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aliwalaa\Desktop\Work files\Work assignments\FDK rework project\Spreadsheets to upload\qBiomarker\"/>
    </mc:Choice>
  </mc:AlternateContent>
  <xr:revisionPtr revIDLastSave="0" documentId="8_{9248FE35-8A75-4471-B62C-73AB9AE4EC72}" xr6:coauthVersionLast="37" xr6:coauthVersionMax="37" xr10:uidLastSave="{00000000-0000-0000-0000-000000000000}"/>
  <bookViews>
    <workbookView xWindow="0" yWindow="0" windowWidth="21600" windowHeight="9528" tabRatio="743" xr2:uid="{00000000-000D-0000-FFFF-FFFF00000000}"/>
  </bookViews>
  <sheets>
    <sheet name="Instructions" sheetId="9" r:id="rId1"/>
    <sheet name="Gene Table" sheetId="1" r:id="rId2"/>
    <sheet name="Array Content" sheetId="2" state="hidden" r:id="rId3"/>
    <sheet name="Control Sample Data" sheetId="5" r:id="rId4"/>
    <sheet name="Test Sample Data" sheetId="6" r:id="rId5"/>
    <sheet name="Data QC" sheetId="8" r:id="rId6"/>
    <sheet name="Results" sheetId="7" r:id="rId7"/>
    <sheet name="Calculations" sheetId="4" r:id="rId8"/>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T4" i="4" l="1"/>
  <c r="AX4" i="4" s="1"/>
  <c r="U4" i="4"/>
  <c r="AY4" i="4" s="1"/>
  <c r="V4" i="4"/>
  <c r="AZ4" i="4" s="1"/>
  <c r="W4" i="4"/>
  <c r="BA4" i="4" s="1"/>
  <c r="X4" i="4"/>
  <c r="BB4" i="4" s="1"/>
  <c r="Y4" i="4"/>
  <c r="BC4" i="4" s="1"/>
  <c r="Z4" i="4"/>
  <c r="BD4" i="4" s="1"/>
  <c r="AA4" i="4"/>
  <c r="BE4" i="4" s="1"/>
  <c r="AB4" i="4"/>
  <c r="BF4" i="4" s="1"/>
  <c r="AC4" i="4"/>
  <c r="BG4" i="4" s="1"/>
  <c r="T5" i="4"/>
  <c r="AX5" i="4" s="1"/>
  <c r="U5" i="4"/>
  <c r="AY5" i="4" s="1"/>
  <c r="V5" i="4"/>
  <c r="AZ5" i="4" s="1"/>
  <c r="W5" i="4"/>
  <c r="BA5" i="4" s="1"/>
  <c r="X5" i="4"/>
  <c r="BB5" i="4" s="1"/>
  <c r="Y5" i="4"/>
  <c r="BC5" i="4" s="1"/>
  <c r="Z5" i="4"/>
  <c r="BD5" i="4" s="1"/>
  <c r="AA5" i="4"/>
  <c r="BE5" i="4" s="1"/>
  <c r="AB5" i="4"/>
  <c r="BF5" i="4" s="1"/>
  <c r="AC5" i="4"/>
  <c r="BG5" i="4" s="1"/>
  <c r="T6" i="4"/>
  <c r="AX6" i="4" s="1"/>
  <c r="U6" i="4"/>
  <c r="AY6" i="4" s="1"/>
  <c r="V6" i="4"/>
  <c r="AZ6" i="4" s="1"/>
  <c r="W6" i="4"/>
  <c r="BA6" i="4" s="1"/>
  <c r="X6" i="4"/>
  <c r="BB6" i="4" s="1"/>
  <c r="Y6" i="4"/>
  <c r="BC6" i="4" s="1"/>
  <c r="Z6" i="4"/>
  <c r="BD6" i="4" s="1"/>
  <c r="AA6" i="4"/>
  <c r="BE6" i="4" s="1"/>
  <c r="AB6" i="4"/>
  <c r="BF6" i="4" s="1"/>
  <c r="AC6" i="4"/>
  <c r="BG6" i="4" s="1"/>
  <c r="T7" i="4"/>
  <c r="AX7" i="4" s="1"/>
  <c r="U7" i="4"/>
  <c r="AY7" i="4" s="1"/>
  <c r="V7" i="4"/>
  <c r="AZ7" i="4" s="1"/>
  <c r="W7" i="4"/>
  <c r="BA7" i="4" s="1"/>
  <c r="X7" i="4"/>
  <c r="BB7" i="4" s="1"/>
  <c r="Y7" i="4"/>
  <c r="BC7" i="4" s="1"/>
  <c r="Z7" i="4"/>
  <c r="BD7" i="4" s="1"/>
  <c r="AA7" i="4"/>
  <c r="BE7" i="4" s="1"/>
  <c r="AB7" i="4"/>
  <c r="BF7" i="4" s="1"/>
  <c r="AC7" i="4"/>
  <c r="BG7" i="4" s="1"/>
  <c r="T8" i="4"/>
  <c r="AX8" i="4" s="1"/>
  <c r="U8" i="4"/>
  <c r="AY8" i="4" s="1"/>
  <c r="V8" i="4"/>
  <c r="AZ8" i="4" s="1"/>
  <c r="W8" i="4"/>
  <c r="BA8" i="4" s="1"/>
  <c r="X8" i="4"/>
  <c r="BB8" i="4" s="1"/>
  <c r="Y8" i="4"/>
  <c r="BC8" i="4" s="1"/>
  <c r="Z8" i="4"/>
  <c r="BD8" i="4" s="1"/>
  <c r="AA8" i="4"/>
  <c r="BE8" i="4" s="1"/>
  <c r="AB8" i="4"/>
  <c r="BF8" i="4" s="1"/>
  <c r="AC8" i="4"/>
  <c r="BG8" i="4" s="1"/>
  <c r="T9" i="4"/>
  <c r="AX9" i="4" s="1"/>
  <c r="U9" i="4"/>
  <c r="AY9" i="4" s="1"/>
  <c r="V9" i="4"/>
  <c r="AZ9" i="4" s="1"/>
  <c r="W9" i="4"/>
  <c r="BA9" i="4" s="1"/>
  <c r="X9" i="4"/>
  <c r="BB9" i="4" s="1"/>
  <c r="Y9" i="4"/>
  <c r="BC9" i="4" s="1"/>
  <c r="Z9" i="4"/>
  <c r="BD9" i="4" s="1"/>
  <c r="AA9" i="4"/>
  <c r="BE9" i="4" s="1"/>
  <c r="AB9" i="4"/>
  <c r="BF9" i="4" s="1"/>
  <c r="AC9" i="4"/>
  <c r="BG9" i="4" s="1"/>
  <c r="T10" i="4"/>
  <c r="AX10" i="4" s="1"/>
  <c r="U10" i="4"/>
  <c r="AY10" i="4" s="1"/>
  <c r="V10" i="4"/>
  <c r="AZ10" i="4" s="1"/>
  <c r="W10" i="4"/>
  <c r="BA10" i="4" s="1"/>
  <c r="X10" i="4"/>
  <c r="BB10" i="4" s="1"/>
  <c r="Y10" i="4"/>
  <c r="BC10" i="4" s="1"/>
  <c r="Z10" i="4"/>
  <c r="BD10" i="4" s="1"/>
  <c r="AA10" i="4"/>
  <c r="BE10" i="4" s="1"/>
  <c r="AB10" i="4"/>
  <c r="BF10" i="4" s="1"/>
  <c r="AC10" i="4"/>
  <c r="BG10" i="4" s="1"/>
  <c r="T11" i="4"/>
  <c r="AX11" i="4" s="1"/>
  <c r="U11" i="4"/>
  <c r="AY11" i="4" s="1"/>
  <c r="V11" i="4"/>
  <c r="AZ11" i="4" s="1"/>
  <c r="W11" i="4"/>
  <c r="BA11" i="4" s="1"/>
  <c r="X11" i="4"/>
  <c r="BB11" i="4" s="1"/>
  <c r="Y11" i="4"/>
  <c r="BC11" i="4" s="1"/>
  <c r="Z11" i="4"/>
  <c r="BD11" i="4" s="1"/>
  <c r="AA11" i="4"/>
  <c r="BE11" i="4" s="1"/>
  <c r="AB11" i="4"/>
  <c r="BF11" i="4" s="1"/>
  <c r="AC11" i="4"/>
  <c r="BG11" i="4" s="1"/>
  <c r="T12" i="4"/>
  <c r="AX12" i="4" s="1"/>
  <c r="U12" i="4"/>
  <c r="AY12" i="4" s="1"/>
  <c r="V12" i="4"/>
  <c r="AZ12" i="4" s="1"/>
  <c r="W12" i="4"/>
  <c r="BA12" i="4" s="1"/>
  <c r="X12" i="4"/>
  <c r="BB12" i="4" s="1"/>
  <c r="Y12" i="4"/>
  <c r="BC12" i="4" s="1"/>
  <c r="Z12" i="4"/>
  <c r="BD12" i="4" s="1"/>
  <c r="AA12" i="4"/>
  <c r="BE12" i="4" s="1"/>
  <c r="AB12" i="4"/>
  <c r="BF12" i="4" s="1"/>
  <c r="AC12" i="4"/>
  <c r="BG12" i="4" s="1"/>
  <c r="T13" i="4"/>
  <c r="AX13" i="4" s="1"/>
  <c r="U13" i="4"/>
  <c r="AY13" i="4" s="1"/>
  <c r="V13" i="4"/>
  <c r="AZ13" i="4" s="1"/>
  <c r="W13" i="4"/>
  <c r="BA13" i="4" s="1"/>
  <c r="X13" i="4"/>
  <c r="BB13" i="4" s="1"/>
  <c r="Y13" i="4"/>
  <c r="BC13" i="4" s="1"/>
  <c r="Z13" i="4"/>
  <c r="BD13" i="4" s="1"/>
  <c r="AA13" i="4"/>
  <c r="BE13" i="4" s="1"/>
  <c r="AB13" i="4"/>
  <c r="BF13" i="4" s="1"/>
  <c r="AC13" i="4"/>
  <c r="BG13" i="4" s="1"/>
  <c r="T14" i="4"/>
  <c r="AX14" i="4" s="1"/>
  <c r="U14" i="4"/>
  <c r="AY14" i="4" s="1"/>
  <c r="V14" i="4"/>
  <c r="AZ14" i="4" s="1"/>
  <c r="W14" i="4"/>
  <c r="BA14" i="4" s="1"/>
  <c r="X14" i="4"/>
  <c r="BB14" i="4" s="1"/>
  <c r="Y14" i="4"/>
  <c r="BC14" i="4" s="1"/>
  <c r="Z14" i="4"/>
  <c r="BD14" i="4" s="1"/>
  <c r="AA14" i="4"/>
  <c r="BE14" i="4" s="1"/>
  <c r="AB14" i="4"/>
  <c r="BF14" i="4" s="1"/>
  <c r="AC14" i="4"/>
  <c r="BG14" i="4" s="1"/>
  <c r="T15" i="4"/>
  <c r="AX15" i="4" s="1"/>
  <c r="U15" i="4"/>
  <c r="AY15" i="4" s="1"/>
  <c r="V15" i="4"/>
  <c r="AZ15" i="4" s="1"/>
  <c r="W15" i="4"/>
  <c r="BA15" i="4" s="1"/>
  <c r="X15" i="4"/>
  <c r="BB15" i="4" s="1"/>
  <c r="Y15" i="4"/>
  <c r="BC15" i="4" s="1"/>
  <c r="Z15" i="4"/>
  <c r="BD15" i="4" s="1"/>
  <c r="AA15" i="4"/>
  <c r="BE15" i="4" s="1"/>
  <c r="AB15" i="4"/>
  <c r="BF15" i="4" s="1"/>
  <c r="AC15" i="4"/>
  <c r="BG15" i="4" s="1"/>
  <c r="T16" i="4"/>
  <c r="AX16" i="4" s="1"/>
  <c r="U16" i="4"/>
  <c r="AY16" i="4" s="1"/>
  <c r="V16" i="4"/>
  <c r="AZ16" i="4" s="1"/>
  <c r="W16" i="4"/>
  <c r="BA16" i="4" s="1"/>
  <c r="X16" i="4"/>
  <c r="BB16" i="4" s="1"/>
  <c r="Y16" i="4"/>
  <c r="BC16" i="4" s="1"/>
  <c r="Z16" i="4"/>
  <c r="BD16" i="4" s="1"/>
  <c r="AA16" i="4"/>
  <c r="BE16" i="4" s="1"/>
  <c r="AB16" i="4"/>
  <c r="BF16" i="4" s="1"/>
  <c r="AC16" i="4"/>
  <c r="BG16" i="4" s="1"/>
  <c r="T17" i="4"/>
  <c r="AX17" i="4" s="1"/>
  <c r="U17" i="4"/>
  <c r="AY17" i="4" s="1"/>
  <c r="V17" i="4"/>
  <c r="AZ17" i="4" s="1"/>
  <c r="W17" i="4"/>
  <c r="BA17" i="4" s="1"/>
  <c r="X17" i="4"/>
  <c r="BB17" i="4" s="1"/>
  <c r="Y17" i="4"/>
  <c r="BC17" i="4" s="1"/>
  <c r="Z17" i="4"/>
  <c r="BD17" i="4" s="1"/>
  <c r="AA17" i="4"/>
  <c r="BE17" i="4" s="1"/>
  <c r="AB17" i="4"/>
  <c r="BF17" i="4" s="1"/>
  <c r="AC17" i="4"/>
  <c r="BG17" i="4" s="1"/>
  <c r="T18" i="4"/>
  <c r="AX18" i="4" s="1"/>
  <c r="U18" i="4"/>
  <c r="AY18" i="4" s="1"/>
  <c r="V18" i="4"/>
  <c r="AZ18" i="4" s="1"/>
  <c r="W18" i="4"/>
  <c r="BA18" i="4" s="1"/>
  <c r="X18" i="4"/>
  <c r="BB18" i="4" s="1"/>
  <c r="Y18" i="4"/>
  <c r="BC18" i="4" s="1"/>
  <c r="Z18" i="4"/>
  <c r="BD18" i="4" s="1"/>
  <c r="AA18" i="4"/>
  <c r="BE18" i="4" s="1"/>
  <c r="AB18" i="4"/>
  <c r="BF18" i="4" s="1"/>
  <c r="AC18" i="4"/>
  <c r="BG18" i="4" s="1"/>
  <c r="T19" i="4"/>
  <c r="AX19" i="4" s="1"/>
  <c r="U19" i="4"/>
  <c r="AY19" i="4" s="1"/>
  <c r="V19" i="4"/>
  <c r="AZ19" i="4" s="1"/>
  <c r="W19" i="4"/>
  <c r="BA19" i="4" s="1"/>
  <c r="X19" i="4"/>
  <c r="BB19" i="4" s="1"/>
  <c r="Y19" i="4"/>
  <c r="BC19" i="4" s="1"/>
  <c r="Z19" i="4"/>
  <c r="BD19" i="4" s="1"/>
  <c r="AA19" i="4"/>
  <c r="BE19" i="4" s="1"/>
  <c r="AB19" i="4"/>
  <c r="BF19" i="4" s="1"/>
  <c r="AC19" i="4"/>
  <c r="BG19" i="4" s="1"/>
  <c r="T20" i="4"/>
  <c r="AX20" i="4" s="1"/>
  <c r="U20" i="4"/>
  <c r="AY20" i="4" s="1"/>
  <c r="V20" i="4"/>
  <c r="AZ20" i="4" s="1"/>
  <c r="W20" i="4"/>
  <c r="BA20" i="4" s="1"/>
  <c r="X20" i="4"/>
  <c r="BB20" i="4" s="1"/>
  <c r="Y20" i="4"/>
  <c r="BC20" i="4" s="1"/>
  <c r="Z20" i="4"/>
  <c r="BD20" i="4" s="1"/>
  <c r="AA20" i="4"/>
  <c r="BE20" i="4" s="1"/>
  <c r="AB20" i="4"/>
  <c r="BF20" i="4" s="1"/>
  <c r="AC20" i="4"/>
  <c r="BG20" i="4" s="1"/>
  <c r="T21" i="4"/>
  <c r="AX21" i="4" s="1"/>
  <c r="U21" i="4"/>
  <c r="AY21" i="4" s="1"/>
  <c r="V21" i="4"/>
  <c r="AZ21" i="4" s="1"/>
  <c r="W21" i="4"/>
  <c r="BA21" i="4" s="1"/>
  <c r="X21" i="4"/>
  <c r="BB21" i="4" s="1"/>
  <c r="Y21" i="4"/>
  <c r="BC21" i="4" s="1"/>
  <c r="Z21" i="4"/>
  <c r="BD21" i="4" s="1"/>
  <c r="AA21" i="4"/>
  <c r="BE21" i="4" s="1"/>
  <c r="AB21" i="4"/>
  <c r="BF21" i="4" s="1"/>
  <c r="AC21" i="4"/>
  <c r="BG21" i="4" s="1"/>
  <c r="T22" i="4"/>
  <c r="AX22" i="4" s="1"/>
  <c r="U22" i="4"/>
  <c r="AY22" i="4" s="1"/>
  <c r="V22" i="4"/>
  <c r="AZ22" i="4" s="1"/>
  <c r="W22" i="4"/>
  <c r="BA22" i="4" s="1"/>
  <c r="X22" i="4"/>
  <c r="BB22" i="4" s="1"/>
  <c r="Y22" i="4"/>
  <c r="BC22" i="4" s="1"/>
  <c r="Z22" i="4"/>
  <c r="BD22" i="4" s="1"/>
  <c r="AA22" i="4"/>
  <c r="BE22" i="4" s="1"/>
  <c r="AB22" i="4"/>
  <c r="BF22" i="4" s="1"/>
  <c r="AC22" i="4"/>
  <c r="BG22" i="4" s="1"/>
  <c r="T23" i="4"/>
  <c r="AX23" i="4" s="1"/>
  <c r="U23" i="4"/>
  <c r="AY23" i="4" s="1"/>
  <c r="V23" i="4"/>
  <c r="AZ23" i="4" s="1"/>
  <c r="W23" i="4"/>
  <c r="BA23" i="4" s="1"/>
  <c r="X23" i="4"/>
  <c r="BB23" i="4" s="1"/>
  <c r="Y23" i="4"/>
  <c r="BC23" i="4" s="1"/>
  <c r="Z23" i="4"/>
  <c r="BD23" i="4" s="1"/>
  <c r="AA23" i="4"/>
  <c r="BE23" i="4" s="1"/>
  <c r="AB23" i="4"/>
  <c r="BF23" i="4" s="1"/>
  <c r="AC23" i="4"/>
  <c r="BG23" i="4" s="1"/>
  <c r="T24" i="4"/>
  <c r="AX24" i="4" s="1"/>
  <c r="U24" i="4"/>
  <c r="AY24" i="4" s="1"/>
  <c r="V24" i="4"/>
  <c r="AZ24" i="4" s="1"/>
  <c r="W24" i="4"/>
  <c r="BA24" i="4" s="1"/>
  <c r="X24" i="4"/>
  <c r="BB24" i="4" s="1"/>
  <c r="Y24" i="4"/>
  <c r="BC24" i="4" s="1"/>
  <c r="Z24" i="4"/>
  <c r="BD24" i="4" s="1"/>
  <c r="AA24" i="4"/>
  <c r="BE24" i="4" s="1"/>
  <c r="AB24" i="4"/>
  <c r="BF24" i="4" s="1"/>
  <c r="AC24" i="4"/>
  <c r="BG24" i="4" s="1"/>
  <c r="T25" i="4"/>
  <c r="AX25" i="4" s="1"/>
  <c r="U25" i="4"/>
  <c r="AY25" i="4" s="1"/>
  <c r="V25" i="4"/>
  <c r="AZ25" i="4" s="1"/>
  <c r="W25" i="4"/>
  <c r="BA25" i="4" s="1"/>
  <c r="X25" i="4"/>
  <c r="BB25" i="4" s="1"/>
  <c r="Y25" i="4"/>
  <c r="BC25" i="4" s="1"/>
  <c r="Z25" i="4"/>
  <c r="BD25" i="4" s="1"/>
  <c r="AA25" i="4"/>
  <c r="BE25" i="4" s="1"/>
  <c r="AB25" i="4"/>
  <c r="BF25" i="4" s="1"/>
  <c r="AC25" i="4"/>
  <c r="BG25" i="4" s="1"/>
  <c r="T26" i="4"/>
  <c r="AX26" i="4" s="1"/>
  <c r="U26" i="4"/>
  <c r="AY26" i="4" s="1"/>
  <c r="V26" i="4"/>
  <c r="AZ26" i="4" s="1"/>
  <c r="W26" i="4"/>
  <c r="BA26" i="4" s="1"/>
  <c r="X26" i="4"/>
  <c r="BB26" i="4" s="1"/>
  <c r="Y26" i="4"/>
  <c r="BC26" i="4" s="1"/>
  <c r="Z26" i="4"/>
  <c r="BD26" i="4" s="1"/>
  <c r="AA26" i="4"/>
  <c r="BE26" i="4" s="1"/>
  <c r="AB26" i="4"/>
  <c r="BF26" i="4" s="1"/>
  <c r="AC26" i="4"/>
  <c r="BG26" i="4" s="1"/>
  <c r="T27" i="4"/>
  <c r="AX27" i="4" s="1"/>
  <c r="U27" i="4"/>
  <c r="AY27" i="4" s="1"/>
  <c r="V27" i="4"/>
  <c r="AZ27" i="4" s="1"/>
  <c r="W27" i="4"/>
  <c r="BA27" i="4" s="1"/>
  <c r="X27" i="4"/>
  <c r="BB27" i="4" s="1"/>
  <c r="Y27" i="4"/>
  <c r="BC27" i="4" s="1"/>
  <c r="Z27" i="4"/>
  <c r="BD27" i="4" s="1"/>
  <c r="AA27" i="4"/>
  <c r="BE27" i="4" s="1"/>
  <c r="AB27" i="4"/>
  <c r="BF27" i="4" s="1"/>
  <c r="AC27" i="4"/>
  <c r="BG27" i="4" s="1"/>
  <c r="T28" i="4"/>
  <c r="AX28" i="4" s="1"/>
  <c r="U28" i="4"/>
  <c r="AY28" i="4" s="1"/>
  <c r="V28" i="4"/>
  <c r="AZ28" i="4" s="1"/>
  <c r="W28" i="4"/>
  <c r="BA28" i="4" s="1"/>
  <c r="X28" i="4"/>
  <c r="BB28" i="4" s="1"/>
  <c r="Y28" i="4"/>
  <c r="BC28" i="4" s="1"/>
  <c r="Z28" i="4"/>
  <c r="BD28" i="4" s="1"/>
  <c r="AA28" i="4"/>
  <c r="BE28" i="4" s="1"/>
  <c r="AB28" i="4"/>
  <c r="BF28" i="4" s="1"/>
  <c r="AC28" i="4"/>
  <c r="BG28" i="4" s="1"/>
  <c r="T29" i="4"/>
  <c r="AX29" i="4" s="1"/>
  <c r="U29" i="4"/>
  <c r="AY29" i="4" s="1"/>
  <c r="V29" i="4"/>
  <c r="AZ29" i="4" s="1"/>
  <c r="W29" i="4"/>
  <c r="BA29" i="4" s="1"/>
  <c r="X29" i="4"/>
  <c r="BB29" i="4" s="1"/>
  <c r="Y29" i="4"/>
  <c r="BC29" i="4" s="1"/>
  <c r="Z29" i="4"/>
  <c r="BD29" i="4" s="1"/>
  <c r="AA29" i="4"/>
  <c r="BE29" i="4" s="1"/>
  <c r="AB29" i="4"/>
  <c r="BF29" i="4" s="1"/>
  <c r="AC29" i="4"/>
  <c r="BG29" i="4" s="1"/>
  <c r="T30" i="4"/>
  <c r="AX30" i="4" s="1"/>
  <c r="U30" i="4"/>
  <c r="AY30" i="4" s="1"/>
  <c r="V30" i="4"/>
  <c r="AZ30" i="4" s="1"/>
  <c r="W30" i="4"/>
  <c r="BA30" i="4" s="1"/>
  <c r="X30" i="4"/>
  <c r="BB30" i="4" s="1"/>
  <c r="Y30" i="4"/>
  <c r="BC30" i="4" s="1"/>
  <c r="Z30" i="4"/>
  <c r="BD30" i="4" s="1"/>
  <c r="AA30" i="4"/>
  <c r="BE30" i="4" s="1"/>
  <c r="AB30" i="4"/>
  <c r="BF30" i="4" s="1"/>
  <c r="AC30" i="4"/>
  <c r="BG30" i="4" s="1"/>
  <c r="T31" i="4"/>
  <c r="AX31" i="4" s="1"/>
  <c r="U31" i="4"/>
  <c r="AY31" i="4" s="1"/>
  <c r="V31" i="4"/>
  <c r="AZ31" i="4" s="1"/>
  <c r="W31" i="4"/>
  <c r="BA31" i="4" s="1"/>
  <c r="X31" i="4"/>
  <c r="BB31" i="4" s="1"/>
  <c r="Y31" i="4"/>
  <c r="BC31" i="4" s="1"/>
  <c r="Z31" i="4"/>
  <c r="BD31" i="4" s="1"/>
  <c r="AA31" i="4"/>
  <c r="BE31" i="4" s="1"/>
  <c r="AB31" i="4"/>
  <c r="BF31" i="4" s="1"/>
  <c r="AC31" i="4"/>
  <c r="BG31" i="4" s="1"/>
  <c r="T32" i="4"/>
  <c r="AX32" i="4" s="1"/>
  <c r="U32" i="4"/>
  <c r="AY32" i="4" s="1"/>
  <c r="V32" i="4"/>
  <c r="AZ32" i="4" s="1"/>
  <c r="W32" i="4"/>
  <c r="BA32" i="4" s="1"/>
  <c r="X32" i="4"/>
  <c r="BB32" i="4" s="1"/>
  <c r="Y32" i="4"/>
  <c r="BC32" i="4" s="1"/>
  <c r="Z32" i="4"/>
  <c r="BD32" i="4" s="1"/>
  <c r="AA32" i="4"/>
  <c r="BE32" i="4" s="1"/>
  <c r="AB32" i="4"/>
  <c r="BF32" i="4" s="1"/>
  <c r="AC32" i="4"/>
  <c r="BG32" i="4" s="1"/>
  <c r="T33" i="4"/>
  <c r="AX33" i="4" s="1"/>
  <c r="U33" i="4"/>
  <c r="AY33" i="4" s="1"/>
  <c r="V33" i="4"/>
  <c r="AZ33" i="4" s="1"/>
  <c r="W33" i="4"/>
  <c r="BA33" i="4" s="1"/>
  <c r="X33" i="4"/>
  <c r="BB33" i="4" s="1"/>
  <c r="Y33" i="4"/>
  <c r="BC33" i="4" s="1"/>
  <c r="Z33" i="4"/>
  <c r="BD33" i="4" s="1"/>
  <c r="AA33" i="4"/>
  <c r="BE33" i="4" s="1"/>
  <c r="AB33" i="4"/>
  <c r="BF33" i="4" s="1"/>
  <c r="AC33" i="4"/>
  <c r="BG33" i="4" s="1"/>
  <c r="T34" i="4"/>
  <c r="AX34" i="4" s="1"/>
  <c r="U34" i="4"/>
  <c r="AY34" i="4" s="1"/>
  <c r="V34" i="4"/>
  <c r="AZ34" i="4" s="1"/>
  <c r="W34" i="4"/>
  <c r="BA34" i="4" s="1"/>
  <c r="X34" i="4"/>
  <c r="BB34" i="4" s="1"/>
  <c r="Y34" i="4"/>
  <c r="BC34" i="4" s="1"/>
  <c r="Z34" i="4"/>
  <c r="BD34" i="4" s="1"/>
  <c r="AA34" i="4"/>
  <c r="BE34" i="4" s="1"/>
  <c r="AB34" i="4"/>
  <c r="BF34" i="4" s="1"/>
  <c r="AC34" i="4"/>
  <c r="BG34" i="4" s="1"/>
  <c r="T35" i="4"/>
  <c r="AX35" i="4" s="1"/>
  <c r="U35" i="4"/>
  <c r="AY35" i="4" s="1"/>
  <c r="V35" i="4"/>
  <c r="AZ35" i="4" s="1"/>
  <c r="W35" i="4"/>
  <c r="BA35" i="4" s="1"/>
  <c r="X35" i="4"/>
  <c r="BB35" i="4" s="1"/>
  <c r="Y35" i="4"/>
  <c r="BC35" i="4" s="1"/>
  <c r="Z35" i="4"/>
  <c r="BD35" i="4" s="1"/>
  <c r="AA35" i="4"/>
  <c r="BE35" i="4" s="1"/>
  <c r="AB35" i="4"/>
  <c r="BF35" i="4" s="1"/>
  <c r="AC35" i="4"/>
  <c r="BG35" i="4" s="1"/>
  <c r="T36" i="4"/>
  <c r="AX36" i="4" s="1"/>
  <c r="U36" i="4"/>
  <c r="AY36" i="4" s="1"/>
  <c r="V36" i="4"/>
  <c r="AZ36" i="4" s="1"/>
  <c r="W36" i="4"/>
  <c r="BA36" i="4" s="1"/>
  <c r="X36" i="4"/>
  <c r="BB36" i="4" s="1"/>
  <c r="Y36" i="4"/>
  <c r="BC36" i="4" s="1"/>
  <c r="Z36" i="4"/>
  <c r="BD36" i="4" s="1"/>
  <c r="AA36" i="4"/>
  <c r="BE36" i="4" s="1"/>
  <c r="AB36" i="4"/>
  <c r="BF36" i="4" s="1"/>
  <c r="AC36" i="4"/>
  <c r="BG36" i="4" s="1"/>
  <c r="T37" i="4"/>
  <c r="AX37" i="4" s="1"/>
  <c r="U37" i="4"/>
  <c r="AY37" i="4" s="1"/>
  <c r="V37" i="4"/>
  <c r="AZ37" i="4" s="1"/>
  <c r="W37" i="4"/>
  <c r="BA37" i="4" s="1"/>
  <c r="X37" i="4"/>
  <c r="BB37" i="4" s="1"/>
  <c r="Y37" i="4"/>
  <c r="BC37" i="4" s="1"/>
  <c r="Z37" i="4"/>
  <c r="BD37" i="4" s="1"/>
  <c r="AA37" i="4"/>
  <c r="BE37" i="4" s="1"/>
  <c r="AB37" i="4"/>
  <c r="BF37" i="4" s="1"/>
  <c r="AC37" i="4"/>
  <c r="BG37" i="4" s="1"/>
  <c r="T38" i="4"/>
  <c r="AX38" i="4" s="1"/>
  <c r="U38" i="4"/>
  <c r="AY38" i="4" s="1"/>
  <c r="V38" i="4"/>
  <c r="AZ38" i="4" s="1"/>
  <c r="W38" i="4"/>
  <c r="BA38" i="4" s="1"/>
  <c r="X38" i="4"/>
  <c r="BB38" i="4" s="1"/>
  <c r="Y38" i="4"/>
  <c r="BC38" i="4" s="1"/>
  <c r="Z38" i="4"/>
  <c r="BD38" i="4" s="1"/>
  <c r="AA38" i="4"/>
  <c r="BE38" i="4" s="1"/>
  <c r="AB38" i="4"/>
  <c r="BF38" i="4" s="1"/>
  <c r="AC38" i="4"/>
  <c r="BG38" i="4" s="1"/>
  <c r="T39" i="4"/>
  <c r="AX39" i="4" s="1"/>
  <c r="U39" i="4"/>
  <c r="AY39" i="4" s="1"/>
  <c r="V39" i="4"/>
  <c r="AZ39" i="4" s="1"/>
  <c r="W39" i="4"/>
  <c r="BA39" i="4" s="1"/>
  <c r="X39" i="4"/>
  <c r="BB39" i="4" s="1"/>
  <c r="Y39" i="4"/>
  <c r="BC39" i="4" s="1"/>
  <c r="Z39" i="4"/>
  <c r="BD39" i="4" s="1"/>
  <c r="AA39" i="4"/>
  <c r="BE39" i="4" s="1"/>
  <c r="AB39" i="4"/>
  <c r="BF39" i="4" s="1"/>
  <c r="AC39" i="4"/>
  <c r="BG39" i="4" s="1"/>
  <c r="T40" i="4"/>
  <c r="AX40" i="4" s="1"/>
  <c r="U40" i="4"/>
  <c r="AY40" i="4" s="1"/>
  <c r="V40" i="4"/>
  <c r="AZ40" i="4" s="1"/>
  <c r="W40" i="4"/>
  <c r="BA40" i="4" s="1"/>
  <c r="X40" i="4"/>
  <c r="BB40" i="4" s="1"/>
  <c r="Y40" i="4"/>
  <c r="BC40" i="4" s="1"/>
  <c r="Z40" i="4"/>
  <c r="BD40" i="4" s="1"/>
  <c r="AA40" i="4"/>
  <c r="BE40" i="4" s="1"/>
  <c r="AB40" i="4"/>
  <c r="BF40" i="4" s="1"/>
  <c r="AC40" i="4"/>
  <c r="BG40" i="4" s="1"/>
  <c r="T41" i="4"/>
  <c r="AX41" i="4" s="1"/>
  <c r="U41" i="4"/>
  <c r="AY41" i="4" s="1"/>
  <c r="V41" i="4"/>
  <c r="AZ41" i="4" s="1"/>
  <c r="W41" i="4"/>
  <c r="BA41" i="4" s="1"/>
  <c r="X41" i="4"/>
  <c r="BB41" i="4" s="1"/>
  <c r="Y41" i="4"/>
  <c r="BC41" i="4" s="1"/>
  <c r="Z41" i="4"/>
  <c r="BD41" i="4" s="1"/>
  <c r="AA41" i="4"/>
  <c r="BE41" i="4" s="1"/>
  <c r="AB41" i="4"/>
  <c r="BF41" i="4" s="1"/>
  <c r="AC41" i="4"/>
  <c r="BG41" i="4" s="1"/>
  <c r="T42" i="4"/>
  <c r="AX42" i="4" s="1"/>
  <c r="U42" i="4"/>
  <c r="AY42" i="4" s="1"/>
  <c r="V42" i="4"/>
  <c r="AZ42" i="4" s="1"/>
  <c r="W42" i="4"/>
  <c r="BA42" i="4" s="1"/>
  <c r="X42" i="4"/>
  <c r="BB42" i="4" s="1"/>
  <c r="Y42" i="4"/>
  <c r="BC42" i="4" s="1"/>
  <c r="Z42" i="4"/>
  <c r="BD42" i="4" s="1"/>
  <c r="AA42" i="4"/>
  <c r="BE42" i="4" s="1"/>
  <c r="AB42" i="4"/>
  <c r="BF42" i="4" s="1"/>
  <c r="AC42" i="4"/>
  <c r="BG42" i="4" s="1"/>
  <c r="T43" i="4"/>
  <c r="AX43" i="4" s="1"/>
  <c r="U43" i="4"/>
  <c r="AY43" i="4" s="1"/>
  <c r="V43" i="4"/>
  <c r="AZ43" i="4" s="1"/>
  <c r="W43" i="4"/>
  <c r="BA43" i="4" s="1"/>
  <c r="X43" i="4"/>
  <c r="BB43" i="4" s="1"/>
  <c r="Y43" i="4"/>
  <c r="BC43" i="4" s="1"/>
  <c r="Z43" i="4"/>
  <c r="BD43" i="4" s="1"/>
  <c r="AA43" i="4"/>
  <c r="BE43" i="4" s="1"/>
  <c r="AB43" i="4"/>
  <c r="BF43" i="4" s="1"/>
  <c r="AC43" i="4"/>
  <c r="BG43" i="4" s="1"/>
  <c r="T44" i="4"/>
  <c r="AX44" i="4" s="1"/>
  <c r="U44" i="4"/>
  <c r="AY44" i="4" s="1"/>
  <c r="V44" i="4"/>
  <c r="AZ44" i="4" s="1"/>
  <c r="W44" i="4"/>
  <c r="BA44" i="4" s="1"/>
  <c r="X44" i="4"/>
  <c r="BB44" i="4" s="1"/>
  <c r="Y44" i="4"/>
  <c r="BC44" i="4" s="1"/>
  <c r="Z44" i="4"/>
  <c r="BD44" i="4" s="1"/>
  <c r="AA44" i="4"/>
  <c r="BE44" i="4" s="1"/>
  <c r="AB44" i="4"/>
  <c r="BF44" i="4" s="1"/>
  <c r="AC44" i="4"/>
  <c r="BG44" i="4" s="1"/>
  <c r="T45" i="4"/>
  <c r="AX45" i="4" s="1"/>
  <c r="U45" i="4"/>
  <c r="AY45" i="4" s="1"/>
  <c r="V45" i="4"/>
  <c r="AZ45" i="4" s="1"/>
  <c r="W45" i="4"/>
  <c r="BA45" i="4" s="1"/>
  <c r="X45" i="4"/>
  <c r="BB45" i="4" s="1"/>
  <c r="Y45" i="4"/>
  <c r="BC45" i="4" s="1"/>
  <c r="Z45" i="4"/>
  <c r="BD45" i="4" s="1"/>
  <c r="AA45" i="4"/>
  <c r="BE45" i="4" s="1"/>
  <c r="AB45" i="4"/>
  <c r="BF45" i="4" s="1"/>
  <c r="AC45" i="4"/>
  <c r="BG45" i="4" s="1"/>
  <c r="T46" i="4"/>
  <c r="AX46" i="4" s="1"/>
  <c r="U46" i="4"/>
  <c r="AY46" i="4" s="1"/>
  <c r="V46" i="4"/>
  <c r="AZ46" i="4" s="1"/>
  <c r="W46" i="4"/>
  <c r="BA46" i="4" s="1"/>
  <c r="X46" i="4"/>
  <c r="BB46" i="4" s="1"/>
  <c r="Y46" i="4"/>
  <c r="BC46" i="4" s="1"/>
  <c r="Z46" i="4"/>
  <c r="BD46" i="4" s="1"/>
  <c r="AA46" i="4"/>
  <c r="BE46" i="4" s="1"/>
  <c r="AB46" i="4"/>
  <c r="BF46" i="4" s="1"/>
  <c r="AC46" i="4"/>
  <c r="BG46" i="4" s="1"/>
  <c r="T47" i="4"/>
  <c r="AX47" i="4" s="1"/>
  <c r="U47" i="4"/>
  <c r="AY47" i="4" s="1"/>
  <c r="V47" i="4"/>
  <c r="AZ47" i="4" s="1"/>
  <c r="W47" i="4"/>
  <c r="BA47" i="4" s="1"/>
  <c r="X47" i="4"/>
  <c r="BB47" i="4" s="1"/>
  <c r="Y47" i="4"/>
  <c r="BC47" i="4" s="1"/>
  <c r="Z47" i="4"/>
  <c r="BD47" i="4" s="1"/>
  <c r="AA47" i="4"/>
  <c r="BE47" i="4" s="1"/>
  <c r="AB47" i="4"/>
  <c r="BF47" i="4" s="1"/>
  <c r="AC47" i="4"/>
  <c r="BG47" i="4" s="1"/>
  <c r="T48" i="4"/>
  <c r="AX48" i="4" s="1"/>
  <c r="U48" i="4"/>
  <c r="AY48" i="4" s="1"/>
  <c r="V48" i="4"/>
  <c r="AZ48" i="4" s="1"/>
  <c r="W48" i="4"/>
  <c r="BA48" i="4" s="1"/>
  <c r="X48" i="4"/>
  <c r="BB48" i="4" s="1"/>
  <c r="Y48" i="4"/>
  <c r="BC48" i="4" s="1"/>
  <c r="Z48" i="4"/>
  <c r="BD48" i="4" s="1"/>
  <c r="AA48" i="4"/>
  <c r="BE48" i="4" s="1"/>
  <c r="AB48" i="4"/>
  <c r="BF48" i="4" s="1"/>
  <c r="AC48" i="4"/>
  <c r="BG48" i="4" s="1"/>
  <c r="T49" i="4"/>
  <c r="AX49" i="4" s="1"/>
  <c r="U49" i="4"/>
  <c r="AY49" i="4" s="1"/>
  <c r="V49" i="4"/>
  <c r="AZ49" i="4" s="1"/>
  <c r="W49" i="4"/>
  <c r="BA49" i="4" s="1"/>
  <c r="X49" i="4"/>
  <c r="BB49" i="4" s="1"/>
  <c r="Y49" i="4"/>
  <c r="BC49" i="4" s="1"/>
  <c r="Z49" i="4"/>
  <c r="BD49" i="4" s="1"/>
  <c r="AA49" i="4"/>
  <c r="BE49" i="4" s="1"/>
  <c r="AB49" i="4"/>
  <c r="BF49" i="4" s="1"/>
  <c r="AC49" i="4"/>
  <c r="BG49" i="4" s="1"/>
  <c r="T50" i="4"/>
  <c r="AX50" i="4" s="1"/>
  <c r="U50" i="4"/>
  <c r="AY50" i="4" s="1"/>
  <c r="V50" i="4"/>
  <c r="AZ50" i="4" s="1"/>
  <c r="W50" i="4"/>
  <c r="BA50" i="4" s="1"/>
  <c r="X50" i="4"/>
  <c r="BB50" i="4" s="1"/>
  <c r="Y50" i="4"/>
  <c r="BC50" i="4" s="1"/>
  <c r="Z50" i="4"/>
  <c r="BD50" i="4" s="1"/>
  <c r="AA50" i="4"/>
  <c r="BE50" i="4" s="1"/>
  <c r="AB50" i="4"/>
  <c r="BF50" i="4" s="1"/>
  <c r="AC50" i="4"/>
  <c r="BG50" i="4" s="1"/>
  <c r="T51" i="4"/>
  <c r="AX51" i="4" s="1"/>
  <c r="U51" i="4"/>
  <c r="AY51" i="4" s="1"/>
  <c r="V51" i="4"/>
  <c r="AZ51" i="4" s="1"/>
  <c r="W51" i="4"/>
  <c r="BA51" i="4" s="1"/>
  <c r="X51" i="4"/>
  <c r="BB51" i="4" s="1"/>
  <c r="Y51" i="4"/>
  <c r="BC51" i="4" s="1"/>
  <c r="Z51" i="4"/>
  <c r="BD51" i="4" s="1"/>
  <c r="AA51" i="4"/>
  <c r="BE51" i="4" s="1"/>
  <c r="AB51" i="4"/>
  <c r="BF51" i="4" s="1"/>
  <c r="AC51" i="4"/>
  <c r="BG51" i="4" s="1"/>
  <c r="T52" i="4"/>
  <c r="AX52" i="4" s="1"/>
  <c r="U52" i="4"/>
  <c r="AY52" i="4" s="1"/>
  <c r="V52" i="4"/>
  <c r="AZ52" i="4" s="1"/>
  <c r="W52" i="4"/>
  <c r="BA52" i="4" s="1"/>
  <c r="X52" i="4"/>
  <c r="BB52" i="4" s="1"/>
  <c r="Y52" i="4"/>
  <c r="BC52" i="4" s="1"/>
  <c r="Z52" i="4"/>
  <c r="BD52" i="4" s="1"/>
  <c r="AA52" i="4"/>
  <c r="BE52" i="4" s="1"/>
  <c r="AB52" i="4"/>
  <c r="BF52" i="4" s="1"/>
  <c r="AC52" i="4"/>
  <c r="BG52" i="4" s="1"/>
  <c r="T53" i="4"/>
  <c r="AX53" i="4" s="1"/>
  <c r="U53" i="4"/>
  <c r="AY53" i="4" s="1"/>
  <c r="V53" i="4"/>
  <c r="AZ53" i="4" s="1"/>
  <c r="W53" i="4"/>
  <c r="BA53" i="4" s="1"/>
  <c r="X53" i="4"/>
  <c r="BB53" i="4" s="1"/>
  <c r="Y53" i="4"/>
  <c r="BC53" i="4" s="1"/>
  <c r="Z53" i="4"/>
  <c r="BD53" i="4" s="1"/>
  <c r="AA53" i="4"/>
  <c r="BE53" i="4" s="1"/>
  <c r="AB53" i="4"/>
  <c r="BF53" i="4" s="1"/>
  <c r="AC53" i="4"/>
  <c r="BG53" i="4" s="1"/>
  <c r="T54" i="4"/>
  <c r="AX54" i="4" s="1"/>
  <c r="U54" i="4"/>
  <c r="AY54" i="4" s="1"/>
  <c r="V54" i="4"/>
  <c r="AZ54" i="4" s="1"/>
  <c r="W54" i="4"/>
  <c r="BA54" i="4" s="1"/>
  <c r="X54" i="4"/>
  <c r="BB54" i="4" s="1"/>
  <c r="Y54" i="4"/>
  <c r="BC54" i="4" s="1"/>
  <c r="Z54" i="4"/>
  <c r="BD54" i="4" s="1"/>
  <c r="AA54" i="4"/>
  <c r="BE54" i="4" s="1"/>
  <c r="AB54" i="4"/>
  <c r="BF54" i="4" s="1"/>
  <c r="AC54" i="4"/>
  <c r="BG54" i="4" s="1"/>
  <c r="T55" i="4"/>
  <c r="AX55" i="4" s="1"/>
  <c r="U55" i="4"/>
  <c r="AY55" i="4" s="1"/>
  <c r="V55" i="4"/>
  <c r="AZ55" i="4" s="1"/>
  <c r="W55" i="4"/>
  <c r="BA55" i="4" s="1"/>
  <c r="X55" i="4"/>
  <c r="BB55" i="4" s="1"/>
  <c r="Y55" i="4"/>
  <c r="BC55" i="4" s="1"/>
  <c r="Z55" i="4"/>
  <c r="BD55" i="4" s="1"/>
  <c r="AA55" i="4"/>
  <c r="BE55" i="4" s="1"/>
  <c r="AB55" i="4"/>
  <c r="BF55" i="4" s="1"/>
  <c r="AC55" i="4"/>
  <c r="BG55" i="4" s="1"/>
  <c r="T56" i="4"/>
  <c r="AX56" i="4" s="1"/>
  <c r="U56" i="4"/>
  <c r="AY56" i="4" s="1"/>
  <c r="V56" i="4"/>
  <c r="AZ56" i="4" s="1"/>
  <c r="W56" i="4"/>
  <c r="BA56" i="4" s="1"/>
  <c r="X56" i="4"/>
  <c r="BB56" i="4" s="1"/>
  <c r="Y56" i="4"/>
  <c r="BC56" i="4" s="1"/>
  <c r="Z56" i="4"/>
  <c r="BD56" i="4" s="1"/>
  <c r="AA56" i="4"/>
  <c r="BE56" i="4" s="1"/>
  <c r="AB56" i="4"/>
  <c r="BF56" i="4" s="1"/>
  <c r="AC56" i="4"/>
  <c r="BG56" i="4" s="1"/>
  <c r="T57" i="4"/>
  <c r="AX57" i="4" s="1"/>
  <c r="U57" i="4"/>
  <c r="AY57" i="4" s="1"/>
  <c r="V57" i="4"/>
  <c r="AZ57" i="4" s="1"/>
  <c r="W57" i="4"/>
  <c r="BA57" i="4" s="1"/>
  <c r="X57" i="4"/>
  <c r="BB57" i="4" s="1"/>
  <c r="Y57" i="4"/>
  <c r="BC57" i="4" s="1"/>
  <c r="Z57" i="4"/>
  <c r="BD57" i="4" s="1"/>
  <c r="AA57" i="4"/>
  <c r="BE57" i="4" s="1"/>
  <c r="AB57" i="4"/>
  <c r="BF57" i="4" s="1"/>
  <c r="AC57" i="4"/>
  <c r="BG57" i="4" s="1"/>
  <c r="T58" i="4"/>
  <c r="AX58" i="4" s="1"/>
  <c r="U58" i="4"/>
  <c r="AY58" i="4" s="1"/>
  <c r="V58" i="4"/>
  <c r="AZ58" i="4" s="1"/>
  <c r="W58" i="4"/>
  <c r="BA58" i="4" s="1"/>
  <c r="X58" i="4"/>
  <c r="BB58" i="4" s="1"/>
  <c r="Y58" i="4"/>
  <c r="BC58" i="4" s="1"/>
  <c r="Z58" i="4"/>
  <c r="BD58" i="4" s="1"/>
  <c r="AA58" i="4"/>
  <c r="BE58" i="4" s="1"/>
  <c r="AB58" i="4"/>
  <c r="BF58" i="4" s="1"/>
  <c r="AC58" i="4"/>
  <c r="BG58" i="4" s="1"/>
  <c r="T59" i="4"/>
  <c r="AX59" i="4" s="1"/>
  <c r="U59" i="4"/>
  <c r="AY59" i="4" s="1"/>
  <c r="V59" i="4"/>
  <c r="AZ59" i="4" s="1"/>
  <c r="W59" i="4"/>
  <c r="BA59" i="4" s="1"/>
  <c r="X59" i="4"/>
  <c r="BB59" i="4" s="1"/>
  <c r="Y59" i="4"/>
  <c r="BC59" i="4" s="1"/>
  <c r="Z59" i="4"/>
  <c r="BD59" i="4" s="1"/>
  <c r="AA59" i="4"/>
  <c r="BE59" i="4" s="1"/>
  <c r="AB59" i="4"/>
  <c r="BF59" i="4" s="1"/>
  <c r="AC59" i="4"/>
  <c r="BG59" i="4" s="1"/>
  <c r="T60" i="4"/>
  <c r="AX60" i="4" s="1"/>
  <c r="U60" i="4"/>
  <c r="AY60" i="4" s="1"/>
  <c r="V60" i="4"/>
  <c r="AZ60" i="4" s="1"/>
  <c r="W60" i="4"/>
  <c r="BA60" i="4" s="1"/>
  <c r="X60" i="4"/>
  <c r="BB60" i="4" s="1"/>
  <c r="Y60" i="4"/>
  <c r="BC60" i="4" s="1"/>
  <c r="Z60" i="4"/>
  <c r="BD60" i="4" s="1"/>
  <c r="AA60" i="4"/>
  <c r="BE60" i="4" s="1"/>
  <c r="AB60" i="4"/>
  <c r="BF60" i="4" s="1"/>
  <c r="AC60" i="4"/>
  <c r="BG60" i="4" s="1"/>
  <c r="T61" i="4"/>
  <c r="AX61" i="4" s="1"/>
  <c r="U61" i="4"/>
  <c r="AY61" i="4" s="1"/>
  <c r="V61" i="4"/>
  <c r="AZ61" i="4" s="1"/>
  <c r="W61" i="4"/>
  <c r="BA61" i="4" s="1"/>
  <c r="X61" i="4"/>
  <c r="BB61" i="4" s="1"/>
  <c r="Y61" i="4"/>
  <c r="BC61" i="4" s="1"/>
  <c r="Z61" i="4"/>
  <c r="BD61" i="4" s="1"/>
  <c r="AA61" i="4"/>
  <c r="BE61" i="4" s="1"/>
  <c r="AB61" i="4"/>
  <c r="BF61" i="4" s="1"/>
  <c r="AC61" i="4"/>
  <c r="BG61" i="4" s="1"/>
  <c r="T62" i="4"/>
  <c r="AX62" i="4" s="1"/>
  <c r="U62" i="4"/>
  <c r="AY62" i="4" s="1"/>
  <c r="V62" i="4"/>
  <c r="AZ62" i="4" s="1"/>
  <c r="W62" i="4"/>
  <c r="BA62" i="4" s="1"/>
  <c r="X62" i="4"/>
  <c r="BB62" i="4" s="1"/>
  <c r="Y62" i="4"/>
  <c r="BC62" i="4" s="1"/>
  <c r="Z62" i="4"/>
  <c r="BD62" i="4" s="1"/>
  <c r="AA62" i="4"/>
  <c r="BE62" i="4" s="1"/>
  <c r="AB62" i="4"/>
  <c r="BF62" i="4" s="1"/>
  <c r="AC62" i="4"/>
  <c r="BG62" i="4" s="1"/>
  <c r="T63" i="4"/>
  <c r="AX63" i="4" s="1"/>
  <c r="U63" i="4"/>
  <c r="AY63" i="4" s="1"/>
  <c r="V63" i="4"/>
  <c r="AZ63" i="4" s="1"/>
  <c r="W63" i="4"/>
  <c r="BA63" i="4" s="1"/>
  <c r="X63" i="4"/>
  <c r="BB63" i="4" s="1"/>
  <c r="Y63" i="4"/>
  <c r="BC63" i="4" s="1"/>
  <c r="Z63" i="4"/>
  <c r="BD63" i="4" s="1"/>
  <c r="AA63" i="4"/>
  <c r="BE63" i="4" s="1"/>
  <c r="AB63" i="4"/>
  <c r="BF63" i="4" s="1"/>
  <c r="AC63" i="4"/>
  <c r="BG63" i="4" s="1"/>
  <c r="T64" i="4"/>
  <c r="AX64" i="4" s="1"/>
  <c r="U64" i="4"/>
  <c r="AY64" i="4" s="1"/>
  <c r="V64" i="4"/>
  <c r="AZ64" i="4" s="1"/>
  <c r="W64" i="4"/>
  <c r="BA64" i="4" s="1"/>
  <c r="X64" i="4"/>
  <c r="BB64" i="4" s="1"/>
  <c r="Y64" i="4"/>
  <c r="BC64" i="4" s="1"/>
  <c r="Z64" i="4"/>
  <c r="BD64" i="4" s="1"/>
  <c r="AA64" i="4"/>
  <c r="BE64" i="4" s="1"/>
  <c r="AB64" i="4"/>
  <c r="BF64" i="4" s="1"/>
  <c r="AC64" i="4"/>
  <c r="BG64" i="4" s="1"/>
  <c r="T65" i="4"/>
  <c r="AX65" i="4" s="1"/>
  <c r="U65" i="4"/>
  <c r="AY65" i="4" s="1"/>
  <c r="V65" i="4"/>
  <c r="AZ65" i="4" s="1"/>
  <c r="W65" i="4"/>
  <c r="BA65" i="4" s="1"/>
  <c r="X65" i="4"/>
  <c r="BB65" i="4" s="1"/>
  <c r="Y65" i="4"/>
  <c r="BC65" i="4" s="1"/>
  <c r="Z65" i="4"/>
  <c r="BD65" i="4" s="1"/>
  <c r="AA65" i="4"/>
  <c r="BE65" i="4" s="1"/>
  <c r="AB65" i="4"/>
  <c r="BF65" i="4" s="1"/>
  <c r="AC65" i="4"/>
  <c r="BG65" i="4" s="1"/>
  <c r="T66" i="4"/>
  <c r="AX66" i="4" s="1"/>
  <c r="U66" i="4"/>
  <c r="AY66" i="4" s="1"/>
  <c r="V66" i="4"/>
  <c r="AZ66" i="4" s="1"/>
  <c r="W66" i="4"/>
  <c r="BA66" i="4" s="1"/>
  <c r="X66" i="4"/>
  <c r="BB66" i="4" s="1"/>
  <c r="Y66" i="4"/>
  <c r="BC66" i="4" s="1"/>
  <c r="Z66" i="4"/>
  <c r="BD66" i="4" s="1"/>
  <c r="AA66" i="4"/>
  <c r="BE66" i="4" s="1"/>
  <c r="AB66" i="4"/>
  <c r="BF66" i="4" s="1"/>
  <c r="AC66" i="4"/>
  <c r="BG66" i="4" s="1"/>
  <c r="T67" i="4"/>
  <c r="AX67" i="4" s="1"/>
  <c r="U67" i="4"/>
  <c r="AY67" i="4" s="1"/>
  <c r="V67" i="4"/>
  <c r="AZ67" i="4" s="1"/>
  <c r="W67" i="4"/>
  <c r="BA67" i="4" s="1"/>
  <c r="X67" i="4"/>
  <c r="BB67" i="4" s="1"/>
  <c r="Y67" i="4"/>
  <c r="BC67" i="4" s="1"/>
  <c r="Z67" i="4"/>
  <c r="BD67" i="4" s="1"/>
  <c r="AA67" i="4"/>
  <c r="BE67" i="4" s="1"/>
  <c r="AB67" i="4"/>
  <c r="BF67" i="4" s="1"/>
  <c r="AC67" i="4"/>
  <c r="BG67" i="4" s="1"/>
  <c r="T68" i="4"/>
  <c r="AX68" i="4" s="1"/>
  <c r="U68" i="4"/>
  <c r="AY68" i="4" s="1"/>
  <c r="V68" i="4"/>
  <c r="AZ68" i="4" s="1"/>
  <c r="W68" i="4"/>
  <c r="BA68" i="4" s="1"/>
  <c r="X68" i="4"/>
  <c r="BB68" i="4" s="1"/>
  <c r="Y68" i="4"/>
  <c r="BC68" i="4" s="1"/>
  <c r="Z68" i="4"/>
  <c r="BD68" i="4" s="1"/>
  <c r="AA68" i="4"/>
  <c r="BE68" i="4" s="1"/>
  <c r="AB68" i="4"/>
  <c r="BF68" i="4" s="1"/>
  <c r="AC68" i="4"/>
  <c r="BG68" i="4" s="1"/>
  <c r="T69" i="4"/>
  <c r="AX69" i="4" s="1"/>
  <c r="U69" i="4"/>
  <c r="AY69" i="4" s="1"/>
  <c r="V69" i="4"/>
  <c r="AZ69" i="4" s="1"/>
  <c r="W69" i="4"/>
  <c r="BA69" i="4" s="1"/>
  <c r="X69" i="4"/>
  <c r="BB69" i="4" s="1"/>
  <c r="Y69" i="4"/>
  <c r="BC69" i="4" s="1"/>
  <c r="Z69" i="4"/>
  <c r="BD69" i="4" s="1"/>
  <c r="AA69" i="4"/>
  <c r="BE69" i="4" s="1"/>
  <c r="AB69" i="4"/>
  <c r="BF69" i="4" s="1"/>
  <c r="AC69" i="4"/>
  <c r="BG69" i="4" s="1"/>
  <c r="T70" i="4"/>
  <c r="AX70" i="4" s="1"/>
  <c r="U70" i="4"/>
  <c r="AY70" i="4" s="1"/>
  <c r="V70" i="4"/>
  <c r="AZ70" i="4" s="1"/>
  <c r="W70" i="4"/>
  <c r="BA70" i="4" s="1"/>
  <c r="X70" i="4"/>
  <c r="BB70" i="4" s="1"/>
  <c r="Y70" i="4"/>
  <c r="BC70" i="4" s="1"/>
  <c r="Z70" i="4"/>
  <c r="BD70" i="4" s="1"/>
  <c r="AA70" i="4"/>
  <c r="BE70" i="4" s="1"/>
  <c r="AB70" i="4"/>
  <c r="BF70" i="4" s="1"/>
  <c r="AC70" i="4"/>
  <c r="BG70" i="4" s="1"/>
  <c r="T71" i="4"/>
  <c r="AX71" i="4" s="1"/>
  <c r="U71" i="4"/>
  <c r="AY71" i="4" s="1"/>
  <c r="V71" i="4"/>
  <c r="AZ71" i="4" s="1"/>
  <c r="W71" i="4"/>
  <c r="BA71" i="4" s="1"/>
  <c r="X71" i="4"/>
  <c r="BB71" i="4" s="1"/>
  <c r="Y71" i="4"/>
  <c r="BC71" i="4" s="1"/>
  <c r="Z71" i="4"/>
  <c r="BD71" i="4" s="1"/>
  <c r="AA71" i="4"/>
  <c r="BE71" i="4" s="1"/>
  <c r="AB71" i="4"/>
  <c r="BF71" i="4" s="1"/>
  <c r="AC71" i="4"/>
  <c r="BG71" i="4" s="1"/>
  <c r="T72" i="4"/>
  <c r="AX72" i="4" s="1"/>
  <c r="U72" i="4"/>
  <c r="AY72" i="4" s="1"/>
  <c r="V72" i="4"/>
  <c r="AZ72" i="4" s="1"/>
  <c r="W72" i="4"/>
  <c r="BA72" i="4" s="1"/>
  <c r="X72" i="4"/>
  <c r="BB72" i="4" s="1"/>
  <c r="Y72" i="4"/>
  <c r="BC72" i="4" s="1"/>
  <c r="Z72" i="4"/>
  <c r="BD72" i="4" s="1"/>
  <c r="AA72" i="4"/>
  <c r="BE72" i="4" s="1"/>
  <c r="AB72" i="4"/>
  <c r="BF72" i="4" s="1"/>
  <c r="AC72" i="4"/>
  <c r="BG72" i="4" s="1"/>
  <c r="T73" i="4"/>
  <c r="AX73" i="4" s="1"/>
  <c r="U73" i="4"/>
  <c r="AY73" i="4" s="1"/>
  <c r="V73" i="4"/>
  <c r="AZ73" i="4" s="1"/>
  <c r="W73" i="4"/>
  <c r="BA73" i="4" s="1"/>
  <c r="X73" i="4"/>
  <c r="BB73" i="4" s="1"/>
  <c r="Y73" i="4"/>
  <c r="BC73" i="4" s="1"/>
  <c r="Z73" i="4"/>
  <c r="BD73" i="4" s="1"/>
  <c r="AA73" i="4"/>
  <c r="BE73" i="4" s="1"/>
  <c r="AB73" i="4"/>
  <c r="BF73" i="4" s="1"/>
  <c r="AC73" i="4"/>
  <c r="BG73" i="4" s="1"/>
  <c r="T74" i="4"/>
  <c r="AX74" i="4" s="1"/>
  <c r="U74" i="4"/>
  <c r="AY74" i="4" s="1"/>
  <c r="V74" i="4"/>
  <c r="AZ74" i="4" s="1"/>
  <c r="W74" i="4"/>
  <c r="BA74" i="4" s="1"/>
  <c r="X74" i="4"/>
  <c r="BB74" i="4" s="1"/>
  <c r="Y74" i="4"/>
  <c r="BC74" i="4" s="1"/>
  <c r="Z74" i="4"/>
  <c r="BD74" i="4" s="1"/>
  <c r="AA74" i="4"/>
  <c r="BE74" i="4" s="1"/>
  <c r="AB74" i="4"/>
  <c r="BF74" i="4" s="1"/>
  <c r="AC74" i="4"/>
  <c r="BG74" i="4" s="1"/>
  <c r="T75" i="4"/>
  <c r="AX75" i="4" s="1"/>
  <c r="U75" i="4"/>
  <c r="AY75" i="4" s="1"/>
  <c r="V75" i="4"/>
  <c r="AZ75" i="4" s="1"/>
  <c r="W75" i="4"/>
  <c r="BA75" i="4" s="1"/>
  <c r="X75" i="4"/>
  <c r="BB75" i="4" s="1"/>
  <c r="Y75" i="4"/>
  <c r="BC75" i="4" s="1"/>
  <c r="Z75" i="4"/>
  <c r="BD75" i="4" s="1"/>
  <c r="AA75" i="4"/>
  <c r="BE75" i="4" s="1"/>
  <c r="AB75" i="4"/>
  <c r="BF75" i="4" s="1"/>
  <c r="AC75" i="4"/>
  <c r="BG75" i="4" s="1"/>
  <c r="T76" i="4"/>
  <c r="AX76" i="4" s="1"/>
  <c r="U76" i="4"/>
  <c r="AY76" i="4" s="1"/>
  <c r="V76" i="4"/>
  <c r="AZ76" i="4" s="1"/>
  <c r="W76" i="4"/>
  <c r="BA76" i="4" s="1"/>
  <c r="X76" i="4"/>
  <c r="BB76" i="4" s="1"/>
  <c r="Y76" i="4"/>
  <c r="BC76" i="4" s="1"/>
  <c r="Z76" i="4"/>
  <c r="BD76" i="4" s="1"/>
  <c r="AA76" i="4"/>
  <c r="BE76" i="4" s="1"/>
  <c r="AB76" i="4"/>
  <c r="BF76" i="4" s="1"/>
  <c r="AC76" i="4"/>
  <c r="BG76" i="4" s="1"/>
  <c r="T77" i="4"/>
  <c r="AX77" i="4" s="1"/>
  <c r="U77" i="4"/>
  <c r="AY77" i="4" s="1"/>
  <c r="V77" i="4"/>
  <c r="AZ77" i="4" s="1"/>
  <c r="W77" i="4"/>
  <c r="BA77" i="4" s="1"/>
  <c r="X77" i="4"/>
  <c r="BB77" i="4" s="1"/>
  <c r="Y77" i="4"/>
  <c r="BC77" i="4" s="1"/>
  <c r="Z77" i="4"/>
  <c r="BD77" i="4" s="1"/>
  <c r="AA77" i="4"/>
  <c r="BE77" i="4" s="1"/>
  <c r="AB77" i="4"/>
  <c r="BF77" i="4" s="1"/>
  <c r="AC77" i="4"/>
  <c r="BG77" i="4" s="1"/>
  <c r="T78" i="4"/>
  <c r="AX78" i="4" s="1"/>
  <c r="U78" i="4"/>
  <c r="AY78" i="4" s="1"/>
  <c r="V78" i="4"/>
  <c r="AZ78" i="4" s="1"/>
  <c r="W78" i="4"/>
  <c r="BA78" i="4" s="1"/>
  <c r="X78" i="4"/>
  <c r="BB78" i="4" s="1"/>
  <c r="Y78" i="4"/>
  <c r="BC78" i="4" s="1"/>
  <c r="Z78" i="4"/>
  <c r="BD78" i="4" s="1"/>
  <c r="AA78" i="4"/>
  <c r="BE78" i="4" s="1"/>
  <c r="AB78" i="4"/>
  <c r="BF78" i="4" s="1"/>
  <c r="AC78" i="4"/>
  <c r="BG78" i="4" s="1"/>
  <c r="T79" i="4"/>
  <c r="AX79" i="4" s="1"/>
  <c r="U79" i="4"/>
  <c r="AY79" i="4" s="1"/>
  <c r="V79" i="4"/>
  <c r="AZ79" i="4" s="1"/>
  <c r="W79" i="4"/>
  <c r="BA79" i="4" s="1"/>
  <c r="X79" i="4"/>
  <c r="BB79" i="4" s="1"/>
  <c r="Y79" i="4"/>
  <c r="BC79" i="4" s="1"/>
  <c r="Z79" i="4"/>
  <c r="BD79" i="4" s="1"/>
  <c r="AA79" i="4"/>
  <c r="BE79" i="4" s="1"/>
  <c r="AB79" i="4"/>
  <c r="BF79" i="4" s="1"/>
  <c r="AC79" i="4"/>
  <c r="BG79" i="4" s="1"/>
  <c r="T80" i="4"/>
  <c r="AX80" i="4" s="1"/>
  <c r="U80" i="4"/>
  <c r="AY80" i="4" s="1"/>
  <c r="V80" i="4"/>
  <c r="AZ80" i="4" s="1"/>
  <c r="W80" i="4"/>
  <c r="BA80" i="4" s="1"/>
  <c r="X80" i="4"/>
  <c r="BB80" i="4" s="1"/>
  <c r="Y80" i="4"/>
  <c r="BC80" i="4" s="1"/>
  <c r="Z80" i="4"/>
  <c r="BD80" i="4" s="1"/>
  <c r="AA80" i="4"/>
  <c r="BE80" i="4" s="1"/>
  <c r="AB80" i="4"/>
  <c r="BF80" i="4" s="1"/>
  <c r="AC80" i="4"/>
  <c r="BG80" i="4" s="1"/>
  <c r="T81" i="4"/>
  <c r="AX81" i="4" s="1"/>
  <c r="U81" i="4"/>
  <c r="AY81" i="4" s="1"/>
  <c r="V81" i="4"/>
  <c r="AZ81" i="4" s="1"/>
  <c r="W81" i="4"/>
  <c r="BA81" i="4" s="1"/>
  <c r="X81" i="4"/>
  <c r="BB81" i="4" s="1"/>
  <c r="Y81" i="4"/>
  <c r="BC81" i="4" s="1"/>
  <c r="Z81" i="4"/>
  <c r="BD81" i="4" s="1"/>
  <c r="AA81" i="4"/>
  <c r="BE81" i="4" s="1"/>
  <c r="AB81" i="4"/>
  <c r="BF81" i="4" s="1"/>
  <c r="AC81" i="4"/>
  <c r="BG81" i="4" s="1"/>
  <c r="T82" i="4"/>
  <c r="AX82" i="4" s="1"/>
  <c r="U82" i="4"/>
  <c r="AY82" i="4" s="1"/>
  <c r="V82" i="4"/>
  <c r="AZ82" i="4" s="1"/>
  <c r="W82" i="4"/>
  <c r="BA82" i="4" s="1"/>
  <c r="X82" i="4"/>
  <c r="BB82" i="4" s="1"/>
  <c r="Y82" i="4"/>
  <c r="BC82" i="4" s="1"/>
  <c r="Z82" i="4"/>
  <c r="BD82" i="4" s="1"/>
  <c r="AA82" i="4"/>
  <c r="BE82" i="4" s="1"/>
  <c r="AB82" i="4"/>
  <c r="BF82" i="4" s="1"/>
  <c r="AC82" i="4"/>
  <c r="BG82" i="4" s="1"/>
  <c r="T83" i="4"/>
  <c r="AX83" i="4" s="1"/>
  <c r="U83" i="4"/>
  <c r="AY83" i="4" s="1"/>
  <c r="V83" i="4"/>
  <c r="AZ83" i="4" s="1"/>
  <c r="W83" i="4"/>
  <c r="BA83" i="4" s="1"/>
  <c r="X83" i="4"/>
  <c r="BB83" i="4" s="1"/>
  <c r="Y83" i="4"/>
  <c r="BC83" i="4" s="1"/>
  <c r="Z83" i="4"/>
  <c r="BD83" i="4" s="1"/>
  <c r="AA83" i="4"/>
  <c r="BE83" i="4" s="1"/>
  <c r="AB83" i="4"/>
  <c r="BF83" i="4" s="1"/>
  <c r="AC83" i="4"/>
  <c r="BG83" i="4" s="1"/>
  <c r="T84" i="4"/>
  <c r="AX84" i="4" s="1"/>
  <c r="U84" i="4"/>
  <c r="AY84" i="4" s="1"/>
  <c r="V84" i="4"/>
  <c r="AZ84" i="4" s="1"/>
  <c r="W84" i="4"/>
  <c r="BA84" i="4" s="1"/>
  <c r="X84" i="4"/>
  <c r="BB84" i="4" s="1"/>
  <c r="Y84" i="4"/>
  <c r="BC84" i="4" s="1"/>
  <c r="Z84" i="4"/>
  <c r="BD84" i="4" s="1"/>
  <c r="AA84" i="4"/>
  <c r="BE84" i="4" s="1"/>
  <c r="AB84" i="4"/>
  <c r="BF84" i="4" s="1"/>
  <c r="AC84" i="4"/>
  <c r="BG84" i="4" s="1"/>
  <c r="T85" i="4"/>
  <c r="AX85" i="4" s="1"/>
  <c r="U85" i="4"/>
  <c r="AY85" i="4" s="1"/>
  <c r="V85" i="4"/>
  <c r="AZ85" i="4" s="1"/>
  <c r="W85" i="4"/>
  <c r="BA85" i="4" s="1"/>
  <c r="X85" i="4"/>
  <c r="BB85" i="4" s="1"/>
  <c r="Y85" i="4"/>
  <c r="BC85" i="4" s="1"/>
  <c r="Z85" i="4"/>
  <c r="BD85" i="4" s="1"/>
  <c r="AA85" i="4"/>
  <c r="BE85" i="4" s="1"/>
  <c r="AB85" i="4"/>
  <c r="BF85" i="4" s="1"/>
  <c r="AC85" i="4"/>
  <c r="BG85" i="4" s="1"/>
  <c r="T86" i="4"/>
  <c r="AX86" i="4" s="1"/>
  <c r="U86" i="4"/>
  <c r="AY86" i="4" s="1"/>
  <c r="V86" i="4"/>
  <c r="AZ86" i="4" s="1"/>
  <c r="W86" i="4"/>
  <c r="BA86" i="4" s="1"/>
  <c r="X86" i="4"/>
  <c r="BB86" i="4" s="1"/>
  <c r="Y86" i="4"/>
  <c r="BC86" i="4" s="1"/>
  <c r="Z86" i="4"/>
  <c r="BD86" i="4" s="1"/>
  <c r="AA86" i="4"/>
  <c r="BE86" i="4" s="1"/>
  <c r="AB86" i="4"/>
  <c r="BF86" i="4" s="1"/>
  <c r="AC86" i="4"/>
  <c r="BG86" i="4" s="1"/>
  <c r="T87" i="4"/>
  <c r="AX87" i="4" s="1"/>
  <c r="U87" i="4"/>
  <c r="AY87" i="4" s="1"/>
  <c r="V87" i="4"/>
  <c r="AZ87" i="4" s="1"/>
  <c r="W87" i="4"/>
  <c r="BA87" i="4" s="1"/>
  <c r="X87" i="4"/>
  <c r="BB87" i="4" s="1"/>
  <c r="Y87" i="4"/>
  <c r="BC87" i="4" s="1"/>
  <c r="Z87" i="4"/>
  <c r="BD87" i="4" s="1"/>
  <c r="AA87" i="4"/>
  <c r="BE87" i="4" s="1"/>
  <c r="AB87" i="4"/>
  <c r="BF87" i="4" s="1"/>
  <c r="AC87" i="4"/>
  <c r="BG87" i="4" s="1"/>
  <c r="T88" i="4"/>
  <c r="AX88" i="4" s="1"/>
  <c r="U88" i="4"/>
  <c r="AY88" i="4" s="1"/>
  <c r="V88" i="4"/>
  <c r="AZ88" i="4" s="1"/>
  <c r="W88" i="4"/>
  <c r="BA88" i="4" s="1"/>
  <c r="X88" i="4"/>
  <c r="BB88" i="4" s="1"/>
  <c r="Y88" i="4"/>
  <c r="BC88" i="4" s="1"/>
  <c r="Z88" i="4"/>
  <c r="BD88" i="4" s="1"/>
  <c r="AA88" i="4"/>
  <c r="BE88" i="4" s="1"/>
  <c r="AB88" i="4"/>
  <c r="BF88" i="4" s="1"/>
  <c r="AC88" i="4"/>
  <c r="BG88" i="4" s="1"/>
  <c r="T89" i="4"/>
  <c r="AX89" i="4" s="1"/>
  <c r="U89" i="4"/>
  <c r="AY89" i="4" s="1"/>
  <c r="V89" i="4"/>
  <c r="AZ89" i="4" s="1"/>
  <c r="W89" i="4"/>
  <c r="BA89" i="4" s="1"/>
  <c r="X89" i="4"/>
  <c r="BB89" i="4" s="1"/>
  <c r="Y89" i="4"/>
  <c r="BC89" i="4" s="1"/>
  <c r="Z89" i="4"/>
  <c r="BD89" i="4" s="1"/>
  <c r="AA89" i="4"/>
  <c r="BE89" i="4" s="1"/>
  <c r="AB89" i="4"/>
  <c r="BF89" i="4" s="1"/>
  <c r="AC89" i="4"/>
  <c r="BG89" i="4" s="1"/>
  <c r="T90" i="4"/>
  <c r="AX90" i="4" s="1"/>
  <c r="U90" i="4"/>
  <c r="AY90" i="4" s="1"/>
  <c r="V90" i="4"/>
  <c r="AZ90" i="4" s="1"/>
  <c r="W90" i="4"/>
  <c r="BA90" i="4" s="1"/>
  <c r="X90" i="4"/>
  <c r="BB90" i="4" s="1"/>
  <c r="Y90" i="4"/>
  <c r="BC90" i="4" s="1"/>
  <c r="Z90" i="4"/>
  <c r="BD90" i="4" s="1"/>
  <c r="AA90" i="4"/>
  <c r="BE90" i="4" s="1"/>
  <c r="AB90" i="4"/>
  <c r="BF90" i="4" s="1"/>
  <c r="AC90" i="4"/>
  <c r="BG90" i="4" s="1"/>
  <c r="T91" i="4"/>
  <c r="AX91" i="4" s="1"/>
  <c r="U91" i="4"/>
  <c r="AY91" i="4" s="1"/>
  <c r="V91" i="4"/>
  <c r="AZ91" i="4" s="1"/>
  <c r="W91" i="4"/>
  <c r="BA91" i="4" s="1"/>
  <c r="X91" i="4"/>
  <c r="BB91" i="4" s="1"/>
  <c r="Y91" i="4"/>
  <c r="BC91" i="4" s="1"/>
  <c r="Z91" i="4"/>
  <c r="BD91" i="4" s="1"/>
  <c r="AA91" i="4"/>
  <c r="BE91" i="4" s="1"/>
  <c r="AB91" i="4"/>
  <c r="BF91" i="4" s="1"/>
  <c r="AC91" i="4"/>
  <c r="BG91" i="4" s="1"/>
  <c r="T92" i="4"/>
  <c r="AX92" i="4" s="1"/>
  <c r="U92" i="4"/>
  <c r="AY92" i="4" s="1"/>
  <c r="V92" i="4"/>
  <c r="AZ92" i="4" s="1"/>
  <c r="W92" i="4"/>
  <c r="BA92" i="4" s="1"/>
  <c r="X92" i="4"/>
  <c r="BB92" i="4" s="1"/>
  <c r="Y92" i="4"/>
  <c r="BC92" i="4" s="1"/>
  <c r="Z92" i="4"/>
  <c r="BD92" i="4" s="1"/>
  <c r="AA92" i="4"/>
  <c r="BE92" i="4" s="1"/>
  <c r="AB92" i="4"/>
  <c r="BF92" i="4" s="1"/>
  <c r="AC92" i="4"/>
  <c r="BG92" i="4" s="1"/>
  <c r="T93" i="4"/>
  <c r="AX93" i="4" s="1"/>
  <c r="U93" i="4"/>
  <c r="AY93" i="4" s="1"/>
  <c r="V93" i="4"/>
  <c r="AZ93" i="4" s="1"/>
  <c r="W93" i="4"/>
  <c r="BA93" i="4" s="1"/>
  <c r="X93" i="4"/>
  <c r="BB93" i="4" s="1"/>
  <c r="Y93" i="4"/>
  <c r="BC93" i="4" s="1"/>
  <c r="Z93" i="4"/>
  <c r="BD93" i="4" s="1"/>
  <c r="AA93" i="4"/>
  <c r="BE93" i="4" s="1"/>
  <c r="AB93" i="4"/>
  <c r="BF93" i="4" s="1"/>
  <c r="AC93" i="4"/>
  <c r="BG93" i="4" s="1"/>
  <c r="T94" i="4"/>
  <c r="AX94" i="4" s="1"/>
  <c r="U94" i="4"/>
  <c r="AY94" i="4" s="1"/>
  <c r="V94" i="4"/>
  <c r="AZ94" i="4" s="1"/>
  <c r="W94" i="4"/>
  <c r="BA94" i="4" s="1"/>
  <c r="X94" i="4"/>
  <c r="BB94" i="4" s="1"/>
  <c r="Y94" i="4"/>
  <c r="BC94" i="4" s="1"/>
  <c r="Z94" i="4"/>
  <c r="BD94" i="4" s="1"/>
  <c r="AA94" i="4"/>
  <c r="BE94" i="4" s="1"/>
  <c r="AB94" i="4"/>
  <c r="BF94" i="4" s="1"/>
  <c r="AC94" i="4"/>
  <c r="BG94" i="4" s="1"/>
  <c r="T95" i="4"/>
  <c r="AX95" i="4" s="1"/>
  <c r="U95" i="4"/>
  <c r="AY95" i="4" s="1"/>
  <c r="V95" i="4"/>
  <c r="AZ95" i="4" s="1"/>
  <c r="W95" i="4"/>
  <c r="BA95" i="4" s="1"/>
  <c r="X95" i="4"/>
  <c r="BB95" i="4" s="1"/>
  <c r="Y95" i="4"/>
  <c r="BC95" i="4" s="1"/>
  <c r="Z95" i="4"/>
  <c r="BD95" i="4" s="1"/>
  <c r="AA95" i="4"/>
  <c r="BE95" i="4" s="1"/>
  <c r="AB95" i="4"/>
  <c r="BF95" i="4" s="1"/>
  <c r="AC95" i="4"/>
  <c r="BG95" i="4" s="1"/>
  <c r="T96" i="4"/>
  <c r="AX96" i="4" s="1"/>
  <c r="U96" i="4"/>
  <c r="AY96" i="4" s="1"/>
  <c r="V96" i="4"/>
  <c r="AZ96" i="4" s="1"/>
  <c r="W96" i="4"/>
  <c r="BA96" i="4" s="1"/>
  <c r="X96" i="4"/>
  <c r="BB96" i="4" s="1"/>
  <c r="Y96" i="4"/>
  <c r="BC96" i="4" s="1"/>
  <c r="Z96" i="4"/>
  <c r="BD96" i="4" s="1"/>
  <c r="AA96" i="4"/>
  <c r="BE96" i="4" s="1"/>
  <c r="AB96" i="4"/>
  <c r="BF96" i="4" s="1"/>
  <c r="AC96" i="4"/>
  <c r="BG96" i="4" s="1"/>
  <c r="T97" i="4"/>
  <c r="AX97" i="4" s="1"/>
  <c r="U97" i="4"/>
  <c r="AY97" i="4" s="1"/>
  <c r="V97" i="4"/>
  <c r="AZ97" i="4" s="1"/>
  <c r="W97" i="4"/>
  <c r="BA97" i="4" s="1"/>
  <c r="X97" i="4"/>
  <c r="BB97" i="4" s="1"/>
  <c r="Y97" i="4"/>
  <c r="BC97" i="4" s="1"/>
  <c r="Z97" i="4"/>
  <c r="BD97" i="4" s="1"/>
  <c r="AA97" i="4"/>
  <c r="BE97" i="4" s="1"/>
  <c r="AB97" i="4"/>
  <c r="BF97" i="4" s="1"/>
  <c r="AC97" i="4"/>
  <c r="BG97" i="4" s="1"/>
  <c r="T98" i="4"/>
  <c r="AX98" i="4" s="1"/>
  <c r="U98" i="4"/>
  <c r="AY98" i="4" s="1"/>
  <c r="V98" i="4"/>
  <c r="AZ98" i="4" s="1"/>
  <c r="W98" i="4"/>
  <c r="BA98" i="4" s="1"/>
  <c r="X98" i="4"/>
  <c r="BB98" i="4" s="1"/>
  <c r="Y98" i="4"/>
  <c r="BC98" i="4" s="1"/>
  <c r="Z98" i="4"/>
  <c r="BD98" i="4" s="1"/>
  <c r="AA98" i="4"/>
  <c r="BE98" i="4" s="1"/>
  <c r="AB98" i="4"/>
  <c r="BF98" i="4" s="1"/>
  <c r="AC98" i="4"/>
  <c r="BG98" i="4" s="1"/>
  <c r="T99" i="4"/>
  <c r="AX99" i="4" s="1"/>
  <c r="U99" i="4"/>
  <c r="AY99" i="4" s="1"/>
  <c r="V99" i="4"/>
  <c r="AZ99" i="4" s="1"/>
  <c r="W99" i="4"/>
  <c r="BA99" i="4" s="1"/>
  <c r="X99" i="4"/>
  <c r="BB99" i="4" s="1"/>
  <c r="Y99" i="4"/>
  <c r="BC99" i="4" s="1"/>
  <c r="Z99" i="4"/>
  <c r="BD99" i="4" s="1"/>
  <c r="AA99" i="4"/>
  <c r="BE99" i="4" s="1"/>
  <c r="AB99" i="4"/>
  <c r="BF99" i="4" s="1"/>
  <c r="AC99" i="4"/>
  <c r="BG99" i="4" s="1"/>
  <c r="T100" i="4"/>
  <c r="AX100" i="4" s="1"/>
  <c r="U100" i="4"/>
  <c r="AY100" i="4" s="1"/>
  <c r="V100" i="4"/>
  <c r="AZ100" i="4" s="1"/>
  <c r="W100" i="4"/>
  <c r="BA100" i="4" s="1"/>
  <c r="X100" i="4"/>
  <c r="BB100" i="4" s="1"/>
  <c r="Y100" i="4"/>
  <c r="BC100" i="4" s="1"/>
  <c r="Z100" i="4"/>
  <c r="BD100" i="4" s="1"/>
  <c r="AA100" i="4"/>
  <c r="BE100" i="4" s="1"/>
  <c r="AB100" i="4"/>
  <c r="BF100" i="4" s="1"/>
  <c r="AC100" i="4"/>
  <c r="BG100" i="4" s="1"/>
  <c r="T101" i="4"/>
  <c r="AX101" i="4" s="1"/>
  <c r="U101" i="4"/>
  <c r="AY101" i="4" s="1"/>
  <c r="V101" i="4"/>
  <c r="AZ101" i="4" s="1"/>
  <c r="W101" i="4"/>
  <c r="BA101" i="4" s="1"/>
  <c r="X101" i="4"/>
  <c r="BB101" i="4" s="1"/>
  <c r="Y101" i="4"/>
  <c r="BC101" i="4" s="1"/>
  <c r="Z101" i="4"/>
  <c r="BD101" i="4" s="1"/>
  <c r="AA101" i="4"/>
  <c r="BE101" i="4" s="1"/>
  <c r="AB101" i="4"/>
  <c r="BF101" i="4" s="1"/>
  <c r="AC101" i="4"/>
  <c r="BG101" i="4" s="1"/>
  <c r="T102" i="4"/>
  <c r="AX102" i="4" s="1"/>
  <c r="U102" i="4"/>
  <c r="AY102" i="4" s="1"/>
  <c r="V102" i="4"/>
  <c r="AZ102" i="4" s="1"/>
  <c r="W102" i="4"/>
  <c r="BA102" i="4" s="1"/>
  <c r="X102" i="4"/>
  <c r="BB102" i="4" s="1"/>
  <c r="Y102" i="4"/>
  <c r="BC102" i="4" s="1"/>
  <c r="Z102" i="4"/>
  <c r="BD102" i="4" s="1"/>
  <c r="AA102" i="4"/>
  <c r="BE102" i="4" s="1"/>
  <c r="AB102" i="4"/>
  <c r="BF102" i="4" s="1"/>
  <c r="AC102" i="4"/>
  <c r="BG102" i="4" s="1"/>
  <c r="T103" i="4"/>
  <c r="AX103" i="4" s="1"/>
  <c r="U103" i="4"/>
  <c r="AY103" i="4" s="1"/>
  <c r="V103" i="4"/>
  <c r="AZ103" i="4" s="1"/>
  <c r="W103" i="4"/>
  <c r="BA103" i="4" s="1"/>
  <c r="X103" i="4"/>
  <c r="BB103" i="4" s="1"/>
  <c r="Y103" i="4"/>
  <c r="BC103" i="4" s="1"/>
  <c r="Z103" i="4"/>
  <c r="BD103" i="4" s="1"/>
  <c r="AA103" i="4"/>
  <c r="BE103" i="4" s="1"/>
  <c r="AB103" i="4"/>
  <c r="BF103" i="4" s="1"/>
  <c r="AC103" i="4"/>
  <c r="BG103" i="4" s="1"/>
  <c r="T104" i="4"/>
  <c r="AX104" i="4" s="1"/>
  <c r="U104" i="4"/>
  <c r="AY104" i="4" s="1"/>
  <c r="V104" i="4"/>
  <c r="AZ104" i="4" s="1"/>
  <c r="W104" i="4"/>
  <c r="BA104" i="4" s="1"/>
  <c r="X104" i="4"/>
  <c r="BB104" i="4" s="1"/>
  <c r="Y104" i="4"/>
  <c r="BC104" i="4" s="1"/>
  <c r="Z104" i="4"/>
  <c r="BD104" i="4" s="1"/>
  <c r="AA104" i="4"/>
  <c r="BE104" i="4" s="1"/>
  <c r="AB104" i="4"/>
  <c r="BF104" i="4" s="1"/>
  <c r="AC104" i="4"/>
  <c r="BG104" i="4" s="1"/>
  <c r="T105" i="4"/>
  <c r="AX105" i="4" s="1"/>
  <c r="U105" i="4"/>
  <c r="AY105" i="4" s="1"/>
  <c r="V105" i="4"/>
  <c r="AZ105" i="4" s="1"/>
  <c r="W105" i="4"/>
  <c r="BA105" i="4" s="1"/>
  <c r="X105" i="4"/>
  <c r="BB105" i="4" s="1"/>
  <c r="Y105" i="4"/>
  <c r="BC105" i="4" s="1"/>
  <c r="Z105" i="4"/>
  <c r="BD105" i="4" s="1"/>
  <c r="AA105" i="4"/>
  <c r="BE105" i="4" s="1"/>
  <c r="AB105" i="4"/>
  <c r="BF105" i="4" s="1"/>
  <c r="AC105" i="4"/>
  <c r="BG105" i="4" s="1"/>
  <c r="T106" i="4"/>
  <c r="AX106" i="4" s="1"/>
  <c r="U106" i="4"/>
  <c r="AY106" i="4" s="1"/>
  <c r="V106" i="4"/>
  <c r="AZ106" i="4" s="1"/>
  <c r="W106" i="4"/>
  <c r="BA106" i="4" s="1"/>
  <c r="X106" i="4"/>
  <c r="BB106" i="4" s="1"/>
  <c r="Y106" i="4"/>
  <c r="BC106" i="4" s="1"/>
  <c r="Z106" i="4"/>
  <c r="BD106" i="4" s="1"/>
  <c r="AA106" i="4"/>
  <c r="BE106" i="4" s="1"/>
  <c r="AB106" i="4"/>
  <c r="BF106" i="4" s="1"/>
  <c r="AC106" i="4"/>
  <c r="BG106" i="4" s="1"/>
  <c r="T107" i="4"/>
  <c r="AX107" i="4" s="1"/>
  <c r="U107" i="4"/>
  <c r="AY107" i="4" s="1"/>
  <c r="V107" i="4"/>
  <c r="AZ107" i="4" s="1"/>
  <c r="W107" i="4"/>
  <c r="BA107" i="4" s="1"/>
  <c r="X107" i="4"/>
  <c r="BB107" i="4" s="1"/>
  <c r="Y107" i="4"/>
  <c r="BC107" i="4" s="1"/>
  <c r="Z107" i="4"/>
  <c r="BD107" i="4" s="1"/>
  <c r="AA107" i="4"/>
  <c r="BE107" i="4" s="1"/>
  <c r="AB107" i="4"/>
  <c r="BF107" i="4" s="1"/>
  <c r="AC107" i="4"/>
  <c r="BG107" i="4" s="1"/>
  <c r="T108" i="4"/>
  <c r="AX108" i="4" s="1"/>
  <c r="U108" i="4"/>
  <c r="AY108" i="4" s="1"/>
  <c r="V108" i="4"/>
  <c r="AZ108" i="4" s="1"/>
  <c r="W108" i="4"/>
  <c r="BA108" i="4" s="1"/>
  <c r="X108" i="4"/>
  <c r="BB108" i="4" s="1"/>
  <c r="Y108" i="4"/>
  <c r="BC108" i="4" s="1"/>
  <c r="Z108" i="4"/>
  <c r="BD108" i="4" s="1"/>
  <c r="AA108" i="4"/>
  <c r="BE108" i="4" s="1"/>
  <c r="AB108" i="4"/>
  <c r="BF108" i="4" s="1"/>
  <c r="AC108" i="4"/>
  <c r="BG108" i="4" s="1"/>
  <c r="T109" i="4"/>
  <c r="AX109" i="4" s="1"/>
  <c r="U109" i="4"/>
  <c r="AY109" i="4" s="1"/>
  <c r="V109" i="4"/>
  <c r="AZ109" i="4" s="1"/>
  <c r="W109" i="4"/>
  <c r="BA109" i="4" s="1"/>
  <c r="X109" i="4"/>
  <c r="BB109" i="4" s="1"/>
  <c r="Y109" i="4"/>
  <c r="BC109" i="4" s="1"/>
  <c r="Z109" i="4"/>
  <c r="BD109" i="4" s="1"/>
  <c r="AA109" i="4"/>
  <c r="BE109" i="4" s="1"/>
  <c r="AB109" i="4"/>
  <c r="BF109" i="4" s="1"/>
  <c r="AC109" i="4"/>
  <c r="BG109" i="4" s="1"/>
  <c r="T110" i="4"/>
  <c r="AX110" i="4" s="1"/>
  <c r="U110" i="4"/>
  <c r="AY110" i="4" s="1"/>
  <c r="V110" i="4"/>
  <c r="AZ110" i="4" s="1"/>
  <c r="W110" i="4"/>
  <c r="BA110" i="4" s="1"/>
  <c r="X110" i="4"/>
  <c r="BB110" i="4" s="1"/>
  <c r="Y110" i="4"/>
  <c r="BC110" i="4" s="1"/>
  <c r="Z110" i="4"/>
  <c r="BD110" i="4" s="1"/>
  <c r="AA110" i="4"/>
  <c r="BE110" i="4" s="1"/>
  <c r="AB110" i="4"/>
  <c r="BF110" i="4" s="1"/>
  <c r="AC110" i="4"/>
  <c r="BG110" i="4" s="1"/>
  <c r="T111" i="4"/>
  <c r="AX111" i="4" s="1"/>
  <c r="U111" i="4"/>
  <c r="AY111" i="4" s="1"/>
  <c r="V111" i="4"/>
  <c r="AZ111" i="4" s="1"/>
  <c r="W111" i="4"/>
  <c r="BA111" i="4" s="1"/>
  <c r="X111" i="4"/>
  <c r="BB111" i="4" s="1"/>
  <c r="Y111" i="4"/>
  <c r="BC111" i="4" s="1"/>
  <c r="Z111" i="4"/>
  <c r="BD111" i="4" s="1"/>
  <c r="AA111" i="4"/>
  <c r="BE111" i="4" s="1"/>
  <c r="AB111" i="4"/>
  <c r="BF111" i="4" s="1"/>
  <c r="AC111" i="4"/>
  <c r="BG111" i="4" s="1"/>
  <c r="T112" i="4"/>
  <c r="AX112" i="4" s="1"/>
  <c r="U112" i="4"/>
  <c r="AY112" i="4" s="1"/>
  <c r="V112" i="4"/>
  <c r="AZ112" i="4" s="1"/>
  <c r="W112" i="4"/>
  <c r="BA112" i="4" s="1"/>
  <c r="X112" i="4"/>
  <c r="BB112" i="4" s="1"/>
  <c r="Y112" i="4"/>
  <c r="BC112" i="4" s="1"/>
  <c r="Z112" i="4"/>
  <c r="BD112" i="4" s="1"/>
  <c r="AA112" i="4"/>
  <c r="BE112" i="4" s="1"/>
  <c r="AB112" i="4"/>
  <c r="BF112" i="4" s="1"/>
  <c r="AC112" i="4"/>
  <c r="BG112" i="4" s="1"/>
  <c r="T113" i="4"/>
  <c r="AX113" i="4" s="1"/>
  <c r="U113" i="4"/>
  <c r="AY113" i="4" s="1"/>
  <c r="V113" i="4"/>
  <c r="AZ113" i="4" s="1"/>
  <c r="W113" i="4"/>
  <c r="BA113" i="4" s="1"/>
  <c r="X113" i="4"/>
  <c r="BB113" i="4" s="1"/>
  <c r="Y113" i="4"/>
  <c r="BC113" i="4" s="1"/>
  <c r="Z113" i="4"/>
  <c r="BD113" i="4" s="1"/>
  <c r="AA113" i="4"/>
  <c r="BE113" i="4" s="1"/>
  <c r="AB113" i="4"/>
  <c r="BF113" i="4" s="1"/>
  <c r="AC113" i="4"/>
  <c r="BG113" i="4" s="1"/>
  <c r="T114" i="4"/>
  <c r="AX114" i="4" s="1"/>
  <c r="U114" i="4"/>
  <c r="AY114" i="4" s="1"/>
  <c r="V114" i="4"/>
  <c r="AZ114" i="4" s="1"/>
  <c r="W114" i="4"/>
  <c r="BA114" i="4" s="1"/>
  <c r="X114" i="4"/>
  <c r="BB114" i="4" s="1"/>
  <c r="Y114" i="4"/>
  <c r="BC114" i="4" s="1"/>
  <c r="Z114" i="4"/>
  <c r="BD114" i="4" s="1"/>
  <c r="AA114" i="4"/>
  <c r="BE114" i="4" s="1"/>
  <c r="AB114" i="4"/>
  <c r="BF114" i="4" s="1"/>
  <c r="AC114" i="4"/>
  <c r="BG114" i="4" s="1"/>
  <c r="T115" i="4"/>
  <c r="AX115" i="4" s="1"/>
  <c r="U115" i="4"/>
  <c r="AY115" i="4" s="1"/>
  <c r="V115" i="4"/>
  <c r="AZ115" i="4" s="1"/>
  <c r="W115" i="4"/>
  <c r="BA115" i="4" s="1"/>
  <c r="X115" i="4"/>
  <c r="BB115" i="4" s="1"/>
  <c r="Y115" i="4"/>
  <c r="BC115" i="4" s="1"/>
  <c r="Z115" i="4"/>
  <c r="BD115" i="4" s="1"/>
  <c r="AA115" i="4"/>
  <c r="BE115" i="4" s="1"/>
  <c r="AB115" i="4"/>
  <c r="BF115" i="4" s="1"/>
  <c r="AC115" i="4"/>
  <c r="BG115" i="4" s="1"/>
  <c r="T116" i="4"/>
  <c r="AX116" i="4" s="1"/>
  <c r="U116" i="4"/>
  <c r="AY116" i="4" s="1"/>
  <c r="V116" i="4"/>
  <c r="AZ116" i="4" s="1"/>
  <c r="W116" i="4"/>
  <c r="BA116" i="4" s="1"/>
  <c r="X116" i="4"/>
  <c r="BB116" i="4" s="1"/>
  <c r="Y116" i="4"/>
  <c r="BC116" i="4" s="1"/>
  <c r="Z116" i="4"/>
  <c r="BD116" i="4" s="1"/>
  <c r="AA116" i="4"/>
  <c r="BE116" i="4" s="1"/>
  <c r="AB116" i="4"/>
  <c r="BF116" i="4" s="1"/>
  <c r="AC116" i="4"/>
  <c r="BG116" i="4" s="1"/>
  <c r="T117" i="4"/>
  <c r="AX117" i="4" s="1"/>
  <c r="U117" i="4"/>
  <c r="AY117" i="4" s="1"/>
  <c r="V117" i="4"/>
  <c r="AZ117" i="4" s="1"/>
  <c r="W117" i="4"/>
  <c r="BA117" i="4" s="1"/>
  <c r="X117" i="4"/>
  <c r="BB117" i="4" s="1"/>
  <c r="Y117" i="4"/>
  <c r="BC117" i="4" s="1"/>
  <c r="Z117" i="4"/>
  <c r="BD117" i="4" s="1"/>
  <c r="AA117" i="4"/>
  <c r="BE117" i="4" s="1"/>
  <c r="AB117" i="4"/>
  <c r="BF117" i="4" s="1"/>
  <c r="AC117" i="4"/>
  <c r="BG117" i="4" s="1"/>
  <c r="T118" i="4"/>
  <c r="AX118" i="4" s="1"/>
  <c r="U118" i="4"/>
  <c r="AY118" i="4" s="1"/>
  <c r="V118" i="4"/>
  <c r="AZ118" i="4" s="1"/>
  <c r="W118" i="4"/>
  <c r="BA118" i="4" s="1"/>
  <c r="X118" i="4"/>
  <c r="BB118" i="4" s="1"/>
  <c r="Y118" i="4"/>
  <c r="BC118" i="4" s="1"/>
  <c r="Z118" i="4"/>
  <c r="BD118" i="4" s="1"/>
  <c r="AA118" i="4"/>
  <c r="BE118" i="4" s="1"/>
  <c r="AB118" i="4"/>
  <c r="BF118" i="4" s="1"/>
  <c r="AC118" i="4"/>
  <c r="BG118" i="4" s="1"/>
  <c r="T119" i="4"/>
  <c r="AX119" i="4" s="1"/>
  <c r="U119" i="4"/>
  <c r="AY119" i="4" s="1"/>
  <c r="V119" i="4"/>
  <c r="AZ119" i="4" s="1"/>
  <c r="W119" i="4"/>
  <c r="BA119" i="4" s="1"/>
  <c r="X119" i="4"/>
  <c r="BB119" i="4" s="1"/>
  <c r="Y119" i="4"/>
  <c r="BC119" i="4" s="1"/>
  <c r="Z119" i="4"/>
  <c r="BD119" i="4" s="1"/>
  <c r="AA119" i="4"/>
  <c r="BE119" i="4" s="1"/>
  <c r="AB119" i="4"/>
  <c r="BF119" i="4" s="1"/>
  <c r="AC119" i="4"/>
  <c r="BG119" i="4" s="1"/>
  <c r="T120" i="4"/>
  <c r="AX120" i="4" s="1"/>
  <c r="U120" i="4"/>
  <c r="AY120" i="4" s="1"/>
  <c r="V120" i="4"/>
  <c r="AZ120" i="4" s="1"/>
  <c r="W120" i="4"/>
  <c r="BA120" i="4" s="1"/>
  <c r="X120" i="4"/>
  <c r="BB120" i="4" s="1"/>
  <c r="Y120" i="4"/>
  <c r="BC120" i="4" s="1"/>
  <c r="Z120" i="4"/>
  <c r="BD120" i="4" s="1"/>
  <c r="AA120" i="4"/>
  <c r="BE120" i="4" s="1"/>
  <c r="AB120" i="4"/>
  <c r="BF120" i="4" s="1"/>
  <c r="AC120" i="4"/>
  <c r="BG120" i="4" s="1"/>
  <c r="T121" i="4"/>
  <c r="AX121" i="4" s="1"/>
  <c r="U121" i="4"/>
  <c r="AY121" i="4" s="1"/>
  <c r="V121" i="4"/>
  <c r="AZ121" i="4" s="1"/>
  <c r="W121" i="4"/>
  <c r="BA121" i="4" s="1"/>
  <c r="X121" i="4"/>
  <c r="BB121" i="4" s="1"/>
  <c r="Y121" i="4"/>
  <c r="BC121" i="4" s="1"/>
  <c r="Z121" i="4"/>
  <c r="BD121" i="4" s="1"/>
  <c r="AA121" i="4"/>
  <c r="BE121" i="4" s="1"/>
  <c r="AB121" i="4"/>
  <c r="BF121" i="4" s="1"/>
  <c r="AC121" i="4"/>
  <c r="BG121" i="4" s="1"/>
  <c r="T122" i="4"/>
  <c r="AX122" i="4" s="1"/>
  <c r="U122" i="4"/>
  <c r="AY122" i="4" s="1"/>
  <c r="V122" i="4"/>
  <c r="AZ122" i="4" s="1"/>
  <c r="W122" i="4"/>
  <c r="BA122" i="4" s="1"/>
  <c r="X122" i="4"/>
  <c r="BB122" i="4" s="1"/>
  <c r="Y122" i="4"/>
  <c r="BC122" i="4" s="1"/>
  <c r="Z122" i="4"/>
  <c r="BD122" i="4" s="1"/>
  <c r="AA122" i="4"/>
  <c r="BE122" i="4" s="1"/>
  <c r="AB122" i="4"/>
  <c r="BF122" i="4" s="1"/>
  <c r="AC122" i="4"/>
  <c r="BG122" i="4" s="1"/>
  <c r="T123" i="4"/>
  <c r="AX123" i="4" s="1"/>
  <c r="U123" i="4"/>
  <c r="AY123" i="4" s="1"/>
  <c r="V123" i="4"/>
  <c r="AZ123" i="4" s="1"/>
  <c r="W123" i="4"/>
  <c r="BA123" i="4" s="1"/>
  <c r="X123" i="4"/>
  <c r="BB123" i="4" s="1"/>
  <c r="Y123" i="4"/>
  <c r="BC123" i="4" s="1"/>
  <c r="Z123" i="4"/>
  <c r="BD123" i="4" s="1"/>
  <c r="AA123" i="4"/>
  <c r="BE123" i="4" s="1"/>
  <c r="AB123" i="4"/>
  <c r="BF123" i="4" s="1"/>
  <c r="AC123" i="4"/>
  <c r="BG123" i="4" s="1"/>
  <c r="T124" i="4"/>
  <c r="AX124" i="4" s="1"/>
  <c r="U124" i="4"/>
  <c r="AY124" i="4" s="1"/>
  <c r="V124" i="4"/>
  <c r="AZ124" i="4" s="1"/>
  <c r="W124" i="4"/>
  <c r="BA124" i="4" s="1"/>
  <c r="X124" i="4"/>
  <c r="BB124" i="4" s="1"/>
  <c r="Y124" i="4"/>
  <c r="BC124" i="4" s="1"/>
  <c r="Z124" i="4"/>
  <c r="BD124" i="4" s="1"/>
  <c r="AA124" i="4"/>
  <c r="BE124" i="4" s="1"/>
  <c r="AB124" i="4"/>
  <c r="BF124" i="4" s="1"/>
  <c r="AC124" i="4"/>
  <c r="BG124" i="4" s="1"/>
  <c r="T125" i="4"/>
  <c r="AX125" i="4" s="1"/>
  <c r="U125" i="4"/>
  <c r="AY125" i="4" s="1"/>
  <c r="V125" i="4"/>
  <c r="AZ125" i="4" s="1"/>
  <c r="W125" i="4"/>
  <c r="BA125" i="4" s="1"/>
  <c r="X125" i="4"/>
  <c r="BB125" i="4" s="1"/>
  <c r="Y125" i="4"/>
  <c r="BC125" i="4" s="1"/>
  <c r="Z125" i="4"/>
  <c r="BD125" i="4" s="1"/>
  <c r="AA125" i="4"/>
  <c r="BE125" i="4" s="1"/>
  <c r="AB125" i="4"/>
  <c r="BF125" i="4" s="1"/>
  <c r="AC125" i="4"/>
  <c r="BG125" i="4" s="1"/>
  <c r="T126" i="4"/>
  <c r="AX126" i="4" s="1"/>
  <c r="U126" i="4"/>
  <c r="AY126" i="4" s="1"/>
  <c r="V126" i="4"/>
  <c r="AZ126" i="4" s="1"/>
  <c r="W126" i="4"/>
  <c r="BA126" i="4" s="1"/>
  <c r="X126" i="4"/>
  <c r="BB126" i="4" s="1"/>
  <c r="Y126" i="4"/>
  <c r="BC126" i="4" s="1"/>
  <c r="Z126" i="4"/>
  <c r="BD126" i="4" s="1"/>
  <c r="AA126" i="4"/>
  <c r="BE126" i="4" s="1"/>
  <c r="AB126" i="4"/>
  <c r="BF126" i="4" s="1"/>
  <c r="AC126" i="4"/>
  <c r="BG126" i="4" s="1"/>
  <c r="T127" i="4"/>
  <c r="AX127" i="4" s="1"/>
  <c r="U127" i="4"/>
  <c r="AY127" i="4" s="1"/>
  <c r="V127" i="4"/>
  <c r="AZ127" i="4" s="1"/>
  <c r="W127" i="4"/>
  <c r="BA127" i="4" s="1"/>
  <c r="X127" i="4"/>
  <c r="BB127" i="4" s="1"/>
  <c r="Y127" i="4"/>
  <c r="BC127" i="4" s="1"/>
  <c r="Z127" i="4"/>
  <c r="BD127" i="4" s="1"/>
  <c r="AA127" i="4"/>
  <c r="BE127" i="4" s="1"/>
  <c r="AB127" i="4"/>
  <c r="BF127" i="4" s="1"/>
  <c r="AC127" i="4"/>
  <c r="BG127" i="4" s="1"/>
  <c r="T128" i="4"/>
  <c r="AX128" i="4" s="1"/>
  <c r="U128" i="4"/>
  <c r="AY128" i="4" s="1"/>
  <c r="V128" i="4"/>
  <c r="AZ128" i="4" s="1"/>
  <c r="W128" i="4"/>
  <c r="BA128" i="4" s="1"/>
  <c r="X128" i="4"/>
  <c r="BB128" i="4" s="1"/>
  <c r="Y128" i="4"/>
  <c r="BC128" i="4" s="1"/>
  <c r="Z128" i="4"/>
  <c r="BD128" i="4" s="1"/>
  <c r="AA128" i="4"/>
  <c r="BE128" i="4" s="1"/>
  <c r="AB128" i="4"/>
  <c r="BF128" i="4" s="1"/>
  <c r="AC128" i="4"/>
  <c r="BG128" i="4" s="1"/>
  <c r="T129" i="4"/>
  <c r="AX129" i="4" s="1"/>
  <c r="U129" i="4"/>
  <c r="AY129" i="4" s="1"/>
  <c r="V129" i="4"/>
  <c r="AZ129" i="4" s="1"/>
  <c r="W129" i="4"/>
  <c r="BA129" i="4" s="1"/>
  <c r="X129" i="4"/>
  <c r="BB129" i="4" s="1"/>
  <c r="Y129" i="4"/>
  <c r="BC129" i="4" s="1"/>
  <c r="Z129" i="4"/>
  <c r="BD129" i="4" s="1"/>
  <c r="AA129" i="4"/>
  <c r="BE129" i="4" s="1"/>
  <c r="AB129" i="4"/>
  <c r="BF129" i="4" s="1"/>
  <c r="AC129" i="4"/>
  <c r="BG129" i="4" s="1"/>
  <c r="T130" i="4"/>
  <c r="AX130" i="4" s="1"/>
  <c r="U130" i="4"/>
  <c r="AY130" i="4" s="1"/>
  <c r="V130" i="4"/>
  <c r="AZ130" i="4" s="1"/>
  <c r="W130" i="4"/>
  <c r="BA130" i="4" s="1"/>
  <c r="X130" i="4"/>
  <c r="BB130" i="4" s="1"/>
  <c r="Y130" i="4"/>
  <c r="BC130" i="4" s="1"/>
  <c r="Z130" i="4"/>
  <c r="BD130" i="4" s="1"/>
  <c r="AA130" i="4"/>
  <c r="BE130" i="4" s="1"/>
  <c r="AB130" i="4"/>
  <c r="BF130" i="4" s="1"/>
  <c r="AC130" i="4"/>
  <c r="BG130" i="4" s="1"/>
  <c r="T131" i="4"/>
  <c r="AX131" i="4" s="1"/>
  <c r="U131" i="4"/>
  <c r="AY131" i="4" s="1"/>
  <c r="V131" i="4"/>
  <c r="AZ131" i="4" s="1"/>
  <c r="W131" i="4"/>
  <c r="BA131" i="4" s="1"/>
  <c r="X131" i="4"/>
  <c r="BB131" i="4" s="1"/>
  <c r="Y131" i="4"/>
  <c r="BC131" i="4" s="1"/>
  <c r="Z131" i="4"/>
  <c r="BD131" i="4" s="1"/>
  <c r="AA131" i="4"/>
  <c r="BE131" i="4" s="1"/>
  <c r="AB131" i="4"/>
  <c r="BF131" i="4" s="1"/>
  <c r="AC131" i="4"/>
  <c r="BG131" i="4" s="1"/>
  <c r="T132" i="4"/>
  <c r="AX132" i="4" s="1"/>
  <c r="U132" i="4"/>
  <c r="AY132" i="4" s="1"/>
  <c r="V132" i="4"/>
  <c r="AZ132" i="4" s="1"/>
  <c r="W132" i="4"/>
  <c r="BA132" i="4" s="1"/>
  <c r="X132" i="4"/>
  <c r="BB132" i="4" s="1"/>
  <c r="Y132" i="4"/>
  <c r="BC132" i="4" s="1"/>
  <c r="Z132" i="4"/>
  <c r="BD132" i="4" s="1"/>
  <c r="AA132" i="4"/>
  <c r="BE132" i="4" s="1"/>
  <c r="AB132" i="4"/>
  <c r="BF132" i="4" s="1"/>
  <c r="AC132" i="4"/>
  <c r="BG132" i="4" s="1"/>
  <c r="T133" i="4"/>
  <c r="AX133" i="4" s="1"/>
  <c r="U133" i="4"/>
  <c r="AY133" i="4" s="1"/>
  <c r="V133" i="4"/>
  <c r="AZ133" i="4" s="1"/>
  <c r="W133" i="4"/>
  <c r="BA133" i="4" s="1"/>
  <c r="X133" i="4"/>
  <c r="BB133" i="4" s="1"/>
  <c r="Y133" i="4"/>
  <c r="BC133" i="4" s="1"/>
  <c r="Z133" i="4"/>
  <c r="BD133" i="4" s="1"/>
  <c r="AA133" i="4"/>
  <c r="BE133" i="4" s="1"/>
  <c r="AB133" i="4"/>
  <c r="BF133" i="4" s="1"/>
  <c r="AC133" i="4"/>
  <c r="BG133" i="4" s="1"/>
  <c r="T134" i="4"/>
  <c r="AX134" i="4" s="1"/>
  <c r="U134" i="4"/>
  <c r="AY134" i="4" s="1"/>
  <c r="V134" i="4"/>
  <c r="AZ134" i="4" s="1"/>
  <c r="W134" i="4"/>
  <c r="BA134" i="4" s="1"/>
  <c r="X134" i="4"/>
  <c r="BB134" i="4" s="1"/>
  <c r="Y134" i="4"/>
  <c r="BC134" i="4" s="1"/>
  <c r="Z134" i="4"/>
  <c r="BD134" i="4" s="1"/>
  <c r="AA134" i="4"/>
  <c r="BE134" i="4" s="1"/>
  <c r="AB134" i="4"/>
  <c r="BF134" i="4" s="1"/>
  <c r="AC134" i="4"/>
  <c r="BG134" i="4" s="1"/>
  <c r="T135" i="4"/>
  <c r="AX135" i="4" s="1"/>
  <c r="U135" i="4"/>
  <c r="AY135" i="4" s="1"/>
  <c r="V135" i="4"/>
  <c r="AZ135" i="4" s="1"/>
  <c r="W135" i="4"/>
  <c r="BA135" i="4" s="1"/>
  <c r="X135" i="4"/>
  <c r="BB135" i="4" s="1"/>
  <c r="Y135" i="4"/>
  <c r="BC135" i="4" s="1"/>
  <c r="Z135" i="4"/>
  <c r="BD135" i="4" s="1"/>
  <c r="AA135" i="4"/>
  <c r="BE135" i="4" s="1"/>
  <c r="AB135" i="4"/>
  <c r="BF135" i="4" s="1"/>
  <c r="AC135" i="4"/>
  <c r="BG135" i="4" s="1"/>
  <c r="T136" i="4"/>
  <c r="AX136" i="4" s="1"/>
  <c r="U136" i="4"/>
  <c r="AY136" i="4" s="1"/>
  <c r="V136" i="4"/>
  <c r="AZ136" i="4" s="1"/>
  <c r="W136" i="4"/>
  <c r="BA136" i="4" s="1"/>
  <c r="X136" i="4"/>
  <c r="BB136" i="4" s="1"/>
  <c r="Y136" i="4"/>
  <c r="BC136" i="4" s="1"/>
  <c r="Z136" i="4"/>
  <c r="BD136" i="4" s="1"/>
  <c r="AA136" i="4"/>
  <c r="BE136" i="4" s="1"/>
  <c r="AB136" i="4"/>
  <c r="BF136" i="4" s="1"/>
  <c r="AC136" i="4"/>
  <c r="BG136" i="4" s="1"/>
  <c r="T137" i="4"/>
  <c r="AX137" i="4" s="1"/>
  <c r="U137" i="4"/>
  <c r="AY137" i="4" s="1"/>
  <c r="V137" i="4"/>
  <c r="AZ137" i="4" s="1"/>
  <c r="W137" i="4"/>
  <c r="BA137" i="4" s="1"/>
  <c r="X137" i="4"/>
  <c r="BB137" i="4" s="1"/>
  <c r="Y137" i="4"/>
  <c r="BC137" i="4" s="1"/>
  <c r="Z137" i="4"/>
  <c r="BD137" i="4" s="1"/>
  <c r="AA137" i="4"/>
  <c r="BE137" i="4" s="1"/>
  <c r="AB137" i="4"/>
  <c r="BF137" i="4" s="1"/>
  <c r="AC137" i="4"/>
  <c r="BG137" i="4" s="1"/>
  <c r="T138" i="4"/>
  <c r="AX138" i="4" s="1"/>
  <c r="U138" i="4"/>
  <c r="AY138" i="4" s="1"/>
  <c r="V138" i="4"/>
  <c r="AZ138" i="4" s="1"/>
  <c r="W138" i="4"/>
  <c r="BA138" i="4" s="1"/>
  <c r="X138" i="4"/>
  <c r="BB138" i="4" s="1"/>
  <c r="Y138" i="4"/>
  <c r="BC138" i="4" s="1"/>
  <c r="Z138" i="4"/>
  <c r="BD138" i="4" s="1"/>
  <c r="AA138" i="4"/>
  <c r="BE138" i="4" s="1"/>
  <c r="AB138" i="4"/>
  <c r="BF138" i="4" s="1"/>
  <c r="AC138" i="4"/>
  <c r="BG138" i="4" s="1"/>
  <c r="T139" i="4"/>
  <c r="AX139" i="4" s="1"/>
  <c r="U139" i="4"/>
  <c r="AY139" i="4" s="1"/>
  <c r="V139" i="4"/>
  <c r="AZ139" i="4" s="1"/>
  <c r="W139" i="4"/>
  <c r="BA139" i="4" s="1"/>
  <c r="X139" i="4"/>
  <c r="BB139" i="4" s="1"/>
  <c r="Y139" i="4"/>
  <c r="BC139" i="4" s="1"/>
  <c r="Z139" i="4"/>
  <c r="BD139" i="4" s="1"/>
  <c r="AA139" i="4"/>
  <c r="BE139" i="4" s="1"/>
  <c r="AB139" i="4"/>
  <c r="BF139" i="4" s="1"/>
  <c r="AC139" i="4"/>
  <c r="BG139" i="4" s="1"/>
  <c r="T140" i="4"/>
  <c r="AX140" i="4" s="1"/>
  <c r="U140" i="4"/>
  <c r="AY140" i="4" s="1"/>
  <c r="V140" i="4"/>
  <c r="AZ140" i="4" s="1"/>
  <c r="W140" i="4"/>
  <c r="BA140" i="4" s="1"/>
  <c r="X140" i="4"/>
  <c r="BB140" i="4" s="1"/>
  <c r="Y140" i="4"/>
  <c r="BC140" i="4" s="1"/>
  <c r="Z140" i="4"/>
  <c r="BD140" i="4" s="1"/>
  <c r="AA140" i="4"/>
  <c r="BE140" i="4" s="1"/>
  <c r="AB140" i="4"/>
  <c r="BF140" i="4" s="1"/>
  <c r="AC140" i="4"/>
  <c r="BG140" i="4" s="1"/>
  <c r="T141" i="4"/>
  <c r="AX141" i="4" s="1"/>
  <c r="U141" i="4"/>
  <c r="AY141" i="4" s="1"/>
  <c r="V141" i="4"/>
  <c r="AZ141" i="4" s="1"/>
  <c r="W141" i="4"/>
  <c r="BA141" i="4" s="1"/>
  <c r="X141" i="4"/>
  <c r="BB141" i="4" s="1"/>
  <c r="Y141" i="4"/>
  <c r="BC141" i="4" s="1"/>
  <c r="Z141" i="4"/>
  <c r="BD141" i="4" s="1"/>
  <c r="AA141" i="4"/>
  <c r="BE141" i="4" s="1"/>
  <c r="AB141" i="4"/>
  <c r="BF141" i="4" s="1"/>
  <c r="AC141" i="4"/>
  <c r="BG141" i="4" s="1"/>
  <c r="T142" i="4"/>
  <c r="AX142" i="4" s="1"/>
  <c r="U142" i="4"/>
  <c r="AY142" i="4" s="1"/>
  <c r="V142" i="4"/>
  <c r="AZ142" i="4" s="1"/>
  <c r="W142" i="4"/>
  <c r="BA142" i="4" s="1"/>
  <c r="X142" i="4"/>
  <c r="BB142" i="4" s="1"/>
  <c r="Y142" i="4"/>
  <c r="BC142" i="4" s="1"/>
  <c r="Z142" i="4"/>
  <c r="BD142" i="4" s="1"/>
  <c r="AA142" i="4"/>
  <c r="BE142" i="4" s="1"/>
  <c r="AB142" i="4"/>
  <c r="BF142" i="4" s="1"/>
  <c r="AC142" i="4"/>
  <c r="BG142" i="4" s="1"/>
  <c r="T143" i="4"/>
  <c r="AX143" i="4" s="1"/>
  <c r="U143" i="4"/>
  <c r="AY143" i="4" s="1"/>
  <c r="V143" i="4"/>
  <c r="AZ143" i="4" s="1"/>
  <c r="W143" i="4"/>
  <c r="BA143" i="4" s="1"/>
  <c r="X143" i="4"/>
  <c r="BB143" i="4" s="1"/>
  <c r="Y143" i="4"/>
  <c r="BC143" i="4" s="1"/>
  <c r="Z143" i="4"/>
  <c r="BD143" i="4" s="1"/>
  <c r="AA143" i="4"/>
  <c r="BE143" i="4" s="1"/>
  <c r="AB143" i="4"/>
  <c r="BF143" i="4" s="1"/>
  <c r="AC143" i="4"/>
  <c r="BG143" i="4" s="1"/>
  <c r="T144" i="4"/>
  <c r="AX144" i="4" s="1"/>
  <c r="U144" i="4"/>
  <c r="AY144" i="4" s="1"/>
  <c r="V144" i="4"/>
  <c r="AZ144" i="4" s="1"/>
  <c r="W144" i="4"/>
  <c r="BA144" i="4" s="1"/>
  <c r="X144" i="4"/>
  <c r="BB144" i="4" s="1"/>
  <c r="Y144" i="4"/>
  <c r="BC144" i="4" s="1"/>
  <c r="Z144" i="4"/>
  <c r="BD144" i="4" s="1"/>
  <c r="AA144" i="4"/>
  <c r="BE144" i="4" s="1"/>
  <c r="AB144" i="4"/>
  <c r="BF144" i="4" s="1"/>
  <c r="AC144" i="4"/>
  <c r="BG144" i="4" s="1"/>
  <c r="T145" i="4"/>
  <c r="AX145" i="4" s="1"/>
  <c r="U145" i="4"/>
  <c r="AY145" i="4" s="1"/>
  <c r="V145" i="4"/>
  <c r="AZ145" i="4" s="1"/>
  <c r="W145" i="4"/>
  <c r="BA145" i="4" s="1"/>
  <c r="X145" i="4"/>
  <c r="BB145" i="4" s="1"/>
  <c r="Y145" i="4"/>
  <c r="BC145" i="4" s="1"/>
  <c r="Z145" i="4"/>
  <c r="BD145" i="4" s="1"/>
  <c r="AA145" i="4"/>
  <c r="BE145" i="4" s="1"/>
  <c r="AB145" i="4"/>
  <c r="BF145" i="4" s="1"/>
  <c r="AC145" i="4"/>
  <c r="BG145" i="4" s="1"/>
  <c r="T146" i="4"/>
  <c r="AX146" i="4" s="1"/>
  <c r="U146" i="4"/>
  <c r="AY146" i="4" s="1"/>
  <c r="V146" i="4"/>
  <c r="AZ146" i="4" s="1"/>
  <c r="W146" i="4"/>
  <c r="BA146" i="4" s="1"/>
  <c r="X146" i="4"/>
  <c r="BB146" i="4" s="1"/>
  <c r="Y146" i="4"/>
  <c r="BC146" i="4" s="1"/>
  <c r="Z146" i="4"/>
  <c r="BD146" i="4" s="1"/>
  <c r="AA146" i="4"/>
  <c r="BE146" i="4" s="1"/>
  <c r="AB146" i="4"/>
  <c r="BF146" i="4" s="1"/>
  <c r="AC146" i="4"/>
  <c r="BG146" i="4" s="1"/>
  <c r="T147" i="4"/>
  <c r="AX147" i="4" s="1"/>
  <c r="U147" i="4"/>
  <c r="AY147" i="4" s="1"/>
  <c r="V147" i="4"/>
  <c r="AZ147" i="4" s="1"/>
  <c r="W147" i="4"/>
  <c r="BA147" i="4" s="1"/>
  <c r="X147" i="4"/>
  <c r="BB147" i="4" s="1"/>
  <c r="Y147" i="4"/>
  <c r="BC147" i="4" s="1"/>
  <c r="Z147" i="4"/>
  <c r="BD147" i="4" s="1"/>
  <c r="AA147" i="4"/>
  <c r="BE147" i="4" s="1"/>
  <c r="AB147" i="4"/>
  <c r="BF147" i="4" s="1"/>
  <c r="AC147" i="4"/>
  <c r="BG147" i="4" s="1"/>
  <c r="T148" i="4"/>
  <c r="AX148" i="4" s="1"/>
  <c r="U148" i="4"/>
  <c r="AY148" i="4" s="1"/>
  <c r="V148" i="4"/>
  <c r="AZ148" i="4" s="1"/>
  <c r="W148" i="4"/>
  <c r="BA148" i="4" s="1"/>
  <c r="X148" i="4"/>
  <c r="BB148" i="4" s="1"/>
  <c r="Y148" i="4"/>
  <c r="BC148" i="4" s="1"/>
  <c r="Z148" i="4"/>
  <c r="BD148" i="4" s="1"/>
  <c r="AA148" i="4"/>
  <c r="BE148" i="4" s="1"/>
  <c r="AB148" i="4"/>
  <c r="BF148" i="4" s="1"/>
  <c r="AC148" i="4"/>
  <c r="BG148" i="4" s="1"/>
  <c r="T149" i="4"/>
  <c r="AX149" i="4" s="1"/>
  <c r="U149" i="4"/>
  <c r="AY149" i="4" s="1"/>
  <c r="V149" i="4"/>
  <c r="AZ149" i="4" s="1"/>
  <c r="W149" i="4"/>
  <c r="BA149" i="4" s="1"/>
  <c r="X149" i="4"/>
  <c r="BB149" i="4" s="1"/>
  <c r="Y149" i="4"/>
  <c r="BC149" i="4" s="1"/>
  <c r="Z149" i="4"/>
  <c r="BD149" i="4" s="1"/>
  <c r="AA149" i="4"/>
  <c r="BE149" i="4" s="1"/>
  <c r="AB149" i="4"/>
  <c r="BF149" i="4" s="1"/>
  <c r="AC149" i="4"/>
  <c r="BG149" i="4" s="1"/>
  <c r="T150" i="4"/>
  <c r="AX150" i="4" s="1"/>
  <c r="U150" i="4"/>
  <c r="AY150" i="4" s="1"/>
  <c r="V150" i="4"/>
  <c r="AZ150" i="4" s="1"/>
  <c r="W150" i="4"/>
  <c r="BA150" i="4" s="1"/>
  <c r="X150" i="4"/>
  <c r="BB150" i="4" s="1"/>
  <c r="Y150" i="4"/>
  <c r="BC150" i="4" s="1"/>
  <c r="Z150" i="4"/>
  <c r="BD150" i="4" s="1"/>
  <c r="AA150" i="4"/>
  <c r="BE150" i="4" s="1"/>
  <c r="AB150" i="4"/>
  <c r="BF150" i="4" s="1"/>
  <c r="AC150" i="4"/>
  <c r="BG150" i="4" s="1"/>
  <c r="T151" i="4"/>
  <c r="AX151" i="4" s="1"/>
  <c r="U151" i="4"/>
  <c r="AY151" i="4" s="1"/>
  <c r="V151" i="4"/>
  <c r="AZ151" i="4" s="1"/>
  <c r="W151" i="4"/>
  <c r="BA151" i="4" s="1"/>
  <c r="X151" i="4"/>
  <c r="BB151" i="4" s="1"/>
  <c r="Y151" i="4"/>
  <c r="BC151" i="4" s="1"/>
  <c r="Z151" i="4"/>
  <c r="BD151" i="4" s="1"/>
  <c r="AA151" i="4"/>
  <c r="BE151" i="4" s="1"/>
  <c r="AB151" i="4"/>
  <c r="BF151" i="4" s="1"/>
  <c r="AC151" i="4"/>
  <c r="BG151" i="4" s="1"/>
  <c r="T152" i="4"/>
  <c r="AX152" i="4" s="1"/>
  <c r="U152" i="4"/>
  <c r="AY152" i="4" s="1"/>
  <c r="V152" i="4"/>
  <c r="AZ152" i="4" s="1"/>
  <c r="W152" i="4"/>
  <c r="BA152" i="4" s="1"/>
  <c r="X152" i="4"/>
  <c r="BB152" i="4" s="1"/>
  <c r="Y152" i="4"/>
  <c r="BC152" i="4" s="1"/>
  <c r="Z152" i="4"/>
  <c r="BD152" i="4" s="1"/>
  <c r="AA152" i="4"/>
  <c r="BE152" i="4" s="1"/>
  <c r="AB152" i="4"/>
  <c r="BF152" i="4" s="1"/>
  <c r="AC152" i="4"/>
  <c r="BG152" i="4" s="1"/>
  <c r="T153" i="4"/>
  <c r="AX153" i="4" s="1"/>
  <c r="U153" i="4"/>
  <c r="AY153" i="4" s="1"/>
  <c r="V153" i="4"/>
  <c r="AZ153" i="4" s="1"/>
  <c r="W153" i="4"/>
  <c r="BA153" i="4" s="1"/>
  <c r="X153" i="4"/>
  <c r="BB153" i="4" s="1"/>
  <c r="Y153" i="4"/>
  <c r="BC153" i="4" s="1"/>
  <c r="Z153" i="4"/>
  <c r="BD153" i="4" s="1"/>
  <c r="AA153" i="4"/>
  <c r="BE153" i="4" s="1"/>
  <c r="AB153" i="4"/>
  <c r="BF153" i="4" s="1"/>
  <c r="AC153" i="4"/>
  <c r="BG153" i="4" s="1"/>
  <c r="T154" i="4"/>
  <c r="AX154" i="4" s="1"/>
  <c r="U154" i="4"/>
  <c r="AY154" i="4" s="1"/>
  <c r="V154" i="4"/>
  <c r="AZ154" i="4" s="1"/>
  <c r="W154" i="4"/>
  <c r="BA154" i="4" s="1"/>
  <c r="X154" i="4"/>
  <c r="BB154" i="4" s="1"/>
  <c r="Y154" i="4"/>
  <c r="BC154" i="4" s="1"/>
  <c r="Z154" i="4"/>
  <c r="BD154" i="4" s="1"/>
  <c r="AA154" i="4"/>
  <c r="BE154" i="4" s="1"/>
  <c r="AB154" i="4"/>
  <c r="BF154" i="4" s="1"/>
  <c r="AC154" i="4"/>
  <c r="BG154" i="4" s="1"/>
  <c r="T155" i="4"/>
  <c r="AX155" i="4" s="1"/>
  <c r="U155" i="4"/>
  <c r="AY155" i="4" s="1"/>
  <c r="V155" i="4"/>
  <c r="AZ155" i="4" s="1"/>
  <c r="W155" i="4"/>
  <c r="BA155" i="4" s="1"/>
  <c r="X155" i="4"/>
  <c r="BB155" i="4" s="1"/>
  <c r="Y155" i="4"/>
  <c r="BC155" i="4" s="1"/>
  <c r="Z155" i="4"/>
  <c r="BD155" i="4" s="1"/>
  <c r="AA155" i="4"/>
  <c r="BE155" i="4" s="1"/>
  <c r="AB155" i="4"/>
  <c r="BF155" i="4" s="1"/>
  <c r="AC155" i="4"/>
  <c r="BG155" i="4" s="1"/>
  <c r="T156" i="4"/>
  <c r="AX156" i="4" s="1"/>
  <c r="U156" i="4"/>
  <c r="AY156" i="4" s="1"/>
  <c r="V156" i="4"/>
  <c r="AZ156" i="4" s="1"/>
  <c r="W156" i="4"/>
  <c r="BA156" i="4" s="1"/>
  <c r="X156" i="4"/>
  <c r="BB156" i="4" s="1"/>
  <c r="Y156" i="4"/>
  <c r="BC156" i="4" s="1"/>
  <c r="Z156" i="4"/>
  <c r="BD156" i="4" s="1"/>
  <c r="AA156" i="4"/>
  <c r="BE156" i="4" s="1"/>
  <c r="AB156" i="4"/>
  <c r="BF156" i="4" s="1"/>
  <c r="AC156" i="4"/>
  <c r="BG156" i="4" s="1"/>
  <c r="T157" i="4"/>
  <c r="AX157" i="4" s="1"/>
  <c r="U157" i="4"/>
  <c r="AY157" i="4" s="1"/>
  <c r="V157" i="4"/>
  <c r="AZ157" i="4" s="1"/>
  <c r="W157" i="4"/>
  <c r="BA157" i="4" s="1"/>
  <c r="X157" i="4"/>
  <c r="BB157" i="4" s="1"/>
  <c r="Y157" i="4"/>
  <c r="BC157" i="4" s="1"/>
  <c r="Z157" i="4"/>
  <c r="BD157" i="4" s="1"/>
  <c r="AA157" i="4"/>
  <c r="BE157" i="4" s="1"/>
  <c r="AB157" i="4"/>
  <c r="BF157" i="4" s="1"/>
  <c r="AC157" i="4"/>
  <c r="BG157" i="4" s="1"/>
  <c r="T158" i="4"/>
  <c r="AX158" i="4" s="1"/>
  <c r="U158" i="4"/>
  <c r="AY158" i="4" s="1"/>
  <c r="V158" i="4"/>
  <c r="AZ158" i="4" s="1"/>
  <c r="W158" i="4"/>
  <c r="BA158" i="4" s="1"/>
  <c r="X158" i="4"/>
  <c r="BB158" i="4" s="1"/>
  <c r="Y158" i="4"/>
  <c r="BC158" i="4" s="1"/>
  <c r="Z158" i="4"/>
  <c r="BD158" i="4" s="1"/>
  <c r="AA158" i="4"/>
  <c r="BE158" i="4" s="1"/>
  <c r="AB158" i="4"/>
  <c r="BF158" i="4" s="1"/>
  <c r="AC158" i="4"/>
  <c r="BG158" i="4" s="1"/>
  <c r="T159" i="4"/>
  <c r="AX159" i="4" s="1"/>
  <c r="U159" i="4"/>
  <c r="AY159" i="4" s="1"/>
  <c r="V159" i="4"/>
  <c r="AZ159" i="4" s="1"/>
  <c r="W159" i="4"/>
  <c r="BA159" i="4" s="1"/>
  <c r="X159" i="4"/>
  <c r="BB159" i="4" s="1"/>
  <c r="Y159" i="4"/>
  <c r="BC159" i="4" s="1"/>
  <c r="Z159" i="4"/>
  <c r="BD159" i="4" s="1"/>
  <c r="AA159" i="4"/>
  <c r="BE159" i="4" s="1"/>
  <c r="AB159" i="4"/>
  <c r="BF159" i="4" s="1"/>
  <c r="AC159" i="4"/>
  <c r="BG159" i="4" s="1"/>
  <c r="T160" i="4"/>
  <c r="AX160" i="4" s="1"/>
  <c r="U160" i="4"/>
  <c r="AY160" i="4" s="1"/>
  <c r="V160" i="4"/>
  <c r="AZ160" i="4" s="1"/>
  <c r="W160" i="4"/>
  <c r="BA160" i="4" s="1"/>
  <c r="X160" i="4"/>
  <c r="BB160" i="4" s="1"/>
  <c r="Y160" i="4"/>
  <c r="BC160" i="4" s="1"/>
  <c r="Z160" i="4"/>
  <c r="BD160" i="4" s="1"/>
  <c r="AA160" i="4"/>
  <c r="BE160" i="4" s="1"/>
  <c r="AB160" i="4"/>
  <c r="BF160" i="4" s="1"/>
  <c r="AC160" i="4"/>
  <c r="BG160" i="4" s="1"/>
  <c r="T161" i="4"/>
  <c r="AX161" i="4" s="1"/>
  <c r="U161" i="4"/>
  <c r="AY161" i="4" s="1"/>
  <c r="V161" i="4"/>
  <c r="AZ161" i="4" s="1"/>
  <c r="W161" i="4"/>
  <c r="BA161" i="4" s="1"/>
  <c r="X161" i="4"/>
  <c r="BB161" i="4" s="1"/>
  <c r="Y161" i="4"/>
  <c r="BC161" i="4" s="1"/>
  <c r="Z161" i="4"/>
  <c r="BD161" i="4" s="1"/>
  <c r="AA161" i="4"/>
  <c r="BE161" i="4" s="1"/>
  <c r="AB161" i="4"/>
  <c r="BF161" i="4" s="1"/>
  <c r="AC161" i="4"/>
  <c r="BG161" i="4" s="1"/>
  <c r="T162" i="4"/>
  <c r="AX162" i="4" s="1"/>
  <c r="U162" i="4"/>
  <c r="AY162" i="4" s="1"/>
  <c r="V162" i="4"/>
  <c r="AZ162" i="4" s="1"/>
  <c r="W162" i="4"/>
  <c r="BA162" i="4" s="1"/>
  <c r="X162" i="4"/>
  <c r="BB162" i="4" s="1"/>
  <c r="Y162" i="4"/>
  <c r="BC162" i="4" s="1"/>
  <c r="Z162" i="4"/>
  <c r="BD162" i="4" s="1"/>
  <c r="AA162" i="4"/>
  <c r="BE162" i="4" s="1"/>
  <c r="AB162" i="4"/>
  <c r="BF162" i="4" s="1"/>
  <c r="AC162" i="4"/>
  <c r="BG162" i="4" s="1"/>
  <c r="T163" i="4"/>
  <c r="AX163" i="4" s="1"/>
  <c r="U163" i="4"/>
  <c r="AY163" i="4" s="1"/>
  <c r="V163" i="4"/>
  <c r="AZ163" i="4" s="1"/>
  <c r="W163" i="4"/>
  <c r="BA163" i="4" s="1"/>
  <c r="X163" i="4"/>
  <c r="BB163" i="4" s="1"/>
  <c r="Y163" i="4"/>
  <c r="BC163" i="4" s="1"/>
  <c r="Z163" i="4"/>
  <c r="BD163" i="4" s="1"/>
  <c r="AA163" i="4"/>
  <c r="BE163" i="4" s="1"/>
  <c r="AB163" i="4"/>
  <c r="BF163" i="4" s="1"/>
  <c r="AC163" i="4"/>
  <c r="BG163" i="4" s="1"/>
  <c r="T164" i="4"/>
  <c r="AX164" i="4" s="1"/>
  <c r="U164" i="4"/>
  <c r="AY164" i="4" s="1"/>
  <c r="V164" i="4"/>
  <c r="AZ164" i="4" s="1"/>
  <c r="W164" i="4"/>
  <c r="BA164" i="4" s="1"/>
  <c r="X164" i="4"/>
  <c r="BB164" i="4" s="1"/>
  <c r="Y164" i="4"/>
  <c r="BC164" i="4" s="1"/>
  <c r="Z164" i="4"/>
  <c r="BD164" i="4" s="1"/>
  <c r="AA164" i="4"/>
  <c r="BE164" i="4" s="1"/>
  <c r="AB164" i="4"/>
  <c r="BF164" i="4" s="1"/>
  <c r="AC164" i="4"/>
  <c r="BG164" i="4" s="1"/>
  <c r="T165" i="4"/>
  <c r="AX165" i="4" s="1"/>
  <c r="U165" i="4"/>
  <c r="AY165" i="4" s="1"/>
  <c r="V165" i="4"/>
  <c r="AZ165" i="4" s="1"/>
  <c r="W165" i="4"/>
  <c r="BA165" i="4" s="1"/>
  <c r="X165" i="4"/>
  <c r="BB165" i="4" s="1"/>
  <c r="Y165" i="4"/>
  <c r="BC165" i="4" s="1"/>
  <c r="Z165" i="4"/>
  <c r="BD165" i="4" s="1"/>
  <c r="AA165" i="4"/>
  <c r="BE165" i="4" s="1"/>
  <c r="AB165" i="4"/>
  <c r="BF165" i="4" s="1"/>
  <c r="AC165" i="4"/>
  <c r="BG165" i="4" s="1"/>
  <c r="T166" i="4"/>
  <c r="AX166" i="4" s="1"/>
  <c r="U166" i="4"/>
  <c r="AY166" i="4" s="1"/>
  <c r="V166" i="4"/>
  <c r="AZ166" i="4" s="1"/>
  <c r="W166" i="4"/>
  <c r="BA166" i="4" s="1"/>
  <c r="X166" i="4"/>
  <c r="BB166" i="4" s="1"/>
  <c r="Y166" i="4"/>
  <c r="BC166" i="4" s="1"/>
  <c r="Z166" i="4"/>
  <c r="BD166" i="4" s="1"/>
  <c r="AA166" i="4"/>
  <c r="BE166" i="4" s="1"/>
  <c r="AB166" i="4"/>
  <c r="BF166" i="4" s="1"/>
  <c r="AC166" i="4"/>
  <c r="BG166" i="4" s="1"/>
  <c r="T167" i="4"/>
  <c r="AX167" i="4" s="1"/>
  <c r="U167" i="4"/>
  <c r="AY167" i="4" s="1"/>
  <c r="V167" i="4"/>
  <c r="AZ167" i="4" s="1"/>
  <c r="W167" i="4"/>
  <c r="BA167" i="4" s="1"/>
  <c r="X167" i="4"/>
  <c r="BB167" i="4" s="1"/>
  <c r="Y167" i="4"/>
  <c r="BC167" i="4" s="1"/>
  <c r="Z167" i="4"/>
  <c r="BD167" i="4" s="1"/>
  <c r="AA167" i="4"/>
  <c r="BE167" i="4" s="1"/>
  <c r="AB167" i="4"/>
  <c r="BF167" i="4" s="1"/>
  <c r="AC167" i="4"/>
  <c r="BG167" i="4" s="1"/>
  <c r="T168" i="4"/>
  <c r="AX168" i="4" s="1"/>
  <c r="U168" i="4"/>
  <c r="AY168" i="4" s="1"/>
  <c r="V168" i="4"/>
  <c r="AZ168" i="4" s="1"/>
  <c r="W168" i="4"/>
  <c r="BA168" i="4" s="1"/>
  <c r="X168" i="4"/>
  <c r="BB168" i="4" s="1"/>
  <c r="Y168" i="4"/>
  <c r="BC168" i="4" s="1"/>
  <c r="Z168" i="4"/>
  <c r="BD168" i="4" s="1"/>
  <c r="AA168" i="4"/>
  <c r="BE168" i="4" s="1"/>
  <c r="AB168" i="4"/>
  <c r="BF168" i="4" s="1"/>
  <c r="AC168" i="4"/>
  <c r="BG168" i="4" s="1"/>
  <c r="T169" i="4"/>
  <c r="AX169" i="4" s="1"/>
  <c r="U169" i="4"/>
  <c r="AY169" i="4" s="1"/>
  <c r="V169" i="4"/>
  <c r="AZ169" i="4" s="1"/>
  <c r="W169" i="4"/>
  <c r="BA169" i="4" s="1"/>
  <c r="X169" i="4"/>
  <c r="BB169" i="4" s="1"/>
  <c r="Y169" i="4"/>
  <c r="BC169" i="4" s="1"/>
  <c r="Z169" i="4"/>
  <c r="BD169" i="4" s="1"/>
  <c r="AA169" i="4"/>
  <c r="BE169" i="4" s="1"/>
  <c r="AB169" i="4"/>
  <c r="BF169" i="4" s="1"/>
  <c r="AC169" i="4"/>
  <c r="BG169" i="4" s="1"/>
  <c r="T170" i="4"/>
  <c r="AX170" i="4" s="1"/>
  <c r="U170" i="4"/>
  <c r="AY170" i="4" s="1"/>
  <c r="V170" i="4"/>
  <c r="AZ170" i="4" s="1"/>
  <c r="W170" i="4"/>
  <c r="BA170" i="4" s="1"/>
  <c r="X170" i="4"/>
  <c r="BB170" i="4" s="1"/>
  <c r="Y170" i="4"/>
  <c r="BC170" i="4" s="1"/>
  <c r="Z170" i="4"/>
  <c r="BD170" i="4" s="1"/>
  <c r="AA170" i="4"/>
  <c r="BE170" i="4" s="1"/>
  <c r="AB170" i="4"/>
  <c r="BF170" i="4" s="1"/>
  <c r="AC170" i="4"/>
  <c r="BG170" i="4" s="1"/>
  <c r="T171" i="4"/>
  <c r="AX171" i="4" s="1"/>
  <c r="U171" i="4"/>
  <c r="AY171" i="4" s="1"/>
  <c r="V171" i="4"/>
  <c r="AZ171" i="4" s="1"/>
  <c r="W171" i="4"/>
  <c r="BA171" i="4" s="1"/>
  <c r="X171" i="4"/>
  <c r="BB171" i="4" s="1"/>
  <c r="Y171" i="4"/>
  <c r="BC171" i="4" s="1"/>
  <c r="Z171" i="4"/>
  <c r="BD171" i="4" s="1"/>
  <c r="AA171" i="4"/>
  <c r="BE171" i="4" s="1"/>
  <c r="AB171" i="4"/>
  <c r="BF171" i="4" s="1"/>
  <c r="AC171" i="4"/>
  <c r="BG171" i="4" s="1"/>
  <c r="T172" i="4"/>
  <c r="AX172" i="4" s="1"/>
  <c r="U172" i="4"/>
  <c r="AY172" i="4" s="1"/>
  <c r="V172" i="4"/>
  <c r="AZ172" i="4" s="1"/>
  <c r="W172" i="4"/>
  <c r="BA172" i="4" s="1"/>
  <c r="X172" i="4"/>
  <c r="BB172" i="4" s="1"/>
  <c r="Y172" i="4"/>
  <c r="BC172" i="4" s="1"/>
  <c r="Z172" i="4"/>
  <c r="BD172" i="4" s="1"/>
  <c r="AA172" i="4"/>
  <c r="BE172" i="4" s="1"/>
  <c r="AB172" i="4"/>
  <c r="BF172" i="4" s="1"/>
  <c r="AC172" i="4"/>
  <c r="BG172" i="4" s="1"/>
  <c r="T173" i="4"/>
  <c r="AX173" i="4" s="1"/>
  <c r="U173" i="4"/>
  <c r="AY173" i="4" s="1"/>
  <c r="V173" i="4"/>
  <c r="AZ173" i="4" s="1"/>
  <c r="W173" i="4"/>
  <c r="BA173" i="4" s="1"/>
  <c r="X173" i="4"/>
  <c r="BB173" i="4" s="1"/>
  <c r="Y173" i="4"/>
  <c r="BC173" i="4" s="1"/>
  <c r="Z173" i="4"/>
  <c r="BD173" i="4" s="1"/>
  <c r="AA173" i="4"/>
  <c r="BE173" i="4" s="1"/>
  <c r="AB173" i="4"/>
  <c r="BF173" i="4" s="1"/>
  <c r="AC173" i="4"/>
  <c r="BG173" i="4" s="1"/>
  <c r="T174" i="4"/>
  <c r="AX174" i="4" s="1"/>
  <c r="U174" i="4"/>
  <c r="AY174" i="4" s="1"/>
  <c r="V174" i="4"/>
  <c r="AZ174" i="4" s="1"/>
  <c r="W174" i="4"/>
  <c r="BA174" i="4" s="1"/>
  <c r="X174" i="4"/>
  <c r="BB174" i="4" s="1"/>
  <c r="Y174" i="4"/>
  <c r="BC174" i="4" s="1"/>
  <c r="Z174" i="4"/>
  <c r="BD174" i="4" s="1"/>
  <c r="AA174" i="4"/>
  <c r="BE174" i="4" s="1"/>
  <c r="AB174" i="4"/>
  <c r="BF174" i="4" s="1"/>
  <c r="AC174" i="4"/>
  <c r="BG174" i="4" s="1"/>
  <c r="T175" i="4"/>
  <c r="AX175" i="4" s="1"/>
  <c r="U175" i="4"/>
  <c r="AY175" i="4" s="1"/>
  <c r="V175" i="4"/>
  <c r="AZ175" i="4" s="1"/>
  <c r="W175" i="4"/>
  <c r="BA175" i="4" s="1"/>
  <c r="X175" i="4"/>
  <c r="BB175" i="4" s="1"/>
  <c r="Y175" i="4"/>
  <c r="BC175" i="4" s="1"/>
  <c r="Z175" i="4"/>
  <c r="BD175" i="4" s="1"/>
  <c r="AA175" i="4"/>
  <c r="BE175" i="4" s="1"/>
  <c r="AB175" i="4"/>
  <c r="BF175" i="4" s="1"/>
  <c r="AC175" i="4"/>
  <c r="BG175" i="4" s="1"/>
  <c r="T176" i="4"/>
  <c r="AX176" i="4" s="1"/>
  <c r="U176" i="4"/>
  <c r="AY176" i="4" s="1"/>
  <c r="V176" i="4"/>
  <c r="AZ176" i="4" s="1"/>
  <c r="W176" i="4"/>
  <c r="BA176" i="4" s="1"/>
  <c r="X176" i="4"/>
  <c r="BB176" i="4" s="1"/>
  <c r="Y176" i="4"/>
  <c r="BC176" i="4" s="1"/>
  <c r="Z176" i="4"/>
  <c r="BD176" i="4" s="1"/>
  <c r="AA176" i="4"/>
  <c r="BE176" i="4" s="1"/>
  <c r="AB176" i="4"/>
  <c r="BF176" i="4" s="1"/>
  <c r="AC176" i="4"/>
  <c r="BG176" i="4" s="1"/>
  <c r="T177" i="4"/>
  <c r="AX177" i="4" s="1"/>
  <c r="U177" i="4"/>
  <c r="AY177" i="4" s="1"/>
  <c r="V177" i="4"/>
  <c r="AZ177" i="4" s="1"/>
  <c r="W177" i="4"/>
  <c r="BA177" i="4" s="1"/>
  <c r="X177" i="4"/>
  <c r="BB177" i="4" s="1"/>
  <c r="Y177" i="4"/>
  <c r="BC177" i="4" s="1"/>
  <c r="Z177" i="4"/>
  <c r="BD177" i="4" s="1"/>
  <c r="AA177" i="4"/>
  <c r="BE177" i="4" s="1"/>
  <c r="AB177" i="4"/>
  <c r="BF177" i="4" s="1"/>
  <c r="AC177" i="4"/>
  <c r="BG177" i="4" s="1"/>
  <c r="T178" i="4"/>
  <c r="AX178" i="4" s="1"/>
  <c r="U178" i="4"/>
  <c r="AY178" i="4" s="1"/>
  <c r="V178" i="4"/>
  <c r="AZ178" i="4" s="1"/>
  <c r="W178" i="4"/>
  <c r="BA178" i="4" s="1"/>
  <c r="X178" i="4"/>
  <c r="BB178" i="4" s="1"/>
  <c r="Y178" i="4"/>
  <c r="BC178" i="4" s="1"/>
  <c r="Z178" i="4"/>
  <c r="BD178" i="4" s="1"/>
  <c r="AA178" i="4"/>
  <c r="BE178" i="4" s="1"/>
  <c r="AB178" i="4"/>
  <c r="BF178" i="4" s="1"/>
  <c r="AC178" i="4"/>
  <c r="BG178" i="4" s="1"/>
  <c r="T179" i="4"/>
  <c r="AX179" i="4" s="1"/>
  <c r="U179" i="4"/>
  <c r="AY179" i="4" s="1"/>
  <c r="V179" i="4"/>
  <c r="AZ179" i="4" s="1"/>
  <c r="W179" i="4"/>
  <c r="BA179" i="4" s="1"/>
  <c r="X179" i="4"/>
  <c r="BB179" i="4" s="1"/>
  <c r="Y179" i="4"/>
  <c r="BC179" i="4" s="1"/>
  <c r="Z179" i="4"/>
  <c r="BD179" i="4" s="1"/>
  <c r="AA179" i="4"/>
  <c r="BE179" i="4" s="1"/>
  <c r="AB179" i="4"/>
  <c r="BF179" i="4" s="1"/>
  <c r="AC179" i="4"/>
  <c r="BG179" i="4" s="1"/>
  <c r="T180" i="4"/>
  <c r="AX180" i="4" s="1"/>
  <c r="U180" i="4"/>
  <c r="AY180" i="4" s="1"/>
  <c r="V180" i="4"/>
  <c r="AZ180" i="4" s="1"/>
  <c r="W180" i="4"/>
  <c r="BA180" i="4" s="1"/>
  <c r="X180" i="4"/>
  <c r="BB180" i="4" s="1"/>
  <c r="Y180" i="4"/>
  <c r="BC180" i="4" s="1"/>
  <c r="Z180" i="4"/>
  <c r="BD180" i="4" s="1"/>
  <c r="AA180" i="4"/>
  <c r="BE180" i="4" s="1"/>
  <c r="AB180" i="4"/>
  <c r="BF180" i="4" s="1"/>
  <c r="AC180" i="4"/>
  <c r="BG180" i="4" s="1"/>
  <c r="T181" i="4"/>
  <c r="AX181" i="4" s="1"/>
  <c r="U181" i="4"/>
  <c r="AY181" i="4" s="1"/>
  <c r="V181" i="4"/>
  <c r="AZ181" i="4" s="1"/>
  <c r="W181" i="4"/>
  <c r="BA181" i="4" s="1"/>
  <c r="X181" i="4"/>
  <c r="BB181" i="4" s="1"/>
  <c r="Y181" i="4"/>
  <c r="BC181" i="4" s="1"/>
  <c r="Z181" i="4"/>
  <c r="BD181" i="4" s="1"/>
  <c r="AA181" i="4"/>
  <c r="BE181" i="4" s="1"/>
  <c r="AB181" i="4"/>
  <c r="BF181" i="4" s="1"/>
  <c r="AC181" i="4"/>
  <c r="BG181" i="4" s="1"/>
  <c r="T182" i="4"/>
  <c r="AX182" i="4" s="1"/>
  <c r="U182" i="4"/>
  <c r="AY182" i="4" s="1"/>
  <c r="V182" i="4"/>
  <c r="AZ182" i="4" s="1"/>
  <c r="W182" i="4"/>
  <c r="BA182" i="4" s="1"/>
  <c r="X182" i="4"/>
  <c r="BB182" i="4" s="1"/>
  <c r="Y182" i="4"/>
  <c r="BC182" i="4" s="1"/>
  <c r="Z182" i="4"/>
  <c r="BD182" i="4" s="1"/>
  <c r="AA182" i="4"/>
  <c r="BE182" i="4" s="1"/>
  <c r="AB182" i="4"/>
  <c r="BF182" i="4" s="1"/>
  <c r="AC182" i="4"/>
  <c r="BG182" i="4" s="1"/>
  <c r="T183" i="4"/>
  <c r="AX183" i="4" s="1"/>
  <c r="U183" i="4"/>
  <c r="AY183" i="4" s="1"/>
  <c r="V183" i="4"/>
  <c r="AZ183" i="4" s="1"/>
  <c r="W183" i="4"/>
  <c r="BA183" i="4" s="1"/>
  <c r="X183" i="4"/>
  <c r="BB183" i="4" s="1"/>
  <c r="Y183" i="4"/>
  <c r="BC183" i="4" s="1"/>
  <c r="Z183" i="4"/>
  <c r="BD183" i="4" s="1"/>
  <c r="AA183" i="4"/>
  <c r="BE183" i="4" s="1"/>
  <c r="AB183" i="4"/>
  <c r="BF183" i="4" s="1"/>
  <c r="AC183" i="4"/>
  <c r="BG183" i="4" s="1"/>
  <c r="T184" i="4"/>
  <c r="AX184" i="4" s="1"/>
  <c r="U184" i="4"/>
  <c r="AY184" i="4" s="1"/>
  <c r="V184" i="4"/>
  <c r="AZ184" i="4" s="1"/>
  <c r="W184" i="4"/>
  <c r="BA184" i="4" s="1"/>
  <c r="X184" i="4"/>
  <c r="BB184" i="4" s="1"/>
  <c r="Y184" i="4"/>
  <c r="BC184" i="4" s="1"/>
  <c r="Z184" i="4"/>
  <c r="BD184" i="4" s="1"/>
  <c r="AA184" i="4"/>
  <c r="BE184" i="4" s="1"/>
  <c r="AB184" i="4"/>
  <c r="BF184" i="4" s="1"/>
  <c r="AC184" i="4"/>
  <c r="BG184" i="4" s="1"/>
  <c r="T185" i="4"/>
  <c r="AX185" i="4" s="1"/>
  <c r="U185" i="4"/>
  <c r="AY185" i="4" s="1"/>
  <c r="V185" i="4"/>
  <c r="AZ185" i="4" s="1"/>
  <c r="W185" i="4"/>
  <c r="BA185" i="4" s="1"/>
  <c r="X185" i="4"/>
  <c r="BB185" i="4" s="1"/>
  <c r="Y185" i="4"/>
  <c r="BC185" i="4" s="1"/>
  <c r="Z185" i="4"/>
  <c r="BD185" i="4" s="1"/>
  <c r="AA185" i="4"/>
  <c r="BE185" i="4" s="1"/>
  <c r="AB185" i="4"/>
  <c r="BF185" i="4" s="1"/>
  <c r="AC185" i="4"/>
  <c r="BG185" i="4" s="1"/>
  <c r="T186" i="4"/>
  <c r="AX186" i="4" s="1"/>
  <c r="U186" i="4"/>
  <c r="AY186" i="4" s="1"/>
  <c r="V186" i="4"/>
  <c r="AZ186" i="4" s="1"/>
  <c r="W186" i="4"/>
  <c r="BA186" i="4" s="1"/>
  <c r="X186" i="4"/>
  <c r="BB186" i="4" s="1"/>
  <c r="Y186" i="4"/>
  <c r="BC186" i="4" s="1"/>
  <c r="Z186" i="4"/>
  <c r="BD186" i="4" s="1"/>
  <c r="AA186" i="4"/>
  <c r="BE186" i="4" s="1"/>
  <c r="AB186" i="4"/>
  <c r="BF186" i="4" s="1"/>
  <c r="AC186" i="4"/>
  <c r="BG186" i="4" s="1"/>
  <c r="T187" i="4"/>
  <c r="AX187" i="4" s="1"/>
  <c r="U187" i="4"/>
  <c r="AY187" i="4" s="1"/>
  <c r="V187" i="4"/>
  <c r="AZ187" i="4" s="1"/>
  <c r="W187" i="4"/>
  <c r="BA187" i="4" s="1"/>
  <c r="X187" i="4"/>
  <c r="BB187" i="4" s="1"/>
  <c r="Y187" i="4"/>
  <c r="BC187" i="4" s="1"/>
  <c r="Z187" i="4"/>
  <c r="BD187" i="4" s="1"/>
  <c r="AA187" i="4"/>
  <c r="BE187" i="4" s="1"/>
  <c r="AB187" i="4"/>
  <c r="BF187" i="4" s="1"/>
  <c r="AC187" i="4"/>
  <c r="BG187" i="4" s="1"/>
  <c r="T188" i="4"/>
  <c r="AX188" i="4" s="1"/>
  <c r="U188" i="4"/>
  <c r="AY188" i="4" s="1"/>
  <c r="V188" i="4"/>
  <c r="AZ188" i="4" s="1"/>
  <c r="W188" i="4"/>
  <c r="BA188" i="4" s="1"/>
  <c r="X188" i="4"/>
  <c r="BB188" i="4" s="1"/>
  <c r="Y188" i="4"/>
  <c r="BC188" i="4" s="1"/>
  <c r="Z188" i="4"/>
  <c r="BD188" i="4" s="1"/>
  <c r="AA188" i="4"/>
  <c r="BE188" i="4" s="1"/>
  <c r="AB188" i="4"/>
  <c r="BF188" i="4" s="1"/>
  <c r="AC188" i="4"/>
  <c r="BG188" i="4" s="1"/>
  <c r="T189" i="4"/>
  <c r="AX189" i="4" s="1"/>
  <c r="U189" i="4"/>
  <c r="AY189" i="4" s="1"/>
  <c r="V189" i="4"/>
  <c r="AZ189" i="4" s="1"/>
  <c r="W189" i="4"/>
  <c r="BA189" i="4" s="1"/>
  <c r="X189" i="4"/>
  <c r="BB189" i="4" s="1"/>
  <c r="Y189" i="4"/>
  <c r="BC189" i="4" s="1"/>
  <c r="Z189" i="4"/>
  <c r="BD189" i="4" s="1"/>
  <c r="AA189" i="4"/>
  <c r="BE189" i="4" s="1"/>
  <c r="AB189" i="4"/>
  <c r="BF189" i="4" s="1"/>
  <c r="AC189" i="4"/>
  <c r="BG189" i="4" s="1"/>
  <c r="T190" i="4"/>
  <c r="AX190" i="4" s="1"/>
  <c r="U190" i="4"/>
  <c r="AY190" i="4" s="1"/>
  <c r="V190" i="4"/>
  <c r="AZ190" i="4" s="1"/>
  <c r="W190" i="4"/>
  <c r="BA190" i="4" s="1"/>
  <c r="X190" i="4"/>
  <c r="BB190" i="4" s="1"/>
  <c r="Y190" i="4"/>
  <c r="BC190" i="4" s="1"/>
  <c r="Z190" i="4"/>
  <c r="BD190" i="4" s="1"/>
  <c r="AA190" i="4"/>
  <c r="BE190" i="4" s="1"/>
  <c r="AB190" i="4"/>
  <c r="BF190" i="4" s="1"/>
  <c r="AC190" i="4"/>
  <c r="BG190" i="4" s="1"/>
  <c r="T191" i="4"/>
  <c r="AX191" i="4" s="1"/>
  <c r="U191" i="4"/>
  <c r="AY191" i="4" s="1"/>
  <c r="V191" i="4"/>
  <c r="AZ191" i="4" s="1"/>
  <c r="W191" i="4"/>
  <c r="BA191" i="4" s="1"/>
  <c r="X191" i="4"/>
  <c r="BB191" i="4" s="1"/>
  <c r="Y191" i="4"/>
  <c r="BC191" i="4" s="1"/>
  <c r="Z191" i="4"/>
  <c r="BD191" i="4" s="1"/>
  <c r="AA191" i="4"/>
  <c r="BE191" i="4" s="1"/>
  <c r="AB191" i="4"/>
  <c r="BF191" i="4" s="1"/>
  <c r="AC191" i="4"/>
  <c r="BG191" i="4" s="1"/>
  <c r="T192" i="4"/>
  <c r="AX192" i="4" s="1"/>
  <c r="U192" i="4"/>
  <c r="AY192" i="4" s="1"/>
  <c r="V192" i="4"/>
  <c r="AZ192" i="4" s="1"/>
  <c r="W192" i="4"/>
  <c r="BA192" i="4" s="1"/>
  <c r="X192" i="4"/>
  <c r="BB192" i="4" s="1"/>
  <c r="Y192" i="4"/>
  <c r="BC192" i="4" s="1"/>
  <c r="Z192" i="4"/>
  <c r="BD192" i="4" s="1"/>
  <c r="AA192" i="4"/>
  <c r="BE192" i="4" s="1"/>
  <c r="AB192" i="4"/>
  <c r="BF192" i="4" s="1"/>
  <c r="AC192" i="4"/>
  <c r="BG192" i="4" s="1"/>
  <c r="T193" i="4"/>
  <c r="AX193" i="4" s="1"/>
  <c r="U193" i="4"/>
  <c r="AY193" i="4" s="1"/>
  <c r="V193" i="4"/>
  <c r="AZ193" i="4" s="1"/>
  <c r="W193" i="4"/>
  <c r="BA193" i="4" s="1"/>
  <c r="X193" i="4"/>
  <c r="BB193" i="4" s="1"/>
  <c r="Y193" i="4"/>
  <c r="BC193" i="4" s="1"/>
  <c r="Z193" i="4"/>
  <c r="BD193" i="4" s="1"/>
  <c r="AA193" i="4"/>
  <c r="BE193" i="4" s="1"/>
  <c r="AB193" i="4"/>
  <c r="BF193" i="4" s="1"/>
  <c r="AC193" i="4"/>
  <c r="BG193" i="4" s="1"/>
  <c r="T194" i="4"/>
  <c r="AX194" i="4" s="1"/>
  <c r="U194" i="4"/>
  <c r="AY194" i="4" s="1"/>
  <c r="V194" i="4"/>
  <c r="AZ194" i="4" s="1"/>
  <c r="W194" i="4"/>
  <c r="BA194" i="4" s="1"/>
  <c r="X194" i="4"/>
  <c r="BB194" i="4" s="1"/>
  <c r="Y194" i="4"/>
  <c r="BC194" i="4" s="1"/>
  <c r="Z194" i="4"/>
  <c r="BD194" i="4" s="1"/>
  <c r="AA194" i="4"/>
  <c r="BE194" i="4" s="1"/>
  <c r="AB194" i="4"/>
  <c r="BF194" i="4" s="1"/>
  <c r="AC194" i="4"/>
  <c r="BG194" i="4" s="1"/>
  <c r="T195" i="4"/>
  <c r="AX195" i="4" s="1"/>
  <c r="U195" i="4"/>
  <c r="AY195" i="4" s="1"/>
  <c r="V195" i="4"/>
  <c r="AZ195" i="4" s="1"/>
  <c r="W195" i="4"/>
  <c r="BA195" i="4" s="1"/>
  <c r="X195" i="4"/>
  <c r="BB195" i="4" s="1"/>
  <c r="Y195" i="4"/>
  <c r="BC195" i="4" s="1"/>
  <c r="Z195" i="4"/>
  <c r="BD195" i="4" s="1"/>
  <c r="AA195" i="4"/>
  <c r="BE195" i="4" s="1"/>
  <c r="AB195" i="4"/>
  <c r="BF195" i="4" s="1"/>
  <c r="AC195" i="4"/>
  <c r="BG195" i="4" s="1"/>
  <c r="T196" i="4"/>
  <c r="AX196" i="4" s="1"/>
  <c r="U196" i="4"/>
  <c r="AY196" i="4" s="1"/>
  <c r="V196" i="4"/>
  <c r="AZ196" i="4" s="1"/>
  <c r="W196" i="4"/>
  <c r="BA196" i="4" s="1"/>
  <c r="X196" i="4"/>
  <c r="BB196" i="4" s="1"/>
  <c r="Y196" i="4"/>
  <c r="BC196" i="4" s="1"/>
  <c r="Z196" i="4"/>
  <c r="BD196" i="4" s="1"/>
  <c r="AA196" i="4"/>
  <c r="BE196" i="4" s="1"/>
  <c r="AB196" i="4"/>
  <c r="BF196" i="4" s="1"/>
  <c r="AC196" i="4"/>
  <c r="BG196" i="4" s="1"/>
  <c r="T197" i="4"/>
  <c r="AX197" i="4" s="1"/>
  <c r="U197" i="4"/>
  <c r="AY197" i="4" s="1"/>
  <c r="V197" i="4"/>
  <c r="AZ197" i="4" s="1"/>
  <c r="W197" i="4"/>
  <c r="BA197" i="4" s="1"/>
  <c r="X197" i="4"/>
  <c r="BB197" i="4" s="1"/>
  <c r="Y197" i="4"/>
  <c r="BC197" i="4" s="1"/>
  <c r="Z197" i="4"/>
  <c r="BD197" i="4" s="1"/>
  <c r="AA197" i="4"/>
  <c r="BE197" i="4" s="1"/>
  <c r="AB197" i="4"/>
  <c r="BF197" i="4" s="1"/>
  <c r="AC197" i="4"/>
  <c r="BG197" i="4" s="1"/>
  <c r="T198" i="4"/>
  <c r="AX198" i="4" s="1"/>
  <c r="U198" i="4"/>
  <c r="AY198" i="4" s="1"/>
  <c r="V198" i="4"/>
  <c r="AZ198" i="4" s="1"/>
  <c r="W198" i="4"/>
  <c r="BA198" i="4" s="1"/>
  <c r="X198" i="4"/>
  <c r="BB198" i="4" s="1"/>
  <c r="Y198" i="4"/>
  <c r="BC198" i="4" s="1"/>
  <c r="Z198" i="4"/>
  <c r="BD198" i="4" s="1"/>
  <c r="AA198" i="4"/>
  <c r="BE198" i="4" s="1"/>
  <c r="AB198" i="4"/>
  <c r="BF198" i="4" s="1"/>
  <c r="AC198" i="4"/>
  <c r="BG198" i="4" s="1"/>
  <c r="T199" i="4"/>
  <c r="AX199" i="4" s="1"/>
  <c r="U199" i="4"/>
  <c r="AY199" i="4" s="1"/>
  <c r="V199" i="4"/>
  <c r="AZ199" i="4" s="1"/>
  <c r="W199" i="4"/>
  <c r="BA199" i="4" s="1"/>
  <c r="X199" i="4"/>
  <c r="BB199" i="4" s="1"/>
  <c r="Y199" i="4"/>
  <c r="BC199" i="4" s="1"/>
  <c r="Z199" i="4"/>
  <c r="BD199" i="4" s="1"/>
  <c r="AA199" i="4"/>
  <c r="BE199" i="4" s="1"/>
  <c r="AB199" i="4"/>
  <c r="BF199" i="4" s="1"/>
  <c r="AC199" i="4"/>
  <c r="BG199" i="4" s="1"/>
  <c r="T200" i="4"/>
  <c r="AX200" i="4" s="1"/>
  <c r="U200" i="4"/>
  <c r="AY200" i="4" s="1"/>
  <c r="V200" i="4"/>
  <c r="AZ200" i="4" s="1"/>
  <c r="W200" i="4"/>
  <c r="BA200" i="4" s="1"/>
  <c r="X200" i="4"/>
  <c r="BB200" i="4" s="1"/>
  <c r="Y200" i="4"/>
  <c r="BC200" i="4" s="1"/>
  <c r="Z200" i="4"/>
  <c r="BD200" i="4" s="1"/>
  <c r="AA200" i="4"/>
  <c r="BE200" i="4" s="1"/>
  <c r="AB200" i="4"/>
  <c r="BF200" i="4" s="1"/>
  <c r="AC200" i="4"/>
  <c r="BG200" i="4" s="1"/>
  <c r="T201" i="4"/>
  <c r="AX201" i="4" s="1"/>
  <c r="U201" i="4"/>
  <c r="AY201" i="4" s="1"/>
  <c r="V201" i="4"/>
  <c r="AZ201" i="4" s="1"/>
  <c r="W201" i="4"/>
  <c r="BA201" i="4" s="1"/>
  <c r="X201" i="4"/>
  <c r="BB201" i="4" s="1"/>
  <c r="Y201" i="4"/>
  <c r="BC201" i="4" s="1"/>
  <c r="Z201" i="4"/>
  <c r="BD201" i="4" s="1"/>
  <c r="AA201" i="4"/>
  <c r="BE201" i="4" s="1"/>
  <c r="AB201" i="4"/>
  <c r="BF201" i="4" s="1"/>
  <c r="AC201" i="4"/>
  <c r="BG201" i="4" s="1"/>
  <c r="T202" i="4"/>
  <c r="AX202" i="4" s="1"/>
  <c r="U202" i="4"/>
  <c r="AY202" i="4" s="1"/>
  <c r="V202" i="4"/>
  <c r="AZ202" i="4" s="1"/>
  <c r="W202" i="4"/>
  <c r="BA202" i="4" s="1"/>
  <c r="X202" i="4"/>
  <c r="BB202" i="4" s="1"/>
  <c r="Y202" i="4"/>
  <c r="BC202" i="4" s="1"/>
  <c r="Z202" i="4"/>
  <c r="BD202" i="4" s="1"/>
  <c r="AA202" i="4"/>
  <c r="BE202" i="4" s="1"/>
  <c r="AB202" i="4"/>
  <c r="BF202" i="4" s="1"/>
  <c r="AC202" i="4"/>
  <c r="BG202" i="4" s="1"/>
  <c r="T203" i="4"/>
  <c r="AX203" i="4" s="1"/>
  <c r="U203" i="4"/>
  <c r="AY203" i="4" s="1"/>
  <c r="V203" i="4"/>
  <c r="AZ203" i="4" s="1"/>
  <c r="W203" i="4"/>
  <c r="BA203" i="4" s="1"/>
  <c r="X203" i="4"/>
  <c r="BB203" i="4" s="1"/>
  <c r="Y203" i="4"/>
  <c r="BC203" i="4" s="1"/>
  <c r="Z203" i="4"/>
  <c r="BD203" i="4" s="1"/>
  <c r="AA203" i="4"/>
  <c r="BE203" i="4" s="1"/>
  <c r="AB203" i="4"/>
  <c r="BF203" i="4" s="1"/>
  <c r="AC203" i="4"/>
  <c r="BG203" i="4" s="1"/>
  <c r="T204" i="4"/>
  <c r="AX204" i="4" s="1"/>
  <c r="U204" i="4"/>
  <c r="AY204" i="4" s="1"/>
  <c r="V204" i="4"/>
  <c r="AZ204" i="4" s="1"/>
  <c r="W204" i="4"/>
  <c r="BA204" i="4" s="1"/>
  <c r="X204" i="4"/>
  <c r="BB204" i="4" s="1"/>
  <c r="Y204" i="4"/>
  <c r="BC204" i="4" s="1"/>
  <c r="Z204" i="4"/>
  <c r="BD204" i="4" s="1"/>
  <c r="AA204" i="4"/>
  <c r="BE204" i="4" s="1"/>
  <c r="AB204" i="4"/>
  <c r="BF204" i="4" s="1"/>
  <c r="AC204" i="4"/>
  <c r="BG204" i="4" s="1"/>
  <c r="T205" i="4"/>
  <c r="AX205" i="4" s="1"/>
  <c r="U205" i="4"/>
  <c r="AY205" i="4" s="1"/>
  <c r="V205" i="4"/>
  <c r="AZ205" i="4" s="1"/>
  <c r="W205" i="4"/>
  <c r="BA205" i="4" s="1"/>
  <c r="X205" i="4"/>
  <c r="BB205" i="4" s="1"/>
  <c r="Y205" i="4"/>
  <c r="BC205" i="4" s="1"/>
  <c r="Z205" i="4"/>
  <c r="BD205" i="4" s="1"/>
  <c r="AA205" i="4"/>
  <c r="BE205" i="4" s="1"/>
  <c r="AB205" i="4"/>
  <c r="BF205" i="4" s="1"/>
  <c r="AC205" i="4"/>
  <c r="BG205" i="4" s="1"/>
  <c r="T206" i="4"/>
  <c r="AX206" i="4" s="1"/>
  <c r="U206" i="4"/>
  <c r="AY206" i="4" s="1"/>
  <c r="V206" i="4"/>
  <c r="AZ206" i="4" s="1"/>
  <c r="W206" i="4"/>
  <c r="BA206" i="4" s="1"/>
  <c r="X206" i="4"/>
  <c r="BB206" i="4" s="1"/>
  <c r="Y206" i="4"/>
  <c r="BC206" i="4" s="1"/>
  <c r="Z206" i="4"/>
  <c r="BD206" i="4" s="1"/>
  <c r="AA206" i="4"/>
  <c r="BE206" i="4" s="1"/>
  <c r="AB206" i="4"/>
  <c r="BF206" i="4" s="1"/>
  <c r="AC206" i="4"/>
  <c r="BG206" i="4" s="1"/>
  <c r="T207" i="4"/>
  <c r="AX207" i="4" s="1"/>
  <c r="U207" i="4"/>
  <c r="AY207" i="4" s="1"/>
  <c r="V207" i="4"/>
  <c r="AZ207" i="4" s="1"/>
  <c r="W207" i="4"/>
  <c r="BA207" i="4" s="1"/>
  <c r="X207" i="4"/>
  <c r="BB207" i="4" s="1"/>
  <c r="Y207" i="4"/>
  <c r="BC207" i="4" s="1"/>
  <c r="Z207" i="4"/>
  <c r="BD207" i="4" s="1"/>
  <c r="AA207" i="4"/>
  <c r="BE207" i="4" s="1"/>
  <c r="AB207" i="4"/>
  <c r="BF207" i="4" s="1"/>
  <c r="AC207" i="4"/>
  <c r="BG207" i="4" s="1"/>
  <c r="T208" i="4"/>
  <c r="AX208" i="4" s="1"/>
  <c r="U208" i="4"/>
  <c r="AY208" i="4" s="1"/>
  <c r="V208" i="4"/>
  <c r="AZ208" i="4" s="1"/>
  <c r="W208" i="4"/>
  <c r="BA208" i="4" s="1"/>
  <c r="X208" i="4"/>
  <c r="BB208" i="4" s="1"/>
  <c r="Y208" i="4"/>
  <c r="BC208" i="4" s="1"/>
  <c r="Z208" i="4"/>
  <c r="BD208" i="4" s="1"/>
  <c r="AA208" i="4"/>
  <c r="BE208" i="4" s="1"/>
  <c r="AB208" i="4"/>
  <c r="BF208" i="4" s="1"/>
  <c r="AC208" i="4"/>
  <c r="BG208" i="4" s="1"/>
  <c r="T209" i="4"/>
  <c r="AX209" i="4" s="1"/>
  <c r="U209" i="4"/>
  <c r="AY209" i="4" s="1"/>
  <c r="V209" i="4"/>
  <c r="AZ209" i="4" s="1"/>
  <c r="W209" i="4"/>
  <c r="BA209" i="4" s="1"/>
  <c r="X209" i="4"/>
  <c r="BB209" i="4" s="1"/>
  <c r="Y209" i="4"/>
  <c r="BC209" i="4" s="1"/>
  <c r="Z209" i="4"/>
  <c r="BD209" i="4" s="1"/>
  <c r="AA209" i="4"/>
  <c r="BE209" i="4" s="1"/>
  <c r="AB209" i="4"/>
  <c r="BF209" i="4" s="1"/>
  <c r="AC209" i="4"/>
  <c r="BG209" i="4" s="1"/>
  <c r="T210" i="4"/>
  <c r="AX210" i="4" s="1"/>
  <c r="U210" i="4"/>
  <c r="AY210" i="4" s="1"/>
  <c r="V210" i="4"/>
  <c r="AZ210" i="4" s="1"/>
  <c r="W210" i="4"/>
  <c r="BA210" i="4" s="1"/>
  <c r="X210" i="4"/>
  <c r="BB210" i="4" s="1"/>
  <c r="Y210" i="4"/>
  <c r="BC210" i="4" s="1"/>
  <c r="Z210" i="4"/>
  <c r="BD210" i="4" s="1"/>
  <c r="AA210" i="4"/>
  <c r="BE210" i="4" s="1"/>
  <c r="AB210" i="4"/>
  <c r="BF210" i="4" s="1"/>
  <c r="AC210" i="4"/>
  <c r="BG210" i="4" s="1"/>
  <c r="T211" i="4"/>
  <c r="AX211" i="4" s="1"/>
  <c r="U211" i="4"/>
  <c r="AY211" i="4" s="1"/>
  <c r="V211" i="4"/>
  <c r="AZ211" i="4" s="1"/>
  <c r="W211" i="4"/>
  <c r="BA211" i="4" s="1"/>
  <c r="X211" i="4"/>
  <c r="BB211" i="4" s="1"/>
  <c r="Y211" i="4"/>
  <c r="BC211" i="4" s="1"/>
  <c r="Z211" i="4"/>
  <c r="BD211" i="4" s="1"/>
  <c r="AA211" i="4"/>
  <c r="BE211" i="4" s="1"/>
  <c r="AB211" i="4"/>
  <c r="BF211" i="4" s="1"/>
  <c r="AC211" i="4"/>
  <c r="BG211" i="4" s="1"/>
  <c r="T212" i="4"/>
  <c r="AX212" i="4" s="1"/>
  <c r="U212" i="4"/>
  <c r="AY212" i="4" s="1"/>
  <c r="V212" i="4"/>
  <c r="AZ212" i="4" s="1"/>
  <c r="W212" i="4"/>
  <c r="BA212" i="4" s="1"/>
  <c r="X212" i="4"/>
  <c r="BB212" i="4" s="1"/>
  <c r="Y212" i="4"/>
  <c r="BC212" i="4" s="1"/>
  <c r="Z212" i="4"/>
  <c r="BD212" i="4" s="1"/>
  <c r="AA212" i="4"/>
  <c r="BE212" i="4" s="1"/>
  <c r="AB212" i="4"/>
  <c r="BF212" i="4" s="1"/>
  <c r="AC212" i="4"/>
  <c r="BG212" i="4" s="1"/>
  <c r="T213" i="4"/>
  <c r="AX213" i="4" s="1"/>
  <c r="U213" i="4"/>
  <c r="AY213" i="4" s="1"/>
  <c r="V213" i="4"/>
  <c r="AZ213" i="4" s="1"/>
  <c r="W213" i="4"/>
  <c r="BA213" i="4" s="1"/>
  <c r="X213" i="4"/>
  <c r="BB213" i="4" s="1"/>
  <c r="Y213" i="4"/>
  <c r="BC213" i="4" s="1"/>
  <c r="Z213" i="4"/>
  <c r="BD213" i="4" s="1"/>
  <c r="AA213" i="4"/>
  <c r="BE213" i="4" s="1"/>
  <c r="AB213" i="4"/>
  <c r="BF213" i="4" s="1"/>
  <c r="AC213" i="4"/>
  <c r="BG213" i="4" s="1"/>
  <c r="T214" i="4"/>
  <c r="AX214" i="4" s="1"/>
  <c r="U214" i="4"/>
  <c r="AY214" i="4" s="1"/>
  <c r="V214" i="4"/>
  <c r="AZ214" i="4" s="1"/>
  <c r="W214" i="4"/>
  <c r="BA214" i="4" s="1"/>
  <c r="X214" i="4"/>
  <c r="BB214" i="4" s="1"/>
  <c r="Y214" i="4"/>
  <c r="BC214" i="4" s="1"/>
  <c r="Z214" i="4"/>
  <c r="BD214" i="4" s="1"/>
  <c r="AA214" i="4"/>
  <c r="BE214" i="4" s="1"/>
  <c r="AB214" i="4"/>
  <c r="BF214" i="4" s="1"/>
  <c r="AC214" i="4"/>
  <c r="BG214" i="4" s="1"/>
  <c r="T215" i="4"/>
  <c r="AX215" i="4" s="1"/>
  <c r="U215" i="4"/>
  <c r="AY215" i="4" s="1"/>
  <c r="V215" i="4"/>
  <c r="AZ215" i="4" s="1"/>
  <c r="W215" i="4"/>
  <c r="BA215" i="4" s="1"/>
  <c r="X215" i="4"/>
  <c r="BB215" i="4" s="1"/>
  <c r="Y215" i="4"/>
  <c r="BC215" i="4" s="1"/>
  <c r="Z215" i="4"/>
  <c r="BD215" i="4" s="1"/>
  <c r="AA215" i="4"/>
  <c r="BE215" i="4" s="1"/>
  <c r="AB215" i="4"/>
  <c r="BF215" i="4" s="1"/>
  <c r="AC215" i="4"/>
  <c r="BG215" i="4" s="1"/>
  <c r="T216" i="4"/>
  <c r="AX216" i="4" s="1"/>
  <c r="U216" i="4"/>
  <c r="AY216" i="4" s="1"/>
  <c r="V216" i="4"/>
  <c r="AZ216" i="4" s="1"/>
  <c r="W216" i="4"/>
  <c r="BA216" i="4" s="1"/>
  <c r="X216" i="4"/>
  <c r="BB216" i="4" s="1"/>
  <c r="Y216" i="4"/>
  <c r="BC216" i="4" s="1"/>
  <c r="Z216" i="4"/>
  <c r="BD216" i="4" s="1"/>
  <c r="AA216" i="4"/>
  <c r="BE216" i="4" s="1"/>
  <c r="AB216" i="4"/>
  <c r="BF216" i="4" s="1"/>
  <c r="AC216" i="4"/>
  <c r="BG216" i="4" s="1"/>
  <c r="T217" i="4"/>
  <c r="AX217" i="4" s="1"/>
  <c r="U217" i="4"/>
  <c r="AY217" i="4" s="1"/>
  <c r="V217" i="4"/>
  <c r="AZ217" i="4" s="1"/>
  <c r="W217" i="4"/>
  <c r="BA217" i="4" s="1"/>
  <c r="X217" i="4"/>
  <c r="BB217" i="4" s="1"/>
  <c r="Y217" i="4"/>
  <c r="BC217" i="4" s="1"/>
  <c r="Z217" i="4"/>
  <c r="BD217" i="4" s="1"/>
  <c r="AA217" i="4"/>
  <c r="BE217" i="4" s="1"/>
  <c r="AB217" i="4"/>
  <c r="BF217" i="4" s="1"/>
  <c r="AC217" i="4"/>
  <c r="BG217" i="4" s="1"/>
  <c r="T218" i="4"/>
  <c r="AX218" i="4" s="1"/>
  <c r="U218" i="4"/>
  <c r="AY218" i="4" s="1"/>
  <c r="V218" i="4"/>
  <c r="AZ218" i="4" s="1"/>
  <c r="W218" i="4"/>
  <c r="BA218" i="4" s="1"/>
  <c r="X218" i="4"/>
  <c r="BB218" i="4" s="1"/>
  <c r="Y218" i="4"/>
  <c r="BC218" i="4" s="1"/>
  <c r="Z218" i="4"/>
  <c r="BD218" i="4" s="1"/>
  <c r="AA218" i="4"/>
  <c r="BE218" i="4" s="1"/>
  <c r="AB218" i="4"/>
  <c r="BF218" i="4" s="1"/>
  <c r="AC218" i="4"/>
  <c r="BG218" i="4" s="1"/>
  <c r="T219" i="4"/>
  <c r="AX219" i="4" s="1"/>
  <c r="U219" i="4"/>
  <c r="AY219" i="4" s="1"/>
  <c r="V219" i="4"/>
  <c r="AZ219" i="4" s="1"/>
  <c r="W219" i="4"/>
  <c r="BA219" i="4" s="1"/>
  <c r="X219" i="4"/>
  <c r="BB219" i="4" s="1"/>
  <c r="Y219" i="4"/>
  <c r="BC219" i="4" s="1"/>
  <c r="Z219" i="4"/>
  <c r="BD219" i="4" s="1"/>
  <c r="AA219" i="4"/>
  <c r="BE219" i="4" s="1"/>
  <c r="AB219" i="4"/>
  <c r="BF219" i="4" s="1"/>
  <c r="AC219" i="4"/>
  <c r="BG219" i="4" s="1"/>
  <c r="T220" i="4"/>
  <c r="AX220" i="4" s="1"/>
  <c r="U220" i="4"/>
  <c r="AY220" i="4" s="1"/>
  <c r="V220" i="4"/>
  <c r="AZ220" i="4" s="1"/>
  <c r="W220" i="4"/>
  <c r="BA220" i="4" s="1"/>
  <c r="X220" i="4"/>
  <c r="BB220" i="4" s="1"/>
  <c r="Y220" i="4"/>
  <c r="BC220" i="4" s="1"/>
  <c r="Z220" i="4"/>
  <c r="BD220" i="4" s="1"/>
  <c r="AA220" i="4"/>
  <c r="BE220" i="4" s="1"/>
  <c r="AB220" i="4"/>
  <c r="BF220" i="4" s="1"/>
  <c r="AC220" i="4"/>
  <c r="BG220" i="4" s="1"/>
  <c r="T221" i="4"/>
  <c r="AX221" i="4" s="1"/>
  <c r="U221" i="4"/>
  <c r="AY221" i="4" s="1"/>
  <c r="V221" i="4"/>
  <c r="AZ221" i="4" s="1"/>
  <c r="W221" i="4"/>
  <c r="BA221" i="4" s="1"/>
  <c r="X221" i="4"/>
  <c r="BB221" i="4" s="1"/>
  <c r="Y221" i="4"/>
  <c r="BC221" i="4" s="1"/>
  <c r="Z221" i="4"/>
  <c r="BD221" i="4" s="1"/>
  <c r="AA221" i="4"/>
  <c r="BE221" i="4" s="1"/>
  <c r="AB221" i="4"/>
  <c r="BF221" i="4" s="1"/>
  <c r="AC221" i="4"/>
  <c r="BG221" i="4" s="1"/>
  <c r="T222" i="4"/>
  <c r="AX222" i="4" s="1"/>
  <c r="U222" i="4"/>
  <c r="AY222" i="4" s="1"/>
  <c r="V222" i="4"/>
  <c r="AZ222" i="4" s="1"/>
  <c r="W222" i="4"/>
  <c r="BA222" i="4" s="1"/>
  <c r="X222" i="4"/>
  <c r="BB222" i="4" s="1"/>
  <c r="Y222" i="4"/>
  <c r="BC222" i="4" s="1"/>
  <c r="Z222" i="4"/>
  <c r="BD222" i="4" s="1"/>
  <c r="AA222" i="4"/>
  <c r="BE222" i="4" s="1"/>
  <c r="AB222" i="4"/>
  <c r="BF222" i="4" s="1"/>
  <c r="AC222" i="4"/>
  <c r="BG222" i="4" s="1"/>
  <c r="T223" i="4"/>
  <c r="AX223" i="4" s="1"/>
  <c r="U223" i="4"/>
  <c r="AY223" i="4" s="1"/>
  <c r="V223" i="4"/>
  <c r="AZ223" i="4" s="1"/>
  <c r="W223" i="4"/>
  <c r="BA223" i="4" s="1"/>
  <c r="X223" i="4"/>
  <c r="BB223" i="4" s="1"/>
  <c r="Y223" i="4"/>
  <c r="BC223" i="4" s="1"/>
  <c r="Z223" i="4"/>
  <c r="BD223" i="4" s="1"/>
  <c r="AA223" i="4"/>
  <c r="BE223" i="4" s="1"/>
  <c r="AB223" i="4"/>
  <c r="BF223" i="4" s="1"/>
  <c r="AC223" i="4"/>
  <c r="BG223" i="4" s="1"/>
  <c r="T224" i="4"/>
  <c r="AX224" i="4" s="1"/>
  <c r="U224" i="4"/>
  <c r="AY224" i="4" s="1"/>
  <c r="V224" i="4"/>
  <c r="AZ224" i="4" s="1"/>
  <c r="W224" i="4"/>
  <c r="BA224" i="4" s="1"/>
  <c r="X224" i="4"/>
  <c r="BB224" i="4" s="1"/>
  <c r="Y224" i="4"/>
  <c r="BC224" i="4" s="1"/>
  <c r="Z224" i="4"/>
  <c r="BD224" i="4" s="1"/>
  <c r="AA224" i="4"/>
  <c r="BE224" i="4" s="1"/>
  <c r="AB224" i="4"/>
  <c r="BF224" i="4" s="1"/>
  <c r="AC224" i="4"/>
  <c r="BG224" i="4" s="1"/>
  <c r="T225" i="4"/>
  <c r="AX225" i="4" s="1"/>
  <c r="U225" i="4"/>
  <c r="AY225" i="4" s="1"/>
  <c r="V225" i="4"/>
  <c r="AZ225" i="4" s="1"/>
  <c r="W225" i="4"/>
  <c r="BA225" i="4" s="1"/>
  <c r="X225" i="4"/>
  <c r="BB225" i="4" s="1"/>
  <c r="Y225" i="4"/>
  <c r="BC225" i="4" s="1"/>
  <c r="Z225" i="4"/>
  <c r="BD225" i="4" s="1"/>
  <c r="AA225" i="4"/>
  <c r="BE225" i="4" s="1"/>
  <c r="AB225" i="4"/>
  <c r="BF225" i="4" s="1"/>
  <c r="AC225" i="4"/>
  <c r="BG225" i="4" s="1"/>
  <c r="T226" i="4"/>
  <c r="AX226" i="4" s="1"/>
  <c r="U226" i="4"/>
  <c r="AY226" i="4" s="1"/>
  <c r="V226" i="4"/>
  <c r="AZ226" i="4" s="1"/>
  <c r="W226" i="4"/>
  <c r="BA226" i="4" s="1"/>
  <c r="X226" i="4"/>
  <c r="BB226" i="4" s="1"/>
  <c r="Y226" i="4"/>
  <c r="BC226" i="4" s="1"/>
  <c r="Z226" i="4"/>
  <c r="BD226" i="4" s="1"/>
  <c r="AA226" i="4"/>
  <c r="BE226" i="4" s="1"/>
  <c r="AB226" i="4"/>
  <c r="BF226" i="4" s="1"/>
  <c r="AC226" i="4"/>
  <c r="BG226" i="4" s="1"/>
  <c r="T227" i="4"/>
  <c r="AX227" i="4" s="1"/>
  <c r="U227" i="4"/>
  <c r="AY227" i="4" s="1"/>
  <c r="V227" i="4"/>
  <c r="AZ227" i="4" s="1"/>
  <c r="W227" i="4"/>
  <c r="BA227" i="4" s="1"/>
  <c r="X227" i="4"/>
  <c r="BB227" i="4" s="1"/>
  <c r="Y227" i="4"/>
  <c r="BC227" i="4" s="1"/>
  <c r="Z227" i="4"/>
  <c r="BD227" i="4" s="1"/>
  <c r="AA227" i="4"/>
  <c r="BE227" i="4" s="1"/>
  <c r="AB227" i="4"/>
  <c r="BF227" i="4" s="1"/>
  <c r="AC227" i="4"/>
  <c r="BG227" i="4" s="1"/>
  <c r="T228" i="4"/>
  <c r="AX228" i="4" s="1"/>
  <c r="U228" i="4"/>
  <c r="AY228" i="4" s="1"/>
  <c r="V228" i="4"/>
  <c r="AZ228" i="4" s="1"/>
  <c r="W228" i="4"/>
  <c r="BA228" i="4" s="1"/>
  <c r="X228" i="4"/>
  <c r="BB228" i="4" s="1"/>
  <c r="Y228" i="4"/>
  <c r="BC228" i="4" s="1"/>
  <c r="Z228" i="4"/>
  <c r="BD228" i="4" s="1"/>
  <c r="AA228" i="4"/>
  <c r="BE228" i="4" s="1"/>
  <c r="AB228" i="4"/>
  <c r="BF228" i="4" s="1"/>
  <c r="AC228" i="4"/>
  <c r="BG228" i="4" s="1"/>
  <c r="T229" i="4"/>
  <c r="AX229" i="4" s="1"/>
  <c r="U229" i="4"/>
  <c r="AY229" i="4" s="1"/>
  <c r="V229" i="4"/>
  <c r="AZ229" i="4" s="1"/>
  <c r="W229" i="4"/>
  <c r="BA229" i="4" s="1"/>
  <c r="X229" i="4"/>
  <c r="BB229" i="4" s="1"/>
  <c r="Y229" i="4"/>
  <c r="BC229" i="4" s="1"/>
  <c r="Z229" i="4"/>
  <c r="BD229" i="4" s="1"/>
  <c r="AA229" i="4"/>
  <c r="BE229" i="4" s="1"/>
  <c r="AB229" i="4"/>
  <c r="BF229" i="4" s="1"/>
  <c r="AC229" i="4"/>
  <c r="BG229" i="4" s="1"/>
  <c r="T230" i="4"/>
  <c r="AX230" i="4" s="1"/>
  <c r="U230" i="4"/>
  <c r="AY230" i="4" s="1"/>
  <c r="V230" i="4"/>
  <c r="AZ230" i="4" s="1"/>
  <c r="W230" i="4"/>
  <c r="BA230" i="4" s="1"/>
  <c r="X230" i="4"/>
  <c r="BB230" i="4" s="1"/>
  <c r="Y230" i="4"/>
  <c r="BC230" i="4" s="1"/>
  <c r="Z230" i="4"/>
  <c r="BD230" i="4" s="1"/>
  <c r="AA230" i="4"/>
  <c r="BE230" i="4" s="1"/>
  <c r="AB230" i="4"/>
  <c r="BF230" i="4" s="1"/>
  <c r="AC230" i="4"/>
  <c r="BG230" i="4" s="1"/>
  <c r="T231" i="4"/>
  <c r="AX231" i="4" s="1"/>
  <c r="U231" i="4"/>
  <c r="AY231" i="4" s="1"/>
  <c r="V231" i="4"/>
  <c r="AZ231" i="4" s="1"/>
  <c r="W231" i="4"/>
  <c r="BA231" i="4" s="1"/>
  <c r="X231" i="4"/>
  <c r="BB231" i="4" s="1"/>
  <c r="Y231" i="4"/>
  <c r="BC231" i="4" s="1"/>
  <c r="Z231" i="4"/>
  <c r="BD231" i="4" s="1"/>
  <c r="AA231" i="4"/>
  <c r="BE231" i="4" s="1"/>
  <c r="AB231" i="4"/>
  <c r="BF231" i="4" s="1"/>
  <c r="AC231" i="4"/>
  <c r="BG231" i="4" s="1"/>
  <c r="T232" i="4"/>
  <c r="AX232" i="4" s="1"/>
  <c r="U232" i="4"/>
  <c r="AY232" i="4" s="1"/>
  <c r="V232" i="4"/>
  <c r="AZ232" i="4" s="1"/>
  <c r="W232" i="4"/>
  <c r="BA232" i="4" s="1"/>
  <c r="X232" i="4"/>
  <c r="BB232" i="4" s="1"/>
  <c r="Y232" i="4"/>
  <c r="BC232" i="4" s="1"/>
  <c r="Z232" i="4"/>
  <c r="BD232" i="4" s="1"/>
  <c r="AA232" i="4"/>
  <c r="BE232" i="4" s="1"/>
  <c r="AB232" i="4"/>
  <c r="BF232" i="4" s="1"/>
  <c r="AC232" i="4"/>
  <c r="BG232" i="4" s="1"/>
  <c r="T233" i="4"/>
  <c r="AX233" i="4" s="1"/>
  <c r="U233" i="4"/>
  <c r="AY233" i="4" s="1"/>
  <c r="V233" i="4"/>
  <c r="AZ233" i="4" s="1"/>
  <c r="W233" i="4"/>
  <c r="BA233" i="4" s="1"/>
  <c r="X233" i="4"/>
  <c r="BB233" i="4" s="1"/>
  <c r="Y233" i="4"/>
  <c r="BC233" i="4" s="1"/>
  <c r="Z233" i="4"/>
  <c r="BD233" i="4" s="1"/>
  <c r="AA233" i="4"/>
  <c r="BE233" i="4" s="1"/>
  <c r="AB233" i="4"/>
  <c r="BF233" i="4" s="1"/>
  <c r="AC233" i="4"/>
  <c r="BG233" i="4" s="1"/>
  <c r="T234" i="4"/>
  <c r="AX234" i="4" s="1"/>
  <c r="U234" i="4"/>
  <c r="AY234" i="4" s="1"/>
  <c r="V234" i="4"/>
  <c r="AZ234" i="4" s="1"/>
  <c r="W234" i="4"/>
  <c r="BA234" i="4" s="1"/>
  <c r="X234" i="4"/>
  <c r="BB234" i="4" s="1"/>
  <c r="Y234" i="4"/>
  <c r="BC234" i="4" s="1"/>
  <c r="Z234" i="4"/>
  <c r="BD234" i="4" s="1"/>
  <c r="AA234" i="4"/>
  <c r="BE234" i="4" s="1"/>
  <c r="AB234" i="4"/>
  <c r="BF234" i="4" s="1"/>
  <c r="AC234" i="4"/>
  <c r="BG234" i="4" s="1"/>
  <c r="T235" i="4"/>
  <c r="AX235" i="4" s="1"/>
  <c r="U235" i="4"/>
  <c r="AY235" i="4" s="1"/>
  <c r="V235" i="4"/>
  <c r="AZ235" i="4" s="1"/>
  <c r="W235" i="4"/>
  <c r="BA235" i="4" s="1"/>
  <c r="X235" i="4"/>
  <c r="BB235" i="4" s="1"/>
  <c r="Y235" i="4"/>
  <c r="BC235" i="4" s="1"/>
  <c r="Z235" i="4"/>
  <c r="BD235" i="4" s="1"/>
  <c r="AA235" i="4"/>
  <c r="BE235" i="4" s="1"/>
  <c r="AB235" i="4"/>
  <c r="BF235" i="4" s="1"/>
  <c r="AC235" i="4"/>
  <c r="BG235" i="4" s="1"/>
  <c r="T236" i="4"/>
  <c r="AX236" i="4" s="1"/>
  <c r="U236" i="4"/>
  <c r="AY236" i="4" s="1"/>
  <c r="V236" i="4"/>
  <c r="AZ236" i="4" s="1"/>
  <c r="W236" i="4"/>
  <c r="BA236" i="4" s="1"/>
  <c r="X236" i="4"/>
  <c r="BB236" i="4" s="1"/>
  <c r="Y236" i="4"/>
  <c r="BC236" i="4" s="1"/>
  <c r="Z236" i="4"/>
  <c r="BD236" i="4" s="1"/>
  <c r="AA236" i="4"/>
  <c r="BE236" i="4" s="1"/>
  <c r="AB236" i="4"/>
  <c r="BF236" i="4" s="1"/>
  <c r="AC236" i="4"/>
  <c r="BG236" i="4" s="1"/>
  <c r="T237" i="4"/>
  <c r="AX237" i="4" s="1"/>
  <c r="U237" i="4"/>
  <c r="AY237" i="4" s="1"/>
  <c r="V237" i="4"/>
  <c r="AZ237" i="4" s="1"/>
  <c r="W237" i="4"/>
  <c r="BA237" i="4" s="1"/>
  <c r="X237" i="4"/>
  <c r="BB237" i="4" s="1"/>
  <c r="Y237" i="4"/>
  <c r="BC237" i="4" s="1"/>
  <c r="Z237" i="4"/>
  <c r="BD237" i="4" s="1"/>
  <c r="AA237" i="4"/>
  <c r="BE237" i="4" s="1"/>
  <c r="AB237" i="4"/>
  <c r="BF237" i="4" s="1"/>
  <c r="AC237" i="4"/>
  <c r="BG237" i="4" s="1"/>
  <c r="T238" i="4"/>
  <c r="AX238" i="4" s="1"/>
  <c r="U238" i="4"/>
  <c r="AY238" i="4" s="1"/>
  <c r="V238" i="4"/>
  <c r="AZ238" i="4" s="1"/>
  <c r="W238" i="4"/>
  <c r="BA238" i="4" s="1"/>
  <c r="X238" i="4"/>
  <c r="BB238" i="4" s="1"/>
  <c r="Y238" i="4"/>
  <c r="BC238" i="4" s="1"/>
  <c r="Z238" i="4"/>
  <c r="BD238" i="4" s="1"/>
  <c r="AA238" i="4"/>
  <c r="BE238" i="4" s="1"/>
  <c r="AB238" i="4"/>
  <c r="BF238" i="4" s="1"/>
  <c r="AC238" i="4"/>
  <c r="BG238" i="4" s="1"/>
  <c r="T239" i="4"/>
  <c r="AX239" i="4" s="1"/>
  <c r="U239" i="4"/>
  <c r="AY239" i="4" s="1"/>
  <c r="V239" i="4"/>
  <c r="AZ239" i="4" s="1"/>
  <c r="W239" i="4"/>
  <c r="BA239" i="4" s="1"/>
  <c r="X239" i="4"/>
  <c r="BB239" i="4" s="1"/>
  <c r="Y239" i="4"/>
  <c r="BC239" i="4" s="1"/>
  <c r="Z239" i="4"/>
  <c r="BD239" i="4" s="1"/>
  <c r="AA239" i="4"/>
  <c r="BE239" i="4" s="1"/>
  <c r="AB239" i="4"/>
  <c r="BF239" i="4" s="1"/>
  <c r="AC239" i="4"/>
  <c r="BG239" i="4" s="1"/>
  <c r="T240" i="4"/>
  <c r="AX240" i="4" s="1"/>
  <c r="U240" i="4"/>
  <c r="AY240" i="4" s="1"/>
  <c r="V240" i="4"/>
  <c r="AZ240" i="4" s="1"/>
  <c r="W240" i="4"/>
  <c r="BA240" i="4" s="1"/>
  <c r="X240" i="4"/>
  <c r="BB240" i="4" s="1"/>
  <c r="Y240" i="4"/>
  <c r="BC240" i="4" s="1"/>
  <c r="Z240" i="4"/>
  <c r="BD240" i="4" s="1"/>
  <c r="AA240" i="4"/>
  <c r="BE240" i="4" s="1"/>
  <c r="AB240" i="4"/>
  <c r="BF240" i="4" s="1"/>
  <c r="AC240" i="4"/>
  <c r="BG240" i="4" s="1"/>
  <c r="T241" i="4"/>
  <c r="AX241" i="4" s="1"/>
  <c r="U241" i="4"/>
  <c r="AY241" i="4" s="1"/>
  <c r="V241" i="4"/>
  <c r="AZ241" i="4" s="1"/>
  <c r="W241" i="4"/>
  <c r="BA241" i="4" s="1"/>
  <c r="X241" i="4"/>
  <c r="BB241" i="4" s="1"/>
  <c r="Y241" i="4"/>
  <c r="BC241" i="4" s="1"/>
  <c r="Z241" i="4"/>
  <c r="BD241" i="4" s="1"/>
  <c r="AA241" i="4"/>
  <c r="BE241" i="4" s="1"/>
  <c r="AB241" i="4"/>
  <c r="BF241" i="4" s="1"/>
  <c r="AC241" i="4"/>
  <c r="BG241" i="4" s="1"/>
  <c r="T242" i="4"/>
  <c r="AX242" i="4" s="1"/>
  <c r="U242" i="4"/>
  <c r="AY242" i="4" s="1"/>
  <c r="V242" i="4"/>
  <c r="AZ242" i="4" s="1"/>
  <c r="W242" i="4"/>
  <c r="BA242" i="4" s="1"/>
  <c r="X242" i="4"/>
  <c r="BB242" i="4" s="1"/>
  <c r="Y242" i="4"/>
  <c r="BC242" i="4" s="1"/>
  <c r="Z242" i="4"/>
  <c r="BD242" i="4" s="1"/>
  <c r="AA242" i="4"/>
  <c r="BE242" i="4" s="1"/>
  <c r="AB242" i="4"/>
  <c r="BF242" i="4" s="1"/>
  <c r="AC242" i="4"/>
  <c r="BG242" i="4" s="1"/>
  <c r="T243" i="4"/>
  <c r="AX243" i="4" s="1"/>
  <c r="U243" i="4"/>
  <c r="AY243" i="4" s="1"/>
  <c r="V243" i="4"/>
  <c r="AZ243" i="4" s="1"/>
  <c r="W243" i="4"/>
  <c r="BA243" i="4" s="1"/>
  <c r="X243" i="4"/>
  <c r="BB243" i="4" s="1"/>
  <c r="Y243" i="4"/>
  <c r="BC243" i="4" s="1"/>
  <c r="Z243" i="4"/>
  <c r="BD243" i="4" s="1"/>
  <c r="AA243" i="4"/>
  <c r="BE243" i="4" s="1"/>
  <c r="AB243" i="4"/>
  <c r="BF243" i="4" s="1"/>
  <c r="AC243" i="4"/>
  <c r="BG243" i="4" s="1"/>
  <c r="T244" i="4"/>
  <c r="AX244" i="4" s="1"/>
  <c r="U244" i="4"/>
  <c r="AY244" i="4" s="1"/>
  <c r="V244" i="4"/>
  <c r="AZ244" i="4" s="1"/>
  <c r="W244" i="4"/>
  <c r="BA244" i="4" s="1"/>
  <c r="X244" i="4"/>
  <c r="BB244" i="4" s="1"/>
  <c r="Y244" i="4"/>
  <c r="BC244" i="4" s="1"/>
  <c r="Z244" i="4"/>
  <c r="BD244" i="4" s="1"/>
  <c r="AA244" i="4"/>
  <c r="BE244" i="4" s="1"/>
  <c r="AB244" i="4"/>
  <c r="BF244" i="4" s="1"/>
  <c r="AC244" i="4"/>
  <c r="BG244" i="4" s="1"/>
  <c r="T245" i="4"/>
  <c r="AX245" i="4" s="1"/>
  <c r="U245" i="4"/>
  <c r="AY245" i="4" s="1"/>
  <c r="V245" i="4"/>
  <c r="AZ245" i="4" s="1"/>
  <c r="W245" i="4"/>
  <c r="BA245" i="4" s="1"/>
  <c r="X245" i="4"/>
  <c r="BB245" i="4" s="1"/>
  <c r="Y245" i="4"/>
  <c r="BC245" i="4" s="1"/>
  <c r="Z245" i="4"/>
  <c r="BD245" i="4" s="1"/>
  <c r="AA245" i="4"/>
  <c r="BE245" i="4" s="1"/>
  <c r="AB245" i="4"/>
  <c r="BF245" i="4" s="1"/>
  <c r="AC245" i="4"/>
  <c r="BG245" i="4" s="1"/>
  <c r="T246" i="4"/>
  <c r="AX246" i="4" s="1"/>
  <c r="U246" i="4"/>
  <c r="AY246" i="4" s="1"/>
  <c r="V246" i="4"/>
  <c r="AZ246" i="4" s="1"/>
  <c r="W246" i="4"/>
  <c r="BA246" i="4" s="1"/>
  <c r="X246" i="4"/>
  <c r="BB246" i="4" s="1"/>
  <c r="Y246" i="4"/>
  <c r="BC246" i="4" s="1"/>
  <c r="Z246" i="4"/>
  <c r="BD246" i="4" s="1"/>
  <c r="AA246" i="4"/>
  <c r="BE246" i="4" s="1"/>
  <c r="AB246" i="4"/>
  <c r="BF246" i="4" s="1"/>
  <c r="AC246" i="4"/>
  <c r="BG246" i="4" s="1"/>
  <c r="T247" i="4"/>
  <c r="AX247" i="4" s="1"/>
  <c r="U247" i="4"/>
  <c r="AY247" i="4" s="1"/>
  <c r="V247" i="4"/>
  <c r="AZ247" i="4" s="1"/>
  <c r="W247" i="4"/>
  <c r="BA247" i="4" s="1"/>
  <c r="X247" i="4"/>
  <c r="BB247" i="4" s="1"/>
  <c r="Y247" i="4"/>
  <c r="BC247" i="4" s="1"/>
  <c r="Z247" i="4"/>
  <c r="BD247" i="4" s="1"/>
  <c r="AA247" i="4"/>
  <c r="BE247" i="4" s="1"/>
  <c r="AB247" i="4"/>
  <c r="BF247" i="4" s="1"/>
  <c r="AC247" i="4"/>
  <c r="BG247" i="4" s="1"/>
  <c r="T248" i="4"/>
  <c r="AX248" i="4" s="1"/>
  <c r="U248" i="4"/>
  <c r="AY248" i="4" s="1"/>
  <c r="V248" i="4"/>
  <c r="AZ248" i="4" s="1"/>
  <c r="W248" i="4"/>
  <c r="BA248" i="4" s="1"/>
  <c r="X248" i="4"/>
  <c r="BB248" i="4" s="1"/>
  <c r="Y248" i="4"/>
  <c r="BC248" i="4" s="1"/>
  <c r="Z248" i="4"/>
  <c r="BD248" i="4" s="1"/>
  <c r="AA248" i="4"/>
  <c r="BE248" i="4" s="1"/>
  <c r="AB248" i="4"/>
  <c r="BF248" i="4" s="1"/>
  <c r="AC248" i="4"/>
  <c r="BG248" i="4" s="1"/>
  <c r="T249" i="4"/>
  <c r="AX249" i="4" s="1"/>
  <c r="U249" i="4"/>
  <c r="AY249" i="4" s="1"/>
  <c r="V249" i="4"/>
  <c r="AZ249" i="4" s="1"/>
  <c r="W249" i="4"/>
  <c r="BA249" i="4" s="1"/>
  <c r="X249" i="4"/>
  <c r="BB249" i="4" s="1"/>
  <c r="Y249" i="4"/>
  <c r="BC249" i="4" s="1"/>
  <c r="Z249" i="4"/>
  <c r="BD249" i="4" s="1"/>
  <c r="AA249" i="4"/>
  <c r="BE249" i="4" s="1"/>
  <c r="AB249" i="4"/>
  <c r="BF249" i="4" s="1"/>
  <c r="AC249" i="4"/>
  <c r="BG249" i="4" s="1"/>
  <c r="T250" i="4"/>
  <c r="AX250" i="4" s="1"/>
  <c r="U250" i="4"/>
  <c r="AY250" i="4" s="1"/>
  <c r="V250" i="4"/>
  <c r="AZ250" i="4" s="1"/>
  <c r="W250" i="4"/>
  <c r="BA250" i="4" s="1"/>
  <c r="X250" i="4"/>
  <c r="BB250" i="4" s="1"/>
  <c r="Y250" i="4"/>
  <c r="BC250" i="4" s="1"/>
  <c r="Z250" i="4"/>
  <c r="BD250" i="4" s="1"/>
  <c r="AA250" i="4"/>
  <c r="BE250" i="4" s="1"/>
  <c r="AB250" i="4"/>
  <c r="BF250" i="4" s="1"/>
  <c r="AC250" i="4"/>
  <c r="BG250" i="4" s="1"/>
  <c r="T251" i="4"/>
  <c r="AX251" i="4" s="1"/>
  <c r="U251" i="4"/>
  <c r="AY251" i="4" s="1"/>
  <c r="V251" i="4"/>
  <c r="AZ251" i="4" s="1"/>
  <c r="W251" i="4"/>
  <c r="BA251" i="4" s="1"/>
  <c r="X251" i="4"/>
  <c r="BB251" i="4" s="1"/>
  <c r="Y251" i="4"/>
  <c r="BC251" i="4" s="1"/>
  <c r="Z251" i="4"/>
  <c r="BD251" i="4" s="1"/>
  <c r="AA251" i="4"/>
  <c r="BE251" i="4" s="1"/>
  <c r="AB251" i="4"/>
  <c r="BF251" i="4" s="1"/>
  <c r="AC251" i="4"/>
  <c r="BG251" i="4" s="1"/>
  <c r="T252" i="4"/>
  <c r="AX252" i="4" s="1"/>
  <c r="U252" i="4"/>
  <c r="AY252" i="4" s="1"/>
  <c r="V252" i="4"/>
  <c r="AZ252" i="4" s="1"/>
  <c r="W252" i="4"/>
  <c r="BA252" i="4" s="1"/>
  <c r="X252" i="4"/>
  <c r="BB252" i="4" s="1"/>
  <c r="Y252" i="4"/>
  <c r="BC252" i="4" s="1"/>
  <c r="Z252" i="4"/>
  <c r="BD252" i="4" s="1"/>
  <c r="AA252" i="4"/>
  <c r="BE252" i="4" s="1"/>
  <c r="AB252" i="4"/>
  <c r="BF252" i="4" s="1"/>
  <c r="AC252" i="4"/>
  <c r="BG252" i="4" s="1"/>
  <c r="T253" i="4"/>
  <c r="AX253" i="4" s="1"/>
  <c r="U253" i="4"/>
  <c r="AY253" i="4" s="1"/>
  <c r="V253" i="4"/>
  <c r="AZ253" i="4" s="1"/>
  <c r="W253" i="4"/>
  <c r="BA253" i="4" s="1"/>
  <c r="X253" i="4"/>
  <c r="BB253" i="4" s="1"/>
  <c r="Y253" i="4"/>
  <c r="BC253" i="4" s="1"/>
  <c r="Z253" i="4"/>
  <c r="BD253" i="4" s="1"/>
  <c r="AA253" i="4"/>
  <c r="BE253" i="4" s="1"/>
  <c r="AB253" i="4"/>
  <c r="BF253" i="4" s="1"/>
  <c r="AC253" i="4"/>
  <c r="BG253" i="4" s="1"/>
  <c r="T254" i="4"/>
  <c r="AX254" i="4" s="1"/>
  <c r="U254" i="4"/>
  <c r="AY254" i="4" s="1"/>
  <c r="V254" i="4"/>
  <c r="AZ254" i="4" s="1"/>
  <c r="W254" i="4"/>
  <c r="BA254" i="4" s="1"/>
  <c r="X254" i="4"/>
  <c r="BB254" i="4" s="1"/>
  <c r="Y254" i="4"/>
  <c r="BC254" i="4" s="1"/>
  <c r="Z254" i="4"/>
  <c r="BD254" i="4" s="1"/>
  <c r="AA254" i="4"/>
  <c r="BE254" i="4" s="1"/>
  <c r="AB254" i="4"/>
  <c r="BF254" i="4" s="1"/>
  <c r="AC254" i="4"/>
  <c r="BG254" i="4" s="1"/>
  <c r="T255" i="4"/>
  <c r="AX255" i="4" s="1"/>
  <c r="U255" i="4"/>
  <c r="AY255" i="4" s="1"/>
  <c r="V255" i="4"/>
  <c r="AZ255" i="4" s="1"/>
  <c r="W255" i="4"/>
  <c r="BA255" i="4" s="1"/>
  <c r="X255" i="4"/>
  <c r="BB255" i="4" s="1"/>
  <c r="Y255" i="4"/>
  <c r="BC255" i="4" s="1"/>
  <c r="Z255" i="4"/>
  <c r="BD255" i="4" s="1"/>
  <c r="AA255" i="4"/>
  <c r="BE255" i="4" s="1"/>
  <c r="AB255" i="4"/>
  <c r="BF255" i="4" s="1"/>
  <c r="AC255" i="4"/>
  <c r="BG255" i="4" s="1"/>
  <c r="T256" i="4"/>
  <c r="AX256" i="4" s="1"/>
  <c r="U256" i="4"/>
  <c r="AY256" i="4" s="1"/>
  <c r="V256" i="4"/>
  <c r="AZ256" i="4" s="1"/>
  <c r="W256" i="4"/>
  <c r="BA256" i="4" s="1"/>
  <c r="X256" i="4"/>
  <c r="BB256" i="4" s="1"/>
  <c r="Y256" i="4"/>
  <c r="BC256" i="4" s="1"/>
  <c r="Z256" i="4"/>
  <c r="BD256" i="4" s="1"/>
  <c r="AA256" i="4"/>
  <c r="BE256" i="4" s="1"/>
  <c r="AB256" i="4"/>
  <c r="BF256" i="4" s="1"/>
  <c r="AC256" i="4"/>
  <c r="BG256" i="4" s="1"/>
  <c r="T257" i="4"/>
  <c r="AX257" i="4" s="1"/>
  <c r="U257" i="4"/>
  <c r="AY257" i="4" s="1"/>
  <c r="V257" i="4"/>
  <c r="AZ257" i="4" s="1"/>
  <c r="W257" i="4"/>
  <c r="BA257" i="4" s="1"/>
  <c r="X257" i="4"/>
  <c r="BB257" i="4" s="1"/>
  <c r="Y257" i="4"/>
  <c r="BC257" i="4" s="1"/>
  <c r="Z257" i="4"/>
  <c r="BD257" i="4" s="1"/>
  <c r="AA257" i="4"/>
  <c r="BE257" i="4" s="1"/>
  <c r="AB257" i="4"/>
  <c r="BF257" i="4" s="1"/>
  <c r="AC257" i="4"/>
  <c r="BG257" i="4" s="1"/>
  <c r="T258" i="4"/>
  <c r="AX258" i="4" s="1"/>
  <c r="U258" i="4"/>
  <c r="AY258" i="4" s="1"/>
  <c r="V258" i="4"/>
  <c r="AZ258" i="4" s="1"/>
  <c r="W258" i="4"/>
  <c r="BA258" i="4" s="1"/>
  <c r="X258" i="4"/>
  <c r="BB258" i="4" s="1"/>
  <c r="Y258" i="4"/>
  <c r="BC258" i="4" s="1"/>
  <c r="Z258" i="4"/>
  <c r="BD258" i="4" s="1"/>
  <c r="AA258" i="4"/>
  <c r="BE258" i="4" s="1"/>
  <c r="AB258" i="4"/>
  <c r="BF258" i="4" s="1"/>
  <c r="AC258" i="4"/>
  <c r="BG258" i="4" s="1"/>
  <c r="T259" i="4"/>
  <c r="AX259" i="4" s="1"/>
  <c r="U259" i="4"/>
  <c r="AY259" i="4" s="1"/>
  <c r="V259" i="4"/>
  <c r="AZ259" i="4" s="1"/>
  <c r="W259" i="4"/>
  <c r="BA259" i="4" s="1"/>
  <c r="X259" i="4"/>
  <c r="BB259" i="4" s="1"/>
  <c r="Y259" i="4"/>
  <c r="BC259" i="4" s="1"/>
  <c r="Z259" i="4"/>
  <c r="BD259" i="4" s="1"/>
  <c r="AA259" i="4"/>
  <c r="BE259" i="4" s="1"/>
  <c r="AB259" i="4"/>
  <c r="BF259" i="4" s="1"/>
  <c r="AC259" i="4"/>
  <c r="BG259" i="4" s="1"/>
  <c r="T260" i="4"/>
  <c r="AX260" i="4" s="1"/>
  <c r="U260" i="4"/>
  <c r="AY260" i="4" s="1"/>
  <c r="V260" i="4"/>
  <c r="AZ260" i="4" s="1"/>
  <c r="W260" i="4"/>
  <c r="BA260" i="4" s="1"/>
  <c r="X260" i="4"/>
  <c r="BB260" i="4" s="1"/>
  <c r="Y260" i="4"/>
  <c r="BC260" i="4" s="1"/>
  <c r="Z260" i="4"/>
  <c r="BD260" i="4" s="1"/>
  <c r="AA260" i="4"/>
  <c r="BE260" i="4" s="1"/>
  <c r="AB260" i="4"/>
  <c r="BF260" i="4" s="1"/>
  <c r="AC260" i="4"/>
  <c r="BG260" i="4" s="1"/>
  <c r="T261" i="4"/>
  <c r="AX261" i="4" s="1"/>
  <c r="U261" i="4"/>
  <c r="AY261" i="4" s="1"/>
  <c r="V261" i="4"/>
  <c r="AZ261" i="4" s="1"/>
  <c r="W261" i="4"/>
  <c r="BA261" i="4" s="1"/>
  <c r="X261" i="4"/>
  <c r="BB261" i="4" s="1"/>
  <c r="Y261" i="4"/>
  <c r="BC261" i="4" s="1"/>
  <c r="Z261" i="4"/>
  <c r="BD261" i="4" s="1"/>
  <c r="AA261" i="4"/>
  <c r="BE261" i="4" s="1"/>
  <c r="AB261" i="4"/>
  <c r="BF261" i="4" s="1"/>
  <c r="AC261" i="4"/>
  <c r="BG261" i="4" s="1"/>
  <c r="T262" i="4"/>
  <c r="AX262" i="4" s="1"/>
  <c r="U262" i="4"/>
  <c r="AY262" i="4" s="1"/>
  <c r="V262" i="4"/>
  <c r="AZ262" i="4" s="1"/>
  <c r="W262" i="4"/>
  <c r="BA262" i="4" s="1"/>
  <c r="X262" i="4"/>
  <c r="BB262" i="4" s="1"/>
  <c r="Y262" i="4"/>
  <c r="BC262" i="4" s="1"/>
  <c r="Z262" i="4"/>
  <c r="BD262" i="4" s="1"/>
  <c r="AA262" i="4"/>
  <c r="BE262" i="4" s="1"/>
  <c r="AB262" i="4"/>
  <c r="BF262" i="4" s="1"/>
  <c r="AC262" i="4"/>
  <c r="BG262" i="4" s="1"/>
  <c r="T263" i="4"/>
  <c r="AX263" i="4" s="1"/>
  <c r="U263" i="4"/>
  <c r="AY263" i="4" s="1"/>
  <c r="V263" i="4"/>
  <c r="AZ263" i="4" s="1"/>
  <c r="W263" i="4"/>
  <c r="BA263" i="4" s="1"/>
  <c r="X263" i="4"/>
  <c r="BB263" i="4" s="1"/>
  <c r="Y263" i="4"/>
  <c r="BC263" i="4" s="1"/>
  <c r="Z263" i="4"/>
  <c r="BD263" i="4" s="1"/>
  <c r="AA263" i="4"/>
  <c r="BE263" i="4" s="1"/>
  <c r="AB263" i="4"/>
  <c r="BF263" i="4" s="1"/>
  <c r="AC263" i="4"/>
  <c r="BG263" i="4" s="1"/>
  <c r="T264" i="4"/>
  <c r="AX264" i="4" s="1"/>
  <c r="U264" i="4"/>
  <c r="AY264" i="4" s="1"/>
  <c r="V264" i="4"/>
  <c r="AZ264" i="4" s="1"/>
  <c r="W264" i="4"/>
  <c r="BA264" i="4" s="1"/>
  <c r="X264" i="4"/>
  <c r="BB264" i="4" s="1"/>
  <c r="Y264" i="4"/>
  <c r="BC264" i="4" s="1"/>
  <c r="Z264" i="4"/>
  <c r="BD264" i="4" s="1"/>
  <c r="AA264" i="4"/>
  <c r="BE264" i="4" s="1"/>
  <c r="AB264" i="4"/>
  <c r="BF264" i="4" s="1"/>
  <c r="AC264" i="4"/>
  <c r="BG264" i="4" s="1"/>
  <c r="T265" i="4"/>
  <c r="AX265" i="4" s="1"/>
  <c r="U265" i="4"/>
  <c r="AY265" i="4" s="1"/>
  <c r="V265" i="4"/>
  <c r="AZ265" i="4" s="1"/>
  <c r="W265" i="4"/>
  <c r="BA265" i="4" s="1"/>
  <c r="X265" i="4"/>
  <c r="BB265" i="4" s="1"/>
  <c r="Y265" i="4"/>
  <c r="BC265" i="4" s="1"/>
  <c r="Z265" i="4"/>
  <c r="BD265" i="4" s="1"/>
  <c r="AA265" i="4"/>
  <c r="BE265" i="4" s="1"/>
  <c r="AB265" i="4"/>
  <c r="BF265" i="4" s="1"/>
  <c r="AC265" i="4"/>
  <c r="BG265" i="4" s="1"/>
  <c r="T266" i="4"/>
  <c r="AX266" i="4" s="1"/>
  <c r="U266" i="4"/>
  <c r="AY266" i="4" s="1"/>
  <c r="V266" i="4"/>
  <c r="AZ266" i="4" s="1"/>
  <c r="W266" i="4"/>
  <c r="BA266" i="4" s="1"/>
  <c r="X266" i="4"/>
  <c r="BB266" i="4" s="1"/>
  <c r="Y266" i="4"/>
  <c r="BC266" i="4" s="1"/>
  <c r="Z266" i="4"/>
  <c r="BD266" i="4" s="1"/>
  <c r="AA266" i="4"/>
  <c r="BE266" i="4" s="1"/>
  <c r="AB266" i="4"/>
  <c r="BF266" i="4" s="1"/>
  <c r="AC266" i="4"/>
  <c r="BG266" i="4" s="1"/>
  <c r="T267" i="4"/>
  <c r="AX267" i="4" s="1"/>
  <c r="U267" i="4"/>
  <c r="AY267" i="4" s="1"/>
  <c r="V267" i="4"/>
  <c r="AZ267" i="4" s="1"/>
  <c r="W267" i="4"/>
  <c r="BA267" i="4" s="1"/>
  <c r="X267" i="4"/>
  <c r="BB267" i="4" s="1"/>
  <c r="Y267" i="4"/>
  <c r="BC267" i="4" s="1"/>
  <c r="Z267" i="4"/>
  <c r="BD267" i="4" s="1"/>
  <c r="AA267" i="4"/>
  <c r="BE267" i="4" s="1"/>
  <c r="AB267" i="4"/>
  <c r="BF267" i="4" s="1"/>
  <c r="AC267" i="4"/>
  <c r="BG267" i="4" s="1"/>
  <c r="T268" i="4"/>
  <c r="AX268" i="4" s="1"/>
  <c r="U268" i="4"/>
  <c r="AY268" i="4" s="1"/>
  <c r="V268" i="4"/>
  <c r="AZ268" i="4" s="1"/>
  <c r="W268" i="4"/>
  <c r="BA268" i="4" s="1"/>
  <c r="X268" i="4"/>
  <c r="BB268" i="4" s="1"/>
  <c r="Y268" i="4"/>
  <c r="BC268" i="4" s="1"/>
  <c r="Z268" i="4"/>
  <c r="BD268" i="4" s="1"/>
  <c r="AA268" i="4"/>
  <c r="BE268" i="4" s="1"/>
  <c r="AB268" i="4"/>
  <c r="BF268" i="4" s="1"/>
  <c r="AC268" i="4"/>
  <c r="BG268" i="4" s="1"/>
  <c r="T269" i="4"/>
  <c r="AX269" i="4" s="1"/>
  <c r="U269" i="4"/>
  <c r="AY269" i="4" s="1"/>
  <c r="V269" i="4"/>
  <c r="AZ269" i="4" s="1"/>
  <c r="W269" i="4"/>
  <c r="BA269" i="4" s="1"/>
  <c r="X269" i="4"/>
  <c r="BB269" i="4" s="1"/>
  <c r="Y269" i="4"/>
  <c r="BC269" i="4" s="1"/>
  <c r="Z269" i="4"/>
  <c r="BD269" i="4" s="1"/>
  <c r="AA269" i="4"/>
  <c r="BE269" i="4" s="1"/>
  <c r="AB269" i="4"/>
  <c r="BF269" i="4" s="1"/>
  <c r="AC269" i="4"/>
  <c r="BG269" i="4" s="1"/>
  <c r="T270" i="4"/>
  <c r="AX270" i="4" s="1"/>
  <c r="U270" i="4"/>
  <c r="AY270" i="4" s="1"/>
  <c r="V270" i="4"/>
  <c r="AZ270" i="4" s="1"/>
  <c r="W270" i="4"/>
  <c r="BA270" i="4" s="1"/>
  <c r="X270" i="4"/>
  <c r="BB270" i="4" s="1"/>
  <c r="Y270" i="4"/>
  <c r="BC270" i="4" s="1"/>
  <c r="Z270" i="4"/>
  <c r="BD270" i="4" s="1"/>
  <c r="AA270" i="4"/>
  <c r="BE270" i="4" s="1"/>
  <c r="AB270" i="4"/>
  <c r="BF270" i="4" s="1"/>
  <c r="AC270" i="4"/>
  <c r="BG270" i="4" s="1"/>
  <c r="T271" i="4"/>
  <c r="AX271" i="4" s="1"/>
  <c r="U271" i="4"/>
  <c r="AY271" i="4" s="1"/>
  <c r="V271" i="4"/>
  <c r="AZ271" i="4" s="1"/>
  <c r="W271" i="4"/>
  <c r="BA271" i="4" s="1"/>
  <c r="X271" i="4"/>
  <c r="BB271" i="4" s="1"/>
  <c r="Y271" i="4"/>
  <c r="BC271" i="4" s="1"/>
  <c r="Z271" i="4"/>
  <c r="BD271" i="4" s="1"/>
  <c r="AA271" i="4"/>
  <c r="BE271" i="4" s="1"/>
  <c r="AB271" i="4"/>
  <c r="BF271" i="4" s="1"/>
  <c r="AC271" i="4"/>
  <c r="BG271" i="4" s="1"/>
  <c r="T272" i="4"/>
  <c r="AX272" i="4" s="1"/>
  <c r="U272" i="4"/>
  <c r="AY272" i="4" s="1"/>
  <c r="V272" i="4"/>
  <c r="AZ272" i="4" s="1"/>
  <c r="W272" i="4"/>
  <c r="BA272" i="4" s="1"/>
  <c r="X272" i="4"/>
  <c r="BB272" i="4" s="1"/>
  <c r="Y272" i="4"/>
  <c r="BC272" i="4" s="1"/>
  <c r="Z272" i="4"/>
  <c r="BD272" i="4" s="1"/>
  <c r="AA272" i="4"/>
  <c r="BE272" i="4" s="1"/>
  <c r="AB272" i="4"/>
  <c r="BF272" i="4" s="1"/>
  <c r="AC272" i="4"/>
  <c r="BG272" i="4" s="1"/>
  <c r="T273" i="4"/>
  <c r="AX273" i="4" s="1"/>
  <c r="U273" i="4"/>
  <c r="AY273" i="4" s="1"/>
  <c r="V273" i="4"/>
  <c r="AZ273" i="4" s="1"/>
  <c r="W273" i="4"/>
  <c r="BA273" i="4" s="1"/>
  <c r="X273" i="4"/>
  <c r="BB273" i="4" s="1"/>
  <c r="Y273" i="4"/>
  <c r="BC273" i="4" s="1"/>
  <c r="Z273" i="4"/>
  <c r="BD273" i="4" s="1"/>
  <c r="AA273" i="4"/>
  <c r="BE273" i="4" s="1"/>
  <c r="AB273" i="4"/>
  <c r="BF273" i="4" s="1"/>
  <c r="AC273" i="4"/>
  <c r="BG273" i="4" s="1"/>
  <c r="T274" i="4"/>
  <c r="AX274" i="4" s="1"/>
  <c r="U274" i="4"/>
  <c r="AY274" i="4" s="1"/>
  <c r="V274" i="4"/>
  <c r="AZ274" i="4" s="1"/>
  <c r="W274" i="4"/>
  <c r="BA274" i="4" s="1"/>
  <c r="X274" i="4"/>
  <c r="BB274" i="4" s="1"/>
  <c r="Y274" i="4"/>
  <c r="BC274" i="4" s="1"/>
  <c r="Z274" i="4"/>
  <c r="BD274" i="4" s="1"/>
  <c r="AA274" i="4"/>
  <c r="BE274" i="4" s="1"/>
  <c r="AB274" i="4"/>
  <c r="BF274" i="4" s="1"/>
  <c r="AC274" i="4"/>
  <c r="BG274" i="4" s="1"/>
  <c r="T275" i="4"/>
  <c r="AX275" i="4" s="1"/>
  <c r="U275" i="4"/>
  <c r="AY275" i="4" s="1"/>
  <c r="V275" i="4"/>
  <c r="AZ275" i="4" s="1"/>
  <c r="W275" i="4"/>
  <c r="BA275" i="4" s="1"/>
  <c r="X275" i="4"/>
  <c r="BB275" i="4" s="1"/>
  <c r="Y275" i="4"/>
  <c r="BC275" i="4" s="1"/>
  <c r="Z275" i="4"/>
  <c r="BD275" i="4" s="1"/>
  <c r="AA275" i="4"/>
  <c r="BE275" i="4" s="1"/>
  <c r="AB275" i="4"/>
  <c r="BF275" i="4" s="1"/>
  <c r="AC275" i="4"/>
  <c r="BG275" i="4" s="1"/>
  <c r="T276" i="4"/>
  <c r="AX276" i="4" s="1"/>
  <c r="U276" i="4"/>
  <c r="AY276" i="4" s="1"/>
  <c r="V276" i="4"/>
  <c r="AZ276" i="4" s="1"/>
  <c r="W276" i="4"/>
  <c r="BA276" i="4" s="1"/>
  <c r="X276" i="4"/>
  <c r="BB276" i="4" s="1"/>
  <c r="Y276" i="4"/>
  <c r="BC276" i="4" s="1"/>
  <c r="Z276" i="4"/>
  <c r="BD276" i="4" s="1"/>
  <c r="AA276" i="4"/>
  <c r="BE276" i="4" s="1"/>
  <c r="AB276" i="4"/>
  <c r="BF276" i="4" s="1"/>
  <c r="AC276" i="4"/>
  <c r="BG276" i="4" s="1"/>
  <c r="T277" i="4"/>
  <c r="AX277" i="4" s="1"/>
  <c r="U277" i="4"/>
  <c r="AY277" i="4" s="1"/>
  <c r="V277" i="4"/>
  <c r="AZ277" i="4" s="1"/>
  <c r="W277" i="4"/>
  <c r="BA277" i="4" s="1"/>
  <c r="X277" i="4"/>
  <c r="BB277" i="4" s="1"/>
  <c r="Y277" i="4"/>
  <c r="BC277" i="4" s="1"/>
  <c r="Z277" i="4"/>
  <c r="BD277" i="4" s="1"/>
  <c r="AA277" i="4"/>
  <c r="BE277" i="4" s="1"/>
  <c r="AB277" i="4"/>
  <c r="BF277" i="4" s="1"/>
  <c r="AC277" i="4"/>
  <c r="BG277" i="4" s="1"/>
  <c r="T278" i="4"/>
  <c r="AX278" i="4" s="1"/>
  <c r="U278" i="4"/>
  <c r="AY278" i="4" s="1"/>
  <c r="V278" i="4"/>
  <c r="AZ278" i="4" s="1"/>
  <c r="W278" i="4"/>
  <c r="BA278" i="4" s="1"/>
  <c r="X278" i="4"/>
  <c r="BB278" i="4" s="1"/>
  <c r="Y278" i="4"/>
  <c r="BC278" i="4" s="1"/>
  <c r="Z278" i="4"/>
  <c r="BD278" i="4" s="1"/>
  <c r="AA278" i="4"/>
  <c r="BE278" i="4" s="1"/>
  <c r="AB278" i="4"/>
  <c r="BF278" i="4" s="1"/>
  <c r="AC278" i="4"/>
  <c r="BG278" i="4" s="1"/>
  <c r="T279" i="4"/>
  <c r="AX279" i="4" s="1"/>
  <c r="U279" i="4"/>
  <c r="AY279" i="4" s="1"/>
  <c r="V279" i="4"/>
  <c r="AZ279" i="4" s="1"/>
  <c r="W279" i="4"/>
  <c r="BA279" i="4" s="1"/>
  <c r="X279" i="4"/>
  <c r="BB279" i="4" s="1"/>
  <c r="Y279" i="4"/>
  <c r="BC279" i="4" s="1"/>
  <c r="Z279" i="4"/>
  <c r="BD279" i="4" s="1"/>
  <c r="AA279" i="4"/>
  <c r="BE279" i="4" s="1"/>
  <c r="AB279" i="4"/>
  <c r="BF279" i="4" s="1"/>
  <c r="AC279" i="4"/>
  <c r="BG279" i="4" s="1"/>
  <c r="T280" i="4"/>
  <c r="AX280" i="4" s="1"/>
  <c r="U280" i="4"/>
  <c r="AY280" i="4" s="1"/>
  <c r="V280" i="4"/>
  <c r="AZ280" i="4" s="1"/>
  <c r="W280" i="4"/>
  <c r="BA280" i="4" s="1"/>
  <c r="X280" i="4"/>
  <c r="BB280" i="4" s="1"/>
  <c r="Y280" i="4"/>
  <c r="BC280" i="4" s="1"/>
  <c r="Z280" i="4"/>
  <c r="BD280" i="4" s="1"/>
  <c r="AA280" i="4"/>
  <c r="BE280" i="4" s="1"/>
  <c r="AB280" i="4"/>
  <c r="BF280" i="4" s="1"/>
  <c r="AC280" i="4"/>
  <c r="BG280" i="4" s="1"/>
  <c r="T281" i="4"/>
  <c r="AX281" i="4" s="1"/>
  <c r="U281" i="4"/>
  <c r="AY281" i="4" s="1"/>
  <c r="V281" i="4"/>
  <c r="AZ281" i="4" s="1"/>
  <c r="W281" i="4"/>
  <c r="BA281" i="4" s="1"/>
  <c r="X281" i="4"/>
  <c r="BB281" i="4" s="1"/>
  <c r="Y281" i="4"/>
  <c r="BC281" i="4" s="1"/>
  <c r="Z281" i="4"/>
  <c r="BD281" i="4" s="1"/>
  <c r="AA281" i="4"/>
  <c r="BE281" i="4" s="1"/>
  <c r="AB281" i="4"/>
  <c r="BF281" i="4" s="1"/>
  <c r="AC281" i="4"/>
  <c r="BG281" i="4" s="1"/>
  <c r="T282" i="4"/>
  <c r="AX282" i="4" s="1"/>
  <c r="U282" i="4"/>
  <c r="AY282" i="4" s="1"/>
  <c r="V282" i="4"/>
  <c r="AZ282" i="4" s="1"/>
  <c r="W282" i="4"/>
  <c r="BA282" i="4" s="1"/>
  <c r="X282" i="4"/>
  <c r="BB282" i="4" s="1"/>
  <c r="Y282" i="4"/>
  <c r="BC282" i="4" s="1"/>
  <c r="Z282" i="4"/>
  <c r="BD282" i="4" s="1"/>
  <c r="AA282" i="4"/>
  <c r="BE282" i="4" s="1"/>
  <c r="AB282" i="4"/>
  <c r="BF282" i="4" s="1"/>
  <c r="AC282" i="4"/>
  <c r="BG282" i="4" s="1"/>
  <c r="T283" i="4"/>
  <c r="AX283" i="4" s="1"/>
  <c r="U283" i="4"/>
  <c r="AY283" i="4" s="1"/>
  <c r="V283" i="4"/>
  <c r="AZ283" i="4" s="1"/>
  <c r="W283" i="4"/>
  <c r="BA283" i="4" s="1"/>
  <c r="X283" i="4"/>
  <c r="BB283" i="4" s="1"/>
  <c r="Y283" i="4"/>
  <c r="BC283" i="4" s="1"/>
  <c r="Z283" i="4"/>
  <c r="BD283" i="4" s="1"/>
  <c r="AA283" i="4"/>
  <c r="BE283" i="4" s="1"/>
  <c r="AB283" i="4"/>
  <c r="BF283" i="4" s="1"/>
  <c r="AC283" i="4"/>
  <c r="BG283" i="4" s="1"/>
  <c r="T284" i="4"/>
  <c r="AX284" i="4" s="1"/>
  <c r="U284" i="4"/>
  <c r="AY284" i="4" s="1"/>
  <c r="V284" i="4"/>
  <c r="AZ284" i="4" s="1"/>
  <c r="W284" i="4"/>
  <c r="BA284" i="4" s="1"/>
  <c r="X284" i="4"/>
  <c r="BB284" i="4" s="1"/>
  <c r="Y284" i="4"/>
  <c r="BC284" i="4" s="1"/>
  <c r="Z284" i="4"/>
  <c r="BD284" i="4" s="1"/>
  <c r="AA284" i="4"/>
  <c r="BE284" i="4" s="1"/>
  <c r="AB284" i="4"/>
  <c r="BF284" i="4" s="1"/>
  <c r="AC284" i="4"/>
  <c r="BG284" i="4" s="1"/>
  <c r="T285" i="4"/>
  <c r="AX285" i="4" s="1"/>
  <c r="U285" i="4"/>
  <c r="AY285" i="4" s="1"/>
  <c r="V285" i="4"/>
  <c r="AZ285" i="4" s="1"/>
  <c r="W285" i="4"/>
  <c r="BA285" i="4" s="1"/>
  <c r="X285" i="4"/>
  <c r="BB285" i="4" s="1"/>
  <c r="Y285" i="4"/>
  <c r="BC285" i="4" s="1"/>
  <c r="Z285" i="4"/>
  <c r="BD285" i="4" s="1"/>
  <c r="AA285" i="4"/>
  <c r="BE285" i="4" s="1"/>
  <c r="AB285" i="4"/>
  <c r="BF285" i="4" s="1"/>
  <c r="AC285" i="4"/>
  <c r="BG285" i="4" s="1"/>
  <c r="T286" i="4"/>
  <c r="AX286" i="4" s="1"/>
  <c r="U286" i="4"/>
  <c r="AY286" i="4" s="1"/>
  <c r="V286" i="4"/>
  <c r="AZ286" i="4" s="1"/>
  <c r="W286" i="4"/>
  <c r="BA286" i="4" s="1"/>
  <c r="X286" i="4"/>
  <c r="BB286" i="4" s="1"/>
  <c r="Y286" i="4"/>
  <c r="BC286" i="4" s="1"/>
  <c r="Z286" i="4"/>
  <c r="BD286" i="4" s="1"/>
  <c r="AA286" i="4"/>
  <c r="BE286" i="4" s="1"/>
  <c r="AB286" i="4"/>
  <c r="BF286" i="4" s="1"/>
  <c r="AC286" i="4"/>
  <c r="BG286" i="4" s="1"/>
  <c r="T287" i="4"/>
  <c r="AX287" i="4" s="1"/>
  <c r="U287" i="4"/>
  <c r="AY287" i="4" s="1"/>
  <c r="V287" i="4"/>
  <c r="AZ287" i="4" s="1"/>
  <c r="W287" i="4"/>
  <c r="BA287" i="4" s="1"/>
  <c r="X287" i="4"/>
  <c r="BB287" i="4" s="1"/>
  <c r="Y287" i="4"/>
  <c r="BC287" i="4" s="1"/>
  <c r="Z287" i="4"/>
  <c r="BD287" i="4" s="1"/>
  <c r="AA287" i="4"/>
  <c r="BE287" i="4" s="1"/>
  <c r="AB287" i="4"/>
  <c r="BF287" i="4" s="1"/>
  <c r="AC287" i="4"/>
  <c r="BG287" i="4" s="1"/>
  <c r="T288" i="4"/>
  <c r="AX288" i="4" s="1"/>
  <c r="U288" i="4"/>
  <c r="AY288" i="4" s="1"/>
  <c r="V288" i="4"/>
  <c r="AZ288" i="4" s="1"/>
  <c r="W288" i="4"/>
  <c r="BA288" i="4" s="1"/>
  <c r="X288" i="4"/>
  <c r="BB288" i="4" s="1"/>
  <c r="Y288" i="4"/>
  <c r="BC288" i="4" s="1"/>
  <c r="Z288" i="4"/>
  <c r="BD288" i="4" s="1"/>
  <c r="AA288" i="4"/>
  <c r="BE288" i="4" s="1"/>
  <c r="AB288" i="4"/>
  <c r="BF288" i="4" s="1"/>
  <c r="AC288" i="4"/>
  <c r="BG288" i="4" s="1"/>
  <c r="T289" i="4"/>
  <c r="AX289" i="4" s="1"/>
  <c r="U289" i="4"/>
  <c r="AY289" i="4" s="1"/>
  <c r="V289" i="4"/>
  <c r="AZ289" i="4" s="1"/>
  <c r="W289" i="4"/>
  <c r="BA289" i="4" s="1"/>
  <c r="X289" i="4"/>
  <c r="BB289" i="4" s="1"/>
  <c r="Y289" i="4"/>
  <c r="BC289" i="4" s="1"/>
  <c r="Z289" i="4"/>
  <c r="BD289" i="4" s="1"/>
  <c r="AA289" i="4"/>
  <c r="BE289" i="4" s="1"/>
  <c r="AB289" i="4"/>
  <c r="BF289" i="4" s="1"/>
  <c r="AC289" i="4"/>
  <c r="BG289" i="4" s="1"/>
  <c r="T290" i="4"/>
  <c r="AX290" i="4" s="1"/>
  <c r="U290" i="4"/>
  <c r="AY290" i="4" s="1"/>
  <c r="V290" i="4"/>
  <c r="AZ290" i="4" s="1"/>
  <c r="W290" i="4"/>
  <c r="BA290" i="4" s="1"/>
  <c r="X290" i="4"/>
  <c r="BB290" i="4" s="1"/>
  <c r="Y290" i="4"/>
  <c r="BC290" i="4" s="1"/>
  <c r="Z290" i="4"/>
  <c r="BD290" i="4" s="1"/>
  <c r="AA290" i="4"/>
  <c r="BE290" i="4" s="1"/>
  <c r="AB290" i="4"/>
  <c r="BF290" i="4" s="1"/>
  <c r="AC290" i="4"/>
  <c r="BG290" i="4" s="1"/>
  <c r="T291" i="4"/>
  <c r="AX291" i="4" s="1"/>
  <c r="U291" i="4"/>
  <c r="AY291" i="4" s="1"/>
  <c r="V291" i="4"/>
  <c r="AZ291" i="4" s="1"/>
  <c r="W291" i="4"/>
  <c r="BA291" i="4" s="1"/>
  <c r="X291" i="4"/>
  <c r="BB291" i="4" s="1"/>
  <c r="Y291" i="4"/>
  <c r="BC291" i="4" s="1"/>
  <c r="Z291" i="4"/>
  <c r="BD291" i="4" s="1"/>
  <c r="AA291" i="4"/>
  <c r="BE291" i="4" s="1"/>
  <c r="AB291" i="4"/>
  <c r="BF291" i="4" s="1"/>
  <c r="AC291" i="4"/>
  <c r="BG291" i="4" s="1"/>
  <c r="T292" i="4"/>
  <c r="AX292" i="4" s="1"/>
  <c r="U292" i="4"/>
  <c r="AY292" i="4" s="1"/>
  <c r="V292" i="4"/>
  <c r="AZ292" i="4" s="1"/>
  <c r="W292" i="4"/>
  <c r="BA292" i="4" s="1"/>
  <c r="X292" i="4"/>
  <c r="BB292" i="4" s="1"/>
  <c r="Y292" i="4"/>
  <c r="BC292" i="4" s="1"/>
  <c r="Z292" i="4"/>
  <c r="BD292" i="4" s="1"/>
  <c r="AA292" i="4"/>
  <c r="BE292" i="4" s="1"/>
  <c r="AB292" i="4"/>
  <c r="BF292" i="4" s="1"/>
  <c r="AC292" i="4"/>
  <c r="BG292" i="4" s="1"/>
  <c r="T293" i="4"/>
  <c r="AX293" i="4" s="1"/>
  <c r="U293" i="4"/>
  <c r="AY293" i="4" s="1"/>
  <c r="V293" i="4"/>
  <c r="AZ293" i="4" s="1"/>
  <c r="W293" i="4"/>
  <c r="BA293" i="4" s="1"/>
  <c r="X293" i="4"/>
  <c r="BB293" i="4" s="1"/>
  <c r="Y293" i="4"/>
  <c r="BC293" i="4" s="1"/>
  <c r="Z293" i="4"/>
  <c r="BD293" i="4" s="1"/>
  <c r="AA293" i="4"/>
  <c r="BE293" i="4" s="1"/>
  <c r="AB293" i="4"/>
  <c r="BF293" i="4" s="1"/>
  <c r="AC293" i="4"/>
  <c r="BG293" i="4" s="1"/>
  <c r="T294" i="4"/>
  <c r="AX294" i="4" s="1"/>
  <c r="U294" i="4"/>
  <c r="AY294" i="4" s="1"/>
  <c r="V294" i="4"/>
  <c r="AZ294" i="4" s="1"/>
  <c r="W294" i="4"/>
  <c r="BA294" i="4" s="1"/>
  <c r="X294" i="4"/>
  <c r="BB294" i="4" s="1"/>
  <c r="Y294" i="4"/>
  <c r="BC294" i="4" s="1"/>
  <c r="Z294" i="4"/>
  <c r="BD294" i="4" s="1"/>
  <c r="AA294" i="4"/>
  <c r="BE294" i="4" s="1"/>
  <c r="AB294" i="4"/>
  <c r="BF294" i="4" s="1"/>
  <c r="AC294" i="4"/>
  <c r="BG294" i="4" s="1"/>
  <c r="T295" i="4"/>
  <c r="AX295" i="4" s="1"/>
  <c r="U295" i="4"/>
  <c r="AY295" i="4" s="1"/>
  <c r="V295" i="4"/>
  <c r="AZ295" i="4" s="1"/>
  <c r="W295" i="4"/>
  <c r="BA295" i="4" s="1"/>
  <c r="X295" i="4"/>
  <c r="BB295" i="4" s="1"/>
  <c r="Y295" i="4"/>
  <c r="BC295" i="4" s="1"/>
  <c r="Z295" i="4"/>
  <c r="BD295" i="4" s="1"/>
  <c r="AA295" i="4"/>
  <c r="BE295" i="4" s="1"/>
  <c r="AB295" i="4"/>
  <c r="BF295" i="4" s="1"/>
  <c r="AC295" i="4"/>
  <c r="BG295" i="4" s="1"/>
  <c r="T296" i="4"/>
  <c r="AX296" i="4" s="1"/>
  <c r="U296" i="4"/>
  <c r="AY296" i="4" s="1"/>
  <c r="V296" i="4"/>
  <c r="AZ296" i="4" s="1"/>
  <c r="W296" i="4"/>
  <c r="BA296" i="4" s="1"/>
  <c r="X296" i="4"/>
  <c r="BB296" i="4" s="1"/>
  <c r="Y296" i="4"/>
  <c r="BC296" i="4" s="1"/>
  <c r="Z296" i="4"/>
  <c r="BD296" i="4" s="1"/>
  <c r="AA296" i="4"/>
  <c r="BE296" i="4" s="1"/>
  <c r="AB296" i="4"/>
  <c r="BF296" i="4" s="1"/>
  <c r="AC296" i="4"/>
  <c r="BG296" i="4" s="1"/>
  <c r="T297" i="4"/>
  <c r="AX297" i="4" s="1"/>
  <c r="U297" i="4"/>
  <c r="AY297" i="4" s="1"/>
  <c r="V297" i="4"/>
  <c r="AZ297" i="4" s="1"/>
  <c r="W297" i="4"/>
  <c r="BA297" i="4" s="1"/>
  <c r="X297" i="4"/>
  <c r="BB297" i="4" s="1"/>
  <c r="Y297" i="4"/>
  <c r="BC297" i="4" s="1"/>
  <c r="Z297" i="4"/>
  <c r="BD297" i="4" s="1"/>
  <c r="AA297" i="4"/>
  <c r="BE297" i="4" s="1"/>
  <c r="AB297" i="4"/>
  <c r="BF297" i="4" s="1"/>
  <c r="AC297" i="4"/>
  <c r="BG297" i="4" s="1"/>
  <c r="T298" i="4"/>
  <c r="AX298" i="4" s="1"/>
  <c r="U298" i="4"/>
  <c r="AY298" i="4" s="1"/>
  <c r="V298" i="4"/>
  <c r="AZ298" i="4" s="1"/>
  <c r="W298" i="4"/>
  <c r="BA298" i="4" s="1"/>
  <c r="X298" i="4"/>
  <c r="BB298" i="4" s="1"/>
  <c r="Y298" i="4"/>
  <c r="BC298" i="4" s="1"/>
  <c r="Z298" i="4"/>
  <c r="BD298" i="4" s="1"/>
  <c r="AA298" i="4"/>
  <c r="BE298" i="4" s="1"/>
  <c r="AB298" i="4"/>
  <c r="BF298" i="4" s="1"/>
  <c r="AC298" i="4"/>
  <c r="BG298" i="4" s="1"/>
  <c r="T299" i="4"/>
  <c r="AX299" i="4" s="1"/>
  <c r="U299" i="4"/>
  <c r="AY299" i="4" s="1"/>
  <c r="V299" i="4"/>
  <c r="AZ299" i="4" s="1"/>
  <c r="W299" i="4"/>
  <c r="BA299" i="4" s="1"/>
  <c r="X299" i="4"/>
  <c r="BB299" i="4" s="1"/>
  <c r="Y299" i="4"/>
  <c r="BC299" i="4" s="1"/>
  <c r="Z299" i="4"/>
  <c r="BD299" i="4" s="1"/>
  <c r="AA299" i="4"/>
  <c r="BE299" i="4" s="1"/>
  <c r="AB299" i="4"/>
  <c r="BF299" i="4" s="1"/>
  <c r="AC299" i="4"/>
  <c r="BG299" i="4" s="1"/>
  <c r="T300" i="4"/>
  <c r="AX300" i="4" s="1"/>
  <c r="U300" i="4"/>
  <c r="AY300" i="4" s="1"/>
  <c r="V300" i="4"/>
  <c r="AZ300" i="4" s="1"/>
  <c r="W300" i="4"/>
  <c r="BA300" i="4" s="1"/>
  <c r="X300" i="4"/>
  <c r="BB300" i="4" s="1"/>
  <c r="Y300" i="4"/>
  <c r="BC300" i="4" s="1"/>
  <c r="Z300" i="4"/>
  <c r="BD300" i="4" s="1"/>
  <c r="AA300" i="4"/>
  <c r="BE300" i="4" s="1"/>
  <c r="AB300" i="4"/>
  <c r="BF300" i="4" s="1"/>
  <c r="AC300" i="4"/>
  <c r="BG300" i="4" s="1"/>
  <c r="T301" i="4"/>
  <c r="AX301" i="4" s="1"/>
  <c r="U301" i="4"/>
  <c r="AY301" i="4" s="1"/>
  <c r="V301" i="4"/>
  <c r="AZ301" i="4" s="1"/>
  <c r="W301" i="4"/>
  <c r="BA301" i="4" s="1"/>
  <c r="X301" i="4"/>
  <c r="BB301" i="4" s="1"/>
  <c r="Y301" i="4"/>
  <c r="BC301" i="4" s="1"/>
  <c r="Z301" i="4"/>
  <c r="BD301" i="4" s="1"/>
  <c r="AA301" i="4"/>
  <c r="BE301" i="4" s="1"/>
  <c r="AB301" i="4"/>
  <c r="BF301" i="4" s="1"/>
  <c r="AC301" i="4"/>
  <c r="BG301" i="4" s="1"/>
  <c r="T302" i="4"/>
  <c r="AX302" i="4" s="1"/>
  <c r="U302" i="4"/>
  <c r="AY302" i="4" s="1"/>
  <c r="V302" i="4"/>
  <c r="AZ302" i="4" s="1"/>
  <c r="W302" i="4"/>
  <c r="BA302" i="4" s="1"/>
  <c r="X302" i="4"/>
  <c r="BB302" i="4" s="1"/>
  <c r="Y302" i="4"/>
  <c r="BC302" i="4" s="1"/>
  <c r="Z302" i="4"/>
  <c r="BD302" i="4" s="1"/>
  <c r="AA302" i="4"/>
  <c r="BE302" i="4" s="1"/>
  <c r="AB302" i="4"/>
  <c r="BF302" i="4" s="1"/>
  <c r="AC302" i="4"/>
  <c r="BG302" i="4" s="1"/>
  <c r="T303" i="4"/>
  <c r="AX303" i="4" s="1"/>
  <c r="U303" i="4"/>
  <c r="AY303" i="4" s="1"/>
  <c r="V303" i="4"/>
  <c r="AZ303" i="4" s="1"/>
  <c r="W303" i="4"/>
  <c r="BA303" i="4" s="1"/>
  <c r="X303" i="4"/>
  <c r="BB303" i="4" s="1"/>
  <c r="Y303" i="4"/>
  <c r="BC303" i="4" s="1"/>
  <c r="Z303" i="4"/>
  <c r="BD303" i="4" s="1"/>
  <c r="AA303" i="4"/>
  <c r="BE303" i="4" s="1"/>
  <c r="AB303" i="4"/>
  <c r="BF303" i="4" s="1"/>
  <c r="AC303" i="4"/>
  <c r="BG303" i="4" s="1"/>
  <c r="T304" i="4"/>
  <c r="AX304" i="4" s="1"/>
  <c r="U304" i="4"/>
  <c r="AY304" i="4" s="1"/>
  <c r="V304" i="4"/>
  <c r="AZ304" i="4" s="1"/>
  <c r="W304" i="4"/>
  <c r="BA304" i="4" s="1"/>
  <c r="X304" i="4"/>
  <c r="BB304" i="4" s="1"/>
  <c r="Y304" i="4"/>
  <c r="BC304" i="4" s="1"/>
  <c r="Z304" i="4"/>
  <c r="BD304" i="4" s="1"/>
  <c r="AA304" i="4"/>
  <c r="BE304" i="4" s="1"/>
  <c r="AB304" i="4"/>
  <c r="BF304" i="4" s="1"/>
  <c r="AC304" i="4"/>
  <c r="BG304" i="4" s="1"/>
  <c r="T305" i="4"/>
  <c r="AX305" i="4" s="1"/>
  <c r="U305" i="4"/>
  <c r="AY305" i="4" s="1"/>
  <c r="V305" i="4"/>
  <c r="AZ305" i="4" s="1"/>
  <c r="W305" i="4"/>
  <c r="BA305" i="4" s="1"/>
  <c r="X305" i="4"/>
  <c r="BB305" i="4" s="1"/>
  <c r="Y305" i="4"/>
  <c r="BC305" i="4" s="1"/>
  <c r="Z305" i="4"/>
  <c r="BD305" i="4" s="1"/>
  <c r="AA305" i="4"/>
  <c r="BE305" i="4" s="1"/>
  <c r="AB305" i="4"/>
  <c r="BF305" i="4" s="1"/>
  <c r="AC305" i="4"/>
  <c r="BG305" i="4" s="1"/>
  <c r="T306" i="4"/>
  <c r="AX306" i="4" s="1"/>
  <c r="U306" i="4"/>
  <c r="AY306" i="4" s="1"/>
  <c r="V306" i="4"/>
  <c r="AZ306" i="4" s="1"/>
  <c r="W306" i="4"/>
  <c r="BA306" i="4" s="1"/>
  <c r="X306" i="4"/>
  <c r="BB306" i="4" s="1"/>
  <c r="Y306" i="4"/>
  <c r="BC306" i="4" s="1"/>
  <c r="Z306" i="4"/>
  <c r="BD306" i="4" s="1"/>
  <c r="AA306" i="4"/>
  <c r="BE306" i="4" s="1"/>
  <c r="AB306" i="4"/>
  <c r="BF306" i="4" s="1"/>
  <c r="AC306" i="4"/>
  <c r="BG306" i="4" s="1"/>
  <c r="T307" i="4"/>
  <c r="AX307" i="4" s="1"/>
  <c r="U307" i="4"/>
  <c r="AY307" i="4" s="1"/>
  <c r="V307" i="4"/>
  <c r="AZ307" i="4" s="1"/>
  <c r="W307" i="4"/>
  <c r="BA307" i="4" s="1"/>
  <c r="X307" i="4"/>
  <c r="BB307" i="4" s="1"/>
  <c r="Y307" i="4"/>
  <c r="BC307" i="4" s="1"/>
  <c r="Z307" i="4"/>
  <c r="BD307" i="4" s="1"/>
  <c r="AA307" i="4"/>
  <c r="BE307" i="4" s="1"/>
  <c r="AB307" i="4"/>
  <c r="BF307" i="4" s="1"/>
  <c r="AC307" i="4"/>
  <c r="BG307" i="4" s="1"/>
  <c r="T308" i="4"/>
  <c r="AX308" i="4" s="1"/>
  <c r="U308" i="4"/>
  <c r="AY308" i="4" s="1"/>
  <c r="V308" i="4"/>
  <c r="AZ308" i="4" s="1"/>
  <c r="W308" i="4"/>
  <c r="BA308" i="4" s="1"/>
  <c r="X308" i="4"/>
  <c r="BB308" i="4" s="1"/>
  <c r="Y308" i="4"/>
  <c r="BC308" i="4" s="1"/>
  <c r="Z308" i="4"/>
  <c r="BD308" i="4" s="1"/>
  <c r="AA308" i="4"/>
  <c r="BE308" i="4" s="1"/>
  <c r="AB308" i="4"/>
  <c r="BF308" i="4" s="1"/>
  <c r="AC308" i="4"/>
  <c r="BG308" i="4" s="1"/>
  <c r="T309" i="4"/>
  <c r="AX309" i="4" s="1"/>
  <c r="U309" i="4"/>
  <c r="AY309" i="4" s="1"/>
  <c r="V309" i="4"/>
  <c r="AZ309" i="4" s="1"/>
  <c r="W309" i="4"/>
  <c r="BA309" i="4" s="1"/>
  <c r="X309" i="4"/>
  <c r="BB309" i="4" s="1"/>
  <c r="Y309" i="4"/>
  <c r="BC309" i="4" s="1"/>
  <c r="Z309" i="4"/>
  <c r="BD309" i="4" s="1"/>
  <c r="AA309" i="4"/>
  <c r="BE309" i="4" s="1"/>
  <c r="AB309" i="4"/>
  <c r="BF309" i="4" s="1"/>
  <c r="AC309" i="4"/>
  <c r="BG309" i="4" s="1"/>
  <c r="T310" i="4"/>
  <c r="AX310" i="4" s="1"/>
  <c r="U310" i="4"/>
  <c r="AY310" i="4" s="1"/>
  <c r="V310" i="4"/>
  <c r="AZ310" i="4" s="1"/>
  <c r="W310" i="4"/>
  <c r="BA310" i="4" s="1"/>
  <c r="X310" i="4"/>
  <c r="BB310" i="4" s="1"/>
  <c r="Y310" i="4"/>
  <c r="BC310" i="4" s="1"/>
  <c r="Z310" i="4"/>
  <c r="BD310" i="4" s="1"/>
  <c r="AA310" i="4"/>
  <c r="BE310" i="4" s="1"/>
  <c r="AB310" i="4"/>
  <c r="BF310" i="4" s="1"/>
  <c r="AC310" i="4"/>
  <c r="BG310" i="4" s="1"/>
  <c r="T311" i="4"/>
  <c r="AX311" i="4" s="1"/>
  <c r="U311" i="4"/>
  <c r="AY311" i="4" s="1"/>
  <c r="V311" i="4"/>
  <c r="AZ311" i="4" s="1"/>
  <c r="W311" i="4"/>
  <c r="BA311" i="4" s="1"/>
  <c r="X311" i="4"/>
  <c r="BB311" i="4" s="1"/>
  <c r="Y311" i="4"/>
  <c r="BC311" i="4" s="1"/>
  <c r="Z311" i="4"/>
  <c r="BD311" i="4" s="1"/>
  <c r="AA311" i="4"/>
  <c r="BE311" i="4" s="1"/>
  <c r="AB311" i="4"/>
  <c r="BF311" i="4" s="1"/>
  <c r="AC311" i="4"/>
  <c r="BG311" i="4" s="1"/>
  <c r="T312" i="4"/>
  <c r="AX312" i="4" s="1"/>
  <c r="U312" i="4"/>
  <c r="AY312" i="4" s="1"/>
  <c r="V312" i="4"/>
  <c r="AZ312" i="4" s="1"/>
  <c r="W312" i="4"/>
  <c r="BA312" i="4" s="1"/>
  <c r="X312" i="4"/>
  <c r="BB312" i="4" s="1"/>
  <c r="Y312" i="4"/>
  <c r="BC312" i="4" s="1"/>
  <c r="Z312" i="4"/>
  <c r="BD312" i="4" s="1"/>
  <c r="AA312" i="4"/>
  <c r="BE312" i="4" s="1"/>
  <c r="AB312" i="4"/>
  <c r="BF312" i="4" s="1"/>
  <c r="AC312" i="4"/>
  <c r="BG312" i="4" s="1"/>
  <c r="T313" i="4"/>
  <c r="AX313" i="4" s="1"/>
  <c r="U313" i="4"/>
  <c r="AY313" i="4" s="1"/>
  <c r="V313" i="4"/>
  <c r="AZ313" i="4" s="1"/>
  <c r="W313" i="4"/>
  <c r="BA313" i="4" s="1"/>
  <c r="X313" i="4"/>
  <c r="BB313" i="4" s="1"/>
  <c r="Y313" i="4"/>
  <c r="BC313" i="4" s="1"/>
  <c r="Z313" i="4"/>
  <c r="BD313" i="4" s="1"/>
  <c r="AA313" i="4"/>
  <c r="BE313" i="4" s="1"/>
  <c r="AB313" i="4"/>
  <c r="BF313" i="4" s="1"/>
  <c r="AC313" i="4"/>
  <c r="BG313" i="4" s="1"/>
  <c r="T314" i="4"/>
  <c r="AX314" i="4" s="1"/>
  <c r="U314" i="4"/>
  <c r="AY314" i="4" s="1"/>
  <c r="V314" i="4"/>
  <c r="AZ314" i="4" s="1"/>
  <c r="W314" i="4"/>
  <c r="BA314" i="4" s="1"/>
  <c r="X314" i="4"/>
  <c r="BB314" i="4" s="1"/>
  <c r="Y314" i="4"/>
  <c r="BC314" i="4" s="1"/>
  <c r="Z314" i="4"/>
  <c r="BD314" i="4" s="1"/>
  <c r="AA314" i="4"/>
  <c r="BE314" i="4" s="1"/>
  <c r="AB314" i="4"/>
  <c r="BF314" i="4" s="1"/>
  <c r="AC314" i="4"/>
  <c r="BG314" i="4" s="1"/>
  <c r="T315" i="4"/>
  <c r="AX315" i="4" s="1"/>
  <c r="U315" i="4"/>
  <c r="AY315" i="4" s="1"/>
  <c r="V315" i="4"/>
  <c r="AZ315" i="4" s="1"/>
  <c r="W315" i="4"/>
  <c r="BA315" i="4" s="1"/>
  <c r="X315" i="4"/>
  <c r="BB315" i="4" s="1"/>
  <c r="Y315" i="4"/>
  <c r="BC315" i="4" s="1"/>
  <c r="Z315" i="4"/>
  <c r="BD315" i="4" s="1"/>
  <c r="AA315" i="4"/>
  <c r="BE315" i="4" s="1"/>
  <c r="AB315" i="4"/>
  <c r="BF315" i="4" s="1"/>
  <c r="AC315" i="4"/>
  <c r="BG315" i="4" s="1"/>
  <c r="T316" i="4"/>
  <c r="AX316" i="4" s="1"/>
  <c r="U316" i="4"/>
  <c r="AY316" i="4" s="1"/>
  <c r="V316" i="4"/>
  <c r="AZ316" i="4" s="1"/>
  <c r="W316" i="4"/>
  <c r="BA316" i="4" s="1"/>
  <c r="X316" i="4"/>
  <c r="BB316" i="4" s="1"/>
  <c r="Y316" i="4"/>
  <c r="BC316" i="4" s="1"/>
  <c r="Z316" i="4"/>
  <c r="BD316" i="4" s="1"/>
  <c r="AA316" i="4"/>
  <c r="BE316" i="4" s="1"/>
  <c r="AB316" i="4"/>
  <c r="BF316" i="4" s="1"/>
  <c r="AC316" i="4"/>
  <c r="BG316" i="4" s="1"/>
  <c r="T317" i="4"/>
  <c r="AX317" i="4" s="1"/>
  <c r="U317" i="4"/>
  <c r="AY317" i="4" s="1"/>
  <c r="V317" i="4"/>
  <c r="AZ317" i="4" s="1"/>
  <c r="W317" i="4"/>
  <c r="BA317" i="4" s="1"/>
  <c r="X317" i="4"/>
  <c r="BB317" i="4" s="1"/>
  <c r="Y317" i="4"/>
  <c r="BC317" i="4" s="1"/>
  <c r="Z317" i="4"/>
  <c r="BD317" i="4" s="1"/>
  <c r="AA317" i="4"/>
  <c r="BE317" i="4" s="1"/>
  <c r="AB317" i="4"/>
  <c r="BF317" i="4" s="1"/>
  <c r="AC317" i="4"/>
  <c r="BG317" i="4" s="1"/>
  <c r="T318" i="4"/>
  <c r="AX318" i="4" s="1"/>
  <c r="U318" i="4"/>
  <c r="AY318" i="4" s="1"/>
  <c r="V318" i="4"/>
  <c r="AZ318" i="4" s="1"/>
  <c r="W318" i="4"/>
  <c r="BA318" i="4" s="1"/>
  <c r="X318" i="4"/>
  <c r="BB318" i="4" s="1"/>
  <c r="Y318" i="4"/>
  <c r="BC318" i="4" s="1"/>
  <c r="Z318" i="4"/>
  <c r="BD318" i="4" s="1"/>
  <c r="AA318" i="4"/>
  <c r="BE318" i="4" s="1"/>
  <c r="AB318" i="4"/>
  <c r="BF318" i="4" s="1"/>
  <c r="AC318" i="4"/>
  <c r="BG318" i="4" s="1"/>
  <c r="T319" i="4"/>
  <c r="AX319" i="4" s="1"/>
  <c r="U319" i="4"/>
  <c r="AY319" i="4" s="1"/>
  <c r="V319" i="4"/>
  <c r="AZ319" i="4" s="1"/>
  <c r="W319" i="4"/>
  <c r="BA319" i="4" s="1"/>
  <c r="X319" i="4"/>
  <c r="BB319" i="4" s="1"/>
  <c r="Y319" i="4"/>
  <c r="BC319" i="4" s="1"/>
  <c r="Z319" i="4"/>
  <c r="BD319" i="4" s="1"/>
  <c r="AA319" i="4"/>
  <c r="BE319" i="4" s="1"/>
  <c r="AB319" i="4"/>
  <c r="BF319" i="4" s="1"/>
  <c r="AC319" i="4"/>
  <c r="BG319" i="4" s="1"/>
  <c r="T320" i="4"/>
  <c r="AX320" i="4" s="1"/>
  <c r="U320" i="4"/>
  <c r="AY320" i="4" s="1"/>
  <c r="V320" i="4"/>
  <c r="AZ320" i="4" s="1"/>
  <c r="W320" i="4"/>
  <c r="BA320" i="4" s="1"/>
  <c r="X320" i="4"/>
  <c r="BB320" i="4" s="1"/>
  <c r="Y320" i="4"/>
  <c r="BC320" i="4" s="1"/>
  <c r="Z320" i="4"/>
  <c r="BD320" i="4" s="1"/>
  <c r="AA320" i="4"/>
  <c r="BE320" i="4" s="1"/>
  <c r="AB320" i="4"/>
  <c r="BF320" i="4" s="1"/>
  <c r="AC320" i="4"/>
  <c r="BG320" i="4" s="1"/>
  <c r="T321" i="4"/>
  <c r="AX321" i="4" s="1"/>
  <c r="U321" i="4"/>
  <c r="AY321" i="4" s="1"/>
  <c r="V321" i="4"/>
  <c r="AZ321" i="4" s="1"/>
  <c r="W321" i="4"/>
  <c r="BA321" i="4" s="1"/>
  <c r="X321" i="4"/>
  <c r="BB321" i="4" s="1"/>
  <c r="Y321" i="4"/>
  <c r="BC321" i="4" s="1"/>
  <c r="Z321" i="4"/>
  <c r="BD321" i="4" s="1"/>
  <c r="AA321" i="4"/>
  <c r="BE321" i="4" s="1"/>
  <c r="AB321" i="4"/>
  <c r="BF321" i="4" s="1"/>
  <c r="AC321" i="4"/>
  <c r="BG321" i="4" s="1"/>
  <c r="T322" i="4"/>
  <c r="AX322" i="4" s="1"/>
  <c r="U322" i="4"/>
  <c r="AY322" i="4" s="1"/>
  <c r="V322" i="4"/>
  <c r="AZ322" i="4" s="1"/>
  <c r="W322" i="4"/>
  <c r="BA322" i="4" s="1"/>
  <c r="X322" i="4"/>
  <c r="BB322" i="4" s="1"/>
  <c r="Y322" i="4"/>
  <c r="BC322" i="4" s="1"/>
  <c r="Z322" i="4"/>
  <c r="BD322" i="4" s="1"/>
  <c r="AA322" i="4"/>
  <c r="BE322" i="4" s="1"/>
  <c r="AB322" i="4"/>
  <c r="BF322" i="4" s="1"/>
  <c r="AC322" i="4"/>
  <c r="BG322" i="4" s="1"/>
  <c r="T323" i="4"/>
  <c r="AX323" i="4" s="1"/>
  <c r="U323" i="4"/>
  <c r="AY323" i="4" s="1"/>
  <c r="V323" i="4"/>
  <c r="AZ323" i="4" s="1"/>
  <c r="W323" i="4"/>
  <c r="BA323" i="4" s="1"/>
  <c r="X323" i="4"/>
  <c r="BB323" i="4" s="1"/>
  <c r="Y323" i="4"/>
  <c r="BC323" i="4" s="1"/>
  <c r="Z323" i="4"/>
  <c r="BD323" i="4" s="1"/>
  <c r="AA323" i="4"/>
  <c r="BE323" i="4" s="1"/>
  <c r="AB323" i="4"/>
  <c r="BF323" i="4" s="1"/>
  <c r="AC323" i="4"/>
  <c r="BG323" i="4" s="1"/>
  <c r="T324" i="4"/>
  <c r="AX324" i="4" s="1"/>
  <c r="U324" i="4"/>
  <c r="AY324" i="4" s="1"/>
  <c r="V324" i="4"/>
  <c r="AZ324" i="4" s="1"/>
  <c r="W324" i="4"/>
  <c r="BA324" i="4" s="1"/>
  <c r="X324" i="4"/>
  <c r="BB324" i="4" s="1"/>
  <c r="Y324" i="4"/>
  <c r="BC324" i="4" s="1"/>
  <c r="Z324" i="4"/>
  <c r="BD324" i="4" s="1"/>
  <c r="AA324" i="4"/>
  <c r="BE324" i="4" s="1"/>
  <c r="AB324" i="4"/>
  <c r="BF324" i="4" s="1"/>
  <c r="AC324" i="4"/>
  <c r="BG324" i="4" s="1"/>
  <c r="T325" i="4"/>
  <c r="AX325" i="4" s="1"/>
  <c r="U325" i="4"/>
  <c r="AY325" i="4" s="1"/>
  <c r="V325" i="4"/>
  <c r="AZ325" i="4" s="1"/>
  <c r="W325" i="4"/>
  <c r="BA325" i="4" s="1"/>
  <c r="X325" i="4"/>
  <c r="BB325" i="4" s="1"/>
  <c r="Y325" i="4"/>
  <c r="BC325" i="4" s="1"/>
  <c r="Z325" i="4"/>
  <c r="BD325" i="4" s="1"/>
  <c r="AA325" i="4"/>
  <c r="BE325" i="4" s="1"/>
  <c r="AB325" i="4"/>
  <c r="BF325" i="4" s="1"/>
  <c r="AC325" i="4"/>
  <c r="BG325" i="4" s="1"/>
  <c r="T326" i="4"/>
  <c r="AX326" i="4" s="1"/>
  <c r="U326" i="4"/>
  <c r="AY326" i="4" s="1"/>
  <c r="V326" i="4"/>
  <c r="AZ326" i="4" s="1"/>
  <c r="W326" i="4"/>
  <c r="BA326" i="4" s="1"/>
  <c r="X326" i="4"/>
  <c r="BB326" i="4" s="1"/>
  <c r="Y326" i="4"/>
  <c r="BC326" i="4" s="1"/>
  <c r="Z326" i="4"/>
  <c r="BD326" i="4" s="1"/>
  <c r="AA326" i="4"/>
  <c r="BE326" i="4" s="1"/>
  <c r="AB326" i="4"/>
  <c r="BF326" i="4" s="1"/>
  <c r="AC326" i="4"/>
  <c r="BG326" i="4" s="1"/>
  <c r="T327" i="4"/>
  <c r="AX327" i="4" s="1"/>
  <c r="U327" i="4"/>
  <c r="AY327" i="4" s="1"/>
  <c r="V327" i="4"/>
  <c r="AZ327" i="4" s="1"/>
  <c r="W327" i="4"/>
  <c r="BA327" i="4" s="1"/>
  <c r="X327" i="4"/>
  <c r="BB327" i="4" s="1"/>
  <c r="Y327" i="4"/>
  <c r="BC327" i="4" s="1"/>
  <c r="Z327" i="4"/>
  <c r="BD327" i="4" s="1"/>
  <c r="AA327" i="4"/>
  <c r="BE327" i="4" s="1"/>
  <c r="AB327" i="4"/>
  <c r="BF327" i="4" s="1"/>
  <c r="AC327" i="4"/>
  <c r="BG327" i="4" s="1"/>
  <c r="T328" i="4"/>
  <c r="AX328" i="4" s="1"/>
  <c r="U328" i="4"/>
  <c r="AY328" i="4" s="1"/>
  <c r="V328" i="4"/>
  <c r="AZ328" i="4" s="1"/>
  <c r="W328" i="4"/>
  <c r="BA328" i="4" s="1"/>
  <c r="X328" i="4"/>
  <c r="BB328" i="4" s="1"/>
  <c r="Y328" i="4"/>
  <c r="BC328" i="4" s="1"/>
  <c r="Z328" i="4"/>
  <c r="BD328" i="4" s="1"/>
  <c r="AA328" i="4"/>
  <c r="BE328" i="4" s="1"/>
  <c r="AB328" i="4"/>
  <c r="BF328" i="4" s="1"/>
  <c r="AC328" i="4"/>
  <c r="BG328" i="4" s="1"/>
  <c r="T329" i="4"/>
  <c r="AX329" i="4" s="1"/>
  <c r="U329" i="4"/>
  <c r="AY329" i="4" s="1"/>
  <c r="V329" i="4"/>
  <c r="AZ329" i="4" s="1"/>
  <c r="W329" i="4"/>
  <c r="BA329" i="4" s="1"/>
  <c r="X329" i="4"/>
  <c r="BB329" i="4" s="1"/>
  <c r="Y329" i="4"/>
  <c r="BC329" i="4" s="1"/>
  <c r="Z329" i="4"/>
  <c r="BD329" i="4" s="1"/>
  <c r="AA329" i="4"/>
  <c r="BE329" i="4" s="1"/>
  <c r="AB329" i="4"/>
  <c r="BF329" i="4" s="1"/>
  <c r="AC329" i="4"/>
  <c r="BG329" i="4" s="1"/>
  <c r="T330" i="4"/>
  <c r="AX330" i="4" s="1"/>
  <c r="U330" i="4"/>
  <c r="AY330" i="4" s="1"/>
  <c r="V330" i="4"/>
  <c r="AZ330" i="4" s="1"/>
  <c r="W330" i="4"/>
  <c r="BA330" i="4" s="1"/>
  <c r="X330" i="4"/>
  <c r="BB330" i="4" s="1"/>
  <c r="Y330" i="4"/>
  <c r="BC330" i="4" s="1"/>
  <c r="Z330" i="4"/>
  <c r="BD330" i="4" s="1"/>
  <c r="AA330" i="4"/>
  <c r="BE330" i="4" s="1"/>
  <c r="AB330" i="4"/>
  <c r="BF330" i="4" s="1"/>
  <c r="AC330" i="4"/>
  <c r="BG330" i="4" s="1"/>
  <c r="T331" i="4"/>
  <c r="AX331" i="4" s="1"/>
  <c r="U331" i="4"/>
  <c r="AY331" i="4" s="1"/>
  <c r="V331" i="4"/>
  <c r="AZ331" i="4" s="1"/>
  <c r="W331" i="4"/>
  <c r="BA331" i="4" s="1"/>
  <c r="X331" i="4"/>
  <c r="BB331" i="4" s="1"/>
  <c r="Y331" i="4"/>
  <c r="BC331" i="4" s="1"/>
  <c r="Z331" i="4"/>
  <c r="BD331" i="4" s="1"/>
  <c r="AA331" i="4"/>
  <c r="BE331" i="4" s="1"/>
  <c r="AB331" i="4"/>
  <c r="BF331" i="4" s="1"/>
  <c r="AC331" i="4"/>
  <c r="BG331" i="4" s="1"/>
  <c r="T332" i="4"/>
  <c r="AX332" i="4" s="1"/>
  <c r="U332" i="4"/>
  <c r="AY332" i="4" s="1"/>
  <c r="V332" i="4"/>
  <c r="AZ332" i="4" s="1"/>
  <c r="W332" i="4"/>
  <c r="BA332" i="4" s="1"/>
  <c r="X332" i="4"/>
  <c r="BB332" i="4" s="1"/>
  <c r="Y332" i="4"/>
  <c r="BC332" i="4" s="1"/>
  <c r="Z332" i="4"/>
  <c r="BD332" i="4" s="1"/>
  <c r="AA332" i="4"/>
  <c r="BE332" i="4" s="1"/>
  <c r="AB332" i="4"/>
  <c r="BF332" i="4" s="1"/>
  <c r="AC332" i="4"/>
  <c r="BG332" i="4" s="1"/>
  <c r="T333" i="4"/>
  <c r="AX333" i="4" s="1"/>
  <c r="U333" i="4"/>
  <c r="AY333" i="4" s="1"/>
  <c r="V333" i="4"/>
  <c r="AZ333" i="4" s="1"/>
  <c r="W333" i="4"/>
  <c r="BA333" i="4" s="1"/>
  <c r="X333" i="4"/>
  <c r="BB333" i="4" s="1"/>
  <c r="Y333" i="4"/>
  <c r="BC333" i="4" s="1"/>
  <c r="Z333" i="4"/>
  <c r="BD333" i="4" s="1"/>
  <c r="AA333" i="4"/>
  <c r="BE333" i="4" s="1"/>
  <c r="AB333" i="4"/>
  <c r="BF333" i="4" s="1"/>
  <c r="AC333" i="4"/>
  <c r="BG333" i="4" s="1"/>
  <c r="T334" i="4"/>
  <c r="AX334" i="4" s="1"/>
  <c r="U334" i="4"/>
  <c r="AY334" i="4" s="1"/>
  <c r="V334" i="4"/>
  <c r="AZ334" i="4" s="1"/>
  <c r="W334" i="4"/>
  <c r="BA334" i="4" s="1"/>
  <c r="X334" i="4"/>
  <c r="BB334" i="4" s="1"/>
  <c r="Y334" i="4"/>
  <c r="BC334" i="4" s="1"/>
  <c r="Z334" i="4"/>
  <c r="BD334" i="4" s="1"/>
  <c r="AA334" i="4"/>
  <c r="BE334" i="4" s="1"/>
  <c r="AB334" i="4"/>
  <c r="BF334" i="4" s="1"/>
  <c r="AC334" i="4"/>
  <c r="BG334" i="4" s="1"/>
  <c r="T335" i="4"/>
  <c r="AX335" i="4" s="1"/>
  <c r="U335" i="4"/>
  <c r="AY335" i="4" s="1"/>
  <c r="V335" i="4"/>
  <c r="AZ335" i="4" s="1"/>
  <c r="W335" i="4"/>
  <c r="BA335" i="4" s="1"/>
  <c r="X335" i="4"/>
  <c r="BB335" i="4" s="1"/>
  <c r="Y335" i="4"/>
  <c r="BC335" i="4" s="1"/>
  <c r="Z335" i="4"/>
  <c r="BD335" i="4" s="1"/>
  <c r="AA335" i="4"/>
  <c r="BE335" i="4" s="1"/>
  <c r="AB335" i="4"/>
  <c r="BF335" i="4" s="1"/>
  <c r="AC335" i="4"/>
  <c r="BG335" i="4" s="1"/>
  <c r="T336" i="4"/>
  <c r="AX336" i="4" s="1"/>
  <c r="U336" i="4"/>
  <c r="AY336" i="4" s="1"/>
  <c r="V336" i="4"/>
  <c r="AZ336" i="4" s="1"/>
  <c r="W336" i="4"/>
  <c r="BA336" i="4" s="1"/>
  <c r="X336" i="4"/>
  <c r="BB336" i="4" s="1"/>
  <c r="Y336" i="4"/>
  <c r="BC336" i="4" s="1"/>
  <c r="Z336" i="4"/>
  <c r="BD336" i="4" s="1"/>
  <c r="AA336" i="4"/>
  <c r="BE336" i="4" s="1"/>
  <c r="AB336" i="4"/>
  <c r="BF336" i="4" s="1"/>
  <c r="AC336" i="4"/>
  <c r="BG336" i="4" s="1"/>
  <c r="T337" i="4"/>
  <c r="AX337" i="4" s="1"/>
  <c r="U337" i="4"/>
  <c r="AY337" i="4" s="1"/>
  <c r="V337" i="4"/>
  <c r="AZ337" i="4" s="1"/>
  <c r="W337" i="4"/>
  <c r="BA337" i="4" s="1"/>
  <c r="X337" i="4"/>
  <c r="BB337" i="4" s="1"/>
  <c r="Y337" i="4"/>
  <c r="BC337" i="4" s="1"/>
  <c r="Z337" i="4"/>
  <c r="BD337" i="4" s="1"/>
  <c r="AA337" i="4"/>
  <c r="BE337" i="4" s="1"/>
  <c r="AB337" i="4"/>
  <c r="BF337" i="4" s="1"/>
  <c r="AC337" i="4"/>
  <c r="BG337" i="4" s="1"/>
  <c r="T338" i="4"/>
  <c r="AX338" i="4" s="1"/>
  <c r="U338" i="4"/>
  <c r="AY338" i="4" s="1"/>
  <c r="V338" i="4"/>
  <c r="AZ338" i="4" s="1"/>
  <c r="W338" i="4"/>
  <c r="BA338" i="4" s="1"/>
  <c r="X338" i="4"/>
  <c r="BB338" i="4" s="1"/>
  <c r="Y338" i="4"/>
  <c r="BC338" i="4" s="1"/>
  <c r="Z338" i="4"/>
  <c r="BD338" i="4" s="1"/>
  <c r="AA338" i="4"/>
  <c r="BE338" i="4" s="1"/>
  <c r="AB338" i="4"/>
  <c r="BF338" i="4" s="1"/>
  <c r="AC338" i="4"/>
  <c r="BG338" i="4" s="1"/>
  <c r="T339" i="4"/>
  <c r="AX339" i="4" s="1"/>
  <c r="U339" i="4"/>
  <c r="AY339" i="4" s="1"/>
  <c r="V339" i="4"/>
  <c r="AZ339" i="4" s="1"/>
  <c r="W339" i="4"/>
  <c r="BA339" i="4" s="1"/>
  <c r="X339" i="4"/>
  <c r="BB339" i="4" s="1"/>
  <c r="Y339" i="4"/>
  <c r="BC339" i="4" s="1"/>
  <c r="Z339" i="4"/>
  <c r="BD339" i="4" s="1"/>
  <c r="AA339" i="4"/>
  <c r="BE339" i="4" s="1"/>
  <c r="AB339" i="4"/>
  <c r="BF339" i="4" s="1"/>
  <c r="AC339" i="4"/>
  <c r="BG339" i="4" s="1"/>
  <c r="T340" i="4"/>
  <c r="AX340" i="4" s="1"/>
  <c r="U340" i="4"/>
  <c r="AY340" i="4" s="1"/>
  <c r="V340" i="4"/>
  <c r="AZ340" i="4" s="1"/>
  <c r="W340" i="4"/>
  <c r="BA340" i="4" s="1"/>
  <c r="X340" i="4"/>
  <c r="BB340" i="4" s="1"/>
  <c r="Y340" i="4"/>
  <c r="BC340" i="4" s="1"/>
  <c r="Z340" i="4"/>
  <c r="BD340" i="4" s="1"/>
  <c r="AA340" i="4"/>
  <c r="BE340" i="4" s="1"/>
  <c r="AB340" i="4"/>
  <c r="BF340" i="4" s="1"/>
  <c r="AC340" i="4"/>
  <c r="BG340" i="4" s="1"/>
  <c r="T341" i="4"/>
  <c r="AX341" i="4" s="1"/>
  <c r="U341" i="4"/>
  <c r="AY341" i="4" s="1"/>
  <c r="V341" i="4"/>
  <c r="AZ341" i="4" s="1"/>
  <c r="W341" i="4"/>
  <c r="BA341" i="4" s="1"/>
  <c r="X341" i="4"/>
  <c r="BB341" i="4" s="1"/>
  <c r="Y341" i="4"/>
  <c r="BC341" i="4" s="1"/>
  <c r="Z341" i="4"/>
  <c r="BD341" i="4" s="1"/>
  <c r="AA341" i="4"/>
  <c r="BE341" i="4" s="1"/>
  <c r="AB341" i="4"/>
  <c r="BF341" i="4" s="1"/>
  <c r="AC341" i="4"/>
  <c r="BG341" i="4" s="1"/>
  <c r="T342" i="4"/>
  <c r="AX342" i="4" s="1"/>
  <c r="U342" i="4"/>
  <c r="AY342" i="4" s="1"/>
  <c r="V342" i="4"/>
  <c r="AZ342" i="4" s="1"/>
  <c r="W342" i="4"/>
  <c r="BA342" i="4" s="1"/>
  <c r="X342" i="4"/>
  <c r="BB342" i="4" s="1"/>
  <c r="Y342" i="4"/>
  <c r="BC342" i="4" s="1"/>
  <c r="Z342" i="4"/>
  <c r="BD342" i="4" s="1"/>
  <c r="AA342" i="4"/>
  <c r="BE342" i="4" s="1"/>
  <c r="AB342" i="4"/>
  <c r="BF342" i="4" s="1"/>
  <c r="AC342" i="4"/>
  <c r="BG342" i="4" s="1"/>
  <c r="T343" i="4"/>
  <c r="AX343" i="4" s="1"/>
  <c r="U343" i="4"/>
  <c r="AY343" i="4" s="1"/>
  <c r="V343" i="4"/>
  <c r="AZ343" i="4" s="1"/>
  <c r="W343" i="4"/>
  <c r="BA343" i="4" s="1"/>
  <c r="X343" i="4"/>
  <c r="BB343" i="4" s="1"/>
  <c r="Y343" i="4"/>
  <c r="BC343" i="4" s="1"/>
  <c r="Z343" i="4"/>
  <c r="BD343" i="4" s="1"/>
  <c r="AA343" i="4"/>
  <c r="BE343" i="4" s="1"/>
  <c r="AB343" i="4"/>
  <c r="BF343" i="4" s="1"/>
  <c r="AC343" i="4"/>
  <c r="BG343" i="4" s="1"/>
  <c r="T344" i="4"/>
  <c r="AX344" i="4" s="1"/>
  <c r="U344" i="4"/>
  <c r="AY344" i="4" s="1"/>
  <c r="V344" i="4"/>
  <c r="AZ344" i="4" s="1"/>
  <c r="W344" i="4"/>
  <c r="BA344" i="4" s="1"/>
  <c r="X344" i="4"/>
  <c r="BB344" i="4" s="1"/>
  <c r="Y344" i="4"/>
  <c r="BC344" i="4" s="1"/>
  <c r="Z344" i="4"/>
  <c r="BD344" i="4" s="1"/>
  <c r="AA344" i="4"/>
  <c r="BE344" i="4" s="1"/>
  <c r="AB344" i="4"/>
  <c r="BF344" i="4" s="1"/>
  <c r="AC344" i="4"/>
  <c r="BG344" i="4" s="1"/>
  <c r="T345" i="4"/>
  <c r="AX345" i="4" s="1"/>
  <c r="U345" i="4"/>
  <c r="AY345" i="4" s="1"/>
  <c r="V345" i="4"/>
  <c r="AZ345" i="4" s="1"/>
  <c r="W345" i="4"/>
  <c r="BA345" i="4" s="1"/>
  <c r="X345" i="4"/>
  <c r="BB345" i="4" s="1"/>
  <c r="Y345" i="4"/>
  <c r="BC345" i="4" s="1"/>
  <c r="Z345" i="4"/>
  <c r="BD345" i="4" s="1"/>
  <c r="AA345" i="4"/>
  <c r="BE345" i="4" s="1"/>
  <c r="AB345" i="4"/>
  <c r="BF345" i="4" s="1"/>
  <c r="AC345" i="4"/>
  <c r="BG345" i="4" s="1"/>
  <c r="T346" i="4"/>
  <c r="AX346" i="4" s="1"/>
  <c r="U346" i="4"/>
  <c r="AY346" i="4" s="1"/>
  <c r="V346" i="4"/>
  <c r="AZ346" i="4" s="1"/>
  <c r="W346" i="4"/>
  <c r="BA346" i="4" s="1"/>
  <c r="X346" i="4"/>
  <c r="BB346" i="4" s="1"/>
  <c r="Y346" i="4"/>
  <c r="BC346" i="4" s="1"/>
  <c r="Z346" i="4"/>
  <c r="BD346" i="4" s="1"/>
  <c r="AA346" i="4"/>
  <c r="BE346" i="4" s="1"/>
  <c r="AB346" i="4"/>
  <c r="BF346" i="4" s="1"/>
  <c r="AC346" i="4"/>
  <c r="BG346" i="4" s="1"/>
  <c r="T347" i="4"/>
  <c r="AX347" i="4" s="1"/>
  <c r="U347" i="4"/>
  <c r="AY347" i="4" s="1"/>
  <c r="V347" i="4"/>
  <c r="AZ347" i="4" s="1"/>
  <c r="W347" i="4"/>
  <c r="BA347" i="4" s="1"/>
  <c r="X347" i="4"/>
  <c r="BB347" i="4" s="1"/>
  <c r="Y347" i="4"/>
  <c r="BC347" i="4" s="1"/>
  <c r="Z347" i="4"/>
  <c r="BD347" i="4" s="1"/>
  <c r="AA347" i="4"/>
  <c r="BE347" i="4" s="1"/>
  <c r="AB347" i="4"/>
  <c r="BF347" i="4" s="1"/>
  <c r="AC347" i="4"/>
  <c r="BG347" i="4" s="1"/>
  <c r="T348" i="4"/>
  <c r="AX348" i="4" s="1"/>
  <c r="U348" i="4"/>
  <c r="AY348" i="4" s="1"/>
  <c r="V348" i="4"/>
  <c r="AZ348" i="4" s="1"/>
  <c r="W348" i="4"/>
  <c r="BA348" i="4" s="1"/>
  <c r="X348" i="4"/>
  <c r="BB348" i="4" s="1"/>
  <c r="Y348" i="4"/>
  <c r="BC348" i="4" s="1"/>
  <c r="Z348" i="4"/>
  <c r="BD348" i="4" s="1"/>
  <c r="AA348" i="4"/>
  <c r="BE348" i="4" s="1"/>
  <c r="AB348" i="4"/>
  <c r="BF348" i="4" s="1"/>
  <c r="AC348" i="4"/>
  <c r="BG348" i="4" s="1"/>
  <c r="T349" i="4"/>
  <c r="AX349" i="4" s="1"/>
  <c r="U349" i="4"/>
  <c r="AY349" i="4" s="1"/>
  <c r="V349" i="4"/>
  <c r="AZ349" i="4" s="1"/>
  <c r="W349" i="4"/>
  <c r="BA349" i="4" s="1"/>
  <c r="X349" i="4"/>
  <c r="BB349" i="4" s="1"/>
  <c r="Y349" i="4"/>
  <c r="BC349" i="4" s="1"/>
  <c r="Z349" i="4"/>
  <c r="BD349" i="4" s="1"/>
  <c r="AA349" i="4"/>
  <c r="BE349" i="4" s="1"/>
  <c r="AB349" i="4"/>
  <c r="BF349" i="4" s="1"/>
  <c r="AC349" i="4"/>
  <c r="BG349" i="4" s="1"/>
  <c r="T350" i="4"/>
  <c r="AX350" i="4" s="1"/>
  <c r="U350" i="4"/>
  <c r="AY350" i="4" s="1"/>
  <c r="V350" i="4"/>
  <c r="AZ350" i="4" s="1"/>
  <c r="W350" i="4"/>
  <c r="BA350" i="4" s="1"/>
  <c r="X350" i="4"/>
  <c r="BB350" i="4" s="1"/>
  <c r="Y350" i="4"/>
  <c r="BC350" i="4" s="1"/>
  <c r="Z350" i="4"/>
  <c r="BD350" i="4" s="1"/>
  <c r="AA350" i="4"/>
  <c r="BE350" i="4" s="1"/>
  <c r="AB350" i="4"/>
  <c r="BF350" i="4" s="1"/>
  <c r="AC350" i="4"/>
  <c r="BG350" i="4" s="1"/>
  <c r="T351" i="4"/>
  <c r="AX351" i="4" s="1"/>
  <c r="U351" i="4"/>
  <c r="AY351" i="4" s="1"/>
  <c r="V351" i="4"/>
  <c r="AZ351" i="4" s="1"/>
  <c r="W351" i="4"/>
  <c r="BA351" i="4" s="1"/>
  <c r="X351" i="4"/>
  <c r="BB351" i="4" s="1"/>
  <c r="Y351" i="4"/>
  <c r="BC351" i="4" s="1"/>
  <c r="Z351" i="4"/>
  <c r="BD351" i="4" s="1"/>
  <c r="AA351" i="4"/>
  <c r="BE351" i="4" s="1"/>
  <c r="AB351" i="4"/>
  <c r="BF351" i="4" s="1"/>
  <c r="AC351" i="4"/>
  <c r="BG351" i="4" s="1"/>
  <c r="T352" i="4"/>
  <c r="AX352" i="4" s="1"/>
  <c r="U352" i="4"/>
  <c r="AY352" i="4" s="1"/>
  <c r="V352" i="4"/>
  <c r="AZ352" i="4" s="1"/>
  <c r="W352" i="4"/>
  <c r="BA352" i="4" s="1"/>
  <c r="X352" i="4"/>
  <c r="BB352" i="4" s="1"/>
  <c r="Y352" i="4"/>
  <c r="BC352" i="4" s="1"/>
  <c r="Z352" i="4"/>
  <c r="BD352" i="4" s="1"/>
  <c r="AA352" i="4"/>
  <c r="BE352" i="4" s="1"/>
  <c r="AB352" i="4"/>
  <c r="BF352" i="4" s="1"/>
  <c r="AC352" i="4"/>
  <c r="BG352" i="4" s="1"/>
  <c r="T353" i="4"/>
  <c r="AX353" i="4" s="1"/>
  <c r="U353" i="4"/>
  <c r="AY353" i="4" s="1"/>
  <c r="V353" i="4"/>
  <c r="AZ353" i="4" s="1"/>
  <c r="W353" i="4"/>
  <c r="BA353" i="4" s="1"/>
  <c r="X353" i="4"/>
  <c r="BB353" i="4" s="1"/>
  <c r="Y353" i="4"/>
  <c r="BC353" i="4" s="1"/>
  <c r="Z353" i="4"/>
  <c r="BD353" i="4" s="1"/>
  <c r="AA353" i="4"/>
  <c r="BE353" i="4" s="1"/>
  <c r="AB353" i="4"/>
  <c r="BF353" i="4" s="1"/>
  <c r="AC353" i="4"/>
  <c r="BG353" i="4" s="1"/>
  <c r="T354" i="4"/>
  <c r="AX354" i="4" s="1"/>
  <c r="U354" i="4"/>
  <c r="AY354" i="4" s="1"/>
  <c r="V354" i="4"/>
  <c r="AZ354" i="4" s="1"/>
  <c r="W354" i="4"/>
  <c r="BA354" i="4" s="1"/>
  <c r="X354" i="4"/>
  <c r="BB354" i="4" s="1"/>
  <c r="Y354" i="4"/>
  <c r="BC354" i="4" s="1"/>
  <c r="Z354" i="4"/>
  <c r="BD354" i="4" s="1"/>
  <c r="AA354" i="4"/>
  <c r="BE354" i="4" s="1"/>
  <c r="AB354" i="4"/>
  <c r="BF354" i="4" s="1"/>
  <c r="AC354" i="4"/>
  <c r="BG354" i="4" s="1"/>
  <c r="T355" i="4"/>
  <c r="AX355" i="4" s="1"/>
  <c r="U355" i="4"/>
  <c r="AY355" i="4" s="1"/>
  <c r="V355" i="4"/>
  <c r="AZ355" i="4" s="1"/>
  <c r="W355" i="4"/>
  <c r="BA355" i="4" s="1"/>
  <c r="X355" i="4"/>
  <c r="BB355" i="4" s="1"/>
  <c r="Y355" i="4"/>
  <c r="BC355" i="4" s="1"/>
  <c r="Z355" i="4"/>
  <c r="BD355" i="4" s="1"/>
  <c r="AA355" i="4"/>
  <c r="BE355" i="4" s="1"/>
  <c r="AB355" i="4"/>
  <c r="BF355" i="4" s="1"/>
  <c r="AC355" i="4"/>
  <c r="BG355" i="4" s="1"/>
  <c r="T356" i="4"/>
  <c r="AX356" i="4" s="1"/>
  <c r="U356" i="4"/>
  <c r="AY356" i="4" s="1"/>
  <c r="V356" i="4"/>
  <c r="AZ356" i="4" s="1"/>
  <c r="W356" i="4"/>
  <c r="BA356" i="4" s="1"/>
  <c r="X356" i="4"/>
  <c r="BB356" i="4" s="1"/>
  <c r="Y356" i="4"/>
  <c r="BC356" i="4" s="1"/>
  <c r="Z356" i="4"/>
  <c r="BD356" i="4" s="1"/>
  <c r="AA356" i="4"/>
  <c r="BE356" i="4" s="1"/>
  <c r="AB356" i="4"/>
  <c r="BF356" i="4" s="1"/>
  <c r="AC356" i="4"/>
  <c r="BG356" i="4" s="1"/>
  <c r="T357" i="4"/>
  <c r="AX357" i="4" s="1"/>
  <c r="U357" i="4"/>
  <c r="AY357" i="4" s="1"/>
  <c r="V357" i="4"/>
  <c r="AZ357" i="4" s="1"/>
  <c r="W357" i="4"/>
  <c r="BA357" i="4" s="1"/>
  <c r="X357" i="4"/>
  <c r="BB357" i="4" s="1"/>
  <c r="Y357" i="4"/>
  <c r="BC357" i="4" s="1"/>
  <c r="Z357" i="4"/>
  <c r="BD357" i="4" s="1"/>
  <c r="AA357" i="4"/>
  <c r="BE357" i="4" s="1"/>
  <c r="AB357" i="4"/>
  <c r="BF357" i="4" s="1"/>
  <c r="AC357" i="4"/>
  <c r="BG357" i="4" s="1"/>
  <c r="T358" i="4"/>
  <c r="AX358" i="4" s="1"/>
  <c r="U358" i="4"/>
  <c r="AY358" i="4" s="1"/>
  <c r="V358" i="4"/>
  <c r="AZ358" i="4" s="1"/>
  <c r="W358" i="4"/>
  <c r="BA358" i="4" s="1"/>
  <c r="X358" i="4"/>
  <c r="BB358" i="4" s="1"/>
  <c r="Y358" i="4"/>
  <c r="BC358" i="4" s="1"/>
  <c r="Z358" i="4"/>
  <c r="BD358" i="4" s="1"/>
  <c r="AA358" i="4"/>
  <c r="BE358" i="4" s="1"/>
  <c r="AB358" i="4"/>
  <c r="BF358" i="4" s="1"/>
  <c r="AC358" i="4"/>
  <c r="BG358" i="4" s="1"/>
  <c r="T359" i="4"/>
  <c r="AX359" i="4" s="1"/>
  <c r="U359" i="4"/>
  <c r="AY359" i="4" s="1"/>
  <c r="V359" i="4"/>
  <c r="AZ359" i="4" s="1"/>
  <c r="W359" i="4"/>
  <c r="BA359" i="4" s="1"/>
  <c r="X359" i="4"/>
  <c r="BB359" i="4" s="1"/>
  <c r="Y359" i="4"/>
  <c r="BC359" i="4" s="1"/>
  <c r="Z359" i="4"/>
  <c r="BD359" i="4" s="1"/>
  <c r="AA359" i="4"/>
  <c r="BE359" i="4" s="1"/>
  <c r="AB359" i="4"/>
  <c r="BF359" i="4" s="1"/>
  <c r="AC359" i="4"/>
  <c r="BG359" i="4" s="1"/>
  <c r="T360" i="4"/>
  <c r="AX360" i="4" s="1"/>
  <c r="U360" i="4"/>
  <c r="AY360" i="4" s="1"/>
  <c r="V360" i="4"/>
  <c r="AZ360" i="4" s="1"/>
  <c r="W360" i="4"/>
  <c r="BA360" i="4" s="1"/>
  <c r="X360" i="4"/>
  <c r="BB360" i="4" s="1"/>
  <c r="Y360" i="4"/>
  <c r="BC360" i="4" s="1"/>
  <c r="Z360" i="4"/>
  <c r="BD360" i="4" s="1"/>
  <c r="AA360" i="4"/>
  <c r="BE360" i="4" s="1"/>
  <c r="AB360" i="4"/>
  <c r="BF360" i="4" s="1"/>
  <c r="AC360" i="4"/>
  <c r="BG360" i="4" s="1"/>
  <c r="T361" i="4"/>
  <c r="AX361" i="4" s="1"/>
  <c r="U361" i="4"/>
  <c r="AY361" i="4" s="1"/>
  <c r="V361" i="4"/>
  <c r="AZ361" i="4" s="1"/>
  <c r="W361" i="4"/>
  <c r="BA361" i="4" s="1"/>
  <c r="X361" i="4"/>
  <c r="BB361" i="4" s="1"/>
  <c r="Y361" i="4"/>
  <c r="BC361" i="4" s="1"/>
  <c r="Z361" i="4"/>
  <c r="BD361" i="4" s="1"/>
  <c r="AA361" i="4"/>
  <c r="BE361" i="4" s="1"/>
  <c r="AB361" i="4"/>
  <c r="BF361" i="4" s="1"/>
  <c r="AC361" i="4"/>
  <c r="BG361" i="4" s="1"/>
  <c r="T362" i="4"/>
  <c r="AX362" i="4" s="1"/>
  <c r="U362" i="4"/>
  <c r="AY362" i="4" s="1"/>
  <c r="V362" i="4"/>
  <c r="AZ362" i="4" s="1"/>
  <c r="W362" i="4"/>
  <c r="BA362" i="4" s="1"/>
  <c r="X362" i="4"/>
  <c r="BB362" i="4" s="1"/>
  <c r="Y362" i="4"/>
  <c r="BC362" i="4" s="1"/>
  <c r="Z362" i="4"/>
  <c r="BD362" i="4" s="1"/>
  <c r="AA362" i="4"/>
  <c r="BE362" i="4" s="1"/>
  <c r="AB362" i="4"/>
  <c r="BF362" i="4" s="1"/>
  <c r="AC362" i="4"/>
  <c r="BG362" i="4" s="1"/>
  <c r="T363" i="4"/>
  <c r="AX363" i="4" s="1"/>
  <c r="U363" i="4"/>
  <c r="AY363" i="4" s="1"/>
  <c r="V363" i="4"/>
  <c r="AZ363" i="4" s="1"/>
  <c r="W363" i="4"/>
  <c r="BA363" i="4" s="1"/>
  <c r="X363" i="4"/>
  <c r="BB363" i="4" s="1"/>
  <c r="Y363" i="4"/>
  <c r="BC363" i="4" s="1"/>
  <c r="Z363" i="4"/>
  <c r="BD363" i="4" s="1"/>
  <c r="AA363" i="4"/>
  <c r="BE363" i="4" s="1"/>
  <c r="AB363" i="4"/>
  <c r="BF363" i="4" s="1"/>
  <c r="AC363" i="4"/>
  <c r="BG363" i="4" s="1"/>
  <c r="T364" i="4"/>
  <c r="AX364" i="4" s="1"/>
  <c r="U364" i="4"/>
  <c r="AY364" i="4" s="1"/>
  <c r="V364" i="4"/>
  <c r="AZ364" i="4" s="1"/>
  <c r="W364" i="4"/>
  <c r="BA364" i="4" s="1"/>
  <c r="X364" i="4"/>
  <c r="BB364" i="4" s="1"/>
  <c r="Y364" i="4"/>
  <c r="BC364" i="4" s="1"/>
  <c r="Z364" i="4"/>
  <c r="BD364" i="4" s="1"/>
  <c r="AA364" i="4"/>
  <c r="BE364" i="4" s="1"/>
  <c r="AB364" i="4"/>
  <c r="BF364" i="4" s="1"/>
  <c r="AC364" i="4"/>
  <c r="BG364" i="4" s="1"/>
  <c r="T365" i="4"/>
  <c r="AX365" i="4" s="1"/>
  <c r="U365" i="4"/>
  <c r="AY365" i="4" s="1"/>
  <c r="V365" i="4"/>
  <c r="AZ365" i="4" s="1"/>
  <c r="W365" i="4"/>
  <c r="BA365" i="4" s="1"/>
  <c r="X365" i="4"/>
  <c r="BB365" i="4" s="1"/>
  <c r="Y365" i="4"/>
  <c r="BC365" i="4" s="1"/>
  <c r="Z365" i="4"/>
  <c r="BD365" i="4" s="1"/>
  <c r="AA365" i="4"/>
  <c r="BE365" i="4" s="1"/>
  <c r="AB365" i="4"/>
  <c r="BF365" i="4" s="1"/>
  <c r="AC365" i="4"/>
  <c r="BG365" i="4" s="1"/>
  <c r="T366" i="4"/>
  <c r="AX366" i="4" s="1"/>
  <c r="U366" i="4"/>
  <c r="AY366" i="4" s="1"/>
  <c r="V366" i="4"/>
  <c r="AZ366" i="4" s="1"/>
  <c r="W366" i="4"/>
  <c r="BA366" i="4" s="1"/>
  <c r="X366" i="4"/>
  <c r="BB366" i="4" s="1"/>
  <c r="Y366" i="4"/>
  <c r="BC366" i="4" s="1"/>
  <c r="Z366" i="4"/>
  <c r="BD366" i="4" s="1"/>
  <c r="AA366" i="4"/>
  <c r="BE366" i="4" s="1"/>
  <c r="AB366" i="4"/>
  <c r="BF366" i="4" s="1"/>
  <c r="AC366" i="4"/>
  <c r="BG366" i="4" s="1"/>
  <c r="T367" i="4"/>
  <c r="AX367" i="4" s="1"/>
  <c r="U367" i="4"/>
  <c r="AY367" i="4" s="1"/>
  <c r="V367" i="4"/>
  <c r="AZ367" i="4" s="1"/>
  <c r="W367" i="4"/>
  <c r="BA367" i="4" s="1"/>
  <c r="X367" i="4"/>
  <c r="BB367" i="4" s="1"/>
  <c r="Y367" i="4"/>
  <c r="BC367" i="4" s="1"/>
  <c r="Z367" i="4"/>
  <c r="BD367" i="4" s="1"/>
  <c r="AA367" i="4"/>
  <c r="BE367" i="4" s="1"/>
  <c r="AB367" i="4"/>
  <c r="BF367" i="4" s="1"/>
  <c r="AC367" i="4"/>
  <c r="BG367" i="4" s="1"/>
  <c r="T368" i="4"/>
  <c r="AX368" i="4" s="1"/>
  <c r="U368" i="4"/>
  <c r="AY368" i="4" s="1"/>
  <c r="V368" i="4"/>
  <c r="AZ368" i="4" s="1"/>
  <c r="W368" i="4"/>
  <c r="BA368" i="4" s="1"/>
  <c r="X368" i="4"/>
  <c r="BB368" i="4" s="1"/>
  <c r="Y368" i="4"/>
  <c r="BC368" i="4" s="1"/>
  <c r="Z368" i="4"/>
  <c r="BD368" i="4" s="1"/>
  <c r="AA368" i="4"/>
  <c r="BE368" i="4" s="1"/>
  <c r="AB368" i="4"/>
  <c r="BF368" i="4" s="1"/>
  <c r="AC368" i="4"/>
  <c r="BG368" i="4" s="1"/>
  <c r="T369" i="4"/>
  <c r="AX369" i="4" s="1"/>
  <c r="U369" i="4"/>
  <c r="AY369" i="4" s="1"/>
  <c r="V369" i="4"/>
  <c r="AZ369" i="4" s="1"/>
  <c r="W369" i="4"/>
  <c r="BA369" i="4" s="1"/>
  <c r="X369" i="4"/>
  <c r="BB369" i="4" s="1"/>
  <c r="Y369" i="4"/>
  <c r="BC369" i="4" s="1"/>
  <c r="Z369" i="4"/>
  <c r="BD369" i="4" s="1"/>
  <c r="AA369" i="4"/>
  <c r="BE369" i="4" s="1"/>
  <c r="AB369" i="4"/>
  <c r="BF369" i="4" s="1"/>
  <c r="AC369" i="4"/>
  <c r="BG369" i="4" s="1"/>
  <c r="T370" i="4"/>
  <c r="AX370" i="4" s="1"/>
  <c r="U370" i="4"/>
  <c r="AY370" i="4" s="1"/>
  <c r="V370" i="4"/>
  <c r="AZ370" i="4" s="1"/>
  <c r="W370" i="4"/>
  <c r="BA370" i="4" s="1"/>
  <c r="X370" i="4"/>
  <c r="BB370" i="4" s="1"/>
  <c r="Y370" i="4"/>
  <c r="BC370" i="4" s="1"/>
  <c r="Z370" i="4"/>
  <c r="BD370" i="4" s="1"/>
  <c r="AA370" i="4"/>
  <c r="BE370" i="4" s="1"/>
  <c r="AB370" i="4"/>
  <c r="BF370" i="4" s="1"/>
  <c r="AC370" i="4"/>
  <c r="BG370" i="4" s="1"/>
  <c r="T371" i="4"/>
  <c r="AX371" i="4" s="1"/>
  <c r="U371" i="4"/>
  <c r="AY371" i="4" s="1"/>
  <c r="V371" i="4"/>
  <c r="AZ371" i="4" s="1"/>
  <c r="W371" i="4"/>
  <c r="BA371" i="4" s="1"/>
  <c r="X371" i="4"/>
  <c r="BB371" i="4" s="1"/>
  <c r="Y371" i="4"/>
  <c r="BC371" i="4" s="1"/>
  <c r="Z371" i="4"/>
  <c r="BD371" i="4" s="1"/>
  <c r="AA371" i="4"/>
  <c r="BE371" i="4" s="1"/>
  <c r="AB371" i="4"/>
  <c r="BF371" i="4" s="1"/>
  <c r="AC371" i="4"/>
  <c r="BG371" i="4" s="1"/>
  <c r="T372" i="4"/>
  <c r="AX372" i="4" s="1"/>
  <c r="U372" i="4"/>
  <c r="AY372" i="4" s="1"/>
  <c r="V372" i="4"/>
  <c r="AZ372" i="4" s="1"/>
  <c r="W372" i="4"/>
  <c r="BA372" i="4" s="1"/>
  <c r="X372" i="4"/>
  <c r="BB372" i="4" s="1"/>
  <c r="Y372" i="4"/>
  <c r="BC372" i="4" s="1"/>
  <c r="Z372" i="4"/>
  <c r="BD372" i="4" s="1"/>
  <c r="AA372" i="4"/>
  <c r="BE372" i="4" s="1"/>
  <c r="AB372" i="4"/>
  <c r="BF372" i="4" s="1"/>
  <c r="AC372" i="4"/>
  <c r="BG372" i="4" s="1"/>
  <c r="T373" i="4"/>
  <c r="AX373" i="4" s="1"/>
  <c r="U373" i="4"/>
  <c r="AY373" i="4" s="1"/>
  <c r="V373" i="4"/>
  <c r="AZ373" i="4" s="1"/>
  <c r="W373" i="4"/>
  <c r="BA373" i="4" s="1"/>
  <c r="X373" i="4"/>
  <c r="BB373" i="4" s="1"/>
  <c r="Y373" i="4"/>
  <c r="BC373" i="4" s="1"/>
  <c r="Z373" i="4"/>
  <c r="BD373" i="4" s="1"/>
  <c r="AA373" i="4"/>
  <c r="BE373" i="4" s="1"/>
  <c r="AB373" i="4"/>
  <c r="BF373" i="4" s="1"/>
  <c r="AC373" i="4"/>
  <c r="BG373" i="4" s="1"/>
  <c r="T374" i="4"/>
  <c r="AX374" i="4" s="1"/>
  <c r="U374" i="4"/>
  <c r="AY374" i="4" s="1"/>
  <c r="V374" i="4"/>
  <c r="AZ374" i="4" s="1"/>
  <c r="W374" i="4"/>
  <c r="BA374" i="4" s="1"/>
  <c r="X374" i="4"/>
  <c r="BB374" i="4" s="1"/>
  <c r="Y374" i="4"/>
  <c r="BC374" i="4" s="1"/>
  <c r="Z374" i="4"/>
  <c r="BD374" i="4" s="1"/>
  <c r="AA374" i="4"/>
  <c r="BE374" i="4" s="1"/>
  <c r="AB374" i="4"/>
  <c r="BF374" i="4" s="1"/>
  <c r="AC374" i="4"/>
  <c r="BG374" i="4" s="1"/>
  <c r="T375" i="4"/>
  <c r="AX375" i="4" s="1"/>
  <c r="U375" i="4"/>
  <c r="AY375" i="4" s="1"/>
  <c r="V375" i="4"/>
  <c r="AZ375" i="4" s="1"/>
  <c r="W375" i="4"/>
  <c r="BA375" i="4" s="1"/>
  <c r="X375" i="4"/>
  <c r="BB375" i="4" s="1"/>
  <c r="Y375" i="4"/>
  <c r="BC375" i="4" s="1"/>
  <c r="Z375" i="4"/>
  <c r="BD375" i="4" s="1"/>
  <c r="AA375" i="4"/>
  <c r="BE375" i="4" s="1"/>
  <c r="AB375" i="4"/>
  <c r="BF375" i="4" s="1"/>
  <c r="AC375" i="4"/>
  <c r="BG375" i="4" s="1"/>
  <c r="T376" i="4"/>
  <c r="AX376" i="4" s="1"/>
  <c r="U376" i="4"/>
  <c r="AY376" i="4" s="1"/>
  <c r="V376" i="4"/>
  <c r="AZ376" i="4" s="1"/>
  <c r="W376" i="4"/>
  <c r="BA376" i="4" s="1"/>
  <c r="X376" i="4"/>
  <c r="BB376" i="4" s="1"/>
  <c r="Y376" i="4"/>
  <c r="BC376" i="4" s="1"/>
  <c r="Z376" i="4"/>
  <c r="BD376" i="4" s="1"/>
  <c r="AA376" i="4"/>
  <c r="BE376" i="4" s="1"/>
  <c r="AB376" i="4"/>
  <c r="BF376" i="4" s="1"/>
  <c r="AC376" i="4"/>
  <c r="BG376" i="4" s="1"/>
  <c r="T377" i="4"/>
  <c r="AX377" i="4" s="1"/>
  <c r="U377" i="4"/>
  <c r="AY377" i="4" s="1"/>
  <c r="V377" i="4"/>
  <c r="AZ377" i="4" s="1"/>
  <c r="W377" i="4"/>
  <c r="BA377" i="4" s="1"/>
  <c r="X377" i="4"/>
  <c r="BB377" i="4" s="1"/>
  <c r="Y377" i="4"/>
  <c r="BC377" i="4" s="1"/>
  <c r="Z377" i="4"/>
  <c r="BD377" i="4" s="1"/>
  <c r="AA377" i="4"/>
  <c r="BE377" i="4" s="1"/>
  <c r="AB377" i="4"/>
  <c r="BF377" i="4" s="1"/>
  <c r="AC377" i="4"/>
  <c r="BG377" i="4" s="1"/>
  <c r="T378" i="4"/>
  <c r="AX378" i="4" s="1"/>
  <c r="U378" i="4"/>
  <c r="AY378" i="4" s="1"/>
  <c r="V378" i="4"/>
  <c r="AZ378" i="4" s="1"/>
  <c r="W378" i="4"/>
  <c r="BA378" i="4" s="1"/>
  <c r="X378" i="4"/>
  <c r="BB378" i="4" s="1"/>
  <c r="Y378" i="4"/>
  <c r="BC378" i="4" s="1"/>
  <c r="Z378" i="4"/>
  <c r="BD378" i="4" s="1"/>
  <c r="AA378" i="4"/>
  <c r="BE378" i="4" s="1"/>
  <c r="AB378" i="4"/>
  <c r="BF378" i="4" s="1"/>
  <c r="AC378" i="4"/>
  <c r="BG378" i="4" s="1"/>
  <c r="T379" i="4"/>
  <c r="AX379" i="4" s="1"/>
  <c r="U379" i="4"/>
  <c r="AY379" i="4" s="1"/>
  <c r="V379" i="4"/>
  <c r="AZ379" i="4" s="1"/>
  <c r="W379" i="4"/>
  <c r="BA379" i="4" s="1"/>
  <c r="X379" i="4"/>
  <c r="BB379" i="4" s="1"/>
  <c r="Y379" i="4"/>
  <c r="BC379" i="4" s="1"/>
  <c r="Z379" i="4"/>
  <c r="BD379" i="4" s="1"/>
  <c r="AA379" i="4"/>
  <c r="BE379" i="4" s="1"/>
  <c r="AB379" i="4"/>
  <c r="BF379" i="4" s="1"/>
  <c r="AC379" i="4"/>
  <c r="BG379" i="4" s="1"/>
  <c r="T380" i="4"/>
  <c r="AX380" i="4" s="1"/>
  <c r="U380" i="4"/>
  <c r="AY380" i="4" s="1"/>
  <c r="V380" i="4"/>
  <c r="AZ380" i="4" s="1"/>
  <c r="W380" i="4"/>
  <c r="BA380" i="4" s="1"/>
  <c r="X380" i="4"/>
  <c r="BB380" i="4" s="1"/>
  <c r="Y380" i="4"/>
  <c r="BC380" i="4" s="1"/>
  <c r="Z380" i="4"/>
  <c r="BD380" i="4" s="1"/>
  <c r="AA380" i="4"/>
  <c r="BE380" i="4" s="1"/>
  <c r="AB380" i="4"/>
  <c r="BF380" i="4" s="1"/>
  <c r="AC380" i="4"/>
  <c r="BG380" i="4" s="1"/>
  <c r="T381" i="4"/>
  <c r="AX381" i="4" s="1"/>
  <c r="U381" i="4"/>
  <c r="AY381" i="4" s="1"/>
  <c r="V381" i="4"/>
  <c r="AZ381" i="4" s="1"/>
  <c r="W381" i="4"/>
  <c r="BA381" i="4" s="1"/>
  <c r="X381" i="4"/>
  <c r="BB381" i="4" s="1"/>
  <c r="Y381" i="4"/>
  <c r="BC381" i="4" s="1"/>
  <c r="Z381" i="4"/>
  <c r="BD381" i="4" s="1"/>
  <c r="AA381" i="4"/>
  <c r="BE381" i="4" s="1"/>
  <c r="AB381" i="4"/>
  <c r="BF381" i="4" s="1"/>
  <c r="AC381" i="4"/>
  <c r="BG381" i="4" s="1"/>
  <c r="T382" i="4"/>
  <c r="AX382" i="4" s="1"/>
  <c r="U382" i="4"/>
  <c r="AY382" i="4" s="1"/>
  <c r="V382" i="4"/>
  <c r="AZ382" i="4" s="1"/>
  <c r="W382" i="4"/>
  <c r="BA382" i="4" s="1"/>
  <c r="X382" i="4"/>
  <c r="BB382" i="4" s="1"/>
  <c r="Y382" i="4"/>
  <c r="BC382" i="4" s="1"/>
  <c r="Z382" i="4"/>
  <c r="BD382" i="4" s="1"/>
  <c r="AA382" i="4"/>
  <c r="BE382" i="4" s="1"/>
  <c r="AB382" i="4"/>
  <c r="BF382" i="4" s="1"/>
  <c r="AC382" i="4"/>
  <c r="BG382" i="4" s="1"/>
  <c r="T383" i="4"/>
  <c r="AX383" i="4" s="1"/>
  <c r="U383" i="4"/>
  <c r="AY383" i="4" s="1"/>
  <c r="V383" i="4"/>
  <c r="AZ383" i="4" s="1"/>
  <c r="W383" i="4"/>
  <c r="BA383" i="4" s="1"/>
  <c r="X383" i="4"/>
  <c r="BB383" i="4" s="1"/>
  <c r="Y383" i="4"/>
  <c r="BC383" i="4" s="1"/>
  <c r="Z383" i="4"/>
  <c r="BD383" i="4" s="1"/>
  <c r="AA383" i="4"/>
  <c r="BE383" i="4" s="1"/>
  <c r="AB383" i="4"/>
  <c r="BF383" i="4" s="1"/>
  <c r="AC383" i="4"/>
  <c r="BG383" i="4" s="1"/>
  <c r="T384" i="4"/>
  <c r="AX384" i="4" s="1"/>
  <c r="U384" i="4"/>
  <c r="AY384" i="4" s="1"/>
  <c r="V384" i="4"/>
  <c r="AZ384" i="4" s="1"/>
  <c r="W384" i="4"/>
  <c r="BA384" i="4" s="1"/>
  <c r="X384" i="4"/>
  <c r="BB384" i="4" s="1"/>
  <c r="Y384" i="4"/>
  <c r="BC384" i="4" s="1"/>
  <c r="Z384" i="4"/>
  <c r="BD384" i="4" s="1"/>
  <c r="AA384" i="4"/>
  <c r="BE384" i="4" s="1"/>
  <c r="AB384" i="4"/>
  <c r="BF384" i="4" s="1"/>
  <c r="AC384" i="4"/>
  <c r="BG384" i="4" s="1"/>
  <c r="T385" i="4"/>
  <c r="AX385" i="4" s="1"/>
  <c r="U385" i="4"/>
  <c r="AY385" i="4" s="1"/>
  <c r="V385" i="4"/>
  <c r="AZ385" i="4" s="1"/>
  <c r="W385" i="4"/>
  <c r="BA385" i="4" s="1"/>
  <c r="X385" i="4"/>
  <c r="BB385" i="4" s="1"/>
  <c r="Y385" i="4"/>
  <c r="BC385" i="4" s="1"/>
  <c r="Z385" i="4"/>
  <c r="BD385" i="4" s="1"/>
  <c r="AA385" i="4"/>
  <c r="BE385" i="4" s="1"/>
  <c r="AB385" i="4"/>
  <c r="BF385" i="4" s="1"/>
  <c r="AC385" i="4"/>
  <c r="BG385" i="4" s="1"/>
  <c r="T386" i="4"/>
  <c r="AX386" i="4" s="1"/>
  <c r="U386" i="4"/>
  <c r="AY386" i="4" s="1"/>
  <c r="V386" i="4"/>
  <c r="AZ386" i="4" s="1"/>
  <c r="W386" i="4"/>
  <c r="BA386" i="4" s="1"/>
  <c r="X386" i="4"/>
  <c r="BB386" i="4" s="1"/>
  <c r="Y386" i="4"/>
  <c r="BC386" i="4" s="1"/>
  <c r="Z386" i="4"/>
  <c r="BD386" i="4" s="1"/>
  <c r="AA386" i="4"/>
  <c r="BE386" i="4" s="1"/>
  <c r="AB386" i="4"/>
  <c r="BF386" i="4" s="1"/>
  <c r="AC386" i="4"/>
  <c r="BG386" i="4" s="1"/>
  <c r="T3" i="4"/>
  <c r="AX3" i="4" s="1"/>
  <c r="U3" i="4"/>
  <c r="AY3" i="4" s="1"/>
  <c r="V3" i="4"/>
  <c r="AZ3" i="4" s="1"/>
  <c r="W3" i="4"/>
  <c r="BA3" i="4" s="1"/>
  <c r="X3" i="4"/>
  <c r="BB3" i="4" s="1"/>
  <c r="Y3" i="4"/>
  <c r="BC3" i="4" s="1"/>
  <c r="Z3" i="4"/>
  <c r="BD3" i="4" s="1"/>
  <c r="AA3" i="4"/>
  <c r="BE3" i="4" s="1"/>
  <c r="AB3" i="4"/>
  <c r="BF3" i="4" s="1"/>
  <c r="AC3" i="4"/>
  <c r="BG3" i="4" s="1"/>
  <c r="F4" i="4"/>
  <c r="AH4" i="4" s="1"/>
  <c r="G4" i="4"/>
  <c r="AI4" i="4" s="1"/>
  <c r="H4" i="4"/>
  <c r="AJ4" i="4" s="1"/>
  <c r="I4" i="4"/>
  <c r="AK4" i="4" s="1"/>
  <c r="J4" i="4"/>
  <c r="AL4" i="4" s="1"/>
  <c r="K4" i="4"/>
  <c r="AM4" i="4" s="1"/>
  <c r="L4" i="4"/>
  <c r="AN4" i="4" s="1"/>
  <c r="M4" i="4"/>
  <c r="AO4" i="4" s="1"/>
  <c r="N4" i="4"/>
  <c r="AP4" i="4" s="1"/>
  <c r="O4" i="4"/>
  <c r="AQ4" i="4" s="1"/>
  <c r="F5" i="4"/>
  <c r="AH5" i="4" s="1"/>
  <c r="G5" i="4"/>
  <c r="AI5" i="4" s="1"/>
  <c r="H5" i="4"/>
  <c r="AJ5" i="4" s="1"/>
  <c r="I5" i="4"/>
  <c r="AK5" i="4" s="1"/>
  <c r="J5" i="4"/>
  <c r="AL5" i="4" s="1"/>
  <c r="K5" i="4"/>
  <c r="AM5" i="4" s="1"/>
  <c r="L5" i="4"/>
  <c r="AN5" i="4" s="1"/>
  <c r="M5" i="4"/>
  <c r="AO5" i="4" s="1"/>
  <c r="N5" i="4"/>
  <c r="AP5" i="4" s="1"/>
  <c r="O5" i="4"/>
  <c r="AQ5" i="4" s="1"/>
  <c r="F6" i="4"/>
  <c r="AH6" i="4" s="1"/>
  <c r="G6" i="4"/>
  <c r="AI6" i="4" s="1"/>
  <c r="H6" i="4"/>
  <c r="AJ6" i="4" s="1"/>
  <c r="I6" i="4"/>
  <c r="AK6" i="4" s="1"/>
  <c r="J6" i="4"/>
  <c r="AL6" i="4" s="1"/>
  <c r="K6" i="4"/>
  <c r="AM6" i="4" s="1"/>
  <c r="L6" i="4"/>
  <c r="AN6" i="4" s="1"/>
  <c r="M6" i="4"/>
  <c r="AO6" i="4" s="1"/>
  <c r="N6" i="4"/>
  <c r="AP6" i="4" s="1"/>
  <c r="O6" i="4"/>
  <c r="AQ6" i="4" s="1"/>
  <c r="F7" i="4"/>
  <c r="AH7" i="4" s="1"/>
  <c r="G7" i="4"/>
  <c r="AI7" i="4" s="1"/>
  <c r="H7" i="4"/>
  <c r="AJ7" i="4" s="1"/>
  <c r="I7" i="4"/>
  <c r="AK7" i="4" s="1"/>
  <c r="J7" i="4"/>
  <c r="AL7" i="4" s="1"/>
  <c r="K7" i="4"/>
  <c r="AM7" i="4" s="1"/>
  <c r="L7" i="4"/>
  <c r="AN7" i="4" s="1"/>
  <c r="M7" i="4"/>
  <c r="AO7" i="4" s="1"/>
  <c r="N7" i="4"/>
  <c r="AP7" i="4" s="1"/>
  <c r="O7" i="4"/>
  <c r="AQ7" i="4" s="1"/>
  <c r="F8" i="4"/>
  <c r="AH8" i="4" s="1"/>
  <c r="G8" i="4"/>
  <c r="AI8" i="4" s="1"/>
  <c r="H8" i="4"/>
  <c r="AJ8" i="4" s="1"/>
  <c r="I8" i="4"/>
  <c r="AK8" i="4" s="1"/>
  <c r="J8" i="4"/>
  <c r="AL8" i="4" s="1"/>
  <c r="K8" i="4"/>
  <c r="AM8" i="4" s="1"/>
  <c r="L8" i="4"/>
  <c r="AN8" i="4" s="1"/>
  <c r="M8" i="4"/>
  <c r="AO8" i="4" s="1"/>
  <c r="N8" i="4"/>
  <c r="AP8" i="4" s="1"/>
  <c r="O8" i="4"/>
  <c r="AQ8" i="4" s="1"/>
  <c r="F9" i="4"/>
  <c r="AH9" i="4" s="1"/>
  <c r="G9" i="4"/>
  <c r="AI9" i="4" s="1"/>
  <c r="H9" i="4"/>
  <c r="AJ9" i="4" s="1"/>
  <c r="I9" i="4"/>
  <c r="AK9" i="4" s="1"/>
  <c r="J9" i="4"/>
  <c r="AL9" i="4" s="1"/>
  <c r="K9" i="4"/>
  <c r="AM9" i="4" s="1"/>
  <c r="L9" i="4"/>
  <c r="AN9" i="4" s="1"/>
  <c r="M9" i="4"/>
  <c r="AO9" i="4" s="1"/>
  <c r="N9" i="4"/>
  <c r="AP9" i="4" s="1"/>
  <c r="O9" i="4"/>
  <c r="AQ9" i="4" s="1"/>
  <c r="F10" i="4"/>
  <c r="AH10" i="4" s="1"/>
  <c r="G10" i="4"/>
  <c r="AI10" i="4" s="1"/>
  <c r="H10" i="4"/>
  <c r="AJ10" i="4" s="1"/>
  <c r="I10" i="4"/>
  <c r="AK10" i="4" s="1"/>
  <c r="J10" i="4"/>
  <c r="AL10" i="4" s="1"/>
  <c r="K10" i="4"/>
  <c r="AM10" i="4" s="1"/>
  <c r="L10" i="4"/>
  <c r="AN10" i="4" s="1"/>
  <c r="M10" i="4"/>
  <c r="AO10" i="4" s="1"/>
  <c r="N10" i="4"/>
  <c r="AP10" i="4" s="1"/>
  <c r="O10" i="4"/>
  <c r="AQ10" i="4" s="1"/>
  <c r="F11" i="4"/>
  <c r="AH11" i="4" s="1"/>
  <c r="G11" i="4"/>
  <c r="AI11" i="4" s="1"/>
  <c r="H11" i="4"/>
  <c r="AJ11" i="4" s="1"/>
  <c r="I11" i="4"/>
  <c r="AK11" i="4" s="1"/>
  <c r="J11" i="4"/>
  <c r="AL11" i="4" s="1"/>
  <c r="K11" i="4"/>
  <c r="AM11" i="4" s="1"/>
  <c r="L11" i="4"/>
  <c r="AN11" i="4" s="1"/>
  <c r="M11" i="4"/>
  <c r="AO11" i="4" s="1"/>
  <c r="N11" i="4"/>
  <c r="AP11" i="4" s="1"/>
  <c r="O11" i="4"/>
  <c r="AQ11" i="4" s="1"/>
  <c r="F12" i="4"/>
  <c r="AH12" i="4" s="1"/>
  <c r="G12" i="4"/>
  <c r="AI12" i="4" s="1"/>
  <c r="H12" i="4"/>
  <c r="AJ12" i="4" s="1"/>
  <c r="I12" i="4"/>
  <c r="AK12" i="4" s="1"/>
  <c r="J12" i="4"/>
  <c r="AL12" i="4" s="1"/>
  <c r="K12" i="4"/>
  <c r="AM12" i="4" s="1"/>
  <c r="L12" i="4"/>
  <c r="AN12" i="4" s="1"/>
  <c r="M12" i="4"/>
  <c r="AO12" i="4" s="1"/>
  <c r="N12" i="4"/>
  <c r="AP12" i="4" s="1"/>
  <c r="O12" i="4"/>
  <c r="AQ12" i="4" s="1"/>
  <c r="F13" i="4"/>
  <c r="AH13" i="4" s="1"/>
  <c r="G13" i="4"/>
  <c r="AI13" i="4" s="1"/>
  <c r="H13" i="4"/>
  <c r="AJ13" i="4" s="1"/>
  <c r="I13" i="4"/>
  <c r="AK13" i="4" s="1"/>
  <c r="J13" i="4"/>
  <c r="AL13" i="4" s="1"/>
  <c r="K13" i="4"/>
  <c r="AM13" i="4" s="1"/>
  <c r="L13" i="4"/>
  <c r="AN13" i="4" s="1"/>
  <c r="M13" i="4"/>
  <c r="AO13" i="4" s="1"/>
  <c r="N13" i="4"/>
  <c r="AP13" i="4" s="1"/>
  <c r="O13" i="4"/>
  <c r="AQ13" i="4" s="1"/>
  <c r="F14" i="4"/>
  <c r="AH14" i="4" s="1"/>
  <c r="G14" i="4"/>
  <c r="AI14" i="4" s="1"/>
  <c r="H14" i="4"/>
  <c r="AJ14" i="4" s="1"/>
  <c r="I14" i="4"/>
  <c r="AK14" i="4" s="1"/>
  <c r="J14" i="4"/>
  <c r="AL14" i="4" s="1"/>
  <c r="K14" i="4"/>
  <c r="AM14" i="4" s="1"/>
  <c r="L14" i="4"/>
  <c r="AN14" i="4" s="1"/>
  <c r="M14" i="4"/>
  <c r="AO14" i="4" s="1"/>
  <c r="N14" i="4"/>
  <c r="AP14" i="4" s="1"/>
  <c r="O14" i="4"/>
  <c r="AQ14" i="4" s="1"/>
  <c r="F15" i="4"/>
  <c r="AH15" i="4" s="1"/>
  <c r="G15" i="4"/>
  <c r="AI15" i="4" s="1"/>
  <c r="H15" i="4"/>
  <c r="AJ15" i="4" s="1"/>
  <c r="I15" i="4"/>
  <c r="AK15" i="4" s="1"/>
  <c r="J15" i="4"/>
  <c r="AL15" i="4" s="1"/>
  <c r="K15" i="4"/>
  <c r="AM15" i="4" s="1"/>
  <c r="L15" i="4"/>
  <c r="AN15" i="4" s="1"/>
  <c r="M15" i="4"/>
  <c r="AO15" i="4" s="1"/>
  <c r="N15" i="4"/>
  <c r="AP15" i="4" s="1"/>
  <c r="O15" i="4"/>
  <c r="AQ15" i="4" s="1"/>
  <c r="F16" i="4"/>
  <c r="AH16" i="4" s="1"/>
  <c r="G16" i="4"/>
  <c r="AI16" i="4" s="1"/>
  <c r="H16" i="4"/>
  <c r="AJ16" i="4" s="1"/>
  <c r="I16" i="4"/>
  <c r="AK16" i="4" s="1"/>
  <c r="J16" i="4"/>
  <c r="AL16" i="4" s="1"/>
  <c r="K16" i="4"/>
  <c r="AM16" i="4" s="1"/>
  <c r="L16" i="4"/>
  <c r="AN16" i="4" s="1"/>
  <c r="M16" i="4"/>
  <c r="AO16" i="4" s="1"/>
  <c r="N16" i="4"/>
  <c r="AP16" i="4" s="1"/>
  <c r="O16" i="4"/>
  <c r="AQ16" i="4" s="1"/>
  <c r="F17" i="4"/>
  <c r="AH17" i="4" s="1"/>
  <c r="G17" i="4"/>
  <c r="AI17" i="4" s="1"/>
  <c r="H17" i="4"/>
  <c r="AJ17" i="4" s="1"/>
  <c r="I17" i="4"/>
  <c r="AK17" i="4" s="1"/>
  <c r="J17" i="4"/>
  <c r="AL17" i="4" s="1"/>
  <c r="K17" i="4"/>
  <c r="AM17" i="4" s="1"/>
  <c r="L17" i="4"/>
  <c r="AN17" i="4" s="1"/>
  <c r="M17" i="4"/>
  <c r="AO17" i="4" s="1"/>
  <c r="N17" i="4"/>
  <c r="AP17" i="4" s="1"/>
  <c r="O17" i="4"/>
  <c r="AQ17" i="4" s="1"/>
  <c r="F18" i="4"/>
  <c r="AH18" i="4" s="1"/>
  <c r="G18" i="4"/>
  <c r="AI18" i="4" s="1"/>
  <c r="H18" i="4"/>
  <c r="AJ18" i="4" s="1"/>
  <c r="I18" i="4"/>
  <c r="AK18" i="4" s="1"/>
  <c r="J18" i="4"/>
  <c r="AL18" i="4" s="1"/>
  <c r="K18" i="4"/>
  <c r="AM18" i="4" s="1"/>
  <c r="L18" i="4"/>
  <c r="AN18" i="4" s="1"/>
  <c r="M18" i="4"/>
  <c r="AO18" i="4" s="1"/>
  <c r="N18" i="4"/>
  <c r="AP18" i="4" s="1"/>
  <c r="O18" i="4"/>
  <c r="AQ18" i="4" s="1"/>
  <c r="F19" i="4"/>
  <c r="AH19" i="4" s="1"/>
  <c r="G19" i="4"/>
  <c r="AI19" i="4" s="1"/>
  <c r="H19" i="4"/>
  <c r="AJ19" i="4" s="1"/>
  <c r="I19" i="4"/>
  <c r="AK19" i="4" s="1"/>
  <c r="J19" i="4"/>
  <c r="AL19" i="4" s="1"/>
  <c r="K19" i="4"/>
  <c r="AM19" i="4" s="1"/>
  <c r="L19" i="4"/>
  <c r="AN19" i="4" s="1"/>
  <c r="M19" i="4"/>
  <c r="AO19" i="4" s="1"/>
  <c r="N19" i="4"/>
  <c r="AP19" i="4" s="1"/>
  <c r="O19" i="4"/>
  <c r="AQ19" i="4" s="1"/>
  <c r="F20" i="4"/>
  <c r="AH20" i="4" s="1"/>
  <c r="G20" i="4"/>
  <c r="AI20" i="4" s="1"/>
  <c r="H20" i="4"/>
  <c r="AJ20" i="4" s="1"/>
  <c r="I20" i="4"/>
  <c r="AK20" i="4" s="1"/>
  <c r="J20" i="4"/>
  <c r="AL20" i="4" s="1"/>
  <c r="K20" i="4"/>
  <c r="AM20" i="4" s="1"/>
  <c r="L20" i="4"/>
  <c r="AN20" i="4" s="1"/>
  <c r="M20" i="4"/>
  <c r="AO20" i="4" s="1"/>
  <c r="N20" i="4"/>
  <c r="AP20" i="4" s="1"/>
  <c r="O20" i="4"/>
  <c r="AQ20" i="4" s="1"/>
  <c r="F21" i="4"/>
  <c r="AH21" i="4" s="1"/>
  <c r="G21" i="4"/>
  <c r="AI21" i="4" s="1"/>
  <c r="H21" i="4"/>
  <c r="AJ21" i="4" s="1"/>
  <c r="I21" i="4"/>
  <c r="AK21" i="4" s="1"/>
  <c r="J21" i="4"/>
  <c r="AL21" i="4" s="1"/>
  <c r="K21" i="4"/>
  <c r="AM21" i="4" s="1"/>
  <c r="L21" i="4"/>
  <c r="AN21" i="4" s="1"/>
  <c r="M21" i="4"/>
  <c r="AO21" i="4" s="1"/>
  <c r="N21" i="4"/>
  <c r="AP21" i="4" s="1"/>
  <c r="O21" i="4"/>
  <c r="AQ21" i="4" s="1"/>
  <c r="F22" i="4"/>
  <c r="AH22" i="4" s="1"/>
  <c r="G22" i="4"/>
  <c r="AI22" i="4" s="1"/>
  <c r="H22" i="4"/>
  <c r="AJ22" i="4" s="1"/>
  <c r="I22" i="4"/>
  <c r="AK22" i="4" s="1"/>
  <c r="J22" i="4"/>
  <c r="AL22" i="4" s="1"/>
  <c r="K22" i="4"/>
  <c r="AM22" i="4" s="1"/>
  <c r="L22" i="4"/>
  <c r="AN22" i="4" s="1"/>
  <c r="M22" i="4"/>
  <c r="AO22" i="4" s="1"/>
  <c r="N22" i="4"/>
  <c r="AP22" i="4" s="1"/>
  <c r="O22" i="4"/>
  <c r="AQ22" i="4" s="1"/>
  <c r="F23" i="4"/>
  <c r="AH23" i="4" s="1"/>
  <c r="G23" i="4"/>
  <c r="AI23" i="4" s="1"/>
  <c r="H23" i="4"/>
  <c r="AJ23" i="4" s="1"/>
  <c r="I23" i="4"/>
  <c r="AK23" i="4" s="1"/>
  <c r="J23" i="4"/>
  <c r="AL23" i="4" s="1"/>
  <c r="K23" i="4"/>
  <c r="AM23" i="4" s="1"/>
  <c r="L23" i="4"/>
  <c r="AN23" i="4" s="1"/>
  <c r="M23" i="4"/>
  <c r="AO23" i="4" s="1"/>
  <c r="N23" i="4"/>
  <c r="AP23" i="4" s="1"/>
  <c r="O23" i="4"/>
  <c r="AQ23" i="4" s="1"/>
  <c r="F24" i="4"/>
  <c r="AH24" i="4" s="1"/>
  <c r="G24" i="4"/>
  <c r="AI24" i="4" s="1"/>
  <c r="H24" i="4"/>
  <c r="AJ24" i="4" s="1"/>
  <c r="I24" i="4"/>
  <c r="AK24" i="4" s="1"/>
  <c r="J24" i="4"/>
  <c r="AL24" i="4" s="1"/>
  <c r="K24" i="4"/>
  <c r="AM24" i="4" s="1"/>
  <c r="L24" i="4"/>
  <c r="AN24" i="4" s="1"/>
  <c r="M24" i="4"/>
  <c r="AO24" i="4" s="1"/>
  <c r="N24" i="4"/>
  <c r="AP24" i="4" s="1"/>
  <c r="O24" i="4"/>
  <c r="AQ24" i="4" s="1"/>
  <c r="F25" i="4"/>
  <c r="AH25" i="4" s="1"/>
  <c r="G25" i="4"/>
  <c r="AI25" i="4" s="1"/>
  <c r="H25" i="4"/>
  <c r="AJ25" i="4" s="1"/>
  <c r="I25" i="4"/>
  <c r="AK25" i="4" s="1"/>
  <c r="J25" i="4"/>
  <c r="AL25" i="4" s="1"/>
  <c r="K25" i="4"/>
  <c r="AM25" i="4" s="1"/>
  <c r="L25" i="4"/>
  <c r="AN25" i="4" s="1"/>
  <c r="M25" i="4"/>
  <c r="AO25" i="4" s="1"/>
  <c r="N25" i="4"/>
  <c r="AP25" i="4" s="1"/>
  <c r="O25" i="4"/>
  <c r="AQ25" i="4" s="1"/>
  <c r="F26" i="4"/>
  <c r="AH26" i="4" s="1"/>
  <c r="G26" i="4"/>
  <c r="AI26" i="4" s="1"/>
  <c r="H26" i="4"/>
  <c r="AJ26" i="4" s="1"/>
  <c r="I26" i="4"/>
  <c r="AK26" i="4" s="1"/>
  <c r="J26" i="4"/>
  <c r="AL26" i="4" s="1"/>
  <c r="K26" i="4"/>
  <c r="AM26" i="4" s="1"/>
  <c r="L26" i="4"/>
  <c r="AN26" i="4" s="1"/>
  <c r="M26" i="4"/>
  <c r="AO26" i="4" s="1"/>
  <c r="N26" i="4"/>
  <c r="AP26" i="4" s="1"/>
  <c r="O26" i="4"/>
  <c r="AQ26" i="4" s="1"/>
  <c r="F27" i="4"/>
  <c r="AH27" i="4" s="1"/>
  <c r="G27" i="4"/>
  <c r="AI27" i="4" s="1"/>
  <c r="H27" i="4"/>
  <c r="AJ27" i="4" s="1"/>
  <c r="I27" i="4"/>
  <c r="AK27" i="4" s="1"/>
  <c r="J27" i="4"/>
  <c r="AL27" i="4" s="1"/>
  <c r="K27" i="4"/>
  <c r="AM27" i="4" s="1"/>
  <c r="L27" i="4"/>
  <c r="AN27" i="4" s="1"/>
  <c r="M27" i="4"/>
  <c r="AO27" i="4" s="1"/>
  <c r="N27" i="4"/>
  <c r="AP27" i="4" s="1"/>
  <c r="O27" i="4"/>
  <c r="AQ27" i="4" s="1"/>
  <c r="F28" i="4"/>
  <c r="AH28" i="4" s="1"/>
  <c r="G28" i="4"/>
  <c r="AI28" i="4" s="1"/>
  <c r="H28" i="4"/>
  <c r="AJ28" i="4" s="1"/>
  <c r="I28" i="4"/>
  <c r="AK28" i="4" s="1"/>
  <c r="J28" i="4"/>
  <c r="AL28" i="4" s="1"/>
  <c r="K28" i="4"/>
  <c r="AM28" i="4" s="1"/>
  <c r="L28" i="4"/>
  <c r="AN28" i="4" s="1"/>
  <c r="M28" i="4"/>
  <c r="AO28" i="4" s="1"/>
  <c r="N28" i="4"/>
  <c r="AP28" i="4" s="1"/>
  <c r="O28" i="4"/>
  <c r="AQ28" i="4" s="1"/>
  <c r="F29" i="4"/>
  <c r="AH29" i="4" s="1"/>
  <c r="G29" i="4"/>
  <c r="AI29" i="4" s="1"/>
  <c r="H29" i="4"/>
  <c r="AJ29" i="4" s="1"/>
  <c r="I29" i="4"/>
  <c r="AK29" i="4" s="1"/>
  <c r="J29" i="4"/>
  <c r="AL29" i="4" s="1"/>
  <c r="K29" i="4"/>
  <c r="AM29" i="4" s="1"/>
  <c r="L29" i="4"/>
  <c r="AN29" i="4" s="1"/>
  <c r="M29" i="4"/>
  <c r="AO29" i="4" s="1"/>
  <c r="N29" i="4"/>
  <c r="AP29" i="4" s="1"/>
  <c r="O29" i="4"/>
  <c r="AQ29" i="4" s="1"/>
  <c r="F30" i="4"/>
  <c r="AH30" i="4" s="1"/>
  <c r="G30" i="4"/>
  <c r="AI30" i="4" s="1"/>
  <c r="H30" i="4"/>
  <c r="AJ30" i="4" s="1"/>
  <c r="I30" i="4"/>
  <c r="AK30" i="4" s="1"/>
  <c r="J30" i="4"/>
  <c r="AL30" i="4" s="1"/>
  <c r="K30" i="4"/>
  <c r="AM30" i="4" s="1"/>
  <c r="L30" i="4"/>
  <c r="AN30" i="4" s="1"/>
  <c r="M30" i="4"/>
  <c r="AO30" i="4" s="1"/>
  <c r="N30" i="4"/>
  <c r="AP30" i="4" s="1"/>
  <c r="O30" i="4"/>
  <c r="AQ30" i="4" s="1"/>
  <c r="F31" i="4"/>
  <c r="AH31" i="4" s="1"/>
  <c r="G31" i="4"/>
  <c r="AI31" i="4" s="1"/>
  <c r="H31" i="4"/>
  <c r="AJ31" i="4" s="1"/>
  <c r="I31" i="4"/>
  <c r="AK31" i="4" s="1"/>
  <c r="J31" i="4"/>
  <c r="AL31" i="4" s="1"/>
  <c r="K31" i="4"/>
  <c r="AM31" i="4" s="1"/>
  <c r="L31" i="4"/>
  <c r="AN31" i="4" s="1"/>
  <c r="M31" i="4"/>
  <c r="AO31" i="4" s="1"/>
  <c r="N31" i="4"/>
  <c r="AP31" i="4" s="1"/>
  <c r="O31" i="4"/>
  <c r="AQ31" i="4" s="1"/>
  <c r="F32" i="4"/>
  <c r="AH32" i="4" s="1"/>
  <c r="G32" i="4"/>
  <c r="AI32" i="4" s="1"/>
  <c r="H32" i="4"/>
  <c r="AJ32" i="4" s="1"/>
  <c r="I32" i="4"/>
  <c r="AK32" i="4" s="1"/>
  <c r="J32" i="4"/>
  <c r="AL32" i="4" s="1"/>
  <c r="K32" i="4"/>
  <c r="AM32" i="4" s="1"/>
  <c r="L32" i="4"/>
  <c r="AN32" i="4" s="1"/>
  <c r="M32" i="4"/>
  <c r="AO32" i="4" s="1"/>
  <c r="N32" i="4"/>
  <c r="AP32" i="4" s="1"/>
  <c r="O32" i="4"/>
  <c r="AQ32" i="4" s="1"/>
  <c r="F33" i="4"/>
  <c r="AH33" i="4" s="1"/>
  <c r="G33" i="4"/>
  <c r="AI33" i="4" s="1"/>
  <c r="H33" i="4"/>
  <c r="AJ33" i="4" s="1"/>
  <c r="I33" i="4"/>
  <c r="AK33" i="4" s="1"/>
  <c r="J33" i="4"/>
  <c r="AL33" i="4" s="1"/>
  <c r="K33" i="4"/>
  <c r="AM33" i="4" s="1"/>
  <c r="L33" i="4"/>
  <c r="AN33" i="4" s="1"/>
  <c r="M33" i="4"/>
  <c r="AO33" i="4" s="1"/>
  <c r="N33" i="4"/>
  <c r="AP33" i="4" s="1"/>
  <c r="O33" i="4"/>
  <c r="AQ33" i="4" s="1"/>
  <c r="F34" i="4"/>
  <c r="AH34" i="4" s="1"/>
  <c r="G34" i="4"/>
  <c r="AI34" i="4" s="1"/>
  <c r="H34" i="4"/>
  <c r="AJ34" i="4" s="1"/>
  <c r="I34" i="4"/>
  <c r="AK34" i="4" s="1"/>
  <c r="J34" i="4"/>
  <c r="AL34" i="4" s="1"/>
  <c r="K34" i="4"/>
  <c r="AM34" i="4" s="1"/>
  <c r="L34" i="4"/>
  <c r="AN34" i="4" s="1"/>
  <c r="M34" i="4"/>
  <c r="AO34" i="4" s="1"/>
  <c r="N34" i="4"/>
  <c r="AP34" i="4" s="1"/>
  <c r="O34" i="4"/>
  <c r="AQ34" i="4" s="1"/>
  <c r="F35" i="4"/>
  <c r="AH35" i="4" s="1"/>
  <c r="G35" i="4"/>
  <c r="AI35" i="4" s="1"/>
  <c r="H35" i="4"/>
  <c r="AJ35" i="4" s="1"/>
  <c r="I35" i="4"/>
  <c r="AK35" i="4" s="1"/>
  <c r="J35" i="4"/>
  <c r="AL35" i="4" s="1"/>
  <c r="K35" i="4"/>
  <c r="AM35" i="4" s="1"/>
  <c r="L35" i="4"/>
  <c r="AN35" i="4" s="1"/>
  <c r="M35" i="4"/>
  <c r="AO35" i="4" s="1"/>
  <c r="N35" i="4"/>
  <c r="AP35" i="4" s="1"/>
  <c r="O35" i="4"/>
  <c r="AQ35" i="4" s="1"/>
  <c r="F36" i="4"/>
  <c r="AH36" i="4" s="1"/>
  <c r="G36" i="4"/>
  <c r="AI36" i="4" s="1"/>
  <c r="H36" i="4"/>
  <c r="AJ36" i="4" s="1"/>
  <c r="I36" i="4"/>
  <c r="AK36" i="4" s="1"/>
  <c r="J36" i="4"/>
  <c r="AL36" i="4" s="1"/>
  <c r="K36" i="4"/>
  <c r="AM36" i="4" s="1"/>
  <c r="L36" i="4"/>
  <c r="AN36" i="4" s="1"/>
  <c r="M36" i="4"/>
  <c r="AO36" i="4" s="1"/>
  <c r="N36" i="4"/>
  <c r="AP36" i="4" s="1"/>
  <c r="O36" i="4"/>
  <c r="AQ36" i="4" s="1"/>
  <c r="F37" i="4"/>
  <c r="AH37" i="4" s="1"/>
  <c r="G37" i="4"/>
  <c r="AI37" i="4" s="1"/>
  <c r="H37" i="4"/>
  <c r="AJ37" i="4" s="1"/>
  <c r="I37" i="4"/>
  <c r="AK37" i="4" s="1"/>
  <c r="J37" i="4"/>
  <c r="AL37" i="4" s="1"/>
  <c r="K37" i="4"/>
  <c r="AM37" i="4" s="1"/>
  <c r="L37" i="4"/>
  <c r="AN37" i="4" s="1"/>
  <c r="M37" i="4"/>
  <c r="AO37" i="4" s="1"/>
  <c r="N37" i="4"/>
  <c r="AP37" i="4" s="1"/>
  <c r="O37" i="4"/>
  <c r="AQ37" i="4" s="1"/>
  <c r="F38" i="4"/>
  <c r="AH38" i="4" s="1"/>
  <c r="G38" i="4"/>
  <c r="AI38" i="4" s="1"/>
  <c r="H38" i="4"/>
  <c r="AJ38" i="4" s="1"/>
  <c r="I38" i="4"/>
  <c r="AK38" i="4" s="1"/>
  <c r="J38" i="4"/>
  <c r="AL38" i="4" s="1"/>
  <c r="K38" i="4"/>
  <c r="AM38" i="4" s="1"/>
  <c r="L38" i="4"/>
  <c r="AN38" i="4" s="1"/>
  <c r="M38" i="4"/>
  <c r="AO38" i="4" s="1"/>
  <c r="N38" i="4"/>
  <c r="AP38" i="4" s="1"/>
  <c r="O38" i="4"/>
  <c r="AQ38" i="4" s="1"/>
  <c r="F39" i="4"/>
  <c r="AH39" i="4" s="1"/>
  <c r="G39" i="4"/>
  <c r="AI39" i="4" s="1"/>
  <c r="H39" i="4"/>
  <c r="AJ39" i="4" s="1"/>
  <c r="I39" i="4"/>
  <c r="AK39" i="4" s="1"/>
  <c r="J39" i="4"/>
  <c r="AL39" i="4" s="1"/>
  <c r="K39" i="4"/>
  <c r="AM39" i="4" s="1"/>
  <c r="L39" i="4"/>
  <c r="AN39" i="4" s="1"/>
  <c r="M39" i="4"/>
  <c r="AO39" i="4" s="1"/>
  <c r="N39" i="4"/>
  <c r="AP39" i="4" s="1"/>
  <c r="O39" i="4"/>
  <c r="AQ39" i="4" s="1"/>
  <c r="F40" i="4"/>
  <c r="AH40" i="4" s="1"/>
  <c r="G40" i="4"/>
  <c r="AI40" i="4" s="1"/>
  <c r="H40" i="4"/>
  <c r="AJ40" i="4" s="1"/>
  <c r="I40" i="4"/>
  <c r="AK40" i="4" s="1"/>
  <c r="J40" i="4"/>
  <c r="AL40" i="4" s="1"/>
  <c r="K40" i="4"/>
  <c r="AM40" i="4" s="1"/>
  <c r="L40" i="4"/>
  <c r="AN40" i="4" s="1"/>
  <c r="M40" i="4"/>
  <c r="AO40" i="4" s="1"/>
  <c r="N40" i="4"/>
  <c r="AP40" i="4" s="1"/>
  <c r="O40" i="4"/>
  <c r="AQ40" i="4" s="1"/>
  <c r="F41" i="4"/>
  <c r="AH41" i="4" s="1"/>
  <c r="G41" i="4"/>
  <c r="AI41" i="4" s="1"/>
  <c r="H41" i="4"/>
  <c r="AJ41" i="4" s="1"/>
  <c r="I41" i="4"/>
  <c r="AK41" i="4" s="1"/>
  <c r="J41" i="4"/>
  <c r="AL41" i="4" s="1"/>
  <c r="K41" i="4"/>
  <c r="AM41" i="4" s="1"/>
  <c r="L41" i="4"/>
  <c r="AN41" i="4" s="1"/>
  <c r="M41" i="4"/>
  <c r="AO41" i="4" s="1"/>
  <c r="N41" i="4"/>
  <c r="AP41" i="4" s="1"/>
  <c r="O41" i="4"/>
  <c r="AQ41" i="4" s="1"/>
  <c r="F42" i="4"/>
  <c r="AH42" i="4" s="1"/>
  <c r="G42" i="4"/>
  <c r="AI42" i="4" s="1"/>
  <c r="H42" i="4"/>
  <c r="AJ42" i="4" s="1"/>
  <c r="I42" i="4"/>
  <c r="AK42" i="4" s="1"/>
  <c r="J42" i="4"/>
  <c r="AL42" i="4" s="1"/>
  <c r="K42" i="4"/>
  <c r="AM42" i="4" s="1"/>
  <c r="L42" i="4"/>
  <c r="AN42" i="4" s="1"/>
  <c r="M42" i="4"/>
  <c r="AO42" i="4" s="1"/>
  <c r="N42" i="4"/>
  <c r="AP42" i="4" s="1"/>
  <c r="O42" i="4"/>
  <c r="AQ42" i="4" s="1"/>
  <c r="F43" i="4"/>
  <c r="AH43" i="4" s="1"/>
  <c r="G43" i="4"/>
  <c r="AI43" i="4" s="1"/>
  <c r="H43" i="4"/>
  <c r="AJ43" i="4" s="1"/>
  <c r="I43" i="4"/>
  <c r="AK43" i="4" s="1"/>
  <c r="J43" i="4"/>
  <c r="AL43" i="4" s="1"/>
  <c r="K43" i="4"/>
  <c r="AM43" i="4" s="1"/>
  <c r="L43" i="4"/>
  <c r="AN43" i="4" s="1"/>
  <c r="M43" i="4"/>
  <c r="AO43" i="4" s="1"/>
  <c r="N43" i="4"/>
  <c r="AP43" i="4" s="1"/>
  <c r="O43" i="4"/>
  <c r="AQ43" i="4" s="1"/>
  <c r="F44" i="4"/>
  <c r="AH44" i="4" s="1"/>
  <c r="G44" i="4"/>
  <c r="AI44" i="4" s="1"/>
  <c r="H44" i="4"/>
  <c r="AJ44" i="4" s="1"/>
  <c r="I44" i="4"/>
  <c r="AK44" i="4" s="1"/>
  <c r="J44" i="4"/>
  <c r="AL44" i="4" s="1"/>
  <c r="K44" i="4"/>
  <c r="AM44" i="4" s="1"/>
  <c r="L44" i="4"/>
  <c r="AN44" i="4" s="1"/>
  <c r="M44" i="4"/>
  <c r="AO44" i="4" s="1"/>
  <c r="N44" i="4"/>
  <c r="AP44" i="4" s="1"/>
  <c r="O44" i="4"/>
  <c r="AQ44" i="4" s="1"/>
  <c r="F45" i="4"/>
  <c r="AH45" i="4" s="1"/>
  <c r="G45" i="4"/>
  <c r="AI45" i="4" s="1"/>
  <c r="H45" i="4"/>
  <c r="AJ45" i="4" s="1"/>
  <c r="I45" i="4"/>
  <c r="AK45" i="4" s="1"/>
  <c r="J45" i="4"/>
  <c r="AL45" i="4" s="1"/>
  <c r="K45" i="4"/>
  <c r="AM45" i="4" s="1"/>
  <c r="L45" i="4"/>
  <c r="AN45" i="4" s="1"/>
  <c r="M45" i="4"/>
  <c r="AO45" i="4" s="1"/>
  <c r="N45" i="4"/>
  <c r="AP45" i="4" s="1"/>
  <c r="O45" i="4"/>
  <c r="AQ45" i="4" s="1"/>
  <c r="F46" i="4"/>
  <c r="AH46" i="4" s="1"/>
  <c r="G46" i="4"/>
  <c r="AI46" i="4" s="1"/>
  <c r="H46" i="4"/>
  <c r="AJ46" i="4" s="1"/>
  <c r="I46" i="4"/>
  <c r="AK46" i="4" s="1"/>
  <c r="J46" i="4"/>
  <c r="AL46" i="4" s="1"/>
  <c r="K46" i="4"/>
  <c r="AM46" i="4" s="1"/>
  <c r="L46" i="4"/>
  <c r="AN46" i="4" s="1"/>
  <c r="M46" i="4"/>
  <c r="AO46" i="4" s="1"/>
  <c r="N46" i="4"/>
  <c r="AP46" i="4" s="1"/>
  <c r="O46" i="4"/>
  <c r="AQ46" i="4" s="1"/>
  <c r="F47" i="4"/>
  <c r="AH47" i="4" s="1"/>
  <c r="G47" i="4"/>
  <c r="AI47" i="4" s="1"/>
  <c r="H47" i="4"/>
  <c r="AJ47" i="4" s="1"/>
  <c r="I47" i="4"/>
  <c r="AK47" i="4" s="1"/>
  <c r="J47" i="4"/>
  <c r="AL47" i="4" s="1"/>
  <c r="K47" i="4"/>
  <c r="AM47" i="4" s="1"/>
  <c r="L47" i="4"/>
  <c r="AN47" i="4" s="1"/>
  <c r="M47" i="4"/>
  <c r="AO47" i="4" s="1"/>
  <c r="N47" i="4"/>
  <c r="AP47" i="4" s="1"/>
  <c r="O47" i="4"/>
  <c r="AQ47" i="4" s="1"/>
  <c r="F48" i="4"/>
  <c r="AH48" i="4" s="1"/>
  <c r="G48" i="4"/>
  <c r="AI48" i="4" s="1"/>
  <c r="H48" i="4"/>
  <c r="AJ48" i="4" s="1"/>
  <c r="I48" i="4"/>
  <c r="AK48" i="4" s="1"/>
  <c r="J48" i="4"/>
  <c r="AL48" i="4" s="1"/>
  <c r="K48" i="4"/>
  <c r="AM48" i="4" s="1"/>
  <c r="L48" i="4"/>
  <c r="AN48" i="4" s="1"/>
  <c r="M48" i="4"/>
  <c r="AO48" i="4" s="1"/>
  <c r="N48" i="4"/>
  <c r="AP48" i="4" s="1"/>
  <c r="O48" i="4"/>
  <c r="AQ48" i="4" s="1"/>
  <c r="F49" i="4"/>
  <c r="AH49" i="4" s="1"/>
  <c r="G49" i="4"/>
  <c r="AI49" i="4" s="1"/>
  <c r="H49" i="4"/>
  <c r="AJ49" i="4" s="1"/>
  <c r="I49" i="4"/>
  <c r="AK49" i="4" s="1"/>
  <c r="J49" i="4"/>
  <c r="AL49" i="4" s="1"/>
  <c r="K49" i="4"/>
  <c r="AM49" i="4" s="1"/>
  <c r="L49" i="4"/>
  <c r="AN49" i="4" s="1"/>
  <c r="M49" i="4"/>
  <c r="AO49" i="4" s="1"/>
  <c r="N49" i="4"/>
  <c r="AP49" i="4" s="1"/>
  <c r="O49" i="4"/>
  <c r="AQ49" i="4" s="1"/>
  <c r="F50" i="4"/>
  <c r="AH50" i="4" s="1"/>
  <c r="G50" i="4"/>
  <c r="AI50" i="4" s="1"/>
  <c r="H50" i="4"/>
  <c r="AJ50" i="4" s="1"/>
  <c r="I50" i="4"/>
  <c r="AK50" i="4" s="1"/>
  <c r="J50" i="4"/>
  <c r="AL50" i="4" s="1"/>
  <c r="K50" i="4"/>
  <c r="AM50" i="4" s="1"/>
  <c r="L50" i="4"/>
  <c r="AN50" i="4" s="1"/>
  <c r="M50" i="4"/>
  <c r="AO50" i="4" s="1"/>
  <c r="N50" i="4"/>
  <c r="AP50" i="4" s="1"/>
  <c r="O50" i="4"/>
  <c r="AQ50" i="4" s="1"/>
  <c r="F51" i="4"/>
  <c r="AH51" i="4" s="1"/>
  <c r="G51" i="4"/>
  <c r="AI51" i="4" s="1"/>
  <c r="H51" i="4"/>
  <c r="AJ51" i="4" s="1"/>
  <c r="I51" i="4"/>
  <c r="AK51" i="4" s="1"/>
  <c r="J51" i="4"/>
  <c r="AL51" i="4" s="1"/>
  <c r="K51" i="4"/>
  <c r="AM51" i="4" s="1"/>
  <c r="L51" i="4"/>
  <c r="AN51" i="4" s="1"/>
  <c r="M51" i="4"/>
  <c r="AO51" i="4" s="1"/>
  <c r="N51" i="4"/>
  <c r="AP51" i="4" s="1"/>
  <c r="O51" i="4"/>
  <c r="AQ51" i="4" s="1"/>
  <c r="F52" i="4"/>
  <c r="AH52" i="4" s="1"/>
  <c r="G52" i="4"/>
  <c r="AI52" i="4" s="1"/>
  <c r="H52" i="4"/>
  <c r="AJ52" i="4" s="1"/>
  <c r="I52" i="4"/>
  <c r="AK52" i="4" s="1"/>
  <c r="J52" i="4"/>
  <c r="AL52" i="4" s="1"/>
  <c r="K52" i="4"/>
  <c r="AM52" i="4" s="1"/>
  <c r="L52" i="4"/>
  <c r="AN52" i="4" s="1"/>
  <c r="M52" i="4"/>
  <c r="AO52" i="4" s="1"/>
  <c r="N52" i="4"/>
  <c r="AP52" i="4" s="1"/>
  <c r="O52" i="4"/>
  <c r="AQ52" i="4" s="1"/>
  <c r="F53" i="4"/>
  <c r="AH53" i="4" s="1"/>
  <c r="G53" i="4"/>
  <c r="AI53" i="4" s="1"/>
  <c r="H53" i="4"/>
  <c r="AJ53" i="4" s="1"/>
  <c r="I53" i="4"/>
  <c r="AK53" i="4" s="1"/>
  <c r="J53" i="4"/>
  <c r="AL53" i="4" s="1"/>
  <c r="K53" i="4"/>
  <c r="AM53" i="4" s="1"/>
  <c r="L53" i="4"/>
  <c r="AN53" i="4" s="1"/>
  <c r="M53" i="4"/>
  <c r="AO53" i="4" s="1"/>
  <c r="N53" i="4"/>
  <c r="AP53" i="4" s="1"/>
  <c r="O53" i="4"/>
  <c r="AQ53" i="4" s="1"/>
  <c r="F54" i="4"/>
  <c r="AH54" i="4" s="1"/>
  <c r="G54" i="4"/>
  <c r="AI54" i="4" s="1"/>
  <c r="H54" i="4"/>
  <c r="AJ54" i="4" s="1"/>
  <c r="I54" i="4"/>
  <c r="AK54" i="4" s="1"/>
  <c r="J54" i="4"/>
  <c r="AL54" i="4" s="1"/>
  <c r="K54" i="4"/>
  <c r="AM54" i="4" s="1"/>
  <c r="L54" i="4"/>
  <c r="AN54" i="4" s="1"/>
  <c r="M54" i="4"/>
  <c r="AO54" i="4" s="1"/>
  <c r="N54" i="4"/>
  <c r="AP54" i="4" s="1"/>
  <c r="O54" i="4"/>
  <c r="AQ54" i="4" s="1"/>
  <c r="F55" i="4"/>
  <c r="AH55" i="4" s="1"/>
  <c r="G55" i="4"/>
  <c r="AI55" i="4" s="1"/>
  <c r="H55" i="4"/>
  <c r="AJ55" i="4" s="1"/>
  <c r="I55" i="4"/>
  <c r="AK55" i="4" s="1"/>
  <c r="J55" i="4"/>
  <c r="AL55" i="4" s="1"/>
  <c r="K55" i="4"/>
  <c r="AM55" i="4" s="1"/>
  <c r="L55" i="4"/>
  <c r="AN55" i="4" s="1"/>
  <c r="M55" i="4"/>
  <c r="AO55" i="4" s="1"/>
  <c r="N55" i="4"/>
  <c r="AP55" i="4" s="1"/>
  <c r="O55" i="4"/>
  <c r="AQ55" i="4" s="1"/>
  <c r="F56" i="4"/>
  <c r="AH56" i="4" s="1"/>
  <c r="G56" i="4"/>
  <c r="AI56" i="4" s="1"/>
  <c r="H56" i="4"/>
  <c r="AJ56" i="4" s="1"/>
  <c r="I56" i="4"/>
  <c r="AK56" i="4" s="1"/>
  <c r="J56" i="4"/>
  <c r="AL56" i="4" s="1"/>
  <c r="K56" i="4"/>
  <c r="AM56" i="4" s="1"/>
  <c r="L56" i="4"/>
  <c r="AN56" i="4" s="1"/>
  <c r="M56" i="4"/>
  <c r="AO56" i="4" s="1"/>
  <c r="N56" i="4"/>
  <c r="AP56" i="4" s="1"/>
  <c r="O56" i="4"/>
  <c r="AQ56" i="4" s="1"/>
  <c r="F57" i="4"/>
  <c r="AH57" i="4" s="1"/>
  <c r="G57" i="4"/>
  <c r="AI57" i="4" s="1"/>
  <c r="H57" i="4"/>
  <c r="AJ57" i="4" s="1"/>
  <c r="I57" i="4"/>
  <c r="AK57" i="4" s="1"/>
  <c r="J57" i="4"/>
  <c r="AL57" i="4" s="1"/>
  <c r="K57" i="4"/>
  <c r="AM57" i="4" s="1"/>
  <c r="L57" i="4"/>
  <c r="AN57" i="4" s="1"/>
  <c r="M57" i="4"/>
  <c r="AO57" i="4" s="1"/>
  <c r="N57" i="4"/>
  <c r="AP57" i="4" s="1"/>
  <c r="O57" i="4"/>
  <c r="AQ57" i="4" s="1"/>
  <c r="F58" i="4"/>
  <c r="AH58" i="4" s="1"/>
  <c r="G58" i="4"/>
  <c r="AI58" i="4" s="1"/>
  <c r="H58" i="4"/>
  <c r="AJ58" i="4" s="1"/>
  <c r="I58" i="4"/>
  <c r="AK58" i="4" s="1"/>
  <c r="J58" i="4"/>
  <c r="AL58" i="4" s="1"/>
  <c r="K58" i="4"/>
  <c r="AM58" i="4" s="1"/>
  <c r="L58" i="4"/>
  <c r="AN58" i="4" s="1"/>
  <c r="M58" i="4"/>
  <c r="AO58" i="4" s="1"/>
  <c r="N58" i="4"/>
  <c r="AP58" i="4" s="1"/>
  <c r="O58" i="4"/>
  <c r="AQ58" i="4" s="1"/>
  <c r="F59" i="4"/>
  <c r="AH59" i="4" s="1"/>
  <c r="G59" i="4"/>
  <c r="AI59" i="4" s="1"/>
  <c r="H59" i="4"/>
  <c r="AJ59" i="4" s="1"/>
  <c r="I59" i="4"/>
  <c r="AK59" i="4" s="1"/>
  <c r="J59" i="4"/>
  <c r="AL59" i="4" s="1"/>
  <c r="K59" i="4"/>
  <c r="AM59" i="4" s="1"/>
  <c r="L59" i="4"/>
  <c r="AN59" i="4" s="1"/>
  <c r="M59" i="4"/>
  <c r="AO59" i="4" s="1"/>
  <c r="N59" i="4"/>
  <c r="AP59" i="4" s="1"/>
  <c r="O59" i="4"/>
  <c r="AQ59" i="4" s="1"/>
  <c r="F60" i="4"/>
  <c r="AH60" i="4" s="1"/>
  <c r="G60" i="4"/>
  <c r="AI60" i="4" s="1"/>
  <c r="H60" i="4"/>
  <c r="AJ60" i="4" s="1"/>
  <c r="I60" i="4"/>
  <c r="AK60" i="4" s="1"/>
  <c r="J60" i="4"/>
  <c r="AL60" i="4" s="1"/>
  <c r="K60" i="4"/>
  <c r="AM60" i="4" s="1"/>
  <c r="L60" i="4"/>
  <c r="AN60" i="4" s="1"/>
  <c r="M60" i="4"/>
  <c r="AO60" i="4" s="1"/>
  <c r="N60" i="4"/>
  <c r="AP60" i="4" s="1"/>
  <c r="O60" i="4"/>
  <c r="AQ60" i="4" s="1"/>
  <c r="F61" i="4"/>
  <c r="AH61" i="4" s="1"/>
  <c r="G61" i="4"/>
  <c r="AI61" i="4" s="1"/>
  <c r="H61" i="4"/>
  <c r="AJ61" i="4" s="1"/>
  <c r="I61" i="4"/>
  <c r="AK61" i="4" s="1"/>
  <c r="J61" i="4"/>
  <c r="AL61" i="4" s="1"/>
  <c r="K61" i="4"/>
  <c r="AM61" i="4" s="1"/>
  <c r="L61" i="4"/>
  <c r="AN61" i="4" s="1"/>
  <c r="M61" i="4"/>
  <c r="AO61" i="4" s="1"/>
  <c r="N61" i="4"/>
  <c r="AP61" i="4" s="1"/>
  <c r="O61" i="4"/>
  <c r="AQ61" i="4" s="1"/>
  <c r="F62" i="4"/>
  <c r="AH62" i="4" s="1"/>
  <c r="G62" i="4"/>
  <c r="AI62" i="4" s="1"/>
  <c r="H62" i="4"/>
  <c r="AJ62" i="4" s="1"/>
  <c r="I62" i="4"/>
  <c r="AK62" i="4" s="1"/>
  <c r="J62" i="4"/>
  <c r="AL62" i="4" s="1"/>
  <c r="K62" i="4"/>
  <c r="AM62" i="4" s="1"/>
  <c r="L62" i="4"/>
  <c r="AN62" i="4" s="1"/>
  <c r="M62" i="4"/>
  <c r="AO62" i="4" s="1"/>
  <c r="N62" i="4"/>
  <c r="AP62" i="4" s="1"/>
  <c r="O62" i="4"/>
  <c r="AQ62" i="4" s="1"/>
  <c r="F63" i="4"/>
  <c r="AH63" i="4" s="1"/>
  <c r="G63" i="4"/>
  <c r="AI63" i="4" s="1"/>
  <c r="H63" i="4"/>
  <c r="AJ63" i="4" s="1"/>
  <c r="I63" i="4"/>
  <c r="AK63" i="4" s="1"/>
  <c r="J63" i="4"/>
  <c r="AL63" i="4" s="1"/>
  <c r="K63" i="4"/>
  <c r="AM63" i="4" s="1"/>
  <c r="L63" i="4"/>
  <c r="AN63" i="4" s="1"/>
  <c r="M63" i="4"/>
  <c r="AO63" i="4" s="1"/>
  <c r="N63" i="4"/>
  <c r="AP63" i="4" s="1"/>
  <c r="O63" i="4"/>
  <c r="AQ63" i="4" s="1"/>
  <c r="F64" i="4"/>
  <c r="AH64" i="4" s="1"/>
  <c r="G64" i="4"/>
  <c r="AI64" i="4" s="1"/>
  <c r="H64" i="4"/>
  <c r="AJ64" i="4" s="1"/>
  <c r="I64" i="4"/>
  <c r="AK64" i="4" s="1"/>
  <c r="J64" i="4"/>
  <c r="AL64" i="4" s="1"/>
  <c r="K64" i="4"/>
  <c r="AM64" i="4" s="1"/>
  <c r="L64" i="4"/>
  <c r="AN64" i="4" s="1"/>
  <c r="M64" i="4"/>
  <c r="AO64" i="4" s="1"/>
  <c r="N64" i="4"/>
  <c r="AP64" i="4" s="1"/>
  <c r="O64" i="4"/>
  <c r="AQ64" i="4" s="1"/>
  <c r="F65" i="4"/>
  <c r="AH65" i="4" s="1"/>
  <c r="G65" i="4"/>
  <c r="AI65" i="4" s="1"/>
  <c r="H65" i="4"/>
  <c r="AJ65" i="4" s="1"/>
  <c r="I65" i="4"/>
  <c r="AK65" i="4" s="1"/>
  <c r="J65" i="4"/>
  <c r="AL65" i="4" s="1"/>
  <c r="K65" i="4"/>
  <c r="AM65" i="4" s="1"/>
  <c r="L65" i="4"/>
  <c r="AN65" i="4" s="1"/>
  <c r="M65" i="4"/>
  <c r="AO65" i="4" s="1"/>
  <c r="N65" i="4"/>
  <c r="AP65" i="4" s="1"/>
  <c r="O65" i="4"/>
  <c r="AQ65" i="4" s="1"/>
  <c r="F66" i="4"/>
  <c r="AH66" i="4" s="1"/>
  <c r="G66" i="4"/>
  <c r="AI66" i="4" s="1"/>
  <c r="H66" i="4"/>
  <c r="AJ66" i="4" s="1"/>
  <c r="I66" i="4"/>
  <c r="AK66" i="4" s="1"/>
  <c r="J66" i="4"/>
  <c r="AL66" i="4" s="1"/>
  <c r="K66" i="4"/>
  <c r="AM66" i="4" s="1"/>
  <c r="L66" i="4"/>
  <c r="AN66" i="4" s="1"/>
  <c r="M66" i="4"/>
  <c r="AO66" i="4" s="1"/>
  <c r="N66" i="4"/>
  <c r="AP66" i="4" s="1"/>
  <c r="O66" i="4"/>
  <c r="AQ66" i="4" s="1"/>
  <c r="F67" i="4"/>
  <c r="AH67" i="4" s="1"/>
  <c r="G67" i="4"/>
  <c r="AI67" i="4" s="1"/>
  <c r="H67" i="4"/>
  <c r="AJ67" i="4" s="1"/>
  <c r="I67" i="4"/>
  <c r="AK67" i="4" s="1"/>
  <c r="J67" i="4"/>
  <c r="AL67" i="4" s="1"/>
  <c r="K67" i="4"/>
  <c r="AM67" i="4" s="1"/>
  <c r="L67" i="4"/>
  <c r="AN67" i="4" s="1"/>
  <c r="M67" i="4"/>
  <c r="AO67" i="4" s="1"/>
  <c r="N67" i="4"/>
  <c r="AP67" i="4" s="1"/>
  <c r="O67" i="4"/>
  <c r="AQ67" i="4" s="1"/>
  <c r="F68" i="4"/>
  <c r="AH68" i="4" s="1"/>
  <c r="G68" i="4"/>
  <c r="AI68" i="4" s="1"/>
  <c r="H68" i="4"/>
  <c r="AJ68" i="4" s="1"/>
  <c r="I68" i="4"/>
  <c r="AK68" i="4" s="1"/>
  <c r="J68" i="4"/>
  <c r="AL68" i="4" s="1"/>
  <c r="K68" i="4"/>
  <c r="AM68" i="4" s="1"/>
  <c r="L68" i="4"/>
  <c r="AN68" i="4" s="1"/>
  <c r="M68" i="4"/>
  <c r="AO68" i="4" s="1"/>
  <c r="N68" i="4"/>
  <c r="AP68" i="4" s="1"/>
  <c r="O68" i="4"/>
  <c r="AQ68" i="4" s="1"/>
  <c r="F69" i="4"/>
  <c r="AH69" i="4" s="1"/>
  <c r="G69" i="4"/>
  <c r="AI69" i="4" s="1"/>
  <c r="H69" i="4"/>
  <c r="AJ69" i="4" s="1"/>
  <c r="I69" i="4"/>
  <c r="AK69" i="4" s="1"/>
  <c r="J69" i="4"/>
  <c r="AL69" i="4" s="1"/>
  <c r="K69" i="4"/>
  <c r="AM69" i="4" s="1"/>
  <c r="L69" i="4"/>
  <c r="AN69" i="4" s="1"/>
  <c r="M69" i="4"/>
  <c r="AO69" i="4" s="1"/>
  <c r="N69" i="4"/>
  <c r="AP69" i="4" s="1"/>
  <c r="O69" i="4"/>
  <c r="AQ69" i="4" s="1"/>
  <c r="F70" i="4"/>
  <c r="AH70" i="4" s="1"/>
  <c r="G70" i="4"/>
  <c r="AI70" i="4" s="1"/>
  <c r="H70" i="4"/>
  <c r="AJ70" i="4" s="1"/>
  <c r="I70" i="4"/>
  <c r="AK70" i="4" s="1"/>
  <c r="J70" i="4"/>
  <c r="AL70" i="4" s="1"/>
  <c r="K70" i="4"/>
  <c r="AM70" i="4" s="1"/>
  <c r="L70" i="4"/>
  <c r="AN70" i="4" s="1"/>
  <c r="M70" i="4"/>
  <c r="AO70" i="4" s="1"/>
  <c r="N70" i="4"/>
  <c r="AP70" i="4" s="1"/>
  <c r="O70" i="4"/>
  <c r="AQ70" i="4" s="1"/>
  <c r="F71" i="4"/>
  <c r="AH71" i="4" s="1"/>
  <c r="G71" i="4"/>
  <c r="AI71" i="4" s="1"/>
  <c r="H71" i="4"/>
  <c r="AJ71" i="4" s="1"/>
  <c r="I71" i="4"/>
  <c r="AK71" i="4" s="1"/>
  <c r="J71" i="4"/>
  <c r="AL71" i="4" s="1"/>
  <c r="K71" i="4"/>
  <c r="AM71" i="4" s="1"/>
  <c r="L71" i="4"/>
  <c r="AN71" i="4" s="1"/>
  <c r="M71" i="4"/>
  <c r="AO71" i="4" s="1"/>
  <c r="N71" i="4"/>
  <c r="AP71" i="4" s="1"/>
  <c r="O71" i="4"/>
  <c r="AQ71" i="4" s="1"/>
  <c r="F72" i="4"/>
  <c r="AH72" i="4" s="1"/>
  <c r="G72" i="4"/>
  <c r="AI72" i="4" s="1"/>
  <c r="H72" i="4"/>
  <c r="AJ72" i="4" s="1"/>
  <c r="I72" i="4"/>
  <c r="AK72" i="4" s="1"/>
  <c r="J72" i="4"/>
  <c r="AL72" i="4" s="1"/>
  <c r="K72" i="4"/>
  <c r="AM72" i="4" s="1"/>
  <c r="L72" i="4"/>
  <c r="AN72" i="4" s="1"/>
  <c r="M72" i="4"/>
  <c r="AO72" i="4" s="1"/>
  <c r="N72" i="4"/>
  <c r="AP72" i="4" s="1"/>
  <c r="O72" i="4"/>
  <c r="AQ72" i="4" s="1"/>
  <c r="F73" i="4"/>
  <c r="AH73" i="4" s="1"/>
  <c r="G73" i="4"/>
  <c r="AI73" i="4" s="1"/>
  <c r="H73" i="4"/>
  <c r="AJ73" i="4" s="1"/>
  <c r="I73" i="4"/>
  <c r="AK73" i="4" s="1"/>
  <c r="J73" i="4"/>
  <c r="AL73" i="4" s="1"/>
  <c r="K73" i="4"/>
  <c r="AM73" i="4" s="1"/>
  <c r="L73" i="4"/>
  <c r="AN73" i="4" s="1"/>
  <c r="M73" i="4"/>
  <c r="AO73" i="4" s="1"/>
  <c r="N73" i="4"/>
  <c r="AP73" i="4" s="1"/>
  <c r="O73" i="4"/>
  <c r="AQ73" i="4" s="1"/>
  <c r="F74" i="4"/>
  <c r="AH74" i="4" s="1"/>
  <c r="G74" i="4"/>
  <c r="AI74" i="4" s="1"/>
  <c r="H74" i="4"/>
  <c r="AJ74" i="4" s="1"/>
  <c r="I74" i="4"/>
  <c r="AK74" i="4" s="1"/>
  <c r="J74" i="4"/>
  <c r="AL74" i="4" s="1"/>
  <c r="K74" i="4"/>
  <c r="AM74" i="4" s="1"/>
  <c r="L74" i="4"/>
  <c r="AN74" i="4" s="1"/>
  <c r="M74" i="4"/>
  <c r="AO74" i="4" s="1"/>
  <c r="N74" i="4"/>
  <c r="AP74" i="4" s="1"/>
  <c r="O74" i="4"/>
  <c r="AQ74" i="4" s="1"/>
  <c r="F75" i="4"/>
  <c r="AH75" i="4" s="1"/>
  <c r="G75" i="4"/>
  <c r="AI75" i="4" s="1"/>
  <c r="H75" i="4"/>
  <c r="AJ75" i="4" s="1"/>
  <c r="I75" i="4"/>
  <c r="AK75" i="4" s="1"/>
  <c r="J75" i="4"/>
  <c r="AL75" i="4" s="1"/>
  <c r="K75" i="4"/>
  <c r="AM75" i="4" s="1"/>
  <c r="L75" i="4"/>
  <c r="AN75" i="4" s="1"/>
  <c r="M75" i="4"/>
  <c r="AO75" i="4" s="1"/>
  <c r="N75" i="4"/>
  <c r="AP75" i="4" s="1"/>
  <c r="O75" i="4"/>
  <c r="AQ75" i="4" s="1"/>
  <c r="F76" i="4"/>
  <c r="AH76" i="4" s="1"/>
  <c r="G76" i="4"/>
  <c r="AI76" i="4" s="1"/>
  <c r="H76" i="4"/>
  <c r="AJ76" i="4" s="1"/>
  <c r="I76" i="4"/>
  <c r="AK76" i="4" s="1"/>
  <c r="J76" i="4"/>
  <c r="AL76" i="4" s="1"/>
  <c r="K76" i="4"/>
  <c r="AM76" i="4" s="1"/>
  <c r="L76" i="4"/>
  <c r="AN76" i="4" s="1"/>
  <c r="M76" i="4"/>
  <c r="AO76" i="4" s="1"/>
  <c r="N76" i="4"/>
  <c r="AP76" i="4" s="1"/>
  <c r="O76" i="4"/>
  <c r="AQ76" i="4" s="1"/>
  <c r="F77" i="4"/>
  <c r="AH77" i="4" s="1"/>
  <c r="G77" i="4"/>
  <c r="AI77" i="4" s="1"/>
  <c r="H77" i="4"/>
  <c r="AJ77" i="4" s="1"/>
  <c r="I77" i="4"/>
  <c r="AK77" i="4" s="1"/>
  <c r="J77" i="4"/>
  <c r="AL77" i="4" s="1"/>
  <c r="K77" i="4"/>
  <c r="AM77" i="4" s="1"/>
  <c r="L77" i="4"/>
  <c r="AN77" i="4" s="1"/>
  <c r="M77" i="4"/>
  <c r="AO77" i="4" s="1"/>
  <c r="N77" i="4"/>
  <c r="AP77" i="4" s="1"/>
  <c r="O77" i="4"/>
  <c r="AQ77" i="4" s="1"/>
  <c r="F78" i="4"/>
  <c r="AH78" i="4" s="1"/>
  <c r="G78" i="4"/>
  <c r="AI78" i="4" s="1"/>
  <c r="H78" i="4"/>
  <c r="AJ78" i="4" s="1"/>
  <c r="I78" i="4"/>
  <c r="AK78" i="4" s="1"/>
  <c r="J78" i="4"/>
  <c r="AL78" i="4" s="1"/>
  <c r="K78" i="4"/>
  <c r="AM78" i="4" s="1"/>
  <c r="L78" i="4"/>
  <c r="AN78" i="4" s="1"/>
  <c r="M78" i="4"/>
  <c r="AO78" i="4" s="1"/>
  <c r="N78" i="4"/>
  <c r="AP78" i="4" s="1"/>
  <c r="O78" i="4"/>
  <c r="AQ78" i="4" s="1"/>
  <c r="F79" i="4"/>
  <c r="AH79" i="4" s="1"/>
  <c r="G79" i="4"/>
  <c r="AI79" i="4" s="1"/>
  <c r="H79" i="4"/>
  <c r="AJ79" i="4" s="1"/>
  <c r="I79" i="4"/>
  <c r="AK79" i="4" s="1"/>
  <c r="J79" i="4"/>
  <c r="AL79" i="4" s="1"/>
  <c r="K79" i="4"/>
  <c r="AM79" i="4" s="1"/>
  <c r="L79" i="4"/>
  <c r="AN79" i="4" s="1"/>
  <c r="M79" i="4"/>
  <c r="AO79" i="4" s="1"/>
  <c r="N79" i="4"/>
  <c r="AP79" i="4" s="1"/>
  <c r="O79" i="4"/>
  <c r="AQ79" i="4" s="1"/>
  <c r="F80" i="4"/>
  <c r="AH80" i="4" s="1"/>
  <c r="G80" i="4"/>
  <c r="AI80" i="4" s="1"/>
  <c r="H80" i="4"/>
  <c r="AJ80" i="4" s="1"/>
  <c r="I80" i="4"/>
  <c r="AK80" i="4" s="1"/>
  <c r="J80" i="4"/>
  <c r="AL80" i="4" s="1"/>
  <c r="K80" i="4"/>
  <c r="AM80" i="4" s="1"/>
  <c r="L80" i="4"/>
  <c r="AN80" i="4" s="1"/>
  <c r="M80" i="4"/>
  <c r="AO80" i="4" s="1"/>
  <c r="N80" i="4"/>
  <c r="AP80" i="4" s="1"/>
  <c r="O80" i="4"/>
  <c r="AQ80" i="4" s="1"/>
  <c r="F81" i="4"/>
  <c r="AH81" i="4" s="1"/>
  <c r="G81" i="4"/>
  <c r="AI81" i="4" s="1"/>
  <c r="H81" i="4"/>
  <c r="AJ81" i="4" s="1"/>
  <c r="I81" i="4"/>
  <c r="AK81" i="4" s="1"/>
  <c r="J81" i="4"/>
  <c r="AL81" i="4" s="1"/>
  <c r="K81" i="4"/>
  <c r="AM81" i="4" s="1"/>
  <c r="L81" i="4"/>
  <c r="AN81" i="4" s="1"/>
  <c r="M81" i="4"/>
  <c r="AO81" i="4" s="1"/>
  <c r="N81" i="4"/>
  <c r="AP81" i="4" s="1"/>
  <c r="O81" i="4"/>
  <c r="AQ81" i="4" s="1"/>
  <c r="F82" i="4"/>
  <c r="AH82" i="4" s="1"/>
  <c r="G82" i="4"/>
  <c r="AI82" i="4" s="1"/>
  <c r="H82" i="4"/>
  <c r="AJ82" i="4" s="1"/>
  <c r="I82" i="4"/>
  <c r="AK82" i="4" s="1"/>
  <c r="J82" i="4"/>
  <c r="AL82" i="4" s="1"/>
  <c r="K82" i="4"/>
  <c r="AM82" i="4" s="1"/>
  <c r="L82" i="4"/>
  <c r="AN82" i="4" s="1"/>
  <c r="M82" i="4"/>
  <c r="AO82" i="4" s="1"/>
  <c r="N82" i="4"/>
  <c r="AP82" i="4" s="1"/>
  <c r="O82" i="4"/>
  <c r="AQ82" i="4" s="1"/>
  <c r="F83" i="4"/>
  <c r="AH83" i="4" s="1"/>
  <c r="G83" i="4"/>
  <c r="AI83" i="4" s="1"/>
  <c r="H83" i="4"/>
  <c r="AJ83" i="4" s="1"/>
  <c r="I83" i="4"/>
  <c r="AK83" i="4" s="1"/>
  <c r="J83" i="4"/>
  <c r="AL83" i="4" s="1"/>
  <c r="K83" i="4"/>
  <c r="AM83" i="4" s="1"/>
  <c r="L83" i="4"/>
  <c r="AN83" i="4" s="1"/>
  <c r="M83" i="4"/>
  <c r="AO83" i="4" s="1"/>
  <c r="N83" i="4"/>
  <c r="AP83" i="4" s="1"/>
  <c r="O83" i="4"/>
  <c r="AQ83" i="4" s="1"/>
  <c r="F84" i="4"/>
  <c r="AH84" i="4" s="1"/>
  <c r="G84" i="4"/>
  <c r="AI84" i="4" s="1"/>
  <c r="H84" i="4"/>
  <c r="AJ84" i="4" s="1"/>
  <c r="I84" i="4"/>
  <c r="AK84" i="4" s="1"/>
  <c r="J84" i="4"/>
  <c r="AL84" i="4" s="1"/>
  <c r="K84" i="4"/>
  <c r="AM84" i="4" s="1"/>
  <c r="L84" i="4"/>
  <c r="AN84" i="4" s="1"/>
  <c r="M84" i="4"/>
  <c r="AO84" i="4" s="1"/>
  <c r="N84" i="4"/>
  <c r="AP84" i="4" s="1"/>
  <c r="O84" i="4"/>
  <c r="AQ84" i="4" s="1"/>
  <c r="F85" i="4"/>
  <c r="AH85" i="4" s="1"/>
  <c r="G85" i="4"/>
  <c r="AI85" i="4" s="1"/>
  <c r="H85" i="4"/>
  <c r="AJ85" i="4" s="1"/>
  <c r="I85" i="4"/>
  <c r="AK85" i="4" s="1"/>
  <c r="J85" i="4"/>
  <c r="AL85" i="4" s="1"/>
  <c r="K85" i="4"/>
  <c r="AM85" i="4" s="1"/>
  <c r="L85" i="4"/>
  <c r="AN85" i="4" s="1"/>
  <c r="M85" i="4"/>
  <c r="AO85" i="4" s="1"/>
  <c r="N85" i="4"/>
  <c r="AP85" i="4" s="1"/>
  <c r="O85" i="4"/>
  <c r="AQ85" i="4" s="1"/>
  <c r="F86" i="4"/>
  <c r="AH86" i="4" s="1"/>
  <c r="G86" i="4"/>
  <c r="AI86" i="4" s="1"/>
  <c r="H86" i="4"/>
  <c r="AJ86" i="4" s="1"/>
  <c r="I86" i="4"/>
  <c r="AK86" i="4" s="1"/>
  <c r="J86" i="4"/>
  <c r="AL86" i="4" s="1"/>
  <c r="K86" i="4"/>
  <c r="AM86" i="4" s="1"/>
  <c r="L86" i="4"/>
  <c r="AN86" i="4" s="1"/>
  <c r="M86" i="4"/>
  <c r="AO86" i="4" s="1"/>
  <c r="N86" i="4"/>
  <c r="AP86" i="4" s="1"/>
  <c r="O86" i="4"/>
  <c r="AQ86" i="4" s="1"/>
  <c r="F87" i="4"/>
  <c r="AH87" i="4" s="1"/>
  <c r="G87" i="4"/>
  <c r="AI87" i="4" s="1"/>
  <c r="H87" i="4"/>
  <c r="AJ87" i="4" s="1"/>
  <c r="I87" i="4"/>
  <c r="AK87" i="4" s="1"/>
  <c r="J87" i="4"/>
  <c r="AL87" i="4" s="1"/>
  <c r="K87" i="4"/>
  <c r="AM87" i="4" s="1"/>
  <c r="L87" i="4"/>
  <c r="AN87" i="4" s="1"/>
  <c r="M87" i="4"/>
  <c r="AO87" i="4" s="1"/>
  <c r="N87" i="4"/>
  <c r="AP87" i="4" s="1"/>
  <c r="O87" i="4"/>
  <c r="AQ87" i="4" s="1"/>
  <c r="F88" i="4"/>
  <c r="AH88" i="4" s="1"/>
  <c r="G88" i="4"/>
  <c r="AI88" i="4" s="1"/>
  <c r="H88" i="4"/>
  <c r="AJ88" i="4" s="1"/>
  <c r="I88" i="4"/>
  <c r="AK88" i="4" s="1"/>
  <c r="J88" i="4"/>
  <c r="AL88" i="4" s="1"/>
  <c r="K88" i="4"/>
  <c r="AM88" i="4" s="1"/>
  <c r="L88" i="4"/>
  <c r="AN88" i="4" s="1"/>
  <c r="M88" i="4"/>
  <c r="AO88" i="4" s="1"/>
  <c r="N88" i="4"/>
  <c r="AP88" i="4" s="1"/>
  <c r="O88" i="4"/>
  <c r="AQ88" i="4" s="1"/>
  <c r="F89" i="4"/>
  <c r="AH89" i="4" s="1"/>
  <c r="G89" i="4"/>
  <c r="AI89" i="4" s="1"/>
  <c r="H89" i="4"/>
  <c r="AJ89" i="4" s="1"/>
  <c r="I89" i="4"/>
  <c r="AK89" i="4" s="1"/>
  <c r="J89" i="4"/>
  <c r="AL89" i="4" s="1"/>
  <c r="K89" i="4"/>
  <c r="AM89" i="4" s="1"/>
  <c r="L89" i="4"/>
  <c r="AN89" i="4" s="1"/>
  <c r="M89" i="4"/>
  <c r="AO89" i="4" s="1"/>
  <c r="N89" i="4"/>
  <c r="AP89" i="4" s="1"/>
  <c r="O89" i="4"/>
  <c r="AQ89" i="4" s="1"/>
  <c r="F90" i="4"/>
  <c r="AH90" i="4" s="1"/>
  <c r="G90" i="4"/>
  <c r="AI90" i="4" s="1"/>
  <c r="H90" i="4"/>
  <c r="AJ90" i="4" s="1"/>
  <c r="I90" i="4"/>
  <c r="AK90" i="4" s="1"/>
  <c r="J90" i="4"/>
  <c r="AL90" i="4" s="1"/>
  <c r="K90" i="4"/>
  <c r="AM90" i="4" s="1"/>
  <c r="L90" i="4"/>
  <c r="AN90" i="4" s="1"/>
  <c r="M90" i="4"/>
  <c r="AO90" i="4" s="1"/>
  <c r="N90" i="4"/>
  <c r="AP90" i="4" s="1"/>
  <c r="O90" i="4"/>
  <c r="AQ90" i="4" s="1"/>
  <c r="F91" i="4"/>
  <c r="AH91" i="4" s="1"/>
  <c r="G91" i="4"/>
  <c r="AI91" i="4" s="1"/>
  <c r="H91" i="4"/>
  <c r="AJ91" i="4" s="1"/>
  <c r="I91" i="4"/>
  <c r="AK91" i="4" s="1"/>
  <c r="J91" i="4"/>
  <c r="AL91" i="4" s="1"/>
  <c r="K91" i="4"/>
  <c r="AM91" i="4" s="1"/>
  <c r="L91" i="4"/>
  <c r="AN91" i="4" s="1"/>
  <c r="M91" i="4"/>
  <c r="AO91" i="4" s="1"/>
  <c r="N91" i="4"/>
  <c r="AP91" i="4" s="1"/>
  <c r="O91" i="4"/>
  <c r="AQ91" i="4" s="1"/>
  <c r="F92" i="4"/>
  <c r="AH92" i="4" s="1"/>
  <c r="G92" i="4"/>
  <c r="AI92" i="4" s="1"/>
  <c r="H92" i="4"/>
  <c r="AJ92" i="4" s="1"/>
  <c r="I92" i="4"/>
  <c r="AK92" i="4" s="1"/>
  <c r="J92" i="4"/>
  <c r="AL92" i="4" s="1"/>
  <c r="K92" i="4"/>
  <c r="AM92" i="4" s="1"/>
  <c r="L92" i="4"/>
  <c r="AN92" i="4" s="1"/>
  <c r="M92" i="4"/>
  <c r="AO92" i="4" s="1"/>
  <c r="N92" i="4"/>
  <c r="AP92" i="4" s="1"/>
  <c r="O92" i="4"/>
  <c r="AQ92" i="4" s="1"/>
  <c r="F93" i="4"/>
  <c r="AH93" i="4" s="1"/>
  <c r="G93" i="4"/>
  <c r="AI93" i="4" s="1"/>
  <c r="H93" i="4"/>
  <c r="AJ93" i="4" s="1"/>
  <c r="I93" i="4"/>
  <c r="AK93" i="4" s="1"/>
  <c r="J93" i="4"/>
  <c r="AL93" i="4" s="1"/>
  <c r="K93" i="4"/>
  <c r="AM93" i="4" s="1"/>
  <c r="L93" i="4"/>
  <c r="AN93" i="4" s="1"/>
  <c r="M93" i="4"/>
  <c r="AO93" i="4" s="1"/>
  <c r="N93" i="4"/>
  <c r="AP93" i="4" s="1"/>
  <c r="O93" i="4"/>
  <c r="AQ93" i="4" s="1"/>
  <c r="F94" i="4"/>
  <c r="AH94" i="4" s="1"/>
  <c r="G94" i="4"/>
  <c r="AI94" i="4" s="1"/>
  <c r="H94" i="4"/>
  <c r="AJ94" i="4" s="1"/>
  <c r="I94" i="4"/>
  <c r="AK94" i="4" s="1"/>
  <c r="J94" i="4"/>
  <c r="AL94" i="4" s="1"/>
  <c r="K94" i="4"/>
  <c r="AM94" i="4" s="1"/>
  <c r="L94" i="4"/>
  <c r="AN94" i="4" s="1"/>
  <c r="M94" i="4"/>
  <c r="AO94" i="4" s="1"/>
  <c r="N94" i="4"/>
  <c r="AP94" i="4" s="1"/>
  <c r="O94" i="4"/>
  <c r="AQ94" i="4" s="1"/>
  <c r="F95" i="4"/>
  <c r="AH95" i="4" s="1"/>
  <c r="G95" i="4"/>
  <c r="AI95" i="4" s="1"/>
  <c r="H95" i="4"/>
  <c r="AJ95" i="4" s="1"/>
  <c r="I95" i="4"/>
  <c r="AK95" i="4" s="1"/>
  <c r="J95" i="4"/>
  <c r="AL95" i="4" s="1"/>
  <c r="K95" i="4"/>
  <c r="AM95" i="4" s="1"/>
  <c r="L95" i="4"/>
  <c r="AN95" i="4" s="1"/>
  <c r="M95" i="4"/>
  <c r="AO95" i="4" s="1"/>
  <c r="N95" i="4"/>
  <c r="AP95" i="4" s="1"/>
  <c r="O95" i="4"/>
  <c r="AQ95" i="4" s="1"/>
  <c r="F96" i="4"/>
  <c r="AH96" i="4" s="1"/>
  <c r="G96" i="4"/>
  <c r="AI96" i="4" s="1"/>
  <c r="H96" i="4"/>
  <c r="AJ96" i="4" s="1"/>
  <c r="I96" i="4"/>
  <c r="AK96" i="4" s="1"/>
  <c r="J96" i="4"/>
  <c r="AL96" i="4" s="1"/>
  <c r="K96" i="4"/>
  <c r="AM96" i="4" s="1"/>
  <c r="L96" i="4"/>
  <c r="AN96" i="4" s="1"/>
  <c r="M96" i="4"/>
  <c r="AO96" i="4" s="1"/>
  <c r="N96" i="4"/>
  <c r="AP96" i="4" s="1"/>
  <c r="O96" i="4"/>
  <c r="AQ96" i="4" s="1"/>
  <c r="F97" i="4"/>
  <c r="AH97" i="4" s="1"/>
  <c r="G97" i="4"/>
  <c r="AI97" i="4" s="1"/>
  <c r="H97" i="4"/>
  <c r="AJ97" i="4" s="1"/>
  <c r="I97" i="4"/>
  <c r="AK97" i="4" s="1"/>
  <c r="J97" i="4"/>
  <c r="AL97" i="4" s="1"/>
  <c r="K97" i="4"/>
  <c r="AM97" i="4" s="1"/>
  <c r="L97" i="4"/>
  <c r="AN97" i="4" s="1"/>
  <c r="M97" i="4"/>
  <c r="AO97" i="4" s="1"/>
  <c r="N97" i="4"/>
  <c r="AP97" i="4" s="1"/>
  <c r="O97" i="4"/>
  <c r="AQ97" i="4" s="1"/>
  <c r="F98" i="4"/>
  <c r="AH98" i="4" s="1"/>
  <c r="G98" i="4"/>
  <c r="AI98" i="4" s="1"/>
  <c r="H98" i="4"/>
  <c r="AJ98" i="4" s="1"/>
  <c r="I98" i="4"/>
  <c r="AK98" i="4" s="1"/>
  <c r="J98" i="4"/>
  <c r="AL98" i="4" s="1"/>
  <c r="K98" i="4"/>
  <c r="AM98" i="4" s="1"/>
  <c r="L98" i="4"/>
  <c r="AN98" i="4" s="1"/>
  <c r="M98" i="4"/>
  <c r="AO98" i="4" s="1"/>
  <c r="N98" i="4"/>
  <c r="AP98" i="4" s="1"/>
  <c r="O98" i="4"/>
  <c r="AQ98" i="4" s="1"/>
  <c r="F99" i="4"/>
  <c r="AH99" i="4" s="1"/>
  <c r="G99" i="4"/>
  <c r="AI99" i="4" s="1"/>
  <c r="H99" i="4"/>
  <c r="AJ99" i="4" s="1"/>
  <c r="I99" i="4"/>
  <c r="AK99" i="4" s="1"/>
  <c r="J99" i="4"/>
  <c r="AL99" i="4" s="1"/>
  <c r="K99" i="4"/>
  <c r="AM99" i="4" s="1"/>
  <c r="L99" i="4"/>
  <c r="AN99" i="4" s="1"/>
  <c r="M99" i="4"/>
  <c r="AO99" i="4" s="1"/>
  <c r="N99" i="4"/>
  <c r="AP99" i="4" s="1"/>
  <c r="O99" i="4"/>
  <c r="AQ99" i="4" s="1"/>
  <c r="F100" i="4"/>
  <c r="AH100" i="4" s="1"/>
  <c r="G100" i="4"/>
  <c r="AI100" i="4" s="1"/>
  <c r="H100" i="4"/>
  <c r="AJ100" i="4" s="1"/>
  <c r="I100" i="4"/>
  <c r="AK100" i="4" s="1"/>
  <c r="J100" i="4"/>
  <c r="AL100" i="4" s="1"/>
  <c r="K100" i="4"/>
  <c r="AM100" i="4" s="1"/>
  <c r="L100" i="4"/>
  <c r="AN100" i="4" s="1"/>
  <c r="M100" i="4"/>
  <c r="AO100" i="4" s="1"/>
  <c r="N100" i="4"/>
  <c r="AP100" i="4" s="1"/>
  <c r="O100" i="4"/>
  <c r="AQ100" i="4" s="1"/>
  <c r="F101" i="4"/>
  <c r="AH101" i="4" s="1"/>
  <c r="G101" i="4"/>
  <c r="AI101" i="4" s="1"/>
  <c r="H101" i="4"/>
  <c r="AJ101" i="4" s="1"/>
  <c r="I101" i="4"/>
  <c r="AK101" i="4" s="1"/>
  <c r="J101" i="4"/>
  <c r="AL101" i="4" s="1"/>
  <c r="K101" i="4"/>
  <c r="AM101" i="4" s="1"/>
  <c r="L101" i="4"/>
  <c r="AN101" i="4" s="1"/>
  <c r="M101" i="4"/>
  <c r="AO101" i="4" s="1"/>
  <c r="N101" i="4"/>
  <c r="AP101" i="4" s="1"/>
  <c r="O101" i="4"/>
  <c r="AQ101" i="4" s="1"/>
  <c r="F102" i="4"/>
  <c r="AH102" i="4" s="1"/>
  <c r="G102" i="4"/>
  <c r="AI102" i="4" s="1"/>
  <c r="H102" i="4"/>
  <c r="AJ102" i="4" s="1"/>
  <c r="I102" i="4"/>
  <c r="AK102" i="4" s="1"/>
  <c r="J102" i="4"/>
  <c r="AL102" i="4" s="1"/>
  <c r="K102" i="4"/>
  <c r="AM102" i="4" s="1"/>
  <c r="L102" i="4"/>
  <c r="AN102" i="4" s="1"/>
  <c r="M102" i="4"/>
  <c r="AO102" i="4" s="1"/>
  <c r="N102" i="4"/>
  <c r="AP102" i="4" s="1"/>
  <c r="O102" i="4"/>
  <c r="AQ102" i="4" s="1"/>
  <c r="F103" i="4"/>
  <c r="AH103" i="4" s="1"/>
  <c r="G103" i="4"/>
  <c r="AI103" i="4" s="1"/>
  <c r="H103" i="4"/>
  <c r="AJ103" i="4" s="1"/>
  <c r="I103" i="4"/>
  <c r="AK103" i="4" s="1"/>
  <c r="J103" i="4"/>
  <c r="AL103" i="4" s="1"/>
  <c r="K103" i="4"/>
  <c r="AM103" i="4" s="1"/>
  <c r="L103" i="4"/>
  <c r="AN103" i="4" s="1"/>
  <c r="M103" i="4"/>
  <c r="AO103" i="4" s="1"/>
  <c r="N103" i="4"/>
  <c r="AP103" i="4" s="1"/>
  <c r="O103" i="4"/>
  <c r="AQ103" i="4" s="1"/>
  <c r="F104" i="4"/>
  <c r="AH104" i="4" s="1"/>
  <c r="G104" i="4"/>
  <c r="AI104" i="4" s="1"/>
  <c r="H104" i="4"/>
  <c r="AJ104" i="4" s="1"/>
  <c r="I104" i="4"/>
  <c r="AK104" i="4" s="1"/>
  <c r="J104" i="4"/>
  <c r="AL104" i="4" s="1"/>
  <c r="K104" i="4"/>
  <c r="AM104" i="4" s="1"/>
  <c r="L104" i="4"/>
  <c r="AN104" i="4" s="1"/>
  <c r="M104" i="4"/>
  <c r="AO104" i="4" s="1"/>
  <c r="N104" i="4"/>
  <c r="AP104" i="4" s="1"/>
  <c r="O104" i="4"/>
  <c r="AQ104" i="4" s="1"/>
  <c r="F105" i="4"/>
  <c r="AH105" i="4" s="1"/>
  <c r="G105" i="4"/>
  <c r="AI105" i="4" s="1"/>
  <c r="H105" i="4"/>
  <c r="AJ105" i="4" s="1"/>
  <c r="I105" i="4"/>
  <c r="AK105" i="4" s="1"/>
  <c r="J105" i="4"/>
  <c r="AL105" i="4" s="1"/>
  <c r="K105" i="4"/>
  <c r="AM105" i="4" s="1"/>
  <c r="L105" i="4"/>
  <c r="AN105" i="4" s="1"/>
  <c r="M105" i="4"/>
  <c r="AO105" i="4" s="1"/>
  <c r="N105" i="4"/>
  <c r="AP105" i="4" s="1"/>
  <c r="O105" i="4"/>
  <c r="AQ105" i="4" s="1"/>
  <c r="F106" i="4"/>
  <c r="AH106" i="4" s="1"/>
  <c r="G106" i="4"/>
  <c r="AI106" i="4" s="1"/>
  <c r="H106" i="4"/>
  <c r="AJ106" i="4" s="1"/>
  <c r="I106" i="4"/>
  <c r="AK106" i="4" s="1"/>
  <c r="J106" i="4"/>
  <c r="AL106" i="4" s="1"/>
  <c r="K106" i="4"/>
  <c r="AM106" i="4" s="1"/>
  <c r="L106" i="4"/>
  <c r="AN106" i="4" s="1"/>
  <c r="M106" i="4"/>
  <c r="AO106" i="4" s="1"/>
  <c r="N106" i="4"/>
  <c r="AP106" i="4" s="1"/>
  <c r="O106" i="4"/>
  <c r="AQ106" i="4" s="1"/>
  <c r="F107" i="4"/>
  <c r="AH107" i="4" s="1"/>
  <c r="G107" i="4"/>
  <c r="AI107" i="4" s="1"/>
  <c r="H107" i="4"/>
  <c r="AJ107" i="4" s="1"/>
  <c r="I107" i="4"/>
  <c r="AK107" i="4" s="1"/>
  <c r="J107" i="4"/>
  <c r="AL107" i="4" s="1"/>
  <c r="K107" i="4"/>
  <c r="AM107" i="4" s="1"/>
  <c r="L107" i="4"/>
  <c r="AN107" i="4" s="1"/>
  <c r="M107" i="4"/>
  <c r="AO107" i="4" s="1"/>
  <c r="N107" i="4"/>
  <c r="AP107" i="4" s="1"/>
  <c r="O107" i="4"/>
  <c r="AQ107" i="4" s="1"/>
  <c r="F108" i="4"/>
  <c r="AH108" i="4" s="1"/>
  <c r="G108" i="4"/>
  <c r="AI108" i="4" s="1"/>
  <c r="H108" i="4"/>
  <c r="AJ108" i="4" s="1"/>
  <c r="I108" i="4"/>
  <c r="AK108" i="4" s="1"/>
  <c r="J108" i="4"/>
  <c r="AL108" i="4" s="1"/>
  <c r="K108" i="4"/>
  <c r="AM108" i="4" s="1"/>
  <c r="L108" i="4"/>
  <c r="AN108" i="4" s="1"/>
  <c r="M108" i="4"/>
  <c r="AO108" i="4" s="1"/>
  <c r="N108" i="4"/>
  <c r="AP108" i="4" s="1"/>
  <c r="O108" i="4"/>
  <c r="AQ108" i="4" s="1"/>
  <c r="F109" i="4"/>
  <c r="AH109" i="4" s="1"/>
  <c r="G109" i="4"/>
  <c r="AI109" i="4" s="1"/>
  <c r="H109" i="4"/>
  <c r="AJ109" i="4" s="1"/>
  <c r="I109" i="4"/>
  <c r="AK109" i="4" s="1"/>
  <c r="J109" i="4"/>
  <c r="AL109" i="4" s="1"/>
  <c r="K109" i="4"/>
  <c r="AM109" i="4" s="1"/>
  <c r="L109" i="4"/>
  <c r="AN109" i="4" s="1"/>
  <c r="M109" i="4"/>
  <c r="AO109" i="4" s="1"/>
  <c r="N109" i="4"/>
  <c r="AP109" i="4" s="1"/>
  <c r="O109" i="4"/>
  <c r="AQ109" i="4" s="1"/>
  <c r="F110" i="4"/>
  <c r="AH110" i="4" s="1"/>
  <c r="G110" i="4"/>
  <c r="AI110" i="4" s="1"/>
  <c r="H110" i="4"/>
  <c r="AJ110" i="4" s="1"/>
  <c r="I110" i="4"/>
  <c r="AK110" i="4" s="1"/>
  <c r="J110" i="4"/>
  <c r="AL110" i="4" s="1"/>
  <c r="K110" i="4"/>
  <c r="AM110" i="4" s="1"/>
  <c r="L110" i="4"/>
  <c r="AN110" i="4" s="1"/>
  <c r="M110" i="4"/>
  <c r="AO110" i="4" s="1"/>
  <c r="N110" i="4"/>
  <c r="AP110" i="4" s="1"/>
  <c r="O110" i="4"/>
  <c r="AQ110" i="4" s="1"/>
  <c r="F111" i="4"/>
  <c r="AH111" i="4" s="1"/>
  <c r="G111" i="4"/>
  <c r="AI111" i="4" s="1"/>
  <c r="H111" i="4"/>
  <c r="AJ111" i="4" s="1"/>
  <c r="I111" i="4"/>
  <c r="AK111" i="4" s="1"/>
  <c r="J111" i="4"/>
  <c r="AL111" i="4" s="1"/>
  <c r="K111" i="4"/>
  <c r="AM111" i="4" s="1"/>
  <c r="L111" i="4"/>
  <c r="AN111" i="4" s="1"/>
  <c r="M111" i="4"/>
  <c r="AO111" i="4" s="1"/>
  <c r="N111" i="4"/>
  <c r="AP111" i="4" s="1"/>
  <c r="O111" i="4"/>
  <c r="AQ111" i="4" s="1"/>
  <c r="F112" i="4"/>
  <c r="AH112" i="4" s="1"/>
  <c r="G112" i="4"/>
  <c r="AI112" i="4" s="1"/>
  <c r="H112" i="4"/>
  <c r="AJ112" i="4" s="1"/>
  <c r="I112" i="4"/>
  <c r="AK112" i="4" s="1"/>
  <c r="J112" i="4"/>
  <c r="AL112" i="4" s="1"/>
  <c r="K112" i="4"/>
  <c r="AM112" i="4" s="1"/>
  <c r="L112" i="4"/>
  <c r="AN112" i="4" s="1"/>
  <c r="M112" i="4"/>
  <c r="AO112" i="4" s="1"/>
  <c r="N112" i="4"/>
  <c r="AP112" i="4" s="1"/>
  <c r="O112" i="4"/>
  <c r="AQ112" i="4" s="1"/>
  <c r="F113" i="4"/>
  <c r="AH113" i="4" s="1"/>
  <c r="G113" i="4"/>
  <c r="AI113" i="4" s="1"/>
  <c r="H113" i="4"/>
  <c r="AJ113" i="4" s="1"/>
  <c r="I113" i="4"/>
  <c r="AK113" i="4" s="1"/>
  <c r="J113" i="4"/>
  <c r="AL113" i="4" s="1"/>
  <c r="K113" i="4"/>
  <c r="AM113" i="4" s="1"/>
  <c r="L113" i="4"/>
  <c r="AN113" i="4" s="1"/>
  <c r="M113" i="4"/>
  <c r="AO113" i="4" s="1"/>
  <c r="N113" i="4"/>
  <c r="AP113" i="4" s="1"/>
  <c r="O113" i="4"/>
  <c r="AQ113" i="4" s="1"/>
  <c r="F114" i="4"/>
  <c r="AH114" i="4" s="1"/>
  <c r="G114" i="4"/>
  <c r="AI114" i="4" s="1"/>
  <c r="H114" i="4"/>
  <c r="AJ114" i="4" s="1"/>
  <c r="I114" i="4"/>
  <c r="AK114" i="4" s="1"/>
  <c r="J114" i="4"/>
  <c r="AL114" i="4" s="1"/>
  <c r="K114" i="4"/>
  <c r="AM114" i="4" s="1"/>
  <c r="L114" i="4"/>
  <c r="AN114" i="4" s="1"/>
  <c r="M114" i="4"/>
  <c r="AO114" i="4" s="1"/>
  <c r="N114" i="4"/>
  <c r="AP114" i="4" s="1"/>
  <c r="O114" i="4"/>
  <c r="AQ114" i="4" s="1"/>
  <c r="F115" i="4"/>
  <c r="AH115" i="4" s="1"/>
  <c r="G115" i="4"/>
  <c r="AI115" i="4" s="1"/>
  <c r="H115" i="4"/>
  <c r="AJ115" i="4" s="1"/>
  <c r="I115" i="4"/>
  <c r="AK115" i="4" s="1"/>
  <c r="J115" i="4"/>
  <c r="AL115" i="4" s="1"/>
  <c r="K115" i="4"/>
  <c r="AM115" i="4" s="1"/>
  <c r="L115" i="4"/>
  <c r="AN115" i="4" s="1"/>
  <c r="M115" i="4"/>
  <c r="AO115" i="4" s="1"/>
  <c r="N115" i="4"/>
  <c r="AP115" i="4" s="1"/>
  <c r="O115" i="4"/>
  <c r="AQ115" i="4" s="1"/>
  <c r="F116" i="4"/>
  <c r="AH116" i="4" s="1"/>
  <c r="G116" i="4"/>
  <c r="AI116" i="4" s="1"/>
  <c r="H116" i="4"/>
  <c r="AJ116" i="4" s="1"/>
  <c r="I116" i="4"/>
  <c r="AK116" i="4" s="1"/>
  <c r="J116" i="4"/>
  <c r="AL116" i="4" s="1"/>
  <c r="K116" i="4"/>
  <c r="AM116" i="4" s="1"/>
  <c r="L116" i="4"/>
  <c r="AN116" i="4" s="1"/>
  <c r="M116" i="4"/>
  <c r="AO116" i="4" s="1"/>
  <c r="N116" i="4"/>
  <c r="AP116" i="4" s="1"/>
  <c r="O116" i="4"/>
  <c r="AQ116" i="4" s="1"/>
  <c r="F117" i="4"/>
  <c r="AH117" i="4" s="1"/>
  <c r="G117" i="4"/>
  <c r="AI117" i="4" s="1"/>
  <c r="H117" i="4"/>
  <c r="AJ117" i="4" s="1"/>
  <c r="I117" i="4"/>
  <c r="AK117" i="4" s="1"/>
  <c r="J117" i="4"/>
  <c r="AL117" i="4" s="1"/>
  <c r="K117" i="4"/>
  <c r="AM117" i="4" s="1"/>
  <c r="L117" i="4"/>
  <c r="AN117" i="4" s="1"/>
  <c r="M117" i="4"/>
  <c r="AO117" i="4" s="1"/>
  <c r="N117" i="4"/>
  <c r="AP117" i="4" s="1"/>
  <c r="O117" i="4"/>
  <c r="AQ117" i="4" s="1"/>
  <c r="F118" i="4"/>
  <c r="AH118" i="4" s="1"/>
  <c r="G118" i="4"/>
  <c r="AI118" i="4" s="1"/>
  <c r="H118" i="4"/>
  <c r="AJ118" i="4" s="1"/>
  <c r="I118" i="4"/>
  <c r="AK118" i="4" s="1"/>
  <c r="J118" i="4"/>
  <c r="AL118" i="4" s="1"/>
  <c r="K118" i="4"/>
  <c r="AM118" i="4" s="1"/>
  <c r="L118" i="4"/>
  <c r="AN118" i="4" s="1"/>
  <c r="M118" i="4"/>
  <c r="AO118" i="4" s="1"/>
  <c r="N118" i="4"/>
  <c r="AP118" i="4" s="1"/>
  <c r="O118" i="4"/>
  <c r="AQ118" i="4" s="1"/>
  <c r="F119" i="4"/>
  <c r="AH119" i="4" s="1"/>
  <c r="G119" i="4"/>
  <c r="AI119" i="4" s="1"/>
  <c r="H119" i="4"/>
  <c r="AJ119" i="4" s="1"/>
  <c r="I119" i="4"/>
  <c r="AK119" i="4" s="1"/>
  <c r="J119" i="4"/>
  <c r="AL119" i="4" s="1"/>
  <c r="K119" i="4"/>
  <c r="AM119" i="4" s="1"/>
  <c r="L119" i="4"/>
  <c r="AN119" i="4" s="1"/>
  <c r="M119" i="4"/>
  <c r="AO119" i="4" s="1"/>
  <c r="N119" i="4"/>
  <c r="AP119" i="4" s="1"/>
  <c r="O119" i="4"/>
  <c r="AQ119" i="4" s="1"/>
  <c r="F120" i="4"/>
  <c r="AH120" i="4" s="1"/>
  <c r="G120" i="4"/>
  <c r="AI120" i="4" s="1"/>
  <c r="H120" i="4"/>
  <c r="AJ120" i="4" s="1"/>
  <c r="I120" i="4"/>
  <c r="AK120" i="4" s="1"/>
  <c r="J120" i="4"/>
  <c r="AL120" i="4" s="1"/>
  <c r="K120" i="4"/>
  <c r="AM120" i="4" s="1"/>
  <c r="L120" i="4"/>
  <c r="AN120" i="4" s="1"/>
  <c r="M120" i="4"/>
  <c r="AO120" i="4" s="1"/>
  <c r="N120" i="4"/>
  <c r="AP120" i="4" s="1"/>
  <c r="O120" i="4"/>
  <c r="AQ120" i="4" s="1"/>
  <c r="F121" i="4"/>
  <c r="AH121" i="4" s="1"/>
  <c r="G121" i="4"/>
  <c r="AI121" i="4" s="1"/>
  <c r="H121" i="4"/>
  <c r="AJ121" i="4" s="1"/>
  <c r="I121" i="4"/>
  <c r="AK121" i="4" s="1"/>
  <c r="J121" i="4"/>
  <c r="AL121" i="4" s="1"/>
  <c r="K121" i="4"/>
  <c r="AM121" i="4" s="1"/>
  <c r="L121" i="4"/>
  <c r="AN121" i="4" s="1"/>
  <c r="M121" i="4"/>
  <c r="AO121" i="4" s="1"/>
  <c r="N121" i="4"/>
  <c r="AP121" i="4" s="1"/>
  <c r="O121" i="4"/>
  <c r="AQ121" i="4" s="1"/>
  <c r="F122" i="4"/>
  <c r="AH122" i="4" s="1"/>
  <c r="G122" i="4"/>
  <c r="AI122" i="4" s="1"/>
  <c r="H122" i="4"/>
  <c r="AJ122" i="4" s="1"/>
  <c r="I122" i="4"/>
  <c r="AK122" i="4" s="1"/>
  <c r="J122" i="4"/>
  <c r="AL122" i="4" s="1"/>
  <c r="K122" i="4"/>
  <c r="AM122" i="4" s="1"/>
  <c r="L122" i="4"/>
  <c r="AN122" i="4" s="1"/>
  <c r="M122" i="4"/>
  <c r="AO122" i="4" s="1"/>
  <c r="N122" i="4"/>
  <c r="AP122" i="4" s="1"/>
  <c r="O122" i="4"/>
  <c r="AQ122" i="4" s="1"/>
  <c r="F123" i="4"/>
  <c r="AH123" i="4" s="1"/>
  <c r="G123" i="4"/>
  <c r="AI123" i="4" s="1"/>
  <c r="H123" i="4"/>
  <c r="AJ123" i="4" s="1"/>
  <c r="I123" i="4"/>
  <c r="AK123" i="4" s="1"/>
  <c r="J123" i="4"/>
  <c r="AL123" i="4" s="1"/>
  <c r="K123" i="4"/>
  <c r="AM123" i="4" s="1"/>
  <c r="L123" i="4"/>
  <c r="AN123" i="4" s="1"/>
  <c r="M123" i="4"/>
  <c r="AO123" i="4" s="1"/>
  <c r="N123" i="4"/>
  <c r="AP123" i="4" s="1"/>
  <c r="O123" i="4"/>
  <c r="AQ123" i="4" s="1"/>
  <c r="F124" i="4"/>
  <c r="AH124" i="4" s="1"/>
  <c r="G124" i="4"/>
  <c r="AI124" i="4" s="1"/>
  <c r="H124" i="4"/>
  <c r="AJ124" i="4" s="1"/>
  <c r="I124" i="4"/>
  <c r="AK124" i="4" s="1"/>
  <c r="J124" i="4"/>
  <c r="AL124" i="4" s="1"/>
  <c r="K124" i="4"/>
  <c r="AM124" i="4" s="1"/>
  <c r="L124" i="4"/>
  <c r="AN124" i="4" s="1"/>
  <c r="M124" i="4"/>
  <c r="AO124" i="4" s="1"/>
  <c r="N124" i="4"/>
  <c r="AP124" i="4" s="1"/>
  <c r="O124" i="4"/>
  <c r="AQ124" i="4" s="1"/>
  <c r="F125" i="4"/>
  <c r="AH125" i="4" s="1"/>
  <c r="G125" i="4"/>
  <c r="AI125" i="4" s="1"/>
  <c r="H125" i="4"/>
  <c r="AJ125" i="4" s="1"/>
  <c r="I125" i="4"/>
  <c r="AK125" i="4" s="1"/>
  <c r="J125" i="4"/>
  <c r="AL125" i="4" s="1"/>
  <c r="K125" i="4"/>
  <c r="AM125" i="4" s="1"/>
  <c r="L125" i="4"/>
  <c r="AN125" i="4" s="1"/>
  <c r="M125" i="4"/>
  <c r="AO125" i="4" s="1"/>
  <c r="N125" i="4"/>
  <c r="AP125" i="4" s="1"/>
  <c r="O125" i="4"/>
  <c r="AQ125" i="4" s="1"/>
  <c r="F126" i="4"/>
  <c r="AH126" i="4" s="1"/>
  <c r="G126" i="4"/>
  <c r="AI126" i="4" s="1"/>
  <c r="H126" i="4"/>
  <c r="AJ126" i="4" s="1"/>
  <c r="I126" i="4"/>
  <c r="AK126" i="4" s="1"/>
  <c r="J126" i="4"/>
  <c r="AL126" i="4" s="1"/>
  <c r="K126" i="4"/>
  <c r="AM126" i="4" s="1"/>
  <c r="L126" i="4"/>
  <c r="AN126" i="4" s="1"/>
  <c r="M126" i="4"/>
  <c r="AO126" i="4" s="1"/>
  <c r="N126" i="4"/>
  <c r="AP126" i="4" s="1"/>
  <c r="O126" i="4"/>
  <c r="AQ126" i="4" s="1"/>
  <c r="F127" i="4"/>
  <c r="AH127" i="4" s="1"/>
  <c r="G127" i="4"/>
  <c r="AI127" i="4" s="1"/>
  <c r="H127" i="4"/>
  <c r="AJ127" i="4" s="1"/>
  <c r="I127" i="4"/>
  <c r="AK127" i="4" s="1"/>
  <c r="J127" i="4"/>
  <c r="AL127" i="4" s="1"/>
  <c r="K127" i="4"/>
  <c r="AM127" i="4" s="1"/>
  <c r="L127" i="4"/>
  <c r="AN127" i="4" s="1"/>
  <c r="M127" i="4"/>
  <c r="AO127" i="4" s="1"/>
  <c r="N127" i="4"/>
  <c r="AP127" i="4" s="1"/>
  <c r="O127" i="4"/>
  <c r="AQ127" i="4" s="1"/>
  <c r="F128" i="4"/>
  <c r="AH128" i="4" s="1"/>
  <c r="G128" i="4"/>
  <c r="AI128" i="4" s="1"/>
  <c r="H128" i="4"/>
  <c r="AJ128" i="4" s="1"/>
  <c r="I128" i="4"/>
  <c r="AK128" i="4" s="1"/>
  <c r="J128" i="4"/>
  <c r="AL128" i="4" s="1"/>
  <c r="K128" i="4"/>
  <c r="AM128" i="4" s="1"/>
  <c r="L128" i="4"/>
  <c r="AN128" i="4" s="1"/>
  <c r="M128" i="4"/>
  <c r="AO128" i="4" s="1"/>
  <c r="N128" i="4"/>
  <c r="AP128" i="4" s="1"/>
  <c r="O128" i="4"/>
  <c r="AQ128" i="4" s="1"/>
  <c r="F129" i="4"/>
  <c r="AH129" i="4" s="1"/>
  <c r="G129" i="4"/>
  <c r="AI129" i="4" s="1"/>
  <c r="H129" i="4"/>
  <c r="AJ129" i="4" s="1"/>
  <c r="I129" i="4"/>
  <c r="AK129" i="4" s="1"/>
  <c r="J129" i="4"/>
  <c r="AL129" i="4" s="1"/>
  <c r="K129" i="4"/>
  <c r="AM129" i="4" s="1"/>
  <c r="L129" i="4"/>
  <c r="AN129" i="4" s="1"/>
  <c r="M129" i="4"/>
  <c r="AO129" i="4" s="1"/>
  <c r="N129" i="4"/>
  <c r="AP129" i="4" s="1"/>
  <c r="O129" i="4"/>
  <c r="AQ129" i="4" s="1"/>
  <c r="F130" i="4"/>
  <c r="AH130" i="4" s="1"/>
  <c r="G130" i="4"/>
  <c r="AI130" i="4" s="1"/>
  <c r="H130" i="4"/>
  <c r="AJ130" i="4" s="1"/>
  <c r="I130" i="4"/>
  <c r="AK130" i="4" s="1"/>
  <c r="J130" i="4"/>
  <c r="AL130" i="4" s="1"/>
  <c r="K130" i="4"/>
  <c r="AM130" i="4" s="1"/>
  <c r="L130" i="4"/>
  <c r="AN130" i="4" s="1"/>
  <c r="M130" i="4"/>
  <c r="AO130" i="4" s="1"/>
  <c r="N130" i="4"/>
  <c r="AP130" i="4" s="1"/>
  <c r="O130" i="4"/>
  <c r="AQ130" i="4" s="1"/>
  <c r="F131" i="4"/>
  <c r="AH131" i="4" s="1"/>
  <c r="G131" i="4"/>
  <c r="AI131" i="4" s="1"/>
  <c r="H131" i="4"/>
  <c r="AJ131" i="4" s="1"/>
  <c r="I131" i="4"/>
  <c r="AK131" i="4" s="1"/>
  <c r="J131" i="4"/>
  <c r="AL131" i="4" s="1"/>
  <c r="K131" i="4"/>
  <c r="AM131" i="4" s="1"/>
  <c r="L131" i="4"/>
  <c r="AN131" i="4" s="1"/>
  <c r="M131" i="4"/>
  <c r="AO131" i="4" s="1"/>
  <c r="N131" i="4"/>
  <c r="AP131" i="4" s="1"/>
  <c r="O131" i="4"/>
  <c r="AQ131" i="4" s="1"/>
  <c r="F132" i="4"/>
  <c r="AH132" i="4" s="1"/>
  <c r="G132" i="4"/>
  <c r="AI132" i="4" s="1"/>
  <c r="H132" i="4"/>
  <c r="AJ132" i="4" s="1"/>
  <c r="I132" i="4"/>
  <c r="AK132" i="4" s="1"/>
  <c r="J132" i="4"/>
  <c r="AL132" i="4" s="1"/>
  <c r="K132" i="4"/>
  <c r="AM132" i="4" s="1"/>
  <c r="L132" i="4"/>
  <c r="AN132" i="4" s="1"/>
  <c r="M132" i="4"/>
  <c r="AO132" i="4" s="1"/>
  <c r="N132" i="4"/>
  <c r="AP132" i="4" s="1"/>
  <c r="O132" i="4"/>
  <c r="AQ132" i="4" s="1"/>
  <c r="F133" i="4"/>
  <c r="AH133" i="4" s="1"/>
  <c r="G133" i="4"/>
  <c r="AI133" i="4" s="1"/>
  <c r="H133" i="4"/>
  <c r="AJ133" i="4" s="1"/>
  <c r="I133" i="4"/>
  <c r="AK133" i="4" s="1"/>
  <c r="J133" i="4"/>
  <c r="AL133" i="4" s="1"/>
  <c r="K133" i="4"/>
  <c r="AM133" i="4" s="1"/>
  <c r="L133" i="4"/>
  <c r="AN133" i="4" s="1"/>
  <c r="M133" i="4"/>
  <c r="AO133" i="4" s="1"/>
  <c r="N133" i="4"/>
  <c r="AP133" i="4" s="1"/>
  <c r="O133" i="4"/>
  <c r="AQ133" i="4" s="1"/>
  <c r="F134" i="4"/>
  <c r="AH134" i="4" s="1"/>
  <c r="G134" i="4"/>
  <c r="AI134" i="4" s="1"/>
  <c r="H134" i="4"/>
  <c r="AJ134" i="4" s="1"/>
  <c r="I134" i="4"/>
  <c r="AK134" i="4" s="1"/>
  <c r="J134" i="4"/>
  <c r="AL134" i="4" s="1"/>
  <c r="K134" i="4"/>
  <c r="AM134" i="4" s="1"/>
  <c r="L134" i="4"/>
  <c r="AN134" i="4" s="1"/>
  <c r="M134" i="4"/>
  <c r="AO134" i="4" s="1"/>
  <c r="N134" i="4"/>
  <c r="AP134" i="4" s="1"/>
  <c r="O134" i="4"/>
  <c r="AQ134" i="4" s="1"/>
  <c r="F135" i="4"/>
  <c r="AH135" i="4" s="1"/>
  <c r="G135" i="4"/>
  <c r="AI135" i="4" s="1"/>
  <c r="H135" i="4"/>
  <c r="AJ135" i="4" s="1"/>
  <c r="I135" i="4"/>
  <c r="AK135" i="4" s="1"/>
  <c r="J135" i="4"/>
  <c r="AL135" i="4" s="1"/>
  <c r="K135" i="4"/>
  <c r="AM135" i="4" s="1"/>
  <c r="L135" i="4"/>
  <c r="AN135" i="4" s="1"/>
  <c r="M135" i="4"/>
  <c r="AO135" i="4" s="1"/>
  <c r="N135" i="4"/>
  <c r="AP135" i="4" s="1"/>
  <c r="O135" i="4"/>
  <c r="AQ135" i="4" s="1"/>
  <c r="F136" i="4"/>
  <c r="AH136" i="4" s="1"/>
  <c r="G136" i="4"/>
  <c r="AI136" i="4" s="1"/>
  <c r="H136" i="4"/>
  <c r="AJ136" i="4" s="1"/>
  <c r="I136" i="4"/>
  <c r="AK136" i="4" s="1"/>
  <c r="J136" i="4"/>
  <c r="AL136" i="4" s="1"/>
  <c r="K136" i="4"/>
  <c r="AM136" i="4" s="1"/>
  <c r="L136" i="4"/>
  <c r="AN136" i="4" s="1"/>
  <c r="M136" i="4"/>
  <c r="AO136" i="4" s="1"/>
  <c r="N136" i="4"/>
  <c r="AP136" i="4" s="1"/>
  <c r="O136" i="4"/>
  <c r="AQ136" i="4" s="1"/>
  <c r="F137" i="4"/>
  <c r="AH137" i="4" s="1"/>
  <c r="G137" i="4"/>
  <c r="AI137" i="4" s="1"/>
  <c r="H137" i="4"/>
  <c r="AJ137" i="4" s="1"/>
  <c r="I137" i="4"/>
  <c r="AK137" i="4" s="1"/>
  <c r="J137" i="4"/>
  <c r="AL137" i="4" s="1"/>
  <c r="K137" i="4"/>
  <c r="AM137" i="4" s="1"/>
  <c r="L137" i="4"/>
  <c r="AN137" i="4" s="1"/>
  <c r="M137" i="4"/>
  <c r="AO137" i="4" s="1"/>
  <c r="N137" i="4"/>
  <c r="AP137" i="4" s="1"/>
  <c r="O137" i="4"/>
  <c r="AQ137" i="4" s="1"/>
  <c r="F138" i="4"/>
  <c r="AH138" i="4" s="1"/>
  <c r="G138" i="4"/>
  <c r="AI138" i="4" s="1"/>
  <c r="H138" i="4"/>
  <c r="AJ138" i="4" s="1"/>
  <c r="I138" i="4"/>
  <c r="AK138" i="4" s="1"/>
  <c r="J138" i="4"/>
  <c r="AL138" i="4" s="1"/>
  <c r="K138" i="4"/>
  <c r="AM138" i="4" s="1"/>
  <c r="L138" i="4"/>
  <c r="AN138" i="4" s="1"/>
  <c r="M138" i="4"/>
  <c r="AO138" i="4" s="1"/>
  <c r="N138" i="4"/>
  <c r="AP138" i="4" s="1"/>
  <c r="O138" i="4"/>
  <c r="AQ138" i="4" s="1"/>
  <c r="F139" i="4"/>
  <c r="AH139" i="4" s="1"/>
  <c r="G139" i="4"/>
  <c r="AI139" i="4" s="1"/>
  <c r="H139" i="4"/>
  <c r="AJ139" i="4" s="1"/>
  <c r="I139" i="4"/>
  <c r="AK139" i="4" s="1"/>
  <c r="J139" i="4"/>
  <c r="AL139" i="4" s="1"/>
  <c r="K139" i="4"/>
  <c r="AM139" i="4" s="1"/>
  <c r="L139" i="4"/>
  <c r="AN139" i="4" s="1"/>
  <c r="M139" i="4"/>
  <c r="AO139" i="4" s="1"/>
  <c r="N139" i="4"/>
  <c r="AP139" i="4" s="1"/>
  <c r="O139" i="4"/>
  <c r="AQ139" i="4" s="1"/>
  <c r="F140" i="4"/>
  <c r="AH140" i="4" s="1"/>
  <c r="G140" i="4"/>
  <c r="AI140" i="4" s="1"/>
  <c r="H140" i="4"/>
  <c r="AJ140" i="4" s="1"/>
  <c r="I140" i="4"/>
  <c r="AK140" i="4" s="1"/>
  <c r="J140" i="4"/>
  <c r="AL140" i="4" s="1"/>
  <c r="K140" i="4"/>
  <c r="AM140" i="4" s="1"/>
  <c r="L140" i="4"/>
  <c r="AN140" i="4" s="1"/>
  <c r="M140" i="4"/>
  <c r="AO140" i="4" s="1"/>
  <c r="N140" i="4"/>
  <c r="AP140" i="4" s="1"/>
  <c r="O140" i="4"/>
  <c r="AQ140" i="4" s="1"/>
  <c r="F141" i="4"/>
  <c r="AH141" i="4" s="1"/>
  <c r="G141" i="4"/>
  <c r="AI141" i="4" s="1"/>
  <c r="H141" i="4"/>
  <c r="AJ141" i="4" s="1"/>
  <c r="I141" i="4"/>
  <c r="AK141" i="4" s="1"/>
  <c r="J141" i="4"/>
  <c r="AL141" i="4" s="1"/>
  <c r="K141" i="4"/>
  <c r="AM141" i="4" s="1"/>
  <c r="L141" i="4"/>
  <c r="AN141" i="4" s="1"/>
  <c r="M141" i="4"/>
  <c r="AO141" i="4" s="1"/>
  <c r="N141" i="4"/>
  <c r="AP141" i="4" s="1"/>
  <c r="O141" i="4"/>
  <c r="AQ141" i="4" s="1"/>
  <c r="F142" i="4"/>
  <c r="AH142" i="4" s="1"/>
  <c r="G142" i="4"/>
  <c r="AI142" i="4" s="1"/>
  <c r="H142" i="4"/>
  <c r="AJ142" i="4" s="1"/>
  <c r="I142" i="4"/>
  <c r="AK142" i="4" s="1"/>
  <c r="J142" i="4"/>
  <c r="AL142" i="4" s="1"/>
  <c r="K142" i="4"/>
  <c r="AM142" i="4" s="1"/>
  <c r="L142" i="4"/>
  <c r="AN142" i="4" s="1"/>
  <c r="M142" i="4"/>
  <c r="AO142" i="4" s="1"/>
  <c r="N142" i="4"/>
  <c r="AP142" i="4" s="1"/>
  <c r="O142" i="4"/>
  <c r="AQ142" i="4" s="1"/>
  <c r="F143" i="4"/>
  <c r="AH143" i="4" s="1"/>
  <c r="G143" i="4"/>
  <c r="AI143" i="4" s="1"/>
  <c r="H143" i="4"/>
  <c r="AJ143" i="4" s="1"/>
  <c r="I143" i="4"/>
  <c r="AK143" i="4" s="1"/>
  <c r="J143" i="4"/>
  <c r="AL143" i="4" s="1"/>
  <c r="K143" i="4"/>
  <c r="AM143" i="4" s="1"/>
  <c r="L143" i="4"/>
  <c r="AN143" i="4" s="1"/>
  <c r="M143" i="4"/>
  <c r="AO143" i="4" s="1"/>
  <c r="N143" i="4"/>
  <c r="AP143" i="4" s="1"/>
  <c r="O143" i="4"/>
  <c r="AQ143" i="4" s="1"/>
  <c r="F144" i="4"/>
  <c r="AH144" i="4" s="1"/>
  <c r="G144" i="4"/>
  <c r="AI144" i="4" s="1"/>
  <c r="H144" i="4"/>
  <c r="AJ144" i="4" s="1"/>
  <c r="I144" i="4"/>
  <c r="AK144" i="4" s="1"/>
  <c r="J144" i="4"/>
  <c r="AL144" i="4" s="1"/>
  <c r="K144" i="4"/>
  <c r="AM144" i="4" s="1"/>
  <c r="L144" i="4"/>
  <c r="AN144" i="4" s="1"/>
  <c r="M144" i="4"/>
  <c r="AO144" i="4" s="1"/>
  <c r="N144" i="4"/>
  <c r="AP144" i="4" s="1"/>
  <c r="O144" i="4"/>
  <c r="AQ144" i="4" s="1"/>
  <c r="F145" i="4"/>
  <c r="AH145" i="4" s="1"/>
  <c r="G145" i="4"/>
  <c r="AI145" i="4" s="1"/>
  <c r="H145" i="4"/>
  <c r="AJ145" i="4" s="1"/>
  <c r="I145" i="4"/>
  <c r="AK145" i="4" s="1"/>
  <c r="J145" i="4"/>
  <c r="AL145" i="4" s="1"/>
  <c r="K145" i="4"/>
  <c r="AM145" i="4" s="1"/>
  <c r="L145" i="4"/>
  <c r="AN145" i="4" s="1"/>
  <c r="M145" i="4"/>
  <c r="AO145" i="4" s="1"/>
  <c r="N145" i="4"/>
  <c r="AP145" i="4" s="1"/>
  <c r="O145" i="4"/>
  <c r="AQ145" i="4" s="1"/>
  <c r="F146" i="4"/>
  <c r="AH146" i="4" s="1"/>
  <c r="G146" i="4"/>
  <c r="AI146" i="4" s="1"/>
  <c r="H146" i="4"/>
  <c r="AJ146" i="4" s="1"/>
  <c r="I146" i="4"/>
  <c r="AK146" i="4" s="1"/>
  <c r="J146" i="4"/>
  <c r="AL146" i="4" s="1"/>
  <c r="K146" i="4"/>
  <c r="AM146" i="4" s="1"/>
  <c r="L146" i="4"/>
  <c r="AN146" i="4" s="1"/>
  <c r="M146" i="4"/>
  <c r="AO146" i="4" s="1"/>
  <c r="N146" i="4"/>
  <c r="AP146" i="4" s="1"/>
  <c r="O146" i="4"/>
  <c r="AQ146" i="4" s="1"/>
  <c r="F147" i="4"/>
  <c r="AH147" i="4" s="1"/>
  <c r="G147" i="4"/>
  <c r="AI147" i="4" s="1"/>
  <c r="H147" i="4"/>
  <c r="AJ147" i="4" s="1"/>
  <c r="I147" i="4"/>
  <c r="AK147" i="4" s="1"/>
  <c r="J147" i="4"/>
  <c r="AL147" i="4" s="1"/>
  <c r="K147" i="4"/>
  <c r="AM147" i="4" s="1"/>
  <c r="L147" i="4"/>
  <c r="AN147" i="4" s="1"/>
  <c r="M147" i="4"/>
  <c r="AO147" i="4" s="1"/>
  <c r="N147" i="4"/>
  <c r="AP147" i="4" s="1"/>
  <c r="O147" i="4"/>
  <c r="AQ147" i="4" s="1"/>
  <c r="F148" i="4"/>
  <c r="AH148" i="4" s="1"/>
  <c r="G148" i="4"/>
  <c r="AI148" i="4" s="1"/>
  <c r="H148" i="4"/>
  <c r="AJ148" i="4" s="1"/>
  <c r="I148" i="4"/>
  <c r="AK148" i="4" s="1"/>
  <c r="J148" i="4"/>
  <c r="AL148" i="4" s="1"/>
  <c r="K148" i="4"/>
  <c r="AM148" i="4" s="1"/>
  <c r="L148" i="4"/>
  <c r="AN148" i="4" s="1"/>
  <c r="M148" i="4"/>
  <c r="AO148" i="4" s="1"/>
  <c r="N148" i="4"/>
  <c r="AP148" i="4" s="1"/>
  <c r="O148" i="4"/>
  <c r="AQ148" i="4" s="1"/>
  <c r="F149" i="4"/>
  <c r="AH149" i="4" s="1"/>
  <c r="G149" i="4"/>
  <c r="AI149" i="4" s="1"/>
  <c r="H149" i="4"/>
  <c r="AJ149" i="4" s="1"/>
  <c r="I149" i="4"/>
  <c r="AK149" i="4" s="1"/>
  <c r="J149" i="4"/>
  <c r="AL149" i="4" s="1"/>
  <c r="K149" i="4"/>
  <c r="AM149" i="4" s="1"/>
  <c r="L149" i="4"/>
  <c r="AN149" i="4" s="1"/>
  <c r="M149" i="4"/>
  <c r="AO149" i="4" s="1"/>
  <c r="N149" i="4"/>
  <c r="AP149" i="4" s="1"/>
  <c r="O149" i="4"/>
  <c r="AQ149" i="4" s="1"/>
  <c r="F150" i="4"/>
  <c r="AH150" i="4" s="1"/>
  <c r="G150" i="4"/>
  <c r="AI150" i="4" s="1"/>
  <c r="H150" i="4"/>
  <c r="AJ150" i="4" s="1"/>
  <c r="I150" i="4"/>
  <c r="AK150" i="4" s="1"/>
  <c r="J150" i="4"/>
  <c r="AL150" i="4" s="1"/>
  <c r="K150" i="4"/>
  <c r="AM150" i="4" s="1"/>
  <c r="L150" i="4"/>
  <c r="AN150" i="4" s="1"/>
  <c r="M150" i="4"/>
  <c r="AO150" i="4" s="1"/>
  <c r="N150" i="4"/>
  <c r="AP150" i="4" s="1"/>
  <c r="O150" i="4"/>
  <c r="AQ150" i="4" s="1"/>
  <c r="F151" i="4"/>
  <c r="AH151" i="4" s="1"/>
  <c r="G151" i="4"/>
  <c r="AI151" i="4" s="1"/>
  <c r="H151" i="4"/>
  <c r="AJ151" i="4" s="1"/>
  <c r="I151" i="4"/>
  <c r="AK151" i="4" s="1"/>
  <c r="J151" i="4"/>
  <c r="AL151" i="4" s="1"/>
  <c r="K151" i="4"/>
  <c r="AM151" i="4" s="1"/>
  <c r="L151" i="4"/>
  <c r="AN151" i="4" s="1"/>
  <c r="M151" i="4"/>
  <c r="AO151" i="4" s="1"/>
  <c r="N151" i="4"/>
  <c r="AP151" i="4" s="1"/>
  <c r="O151" i="4"/>
  <c r="AQ151" i="4" s="1"/>
  <c r="F152" i="4"/>
  <c r="AH152" i="4" s="1"/>
  <c r="G152" i="4"/>
  <c r="AI152" i="4" s="1"/>
  <c r="H152" i="4"/>
  <c r="AJ152" i="4" s="1"/>
  <c r="I152" i="4"/>
  <c r="AK152" i="4" s="1"/>
  <c r="J152" i="4"/>
  <c r="AL152" i="4" s="1"/>
  <c r="K152" i="4"/>
  <c r="AM152" i="4" s="1"/>
  <c r="L152" i="4"/>
  <c r="AN152" i="4" s="1"/>
  <c r="M152" i="4"/>
  <c r="AO152" i="4" s="1"/>
  <c r="N152" i="4"/>
  <c r="AP152" i="4" s="1"/>
  <c r="O152" i="4"/>
  <c r="AQ152" i="4" s="1"/>
  <c r="F153" i="4"/>
  <c r="AH153" i="4" s="1"/>
  <c r="G153" i="4"/>
  <c r="AI153" i="4" s="1"/>
  <c r="H153" i="4"/>
  <c r="AJ153" i="4" s="1"/>
  <c r="I153" i="4"/>
  <c r="AK153" i="4" s="1"/>
  <c r="J153" i="4"/>
  <c r="AL153" i="4" s="1"/>
  <c r="K153" i="4"/>
  <c r="AM153" i="4" s="1"/>
  <c r="L153" i="4"/>
  <c r="AN153" i="4" s="1"/>
  <c r="M153" i="4"/>
  <c r="AO153" i="4" s="1"/>
  <c r="N153" i="4"/>
  <c r="AP153" i="4" s="1"/>
  <c r="O153" i="4"/>
  <c r="AQ153" i="4" s="1"/>
  <c r="F154" i="4"/>
  <c r="AH154" i="4" s="1"/>
  <c r="G154" i="4"/>
  <c r="AI154" i="4" s="1"/>
  <c r="H154" i="4"/>
  <c r="AJ154" i="4" s="1"/>
  <c r="I154" i="4"/>
  <c r="AK154" i="4" s="1"/>
  <c r="J154" i="4"/>
  <c r="AL154" i="4" s="1"/>
  <c r="K154" i="4"/>
  <c r="AM154" i="4" s="1"/>
  <c r="L154" i="4"/>
  <c r="AN154" i="4" s="1"/>
  <c r="M154" i="4"/>
  <c r="AO154" i="4" s="1"/>
  <c r="N154" i="4"/>
  <c r="AP154" i="4" s="1"/>
  <c r="O154" i="4"/>
  <c r="AQ154" i="4" s="1"/>
  <c r="F155" i="4"/>
  <c r="AH155" i="4" s="1"/>
  <c r="G155" i="4"/>
  <c r="AI155" i="4" s="1"/>
  <c r="H155" i="4"/>
  <c r="AJ155" i="4" s="1"/>
  <c r="I155" i="4"/>
  <c r="AK155" i="4" s="1"/>
  <c r="J155" i="4"/>
  <c r="AL155" i="4" s="1"/>
  <c r="K155" i="4"/>
  <c r="AM155" i="4" s="1"/>
  <c r="L155" i="4"/>
  <c r="AN155" i="4" s="1"/>
  <c r="M155" i="4"/>
  <c r="AO155" i="4" s="1"/>
  <c r="N155" i="4"/>
  <c r="AP155" i="4" s="1"/>
  <c r="O155" i="4"/>
  <c r="AQ155" i="4" s="1"/>
  <c r="F156" i="4"/>
  <c r="AH156" i="4" s="1"/>
  <c r="G156" i="4"/>
  <c r="AI156" i="4" s="1"/>
  <c r="H156" i="4"/>
  <c r="AJ156" i="4" s="1"/>
  <c r="I156" i="4"/>
  <c r="AK156" i="4" s="1"/>
  <c r="J156" i="4"/>
  <c r="AL156" i="4" s="1"/>
  <c r="K156" i="4"/>
  <c r="AM156" i="4" s="1"/>
  <c r="L156" i="4"/>
  <c r="AN156" i="4" s="1"/>
  <c r="M156" i="4"/>
  <c r="AO156" i="4" s="1"/>
  <c r="N156" i="4"/>
  <c r="AP156" i="4" s="1"/>
  <c r="O156" i="4"/>
  <c r="AQ156" i="4" s="1"/>
  <c r="F157" i="4"/>
  <c r="AH157" i="4" s="1"/>
  <c r="G157" i="4"/>
  <c r="AI157" i="4" s="1"/>
  <c r="H157" i="4"/>
  <c r="AJ157" i="4" s="1"/>
  <c r="I157" i="4"/>
  <c r="AK157" i="4" s="1"/>
  <c r="J157" i="4"/>
  <c r="AL157" i="4" s="1"/>
  <c r="K157" i="4"/>
  <c r="AM157" i="4" s="1"/>
  <c r="L157" i="4"/>
  <c r="AN157" i="4" s="1"/>
  <c r="M157" i="4"/>
  <c r="AO157" i="4" s="1"/>
  <c r="N157" i="4"/>
  <c r="AP157" i="4" s="1"/>
  <c r="O157" i="4"/>
  <c r="AQ157" i="4" s="1"/>
  <c r="F158" i="4"/>
  <c r="AH158" i="4" s="1"/>
  <c r="G158" i="4"/>
  <c r="AI158" i="4" s="1"/>
  <c r="H158" i="4"/>
  <c r="AJ158" i="4" s="1"/>
  <c r="I158" i="4"/>
  <c r="AK158" i="4" s="1"/>
  <c r="J158" i="4"/>
  <c r="AL158" i="4" s="1"/>
  <c r="K158" i="4"/>
  <c r="AM158" i="4" s="1"/>
  <c r="L158" i="4"/>
  <c r="AN158" i="4" s="1"/>
  <c r="M158" i="4"/>
  <c r="AO158" i="4" s="1"/>
  <c r="N158" i="4"/>
  <c r="AP158" i="4" s="1"/>
  <c r="O158" i="4"/>
  <c r="AQ158" i="4" s="1"/>
  <c r="F159" i="4"/>
  <c r="AH159" i="4" s="1"/>
  <c r="G159" i="4"/>
  <c r="AI159" i="4" s="1"/>
  <c r="H159" i="4"/>
  <c r="AJ159" i="4" s="1"/>
  <c r="I159" i="4"/>
  <c r="AK159" i="4" s="1"/>
  <c r="J159" i="4"/>
  <c r="AL159" i="4" s="1"/>
  <c r="K159" i="4"/>
  <c r="AM159" i="4" s="1"/>
  <c r="L159" i="4"/>
  <c r="AN159" i="4" s="1"/>
  <c r="M159" i="4"/>
  <c r="AO159" i="4" s="1"/>
  <c r="N159" i="4"/>
  <c r="AP159" i="4" s="1"/>
  <c r="O159" i="4"/>
  <c r="AQ159" i="4" s="1"/>
  <c r="F160" i="4"/>
  <c r="AH160" i="4" s="1"/>
  <c r="G160" i="4"/>
  <c r="AI160" i="4" s="1"/>
  <c r="H160" i="4"/>
  <c r="AJ160" i="4" s="1"/>
  <c r="I160" i="4"/>
  <c r="AK160" i="4" s="1"/>
  <c r="J160" i="4"/>
  <c r="AL160" i="4" s="1"/>
  <c r="K160" i="4"/>
  <c r="AM160" i="4" s="1"/>
  <c r="L160" i="4"/>
  <c r="AN160" i="4" s="1"/>
  <c r="M160" i="4"/>
  <c r="AO160" i="4" s="1"/>
  <c r="N160" i="4"/>
  <c r="AP160" i="4" s="1"/>
  <c r="O160" i="4"/>
  <c r="AQ160" i="4" s="1"/>
  <c r="F161" i="4"/>
  <c r="AH161" i="4" s="1"/>
  <c r="G161" i="4"/>
  <c r="AI161" i="4" s="1"/>
  <c r="H161" i="4"/>
  <c r="AJ161" i="4" s="1"/>
  <c r="I161" i="4"/>
  <c r="AK161" i="4" s="1"/>
  <c r="J161" i="4"/>
  <c r="AL161" i="4" s="1"/>
  <c r="K161" i="4"/>
  <c r="AM161" i="4" s="1"/>
  <c r="L161" i="4"/>
  <c r="AN161" i="4" s="1"/>
  <c r="M161" i="4"/>
  <c r="AO161" i="4" s="1"/>
  <c r="N161" i="4"/>
  <c r="AP161" i="4" s="1"/>
  <c r="O161" i="4"/>
  <c r="AQ161" i="4" s="1"/>
  <c r="F162" i="4"/>
  <c r="AH162" i="4" s="1"/>
  <c r="G162" i="4"/>
  <c r="AI162" i="4" s="1"/>
  <c r="H162" i="4"/>
  <c r="AJ162" i="4" s="1"/>
  <c r="I162" i="4"/>
  <c r="AK162" i="4" s="1"/>
  <c r="J162" i="4"/>
  <c r="AL162" i="4" s="1"/>
  <c r="K162" i="4"/>
  <c r="AM162" i="4" s="1"/>
  <c r="L162" i="4"/>
  <c r="AN162" i="4" s="1"/>
  <c r="M162" i="4"/>
  <c r="AO162" i="4" s="1"/>
  <c r="N162" i="4"/>
  <c r="AP162" i="4" s="1"/>
  <c r="O162" i="4"/>
  <c r="AQ162" i="4" s="1"/>
  <c r="F163" i="4"/>
  <c r="AH163" i="4" s="1"/>
  <c r="G163" i="4"/>
  <c r="AI163" i="4" s="1"/>
  <c r="H163" i="4"/>
  <c r="AJ163" i="4" s="1"/>
  <c r="I163" i="4"/>
  <c r="AK163" i="4" s="1"/>
  <c r="J163" i="4"/>
  <c r="AL163" i="4" s="1"/>
  <c r="K163" i="4"/>
  <c r="AM163" i="4" s="1"/>
  <c r="L163" i="4"/>
  <c r="AN163" i="4" s="1"/>
  <c r="M163" i="4"/>
  <c r="AO163" i="4" s="1"/>
  <c r="N163" i="4"/>
  <c r="AP163" i="4" s="1"/>
  <c r="O163" i="4"/>
  <c r="AQ163" i="4" s="1"/>
  <c r="F164" i="4"/>
  <c r="AH164" i="4" s="1"/>
  <c r="G164" i="4"/>
  <c r="AI164" i="4" s="1"/>
  <c r="H164" i="4"/>
  <c r="AJ164" i="4" s="1"/>
  <c r="I164" i="4"/>
  <c r="AK164" i="4" s="1"/>
  <c r="J164" i="4"/>
  <c r="AL164" i="4" s="1"/>
  <c r="K164" i="4"/>
  <c r="AM164" i="4" s="1"/>
  <c r="L164" i="4"/>
  <c r="AN164" i="4" s="1"/>
  <c r="M164" i="4"/>
  <c r="AO164" i="4" s="1"/>
  <c r="N164" i="4"/>
  <c r="AP164" i="4" s="1"/>
  <c r="O164" i="4"/>
  <c r="AQ164" i="4" s="1"/>
  <c r="F165" i="4"/>
  <c r="AH165" i="4" s="1"/>
  <c r="G165" i="4"/>
  <c r="AI165" i="4" s="1"/>
  <c r="H165" i="4"/>
  <c r="AJ165" i="4" s="1"/>
  <c r="I165" i="4"/>
  <c r="AK165" i="4" s="1"/>
  <c r="J165" i="4"/>
  <c r="AL165" i="4" s="1"/>
  <c r="K165" i="4"/>
  <c r="AM165" i="4" s="1"/>
  <c r="L165" i="4"/>
  <c r="AN165" i="4" s="1"/>
  <c r="M165" i="4"/>
  <c r="AO165" i="4" s="1"/>
  <c r="N165" i="4"/>
  <c r="AP165" i="4" s="1"/>
  <c r="O165" i="4"/>
  <c r="AQ165" i="4" s="1"/>
  <c r="F166" i="4"/>
  <c r="AH166" i="4" s="1"/>
  <c r="G166" i="4"/>
  <c r="AI166" i="4" s="1"/>
  <c r="H166" i="4"/>
  <c r="AJ166" i="4" s="1"/>
  <c r="I166" i="4"/>
  <c r="AK166" i="4" s="1"/>
  <c r="J166" i="4"/>
  <c r="AL166" i="4" s="1"/>
  <c r="K166" i="4"/>
  <c r="AM166" i="4" s="1"/>
  <c r="L166" i="4"/>
  <c r="AN166" i="4" s="1"/>
  <c r="M166" i="4"/>
  <c r="AO166" i="4" s="1"/>
  <c r="N166" i="4"/>
  <c r="AP166" i="4" s="1"/>
  <c r="O166" i="4"/>
  <c r="AQ166" i="4" s="1"/>
  <c r="F167" i="4"/>
  <c r="AH167" i="4" s="1"/>
  <c r="G167" i="4"/>
  <c r="AI167" i="4" s="1"/>
  <c r="H167" i="4"/>
  <c r="AJ167" i="4" s="1"/>
  <c r="I167" i="4"/>
  <c r="AK167" i="4" s="1"/>
  <c r="J167" i="4"/>
  <c r="AL167" i="4" s="1"/>
  <c r="K167" i="4"/>
  <c r="AM167" i="4" s="1"/>
  <c r="L167" i="4"/>
  <c r="AN167" i="4" s="1"/>
  <c r="M167" i="4"/>
  <c r="AO167" i="4" s="1"/>
  <c r="N167" i="4"/>
  <c r="AP167" i="4" s="1"/>
  <c r="O167" i="4"/>
  <c r="AQ167" i="4" s="1"/>
  <c r="F168" i="4"/>
  <c r="AH168" i="4" s="1"/>
  <c r="G168" i="4"/>
  <c r="AI168" i="4" s="1"/>
  <c r="H168" i="4"/>
  <c r="AJ168" i="4" s="1"/>
  <c r="I168" i="4"/>
  <c r="AK168" i="4" s="1"/>
  <c r="J168" i="4"/>
  <c r="AL168" i="4" s="1"/>
  <c r="K168" i="4"/>
  <c r="AM168" i="4" s="1"/>
  <c r="L168" i="4"/>
  <c r="AN168" i="4" s="1"/>
  <c r="M168" i="4"/>
  <c r="AO168" i="4" s="1"/>
  <c r="N168" i="4"/>
  <c r="AP168" i="4" s="1"/>
  <c r="O168" i="4"/>
  <c r="AQ168" i="4" s="1"/>
  <c r="F169" i="4"/>
  <c r="AH169" i="4" s="1"/>
  <c r="G169" i="4"/>
  <c r="AI169" i="4" s="1"/>
  <c r="H169" i="4"/>
  <c r="AJ169" i="4" s="1"/>
  <c r="I169" i="4"/>
  <c r="AK169" i="4" s="1"/>
  <c r="J169" i="4"/>
  <c r="AL169" i="4" s="1"/>
  <c r="K169" i="4"/>
  <c r="AM169" i="4" s="1"/>
  <c r="L169" i="4"/>
  <c r="AN169" i="4" s="1"/>
  <c r="M169" i="4"/>
  <c r="AO169" i="4" s="1"/>
  <c r="N169" i="4"/>
  <c r="AP169" i="4" s="1"/>
  <c r="O169" i="4"/>
  <c r="AQ169" i="4" s="1"/>
  <c r="F170" i="4"/>
  <c r="AH170" i="4" s="1"/>
  <c r="G170" i="4"/>
  <c r="AI170" i="4" s="1"/>
  <c r="H170" i="4"/>
  <c r="AJ170" i="4" s="1"/>
  <c r="I170" i="4"/>
  <c r="AK170" i="4" s="1"/>
  <c r="J170" i="4"/>
  <c r="AL170" i="4" s="1"/>
  <c r="K170" i="4"/>
  <c r="AM170" i="4" s="1"/>
  <c r="L170" i="4"/>
  <c r="AN170" i="4" s="1"/>
  <c r="M170" i="4"/>
  <c r="AO170" i="4" s="1"/>
  <c r="N170" i="4"/>
  <c r="AP170" i="4" s="1"/>
  <c r="O170" i="4"/>
  <c r="AQ170" i="4" s="1"/>
  <c r="F171" i="4"/>
  <c r="AH171" i="4" s="1"/>
  <c r="G171" i="4"/>
  <c r="AI171" i="4" s="1"/>
  <c r="H171" i="4"/>
  <c r="AJ171" i="4" s="1"/>
  <c r="I171" i="4"/>
  <c r="AK171" i="4" s="1"/>
  <c r="J171" i="4"/>
  <c r="AL171" i="4" s="1"/>
  <c r="K171" i="4"/>
  <c r="AM171" i="4" s="1"/>
  <c r="L171" i="4"/>
  <c r="AN171" i="4" s="1"/>
  <c r="M171" i="4"/>
  <c r="AO171" i="4" s="1"/>
  <c r="N171" i="4"/>
  <c r="AP171" i="4" s="1"/>
  <c r="O171" i="4"/>
  <c r="AQ171" i="4" s="1"/>
  <c r="F172" i="4"/>
  <c r="AH172" i="4" s="1"/>
  <c r="G172" i="4"/>
  <c r="AI172" i="4" s="1"/>
  <c r="H172" i="4"/>
  <c r="AJ172" i="4" s="1"/>
  <c r="I172" i="4"/>
  <c r="AK172" i="4" s="1"/>
  <c r="J172" i="4"/>
  <c r="AL172" i="4" s="1"/>
  <c r="K172" i="4"/>
  <c r="AM172" i="4" s="1"/>
  <c r="L172" i="4"/>
  <c r="AN172" i="4" s="1"/>
  <c r="M172" i="4"/>
  <c r="AO172" i="4" s="1"/>
  <c r="N172" i="4"/>
  <c r="AP172" i="4" s="1"/>
  <c r="O172" i="4"/>
  <c r="AQ172" i="4" s="1"/>
  <c r="F173" i="4"/>
  <c r="AH173" i="4" s="1"/>
  <c r="G173" i="4"/>
  <c r="AI173" i="4" s="1"/>
  <c r="H173" i="4"/>
  <c r="AJ173" i="4" s="1"/>
  <c r="I173" i="4"/>
  <c r="AK173" i="4" s="1"/>
  <c r="J173" i="4"/>
  <c r="AL173" i="4" s="1"/>
  <c r="K173" i="4"/>
  <c r="AM173" i="4" s="1"/>
  <c r="L173" i="4"/>
  <c r="AN173" i="4" s="1"/>
  <c r="M173" i="4"/>
  <c r="AO173" i="4" s="1"/>
  <c r="N173" i="4"/>
  <c r="AP173" i="4" s="1"/>
  <c r="O173" i="4"/>
  <c r="AQ173" i="4" s="1"/>
  <c r="F174" i="4"/>
  <c r="AH174" i="4" s="1"/>
  <c r="G174" i="4"/>
  <c r="AI174" i="4" s="1"/>
  <c r="H174" i="4"/>
  <c r="AJ174" i="4" s="1"/>
  <c r="I174" i="4"/>
  <c r="AK174" i="4" s="1"/>
  <c r="J174" i="4"/>
  <c r="AL174" i="4" s="1"/>
  <c r="K174" i="4"/>
  <c r="AM174" i="4" s="1"/>
  <c r="L174" i="4"/>
  <c r="AN174" i="4" s="1"/>
  <c r="M174" i="4"/>
  <c r="AO174" i="4" s="1"/>
  <c r="N174" i="4"/>
  <c r="AP174" i="4" s="1"/>
  <c r="O174" i="4"/>
  <c r="AQ174" i="4" s="1"/>
  <c r="F175" i="4"/>
  <c r="AH175" i="4" s="1"/>
  <c r="G175" i="4"/>
  <c r="AI175" i="4" s="1"/>
  <c r="H175" i="4"/>
  <c r="AJ175" i="4" s="1"/>
  <c r="I175" i="4"/>
  <c r="AK175" i="4" s="1"/>
  <c r="J175" i="4"/>
  <c r="AL175" i="4" s="1"/>
  <c r="K175" i="4"/>
  <c r="AM175" i="4" s="1"/>
  <c r="L175" i="4"/>
  <c r="AN175" i="4" s="1"/>
  <c r="M175" i="4"/>
  <c r="AO175" i="4" s="1"/>
  <c r="N175" i="4"/>
  <c r="AP175" i="4" s="1"/>
  <c r="O175" i="4"/>
  <c r="AQ175" i="4" s="1"/>
  <c r="F176" i="4"/>
  <c r="AH176" i="4" s="1"/>
  <c r="G176" i="4"/>
  <c r="AI176" i="4" s="1"/>
  <c r="H176" i="4"/>
  <c r="AJ176" i="4" s="1"/>
  <c r="I176" i="4"/>
  <c r="AK176" i="4" s="1"/>
  <c r="J176" i="4"/>
  <c r="AL176" i="4" s="1"/>
  <c r="K176" i="4"/>
  <c r="AM176" i="4" s="1"/>
  <c r="L176" i="4"/>
  <c r="AN176" i="4" s="1"/>
  <c r="M176" i="4"/>
  <c r="AO176" i="4" s="1"/>
  <c r="N176" i="4"/>
  <c r="AP176" i="4" s="1"/>
  <c r="O176" i="4"/>
  <c r="AQ176" i="4" s="1"/>
  <c r="F177" i="4"/>
  <c r="AH177" i="4" s="1"/>
  <c r="G177" i="4"/>
  <c r="AI177" i="4" s="1"/>
  <c r="H177" i="4"/>
  <c r="AJ177" i="4" s="1"/>
  <c r="I177" i="4"/>
  <c r="AK177" i="4" s="1"/>
  <c r="J177" i="4"/>
  <c r="AL177" i="4" s="1"/>
  <c r="K177" i="4"/>
  <c r="AM177" i="4" s="1"/>
  <c r="L177" i="4"/>
  <c r="AN177" i="4" s="1"/>
  <c r="M177" i="4"/>
  <c r="AO177" i="4" s="1"/>
  <c r="N177" i="4"/>
  <c r="AP177" i="4" s="1"/>
  <c r="O177" i="4"/>
  <c r="AQ177" i="4" s="1"/>
  <c r="F178" i="4"/>
  <c r="AH178" i="4" s="1"/>
  <c r="G178" i="4"/>
  <c r="AI178" i="4" s="1"/>
  <c r="H178" i="4"/>
  <c r="AJ178" i="4" s="1"/>
  <c r="I178" i="4"/>
  <c r="AK178" i="4" s="1"/>
  <c r="J178" i="4"/>
  <c r="AL178" i="4" s="1"/>
  <c r="K178" i="4"/>
  <c r="AM178" i="4" s="1"/>
  <c r="L178" i="4"/>
  <c r="AN178" i="4" s="1"/>
  <c r="M178" i="4"/>
  <c r="AO178" i="4" s="1"/>
  <c r="N178" i="4"/>
  <c r="AP178" i="4" s="1"/>
  <c r="O178" i="4"/>
  <c r="AQ178" i="4" s="1"/>
  <c r="F179" i="4"/>
  <c r="AH179" i="4" s="1"/>
  <c r="G179" i="4"/>
  <c r="AI179" i="4" s="1"/>
  <c r="H179" i="4"/>
  <c r="AJ179" i="4" s="1"/>
  <c r="I179" i="4"/>
  <c r="AK179" i="4" s="1"/>
  <c r="J179" i="4"/>
  <c r="AL179" i="4" s="1"/>
  <c r="K179" i="4"/>
  <c r="AM179" i="4" s="1"/>
  <c r="L179" i="4"/>
  <c r="AN179" i="4" s="1"/>
  <c r="M179" i="4"/>
  <c r="AO179" i="4" s="1"/>
  <c r="N179" i="4"/>
  <c r="AP179" i="4" s="1"/>
  <c r="O179" i="4"/>
  <c r="AQ179" i="4" s="1"/>
  <c r="F180" i="4"/>
  <c r="AH180" i="4" s="1"/>
  <c r="G180" i="4"/>
  <c r="AI180" i="4" s="1"/>
  <c r="H180" i="4"/>
  <c r="AJ180" i="4" s="1"/>
  <c r="I180" i="4"/>
  <c r="AK180" i="4" s="1"/>
  <c r="J180" i="4"/>
  <c r="AL180" i="4" s="1"/>
  <c r="K180" i="4"/>
  <c r="AM180" i="4" s="1"/>
  <c r="L180" i="4"/>
  <c r="AN180" i="4" s="1"/>
  <c r="M180" i="4"/>
  <c r="AO180" i="4" s="1"/>
  <c r="N180" i="4"/>
  <c r="AP180" i="4" s="1"/>
  <c r="O180" i="4"/>
  <c r="AQ180" i="4" s="1"/>
  <c r="F181" i="4"/>
  <c r="AH181" i="4" s="1"/>
  <c r="G181" i="4"/>
  <c r="AI181" i="4" s="1"/>
  <c r="H181" i="4"/>
  <c r="AJ181" i="4" s="1"/>
  <c r="I181" i="4"/>
  <c r="AK181" i="4" s="1"/>
  <c r="J181" i="4"/>
  <c r="AL181" i="4" s="1"/>
  <c r="K181" i="4"/>
  <c r="AM181" i="4" s="1"/>
  <c r="L181" i="4"/>
  <c r="AN181" i="4" s="1"/>
  <c r="M181" i="4"/>
  <c r="AO181" i="4" s="1"/>
  <c r="N181" i="4"/>
  <c r="AP181" i="4" s="1"/>
  <c r="O181" i="4"/>
  <c r="AQ181" i="4" s="1"/>
  <c r="F182" i="4"/>
  <c r="AH182" i="4" s="1"/>
  <c r="G182" i="4"/>
  <c r="AI182" i="4" s="1"/>
  <c r="H182" i="4"/>
  <c r="AJ182" i="4" s="1"/>
  <c r="I182" i="4"/>
  <c r="AK182" i="4" s="1"/>
  <c r="J182" i="4"/>
  <c r="AL182" i="4" s="1"/>
  <c r="K182" i="4"/>
  <c r="AM182" i="4" s="1"/>
  <c r="L182" i="4"/>
  <c r="AN182" i="4" s="1"/>
  <c r="M182" i="4"/>
  <c r="AO182" i="4" s="1"/>
  <c r="N182" i="4"/>
  <c r="AP182" i="4" s="1"/>
  <c r="O182" i="4"/>
  <c r="AQ182" i="4" s="1"/>
  <c r="F183" i="4"/>
  <c r="AH183" i="4" s="1"/>
  <c r="G183" i="4"/>
  <c r="AI183" i="4" s="1"/>
  <c r="H183" i="4"/>
  <c r="AJ183" i="4" s="1"/>
  <c r="I183" i="4"/>
  <c r="AK183" i="4" s="1"/>
  <c r="J183" i="4"/>
  <c r="AL183" i="4" s="1"/>
  <c r="K183" i="4"/>
  <c r="AM183" i="4" s="1"/>
  <c r="L183" i="4"/>
  <c r="AN183" i="4" s="1"/>
  <c r="M183" i="4"/>
  <c r="AO183" i="4" s="1"/>
  <c r="N183" i="4"/>
  <c r="AP183" i="4" s="1"/>
  <c r="O183" i="4"/>
  <c r="AQ183" i="4" s="1"/>
  <c r="F184" i="4"/>
  <c r="AH184" i="4" s="1"/>
  <c r="G184" i="4"/>
  <c r="AI184" i="4" s="1"/>
  <c r="H184" i="4"/>
  <c r="AJ184" i="4" s="1"/>
  <c r="I184" i="4"/>
  <c r="AK184" i="4" s="1"/>
  <c r="J184" i="4"/>
  <c r="AL184" i="4" s="1"/>
  <c r="K184" i="4"/>
  <c r="AM184" i="4" s="1"/>
  <c r="L184" i="4"/>
  <c r="AN184" i="4" s="1"/>
  <c r="M184" i="4"/>
  <c r="AO184" i="4" s="1"/>
  <c r="N184" i="4"/>
  <c r="AP184" i="4" s="1"/>
  <c r="O184" i="4"/>
  <c r="AQ184" i="4" s="1"/>
  <c r="F185" i="4"/>
  <c r="AH185" i="4" s="1"/>
  <c r="G185" i="4"/>
  <c r="AI185" i="4" s="1"/>
  <c r="H185" i="4"/>
  <c r="AJ185" i="4" s="1"/>
  <c r="I185" i="4"/>
  <c r="AK185" i="4" s="1"/>
  <c r="J185" i="4"/>
  <c r="AL185" i="4" s="1"/>
  <c r="K185" i="4"/>
  <c r="AM185" i="4" s="1"/>
  <c r="L185" i="4"/>
  <c r="AN185" i="4" s="1"/>
  <c r="M185" i="4"/>
  <c r="AO185" i="4" s="1"/>
  <c r="N185" i="4"/>
  <c r="AP185" i="4" s="1"/>
  <c r="O185" i="4"/>
  <c r="AQ185" i="4" s="1"/>
  <c r="F186" i="4"/>
  <c r="AH186" i="4" s="1"/>
  <c r="G186" i="4"/>
  <c r="AI186" i="4" s="1"/>
  <c r="H186" i="4"/>
  <c r="AJ186" i="4" s="1"/>
  <c r="I186" i="4"/>
  <c r="AK186" i="4" s="1"/>
  <c r="J186" i="4"/>
  <c r="AL186" i="4" s="1"/>
  <c r="K186" i="4"/>
  <c r="AM186" i="4" s="1"/>
  <c r="L186" i="4"/>
  <c r="AN186" i="4" s="1"/>
  <c r="M186" i="4"/>
  <c r="AO186" i="4" s="1"/>
  <c r="N186" i="4"/>
  <c r="AP186" i="4" s="1"/>
  <c r="O186" i="4"/>
  <c r="AQ186" i="4" s="1"/>
  <c r="F187" i="4"/>
  <c r="AH187" i="4" s="1"/>
  <c r="G187" i="4"/>
  <c r="AI187" i="4" s="1"/>
  <c r="H187" i="4"/>
  <c r="AJ187" i="4" s="1"/>
  <c r="I187" i="4"/>
  <c r="AK187" i="4" s="1"/>
  <c r="J187" i="4"/>
  <c r="AL187" i="4" s="1"/>
  <c r="K187" i="4"/>
  <c r="AM187" i="4" s="1"/>
  <c r="L187" i="4"/>
  <c r="AN187" i="4" s="1"/>
  <c r="M187" i="4"/>
  <c r="AO187" i="4" s="1"/>
  <c r="N187" i="4"/>
  <c r="AP187" i="4" s="1"/>
  <c r="O187" i="4"/>
  <c r="AQ187" i="4" s="1"/>
  <c r="F188" i="4"/>
  <c r="AH188" i="4" s="1"/>
  <c r="G188" i="4"/>
  <c r="AI188" i="4" s="1"/>
  <c r="H188" i="4"/>
  <c r="AJ188" i="4" s="1"/>
  <c r="I188" i="4"/>
  <c r="AK188" i="4" s="1"/>
  <c r="J188" i="4"/>
  <c r="AL188" i="4" s="1"/>
  <c r="K188" i="4"/>
  <c r="AM188" i="4" s="1"/>
  <c r="L188" i="4"/>
  <c r="AN188" i="4" s="1"/>
  <c r="M188" i="4"/>
  <c r="AO188" i="4" s="1"/>
  <c r="N188" i="4"/>
  <c r="AP188" i="4" s="1"/>
  <c r="O188" i="4"/>
  <c r="AQ188" i="4" s="1"/>
  <c r="F189" i="4"/>
  <c r="AH189" i="4" s="1"/>
  <c r="G189" i="4"/>
  <c r="AI189" i="4" s="1"/>
  <c r="H189" i="4"/>
  <c r="AJ189" i="4" s="1"/>
  <c r="I189" i="4"/>
  <c r="AK189" i="4" s="1"/>
  <c r="J189" i="4"/>
  <c r="AL189" i="4" s="1"/>
  <c r="K189" i="4"/>
  <c r="AM189" i="4" s="1"/>
  <c r="L189" i="4"/>
  <c r="AN189" i="4" s="1"/>
  <c r="M189" i="4"/>
  <c r="AO189" i="4" s="1"/>
  <c r="N189" i="4"/>
  <c r="AP189" i="4" s="1"/>
  <c r="O189" i="4"/>
  <c r="AQ189" i="4" s="1"/>
  <c r="F190" i="4"/>
  <c r="AH190" i="4" s="1"/>
  <c r="G190" i="4"/>
  <c r="AI190" i="4" s="1"/>
  <c r="H190" i="4"/>
  <c r="AJ190" i="4" s="1"/>
  <c r="I190" i="4"/>
  <c r="AK190" i="4" s="1"/>
  <c r="J190" i="4"/>
  <c r="AL190" i="4" s="1"/>
  <c r="K190" i="4"/>
  <c r="AM190" i="4" s="1"/>
  <c r="L190" i="4"/>
  <c r="AN190" i="4" s="1"/>
  <c r="M190" i="4"/>
  <c r="AO190" i="4" s="1"/>
  <c r="N190" i="4"/>
  <c r="AP190" i="4" s="1"/>
  <c r="O190" i="4"/>
  <c r="AQ190" i="4" s="1"/>
  <c r="F191" i="4"/>
  <c r="AH191" i="4" s="1"/>
  <c r="G191" i="4"/>
  <c r="AI191" i="4" s="1"/>
  <c r="H191" i="4"/>
  <c r="AJ191" i="4" s="1"/>
  <c r="I191" i="4"/>
  <c r="AK191" i="4" s="1"/>
  <c r="J191" i="4"/>
  <c r="AL191" i="4" s="1"/>
  <c r="K191" i="4"/>
  <c r="AM191" i="4" s="1"/>
  <c r="L191" i="4"/>
  <c r="AN191" i="4" s="1"/>
  <c r="M191" i="4"/>
  <c r="AO191" i="4" s="1"/>
  <c r="N191" i="4"/>
  <c r="AP191" i="4" s="1"/>
  <c r="O191" i="4"/>
  <c r="AQ191" i="4" s="1"/>
  <c r="F192" i="4"/>
  <c r="AH192" i="4" s="1"/>
  <c r="G192" i="4"/>
  <c r="AI192" i="4" s="1"/>
  <c r="H192" i="4"/>
  <c r="AJ192" i="4" s="1"/>
  <c r="I192" i="4"/>
  <c r="AK192" i="4" s="1"/>
  <c r="J192" i="4"/>
  <c r="AL192" i="4" s="1"/>
  <c r="K192" i="4"/>
  <c r="AM192" i="4" s="1"/>
  <c r="L192" i="4"/>
  <c r="AN192" i="4" s="1"/>
  <c r="M192" i="4"/>
  <c r="AO192" i="4" s="1"/>
  <c r="N192" i="4"/>
  <c r="AP192" i="4" s="1"/>
  <c r="O192" i="4"/>
  <c r="AQ192" i="4" s="1"/>
  <c r="F193" i="4"/>
  <c r="AH193" i="4" s="1"/>
  <c r="G193" i="4"/>
  <c r="AI193" i="4" s="1"/>
  <c r="H193" i="4"/>
  <c r="AJ193" i="4" s="1"/>
  <c r="I193" i="4"/>
  <c r="AK193" i="4" s="1"/>
  <c r="J193" i="4"/>
  <c r="AL193" i="4" s="1"/>
  <c r="K193" i="4"/>
  <c r="AM193" i="4" s="1"/>
  <c r="L193" i="4"/>
  <c r="AN193" i="4" s="1"/>
  <c r="M193" i="4"/>
  <c r="AO193" i="4" s="1"/>
  <c r="N193" i="4"/>
  <c r="AP193" i="4" s="1"/>
  <c r="O193" i="4"/>
  <c r="AQ193" i="4" s="1"/>
  <c r="F194" i="4"/>
  <c r="AH194" i="4" s="1"/>
  <c r="G194" i="4"/>
  <c r="AI194" i="4" s="1"/>
  <c r="H194" i="4"/>
  <c r="AJ194" i="4" s="1"/>
  <c r="I194" i="4"/>
  <c r="AK194" i="4" s="1"/>
  <c r="J194" i="4"/>
  <c r="AL194" i="4" s="1"/>
  <c r="K194" i="4"/>
  <c r="AM194" i="4" s="1"/>
  <c r="L194" i="4"/>
  <c r="AN194" i="4" s="1"/>
  <c r="M194" i="4"/>
  <c r="AO194" i="4" s="1"/>
  <c r="N194" i="4"/>
  <c r="AP194" i="4" s="1"/>
  <c r="O194" i="4"/>
  <c r="AQ194" i="4" s="1"/>
  <c r="F195" i="4"/>
  <c r="AH195" i="4" s="1"/>
  <c r="G195" i="4"/>
  <c r="AI195" i="4" s="1"/>
  <c r="H195" i="4"/>
  <c r="AJ195" i="4" s="1"/>
  <c r="I195" i="4"/>
  <c r="AK195" i="4" s="1"/>
  <c r="J195" i="4"/>
  <c r="AL195" i="4" s="1"/>
  <c r="K195" i="4"/>
  <c r="AM195" i="4" s="1"/>
  <c r="L195" i="4"/>
  <c r="AN195" i="4" s="1"/>
  <c r="M195" i="4"/>
  <c r="AO195" i="4" s="1"/>
  <c r="N195" i="4"/>
  <c r="AP195" i="4" s="1"/>
  <c r="O195" i="4"/>
  <c r="AQ195" i="4" s="1"/>
  <c r="F196" i="4"/>
  <c r="AH196" i="4" s="1"/>
  <c r="G196" i="4"/>
  <c r="AI196" i="4" s="1"/>
  <c r="H196" i="4"/>
  <c r="AJ196" i="4" s="1"/>
  <c r="I196" i="4"/>
  <c r="AK196" i="4" s="1"/>
  <c r="J196" i="4"/>
  <c r="AL196" i="4" s="1"/>
  <c r="K196" i="4"/>
  <c r="AM196" i="4" s="1"/>
  <c r="L196" i="4"/>
  <c r="AN196" i="4" s="1"/>
  <c r="M196" i="4"/>
  <c r="AO196" i="4" s="1"/>
  <c r="N196" i="4"/>
  <c r="AP196" i="4" s="1"/>
  <c r="O196" i="4"/>
  <c r="AQ196" i="4" s="1"/>
  <c r="F197" i="4"/>
  <c r="AH197" i="4" s="1"/>
  <c r="G197" i="4"/>
  <c r="AI197" i="4" s="1"/>
  <c r="H197" i="4"/>
  <c r="AJ197" i="4" s="1"/>
  <c r="I197" i="4"/>
  <c r="AK197" i="4" s="1"/>
  <c r="J197" i="4"/>
  <c r="AL197" i="4" s="1"/>
  <c r="K197" i="4"/>
  <c r="AM197" i="4" s="1"/>
  <c r="L197" i="4"/>
  <c r="AN197" i="4" s="1"/>
  <c r="M197" i="4"/>
  <c r="AO197" i="4" s="1"/>
  <c r="N197" i="4"/>
  <c r="AP197" i="4" s="1"/>
  <c r="O197" i="4"/>
  <c r="AQ197" i="4" s="1"/>
  <c r="F198" i="4"/>
  <c r="AH198" i="4" s="1"/>
  <c r="G198" i="4"/>
  <c r="AI198" i="4" s="1"/>
  <c r="H198" i="4"/>
  <c r="AJ198" i="4" s="1"/>
  <c r="I198" i="4"/>
  <c r="AK198" i="4" s="1"/>
  <c r="J198" i="4"/>
  <c r="AL198" i="4" s="1"/>
  <c r="K198" i="4"/>
  <c r="AM198" i="4" s="1"/>
  <c r="L198" i="4"/>
  <c r="AN198" i="4" s="1"/>
  <c r="M198" i="4"/>
  <c r="AO198" i="4" s="1"/>
  <c r="N198" i="4"/>
  <c r="AP198" i="4" s="1"/>
  <c r="O198" i="4"/>
  <c r="AQ198" i="4" s="1"/>
  <c r="F199" i="4"/>
  <c r="AH199" i="4" s="1"/>
  <c r="G199" i="4"/>
  <c r="AI199" i="4" s="1"/>
  <c r="H199" i="4"/>
  <c r="AJ199" i="4" s="1"/>
  <c r="I199" i="4"/>
  <c r="AK199" i="4" s="1"/>
  <c r="J199" i="4"/>
  <c r="AL199" i="4" s="1"/>
  <c r="K199" i="4"/>
  <c r="AM199" i="4" s="1"/>
  <c r="L199" i="4"/>
  <c r="AN199" i="4" s="1"/>
  <c r="M199" i="4"/>
  <c r="AO199" i="4" s="1"/>
  <c r="N199" i="4"/>
  <c r="AP199" i="4" s="1"/>
  <c r="O199" i="4"/>
  <c r="AQ199" i="4" s="1"/>
  <c r="F200" i="4"/>
  <c r="AH200" i="4" s="1"/>
  <c r="G200" i="4"/>
  <c r="AI200" i="4" s="1"/>
  <c r="H200" i="4"/>
  <c r="AJ200" i="4" s="1"/>
  <c r="I200" i="4"/>
  <c r="AK200" i="4" s="1"/>
  <c r="J200" i="4"/>
  <c r="AL200" i="4" s="1"/>
  <c r="K200" i="4"/>
  <c r="AM200" i="4" s="1"/>
  <c r="L200" i="4"/>
  <c r="AN200" i="4" s="1"/>
  <c r="M200" i="4"/>
  <c r="AO200" i="4" s="1"/>
  <c r="N200" i="4"/>
  <c r="AP200" i="4" s="1"/>
  <c r="O200" i="4"/>
  <c r="AQ200" i="4" s="1"/>
  <c r="F201" i="4"/>
  <c r="AH201" i="4" s="1"/>
  <c r="G201" i="4"/>
  <c r="AI201" i="4" s="1"/>
  <c r="H201" i="4"/>
  <c r="AJ201" i="4" s="1"/>
  <c r="I201" i="4"/>
  <c r="AK201" i="4" s="1"/>
  <c r="J201" i="4"/>
  <c r="AL201" i="4" s="1"/>
  <c r="K201" i="4"/>
  <c r="AM201" i="4" s="1"/>
  <c r="L201" i="4"/>
  <c r="AN201" i="4" s="1"/>
  <c r="M201" i="4"/>
  <c r="AO201" i="4" s="1"/>
  <c r="N201" i="4"/>
  <c r="AP201" i="4" s="1"/>
  <c r="O201" i="4"/>
  <c r="AQ201" i="4" s="1"/>
  <c r="F202" i="4"/>
  <c r="AH202" i="4" s="1"/>
  <c r="G202" i="4"/>
  <c r="AI202" i="4" s="1"/>
  <c r="H202" i="4"/>
  <c r="AJ202" i="4" s="1"/>
  <c r="I202" i="4"/>
  <c r="AK202" i="4" s="1"/>
  <c r="J202" i="4"/>
  <c r="AL202" i="4" s="1"/>
  <c r="K202" i="4"/>
  <c r="AM202" i="4" s="1"/>
  <c r="L202" i="4"/>
  <c r="AN202" i="4" s="1"/>
  <c r="M202" i="4"/>
  <c r="AO202" i="4" s="1"/>
  <c r="N202" i="4"/>
  <c r="AP202" i="4" s="1"/>
  <c r="O202" i="4"/>
  <c r="AQ202" i="4" s="1"/>
  <c r="F203" i="4"/>
  <c r="AH203" i="4" s="1"/>
  <c r="G203" i="4"/>
  <c r="AI203" i="4" s="1"/>
  <c r="H203" i="4"/>
  <c r="AJ203" i="4" s="1"/>
  <c r="I203" i="4"/>
  <c r="AK203" i="4" s="1"/>
  <c r="J203" i="4"/>
  <c r="AL203" i="4" s="1"/>
  <c r="K203" i="4"/>
  <c r="AM203" i="4" s="1"/>
  <c r="L203" i="4"/>
  <c r="AN203" i="4" s="1"/>
  <c r="M203" i="4"/>
  <c r="AO203" i="4" s="1"/>
  <c r="N203" i="4"/>
  <c r="AP203" i="4" s="1"/>
  <c r="O203" i="4"/>
  <c r="AQ203" i="4" s="1"/>
  <c r="F204" i="4"/>
  <c r="AH204" i="4" s="1"/>
  <c r="G204" i="4"/>
  <c r="AI204" i="4" s="1"/>
  <c r="H204" i="4"/>
  <c r="AJ204" i="4" s="1"/>
  <c r="I204" i="4"/>
  <c r="AK204" i="4" s="1"/>
  <c r="J204" i="4"/>
  <c r="AL204" i="4" s="1"/>
  <c r="K204" i="4"/>
  <c r="AM204" i="4" s="1"/>
  <c r="L204" i="4"/>
  <c r="AN204" i="4" s="1"/>
  <c r="M204" i="4"/>
  <c r="AO204" i="4" s="1"/>
  <c r="N204" i="4"/>
  <c r="AP204" i="4" s="1"/>
  <c r="O204" i="4"/>
  <c r="AQ204" i="4" s="1"/>
  <c r="F205" i="4"/>
  <c r="AH205" i="4" s="1"/>
  <c r="G205" i="4"/>
  <c r="AI205" i="4" s="1"/>
  <c r="H205" i="4"/>
  <c r="AJ205" i="4" s="1"/>
  <c r="I205" i="4"/>
  <c r="AK205" i="4" s="1"/>
  <c r="J205" i="4"/>
  <c r="AL205" i="4" s="1"/>
  <c r="K205" i="4"/>
  <c r="AM205" i="4" s="1"/>
  <c r="L205" i="4"/>
  <c r="AN205" i="4" s="1"/>
  <c r="M205" i="4"/>
  <c r="AO205" i="4" s="1"/>
  <c r="N205" i="4"/>
  <c r="AP205" i="4" s="1"/>
  <c r="O205" i="4"/>
  <c r="AQ205" i="4" s="1"/>
  <c r="F206" i="4"/>
  <c r="AH206" i="4" s="1"/>
  <c r="G206" i="4"/>
  <c r="AI206" i="4" s="1"/>
  <c r="H206" i="4"/>
  <c r="AJ206" i="4" s="1"/>
  <c r="I206" i="4"/>
  <c r="AK206" i="4" s="1"/>
  <c r="J206" i="4"/>
  <c r="AL206" i="4" s="1"/>
  <c r="K206" i="4"/>
  <c r="AM206" i="4" s="1"/>
  <c r="L206" i="4"/>
  <c r="AN206" i="4" s="1"/>
  <c r="M206" i="4"/>
  <c r="AO206" i="4" s="1"/>
  <c r="N206" i="4"/>
  <c r="AP206" i="4" s="1"/>
  <c r="O206" i="4"/>
  <c r="AQ206" i="4" s="1"/>
  <c r="F207" i="4"/>
  <c r="AH207" i="4" s="1"/>
  <c r="G207" i="4"/>
  <c r="AI207" i="4" s="1"/>
  <c r="H207" i="4"/>
  <c r="AJ207" i="4" s="1"/>
  <c r="I207" i="4"/>
  <c r="AK207" i="4" s="1"/>
  <c r="J207" i="4"/>
  <c r="AL207" i="4" s="1"/>
  <c r="K207" i="4"/>
  <c r="AM207" i="4" s="1"/>
  <c r="L207" i="4"/>
  <c r="AN207" i="4" s="1"/>
  <c r="M207" i="4"/>
  <c r="AO207" i="4" s="1"/>
  <c r="N207" i="4"/>
  <c r="AP207" i="4" s="1"/>
  <c r="O207" i="4"/>
  <c r="AQ207" i="4" s="1"/>
  <c r="F208" i="4"/>
  <c r="AH208" i="4" s="1"/>
  <c r="G208" i="4"/>
  <c r="AI208" i="4" s="1"/>
  <c r="H208" i="4"/>
  <c r="AJ208" i="4" s="1"/>
  <c r="I208" i="4"/>
  <c r="AK208" i="4" s="1"/>
  <c r="J208" i="4"/>
  <c r="AL208" i="4" s="1"/>
  <c r="K208" i="4"/>
  <c r="AM208" i="4" s="1"/>
  <c r="L208" i="4"/>
  <c r="AN208" i="4" s="1"/>
  <c r="M208" i="4"/>
  <c r="AO208" i="4" s="1"/>
  <c r="N208" i="4"/>
  <c r="AP208" i="4" s="1"/>
  <c r="O208" i="4"/>
  <c r="AQ208" i="4" s="1"/>
  <c r="F209" i="4"/>
  <c r="AH209" i="4" s="1"/>
  <c r="G209" i="4"/>
  <c r="AI209" i="4" s="1"/>
  <c r="H209" i="4"/>
  <c r="AJ209" i="4" s="1"/>
  <c r="I209" i="4"/>
  <c r="AK209" i="4" s="1"/>
  <c r="J209" i="4"/>
  <c r="AL209" i="4" s="1"/>
  <c r="K209" i="4"/>
  <c r="AM209" i="4" s="1"/>
  <c r="L209" i="4"/>
  <c r="AN209" i="4" s="1"/>
  <c r="M209" i="4"/>
  <c r="AO209" i="4" s="1"/>
  <c r="N209" i="4"/>
  <c r="AP209" i="4" s="1"/>
  <c r="O209" i="4"/>
  <c r="AQ209" i="4" s="1"/>
  <c r="F210" i="4"/>
  <c r="AH210" i="4" s="1"/>
  <c r="G210" i="4"/>
  <c r="AI210" i="4" s="1"/>
  <c r="H210" i="4"/>
  <c r="AJ210" i="4" s="1"/>
  <c r="I210" i="4"/>
  <c r="AK210" i="4" s="1"/>
  <c r="J210" i="4"/>
  <c r="AL210" i="4" s="1"/>
  <c r="K210" i="4"/>
  <c r="AM210" i="4" s="1"/>
  <c r="L210" i="4"/>
  <c r="AN210" i="4" s="1"/>
  <c r="M210" i="4"/>
  <c r="AO210" i="4" s="1"/>
  <c r="N210" i="4"/>
  <c r="AP210" i="4" s="1"/>
  <c r="O210" i="4"/>
  <c r="AQ210" i="4" s="1"/>
  <c r="F211" i="4"/>
  <c r="AH211" i="4" s="1"/>
  <c r="G211" i="4"/>
  <c r="AI211" i="4" s="1"/>
  <c r="H211" i="4"/>
  <c r="AJ211" i="4" s="1"/>
  <c r="I211" i="4"/>
  <c r="AK211" i="4" s="1"/>
  <c r="J211" i="4"/>
  <c r="AL211" i="4" s="1"/>
  <c r="K211" i="4"/>
  <c r="AM211" i="4" s="1"/>
  <c r="L211" i="4"/>
  <c r="AN211" i="4" s="1"/>
  <c r="M211" i="4"/>
  <c r="AO211" i="4" s="1"/>
  <c r="N211" i="4"/>
  <c r="AP211" i="4" s="1"/>
  <c r="O211" i="4"/>
  <c r="AQ211" i="4" s="1"/>
  <c r="F212" i="4"/>
  <c r="AH212" i="4" s="1"/>
  <c r="G212" i="4"/>
  <c r="AI212" i="4" s="1"/>
  <c r="H212" i="4"/>
  <c r="AJ212" i="4" s="1"/>
  <c r="I212" i="4"/>
  <c r="AK212" i="4" s="1"/>
  <c r="J212" i="4"/>
  <c r="AL212" i="4" s="1"/>
  <c r="K212" i="4"/>
  <c r="AM212" i="4" s="1"/>
  <c r="L212" i="4"/>
  <c r="AN212" i="4" s="1"/>
  <c r="M212" i="4"/>
  <c r="AO212" i="4" s="1"/>
  <c r="N212" i="4"/>
  <c r="AP212" i="4" s="1"/>
  <c r="O212" i="4"/>
  <c r="AQ212" i="4" s="1"/>
  <c r="F213" i="4"/>
  <c r="AH213" i="4" s="1"/>
  <c r="G213" i="4"/>
  <c r="AI213" i="4" s="1"/>
  <c r="H213" i="4"/>
  <c r="AJ213" i="4" s="1"/>
  <c r="I213" i="4"/>
  <c r="AK213" i="4" s="1"/>
  <c r="J213" i="4"/>
  <c r="AL213" i="4" s="1"/>
  <c r="K213" i="4"/>
  <c r="AM213" i="4" s="1"/>
  <c r="L213" i="4"/>
  <c r="AN213" i="4" s="1"/>
  <c r="M213" i="4"/>
  <c r="AO213" i="4" s="1"/>
  <c r="N213" i="4"/>
  <c r="AP213" i="4" s="1"/>
  <c r="O213" i="4"/>
  <c r="AQ213" i="4" s="1"/>
  <c r="F214" i="4"/>
  <c r="AH214" i="4" s="1"/>
  <c r="G214" i="4"/>
  <c r="AI214" i="4" s="1"/>
  <c r="H214" i="4"/>
  <c r="AJ214" i="4" s="1"/>
  <c r="I214" i="4"/>
  <c r="AK214" i="4" s="1"/>
  <c r="J214" i="4"/>
  <c r="AL214" i="4" s="1"/>
  <c r="K214" i="4"/>
  <c r="AM214" i="4" s="1"/>
  <c r="L214" i="4"/>
  <c r="AN214" i="4" s="1"/>
  <c r="M214" i="4"/>
  <c r="AO214" i="4" s="1"/>
  <c r="N214" i="4"/>
  <c r="AP214" i="4" s="1"/>
  <c r="O214" i="4"/>
  <c r="AQ214" i="4" s="1"/>
  <c r="F215" i="4"/>
  <c r="AH215" i="4" s="1"/>
  <c r="G215" i="4"/>
  <c r="AI215" i="4" s="1"/>
  <c r="H215" i="4"/>
  <c r="AJ215" i="4" s="1"/>
  <c r="I215" i="4"/>
  <c r="AK215" i="4" s="1"/>
  <c r="J215" i="4"/>
  <c r="AL215" i="4" s="1"/>
  <c r="K215" i="4"/>
  <c r="AM215" i="4" s="1"/>
  <c r="L215" i="4"/>
  <c r="AN215" i="4" s="1"/>
  <c r="M215" i="4"/>
  <c r="AO215" i="4" s="1"/>
  <c r="N215" i="4"/>
  <c r="AP215" i="4" s="1"/>
  <c r="O215" i="4"/>
  <c r="AQ215" i="4" s="1"/>
  <c r="F216" i="4"/>
  <c r="AH216" i="4" s="1"/>
  <c r="G216" i="4"/>
  <c r="AI216" i="4" s="1"/>
  <c r="H216" i="4"/>
  <c r="AJ216" i="4" s="1"/>
  <c r="I216" i="4"/>
  <c r="AK216" i="4" s="1"/>
  <c r="J216" i="4"/>
  <c r="AL216" i="4" s="1"/>
  <c r="K216" i="4"/>
  <c r="AM216" i="4" s="1"/>
  <c r="L216" i="4"/>
  <c r="AN216" i="4" s="1"/>
  <c r="M216" i="4"/>
  <c r="AO216" i="4" s="1"/>
  <c r="N216" i="4"/>
  <c r="AP216" i="4" s="1"/>
  <c r="O216" i="4"/>
  <c r="AQ216" i="4" s="1"/>
  <c r="F217" i="4"/>
  <c r="AH217" i="4" s="1"/>
  <c r="G217" i="4"/>
  <c r="AI217" i="4" s="1"/>
  <c r="H217" i="4"/>
  <c r="AJ217" i="4" s="1"/>
  <c r="I217" i="4"/>
  <c r="AK217" i="4" s="1"/>
  <c r="J217" i="4"/>
  <c r="AL217" i="4" s="1"/>
  <c r="K217" i="4"/>
  <c r="AM217" i="4" s="1"/>
  <c r="L217" i="4"/>
  <c r="AN217" i="4" s="1"/>
  <c r="M217" i="4"/>
  <c r="AO217" i="4" s="1"/>
  <c r="N217" i="4"/>
  <c r="AP217" i="4" s="1"/>
  <c r="O217" i="4"/>
  <c r="AQ217" i="4" s="1"/>
  <c r="F218" i="4"/>
  <c r="AH218" i="4" s="1"/>
  <c r="G218" i="4"/>
  <c r="AI218" i="4" s="1"/>
  <c r="H218" i="4"/>
  <c r="AJ218" i="4" s="1"/>
  <c r="I218" i="4"/>
  <c r="AK218" i="4" s="1"/>
  <c r="J218" i="4"/>
  <c r="AL218" i="4" s="1"/>
  <c r="K218" i="4"/>
  <c r="AM218" i="4" s="1"/>
  <c r="L218" i="4"/>
  <c r="AN218" i="4" s="1"/>
  <c r="M218" i="4"/>
  <c r="AO218" i="4" s="1"/>
  <c r="N218" i="4"/>
  <c r="AP218" i="4" s="1"/>
  <c r="O218" i="4"/>
  <c r="AQ218" i="4" s="1"/>
  <c r="F219" i="4"/>
  <c r="AH219" i="4" s="1"/>
  <c r="G219" i="4"/>
  <c r="AI219" i="4" s="1"/>
  <c r="H219" i="4"/>
  <c r="AJ219" i="4" s="1"/>
  <c r="I219" i="4"/>
  <c r="AK219" i="4" s="1"/>
  <c r="J219" i="4"/>
  <c r="AL219" i="4" s="1"/>
  <c r="K219" i="4"/>
  <c r="AM219" i="4" s="1"/>
  <c r="L219" i="4"/>
  <c r="AN219" i="4" s="1"/>
  <c r="M219" i="4"/>
  <c r="AO219" i="4" s="1"/>
  <c r="N219" i="4"/>
  <c r="AP219" i="4" s="1"/>
  <c r="O219" i="4"/>
  <c r="AQ219" i="4" s="1"/>
  <c r="F220" i="4"/>
  <c r="AH220" i="4" s="1"/>
  <c r="G220" i="4"/>
  <c r="AI220" i="4" s="1"/>
  <c r="H220" i="4"/>
  <c r="AJ220" i="4" s="1"/>
  <c r="I220" i="4"/>
  <c r="AK220" i="4" s="1"/>
  <c r="J220" i="4"/>
  <c r="AL220" i="4" s="1"/>
  <c r="K220" i="4"/>
  <c r="AM220" i="4" s="1"/>
  <c r="L220" i="4"/>
  <c r="AN220" i="4" s="1"/>
  <c r="M220" i="4"/>
  <c r="AO220" i="4" s="1"/>
  <c r="N220" i="4"/>
  <c r="AP220" i="4" s="1"/>
  <c r="O220" i="4"/>
  <c r="AQ220" i="4" s="1"/>
  <c r="F221" i="4"/>
  <c r="AH221" i="4" s="1"/>
  <c r="G221" i="4"/>
  <c r="AI221" i="4" s="1"/>
  <c r="H221" i="4"/>
  <c r="AJ221" i="4" s="1"/>
  <c r="I221" i="4"/>
  <c r="AK221" i="4" s="1"/>
  <c r="J221" i="4"/>
  <c r="AL221" i="4" s="1"/>
  <c r="K221" i="4"/>
  <c r="AM221" i="4" s="1"/>
  <c r="L221" i="4"/>
  <c r="AN221" i="4" s="1"/>
  <c r="M221" i="4"/>
  <c r="AO221" i="4" s="1"/>
  <c r="N221" i="4"/>
  <c r="AP221" i="4" s="1"/>
  <c r="O221" i="4"/>
  <c r="AQ221" i="4" s="1"/>
  <c r="F222" i="4"/>
  <c r="AH222" i="4" s="1"/>
  <c r="G222" i="4"/>
  <c r="AI222" i="4" s="1"/>
  <c r="H222" i="4"/>
  <c r="AJ222" i="4" s="1"/>
  <c r="I222" i="4"/>
  <c r="AK222" i="4" s="1"/>
  <c r="J222" i="4"/>
  <c r="AL222" i="4" s="1"/>
  <c r="K222" i="4"/>
  <c r="AM222" i="4" s="1"/>
  <c r="L222" i="4"/>
  <c r="AN222" i="4" s="1"/>
  <c r="M222" i="4"/>
  <c r="AO222" i="4" s="1"/>
  <c r="N222" i="4"/>
  <c r="AP222" i="4" s="1"/>
  <c r="O222" i="4"/>
  <c r="AQ222" i="4" s="1"/>
  <c r="F223" i="4"/>
  <c r="AH223" i="4" s="1"/>
  <c r="G223" i="4"/>
  <c r="AI223" i="4" s="1"/>
  <c r="H223" i="4"/>
  <c r="AJ223" i="4" s="1"/>
  <c r="I223" i="4"/>
  <c r="AK223" i="4" s="1"/>
  <c r="J223" i="4"/>
  <c r="AL223" i="4" s="1"/>
  <c r="K223" i="4"/>
  <c r="AM223" i="4" s="1"/>
  <c r="L223" i="4"/>
  <c r="AN223" i="4" s="1"/>
  <c r="M223" i="4"/>
  <c r="AO223" i="4" s="1"/>
  <c r="N223" i="4"/>
  <c r="AP223" i="4" s="1"/>
  <c r="O223" i="4"/>
  <c r="AQ223" i="4" s="1"/>
  <c r="F224" i="4"/>
  <c r="AH224" i="4" s="1"/>
  <c r="G224" i="4"/>
  <c r="AI224" i="4" s="1"/>
  <c r="H224" i="4"/>
  <c r="AJ224" i="4" s="1"/>
  <c r="I224" i="4"/>
  <c r="AK224" i="4" s="1"/>
  <c r="J224" i="4"/>
  <c r="AL224" i="4" s="1"/>
  <c r="K224" i="4"/>
  <c r="AM224" i="4" s="1"/>
  <c r="L224" i="4"/>
  <c r="AN224" i="4" s="1"/>
  <c r="M224" i="4"/>
  <c r="AO224" i="4" s="1"/>
  <c r="N224" i="4"/>
  <c r="AP224" i="4" s="1"/>
  <c r="O224" i="4"/>
  <c r="AQ224" i="4" s="1"/>
  <c r="F225" i="4"/>
  <c r="AH225" i="4" s="1"/>
  <c r="G225" i="4"/>
  <c r="AI225" i="4" s="1"/>
  <c r="H225" i="4"/>
  <c r="AJ225" i="4" s="1"/>
  <c r="I225" i="4"/>
  <c r="AK225" i="4" s="1"/>
  <c r="J225" i="4"/>
  <c r="AL225" i="4" s="1"/>
  <c r="K225" i="4"/>
  <c r="AM225" i="4" s="1"/>
  <c r="L225" i="4"/>
  <c r="AN225" i="4" s="1"/>
  <c r="M225" i="4"/>
  <c r="AO225" i="4" s="1"/>
  <c r="N225" i="4"/>
  <c r="AP225" i="4" s="1"/>
  <c r="O225" i="4"/>
  <c r="AQ225" i="4" s="1"/>
  <c r="F226" i="4"/>
  <c r="AH226" i="4" s="1"/>
  <c r="G226" i="4"/>
  <c r="AI226" i="4" s="1"/>
  <c r="H226" i="4"/>
  <c r="AJ226" i="4" s="1"/>
  <c r="I226" i="4"/>
  <c r="AK226" i="4" s="1"/>
  <c r="J226" i="4"/>
  <c r="AL226" i="4" s="1"/>
  <c r="K226" i="4"/>
  <c r="AM226" i="4" s="1"/>
  <c r="L226" i="4"/>
  <c r="AN226" i="4" s="1"/>
  <c r="M226" i="4"/>
  <c r="AO226" i="4" s="1"/>
  <c r="N226" i="4"/>
  <c r="AP226" i="4" s="1"/>
  <c r="O226" i="4"/>
  <c r="AQ226" i="4" s="1"/>
  <c r="F227" i="4"/>
  <c r="AH227" i="4" s="1"/>
  <c r="G227" i="4"/>
  <c r="AI227" i="4" s="1"/>
  <c r="H227" i="4"/>
  <c r="AJ227" i="4" s="1"/>
  <c r="I227" i="4"/>
  <c r="AK227" i="4" s="1"/>
  <c r="J227" i="4"/>
  <c r="AL227" i="4" s="1"/>
  <c r="K227" i="4"/>
  <c r="AM227" i="4" s="1"/>
  <c r="L227" i="4"/>
  <c r="AN227" i="4" s="1"/>
  <c r="M227" i="4"/>
  <c r="AO227" i="4" s="1"/>
  <c r="N227" i="4"/>
  <c r="AP227" i="4" s="1"/>
  <c r="O227" i="4"/>
  <c r="AQ227" i="4" s="1"/>
  <c r="F228" i="4"/>
  <c r="AH228" i="4" s="1"/>
  <c r="G228" i="4"/>
  <c r="AI228" i="4" s="1"/>
  <c r="H228" i="4"/>
  <c r="AJ228" i="4" s="1"/>
  <c r="I228" i="4"/>
  <c r="AK228" i="4" s="1"/>
  <c r="J228" i="4"/>
  <c r="AL228" i="4" s="1"/>
  <c r="K228" i="4"/>
  <c r="AM228" i="4" s="1"/>
  <c r="L228" i="4"/>
  <c r="AN228" i="4" s="1"/>
  <c r="M228" i="4"/>
  <c r="AO228" i="4" s="1"/>
  <c r="N228" i="4"/>
  <c r="AP228" i="4" s="1"/>
  <c r="O228" i="4"/>
  <c r="AQ228" i="4" s="1"/>
  <c r="F229" i="4"/>
  <c r="AH229" i="4" s="1"/>
  <c r="G229" i="4"/>
  <c r="AI229" i="4" s="1"/>
  <c r="H229" i="4"/>
  <c r="AJ229" i="4" s="1"/>
  <c r="I229" i="4"/>
  <c r="AK229" i="4" s="1"/>
  <c r="J229" i="4"/>
  <c r="AL229" i="4" s="1"/>
  <c r="K229" i="4"/>
  <c r="AM229" i="4" s="1"/>
  <c r="L229" i="4"/>
  <c r="AN229" i="4" s="1"/>
  <c r="M229" i="4"/>
  <c r="AO229" i="4" s="1"/>
  <c r="N229" i="4"/>
  <c r="AP229" i="4" s="1"/>
  <c r="O229" i="4"/>
  <c r="AQ229" i="4" s="1"/>
  <c r="F230" i="4"/>
  <c r="AH230" i="4" s="1"/>
  <c r="G230" i="4"/>
  <c r="AI230" i="4" s="1"/>
  <c r="H230" i="4"/>
  <c r="AJ230" i="4" s="1"/>
  <c r="I230" i="4"/>
  <c r="AK230" i="4" s="1"/>
  <c r="J230" i="4"/>
  <c r="AL230" i="4" s="1"/>
  <c r="K230" i="4"/>
  <c r="AM230" i="4" s="1"/>
  <c r="L230" i="4"/>
  <c r="AN230" i="4" s="1"/>
  <c r="M230" i="4"/>
  <c r="AO230" i="4" s="1"/>
  <c r="N230" i="4"/>
  <c r="AP230" i="4" s="1"/>
  <c r="O230" i="4"/>
  <c r="AQ230" i="4" s="1"/>
  <c r="F231" i="4"/>
  <c r="AH231" i="4" s="1"/>
  <c r="G231" i="4"/>
  <c r="AI231" i="4" s="1"/>
  <c r="H231" i="4"/>
  <c r="AJ231" i="4" s="1"/>
  <c r="I231" i="4"/>
  <c r="AK231" i="4" s="1"/>
  <c r="J231" i="4"/>
  <c r="AL231" i="4" s="1"/>
  <c r="K231" i="4"/>
  <c r="AM231" i="4" s="1"/>
  <c r="L231" i="4"/>
  <c r="AN231" i="4" s="1"/>
  <c r="M231" i="4"/>
  <c r="AO231" i="4" s="1"/>
  <c r="N231" i="4"/>
  <c r="AP231" i="4" s="1"/>
  <c r="O231" i="4"/>
  <c r="AQ231" i="4" s="1"/>
  <c r="F232" i="4"/>
  <c r="AH232" i="4" s="1"/>
  <c r="G232" i="4"/>
  <c r="AI232" i="4" s="1"/>
  <c r="H232" i="4"/>
  <c r="AJ232" i="4" s="1"/>
  <c r="I232" i="4"/>
  <c r="AK232" i="4" s="1"/>
  <c r="J232" i="4"/>
  <c r="AL232" i="4" s="1"/>
  <c r="K232" i="4"/>
  <c r="AM232" i="4" s="1"/>
  <c r="L232" i="4"/>
  <c r="AN232" i="4" s="1"/>
  <c r="M232" i="4"/>
  <c r="AO232" i="4" s="1"/>
  <c r="N232" i="4"/>
  <c r="AP232" i="4" s="1"/>
  <c r="O232" i="4"/>
  <c r="AQ232" i="4" s="1"/>
  <c r="F233" i="4"/>
  <c r="AH233" i="4" s="1"/>
  <c r="G233" i="4"/>
  <c r="AI233" i="4" s="1"/>
  <c r="H233" i="4"/>
  <c r="AJ233" i="4" s="1"/>
  <c r="I233" i="4"/>
  <c r="AK233" i="4" s="1"/>
  <c r="J233" i="4"/>
  <c r="AL233" i="4" s="1"/>
  <c r="K233" i="4"/>
  <c r="AM233" i="4" s="1"/>
  <c r="L233" i="4"/>
  <c r="AN233" i="4" s="1"/>
  <c r="M233" i="4"/>
  <c r="AO233" i="4" s="1"/>
  <c r="N233" i="4"/>
  <c r="AP233" i="4" s="1"/>
  <c r="O233" i="4"/>
  <c r="AQ233" i="4" s="1"/>
  <c r="F234" i="4"/>
  <c r="AH234" i="4" s="1"/>
  <c r="G234" i="4"/>
  <c r="AI234" i="4" s="1"/>
  <c r="H234" i="4"/>
  <c r="AJ234" i="4" s="1"/>
  <c r="I234" i="4"/>
  <c r="AK234" i="4" s="1"/>
  <c r="J234" i="4"/>
  <c r="AL234" i="4" s="1"/>
  <c r="K234" i="4"/>
  <c r="AM234" i="4" s="1"/>
  <c r="L234" i="4"/>
  <c r="AN234" i="4" s="1"/>
  <c r="M234" i="4"/>
  <c r="AO234" i="4" s="1"/>
  <c r="N234" i="4"/>
  <c r="AP234" i="4" s="1"/>
  <c r="O234" i="4"/>
  <c r="AQ234" i="4" s="1"/>
  <c r="F235" i="4"/>
  <c r="AH235" i="4" s="1"/>
  <c r="G235" i="4"/>
  <c r="AI235" i="4" s="1"/>
  <c r="H235" i="4"/>
  <c r="AJ235" i="4" s="1"/>
  <c r="I235" i="4"/>
  <c r="AK235" i="4" s="1"/>
  <c r="J235" i="4"/>
  <c r="AL235" i="4" s="1"/>
  <c r="K235" i="4"/>
  <c r="AM235" i="4" s="1"/>
  <c r="L235" i="4"/>
  <c r="AN235" i="4" s="1"/>
  <c r="M235" i="4"/>
  <c r="AO235" i="4" s="1"/>
  <c r="N235" i="4"/>
  <c r="AP235" i="4" s="1"/>
  <c r="O235" i="4"/>
  <c r="AQ235" i="4" s="1"/>
  <c r="F236" i="4"/>
  <c r="AH236" i="4" s="1"/>
  <c r="G236" i="4"/>
  <c r="AI236" i="4" s="1"/>
  <c r="H236" i="4"/>
  <c r="AJ236" i="4" s="1"/>
  <c r="I236" i="4"/>
  <c r="AK236" i="4" s="1"/>
  <c r="J236" i="4"/>
  <c r="AL236" i="4" s="1"/>
  <c r="K236" i="4"/>
  <c r="AM236" i="4" s="1"/>
  <c r="L236" i="4"/>
  <c r="AN236" i="4" s="1"/>
  <c r="M236" i="4"/>
  <c r="AO236" i="4" s="1"/>
  <c r="N236" i="4"/>
  <c r="AP236" i="4" s="1"/>
  <c r="O236" i="4"/>
  <c r="AQ236" i="4" s="1"/>
  <c r="F237" i="4"/>
  <c r="AH237" i="4" s="1"/>
  <c r="G237" i="4"/>
  <c r="AI237" i="4" s="1"/>
  <c r="H237" i="4"/>
  <c r="AJ237" i="4" s="1"/>
  <c r="I237" i="4"/>
  <c r="AK237" i="4" s="1"/>
  <c r="J237" i="4"/>
  <c r="AL237" i="4" s="1"/>
  <c r="K237" i="4"/>
  <c r="AM237" i="4" s="1"/>
  <c r="L237" i="4"/>
  <c r="AN237" i="4" s="1"/>
  <c r="M237" i="4"/>
  <c r="AO237" i="4" s="1"/>
  <c r="N237" i="4"/>
  <c r="AP237" i="4" s="1"/>
  <c r="O237" i="4"/>
  <c r="AQ237" i="4" s="1"/>
  <c r="F238" i="4"/>
  <c r="AH238" i="4" s="1"/>
  <c r="G238" i="4"/>
  <c r="AI238" i="4" s="1"/>
  <c r="H238" i="4"/>
  <c r="AJ238" i="4" s="1"/>
  <c r="I238" i="4"/>
  <c r="AK238" i="4" s="1"/>
  <c r="J238" i="4"/>
  <c r="AL238" i="4" s="1"/>
  <c r="K238" i="4"/>
  <c r="AM238" i="4" s="1"/>
  <c r="L238" i="4"/>
  <c r="AN238" i="4" s="1"/>
  <c r="M238" i="4"/>
  <c r="AO238" i="4" s="1"/>
  <c r="N238" i="4"/>
  <c r="AP238" i="4" s="1"/>
  <c r="O238" i="4"/>
  <c r="AQ238" i="4" s="1"/>
  <c r="F239" i="4"/>
  <c r="AH239" i="4" s="1"/>
  <c r="G239" i="4"/>
  <c r="AI239" i="4" s="1"/>
  <c r="H239" i="4"/>
  <c r="AJ239" i="4" s="1"/>
  <c r="I239" i="4"/>
  <c r="AK239" i="4" s="1"/>
  <c r="J239" i="4"/>
  <c r="AL239" i="4" s="1"/>
  <c r="K239" i="4"/>
  <c r="AM239" i="4" s="1"/>
  <c r="L239" i="4"/>
  <c r="AN239" i="4" s="1"/>
  <c r="M239" i="4"/>
  <c r="AO239" i="4" s="1"/>
  <c r="N239" i="4"/>
  <c r="AP239" i="4" s="1"/>
  <c r="O239" i="4"/>
  <c r="AQ239" i="4" s="1"/>
  <c r="F240" i="4"/>
  <c r="AH240" i="4" s="1"/>
  <c r="G240" i="4"/>
  <c r="AI240" i="4" s="1"/>
  <c r="H240" i="4"/>
  <c r="AJ240" i="4" s="1"/>
  <c r="I240" i="4"/>
  <c r="AK240" i="4" s="1"/>
  <c r="J240" i="4"/>
  <c r="AL240" i="4" s="1"/>
  <c r="K240" i="4"/>
  <c r="AM240" i="4" s="1"/>
  <c r="L240" i="4"/>
  <c r="AN240" i="4" s="1"/>
  <c r="M240" i="4"/>
  <c r="AO240" i="4" s="1"/>
  <c r="N240" i="4"/>
  <c r="AP240" i="4" s="1"/>
  <c r="O240" i="4"/>
  <c r="AQ240" i="4" s="1"/>
  <c r="F241" i="4"/>
  <c r="AH241" i="4" s="1"/>
  <c r="G241" i="4"/>
  <c r="AI241" i="4" s="1"/>
  <c r="H241" i="4"/>
  <c r="AJ241" i="4" s="1"/>
  <c r="I241" i="4"/>
  <c r="AK241" i="4" s="1"/>
  <c r="J241" i="4"/>
  <c r="AL241" i="4" s="1"/>
  <c r="K241" i="4"/>
  <c r="AM241" i="4" s="1"/>
  <c r="L241" i="4"/>
  <c r="AN241" i="4" s="1"/>
  <c r="M241" i="4"/>
  <c r="AO241" i="4" s="1"/>
  <c r="N241" i="4"/>
  <c r="AP241" i="4" s="1"/>
  <c r="O241" i="4"/>
  <c r="AQ241" i="4" s="1"/>
  <c r="F242" i="4"/>
  <c r="AH242" i="4" s="1"/>
  <c r="G242" i="4"/>
  <c r="AI242" i="4" s="1"/>
  <c r="H242" i="4"/>
  <c r="AJ242" i="4" s="1"/>
  <c r="I242" i="4"/>
  <c r="AK242" i="4" s="1"/>
  <c r="J242" i="4"/>
  <c r="AL242" i="4" s="1"/>
  <c r="K242" i="4"/>
  <c r="AM242" i="4" s="1"/>
  <c r="L242" i="4"/>
  <c r="AN242" i="4" s="1"/>
  <c r="M242" i="4"/>
  <c r="AO242" i="4" s="1"/>
  <c r="N242" i="4"/>
  <c r="AP242" i="4" s="1"/>
  <c r="O242" i="4"/>
  <c r="AQ242" i="4" s="1"/>
  <c r="F243" i="4"/>
  <c r="AH243" i="4" s="1"/>
  <c r="G243" i="4"/>
  <c r="AI243" i="4" s="1"/>
  <c r="H243" i="4"/>
  <c r="AJ243" i="4" s="1"/>
  <c r="I243" i="4"/>
  <c r="AK243" i="4" s="1"/>
  <c r="J243" i="4"/>
  <c r="AL243" i="4" s="1"/>
  <c r="K243" i="4"/>
  <c r="AM243" i="4" s="1"/>
  <c r="L243" i="4"/>
  <c r="AN243" i="4" s="1"/>
  <c r="M243" i="4"/>
  <c r="AO243" i="4" s="1"/>
  <c r="N243" i="4"/>
  <c r="AP243" i="4" s="1"/>
  <c r="O243" i="4"/>
  <c r="AQ243" i="4" s="1"/>
  <c r="F244" i="4"/>
  <c r="AH244" i="4" s="1"/>
  <c r="G244" i="4"/>
  <c r="AI244" i="4" s="1"/>
  <c r="H244" i="4"/>
  <c r="AJ244" i="4" s="1"/>
  <c r="I244" i="4"/>
  <c r="AK244" i="4" s="1"/>
  <c r="J244" i="4"/>
  <c r="AL244" i="4" s="1"/>
  <c r="K244" i="4"/>
  <c r="AM244" i="4" s="1"/>
  <c r="L244" i="4"/>
  <c r="AN244" i="4" s="1"/>
  <c r="M244" i="4"/>
  <c r="AO244" i="4" s="1"/>
  <c r="N244" i="4"/>
  <c r="AP244" i="4" s="1"/>
  <c r="O244" i="4"/>
  <c r="AQ244" i="4" s="1"/>
  <c r="F245" i="4"/>
  <c r="AH245" i="4" s="1"/>
  <c r="G245" i="4"/>
  <c r="AI245" i="4" s="1"/>
  <c r="H245" i="4"/>
  <c r="AJ245" i="4" s="1"/>
  <c r="I245" i="4"/>
  <c r="AK245" i="4" s="1"/>
  <c r="J245" i="4"/>
  <c r="AL245" i="4" s="1"/>
  <c r="K245" i="4"/>
  <c r="AM245" i="4" s="1"/>
  <c r="L245" i="4"/>
  <c r="AN245" i="4" s="1"/>
  <c r="M245" i="4"/>
  <c r="AO245" i="4" s="1"/>
  <c r="N245" i="4"/>
  <c r="AP245" i="4" s="1"/>
  <c r="O245" i="4"/>
  <c r="AQ245" i="4" s="1"/>
  <c r="F246" i="4"/>
  <c r="AH246" i="4" s="1"/>
  <c r="G246" i="4"/>
  <c r="AI246" i="4" s="1"/>
  <c r="H246" i="4"/>
  <c r="AJ246" i="4" s="1"/>
  <c r="I246" i="4"/>
  <c r="AK246" i="4" s="1"/>
  <c r="J246" i="4"/>
  <c r="AL246" i="4" s="1"/>
  <c r="K246" i="4"/>
  <c r="AM246" i="4" s="1"/>
  <c r="L246" i="4"/>
  <c r="AN246" i="4" s="1"/>
  <c r="M246" i="4"/>
  <c r="AO246" i="4" s="1"/>
  <c r="N246" i="4"/>
  <c r="AP246" i="4" s="1"/>
  <c r="O246" i="4"/>
  <c r="AQ246" i="4" s="1"/>
  <c r="F247" i="4"/>
  <c r="AH247" i="4" s="1"/>
  <c r="G247" i="4"/>
  <c r="AI247" i="4" s="1"/>
  <c r="H247" i="4"/>
  <c r="AJ247" i="4" s="1"/>
  <c r="I247" i="4"/>
  <c r="AK247" i="4" s="1"/>
  <c r="J247" i="4"/>
  <c r="AL247" i="4" s="1"/>
  <c r="K247" i="4"/>
  <c r="AM247" i="4" s="1"/>
  <c r="L247" i="4"/>
  <c r="AN247" i="4" s="1"/>
  <c r="M247" i="4"/>
  <c r="AO247" i="4" s="1"/>
  <c r="N247" i="4"/>
  <c r="AP247" i="4" s="1"/>
  <c r="O247" i="4"/>
  <c r="AQ247" i="4" s="1"/>
  <c r="F248" i="4"/>
  <c r="AH248" i="4" s="1"/>
  <c r="G248" i="4"/>
  <c r="AI248" i="4" s="1"/>
  <c r="H248" i="4"/>
  <c r="AJ248" i="4" s="1"/>
  <c r="I248" i="4"/>
  <c r="AK248" i="4" s="1"/>
  <c r="J248" i="4"/>
  <c r="AL248" i="4" s="1"/>
  <c r="K248" i="4"/>
  <c r="AM248" i="4" s="1"/>
  <c r="L248" i="4"/>
  <c r="AN248" i="4" s="1"/>
  <c r="M248" i="4"/>
  <c r="AO248" i="4" s="1"/>
  <c r="N248" i="4"/>
  <c r="AP248" i="4" s="1"/>
  <c r="O248" i="4"/>
  <c r="AQ248" i="4" s="1"/>
  <c r="F249" i="4"/>
  <c r="AH249" i="4" s="1"/>
  <c r="G249" i="4"/>
  <c r="AI249" i="4" s="1"/>
  <c r="H249" i="4"/>
  <c r="AJ249" i="4" s="1"/>
  <c r="I249" i="4"/>
  <c r="AK249" i="4" s="1"/>
  <c r="J249" i="4"/>
  <c r="AL249" i="4" s="1"/>
  <c r="K249" i="4"/>
  <c r="AM249" i="4" s="1"/>
  <c r="L249" i="4"/>
  <c r="AN249" i="4" s="1"/>
  <c r="M249" i="4"/>
  <c r="AO249" i="4" s="1"/>
  <c r="N249" i="4"/>
  <c r="AP249" i="4" s="1"/>
  <c r="O249" i="4"/>
  <c r="AQ249" i="4" s="1"/>
  <c r="F250" i="4"/>
  <c r="AH250" i="4" s="1"/>
  <c r="G250" i="4"/>
  <c r="AI250" i="4" s="1"/>
  <c r="H250" i="4"/>
  <c r="AJ250" i="4" s="1"/>
  <c r="I250" i="4"/>
  <c r="AK250" i="4" s="1"/>
  <c r="J250" i="4"/>
  <c r="AL250" i="4" s="1"/>
  <c r="K250" i="4"/>
  <c r="AM250" i="4" s="1"/>
  <c r="L250" i="4"/>
  <c r="AN250" i="4" s="1"/>
  <c r="M250" i="4"/>
  <c r="AO250" i="4" s="1"/>
  <c r="N250" i="4"/>
  <c r="AP250" i="4" s="1"/>
  <c r="O250" i="4"/>
  <c r="AQ250" i="4" s="1"/>
  <c r="F251" i="4"/>
  <c r="AH251" i="4" s="1"/>
  <c r="G251" i="4"/>
  <c r="AI251" i="4" s="1"/>
  <c r="H251" i="4"/>
  <c r="AJ251" i="4" s="1"/>
  <c r="I251" i="4"/>
  <c r="AK251" i="4" s="1"/>
  <c r="J251" i="4"/>
  <c r="AL251" i="4" s="1"/>
  <c r="K251" i="4"/>
  <c r="AM251" i="4" s="1"/>
  <c r="L251" i="4"/>
  <c r="AN251" i="4" s="1"/>
  <c r="M251" i="4"/>
  <c r="AO251" i="4" s="1"/>
  <c r="N251" i="4"/>
  <c r="AP251" i="4" s="1"/>
  <c r="O251" i="4"/>
  <c r="AQ251" i="4" s="1"/>
  <c r="F252" i="4"/>
  <c r="AH252" i="4" s="1"/>
  <c r="G252" i="4"/>
  <c r="AI252" i="4" s="1"/>
  <c r="H252" i="4"/>
  <c r="AJ252" i="4" s="1"/>
  <c r="I252" i="4"/>
  <c r="AK252" i="4" s="1"/>
  <c r="J252" i="4"/>
  <c r="AL252" i="4" s="1"/>
  <c r="K252" i="4"/>
  <c r="AM252" i="4" s="1"/>
  <c r="L252" i="4"/>
  <c r="AN252" i="4" s="1"/>
  <c r="M252" i="4"/>
  <c r="AO252" i="4" s="1"/>
  <c r="N252" i="4"/>
  <c r="AP252" i="4" s="1"/>
  <c r="O252" i="4"/>
  <c r="AQ252" i="4" s="1"/>
  <c r="F253" i="4"/>
  <c r="AH253" i="4" s="1"/>
  <c r="G253" i="4"/>
  <c r="AI253" i="4" s="1"/>
  <c r="H253" i="4"/>
  <c r="AJ253" i="4" s="1"/>
  <c r="I253" i="4"/>
  <c r="AK253" i="4" s="1"/>
  <c r="J253" i="4"/>
  <c r="AL253" i="4" s="1"/>
  <c r="K253" i="4"/>
  <c r="AM253" i="4" s="1"/>
  <c r="L253" i="4"/>
  <c r="AN253" i="4" s="1"/>
  <c r="M253" i="4"/>
  <c r="AO253" i="4" s="1"/>
  <c r="N253" i="4"/>
  <c r="AP253" i="4" s="1"/>
  <c r="O253" i="4"/>
  <c r="AQ253" i="4" s="1"/>
  <c r="F254" i="4"/>
  <c r="AH254" i="4" s="1"/>
  <c r="G254" i="4"/>
  <c r="AI254" i="4" s="1"/>
  <c r="H254" i="4"/>
  <c r="AJ254" i="4" s="1"/>
  <c r="I254" i="4"/>
  <c r="AK254" i="4" s="1"/>
  <c r="J254" i="4"/>
  <c r="AL254" i="4" s="1"/>
  <c r="K254" i="4"/>
  <c r="AM254" i="4" s="1"/>
  <c r="L254" i="4"/>
  <c r="AN254" i="4" s="1"/>
  <c r="M254" i="4"/>
  <c r="AO254" i="4" s="1"/>
  <c r="N254" i="4"/>
  <c r="AP254" i="4" s="1"/>
  <c r="O254" i="4"/>
  <c r="AQ254" i="4" s="1"/>
  <c r="F255" i="4"/>
  <c r="AH255" i="4" s="1"/>
  <c r="G255" i="4"/>
  <c r="AI255" i="4" s="1"/>
  <c r="H255" i="4"/>
  <c r="AJ255" i="4" s="1"/>
  <c r="I255" i="4"/>
  <c r="AK255" i="4" s="1"/>
  <c r="J255" i="4"/>
  <c r="AL255" i="4" s="1"/>
  <c r="K255" i="4"/>
  <c r="AM255" i="4" s="1"/>
  <c r="L255" i="4"/>
  <c r="AN255" i="4" s="1"/>
  <c r="M255" i="4"/>
  <c r="AO255" i="4" s="1"/>
  <c r="N255" i="4"/>
  <c r="AP255" i="4" s="1"/>
  <c r="O255" i="4"/>
  <c r="AQ255" i="4" s="1"/>
  <c r="F256" i="4"/>
  <c r="AH256" i="4" s="1"/>
  <c r="G256" i="4"/>
  <c r="AI256" i="4" s="1"/>
  <c r="H256" i="4"/>
  <c r="AJ256" i="4" s="1"/>
  <c r="I256" i="4"/>
  <c r="AK256" i="4" s="1"/>
  <c r="J256" i="4"/>
  <c r="AL256" i="4" s="1"/>
  <c r="K256" i="4"/>
  <c r="AM256" i="4" s="1"/>
  <c r="L256" i="4"/>
  <c r="AN256" i="4" s="1"/>
  <c r="M256" i="4"/>
  <c r="AO256" i="4" s="1"/>
  <c r="N256" i="4"/>
  <c r="AP256" i="4" s="1"/>
  <c r="O256" i="4"/>
  <c r="AQ256" i="4" s="1"/>
  <c r="F257" i="4"/>
  <c r="AH257" i="4" s="1"/>
  <c r="G257" i="4"/>
  <c r="AI257" i="4" s="1"/>
  <c r="H257" i="4"/>
  <c r="AJ257" i="4" s="1"/>
  <c r="I257" i="4"/>
  <c r="AK257" i="4" s="1"/>
  <c r="J257" i="4"/>
  <c r="AL257" i="4" s="1"/>
  <c r="K257" i="4"/>
  <c r="AM257" i="4" s="1"/>
  <c r="L257" i="4"/>
  <c r="AN257" i="4" s="1"/>
  <c r="M257" i="4"/>
  <c r="AO257" i="4" s="1"/>
  <c r="N257" i="4"/>
  <c r="AP257" i="4" s="1"/>
  <c r="O257" i="4"/>
  <c r="AQ257" i="4" s="1"/>
  <c r="F258" i="4"/>
  <c r="AH258" i="4" s="1"/>
  <c r="G258" i="4"/>
  <c r="AI258" i="4" s="1"/>
  <c r="H258" i="4"/>
  <c r="AJ258" i="4" s="1"/>
  <c r="I258" i="4"/>
  <c r="AK258" i="4" s="1"/>
  <c r="J258" i="4"/>
  <c r="AL258" i="4" s="1"/>
  <c r="K258" i="4"/>
  <c r="AM258" i="4" s="1"/>
  <c r="L258" i="4"/>
  <c r="AN258" i="4" s="1"/>
  <c r="M258" i="4"/>
  <c r="AO258" i="4" s="1"/>
  <c r="N258" i="4"/>
  <c r="AP258" i="4" s="1"/>
  <c r="O258" i="4"/>
  <c r="AQ258" i="4" s="1"/>
  <c r="F259" i="4"/>
  <c r="AH259" i="4" s="1"/>
  <c r="G259" i="4"/>
  <c r="AI259" i="4" s="1"/>
  <c r="H259" i="4"/>
  <c r="AJ259" i="4" s="1"/>
  <c r="I259" i="4"/>
  <c r="AK259" i="4" s="1"/>
  <c r="J259" i="4"/>
  <c r="AL259" i="4" s="1"/>
  <c r="K259" i="4"/>
  <c r="AM259" i="4" s="1"/>
  <c r="L259" i="4"/>
  <c r="AN259" i="4" s="1"/>
  <c r="M259" i="4"/>
  <c r="AO259" i="4" s="1"/>
  <c r="N259" i="4"/>
  <c r="AP259" i="4" s="1"/>
  <c r="O259" i="4"/>
  <c r="AQ259" i="4" s="1"/>
  <c r="F260" i="4"/>
  <c r="AH260" i="4" s="1"/>
  <c r="G260" i="4"/>
  <c r="AI260" i="4" s="1"/>
  <c r="H260" i="4"/>
  <c r="AJ260" i="4" s="1"/>
  <c r="I260" i="4"/>
  <c r="AK260" i="4" s="1"/>
  <c r="J260" i="4"/>
  <c r="AL260" i="4" s="1"/>
  <c r="K260" i="4"/>
  <c r="AM260" i="4" s="1"/>
  <c r="L260" i="4"/>
  <c r="AN260" i="4" s="1"/>
  <c r="M260" i="4"/>
  <c r="AO260" i="4" s="1"/>
  <c r="N260" i="4"/>
  <c r="AP260" i="4" s="1"/>
  <c r="O260" i="4"/>
  <c r="AQ260" i="4" s="1"/>
  <c r="F261" i="4"/>
  <c r="AH261" i="4" s="1"/>
  <c r="G261" i="4"/>
  <c r="AI261" i="4" s="1"/>
  <c r="H261" i="4"/>
  <c r="AJ261" i="4" s="1"/>
  <c r="I261" i="4"/>
  <c r="AK261" i="4" s="1"/>
  <c r="J261" i="4"/>
  <c r="AL261" i="4" s="1"/>
  <c r="K261" i="4"/>
  <c r="AM261" i="4" s="1"/>
  <c r="L261" i="4"/>
  <c r="AN261" i="4" s="1"/>
  <c r="M261" i="4"/>
  <c r="AO261" i="4" s="1"/>
  <c r="N261" i="4"/>
  <c r="AP261" i="4" s="1"/>
  <c r="O261" i="4"/>
  <c r="AQ261" i="4" s="1"/>
  <c r="F262" i="4"/>
  <c r="AH262" i="4" s="1"/>
  <c r="G262" i="4"/>
  <c r="AI262" i="4" s="1"/>
  <c r="H262" i="4"/>
  <c r="AJ262" i="4" s="1"/>
  <c r="I262" i="4"/>
  <c r="AK262" i="4" s="1"/>
  <c r="J262" i="4"/>
  <c r="AL262" i="4" s="1"/>
  <c r="K262" i="4"/>
  <c r="AM262" i="4" s="1"/>
  <c r="L262" i="4"/>
  <c r="AN262" i="4" s="1"/>
  <c r="M262" i="4"/>
  <c r="AO262" i="4" s="1"/>
  <c r="N262" i="4"/>
  <c r="AP262" i="4" s="1"/>
  <c r="O262" i="4"/>
  <c r="AQ262" i="4" s="1"/>
  <c r="F263" i="4"/>
  <c r="AH263" i="4" s="1"/>
  <c r="G263" i="4"/>
  <c r="AI263" i="4" s="1"/>
  <c r="H263" i="4"/>
  <c r="AJ263" i="4" s="1"/>
  <c r="I263" i="4"/>
  <c r="AK263" i="4" s="1"/>
  <c r="J263" i="4"/>
  <c r="AL263" i="4" s="1"/>
  <c r="K263" i="4"/>
  <c r="AM263" i="4" s="1"/>
  <c r="L263" i="4"/>
  <c r="AN263" i="4" s="1"/>
  <c r="M263" i="4"/>
  <c r="AO263" i="4" s="1"/>
  <c r="N263" i="4"/>
  <c r="AP263" i="4" s="1"/>
  <c r="O263" i="4"/>
  <c r="AQ263" i="4" s="1"/>
  <c r="F264" i="4"/>
  <c r="AH264" i="4" s="1"/>
  <c r="G264" i="4"/>
  <c r="AI264" i="4" s="1"/>
  <c r="H264" i="4"/>
  <c r="AJ264" i="4" s="1"/>
  <c r="I264" i="4"/>
  <c r="AK264" i="4" s="1"/>
  <c r="J264" i="4"/>
  <c r="AL264" i="4" s="1"/>
  <c r="K264" i="4"/>
  <c r="AM264" i="4" s="1"/>
  <c r="L264" i="4"/>
  <c r="AN264" i="4" s="1"/>
  <c r="M264" i="4"/>
  <c r="AO264" i="4" s="1"/>
  <c r="N264" i="4"/>
  <c r="AP264" i="4" s="1"/>
  <c r="O264" i="4"/>
  <c r="AQ264" i="4" s="1"/>
  <c r="F265" i="4"/>
  <c r="AH265" i="4" s="1"/>
  <c r="G265" i="4"/>
  <c r="AI265" i="4" s="1"/>
  <c r="H265" i="4"/>
  <c r="AJ265" i="4" s="1"/>
  <c r="I265" i="4"/>
  <c r="AK265" i="4" s="1"/>
  <c r="J265" i="4"/>
  <c r="AL265" i="4" s="1"/>
  <c r="K265" i="4"/>
  <c r="AM265" i="4" s="1"/>
  <c r="L265" i="4"/>
  <c r="AN265" i="4" s="1"/>
  <c r="M265" i="4"/>
  <c r="AO265" i="4" s="1"/>
  <c r="N265" i="4"/>
  <c r="AP265" i="4" s="1"/>
  <c r="O265" i="4"/>
  <c r="AQ265" i="4" s="1"/>
  <c r="F266" i="4"/>
  <c r="AH266" i="4" s="1"/>
  <c r="G266" i="4"/>
  <c r="AI266" i="4" s="1"/>
  <c r="H266" i="4"/>
  <c r="AJ266" i="4" s="1"/>
  <c r="I266" i="4"/>
  <c r="AK266" i="4" s="1"/>
  <c r="J266" i="4"/>
  <c r="AL266" i="4" s="1"/>
  <c r="K266" i="4"/>
  <c r="AM266" i="4" s="1"/>
  <c r="L266" i="4"/>
  <c r="AN266" i="4" s="1"/>
  <c r="M266" i="4"/>
  <c r="AO266" i="4" s="1"/>
  <c r="N266" i="4"/>
  <c r="AP266" i="4" s="1"/>
  <c r="O266" i="4"/>
  <c r="AQ266" i="4" s="1"/>
  <c r="F267" i="4"/>
  <c r="AH267" i="4" s="1"/>
  <c r="G267" i="4"/>
  <c r="AI267" i="4" s="1"/>
  <c r="H267" i="4"/>
  <c r="AJ267" i="4" s="1"/>
  <c r="I267" i="4"/>
  <c r="AK267" i="4" s="1"/>
  <c r="J267" i="4"/>
  <c r="AL267" i="4" s="1"/>
  <c r="K267" i="4"/>
  <c r="AM267" i="4" s="1"/>
  <c r="L267" i="4"/>
  <c r="AN267" i="4" s="1"/>
  <c r="M267" i="4"/>
  <c r="AO267" i="4" s="1"/>
  <c r="N267" i="4"/>
  <c r="AP267" i="4" s="1"/>
  <c r="O267" i="4"/>
  <c r="AQ267" i="4" s="1"/>
  <c r="F268" i="4"/>
  <c r="AH268" i="4" s="1"/>
  <c r="G268" i="4"/>
  <c r="AI268" i="4" s="1"/>
  <c r="H268" i="4"/>
  <c r="AJ268" i="4" s="1"/>
  <c r="I268" i="4"/>
  <c r="AK268" i="4" s="1"/>
  <c r="J268" i="4"/>
  <c r="AL268" i="4" s="1"/>
  <c r="K268" i="4"/>
  <c r="AM268" i="4" s="1"/>
  <c r="L268" i="4"/>
  <c r="AN268" i="4" s="1"/>
  <c r="M268" i="4"/>
  <c r="AO268" i="4" s="1"/>
  <c r="N268" i="4"/>
  <c r="AP268" i="4" s="1"/>
  <c r="O268" i="4"/>
  <c r="AQ268" i="4" s="1"/>
  <c r="F269" i="4"/>
  <c r="AH269" i="4" s="1"/>
  <c r="G269" i="4"/>
  <c r="AI269" i="4" s="1"/>
  <c r="H269" i="4"/>
  <c r="AJ269" i="4" s="1"/>
  <c r="I269" i="4"/>
  <c r="AK269" i="4" s="1"/>
  <c r="J269" i="4"/>
  <c r="AL269" i="4" s="1"/>
  <c r="K269" i="4"/>
  <c r="AM269" i="4" s="1"/>
  <c r="L269" i="4"/>
  <c r="AN269" i="4" s="1"/>
  <c r="M269" i="4"/>
  <c r="AO269" i="4" s="1"/>
  <c r="N269" i="4"/>
  <c r="AP269" i="4" s="1"/>
  <c r="O269" i="4"/>
  <c r="AQ269" i="4" s="1"/>
  <c r="F270" i="4"/>
  <c r="AH270" i="4" s="1"/>
  <c r="G270" i="4"/>
  <c r="AI270" i="4" s="1"/>
  <c r="H270" i="4"/>
  <c r="AJ270" i="4" s="1"/>
  <c r="I270" i="4"/>
  <c r="AK270" i="4" s="1"/>
  <c r="J270" i="4"/>
  <c r="AL270" i="4" s="1"/>
  <c r="K270" i="4"/>
  <c r="AM270" i="4" s="1"/>
  <c r="L270" i="4"/>
  <c r="AN270" i="4" s="1"/>
  <c r="M270" i="4"/>
  <c r="AO270" i="4" s="1"/>
  <c r="N270" i="4"/>
  <c r="AP270" i="4" s="1"/>
  <c r="O270" i="4"/>
  <c r="AQ270" i="4" s="1"/>
  <c r="F271" i="4"/>
  <c r="AH271" i="4" s="1"/>
  <c r="G271" i="4"/>
  <c r="AI271" i="4" s="1"/>
  <c r="H271" i="4"/>
  <c r="AJ271" i="4" s="1"/>
  <c r="I271" i="4"/>
  <c r="AK271" i="4" s="1"/>
  <c r="J271" i="4"/>
  <c r="AL271" i="4" s="1"/>
  <c r="K271" i="4"/>
  <c r="AM271" i="4" s="1"/>
  <c r="L271" i="4"/>
  <c r="AN271" i="4" s="1"/>
  <c r="M271" i="4"/>
  <c r="AO271" i="4" s="1"/>
  <c r="N271" i="4"/>
  <c r="AP271" i="4" s="1"/>
  <c r="O271" i="4"/>
  <c r="AQ271" i="4" s="1"/>
  <c r="F272" i="4"/>
  <c r="AH272" i="4" s="1"/>
  <c r="G272" i="4"/>
  <c r="AI272" i="4" s="1"/>
  <c r="H272" i="4"/>
  <c r="AJ272" i="4" s="1"/>
  <c r="I272" i="4"/>
  <c r="AK272" i="4" s="1"/>
  <c r="J272" i="4"/>
  <c r="AL272" i="4" s="1"/>
  <c r="K272" i="4"/>
  <c r="AM272" i="4" s="1"/>
  <c r="L272" i="4"/>
  <c r="AN272" i="4" s="1"/>
  <c r="M272" i="4"/>
  <c r="AO272" i="4" s="1"/>
  <c r="N272" i="4"/>
  <c r="AP272" i="4" s="1"/>
  <c r="O272" i="4"/>
  <c r="AQ272" i="4" s="1"/>
  <c r="F273" i="4"/>
  <c r="AH273" i="4" s="1"/>
  <c r="G273" i="4"/>
  <c r="AI273" i="4" s="1"/>
  <c r="H273" i="4"/>
  <c r="AJ273" i="4" s="1"/>
  <c r="I273" i="4"/>
  <c r="AK273" i="4" s="1"/>
  <c r="J273" i="4"/>
  <c r="AL273" i="4" s="1"/>
  <c r="K273" i="4"/>
  <c r="AM273" i="4" s="1"/>
  <c r="L273" i="4"/>
  <c r="AN273" i="4" s="1"/>
  <c r="M273" i="4"/>
  <c r="AO273" i="4" s="1"/>
  <c r="N273" i="4"/>
  <c r="AP273" i="4" s="1"/>
  <c r="O273" i="4"/>
  <c r="AQ273" i="4" s="1"/>
  <c r="F274" i="4"/>
  <c r="AH274" i="4" s="1"/>
  <c r="G274" i="4"/>
  <c r="AI274" i="4" s="1"/>
  <c r="H274" i="4"/>
  <c r="AJ274" i="4" s="1"/>
  <c r="I274" i="4"/>
  <c r="AK274" i="4" s="1"/>
  <c r="J274" i="4"/>
  <c r="AL274" i="4" s="1"/>
  <c r="K274" i="4"/>
  <c r="AM274" i="4" s="1"/>
  <c r="L274" i="4"/>
  <c r="AN274" i="4" s="1"/>
  <c r="M274" i="4"/>
  <c r="AO274" i="4" s="1"/>
  <c r="N274" i="4"/>
  <c r="AP274" i="4" s="1"/>
  <c r="O274" i="4"/>
  <c r="AQ274" i="4" s="1"/>
  <c r="F275" i="4"/>
  <c r="AH275" i="4" s="1"/>
  <c r="G275" i="4"/>
  <c r="AI275" i="4" s="1"/>
  <c r="H275" i="4"/>
  <c r="AJ275" i="4" s="1"/>
  <c r="I275" i="4"/>
  <c r="AK275" i="4" s="1"/>
  <c r="J275" i="4"/>
  <c r="AL275" i="4" s="1"/>
  <c r="K275" i="4"/>
  <c r="AM275" i="4" s="1"/>
  <c r="L275" i="4"/>
  <c r="AN275" i="4" s="1"/>
  <c r="M275" i="4"/>
  <c r="AO275" i="4" s="1"/>
  <c r="N275" i="4"/>
  <c r="AP275" i="4" s="1"/>
  <c r="O275" i="4"/>
  <c r="AQ275" i="4" s="1"/>
  <c r="F276" i="4"/>
  <c r="AH276" i="4" s="1"/>
  <c r="G276" i="4"/>
  <c r="AI276" i="4" s="1"/>
  <c r="H276" i="4"/>
  <c r="AJ276" i="4" s="1"/>
  <c r="I276" i="4"/>
  <c r="AK276" i="4" s="1"/>
  <c r="J276" i="4"/>
  <c r="AL276" i="4" s="1"/>
  <c r="K276" i="4"/>
  <c r="AM276" i="4" s="1"/>
  <c r="L276" i="4"/>
  <c r="AN276" i="4" s="1"/>
  <c r="M276" i="4"/>
  <c r="AO276" i="4" s="1"/>
  <c r="N276" i="4"/>
  <c r="AP276" i="4" s="1"/>
  <c r="O276" i="4"/>
  <c r="AQ276" i="4" s="1"/>
  <c r="F277" i="4"/>
  <c r="AH277" i="4" s="1"/>
  <c r="G277" i="4"/>
  <c r="AI277" i="4" s="1"/>
  <c r="H277" i="4"/>
  <c r="AJ277" i="4" s="1"/>
  <c r="I277" i="4"/>
  <c r="AK277" i="4" s="1"/>
  <c r="J277" i="4"/>
  <c r="AL277" i="4" s="1"/>
  <c r="K277" i="4"/>
  <c r="AM277" i="4" s="1"/>
  <c r="L277" i="4"/>
  <c r="AN277" i="4" s="1"/>
  <c r="M277" i="4"/>
  <c r="AO277" i="4" s="1"/>
  <c r="N277" i="4"/>
  <c r="AP277" i="4" s="1"/>
  <c r="O277" i="4"/>
  <c r="AQ277" i="4" s="1"/>
  <c r="F278" i="4"/>
  <c r="AH278" i="4" s="1"/>
  <c r="G278" i="4"/>
  <c r="AI278" i="4" s="1"/>
  <c r="H278" i="4"/>
  <c r="AJ278" i="4" s="1"/>
  <c r="I278" i="4"/>
  <c r="AK278" i="4" s="1"/>
  <c r="J278" i="4"/>
  <c r="AL278" i="4" s="1"/>
  <c r="K278" i="4"/>
  <c r="AM278" i="4" s="1"/>
  <c r="L278" i="4"/>
  <c r="AN278" i="4" s="1"/>
  <c r="M278" i="4"/>
  <c r="AO278" i="4" s="1"/>
  <c r="N278" i="4"/>
  <c r="AP278" i="4" s="1"/>
  <c r="O278" i="4"/>
  <c r="AQ278" i="4" s="1"/>
  <c r="F279" i="4"/>
  <c r="AH279" i="4" s="1"/>
  <c r="G279" i="4"/>
  <c r="AI279" i="4" s="1"/>
  <c r="H279" i="4"/>
  <c r="AJ279" i="4" s="1"/>
  <c r="I279" i="4"/>
  <c r="AK279" i="4" s="1"/>
  <c r="J279" i="4"/>
  <c r="AL279" i="4" s="1"/>
  <c r="K279" i="4"/>
  <c r="AM279" i="4" s="1"/>
  <c r="L279" i="4"/>
  <c r="AN279" i="4" s="1"/>
  <c r="M279" i="4"/>
  <c r="AO279" i="4" s="1"/>
  <c r="N279" i="4"/>
  <c r="AP279" i="4" s="1"/>
  <c r="O279" i="4"/>
  <c r="AQ279" i="4" s="1"/>
  <c r="F280" i="4"/>
  <c r="AH280" i="4" s="1"/>
  <c r="G280" i="4"/>
  <c r="AI280" i="4" s="1"/>
  <c r="H280" i="4"/>
  <c r="AJ280" i="4" s="1"/>
  <c r="I280" i="4"/>
  <c r="AK280" i="4" s="1"/>
  <c r="J280" i="4"/>
  <c r="AL280" i="4" s="1"/>
  <c r="K280" i="4"/>
  <c r="AM280" i="4" s="1"/>
  <c r="L280" i="4"/>
  <c r="AN280" i="4" s="1"/>
  <c r="M280" i="4"/>
  <c r="AO280" i="4" s="1"/>
  <c r="N280" i="4"/>
  <c r="AP280" i="4" s="1"/>
  <c r="O280" i="4"/>
  <c r="AQ280" i="4" s="1"/>
  <c r="F281" i="4"/>
  <c r="AH281" i="4" s="1"/>
  <c r="G281" i="4"/>
  <c r="AI281" i="4" s="1"/>
  <c r="H281" i="4"/>
  <c r="AJ281" i="4" s="1"/>
  <c r="I281" i="4"/>
  <c r="AK281" i="4" s="1"/>
  <c r="J281" i="4"/>
  <c r="AL281" i="4" s="1"/>
  <c r="K281" i="4"/>
  <c r="AM281" i="4" s="1"/>
  <c r="L281" i="4"/>
  <c r="AN281" i="4" s="1"/>
  <c r="M281" i="4"/>
  <c r="AO281" i="4" s="1"/>
  <c r="N281" i="4"/>
  <c r="AP281" i="4" s="1"/>
  <c r="O281" i="4"/>
  <c r="AQ281" i="4" s="1"/>
  <c r="F282" i="4"/>
  <c r="AH282" i="4" s="1"/>
  <c r="G282" i="4"/>
  <c r="AI282" i="4" s="1"/>
  <c r="H282" i="4"/>
  <c r="AJ282" i="4" s="1"/>
  <c r="I282" i="4"/>
  <c r="AK282" i="4" s="1"/>
  <c r="J282" i="4"/>
  <c r="AL282" i="4" s="1"/>
  <c r="K282" i="4"/>
  <c r="AM282" i="4" s="1"/>
  <c r="L282" i="4"/>
  <c r="AN282" i="4" s="1"/>
  <c r="M282" i="4"/>
  <c r="AO282" i="4" s="1"/>
  <c r="N282" i="4"/>
  <c r="AP282" i="4" s="1"/>
  <c r="O282" i="4"/>
  <c r="AQ282" i="4" s="1"/>
  <c r="F283" i="4"/>
  <c r="AH283" i="4" s="1"/>
  <c r="G283" i="4"/>
  <c r="AI283" i="4" s="1"/>
  <c r="H283" i="4"/>
  <c r="AJ283" i="4" s="1"/>
  <c r="I283" i="4"/>
  <c r="AK283" i="4" s="1"/>
  <c r="J283" i="4"/>
  <c r="AL283" i="4" s="1"/>
  <c r="K283" i="4"/>
  <c r="AM283" i="4" s="1"/>
  <c r="L283" i="4"/>
  <c r="AN283" i="4" s="1"/>
  <c r="M283" i="4"/>
  <c r="AO283" i="4" s="1"/>
  <c r="N283" i="4"/>
  <c r="AP283" i="4" s="1"/>
  <c r="O283" i="4"/>
  <c r="AQ283" i="4" s="1"/>
  <c r="F284" i="4"/>
  <c r="AH284" i="4" s="1"/>
  <c r="G284" i="4"/>
  <c r="AI284" i="4" s="1"/>
  <c r="H284" i="4"/>
  <c r="AJ284" i="4" s="1"/>
  <c r="I284" i="4"/>
  <c r="AK284" i="4" s="1"/>
  <c r="J284" i="4"/>
  <c r="AL284" i="4" s="1"/>
  <c r="K284" i="4"/>
  <c r="AM284" i="4" s="1"/>
  <c r="L284" i="4"/>
  <c r="AN284" i="4" s="1"/>
  <c r="M284" i="4"/>
  <c r="AO284" i="4" s="1"/>
  <c r="N284" i="4"/>
  <c r="AP284" i="4" s="1"/>
  <c r="O284" i="4"/>
  <c r="AQ284" i="4" s="1"/>
  <c r="F285" i="4"/>
  <c r="AH285" i="4" s="1"/>
  <c r="G285" i="4"/>
  <c r="AI285" i="4" s="1"/>
  <c r="H285" i="4"/>
  <c r="AJ285" i="4" s="1"/>
  <c r="I285" i="4"/>
  <c r="AK285" i="4" s="1"/>
  <c r="J285" i="4"/>
  <c r="AL285" i="4" s="1"/>
  <c r="K285" i="4"/>
  <c r="AM285" i="4" s="1"/>
  <c r="L285" i="4"/>
  <c r="AN285" i="4" s="1"/>
  <c r="M285" i="4"/>
  <c r="AO285" i="4" s="1"/>
  <c r="N285" i="4"/>
  <c r="AP285" i="4" s="1"/>
  <c r="O285" i="4"/>
  <c r="AQ285" i="4" s="1"/>
  <c r="F286" i="4"/>
  <c r="AH286" i="4" s="1"/>
  <c r="G286" i="4"/>
  <c r="AI286" i="4" s="1"/>
  <c r="H286" i="4"/>
  <c r="AJ286" i="4" s="1"/>
  <c r="I286" i="4"/>
  <c r="AK286" i="4" s="1"/>
  <c r="J286" i="4"/>
  <c r="AL286" i="4" s="1"/>
  <c r="K286" i="4"/>
  <c r="AM286" i="4" s="1"/>
  <c r="L286" i="4"/>
  <c r="AN286" i="4" s="1"/>
  <c r="M286" i="4"/>
  <c r="AO286" i="4" s="1"/>
  <c r="N286" i="4"/>
  <c r="AP286" i="4" s="1"/>
  <c r="O286" i="4"/>
  <c r="AQ286" i="4" s="1"/>
  <c r="F287" i="4"/>
  <c r="AH287" i="4" s="1"/>
  <c r="G287" i="4"/>
  <c r="AI287" i="4" s="1"/>
  <c r="H287" i="4"/>
  <c r="AJ287" i="4" s="1"/>
  <c r="I287" i="4"/>
  <c r="AK287" i="4" s="1"/>
  <c r="J287" i="4"/>
  <c r="AL287" i="4" s="1"/>
  <c r="K287" i="4"/>
  <c r="AM287" i="4" s="1"/>
  <c r="L287" i="4"/>
  <c r="AN287" i="4" s="1"/>
  <c r="M287" i="4"/>
  <c r="AO287" i="4" s="1"/>
  <c r="N287" i="4"/>
  <c r="AP287" i="4" s="1"/>
  <c r="O287" i="4"/>
  <c r="AQ287" i="4" s="1"/>
  <c r="F288" i="4"/>
  <c r="AH288" i="4" s="1"/>
  <c r="G288" i="4"/>
  <c r="AI288" i="4" s="1"/>
  <c r="H288" i="4"/>
  <c r="AJ288" i="4" s="1"/>
  <c r="I288" i="4"/>
  <c r="AK288" i="4" s="1"/>
  <c r="J288" i="4"/>
  <c r="AL288" i="4" s="1"/>
  <c r="K288" i="4"/>
  <c r="AM288" i="4" s="1"/>
  <c r="L288" i="4"/>
  <c r="AN288" i="4" s="1"/>
  <c r="M288" i="4"/>
  <c r="AO288" i="4" s="1"/>
  <c r="N288" i="4"/>
  <c r="AP288" i="4" s="1"/>
  <c r="O288" i="4"/>
  <c r="AQ288" i="4" s="1"/>
  <c r="F289" i="4"/>
  <c r="AH289" i="4" s="1"/>
  <c r="G289" i="4"/>
  <c r="AI289" i="4" s="1"/>
  <c r="H289" i="4"/>
  <c r="AJ289" i="4" s="1"/>
  <c r="I289" i="4"/>
  <c r="AK289" i="4" s="1"/>
  <c r="J289" i="4"/>
  <c r="AL289" i="4" s="1"/>
  <c r="K289" i="4"/>
  <c r="AM289" i="4" s="1"/>
  <c r="L289" i="4"/>
  <c r="AN289" i="4" s="1"/>
  <c r="M289" i="4"/>
  <c r="AO289" i="4" s="1"/>
  <c r="N289" i="4"/>
  <c r="AP289" i="4" s="1"/>
  <c r="O289" i="4"/>
  <c r="AQ289" i="4" s="1"/>
  <c r="F290" i="4"/>
  <c r="AH290" i="4" s="1"/>
  <c r="G290" i="4"/>
  <c r="AI290" i="4" s="1"/>
  <c r="H290" i="4"/>
  <c r="AJ290" i="4" s="1"/>
  <c r="I290" i="4"/>
  <c r="AK290" i="4" s="1"/>
  <c r="J290" i="4"/>
  <c r="AL290" i="4" s="1"/>
  <c r="K290" i="4"/>
  <c r="AM290" i="4" s="1"/>
  <c r="L290" i="4"/>
  <c r="AN290" i="4" s="1"/>
  <c r="M290" i="4"/>
  <c r="AO290" i="4" s="1"/>
  <c r="N290" i="4"/>
  <c r="AP290" i="4" s="1"/>
  <c r="O290" i="4"/>
  <c r="AQ290" i="4" s="1"/>
  <c r="F291" i="4"/>
  <c r="AH291" i="4" s="1"/>
  <c r="G291" i="4"/>
  <c r="AI291" i="4" s="1"/>
  <c r="H291" i="4"/>
  <c r="AJ291" i="4" s="1"/>
  <c r="I291" i="4"/>
  <c r="AK291" i="4" s="1"/>
  <c r="J291" i="4"/>
  <c r="AL291" i="4" s="1"/>
  <c r="K291" i="4"/>
  <c r="AM291" i="4" s="1"/>
  <c r="L291" i="4"/>
  <c r="AN291" i="4" s="1"/>
  <c r="M291" i="4"/>
  <c r="AO291" i="4" s="1"/>
  <c r="N291" i="4"/>
  <c r="AP291" i="4" s="1"/>
  <c r="O291" i="4"/>
  <c r="AQ291" i="4" s="1"/>
  <c r="F292" i="4"/>
  <c r="AH292" i="4" s="1"/>
  <c r="G292" i="4"/>
  <c r="AI292" i="4" s="1"/>
  <c r="H292" i="4"/>
  <c r="AJ292" i="4" s="1"/>
  <c r="I292" i="4"/>
  <c r="AK292" i="4" s="1"/>
  <c r="J292" i="4"/>
  <c r="AL292" i="4" s="1"/>
  <c r="K292" i="4"/>
  <c r="AM292" i="4" s="1"/>
  <c r="L292" i="4"/>
  <c r="AN292" i="4" s="1"/>
  <c r="M292" i="4"/>
  <c r="AO292" i="4" s="1"/>
  <c r="N292" i="4"/>
  <c r="AP292" i="4" s="1"/>
  <c r="O292" i="4"/>
  <c r="AQ292" i="4" s="1"/>
  <c r="F293" i="4"/>
  <c r="AH293" i="4" s="1"/>
  <c r="G293" i="4"/>
  <c r="AI293" i="4" s="1"/>
  <c r="H293" i="4"/>
  <c r="AJ293" i="4" s="1"/>
  <c r="I293" i="4"/>
  <c r="AK293" i="4" s="1"/>
  <c r="J293" i="4"/>
  <c r="AL293" i="4" s="1"/>
  <c r="K293" i="4"/>
  <c r="AM293" i="4" s="1"/>
  <c r="L293" i="4"/>
  <c r="AN293" i="4" s="1"/>
  <c r="M293" i="4"/>
  <c r="AO293" i="4" s="1"/>
  <c r="N293" i="4"/>
  <c r="AP293" i="4" s="1"/>
  <c r="O293" i="4"/>
  <c r="AQ293" i="4" s="1"/>
  <c r="F294" i="4"/>
  <c r="AH294" i="4" s="1"/>
  <c r="G294" i="4"/>
  <c r="AI294" i="4" s="1"/>
  <c r="H294" i="4"/>
  <c r="AJ294" i="4" s="1"/>
  <c r="I294" i="4"/>
  <c r="AK294" i="4" s="1"/>
  <c r="J294" i="4"/>
  <c r="AL294" i="4" s="1"/>
  <c r="K294" i="4"/>
  <c r="AM294" i="4" s="1"/>
  <c r="L294" i="4"/>
  <c r="AN294" i="4" s="1"/>
  <c r="M294" i="4"/>
  <c r="AO294" i="4" s="1"/>
  <c r="N294" i="4"/>
  <c r="AP294" i="4" s="1"/>
  <c r="O294" i="4"/>
  <c r="AQ294" i="4" s="1"/>
  <c r="F295" i="4"/>
  <c r="AH295" i="4" s="1"/>
  <c r="G295" i="4"/>
  <c r="AI295" i="4" s="1"/>
  <c r="H295" i="4"/>
  <c r="AJ295" i="4" s="1"/>
  <c r="I295" i="4"/>
  <c r="AK295" i="4" s="1"/>
  <c r="J295" i="4"/>
  <c r="AL295" i="4" s="1"/>
  <c r="K295" i="4"/>
  <c r="AM295" i="4" s="1"/>
  <c r="L295" i="4"/>
  <c r="AN295" i="4" s="1"/>
  <c r="M295" i="4"/>
  <c r="AO295" i="4" s="1"/>
  <c r="N295" i="4"/>
  <c r="AP295" i="4" s="1"/>
  <c r="O295" i="4"/>
  <c r="AQ295" i="4" s="1"/>
  <c r="F296" i="4"/>
  <c r="AH296" i="4" s="1"/>
  <c r="G296" i="4"/>
  <c r="AI296" i="4" s="1"/>
  <c r="H296" i="4"/>
  <c r="AJ296" i="4" s="1"/>
  <c r="I296" i="4"/>
  <c r="AK296" i="4" s="1"/>
  <c r="J296" i="4"/>
  <c r="AL296" i="4" s="1"/>
  <c r="K296" i="4"/>
  <c r="AM296" i="4" s="1"/>
  <c r="L296" i="4"/>
  <c r="AN296" i="4" s="1"/>
  <c r="M296" i="4"/>
  <c r="AO296" i="4" s="1"/>
  <c r="N296" i="4"/>
  <c r="AP296" i="4" s="1"/>
  <c r="O296" i="4"/>
  <c r="AQ296" i="4" s="1"/>
  <c r="F297" i="4"/>
  <c r="AH297" i="4" s="1"/>
  <c r="G297" i="4"/>
  <c r="AI297" i="4" s="1"/>
  <c r="H297" i="4"/>
  <c r="AJ297" i="4" s="1"/>
  <c r="I297" i="4"/>
  <c r="AK297" i="4" s="1"/>
  <c r="J297" i="4"/>
  <c r="AL297" i="4" s="1"/>
  <c r="K297" i="4"/>
  <c r="AM297" i="4" s="1"/>
  <c r="L297" i="4"/>
  <c r="AN297" i="4" s="1"/>
  <c r="M297" i="4"/>
  <c r="AO297" i="4" s="1"/>
  <c r="N297" i="4"/>
  <c r="AP297" i="4" s="1"/>
  <c r="O297" i="4"/>
  <c r="AQ297" i="4" s="1"/>
  <c r="F298" i="4"/>
  <c r="AH298" i="4" s="1"/>
  <c r="G298" i="4"/>
  <c r="AI298" i="4" s="1"/>
  <c r="H298" i="4"/>
  <c r="AJ298" i="4" s="1"/>
  <c r="I298" i="4"/>
  <c r="AK298" i="4" s="1"/>
  <c r="J298" i="4"/>
  <c r="AL298" i="4" s="1"/>
  <c r="K298" i="4"/>
  <c r="AM298" i="4" s="1"/>
  <c r="L298" i="4"/>
  <c r="AN298" i="4" s="1"/>
  <c r="M298" i="4"/>
  <c r="AO298" i="4" s="1"/>
  <c r="N298" i="4"/>
  <c r="AP298" i="4" s="1"/>
  <c r="O298" i="4"/>
  <c r="AQ298" i="4" s="1"/>
  <c r="F299" i="4"/>
  <c r="AH299" i="4" s="1"/>
  <c r="G299" i="4"/>
  <c r="AI299" i="4" s="1"/>
  <c r="H299" i="4"/>
  <c r="AJ299" i="4" s="1"/>
  <c r="I299" i="4"/>
  <c r="AK299" i="4" s="1"/>
  <c r="J299" i="4"/>
  <c r="AL299" i="4" s="1"/>
  <c r="K299" i="4"/>
  <c r="AM299" i="4" s="1"/>
  <c r="L299" i="4"/>
  <c r="AN299" i="4" s="1"/>
  <c r="M299" i="4"/>
  <c r="AO299" i="4" s="1"/>
  <c r="N299" i="4"/>
  <c r="AP299" i="4" s="1"/>
  <c r="O299" i="4"/>
  <c r="AQ299" i="4" s="1"/>
  <c r="F300" i="4"/>
  <c r="AH300" i="4" s="1"/>
  <c r="G300" i="4"/>
  <c r="AI300" i="4" s="1"/>
  <c r="H300" i="4"/>
  <c r="AJ300" i="4" s="1"/>
  <c r="I300" i="4"/>
  <c r="AK300" i="4" s="1"/>
  <c r="J300" i="4"/>
  <c r="AL300" i="4" s="1"/>
  <c r="K300" i="4"/>
  <c r="AM300" i="4" s="1"/>
  <c r="L300" i="4"/>
  <c r="AN300" i="4" s="1"/>
  <c r="M300" i="4"/>
  <c r="AO300" i="4" s="1"/>
  <c r="N300" i="4"/>
  <c r="AP300" i="4" s="1"/>
  <c r="O300" i="4"/>
  <c r="AQ300" i="4" s="1"/>
  <c r="F301" i="4"/>
  <c r="AH301" i="4" s="1"/>
  <c r="G301" i="4"/>
  <c r="AI301" i="4" s="1"/>
  <c r="H301" i="4"/>
  <c r="AJ301" i="4" s="1"/>
  <c r="I301" i="4"/>
  <c r="AK301" i="4" s="1"/>
  <c r="J301" i="4"/>
  <c r="AL301" i="4" s="1"/>
  <c r="K301" i="4"/>
  <c r="AM301" i="4" s="1"/>
  <c r="L301" i="4"/>
  <c r="AN301" i="4" s="1"/>
  <c r="M301" i="4"/>
  <c r="AO301" i="4" s="1"/>
  <c r="N301" i="4"/>
  <c r="AP301" i="4" s="1"/>
  <c r="O301" i="4"/>
  <c r="AQ301" i="4" s="1"/>
  <c r="F302" i="4"/>
  <c r="AH302" i="4" s="1"/>
  <c r="G302" i="4"/>
  <c r="AI302" i="4" s="1"/>
  <c r="H302" i="4"/>
  <c r="AJ302" i="4" s="1"/>
  <c r="I302" i="4"/>
  <c r="AK302" i="4" s="1"/>
  <c r="J302" i="4"/>
  <c r="AL302" i="4" s="1"/>
  <c r="K302" i="4"/>
  <c r="AM302" i="4" s="1"/>
  <c r="L302" i="4"/>
  <c r="AN302" i="4" s="1"/>
  <c r="M302" i="4"/>
  <c r="AO302" i="4" s="1"/>
  <c r="N302" i="4"/>
  <c r="AP302" i="4" s="1"/>
  <c r="O302" i="4"/>
  <c r="AQ302" i="4" s="1"/>
  <c r="F303" i="4"/>
  <c r="AH303" i="4" s="1"/>
  <c r="G303" i="4"/>
  <c r="AI303" i="4" s="1"/>
  <c r="H303" i="4"/>
  <c r="AJ303" i="4" s="1"/>
  <c r="I303" i="4"/>
  <c r="AK303" i="4" s="1"/>
  <c r="J303" i="4"/>
  <c r="AL303" i="4" s="1"/>
  <c r="K303" i="4"/>
  <c r="AM303" i="4" s="1"/>
  <c r="L303" i="4"/>
  <c r="AN303" i="4" s="1"/>
  <c r="M303" i="4"/>
  <c r="AO303" i="4" s="1"/>
  <c r="N303" i="4"/>
  <c r="AP303" i="4" s="1"/>
  <c r="O303" i="4"/>
  <c r="AQ303" i="4" s="1"/>
  <c r="F304" i="4"/>
  <c r="AH304" i="4" s="1"/>
  <c r="G304" i="4"/>
  <c r="AI304" i="4" s="1"/>
  <c r="H304" i="4"/>
  <c r="AJ304" i="4" s="1"/>
  <c r="I304" i="4"/>
  <c r="AK304" i="4" s="1"/>
  <c r="J304" i="4"/>
  <c r="AL304" i="4" s="1"/>
  <c r="K304" i="4"/>
  <c r="AM304" i="4" s="1"/>
  <c r="L304" i="4"/>
  <c r="AN304" i="4" s="1"/>
  <c r="M304" i="4"/>
  <c r="AO304" i="4" s="1"/>
  <c r="N304" i="4"/>
  <c r="AP304" i="4" s="1"/>
  <c r="O304" i="4"/>
  <c r="AQ304" i="4" s="1"/>
  <c r="F305" i="4"/>
  <c r="AH305" i="4" s="1"/>
  <c r="G305" i="4"/>
  <c r="AI305" i="4" s="1"/>
  <c r="H305" i="4"/>
  <c r="AJ305" i="4" s="1"/>
  <c r="I305" i="4"/>
  <c r="AK305" i="4" s="1"/>
  <c r="J305" i="4"/>
  <c r="AL305" i="4" s="1"/>
  <c r="K305" i="4"/>
  <c r="AM305" i="4" s="1"/>
  <c r="L305" i="4"/>
  <c r="AN305" i="4" s="1"/>
  <c r="M305" i="4"/>
  <c r="AO305" i="4" s="1"/>
  <c r="N305" i="4"/>
  <c r="AP305" i="4" s="1"/>
  <c r="O305" i="4"/>
  <c r="AQ305" i="4" s="1"/>
  <c r="F306" i="4"/>
  <c r="AH306" i="4" s="1"/>
  <c r="G306" i="4"/>
  <c r="AI306" i="4" s="1"/>
  <c r="H306" i="4"/>
  <c r="AJ306" i="4" s="1"/>
  <c r="I306" i="4"/>
  <c r="AK306" i="4" s="1"/>
  <c r="J306" i="4"/>
  <c r="AL306" i="4" s="1"/>
  <c r="K306" i="4"/>
  <c r="AM306" i="4" s="1"/>
  <c r="L306" i="4"/>
  <c r="AN306" i="4" s="1"/>
  <c r="M306" i="4"/>
  <c r="AO306" i="4" s="1"/>
  <c r="N306" i="4"/>
  <c r="AP306" i="4" s="1"/>
  <c r="O306" i="4"/>
  <c r="AQ306" i="4" s="1"/>
  <c r="F307" i="4"/>
  <c r="AH307" i="4" s="1"/>
  <c r="G307" i="4"/>
  <c r="AI307" i="4" s="1"/>
  <c r="H307" i="4"/>
  <c r="AJ307" i="4" s="1"/>
  <c r="I307" i="4"/>
  <c r="AK307" i="4" s="1"/>
  <c r="J307" i="4"/>
  <c r="AL307" i="4" s="1"/>
  <c r="K307" i="4"/>
  <c r="AM307" i="4" s="1"/>
  <c r="L307" i="4"/>
  <c r="AN307" i="4" s="1"/>
  <c r="M307" i="4"/>
  <c r="AO307" i="4" s="1"/>
  <c r="N307" i="4"/>
  <c r="AP307" i="4" s="1"/>
  <c r="O307" i="4"/>
  <c r="AQ307" i="4" s="1"/>
  <c r="F308" i="4"/>
  <c r="AH308" i="4" s="1"/>
  <c r="G308" i="4"/>
  <c r="AI308" i="4" s="1"/>
  <c r="H308" i="4"/>
  <c r="AJ308" i="4" s="1"/>
  <c r="I308" i="4"/>
  <c r="AK308" i="4" s="1"/>
  <c r="J308" i="4"/>
  <c r="AL308" i="4" s="1"/>
  <c r="K308" i="4"/>
  <c r="AM308" i="4" s="1"/>
  <c r="L308" i="4"/>
  <c r="AN308" i="4" s="1"/>
  <c r="M308" i="4"/>
  <c r="AO308" i="4" s="1"/>
  <c r="N308" i="4"/>
  <c r="AP308" i="4" s="1"/>
  <c r="O308" i="4"/>
  <c r="AQ308" i="4" s="1"/>
  <c r="F309" i="4"/>
  <c r="AH309" i="4" s="1"/>
  <c r="G309" i="4"/>
  <c r="AI309" i="4" s="1"/>
  <c r="H309" i="4"/>
  <c r="AJ309" i="4" s="1"/>
  <c r="I309" i="4"/>
  <c r="AK309" i="4" s="1"/>
  <c r="J309" i="4"/>
  <c r="AL309" i="4" s="1"/>
  <c r="K309" i="4"/>
  <c r="AM309" i="4" s="1"/>
  <c r="L309" i="4"/>
  <c r="AN309" i="4" s="1"/>
  <c r="M309" i="4"/>
  <c r="AO309" i="4" s="1"/>
  <c r="N309" i="4"/>
  <c r="AP309" i="4" s="1"/>
  <c r="O309" i="4"/>
  <c r="AQ309" i="4" s="1"/>
  <c r="F310" i="4"/>
  <c r="AH310" i="4" s="1"/>
  <c r="G310" i="4"/>
  <c r="AI310" i="4" s="1"/>
  <c r="H310" i="4"/>
  <c r="AJ310" i="4" s="1"/>
  <c r="I310" i="4"/>
  <c r="AK310" i="4" s="1"/>
  <c r="J310" i="4"/>
  <c r="AL310" i="4" s="1"/>
  <c r="K310" i="4"/>
  <c r="AM310" i="4" s="1"/>
  <c r="L310" i="4"/>
  <c r="AN310" i="4" s="1"/>
  <c r="M310" i="4"/>
  <c r="AO310" i="4" s="1"/>
  <c r="N310" i="4"/>
  <c r="AP310" i="4" s="1"/>
  <c r="O310" i="4"/>
  <c r="AQ310" i="4" s="1"/>
  <c r="F311" i="4"/>
  <c r="AH311" i="4" s="1"/>
  <c r="G311" i="4"/>
  <c r="AI311" i="4" s="1"/>
  <c r="H311" i="4"/>
  <c r="AJ311" i="4" s="1"/>
  <c r="I311" i="4"/>
  <c r="AK311" i="4" s="1"/>
  <c r="J311" i="4"/>
  <c r="AL311" i="4" s="1"/>
  <c r="K311" i="4"/>
  <c r="AM311" i="4" s="1"/>
  <c r="L311" i="4"/>
  <c r="AN311" i="4" s="1"/>
  <c r="M311" i="4"/>
  <c r="AO311" i="4" s="1"/>
  <c r="N311" i="4"/>
  <c r="AP311" i="4" s="1"/>
  <c r="O311" i="4"/>
  <c r="AQ311" i="4" s="1"/>
  <c r="F312" i="4"/>
  <c r="AH312" i="4" s="1"/>
  <c r="G312" i="4"/>
  <c r="AI312" i="4" s="1"/>
  <c r="H312" i="4"/>
  <c r="AJ312" i="4" s="1"/>
  <c r="I312" i="4"/>
  <c r="AK312" i="4" s="1"/>
  <c r="J312" i="4"/>
  <c r="AL312" i="4" s="1"/>
  <c r="K312" i="4"/>
  <c r="AM312" i="4" s="1"/>
  <c r="L312" i="4"/>
  <c r="AN312" i="4" s="1"/>
  <c r="M312" i="4"/>
  <c r="AO312" i="4" s="1"/>
  <c r="N312" i="4"/>
  <c r="AP312" i="4" s="1"/>
  <c r="O312" i="4"/>
  <c r="AQ312" i="4" s="1"/>
  <c r="F313" i="4"/>
  <c r="AH313" i="4" s="1"/>
  <c r="G313" i="4"/>
  <c r="AI313" i="4" s="1"/>
  <c r="H313" i="4"/>
  <c r="AJ313" i="4" s="1"/>
  <c r="I313" i="4"/>
  <c r="AK313" i="4" s="1"/>
  <c r="J313" i="4"/>
  <c r="AL313" i="4" s="1"/>
  <c r="K313" i="4"/>
  <c r="AM313" i="4" s="1"/>
  <c r="L313" i="4"/>
  <c r="AN313" i="4" s="1"/>
  <c r="M313" i="4"/>
  <c r="AO313" i="4" s="1"/>
  <c r="N313" i="4"/>
  <c r="AP313" i="4" s="1"/>
  <c r="O313" i="4"/>
  <c r="AQ313" i="4" s="1"/>
  <c r="F314" i="4"/>
  <c r="AH314" i="4" s="1"/>
  <c r="G314" i="4"/>
  <c r="AI314" i="4" s="1"/>
  <c r="H314" i="4"/>
  <c r="AJ314" i="4" s="1"/>
  <c r="I314" i="4"/>
  <c r="AK314" i="4" s="1"/>
  <c r="J314" i="4"/>
  <c r="AL314" i="4" s="1"/>
  <c r="K314" i="4"/>
  <c r="AM314" i="4" s="1"/>
  <c r="L314" i="4"/>
  <c r="AN314" i="4" s="1"/>
  <c r="M314" i="4"/>
  <c r="AO314" i="4" s="1"/>
  <c r="N314" i="4"/>
  <c r="AP314" i="4" s="1"/>
  <c r="O314" i="4"/>
  <c r="AQ314" i="4" s="1"/>
  <c r="F315" i="4"/>
  <c r="AH315" i="4" s="1"/>
  <c r="G315" i="4"/>
  <c r="AI315" i="4" s="1"/>
  <c r="H315" i="4"/>
  <c r="AJ315" i="4" s="1"/>
  <c r="I315" i="4"/>
  <c r="AK315" i="4" s="1"/>
  <c r="J315" i="4"/>
  <c r="AL315" i="4" s="1"/>
  <c r="K315" i="4"/>
  <c r="AM315" i="4" s="1"/>
  <c r="L315" i="4"/>
  <c r="AN315" i="4" s="1"/>
  <c r="M315" i="4"/>
  <c r="AO315" i="4" s="1"/>
  <c r="N315" i="4"/>
  <c r="AP315" i="4" s="1"/>
  <c r="O315" i="4"/>
  <c r="AQ315" i="4" s="1"/>
  <c r="F316" i="4"/>
  <c r="AH316" i="4" s="1"/>
  <c r="G316" i="4"/>
  <c r="AI316" i="4" s="1"/>
  <c r="H316" i="4"/>
  <c r="AJ316" i="4" s="1"/>
  <c r="I316" i="4"/>
  <c r="AK316" i="4" s="1"/>
  <c r="J316" i="4"/>
  <c r="AL316" i="4" s="1"/>
  <c r="K316" i="4"/>
  <c r="AM316" i="4" s="1"/>
  <c r="L316" i="4"/>
  <c r="AN316" i="4" s="1"/>
  <c r="M316" i="4"/>
  <c r="AO316" i="4" s="1"/>
  <c r="N316" i="4"/>
  <c r="AP316" i="4" s="1"/>
  <c r="O316" i="4"/>
  <c r="AQ316" i="4" s="1"/>
  <c r="F317" i="4"/>
  <c r="AH317" i="4" s="1"/>
  <c r="G317" i="4"/>
  <c r="AI317" i="4" s="1"/>
  <c r="H317" i="4"/>
  <c r="AJ317" i="4" s="1"/>
  <c r="I317" i="4"/>
  <c r="AK317" i="4" s="1"/>
  <c r="J317" i="4"/>
  <c r="AL317" i="4" s="1"/>
  <c r="K317" i="4"/>
  <c r="AM317" i="4" s="1"/>
  <c r="L317" i="4"/>
  <c r="AN317" i="4" s="1"/>
  <c r="M317" i="4"/>
  <c r="AO317" i="4" s="1"/>
  <c r="N317" i="4"/>
  <c r="AP317" i="4" s="1"/>
  <c r="O317" i="4"/>
  <c r="AQ317" i="4" s="1"/>
  <c r="F318" i="4"/>
  <c r="AH318" i="4" s="1"/>
  <c r="G318" i="4"/>
  <c r="AI318" i="4" s="1"/>
  <c r="H318" i="4"/>
  <c r="AJ318" i="4" s="1"/>
  <c r="I318" i="4"/>
  <c r="AK318" i="4" s="1"/>
  <c r="J318" i="4"/>
  <c r="AL318" i="4" s="1"/>
  <c r="K318" i="4"/>
  <c r="AM318" i="4" s="1"/>
  <c r="L318" i="4"/>
  <c r="AN318" i="4" s="1"/>
  <c r="M318" i="4"/>
  <c r="AO318" i="4" s="1"/>
  <c r="N318" i="4"/>
  <c r="AP318" i="4" s="1"/>
  <c r="O318" i="4"/>
  <c r="AQ318" i="4" s="1"/>
  <c r="F319" i="4"/>
  <c r="AH319" i="4" s="1"/>
  <c r="G319" i="4"/>
  <c r="AI319" i="4" s="1"/>
  <c r="H319" i="4"/>
  <c r="AJ319" i="4" s="1"/>
  <c r="I319" i="4"/>
  <c r="AK319" i="4" s="1"/>
  <c r="J319" i="4"/>
  <c r="AL319" i="4" s="1"/>
  <c r="K319" i="4"/>
  <c r="AM319" i="4" s="1"/>
  <c r="L319" i="4"/>
  <c r="AN319" i="4" s="1"/>
  <c r="M319" i="4"/>
  <c r="AO319" i="4" s="1"/>
  <c r="N319" i="4"/>
  <c r="AP319" i="4" s="1"/>
  <c r="O319" i="4"/>
  <c r="AQ319" i="4" s="1"/>
  <c r="F320" i="4"/>
  <c r="AH320" i="4" s="1"/>
  <c r="G320" i="4"/>
  <c r="AI320" i="4" s="1"/>
  <c r="H320" i="4"/>
  <c r="AJ320" i="4" s="1"/>
  <c r="I320" i="4"/>
  <c r="AK320" i="4" s="1"/>
  <c r="J320" i="4"/>
  <c r="AL320" i="4" s="1"/>
  <c r="K320" i="4"/>
  <c r="AM320" i="4" s="1"/>
  <c r="L320" i="4"/>
  <c r="AN320" i="4" s="1"/>
  <c r="M320" i="4"/>
  <c r="AO320" i="4" s="1"/>
  <c r="N320" i="4"/>
  <c r="AP320" i="4" s="1"/>
  <c r="O320" i="4"/>
  <c r="AQ320" i="4" s="1"/>
  <c r="F321" i="4"/>
  <c r="AH321" i="4" s="1"/>
  <c r="G321" i="4"/>
  <c r="AI321" i="4" s="1"/>
  <c r="H321" i="4"/>
  <c r="AJ321" i="4" s="1"/>
  <c r="I321" i="4"/>
  <c r="AK321" i="4" s="1"/>
  <c r="J321" i="4"/>
  <c r="AL321" i="4" s="1"/>
  <c r="K321" i="4"/>
  <c r="AM321" i="4" s="1"/>
  <c r="L321" i="4"/>
  <c r="AN321" i="4" s="1"/>
  <c r="M321" i="4"/>
  <c r="AO321" i="4" s="1"/>
  <c r="N321" i="4"/>
  <c r="AP321" i="4" s="1"/>
  <c r="O321" i="4"/>
  <c r="AQ321" i="4" s="1"/>
  <c r="F322" i="4"/>
  <c r="AH322" i="4" s="1"/>
  <c r="G322" i="4"/>
  <c r="AI322" i="4" s="1"/>
  <c r="H322" i="4"/>
  <c r="AJ322" i="4" s="1"/>
  <c r="I322" i="4"/>
  <c r="AK322" i="4" s="1"/>
  <c r="J322" i="4"/>
  <c r="AL322" i="4" s="1"/>
  <c r="K322" i="4"/>
  <c r="AM322" i="4" s="1"/>
  <c r="L322" i="4"/>
  <c r="AN322" i="4" s="1"/>
  <c r="M322" i="4"/>
  <c r="AO322" i="4" s="1"/>
  <c r="N322" i="4"/>
  <c r="AP322" i="4" s="1"/>
  <c r="O322" i="4"/>
  <c r="AQ322" i="4" s="1"/>
  <c r="F323" i="4"/>
  <c r="AH323" i="4" s="1"/>
  <c r="G323" i="4"/>
  <c r="AI323" i="4" s="1"/>
  <c r="H323" i="4"/>
  <c r="AJ323" i="4" s="1"/>
  <c r="I323" i="4"/>
  <c r="AK323" i="4" s="1"/>
  <c r="J323" i="4"/>
  <c r="AL323" i="4" s="1"/>
  <c r="K323" i="4"/>
  <c r="AM323" i="4" s="1"/>
  <c r="L323" i="4"/>
  <c r="AN323" i="4" s="1"/>
  <c r="M323" i="4"/>
  <c r="AO323" i="4" s="1"/>
  <c r="N323" i="4"/>
  <c r="AP323" i="4" s="1"/>
  <c r="O323" i="4"/>
  <c r="AQ323" i="4" s="1"/>
  <c r="F324" i="4"/>
  <c r="AH324" i="4" s="1"/>
  <c r="G324" i="4"/>
  <c r="AI324" i="4" s="1"/>
  <c r="H324" i="4"/>
  <c r="AJ324" i="4" s="1"/>
  <c r="I324" i="4"/>
  <c r="AK324" i="4" s="1"/>
  <c r="J324" i="4"/>
  <c r="AL324" i="4" s="1"/>
  <c r="K324" i="4"/>
  <c r="AM324" i="4" s="1"/>
  <c r="L324" i="4"/>
  <c r="AN324" i="4" s="1"/>
  <c r="M324" i="4"/>
  <c r="AO324" i="4" s="1"/>
  <c r="N324" i="4"/>
  <c r="AP324" i="4" s="1"/>
  <c r="O324" i="4"/>
  <c r="AQ324" i="4" s="1"/>
  <c r="F325" i="4"/>
  <c r="AH325" i="4" s="1"/>
  <c r="G325" i="4"/>
  <c r="AI325" i="4" s="1"/>
  <c r="H325" i="4"/>
  <c r="AJ325" i="4" s="1"/>
  <c r="I325" i="4"/>
  <c r="AK325" i="4" s="1"/>
  <c r="J325" i="4"/>
  <c r="AL325" i="4" s="1"/>
  <c r="K325" i="4"/>
  <c r="AM325" i="4" s="1"/>
  <c r="L325" i="4"/>
  <c r="AN325" i="4" s="1"/>
  <c r="M325" i="4"/>
  <c r="AO325" i="4" s="1"/>
  <c r="N325" i="4"/>
  <c r="AP325" i="4" s="1"/>
  <c r="O325" i="4"/>
  <c r="AQ325" i="4" s="1"/>
  <c r="F326" i="4"/>
  <c r="AH326" i="4" s="1"/>
  <c r="G326" i="4"/>
  <c r="AI326" i="4" s="1"/>
  <c r="H326" i="4"/>
  <c r="AJ326" i="4" s="1"/>
  <c r="I326" i="4"/>
  <c r="AK326" i="4" s="1"/>
  <c r="J326" i="4"/>
  <c r="AL326" i="4" s="1"/>
  <c r="K326" i="4"/>
  <c r="AM326" i="4" s="1"/>
  <c r="L326" i="4"/>
  <c r="AN326" i="4" s="1"/>
  <c r="M326" i="4"/>
  <c r="AO326" i="4" s="1"/>
  <c r="N326" i="4"/>
  <c r="AP326" i="4" s="1"/>
  <c r="O326" i="4"/>
  <c r="AQ326" i="4" s="1"/>
  <c r="F327" i="4"/>
  <c r="AH327" i="4" s="1"/>
  <c r="G327" i="4"/>
  <c r="AI327" i="4" s="1"/>
  <c r="H327" i="4"/>
  <c r="AJ327" i="4" s="1"/>
  <c r="I327" i="4"/>
  <c r="AK327" i="4" s="1"/>
  <c r="J327" i="4"/>
  <c r="AL327" i="4" s="1"/>
  <c r="K327" i="4"/>
  <c r="AM327" i="4" s="1"/>
  <c r="L327" i="4"/>
  <c r="AN327" i="4" s="1"/>
  <c r="M327" i="4"/>
  <c r="AO327" i="4" s="1"/>
  <c r="N327" i="4"/>
  <c r="AP327" i="4" s="1"/>
  <c r="O327" i="4"/>
  <c r="AQ327" i="4" s="1"/>
  <c r="F328" i="4"/>
  <c r="AH328" i="4" s="1"/>
  <c r="G328" i="4"/>
  <c r="AI328" i="4" s="1"/>
  <c r="H328" i="4"/>
  <c r="AJ328" i="4" s="1"/>
  <c r="I328" i="4"/>
  <c r="AK328" i="4" s="1"/>
  <c r="J328" i="4"/>
  <c r="AL328" i="4" s="1"/>
  <c r="K328" i="4"/>
  <c r="AM328" i="4" s="1"/>
  <c r="L328" i="4"/>
  <c r="AN328" i="4" s="1"/>
  <c r="M328" i="4"/>
  <c r="AO328" i="4" s="1"/>
  <c r="N328" i="4"/>
  <c r="AP328" i="4" s="1"/>
  <c r="O328" i="4"/>
  <c r="AQ328" i="4" s="1"/>
  <c r="F329" i="4"/>
  <c r="AH329" i="4" s="1"/>
  <c r="G329" i="4"/>
  <c r="AI329" i="4" s="1"/>
  <c r="H329" i="4"/>
  <c r="AJ329" i="4" s="1"/>
  <c r="I329" i="4"/>
  <c r="AK329" i="4" s="1"/>
  <c r="J329" i="4"/>
  <c r="AL329" i="4" s="1"/>
  <c r="K329" i="4"/>
  <c r="AM329" i="4" s="1"/>
  <c r="L329" i="4"/>
  <c r="AN329" i="4" s="1"/>
  <c r="M329" i="4"/>
  <c r="AO329" i="4" s="1"/>
  <c r="N329" i="4"/>
  <c r="AP329" i="4" s="1"/>
  <c r="O329" i="4"/>
  <c r="AQ329" i="4" s="1"/>
  <c r="F330" i="4"/>
  <c r="AH330" i="4" s="1"/>
  <c r="G330" i="4"/>
  <c r="AI330" i="4" s="1"/>
  <c r="H330" i="4"/>
  <c r="AJ330" i="4" s="1"/>
  <c r="I330" i="4"/>
  <c r="AK330" i="4" s="1"/>
  <c r="J330" i="4"/>
  <c r="AL330" i="4" s="1"/>
  <c r="K330" i="4"/>
  <c r="AM330" i="4" s="1"/>
  <c r="L330" i="4"/>
  <c r="AN330" i="4" s="1"/>
  <c r="M330" i="4"/>
  <c r="AO330" i="4" s="1"/>
  <c r="N330" i="4"/>
  <c r="AP330" i="4" s="1"/>
  <c r="O330" i="4"/>
  <c r="AQ330" i="4" s="1"/>
  <c r="F331" i="4"/>
  <c r="AH331" i="4" s="1"/>
  <c r="G331" i="4"/>
  <c r="AI331" i="4" s="1"/>
  <c r="H331" i="4"/>
  <c r="AJ331" i="4" s="1"/>
  <c r="I331" i="4"/>
  <c r="AK331" i="4" s="1"/>
  <c r="J331" i="4"/>
  <c r="AL331" i="4" s="1"/>
  <c r="K331" i="4"/>
  <c r="AM331" i="4" s="1"/>
  <c r="L331" i="4"/>
  <c r="AN331" i="4" s="1"/>
  <c r="M331" i="4"/>
  <c r="AO331" i="4" s="1"/>
  <c r="N331" i="4"/>
  <c r="AP331" i="4" s="1"/>
  <c r="O331" i="4"/>
  <c r="AQ331" i="4" s="1"/>
  <c r="F332" i="4"/>
  <c r="AH332" i="4" s="1"/>
  <c r="G332" i="4"/>
  <c r="AI332" i="4" s="1"/>
  <c r="H332" i="4"/>
  <c r="AJ332" i="4" s="1"/>
  <c r="I332" i="4"/>
  <c r="AK332" i="4" s="1"/>
  <c r="J332" i="4"/>
  <c r="AL332" i="4" s="1"/>
  <c r="K332" i="4"/>
  <c r="AM332" i="4" s="1"/>
  <c r="L332" i="4"/>
  <c r="AN332" i="4" s="1"/>
  <c r="M332" i="4"/>
  <c r="AO332" i="4" s="1"/>
  <c r="N332" i="4"/>
  <c r="AP332" i="4" s="1"/>
  <c r="O332" i="4"/>
  <c r="AQ332" i="4" s="1"/>
  <c r="F333" i="4"/>
  <c r="AH333" i="4" s="1"/>
  <c r="G333" i="4"/>
  <c r="AI333" i="4" s="1"/>
  <c r="H333" i="4"/>
  <c r="AJ333" i="4" s="1"/>
  <c r="I333" i="4"/>
  <c r="AK333" i="4" s="1"/>
  <c r="J333" i="4"/>
  <c r="AL333" i="4" s="1"/>
  <c r="K333" i="4"/>
  <c r="AM333" i="4" s="1"/>
  <c r="L333" i="4"/>
  <c r="AN333" i="4" s="1"/>
  <c r="M333" i="4"/>
  <c r="AO333" i="4" s="1"/>
  <c r="N333" i="4"/>
  <c r="AP333" i="4" s="1"/>
  <c r="O333" i="4"/>
  <c r="AQ333" i="4" s="1"/>
  <c r="F334" i="4"/>
  <c r="AH334" i="4" s="1"/>
  <c r="G334" i="4"/>
  <c r="AI334" i="4" s="1"/>
  <c r="H334" i="4"/>
  <c r="AJ334" i="4" s="1"/>
  <c r="I334" i="4"/>
  <c r="AK334" i="4" s="1"/>
  <c r="J334" i="4"/>
  <c r="AL334" i="4" s="1"/>
  <c r="K334" i="4"/>
  <c r="AM334" i="4" s="1"/>
  <c r="L334" i="4"/>
  <c r="AN334" i="4" s="1"/>
  <c r="M334" i="4"/>
  <c r="AO334" i="4" s="1"/>
  <c r="N334" i="4"/>
  <c r="AP334" i="4" s="1"/>
  <c r="O334" i="4"/>
  <c r="AQ334" i="4" s="1"/>
  <c r="F335" i="4"/>
  <c r="AH335" i="4" s="1"/>
  <c r="G335" i="4"/>
  <c r="AI335" i="4" s="1"/>
  <c r="H335" i="4"/>
  <c r="AJ335" i="4" s="1"/>
  <c r="I335" i="4"/>
  <c r="AK335" i="4" s="1"/>
  <c r="J335" i="4"/>
  <c r="AL335" i="4" s="1"/>
  <c r="K335" i="4"/>
  <c r="AM335" i="4" s="1"/>
  <c r="L335" i="4"/>
  <c r="AN335" i="4" s="1"/>
  <c r="M335" i="4"/>
  <c r="AO335" i="4" s="1"/>
  <c r="N335" i="4"/>
  <c r="AP335" i="4" s="1"/>
  <c r="O335" i="4"/>
  <c r="AQ335" i="4" s="1"/>
  <c r="F336" i="4"/>
  <c r="AH336" i="4" s="1"/>
  <c r="G336" i="4"/>
  <c r="AI336" i="4" s="1"/>
  <c r="H336" i="4"/>
  <c r="AJ336" i="4" s="1"/>
  <c r="I336" i="4"/>
  <c r="AK336" i="4" s="1"/>
  <c r="J336" i="4"/>
  <c r="AL336" i="4" s="1"/>
  <c r="K336" i="4"/>
  <c r="AM336" i="4" s="1"/>
  <c r="L336" i="4"/>
  <c r="AN336" i="4" s="1"/>
  <c r="M336" i="4"/>
  <c r="AO336" i="4" s="1"/>
  <c r="N336" i="4"/>
  <c r="AP336" i="4" s="1"/>
  <c r="O336" i="4"/>
  <c r="AQ336" i="4" s="1"/>
  <c r="F337" i="4"/>
  <c r="AH337" i="4" s="1"/>
  <c r="G337" i="4"/>
  <c r="AI337" i="4" s="1"/>
  <c r="H337" i="4"/>
  <c r="AJ337" i="4" s="1"/>
  <c r="I337" i="4"/>
  <c r="AK337" i="4" s="1"/>
  <c r="J337" i="4"/>
  <c r="AL337" i="4" s="1"/>
  <c r="K337" i="4"/>
  <c r="AM337" i="4" s="1"/>
  <c r="L337" i="4"/>
  <c r="AN337" i="4" s="1"/>
  <c r="M337" i="4"/>
  <c r="AO337" i="4" s="1"/>
  <c r="N337" i="4"/>
  <c r="AP337" i="4" s="1"/>
  <c r="O337" i="4"/>
  <c r="AQ337" i="4" s="1"/>
  <c r="F338" i="4"/>
  <c r="AH338" i="4" s="1"/>
  <c r="G338" i="4"/>
  <c r="AI338" i="4" s="1"/>
  <c r="H338" i="4"/>
  <c r="AJ338" i="4" s="1"/>
  <c r="I338" i="4"/>
  <c r="AK338" i="4" s="1"/>
  <c r="J338" i="4"/>
  <c r="AL338" i="4" s="1"/>
  <c r="K338" i="4"/>
  <c r="AM338" i="4" s="1"/>
  <c r="L338" i="4"/>
  <c r="AN338" i="4" s="1"/>
  <c r="M338" i="4"/>
  <c r="AO338" i="4" s="1"/>
  <c r="N338" i="4"/>
  <c r="AP338" i="4" s="1"/>
  <c r="O338" i="4"/>
  <c r="AQ338" i="4" s="1"/>
  <c r="F339" i="4"/>
  <c r="AH339" i="4" s="1"/>
  <c r="G339" i="4"/>
  <c r="AI339" i="4" s="1"/>
  <c r="H339" i="4"/>
  <c r="AJ339" i="4" s="1"/>
  <c r="I339" i="4"/>
  <c r="AK339" i="4" s="1"/>
  <c r="J339" i="4"/>
  <c r="AL339" i="4" s="1"/>
  <c r="K339" i="4"/>
  <c r="AM339" i="4" s="1"/>
  <c r="L339" i="4"/>
  <c r="AN339" i="4" s="1"/>
  <c r="M339" i="4"/>
  <c r="AO339" i="4" s="1"/>
  <c r="N339" i="4"/>
  <c r="AP339" i="4" s="1"/>
  <c r="O339" i="4"/>
  <c r="AQ339" i="4" s="1"/>
  <c r="F340" i="4"/>
  <c r="AH340" i="4" s="1"/>
  <c r="G340" i="4"/>
  <c r="AI340" i="4" s="1"/>
  <c r="H340" i="4"/>
  <c r="AJ340" i="4" s="1"/>
  <c r="I340" i="4"/>
  <c r="AK340" i="4" s="1"/>
  <c r="J340" i="4"/>
  <c r="AL340" i="4" s="1"/>
  <c r="K340" i="4"/>
  <c r="AM340" i="4" s="1"/>
  <c r="L340" i="4"/>
  <c r="AN340" i="4" s="1"/>
  <c r="M340" i="4"/>
  <c r="AO340" i="4" s="1"/>
  <c r="N340" i="4"/>
  <c r="AP340" i="4" s="1"/>
  <c r="O340" i="4"/>
  <c r="AQ340" i="4" s="1"/>
  <c r="F341" i="4"/>
  <c r="AH341" i="4" s="1"/>
  <c r="G341" i="4"/>
  <c r="AI341" i="4" s="1"/>
  <c r="H341" i="4"/>
  <c r="AJ341" i="4" s="1"/>
  <c r="I341" i="4"/>
  <c r="AK341" i="4" s="1"/>
  <c r="J341" i="4"/>
  <c r="AL341" i="4" s="1"/>
  <c r="K341" i="4"/>
  <c r="AM341" i="4" s="1"/>
  <c r="L341" i="4"/>
  <c r="AN341" i="4" s="1"/>
  <c r="M341" i="4"/>
  <c r="AO341" i="4" s="1"/>
  <c r="N341" i="4"/>
  <c r="AP341" i="4" s="1"/>
  <c r="O341" i="4"/>
  <c r="AQ341" i="4" s="1"/>
  <c r="F342" i="4"/>
  <c r="AH342" i="4" s="1"/>
  <c r="G342" i="4"/>
  <c r="AI342" i="4" s="1"/>
  <c r="H342" i="4"/>
  <c r="AJ342" i="4" s="1"/>
  <c r="I342" i="4"/>
  <c r="AK342" i="4" s="1"/>
  <c r="J342" i="4"/>
  <c r="AL342" i="4" s="1"/>
  <c r="K342" i="4"/>
  <c r="AM342" i="4" s="1"/>
  <c r="L342" i="4"/>
  <c r="AN342" i="4" s="1"/>
  <c r="M342" i="4"/>
  <c r="AO342" i="4" s="1"/>
  <c r="N342" i="4"/>
  <c r="AP342" i="4" s="1"/>
  <c r="O342" i="4"/>
  <c r="AQ342" i="4" s="1"/>
  <c r="F343" i="4"/>
  <c r="AH343" i="4" s="1"/>
  <c r="G343" i="4"/>
  <c r="AI343" i="4" s="1"/>
  <c r="H343" i="4"/>
  <c r="AJ343" i="4" s="1"/>
  <c r="I343" i="4"/>
  <c r="AK343" i="4" s="1"/>
  <c r="J343" i="4"/>
  <c r="AL343" i="4" s="1"/>
  <c r="K343" i="4"/>
  <c r="AM343" i="4" s="1"/>
  <c r="L343" i="4"/>
  <c r="AN343" i="4" s="1"/>
  <c r="M343" i="4"/>
  <c r="AO343" i="4" s="1"/>
  <c r="N343" i="4"/>
  <c r="AP343" i="4" s="1"/>
  <c r="O343" i="4"/>
  <c r="AQ343" i="4" s="1"/>
  <c r="F344" i="4"/>
  <c r="AH344" i="4" s="1"/>
  <c r="G344" i="4"/>
  <c r="AI344" i="4" s="1"/>
  <c r="H344" i="4"/>
  <c r="AJ344" i="4" s="1"/>
  <c r="I344" i="4"/>
  <c r="AK344" i="4" s="1"/>
  <c r="J344" i="4"/>
  <c r="AL344" i="4" s="1"/>
  <c r="K344" i="4"/>
  <c r="AM344" i="4" s="1"/>
  <c r="L344" i="4"/>
  <c r="AN344" i="4" s="1"/>
  <c r="M344" i="4"/>
  <c r="AO344" i="4" s="1"/>
  <c r="N344" i="4"/>
  <c r="AP344" i="4" s="1"/>
  <c r="O344" i="4"/>
  <c r="AQ344" i="4" s="1"/>
  <c r="F345" i="4"/>
  <c r="AH345" i="4" s="1"/>
  <c r="G345" i="4"/>
  <c r="AI345" i="4" s="1"/>
  <c r="H345" i="4"/>
  <c r="AJ345" i="4" s="1"/>
  <c r="I345" i="4"/>
  <c r="AK345" i="4" s="1"/>
  <c r="J345" i="4"/>
  <c r="AL345" i="4" s="1"/>
  <c r="K345" i="4"/>
  <c r="AM345" i="4" s="1"/>
  <c r="L345" i="4"/>
  <c r="AN345" i="4" s="1"/>
  <c r="M345" i="4"/>
  <c r="AO345" i="4" s="1"/>
  <c r="N345" i="4"/>
  <c r="AP345" i="4" s="1"/>
  <c r="O345" i="4"/>
  <c r="AQ345" i="4" s="1"/>
  <c r="F346" i="4"/>
  <c r="AH346" i="4" s="1"/>
  <c r="G346" i="4"/>
  <c r="AI346" i="4" s="1"/>
  <c r="H346" i="4"/>
  <c r="AJ346" i="4" s="1"/>
  <c r="I346" i="4"/>
  <c r="AK346" i="4" s="1"/>
  <c r="J346" i="4"/>
  <c r="AL346" i="4" s="1"/>
  <c r="K346" i="4"/>
  <c r="AM346" i="4" s="1"/>
  <c r="L346" i="4"/>
  <c r="AN346" i="4" s="1"/>
  <c r="M346" i="4"/>
  <c r="AO346" i="4" s="1"/>
  <c r="N346" i="4"/>
  <c r="AP346" i="4" s="1"/>
  <c r="O346" i="4"/>
  <c r="AQ346" i="4" s="1"/>
  <c r="F347" i="4"/>
  <c r="AH347" i="4" s="1"/>
  <c r="G347" i="4"/>
  <c r="AI347" i="4" s="1"/>
  <c r="H347" i="4"/>
  <c r="AJ347" i="4" s="1"/>
  <c r="I347" i="4"/>
  <c r="AK347" i="4" s="1"/>
  <c r="J347" i="4"/>
  <c r="AL347" i="4" s="1"/>
  <c r="K347" i="4"/>
  <c r="AM347" i="4" s="1"/>
  <c r="L347" i="4"/>
  <c r="AN347" i="4" s="1"/>
  <c r="M347" i="4"/>
  <c r="AO347" i="4" s="1"/>
  <c r="N347" i="4"/>
  <c r="AP347" i="4" s="1"/>
  <c r="O347" i="4"/>
  <c r="AQ347" i="4" s="1"/>
  <c r="F348" i="4"/>
  <c r="AH348" i="4" s="1"/>
  <c r="G348" i="4"/>
  <c r="AI348" i="4" s="1"/>
  <c r="H348" i="4"/>
  <c r="AJ348" i="4" s="1"/>
  <c r="I348" i="4"/>
  <c r="AK348" i="4" s="1"/>
  <c r="J348" i="4"/>
  <c r="AL348" i="4" s="1"/>
  <c r="K348" i="4"/>
  <c r="AM348" i="4" s="1"/>
  <c r="L348" i="4"/>
  <c r="AN348" i="4" s="1"/>
  <c r="M348" i="4"/>
  <c r="AO348" i="4" s="1"/>
  <c r="N348" i="4"/>
  <c r="AP348" i="4" s="1"/>
  <c r="O348" i="4"/>
  <c r="AQ348" i="4" s="1"/>
  <c r="F349" i="4"/>
  <c r="AH349" i="4" s="1"/>
  <c r="G349" i="4"/>
  <c r="AI349" i="4" s="1"/>
  <c r="H349" i="4"/>
  <c r="AJ349" i="4" s="1"/>
  <c r="I349" i="4"/>
  <c r="AK349" i="4" s="1"/>
  <c r="J349" i="4"/>
  <c r="AL349" i="4" s="1"/>
  <c r="K349" i="4"/>
  <c r="AM349" i="4" s="1"/>
  <c r="L349" i="4"/>
  <c r="AN349" i="4" s="1"/>
  <c r="M349" i="4"/>
  <c r="AO349" i="4" s="1"/>
  <c r="N349" i="4"/>
  <c r="AP349" i="4" s="1"/>
  <c r="O349" i="4"/>
  <c r="AQ349" i="4" s="1"/>
  <c r="F350" i="4"/>
  <c r="AH350" i="4" s="1"/>
  <c r="G350" i="4"/>
  <c r="AI350" i="4" s="1"/>
  <c r="H350" i="4"/>
  <c r="AJ350" i="4" s="1"/>
  <c r="I350" i="4"/>
  <c r="AK350" i="4" s="1"/>
  <c r="J350" i="4"/>
  <c r="AL350" i="4" s="1"/>
  <c r="K350" i="4"/>
  <c r="AM350" i="4" s="1"/>
  <c r="L350" i="4"/>
  <c r="AN350" i="4" s="1"/>
  <c r="M350" i="4"/>
  <c r="AO350" i="4" s="1"/>
  <c r="N350" i="4"/>
  <c r="AP350" i="4" s="1"/>
  <c r="O350" i="4"/>
  <c r="AQ350" i="4" s="1"/>
  <c r="F351" i="4"/>
  <c r="AH351" i="4" s="1"/>
  <c r="G351" i="4"/>
  <c r="AI351" i="4" s="1"/>
  <c r="H351" i="4"/>
  <c r="AJ351" i="4" s="1"/>
  <c r="I351" i="4"/>
  <c r="AK351" i="4" s="1"/>
  <c r="J351" i="4"/>
  <c r="AL351" i="4" s="1"/>
  <c r="K351" i="4"/>
  <c r="AM351" i="4" s="1"/>
  <c r="L351" i="4"/>
  <c r="AN351" i="4" s="1"/>
  <c r="M351" i="4"/>
  <c r="AO351" i="4" s="1"/>
  <c r="N351" i="4"/>
  <c r="AP351" i="4" s="1"/>
  <c r="O351" i="4"/>
  <c r="AQ351" i="4" s="1"/>
  <c r="F352" i="4"/>
  <c r="AH352" i="4" s="1"/>
  <c r="G352" i="4"/>
  <c r="AI352" i="4" s="1"/>
  <c r="H352" i="4"/>
  <c r="AJ352" i="4" s="1"/>
  <c r="I352" i="4"/>
  <c r="AK352" i="4" s="1"/>
  <c r="J352" i="4"/>
  <c r="AL352" i="4" s="1"/>
  <c r="K352" i="4"/>
  <c r="AM352" i="4" s="1"/>
  <c r="L352" i="4"/>
  <c r="AN352" i="4" s="1"/>
  <c r="M352" i="4"/>
  <c r="AO352" i="4" s="1"/>
  <c r="N352" i="4"/>
  <c r="AP352" i="4" s="1"/>
  <c r="O352" i="4"/>
  <c r="AQ352" i="4" s="1"/>
  <c r="F353" i="4"/>
  <c r="AH353" i="4" s="1"/>
  <c r="G353" i="4"/>
  <c r="AI353" i="4" s="1"/>
  <c r="H353" i="4"/>
  <c r="AJ353" i="4" s="1"/>
  <c r="I353" i="4"/>
  <c r="AK353" i="4" s="1"/>
  <c r="J353" i="4"/>
  <c r="AL353" i="4" s="1"/>
  <c r="K353" i="4"/>
  <c r="AM353" i="4" s="1"/>
  <c r="L353" i="4"/>
  <c r="AN353" i="4" s="1"/>
  <c r="M353" i="4"/>
  <c r="AO353" i="4" s="1"/>
  <c r="N353" i="4"/>
  <c r="AP353" i="4" s="1"/>
  <c r="O353" i="4"/>
  <c r="AQ353" i="4" s="1"/>
  <c r="F354" i="4"/>
  <c r="AH354" i="4" s="1"/>
  <c r="G354" i="4"/>
  <c r="AI354" i="4" s="1"/>
  <c r="H354" i="4"/>
  <c r="AJ354" i="4" s="1"/>
  <c r="I354" i="4"/>
  <c r="AK354" i="4" s="1"/>
  <c r="J354" i="4"/>
  <c r="AL354" i="4" s="1"/>
  <c r="K354" i="4"/>
  <c r="AM354" i="4" s="1"/>
  <c r="L354" i="4"/>
  <c r="AN354" i="4" s="1"/>
  <c r="M354" i="4"/>
  <c r="AO354" i="4" s="1"/>
  <c r="N354" i="4"/>
  <c r="AP354" i="4" s="1"/>
  <c r="O354" i="4"/>
  <c r="AQ354" i="4" s="1"/>
  <c r="F355" i="4"/>
  <c r="AH355" i="4" s="1"/>
  <c r="G355" i="4"/>
  <c r="AI355" i="4" s="1"/>
  <c r="H355" i="4"/>
  <c r="AJ355" i="4" s="1"/>
  <c r="I355" i="4"/>
  <c r="AK355" i="4" s="1"/>
  <c r="J355" i="4"/>
  <c r="AL355" i="4" s="1"/>
  <c r="K355" i="4"/>
  <c r="AM355" i="4" s="1"/>
  <c r="L355" i="4"/>
  <c r="AN355" i="4" s="1"/>
  <c r="M355" i="4"/>
  <c r="AO355" i="4" s="1"/>
  <c r="N355" i="4"/>
  <c r="AP355" i="4" s="1"/>
  <c r="O355" i="4"/>
  <c r="AQ355" i="4" s="1"/>
  <c r="F356" i="4"/>
  <c r="AH356" i="4" s="1"/>
  <c r="G356" i="4"/>
  <c r="AI356" i="4" s="1"/>
  <c r="H356" i="4"/>
  <c r="AJ356" i="4" s="1"/>
  <c r="I356" i="4"/>
  <c r="AK356" i="4" s="1"/>
  <c r="J356" i="4"/>
  <c r="AL356" i="4" s="1"/>
  <c r="K356" i="4"/>
  <c r="AM356" i="4" s="1"/>
  <c r="L356" i="4"/>
  <c r="AN356" i="4" s="1"/>
  <c r="M356" i="4"/>
  <c r="AO356" i="4" s="1"/>
  <c r="N356" i="4"/>
  <c r="AP356" i="4" s="1"/>
  <c r="O356" i="4"/>
  <c r="AQ356" i="4" s="1"/>
  <c r="F357" i="4"/>
  <c r="AH357" i="4" s="1"/>
  <c r="G357" i="4"/>
  <c r="AI357" i="4" s="1"/>
  <c r="H357" i="4"/>
  <c r="AJ357" i="4" s="1"/>
  <c r="I357" i="4"/>
  <c r="AK357" i="4" s="1"/>
  <c r="J357" i="4"/>
  <c r="AL357" i="4" s="1"/>
  <c r="K357" i="4"/>
  <c r="AM357" i="4" s="1"/>
  <c r="L357" i="4"/>
  <c r="AN357" i="4" s="1"/>
  <c r="M357" i="4"/>
  <c r="AO357" i="4" s="1"/>
  <c r="N357" i="4"/>
  <c r="AP357" i="4" s="1"/>
  <c r="O357" i="4"/>
  <c r="AQ357" i="4" s="1"/>
  <c r="F358" i="4"/>
  <c r="AH358" i="4" s="1"/>
  <c r="G358" i="4"/>
  <c r="AI358" i="4" s="1"/>
  <c r="H358" i="4"/>
  <c r="AJ358" i="4" s="1"/>
  <c r="I358" i="4"/>
  <c r="AK358" i="4" s="1"/>
  <c r="J358" i="4"/>
  <c r="AL358" i="4" s="1"/>
  <c r="K358" i="4"/>
  <c r="AM358" i="4" s="1"/>
  <c r="L358" i="4"/>
  <c r="AN358" i="4" s="1"/>
  <c r="M358" i="4"/>
  <c r="AO358" i="4" s="1"/>
  <c r="N358" i="4"/>
  <c r="AP358" i="4" s="1"/>
  <c r="O358" i="4"/>
  <c r="AQ358" i="4" s="1"/>
  <c r="F359" i="4"/>
  <c r="AH359" i="4" s="1"/>
  <c r="G359" i="4"/>
  <c r="AI359" i="4" s="1"/>
  <c r="H359" i="4"/>
  <c r="AJ359" i="4" s="1"/>
  <c r="I359" i="4"/>
  <c r="AK359" i="4" s="1"/>
  <c r="J359" i="4"/>
  <c r="AL359" i="4" s="1"/>
  <c r="K359" i="4"/>
  <c r="AM359" i="4" s="1"/>
  <c r="L359" i="4"/>
  <c r="AN359" i="4" s="1"/>
  <c r="M359" i="4"/>
  <c r="AO359" i="4" s="1"/>
  <c r="N359" i="4"/>
  <c r="AP359" i="4" s="1"/>
  <c r="O359" i="4"/>
  <c r="AQ359" i="4" s="1"/>
  <c r="F360" i="4"/>
  <c r="AH360" i="4" s="1"/>
  <c r="G360" i="4"/>
  <c r="AI360" i="4" s="1"/>
  <c r="H360" i="4"/>
  <c r="AJ360" i="4" s="1"/>
  <c r="I360" i="4"/>
  <c r="AK360" i="4" s="1"/>
  <c r="J360" i="4"/>
  <c r="AL360" i="4" s="1"/>
  <c r="K360" i="4"/>
  <c r="AM360" i="4" s="1"/>
  <c r="L360" i="4"/>
  <c r="AN360" i="4" s="1"/>
  <c r="M360" i="4"/>
  <c r="AO360" i="4" s="1"/>
  <c r="N360" i="4"/>
  <c r="AP360" i="4" s="1"/>
  <c r="O360" i="4"/>
  <c r="AQ360" i="4" s="1"/>
  <c r="F361" i="4"/>
  <c r="AH361" i="4" s="1"/>
  <c r="G361" i="4"/>
  <c r="AI361" i="4" s="1"/>
  <c r="H361" i="4"/>
  <c r="AJ361" i="4" s="1"/>
  <c r="I361" i="4"/>
  <c r="AK361" i="4" s="1"/>
  <c r="J361" i="4"/>
  <c r="AL361" i="4" s="1"/>
  <c r="K361" i="4"/>
  <c r="AM361" i="4" s="1"/>
  <c r="L361" i="4"/>
  <c r="AN361" i="4" s="1"/>
  <c r="M361" i="4"/>
  <c r="AO361" i="4" s="1"/>
  <c r="N361" i="4"/>
  <c r="AP361" i="4" s="1"/>
  <c r="O361" i="4"/>
  <c r="AQ361" i="4" s="1"/>
  <c r="F362" i="4"/>
  <c r="AH362" i="4" s="1"/>
  <c r="G362" i="4"/>
  <c r="AI362" i="4" s="1"/>
  <c r="H362" i="4"/>
  <c r="AJ362" i="4" s="1"/>
  <c r="I362" i="4"/>
  <c r="AK362" i="4" s="1"/>
  <c r="J362" i="4"/>
  <c r="AL362" i="4" s="1"/>
  <c r="K362" i="4"/>
  <c r="AM362" i="4" s="1"/>
  <c r="L362" i="4"/>
  <c r="AN362" i="4" s="1"/>
  <c r="M362" i="4"/>
  <c r="AO362" i="4" s="1"/>
  <c r="N362" i="4"/>
  <c r="AP362" i="4" s="1"/>
  <c r="O362" i="4"/>
  <c r="AQ362" i="4" s="1"/>
  <c r="F363" i="4"/>
  <c r="AH363" i="4" s="1"/>
  <c r="G363" i="4"/>
  <c r="AI363" i="4" s="1"/>
  <c r="H363" i="4"/>
  <c r="AJ363" i="4" s="1"/>
  <c r="I363" i="4"/>
  <c r="AK363" i="4" s="1"/>
  <c r="J363" i="4"/>
  <c r="AL363" i="4" s="1"/>
  <c r="K363" i="4"/>
  <c r="AM363" i="4" s="1"/>
  <c r="L363" i="4"/>
  <c r="AN363" i="4" s="1"/>
  <c r="M363" i="4"/>
  <c r="AO363" i="4" s="1"/>
  <c r="N363" i="4"/>
  <c r="AP363" i="4" s="1"/>
  <c r="O363" i="4"/>
  <c r="AQ363" i="4" s="1"/>
  <c r="F364" i="4"/>
  <c r="AH364" i="4" s="1"/>
  <c r="G364" i="4"/>
  <c r="AI364" i="4" s="1"/>
  <c r="H364" i="4"/>
  <c r="AJ364" i="4" s="1"/>
  <c r="I364" i="4"/>
  <c r="AK364" i="4" s="1"/>
  <c r="J364" i="4"/>
  <c r="AL364" i="4" s="1"/>
  <c r="K364" i="4"/>
  <c r="AM364" i="4" s="1"/>
  <c r="L364" i="4"/>
  <c r="AN364" i="4" s="1"/>
  <c r="M364" i="4"/>
  <c r="AO364" i="4" s="1"/>
  <c r="N364" i="4"/>
  <c r="AP364" i="4" s="1"/>
  <c r="O364" i="4"/>
  <c r="AQ364" i="4" s="1"/>
  <c r="F365" i="4"/>
  <c r="AH365" i="4" s="1"/>
  <c r="G365" i="4"/>
  <c r="AI365" i="4" s="1"/>
  <c r="H365" i="4"/>
  <c r="AJ365" i="4" s="1"/>
  <c r="I365" i="4"/>
  <c r="AK365" i="4" s="1"/>
  <c r="J365" i="4"/>
  <c r="AL365" i="4" s="1"/>
  <c r="K365" i="4"/>
  <c r="AM365" i="4" s="1"/>
  <c r="L365" i="4"/>
  <c r="AN365" i="4" s="1"/>
  <c r="M365" i="4"/>
  <c r="AO365" i="4" s="1"/>
  <c r="N365" i="4"/>
  <c r="AP365" i="4" s="1"/>
  <c r="O365" i="4"/>
  <c r="AQ365" i="4" s="1"/>
  <c r="F366" i="4"/>
  <c r="AH366" i="4" s="1"/>
  <c r="G366" i="4"/>
  <c r="AI366" i="4" s="1"/>
  <c r="H366" i="4"/>
  <c r="AJ366" i="4" s="1"/>
  <c r="I366" i="4"/>
  <c r="AK366" i="4" s="1"/>
  <c r="J366" i="4"/>
  <c r="AL366" i="4" s="1"/>
  <c r="K366" i="4"/>
  <c r="AM366" i="4" s="1"/>
  <c r="L366" i="4"/>
  <c r="AN366" i="4" s="1"/>
  <c r="M366" i="4"/>
  <c r="AO366" i="4" s="1"/>
  <c r="N366" i="4"/>
  <c r="AP366" i="4" s="1"/>
  <c r="O366" i="4"/>
  <c r="AQ366" i="4" s="1"/>
  <c r="F367" i="4"/>
  <c r="AH367" i="4" s="1"/>
  <c r="G367" i="4"/>
  <c r="AI367" i="4" s="1"/>
  <c r="H367" i="4"/>
  <c r="AJ367" i="4" s="1"/>
  <c r="I367" i="4"/>
  <c r="AK367" i="4" s="1"/>
  <c r="J367" i="4"/>
  <c r="AL367" i="4" s="1"/>
  <c r="K367" i="4"/>
  <c r="AM367" i="4" s="1"/>
  <c r="L367" i="4"/>
  <c r="AN367" i="4" s="1"/>
  <c r="M367" i="4"/>
  <c r="AO367" i="4" s="1"/>
  <c r="N367" i="4"/>
  <c r="AP367" i="4" s="1"/>
  <c r="O367" i="4"/>
  <c r="AQ367" i="4" s="1"/>
  <c r="F368" i="4"/>
  <c r="AH368" i="4" s="1"/>
  <c r="G368" i="4"/>
  <c r="AI368" i="4" s="1"/>
  <c r="H368" i="4"/>
  <c r="AJ368" i="4" s="1"/>
  <c r="I368" i="4"/>
  <c r="AK368" i="4" s="1"/>
  <c r="J368" i="4"/>
  <c r="AL368" i="4" s="1"/>
  <c r="K368" i="4"/>
  <c r="AM368" i="4" s="1"/>
  <c r="L368" i="4"/>
  <c r="AN368" i="4" s="1"/>
  <c r="M368" i="4"/>
  <c r="AO368" i="4" s="1"/>
  <c r="N368" i="4"/>
  <c r="AP368" i="4" s="1"/>
  <c r="O368" i="4"/>
  <c r="AQ368" i="4" s="1"/>
  <c r="F369" i="4"/>
  <c r="AH369" i="4" s="1"/>
  <c r="G369" i="4"/>
  <c r="AI369" i="4" s="1"/>
  <c r="H369" i="4"/>
  <c r="AJ369" i="4" s="1"/>
  <c r="I369" i="4"/>
  <c r="AK369" i="4" s="1"/>
  <c r="J369" i="4"/>
  <c r="AL369" i="4" s="1"/>
  <c r="K369" i="4"/>
  <c r="AM369" i="4" s="1"/>
  <c r="L369" i="4"/>
  <c r="AN369" i="4" s="1"/>
  <c r="M369" i="4"/>
  <c r="AO369" i="4" s="1"/>
  <c r="N369" i="4"/>
  <c r="AP369" i="4" s="1"/>
  <c r="O369" i="4"/>
  <c r="AQ369" i="4" s="1"/>
  <c r="F370" i="4"/>
  <c r="AH370" i="4" s="1"/>
  <c r="G370" i="4"/>
  <c r="AI370" i="4" s="1"/>
  <c r="H370" i="4"/>
  <c r="AJ370" i="4" s="1"/>
  <c r="I370" i="4"/>
  <c r="AK370" i="4" s="1"/>
  <c r="J370" i="4"/>
  <c r="AL370" i="4" s="1"/>
  <c r="K370" i="4"/>
  <c r="AM370" i="4" s="1"/>
  <c r="L370" i="4"/>
  <c r="AN370" i="4" s="1"/>
  <c r="M370" i="4"/>
  <c r="AO370" i="4" s="1"/>
  <c r="N370" i="4"/>
  <c r="AP370" i="4" s="1"/>
  <c r="O370" i="4"/>
  <c r="AQ370" i="4" s="1"/>
  <c r="F371" i="4"/>
  <c r="AH371" i="4" s="1"/>
  <c r="G371" i="4"/>
  <c r="AI371" i="4" s="1"/>
  <c r="H371" i="4"/>
  <c r="AJ371" i="4" s="1"/>
  <c r="I371" i="4"/>
  <c r="AK371" i="4" s="1"/>
  <c r="J371" i="4"/>
  <c r="AL371" i="4" s="1"/>
  <c r="K371" i="4"/>
  <c r="AM371" i="4" s="1"/>
  <c r="L371" i="4"/>
  <c r="AN371" i="4" s="1"/>
  <c r="M371" i="4"/>
  <c r="AO371" i="4" s="1"/>
  <c r="N371" i="4"/>
  <c r="AP371" i="4" s="1"/>
  <c r="O371" i="4"/>
  <c r="AQ371" i="4" s="1"/>
  <c r="F372" i="4"/>
  <c r="AH372" i="4" s="1"/>
  <c r="G372" i="4"/>
  <c r="AI372" i="4" s="1"/>
  <c r="H372" i="4"/>
  <c r="AJ372" i="4" s="1"/>
  <c r="I372" i="4"/>
  <c r="AK372" i="4" s="1"/>
  <c r="J372" i="4"/>
  <c r="AL372" i="4" s="1"/>
  <c r="K372" i="4"/>
  <c r="AM372" i="4" s="1"/>
  <c r="L372" i="4"/>
  <c r="AN372" i="4" s="1"/>
  <c r="M372" i="4"/>
  <c r="AO372" i="4" s="1"/>
  <c r="N372" i="4"/>
  <c r="AP372" i="4" s="1"/>
  <c r="O372" i="4"/>
  <c r="AQ372" i="4" s="1"/>
  <c r="F373" i="4"/>
  <c r="AH373" i="4" s="1"/>
  <c r="G373" i="4"/>
  <c r="AI373" i="4" s="1"/>
  <c r="H373" i="4"/>
  <c r="AJ373" i="4" s="1"/>
  <c r="I373" i="4"/>
  <c r="AK373" i="4" s="1"/>
  <c r="J373" i="4"/>
  <c r="AL373" i="4" s="1"/>
  <c r="K373" i="4"/>
  <c r="AM373" i="4" s="1"/>
  <c r="L373" i="4"/>
  <c r="AN373" i="4" s="1"/>
  <c r="M373" i="4"/>
  <c r="AO373" i="4" s="1"/>
  <c r="N373" i="4"/>
  <c r="AP373" i="4" s="1"/>
  <c r="O373" i="4"/>
  <c r="AQ373" i="4" s="1"/>
  <c r="F374" i="4"/>
  <c r="AH374" i="4" s="1"/>
  <c r="G374" i="4"/>
  <c r="AI374" i="4" s="1"/>
  <c r="H374" i="4"/>
  <c r="AJ374" i="4" s="1"/>
  <c r="I374" i="4"/>
  <c r="AK374" i="4" s="1"/>
  <c r="J374" i="4"/>
  <c r="AL374" i="4" s="1"/>
  <c r="K374" i="4"/>
  <c r="AM374" i="4" s="1"/>
  <c r="L374" i="4"/>
  <c r="AN374" i="4" s="1"/>
  <c r="M374" i="4"/>
  <c r="AO374" i="4" s="1"/>
  <c r="N374" i="4"/>
  <c r="AP374" i="4" s="1"/>
  <c r="O374" i="4"/>
  <c r="AQ374" i="4" s="1"/>
  <c r="F375" i="4"/>
  <c r="AH375" i="4" s="1"/>
  <c r="G375" i="4"/>
  <c r="AI375" i="4" s="1"/>
  <c r="H375" i="4"/>
  <c r="AJ375" i="4" s="1"/>
  <c r="I375" i="4"/>
  <c r="AK375" i="4" s="1"/>
  <c r="J375" i="4"/>
  <c r="AL375" i="4" s="1"/>
  <c r="K375" i="4"/>
  <c r="AM375" i="4" s="1"/>
  <c r="L375" i="4"/>
  <c r="AN375" i="4" s="1"/>
  <c r="M375" i="4"/>
  <c r="AO375" i="4" s="1"/>
  <c r="N375" i="4"/>
  <c r="AP375" i="4" s="1"/>
  <c r="O375" i="4"/>
  <c r="AQ375" i="4" s="1"/>
  <c r="F376" i="4"/>
  <c r="AH376" i="4" s="1"/>
  <c r="G376" i="4"/>
  <c r="AI376" i="4" s="1"/>
  <c r="H376" i="4"/>
  <c r="AJ376" i="4" s="1"/>
  <c r="I376" i="4"/>
  <c r="AK376" i="4" s="1"/>
  <c r="J376" i="4"/>
  <c r="AL376" i="4" s="1"/>
  <c r="K376" i="4"/>
  <c r="AM376" i="4" s="1"/>
  <c r="L376" i="4"/>
  <c r="AN376" i="4" s="1"/>
  <c r="M376" i="4"/>
  <c r="AO376" i="4" s="1"/>
  <c r="N376" i="4"/>
  <c r="AP376" i="4" s="1"/>
  <c r="O376" i="4"/>
  <c r="AQ376" i="4" s="1"/>
  <c r="F377" i="4"/>
  <c r="AH377" i="4" s="1"/>
  <c r="G377" i="4"/>
  <c r="AI377" i="4" s="1"/>
  <c r="H377" i="4"/>
  <c r="AJ377" i="4" s="1"/>
  <c r="I377" i="4"/>
  <c r="AK377" i="4" s="1"/>
  <c r="J377" i="4"/>
  <c r="AL377" i="4" s="1"/>
  <c r="K377" i="4"/>
  <c r="AM377" i="4" s="1"/>
  <c r="L377" i="4"/>
  <c r="AN377" i="4" s="1"/>
  <c r="M377" i="4"/>
  <c r="AO377" i="4" s="1"/>
  <c r="N377" i="4"/>
  <c r="AP377" i="4" s="1"/>
  <c r="O377" i="4"/>
  <c r="AQ377" i="4" s="1"/>
  <c r="F378" i="4"/>
  <c r="AH378" i="4" s="1"/>
  <c r="G378" i="4"/>
  <c r="AI378" i="4" s="1"/>
  <c r="H378" i="4"/>
  <c r="AJ378" i="4" s="1"/>
  <c r="I378" i="4"/>
  <c r="AK378" i="4" s="1"/>
  <c r="J378" i="4"/>
  <c r="AL378" i="4" s="1"/>
  <c r="K378" i="4"/>
  <c r="AM378" i="4" s="1"/>
  <c r="L378" i="4"/>
  <c r="AN378" i="4" s="1"/>
  <c r="M378" i="4"/>
  <c r="AO378" i="4" s="1"/>
  <c r="N378" i="4"/>
  <c r="AP378" i="4" s="1"/>
  <c r="O378" i="4"/>
  <c r="AQ378" i="4" s="1"/>
  <c r="F379" i="4"/>
  <c r="AH379" i="4" s="1"/>
  <c r="G379" i="4"/>
  <c r="AI379" i="4" s="1"/>
  <c r="H379" i="4"/>
  <c r="AJ379" i="4" s="1"/>
  <c r="I379" i="4"/>
  <c r="AK379" i="4" s="1"/>
  <c r="J379" i="4"/>
  <c r="AL379" i="4" s="1"/>
  <c r="K379" i="4"/>
  <c r="AM379" i="4" s="1"/>
  <c r="L379" i="4"/>
  <c r="AN379" i="4" s="1"/>
  <c r="M379" i="4"/>
  <c r="AO379" i="4" s="1"/>
  <c r="N379" i="4"/>
  <c r="AP379" i="4" s="1"/>
  <c r="O379" i="4"/>
  <c r="AQ379" i="4" s="1"/>
  <c r="F380" i="4"/>
  <c r="AH380" i="4" s="1"/>
  <c r="G380" i="4"/>
  <c r="AI380" i="4" s="1"/>
  <c r="H380" i="4"/>
  <c r="AJ380" i="4" s="1"/>
  <c r="I380" i="4"/>
  <c r="AK380" i="4" s="1"/>
  <c r="J380" i="4"/>
  <c r="AL380" i="4" s="1"/>
  <c r="K380" i="4"/>
  <c r="AM380" i="4" s="1"/>
  <c r="L380" i="4"/>
  <c r="AN380" i="4" s="1"/>
  <c r="M380" i="4"/>
  <c r="AO380" i="4" s="1"/>
  <c r="N380" i="4"/>
  <c r="AP380" i="4" s="1"/>
  <c r="O380" i="4"/>
  <c r="AQ380" i="4" s="1"/>
  <c r="F381" i="4"/>
  <c r="AH381" i="4" s="1"/>
  <c r="G381" i="4"/>
  <c r="AI381" i="4" s="1"/>
  <c r="H381" i="4"/>
  <c r="AJ381" i="4" s="1"/>
  <c r="I381" i="4"/>
  <c r="AK381" i="4" s="1"/>
  <c r="J381" i="4"/>
  <c r="AL381" i="4" s="1"/>
  <c r="K381" i="4"/>
  <c r="AM381" i="4" s="1"/>
  <c r="L381" i="4"/>
  <c r="AN381" i="4" s="1"/>
  <c r="M381" i="4"/>
  <c r="AO381" i="4" s="1"/>
  <c r="N381" i="4"/>
  <c r="AP381" i="4" s="1"/>
  <c r="O381" i="4"/>
  <c r="AQ381" i="4" s="1"/>
  <c r="F382" i="4"/>
  <c r="AH382" i="4" s="1"/>
  <c r="G382" i="4"/>
  <c r="AI382" i="4" s="1"/>
  <c r="H382" i="4"/>
  <c r="AJ382" i="4" s="1"/>
  <c r="I382" i="4"/>
  <c r="AK382" i="4" s="1"/>
  <c r="J382" i="4"/>
  <c r="AL382" i="4" s="1"/>
  <c r="K382" i="4"/>
  <c r="AM382" i="4" s="1"/>
  <c r="L382" i="4"/>
  <c r="AN382" i="4" s="1"/>
  <c r="M382" i="4"/>
  <c r="AO382" i="4" s="1"/>
  <c r="N382" i="4"/>
  <c r="AP382" i="4" s="1"/>
  <c r="O382" i="4"/>
  <c r="AQ382" i="4" s="1"/>
  <c r="F383" i="4"/>
  <c r="AH383" i="4" s="1"/>
  <c r="G383" i="4"/>
  <c r="AI383" i="4" s="1"/>
  <c r="H383" i="4"/>
  <c r="AJ383" i="4" s="1"/>
  <c r="I383" i="4"/>
  <c r="AK383" i="4" s="1"/>
  <c r="J383" i="4"/>
  <c r="AL383" i="4" s="1"/>
  <c r="K383" i="4"/>
  <c r="AM383" i="4" s="1"/>
  <c r="L383" i="4"/>
  <c r="AN383" i="4" s="1"/>
  <c r="M383" i="4"/>
  <c r="AO383" i="4" s="1"/>
  <c r="N383" i="4"/>
  <c r="AP383" i="4" s="1"/>
  <c r="O383" i="4"/>
  <c r="AQ383" i="4" s="1"/>
  <c r="F384" i="4"/>
  <c r="AH384" i="4" s="1"/>
  <c r="G384" i="4"/>
  <c r="AI384" i="4" s="1"/>
  <c r="H384" i="4"/>
  <c r="AJ384" i="4" s="1"/>
  <c r="I384" i="4"/>
  <c r="AK384" i="4" s="1"/>
  <c r="J384" i="4"/>
  <c r="AL384" i="4" s="1"/>
  <c r="K384" i="4"/>
  <c r="AM384" i="4" s="1"/>
  <c r="L384" i="4"/>
  <c r="AN384" i="4" s="1"/>
  <c r="M384" i="4"/>
  <c r="AO384" i="4" s="1"/>
  <c r="N384" i="4"/>
  <c r="AP384" i="4" s="1"/>
  <c r="O384" i="4"/>
  <c r="AQ384" i="4" s="1"/>
  <c r="F385" i="4"/>
  <c r="AH385" i="4" s="1"/>
  <c r="G385" i="4"/>
  <c r="AI385" i="4" s="1"/>
  <c r="H385" i="4"/>
  <c r="AJ385" i="4" s="1"/>
  <c r="I385" i="4"/>
  <c r="AK385" i="4" s="1"/>
  <c r="J385" i="4"/>
  <c r="AL385" i="4" s="1"/>
  <c r="K385" i="4"/>
  <c r="AM385" i="4" s="1"/>
  <c r="L385" i="4"/>
  <c r="AN385" i="4" s="1"/>
  <c r="M385" i="4"/>
  <c r="AO385" i="4" s="1"/>
  <c r="N385" i="4"/>
  <c r="AP385" i="4" s="1"/>
  <c r="O385" i="4"/>
  <c r="AQ385" i="4" s="1"/>
  <c r="F386" i="4"/>
  <c r="AH386" i="4" s="1"/>
  <c r="G386" i="4"/>
  <c r="AI386" i="4" s="1"/>
  <c r="H386" i="4"/>
  <c r="AJ386" i="4" s="1"/>
  <c r="I386" i="4"/>
  <c r="AK386" i="4" s="1"/>
  <c r="J386" i="4"/>
  <c r="AL386" i="4" s="1"/>
  <c r="K386" i="4"/>
  <c r="AM386" i="4" s="1"/>
  <c r="L386" i="4"/>
  <c r="AN386" i="4" s="1"/>
  <c r="M386" i="4"/>
  <c r="AO386" i="4" s="1"/>
  <c r="N386" i="4"/>
  <c r="AP386" i="4" s="1"/>
  <c r="O386" i="4"/>
  <c r="AQ386" i="4" s="1"/>
  <c r="F3" i="4"/>
  <c r="AH3" i="4" s="1"/>
  <c r="G3" i="4"/>
  <c r="AI3" i="4" s="1"/>
  <c r="H3" i="4"/>
  <c r="AJ3" i="4" s="1"/>
  <c r="I3" i="4"/>
  <c r="AK3" i="4" s="1"/>
  <c r="J3" i="4"/>
  <c r="AL3" i="4" s="1"/>
  <c r="K3" i="4"/>
  <c r="AM3" i="4" s="1"/>
  <c r="L3" i="4"/>
  <c r="AN3" i="4" s="1"/>
  <c r="M3" i="4"/>
  <c r="AO3" i="4" s="1"/>
  <c r="N3" i="4"/>
  <c r="AP3" i="4" s="1"/>
  <c r="O3" i="4"/>
  <c r="AQ3" i="4" s="1"/>
  <c r="BL117" i="4" l="1"/>
  <c r="BL134" i="4"/>
  <c r="BR144" i="4"/>
  <c r="BS144" i="4"/>
  <c r="BN170" i="4"/>
  <c r="BO170" i="4"/>
  <c r="BR176" i="4"/>
  <c r="BS176" i="4"/>
  <c r="BR194" i="4"/>
  <c r="BS194" i="4"/>
  <c r="BN204" i="4"/>
  <c r="BO204" i="4"/>
  <c r="BR210" i="4"/>
  <c r="BS210" i="4"/>
  <c r="BN220" i="4"/>
  <c r="BO220" i="4"/>
  <c r="BR226" i="4"/>
  <c r="BS226" i="4"/>
  <c r="BN236" i="4"/>
  <c r="BO236" i="4"/>
  <c r="BR242" i="4"/>
  <c r="BS242" i="4"/>
  <c r="BN252" i="4"/>
  <c r="BO252" i="4"/>
  <c r="BR258" i="4"/>
  <c r="BS258" i="4"/>
  <c r="BN268" i="4"/>
  <c r="BO268" i="4"/>
  <c r="BR274" i="4"/>
  <c r="BS274" i="4"/>
  <c r="BN284" i="4"/>
  <c r="BO284" i="4"/>
  <c r="BR290" i="4"/>
  <c r="BS290" i="4"/>
  <c r="BR299" i="4"/>
  <c r="BS299" i="4"/>
  <c r="BN301" i="4"/>
  <c r="BO301" i="4"/>
  <c r="BR307" i="4"/>
  <c r="BS307" i="4"/>
  <c r="BN309" i="4"/>
  <c r="BO309" i="4"/>
  <c r="BR315" i="4"/>
  <c r="BS315" i="4"/>
  <c r="BN317" i="4"/>
  <c r="BO317" i="4"/>
  <c r="BR323" i="4"/>
  <c r="BS323" i="4"/>
  <c r="BN325" i="4"/>
  <c r="BO325" i="4"/>
  <c r="BR331" i="4"/>
  <c r="BS331" i="4"/>
  <c r="BN333" i="4"/>
  <c r="BO333" i="4"/>
  <c r="BR339" i="4"/>
  <c r="BS339" i="4"/>
  <c r="BN341" i="4"/>
  <c r="BO341" i="4"/>
  <c r="BR347" i="4"/>
  <c r="BS347" i="4"/>
  <c r="BN349" i="4"/>
  <c r="BO349" i="4"/>
  <c r="BR355" i="4"/>
  <c r="BS355" i="4"/>
  <c r="BN357" i="4"/>
  <c r="BO357" i="4"/>
  <c r="BR363" i="4"/>
  <c r="BS363" i="4"/>
  <c r="BN365" i="4"/>
  <c r="BO365" i="4"/>
  <c r="BR371" i="4"/>
  <c r="BS371" i="4"/>
  <c r="BN373" i="4"/>
  <c r="BO373" i="4"/>
  <c r="BR379" i="4"/>
  <c r="BS379" i="4"/>
  <c r="BN381" i="4"/>
  <c r="BO381" i="4"/>
  <c r="BR99" i="4"/>
  <c r="BS99" i="4"/>
  <c r="DJ107" i="4"/>
  <c r="DX107" i="4" s="1"/>
  <c r="N106" i="7" s="1"/>
  <c r="CD109" i="4"/>
  <c r="CR109" i="4" s="1"/>
  <c r="DJ115" i="4"/>
  <c r="DX115" i="4" s="1"/>
  <c r="N114" i="7" s="1"/>
  <c r="DJ123" i="4"/>
  <c r="DX123" i="4" s="1"/>
  <c r="N122" i="7" s="1"/>
  <c r="DJ131" i="4"/>
  <c r="DX131" i="4" s="1"/>
  <c r="N130" i="7" s="1"/>
  <c r="DJ139" i="4"/>
  <c r="DX139" i="4" s="1"/>
  <c r="N138" i="7" s="1"/>
  <c r="DJ147" i="4"/>
  <c r="DX147" i="4" s="1"/>
  <c r="N146" i="7" s="1"/>
  <c r="BN99" i="4"/>
  <c r="BO99" i="4"/>
  <c r="BP100" i="4"/>
  <c r="BQ100" i="4"/>
  <c r="BN101" i="4"/>
  <c r="BO101" i="4"/>
  <c r="BL102" i="4"/>
  <c r="BM102" i="4"/>
  <c r="BT102" i="4"/>
  <c r="BU102" i="4"/>
  <c r="BR103" i="4"/>
  <c r="BS103" i="4"/>
  <c r="BP104" i="4"/>
  <c r="BQ104" i="4"/>
  <c r="BN105" i="4"/>
  <c r="BO105" i="4"/>
  <c r="BL106" i="4"/>
  <c r="BM106" i="4"/>
  <c r="BT106" i="4"/>
  <c r="BU106" i="4"/>
  <c r="BR107" i="4"/>
  <c r="BS107" i="4"/>
  <c r="BP108" i="4"/>
  <c r="BQ108" i="4"/>
  <c r="BN109" i="4"/>
  <c r="BO109" i="4"/>
  <c r="BL110" i="4"/>
  <c r="BM110" i="4"/>
  <c r="BT110" i="4"/>
  <c r="BU110" i="4"/>
  <c r="BR111" i="4"/>
  <c r="BS111" i="4"/>
  <c r="BP112" i="4"/>
  <c r="BQ112" i="4"/>
  <c r="BN113" i="4"/>
  <c r="BO113" i="4"/>
  <c r="BL114" i="4"/>
  <c r="BM114" i="4"/>
  <c r="BT114" i="4"/>
  <c r="BU114" i="4"/>
  <c r="BR115" i="4"/>
  <c r="BS115" i="4"/>
  <c r="BP116" i="4"/>
  <c r="BQ116" i="4"/>
  <c r="BN117" i="4"/>
  <c r="BO117" i="4"/>
  <c r="BL118" i="4"/>
  <c r="BM118" i="4"/>
  <c r="BT118" i="4"/>
  <c r="BU118" i="4"/>
  <c r="BR119" i="4"/>
  <c r="BS119" i="4"/>
  <c r="BP120" i="4"/>
  <c r="BQ120" i="4"/>
  <c r="BN121" i="4"/>
  <c r="BO121" i="4"/>
  <c r="BL122" i="4"/>
  <c r="BM122" i="4"/>
  <c r="BT122" i="4"/>
  <c r="BU122" i="4"/>
  <c r="BR123" i="4"/>
  <c r="BS123" i="4"/>
  <c r="BP124" i="4"/>
  <c r="BQ124" i="4"/>
  <c r="BN125" i="4"/>
  <c r="BO125" i="4"/>
  <c r="DH125" i="4"/>
  <c r="DV125" i="4" s="1"/>
  <c r="L124" i="7" s="1"/>
  <c r="BL126" i="4"/>
  <c r="BM126" i="4"/>
  <c r="BT126" i="4"/>
  <c r="BU126" i="4"/>
  <c r="BR127" i="4"/>
  <c r="BS127" i="4"/>
  <c r="BP128" i="4"/>
  <c r="BQ128" i="4"/>
  <c r="BN129" i="4"/>
  <c r="BO129" i="4"/>
  <c r="BL130" i="4"/>
  <c r="BM130" i="4"/>
  <c r="BT130" i="4"/>
  <c r="BU130" i="4"/>
  <c r="BR131" i="4"/>
  <c r="BS131" i="4"/>
  <c r="BP132" i="4"/>
  <c r="BQ132" i="4"/>
  <c r="BN133" i="4"/>
  <c r="BO133" i="4"/>
  <c r="DM133" i="4"/>
  <c r="EA133" i="4" s="1"/>
  <c r="Q132" i="7" s="1"/>
  <c r="BM134" i="4"/>
  <c r="BT134" i="4"/>
  <c r="BU134" i="4"/>
  <c r="BR135" i="4"/>
  <c r="BS135" i="4"/>
  <c r="BP136" i="4"/>
  <c r="BQ136" i="4"/>
  <c r="BN137" i="4"/>
  <c r="BO137" i="4"/>
  <c r="BL138" i="4"/>
  <c r="BM138" i="4"/>
  <c r="BT138" i="4"/>
  <c r="BU138" i="4"/>
  <c r="BR139" i="4"/>
  <c r="BS139" i="4"/>
  <c r="BQ140" i="4"/>
  <c r="BN141" i="4"/>
  <c r="BO141" i="4"/>
  <c r="BL142" i="4"/>
  <c r="BM142" i="4"/>
  <c r="BT142" i="4"/>
  <c r="BU142" i="4"/>
  <c r="BR143" i="4"/>
  <c r="BS143" i="4"/>
  <c r="BP144" i="4"/>
  <c r="BQ144" i="4"/>
  <c r="BN145" i="4"/>
  <c r="BO145" i="4"/>
  <c r="BL146" i="4"/>
  <c r="BM146" i="4"/>
  <c r="BT146" i="4"/>
  <c r="BU146" i="4"/>
  <c r="BR147" i="4"/>
  <c r="BS147" i="4"/>
  <c r="DM147" i="4"/>
  <c r="EA147" i="4" s="1"/>
  <c r="Q146" i="7" s="1"/>
  <c r="BP148" i="4"/>
  <c r="BQ148" i="4"/>
  <c r="BN149" i="4"/>
  <c r="BO149" i="4"/>
  <c r="BL150" i="4"/>
  <c r="BM150" i="4"/>
  <c r="BT150" i="4"/>
  <c r="BU150" i="4"/>
  <c r="DE151" i="4"/>
  <c r="DS151" i="4" s="1"/>
  <c r="I150" i="7" s="1"/>
  <c r="BR151" i="4"/>
  <c r="BS151" i="4"/>
  <c r="BP152" i="4"/>
  <c r="BQ152" i="4"/>
  <c r="BN153" i="4"/>
  <c r="BO153" i="4"/>
  <c r="BL154" i="4"/>
  <c r="BM154" i="4"/>
  <c r="DF154" i="4"/>
  <c r="DT154" i="4" s="1"/>
  <c r="J153" i="7" s="1"/>
  <c r="BT154" i="4"/>
  <c r="BU154" i="4"/>
  <c r="BR155" i="4"/>
  <c r="BS155" i="4"/>
  <c r="BP156" i="4"/>
  <c r="BQ156" i="4"/>
  <c r="BN157" i="4"/>
  <c r="BO157" i="4"/>
  <c r="DH157" i="4"/>
  <c r="DV157" i="4" s="1"/>
  <c r="L156" i="7" s="1"/>
  <c r="BL158" i="4"/>
  <c r="BM158" i="4"/>
  <c r="BT158" i="4"/>
  <c r="BU158" i="4"/>
  <c r="BR159" i="4"/>
  <c r="BS159" i="4"/>
  <c r="BP160" i="4"/>
  <c r="BQ160" i="4"/>
  <c r="BN161" i="4"/>
  <c r="BO161" i="4"/>
  <c r="BL162" i="4"/>
  <c r="BM162" i="4"/>
  <c r="BT162" i="4"/>
  <c r="BU162" i="4"/>
  <c r="BR163" i="4"/>
  <c r="BS163" i="4"/>
  <c r="DM163" i="4"/>
  <c r="EA163" i="4" s="1"/>
  <c r="Q162" i="7" s="1"/>
  <c r="BP164" i="4"/>
  <c r="BQ164" i="4"/>
  <c r="BN165" i="4"/>
  <c r="BO165" i="4"/>
  <c r="BL166" i="4"/>
  <c r="BM166" i="4"/>
  <c r="BT166" i="4"/>
  <c r="BU166" i="4"/>
  <c r="BR167" i="4"/>
  <c r="BS167" i="4"/>
  <c r="BP168" i="4"/>
  <c r="BQ168" i="4"/>
  <c r="BN169" i="4"/>
  <c r="BO169" i="4"/>
  <c r="BL170" i="4"/>
  <c r="BM170" i="4"/>
  <c r="BT170" i="4"/>
  <c r="BU170" i="4"/>
  <c r="BR171" i="4"/>
  <c r="BS171" i="4"/>
  <c r="BP172" i="4"/>
  <c r="BQ172" i="4"/>
  <c r="BN173" i="4"/>
  <c r="BO173" i="4"/>
  <c r="DH173" i="4"/>
  <c r="DV173" i="4" s="1"/>
  <c r="L172" i="7" s="1"/>
  <c r="BL174" i="4"/>
  <c r="BM174" i="4"/>
  <c r="BT174" i="4"/>
  <c r="BU174" i="4"/>
  <c r="BR175" i="4"/>
  <c r="BS175" i="4"/>
  <c r="BP176" i="4"/>
  <c r="BQ176" i="4"/>
  <c r="BN177" i="4"/>
  <c r="BO177" i="4"/>
  <c r="BL178" i="4"/>
  <c r="BM178" i="4"/>
  <c r="BT178" i="4"/>
  <c r="BU178" i="4"/>
  <c r="BR179" i="4"/>
  <c r="BS179" i="4"/>
  <c r="DM179" i="4"/>
  <c r="EA179" i="4" s="1"/>
  <c r="Q178" i="7" s="1"/>
  <c r="BP180" i="4"/>
  <c r="BQ180" i="4"/>
  <c r="BN181" i="4"/>
  <c r="BO181" i="4"/>
  <c r="BL182" i="4"/>
  <c r="BM182" i="4"/>
  <c r="BT182" i="4"/>
  <c r="BU182" i="4"/>
  <c r="DE183" i="4"/>
  <c r="DS183" i="4" s="1"/>
  <c r="I182" i="7" s="1"/>
  <c r="BR183" i="4"/>
  <c r="BS183" i="4"/>
  <c r="BP184" i="4"/>
  <c r="BQ184" i="4"/>
  <c r="BN185" i="4"/>
  <c r="BO185" i="4"/>
  <c r="BL186" i="4"/>
  <c r="BM186" i="4"/>
  <c r="BT186" i="4"/>
  <c r="BU186" i="4"/>
  <c r="BR187" i="4"/>
  <c r="BS187" i="4"/>
  <c r="BP188" i="4"/>
  <c r="BQ188" i="4"/>
  <c r="BN189" i="4"/>
  <c r="BO189" i="4"/>
  <c r="BL190" i="4"/>
  <c r="BM190" i="4"/>
  <c r="BT190" i="4"/>
  <c r="BU190" i="4"/>
  <c r="BR191" i="4"/>
  <c r="BS191" i="4"/>
  <c r="BP192" i="4"/>
  <c r="BQ192" i="4"/>
  <c r="BN193" i="4"/>
  <c r="BO193" i="4"/>
  <c r="BL194" i="4"/>
  <c r="BM194" i="4"/>
  <c r="BT194" i="4"/>
  <c r="BU194" i="4"/>
  <c r="BR195" i="4"/>
  <c r="BS195" i="4"/>
  <c r="BP196" i="4"/>
  <c r="BQ196" i="4"/>
  <c r="BN197" i="4"/>
  <c r="BO197" i="4"/>
  <c r="DM197" i="4"/>
  <c r="EA197" i="4" s="1"/>
  <c r="Q196" i="7" s="1"/>
  <c r="BL198" i="4"/>
  <c r="BM198" i="4"/>
  <c r="BT198" i="4"/>
  <c r="BU198" i="4"/>
  <c r="BR199" i="4"/>
  <c r="BS199" i="4"/>
  <c r="BP200" i="4"/>
  <c r="BQ200" i="4"/>
  <c r="DE201" i="4"/>
  <c r="DS201" i="4" s="1"/>
  <c r="I200" i="7" s="1"/>
  <c r="BN201" i="4"/>
  <c r="BO201" i="4"/>
  <c r="BL202" i="4"/>
  <c r="BM202" i="4"/>
  <c r="BT202" i="4"/>
  <c r="BU202" i="4"/>
  <c r="BR203" i="4"/>
  <c r="BS203" i="4"/>
  <c r="BP204" i="4"/>
  <c r="BQ204" i="4"/>
  <c r="BN205" i="4"/>
  <c r="BO205" i="4"/>
  <c r="DM205" i="4"/>
  <c r="EA205" i="4" s="1"/>
  <c r="Q204" i="7" s="1"/>
  <c r="BL206" i="4"/>
  <c r="BM206" i="4"/>
  <c r="BT206" i="4"/>
  <c r="BU206" i="4"/>
  <c r="BR207" i="4"/>
  <c r="BS207" i="4"/>
  <c r="BP208" i="4"/>
  <c r="BQ208" i="4"/>
  <c r="DE209" i="4"/>
  <c r="DS209" i="4" s="1"/>
  <c r="I208" i="7" s="1"/>
  <c r="BN209" i="4"/>
  <c r="BO209" i="4"/>
  <c r="BL210" i="4"/>
  <c r="BM210" i="4"/>
  <c r="BT210" i="4"/>
  <c r="BU210" i="4"/>
  <c r="BR211" i="4"/>
  <c r="BS211" i="4"/>
  <c r="BP212" i="4"/>
  <c r="BQ212" i="4"/>
  <c r="BT212" i="4"/>
  <c r="BU212" i="4"/>
  <c r="BN213" i="4"/>
  <c r="BO213" i="4"/>
  <c r="BR213" i="4"/>
  <c r="BS213" i="4"/>
  <c r="DM213" i="4"/>
  <c r="EA213" i="4" s="1"/>
  <c r="Q212" i="7" s="1"/>
  <c r="BL214" i="4"/>
  <c r="BM214" i="4"/>
  <c r="BP214" i="4"/>
  <c r="BQ214" i="4"/>
  <c r="BT214" i="4"/>
  <c r="BU214" i="4"/>
  <c r="BN215" i="4"/>
  <c r="BO215" i="4"/>
  <c r="BR215" i="4"/>
  <c r="BS215" i="4"/>
  <c r="BL216" i="4"/>
  <c r="BM216" i="4"/>
  <c r="BP216" i="4"/>
  <c r="BQ216" i="4"/>
  <c r="BT216" i="4"/>
  <c r="BU216" i="4"/>
  <c r="DE217" i="4"/>
  <c r="DS217" i="4" s="1"/>
  <c r="I216" i="7" s="1"/>
  <c r="BN217" i="4"/>
  <c r="BO217" i="4"/>
  <c r="BR217" i="4"/>
  <c r="BS217" i="4"/>
  <c r="BL218" i="4"/>
  <c r="BM218" i="4"/>
  <c r="BP218" i="4"/>
  <c r="BQ218" i="4"/>
  <c r="BT218" i="4"/>
  <c r="BU218" i="4"/>
  <c r="BN219" i="4"/>
  <c r="BO219" i="4"/>
  <c r="BR219" i="4"/>
  <c r="BS219" i="4"/>
  <c r="BL220" i="4"/>
  <c r="BM220" i="4"/>
  <c r="BP220" i="4"/>
  <c r="BQ220" i="4"/>
  <c r="BT220" i="4"/>
  <c r="BU220" i="4"/>
  <c r="BN221" i="4"/>
  <c r="BO221" i="4"/>
  <c r="BR221" i="4"/>
  <c r="BS221" i="4"/>
  <c r="DM221" i="4"/>
  <c r="EA221" i="4" s="1"/>
  <c r="Q220" i="7" s="1"/>
  <c r="BL222" i="4"/>
  <c r="BM222" i="4"/>
  <c r="BP222" i="4"/>
  <c r="BQ222" i="4"/>
  <c r="BT222" i="4"/>
  <c r="BU222" i="4"/>
  <c r="BN223" i="4"/>
  <c r="BO223" i="4"/>
  <c r="BR223" i="4"/>
  <c r="BS223" i="4"/>
  <c r="BL224" i="4"/>
  <c r="BM224" i="4"/>
  <c r="BP224" i="4"/>
  <c r="BQ224" i="4"/>
  <c r="BT224" i="4"/>
  <c r="BU224" i="4"/>
  <c r="DE225" i="4"/>
  <c r="DS225" i="4" s="1"/>
  <c r="I224" i="7" s="1"/>
  <c r="BN225" i="4"/>
  <c r="BO225" i="4"/>
  <c r="BR225" i="4"/>
  <c r="BS225" i="4"/>
  <c r="BL226" i="4"/>
  <c r="BM226" i="4"/>
  <c r="BP226" i="4"/>
  <c r="BQ226" i="4"/>
  <c r="BT226" i="4"/>
  <c r="BU226" i="4"/>
  <c r="BN227" i="4"/>
  <c r="BO227" i="4"/>
  <c r="BR227" i="4"/>
  <c r="BS227" i="4"/>
  <c r="BL228" i="4"/>
  <c r="BM228" i="4"/>
  <c r="BP228" i="4"/>
  <c r="BQ228" i="4"/>
  <c r="BT228" i="4"/>
  <c r="BU228" i="4"/>
  <c r="BN229" i="4"/>
  <c r="BO229" i="4"/>
  <c r="BR229" i="4"/>
  <c r="BS229" i="4"/>
  <c r="DM229" i="4"/>
  <c r="EA229" i="4" s="1"/>
  <c r="Q228" i="7" s="1"/>
  <c r="BL230" i="4"/>
  <c r="BM230" i="4"/>
  <c r="BP230" i="4"/>
  <c r="BQ230" i="4"/>
  <c r="BT230" i="4"/>
  <c r="BU230" i="4"/>
  <c r="BN231" i="4"/>
  <c r="BO231" i="4"/>
  <c r="BR231" i="4"/>
  <c r="BS231" i="4"/>
  <c r="BL232" i="4"/>
  <c r="BM232" i="4"/>
  <c r="BP232" i="4"/>
  <c r="BQ232" i="4"/>
  <c r="BT232" i="4"/>
  <c r="BU232" i="4"/>
  <c r="CC233" i="4"/>
  <c r="CQ233" i="4" s="1"/>
  <c r="BN233" i="4"/>
  <c r="BO233" i="4"/>
  <c r="BR233" i="4"/>
  <c r="BS233" i="4"/>
  <c r="BL234" i="4"/>
  <c r="BM234" i="4"/>
  <c r="BP234" i="4"/>
  <c r="BQ234" i="4"/>
  <c r="BT234" i="4"/>
  <c r="BU234" i="4"/>
  <c r="BN235" i="4"/>
  <c r="BO235" i="4"/>
  <c r="BR235" i="4"/>
  <c r="BS235" i="4"/>
  <c r="BL236" i="4"/>
  <c r="BM236" i="4"/>
  <c r="BP236" i="4"/>
  <c r="BQ236" i="4"/>
  <c r="BT236" i="4"/>
  <c r="BU236" i="4"/>
  <c r="BN237" i="4"/>
  <c r="BO237" i="4"/>
  <c r="BR237" i="4"/>
  <c r="BS237" i="4"/>
  <c r="DM237" i="4"/>
  <c r="EA237" i="4" s="1"/>
  <c r="Q236" i="7" s="1"/>
  <c r="BL238" i="4"/>
  <c r="BM238" i="4"/>
  <c r="BP238" i="4"/>
  <c r="BQ238" i="4"/>
  <c r="BT238" i="4"/>
  <c r="BU238" i="4"/>
  <c r="BN239" i="4"/>
  <c r="BO239" i="4"/>
  <c r="BR239" i="4"/>
  <c r="BS239" i="4"/>
  <c r="BL240" i="4"/>
  <c r="BM240" i="4"/>
  <c r="BP240" i="4"/>
  <c r="BQ240" i="4"/>
  <c r="BT240" i="4"/>
  <c r="BU240" i="4"/>
  <c r="DE241" i="4"/>
  <c r="DS241" i="4" s="1"/>
  <c r="I240" i="7" s="1"/>
  <c r="BN241" i="4"/>
  <c r="BO241" i="4"/>
  <c r="BR241" i="4"/>
  <c r="BS241" i="4"/>
  <c r="BL242" i="4"/>
  <c r="BM242" i="4"/>
  <c r="BP242" i="4"/>
  <c r="BQ242" i="4"/>
  <c r="BT242" i="4"/>
  <c r="BU242" i="4"/>
  <c r="BN243" i="4"/>
  <c r="BO243" i="4"/>
  <c r="BR243" i="4"/>
  <c r="BS243" i="4"/>
  <c r="BL244" i="4"/>
  <c r="BM244" i="4"/>
  <c r="BP244" i="4"/>
  <c r="BQ244" i="4"/>
  <c r="BT244" i="4"/>
  <c r="BU244" i="4"/>
  <c r="BN245" i="4"/>
  <c r="BO245" i="4"/>
  <c r="BR245" i="4"/>
  <c r="BS245" i="4"/>
  <c r="DM245" i="4"/>
  <c r="EA245" i="4" s="1"/>
  <c r="Q244" i="7" s="1"/>
  <c r="BL246" i="4"/>
  <c r="BM246" i="4"/>
  <c r="BP246" i="4"/>
  <c r="BQ246" i="4"/>
  <c r="BT246" i="4"/>
  <c r="BU246" i="4"/>
  <c r="BN247" i="4"/>
  <c r="BO247" i="4"/>
  <c r="BR247" i="4"/>
  <c r="BS247" i="4"/>
  <c r="BL248" i="4"/>
  <c r="BM248" i="4"/>
  <c r="BP248" i="4"/>
  <c r="BQ248" i="4"/>
  <c r="BT248" i="4"/>
  <c r="BU248" i="4"/>
  <c r="DE249" i="4"/>
  <c r="DS249" i="4" s="1"/>
  <c r="I248" i="7" s="1"/>
  <c r="BN249" i="4"/>
  <c r="BO249" i="4"/>
  <c r="BR249" i="4"/>
  <c r="BS249" i="4"/>
  <c r="BL250" i="4"/>
  <c r="BM250" i="4"/>
  <c r="BP250" i="4"/>
  <c r="BQ250" i="4"/>
  <c r="BT250" i="4"/>
  <c r="BU250" i="4"/>
  <c r="BN251" i="4"/>
  <c r="BO251" i="4"/>
  <c r="BR251" i="4"/>
  <c r="BS251" i="4"/>
  <c r="BL252" i="4"/>
  <c r="BM252" i="4"/>
  <c r="BP252" i="4"/>
  <c r="BQ252" i="4"/>
  <c r="BT252" i="4"/>
  <c r="BU252" i="4"/>
  <c r="BN253" i="4"/>
  <c r="BO253" i="4"/>
  <c r="BR253" i="4"/>
  <c r="BS253" i="4"/>
  <c r="DM253" i="4"/>
  <c r="EA253" i="4" s="1"/>
  <c r="Q252" i="7" s="1"/>
  <c r="BL254" i="4"/>
  <c r="BM254" i="4"/>
  <c r="BP254" i="4"/>
  <c r="BQ254" i="4"/>
  <c r="BT254" i="4"/>
  <c r="BU254" i="4"/>
  <c r="BN255" i="4"/>
  <c r="BO255" i="4"/>
  <c r="BR255" i="4"/>
  <c r="BS255" i="4"/>
  <c r="BL256" i="4"/>
  <c r="BM256" i="4"/>
  <c r="BP256" i="4"/>
  <c r="BQ256" i="4"/>
  <c r="BT256" i="4"/>
  <c r="BU256" i="4"/>
  <c r="DE257" i="4"/>
  <c r="DS257" i="4" s="1"/>
  <c r="I256" i="7" s="1"/>
  <c r="BN257" i="4"/>
  <c r="BO257" i="4"/>
  <c r="BR257" i="4"/>
  <c r="BS257" i="4"/>
  <c r="BL258" i="4"/>
  <c r="BM258" i="4"/>
  <c r="BP258" i="4"/>
  <c r="BQ258" i="4"/>
  <c r="BT258" i="4"/>
  <c r="BU258" i="4"/>
  <c r="BN259" i="4"/>
  <c r="BO259" i="4"/>
  <c r="BR259" i="4"/>
  <c r="BS259" i="4"/>
  <c r="BL260" i="4"/>
  <c r="BM260" i="4"/>
  <c r="BP260" i="4"/>
  <c r="BQ260" i="4"/>
  <c r="BT260" i="4"/>
  <c r="BU260" i="4"/>
  <c r="BN261" i="4"/>
  <c r="BO261" i="4"/>
  <c r="BR261" i="4"/>
  <c r="BS261" i="4"/>
  <c r="DM261" i="4"/>
  <c r="EA261" i="4" s="1"/>
  <c r="Q260" i="7" s="1"/>
  <c r="BL262" i="4"/>
  <c r="BM262" i="4"/>
  <c r="BP262" i="4"/>
  <c r="BQ262" i="4"/>
  <c r="BT262" i="4"/>
  <c r="BU262" i="4"/>
  <c r="BN263" i="4"/>
  <c r="BO263" i="4"/>
  <c r="BR263" i="4"/>
  <c r="BS263" i="4"/>
  <c r="BL264" i="4"/>
  <c r="BM264" i="4"/>
  <c r="BP264" i="4"/>
  <c r="BQ264" i="4"/>
  <c r="BT264" i="4"/>
  <c r="BU264" i="4"/>
  <c r="DE265" i="4"/>
  <c r="DS265" i="4" s="1"/>
  <c r="I264" i="7" s="1"/>
  <c r="BN265" i="4"/>
  <c r="BO265" i="4"/>
  <c r="BR265" i="4"/>
  <c r="BS265" i="4"/>
  <c r="BL266" i="4"/>
  <c r="BM266" i="4"/>
  <c r="BP266" i="4"/>
  <c r="BQ266" i="4"/>
  <c r="BT266" i="4"/>
  <c r="BU266" i="4"/>
  <c r="BN267" i="4"/>
  <c r="BO267" i="4"/>
  <c r="BR267" i="4"/>
  <c r="BS267" i="4"/>
  <c r="BL268" i="4"/>
  <c r="BM268" i="4"/>
  <c r="BP268" i="4"/>
  <c r="BQ268" i="4"/>
  <c r="BT268" i="4"/>
  <c r="BU268" i="4"/>
  <c r="BN269" i="4"/>
  <c r="BO269" i="4"/>
  <c r="BR269" i="4"/>
  <c r="BS269" i="4"/>
  <c r="DM269" i="4"/>
  <c r="EA269" i="4" s="1"/>
  <c r="Q268" i="7" s="1"/>
  <c r="BL270" i="4"/>
  <c r="BM270" i="4"/>
  <c r="BP270" i="4"/>
  <c r="BQ270" i="4"/>
  <c r="BT270" i="4"/>
  <c r="BU270" i="4"/>
  <c r="BN271" i="4"/>
  <c r="BO271" i="4"/>
  <c r="BR271" i="4"/>
  <c r="BS271" i="4"/>
  <c r="BL272" i="4"/>
  <c r="BM272" i="4"/>
  <c r="BP272" i="4"/>
  <c r="BQ272" i="4"/>
  <c r="BT272" i="4"/>
  <c r="BU272" i="4"/>
  <c r="DE273" i="4"/>
  <c r="DS273" i="4" s="1"/>
  <c r="I272" i="7" s="1"/>
  <c r="BN273" i="4"/>
  <c r="BO273" i="4"/>
  <c r="BR273" i="4"/>
  <c r="BS273" i="4"/>
  <c r="BL274" i="4"/>
  <c r="BM274" i="4"/>
  <c r="BP274" i="4"/>
  <c r="BQ274" i="4"/>
  <c r="BT274" i="4"/>
  <c r="BU274" i="4"/>
  <c r="BN275" i="4"/>
  <c r="BO275" i="4"/>
  <c r="BR275" i="4"/>
  <c r="BS275" i="4"/>
  <c r="BL276" i="4"/>
  <c r="BM276" i="4"/>
  <c r="BP276" i="4"/>
  <c r="BQ276" i="4"/>
  <c r="BT276" i="4"/>
  <c r="BU276" i="4"/>
  <c r="BN277" i="4"/>
  <c r="BO277" i="4"/>
  <c r="BR277" i="4"/>
  <c r="BS277" i="4"/>
  <c r="DM277" i="4"/>
  <c r="EA277" i="4" s="1"/>
  <c r="Q276" i="7" s="1"/>
  <c r="BL278" i="4"/>
  <c r="BM278" i="4"/>
  <c r="BP278" i="4"/>
  <c r="BQ278" i="4"/>
  <c r="BT278" i="4"/>
  <c r="BU278" i="4"/>
  <c r="BN279" i="4"/>
  <c r="BO279" i="4"/>
  <c r="BR279" i="4"/>
  <c r="BS279" i="4"/>
  <c r="BL280" i="4"/>
  <c r="BM280" i="4"/>
  <c r="BP280" i="4"/>
  <c r="BQ280" i="4"/>
  <c r="BT280" i="4"/>
  <c r="BU280" i="4"/>
  <c r="CC281" i="4"/>
  <c r="CQ281" i="4" s="1"/>
  <c r="BN281" i="4"/>
  <c r="BO281" i="4"/>
  <c r="BR281" i="4"/>
  <c r="BS281" i="4"/>
  <c r="BL282" i="4"/>
  <c r="BM282" i="4"/>
  <c r="BP282" i="4"/>
  <c r="BQ282" i="4"/>
  <c r="BT282" i="4"/>
  <c r="BU282" i="4"/>
  <c r="BN283" i="4"/>
  <c r="BO283" i="4"/>
  <c r="BR283" i="4"/>
  <c r="BS283" i="4"/>
  <c r="BL284" i="4"/>
  <c r="BM284" i="4"/>
  <c r="BP284" i="4"/>
  <c r="BQ284" i="4"/>
  <c r="BT284" i="4"/>
  <c r="BU284" i="4"/>
  <c r="BN285" i="4"/>
  <c r="BO285" i="4"/>
  <c r="BR285" i="4"/>
  <c r="BS285" i="4"/>
  <c r="DM285" i="4"/>
  <c r="EA285" i="4" s="1"/>
  <c r="Q284" i="7" s="1"/>
  <c r="BL286" i="4"/>
  <c r="BM286" i="4"/>
  <c r="BP286" i="4"/>
  <c r="BQ286" i="4"/>
  <c r="BT286" i="4"/>
  <c r="BU286" i="4"/>
  <c r="BN287" i="4"/>
  <c r="BO287" i="4"/>
  <c r="CG287" i="4"/>
  <c r="CU287" i="4" s="1"/>
  <c r="BR287" i="4"/>
  <c r="BS287" i="4"/>
  <c r="BL288" i="4"/>
  <c r="BM288" i="4"/>
  <c r="BP288" i="4"/>
  <c r="BQ288" i="4"/>
  <c r="BT288" i="4"/>
  <c r="BU288" i="4"/>
  <c r="DE289" i="4"/>
  <c r="DS289" i="4" s="1"/>
  <c r="I288" i="7" s="1"/>
  <c r="BN289" i="4"/>
  <c r="BO289" i="4"/>
  <c r="BR289" i="4"/>
  <c r="BS289" i="4"/>
  <c r="BL290" i="4"/>
  <c r="BM290" i="4"/>
  <c r="BP290" i="4"/>
  <c r="BQ290" i="4"/>
  <c r="BT290" i="4"/>
  <c r="BU290" i="4"/>
  <c r="BN291" i="4"/>
  <c r="BO291" i="4"/>
  <c r="BR291" i="4"/>
  <c r="BS291" i="4"/>
  <c r="BL292" i="4"/>
  <c r="BM292" i="4"/>
  <c r="BP292" i="4"/>
  <c r="BQ292" i="4"/>
  <c r="BT292" i="4"/>
  <c r="BU292" i="4"/>
  <c r="BN293" i="4"/>
  <c r="BO293" i="4"/>
  <c r="BR293" i="4"/>
  <c r="BS293" i="4"/>
  <c r="DM293" i="4"/>
  <c r="EA293" i="4" s="1"/>
  <c r="Q292" i="7" s="1"/>
  <c r="BL294" i="4"/>
  <c r="BM294" i="4"/>
  <c r="BP294" i="4"/>
  <c r="BQ294" i="4"/>
  <c r="BT294" i="4"/>
  <c r="BU294" i="4"/>
  <c r="BN295" i="4"/>
  <c r="BO295" i="4"/>
  <c r="BR295" i="4"/>
  <c r="BS295" i="4"/>
  <c r="BL296" i="4"/>
  <c r="BM296" i="4"/>
  <c r="BQ296" i="4"/>
  <c r="BT296" i="4"/>
  <c r="BU296" i="4"/>
  <c r="BN297" i="4"/>
  <c r="BO297" i="4"/>
  <c r="BR297" i="4"/>
  <c r="BS297" i="4"/>
  <c r="BM298" i="4"/>
  <c r="BP298" i="4"/>
  <c r="BQ298" i="4"/>
  <c r="BT298" i="4"/>
  <c r="BU298" i="4"/>
  <c r="BN299" i="4"/>
  <c r="BO299" i="4"/>
  <c r="BL300" i="4"/>
  <c r="BM300" i="4"/>
  <c r="BP300" i="4"/>
  <c r="BQ300" i="4"/>
  <c r="BT300" i="4"/>
  <c r="BU300" i="4"/>
  <c r="BR301" i="4"/>
  <c r="BS301" i="4"/>
  <c r="BL302" i="4"/>
  <c r="BM302" i="4"/>
  <c r="BP302" i="4"/>
  <c r="BQ302" i="4"/>
  <c r="BN303" i="4"/>
  <c r="BO303" i="4"/>
  <c r="BR303" i="4"/>
  <c r="BS303" i="4"/>
  <c r="BL304" i="4"/>
  <c r="BM304" i="4"/>
  <c r="DI304" i="4"/>
  <c r="DW304" i="4" s="1"/>
  <c r="M303" i="7" s="1"/>
  <c r="BT304" i="4"/>
  <c r="BU304" i="4"/>
  <c r="BN305" i="4"/>
  <c r="BO305" i="4"/>
  <c r="BR305" i="4"/>
  <c r="BS305" i="4"/>
  <c r="BM306" i="4"/>
  <c r="BP306" i="4"/>
  <c r="BQ306" i="4"/>
  <c r="BT306" i="4"/>
  <c r="BU306" i="4"/>
  <c r="BN307" i="4"/>
  <c r="BO307" i="4"/>
  <c r="BL308" i="4"/>
  <c r="BM308" i="4"/>
  <c r="BP308" i="4"/>
  <c r="BQ308" i="4"/>
  <c r="BT308" i="4"/>
  <c r="BU308" i="4"/>
  <c r="BR309" i="4"/>
  <c r="BS309" i="4"/>
  <c r="BL310" i="4"/>
  <c r="BM310" i="4"/>
  <c r="BP310" i="4"/>
  <c r="BQ310" i="4"/>
  <c r="BN311" i="4"/>
  <c r="BO311" i="4"/>
  <c r="BR311" i="4"/>
  <c r="BS311" i="4"/>
  <c r="BL312" i="4"/>
  <c r="BM312" i="4"/>
  <c r="BQ312" i="4"/>
  <c r="BT312" i="4"/>
  <c r="BU312" i="4"/>
  <c r="BN313" i="4"/>
  <c r="BO313" i="4"/>
  <c r="BR313" i="4"/>
  <c r="BS313" i="4"/>
  <c r="BP314" i="4"/>
  <c r="BQ314" i="4"/>
  <c r="BT314" i="4"/>
  <c r="BU314" i="4"/>
  <c r="BN315" i="4"/>
  <c r="BO315" i="4"/>
  <c r="BL316" i="4"/>
  <c r="BM316" i="4"/>
  <c r="BP316" i="4"/>
  <c r="BQ316" i="4"/>
  <c r="BT316" i="4"/>
  <c r="BU316" i="4"/>
  <c r="BR317" i="4"/>
  <c r="BS317" i="4"/>
  <c r="BL318" i="4"/>
  <c r="BM318" i="4"/>
  <c r="BP318" i="4"/>
  <c r="BQ318" i="4"/>
  <c r="BU318" i="4"/>
  <c r="BN319" i="4"/>
  <c r="BO319" i="4"/>
  <c r="BR319" i="4"/>
  <c r="BS319" i="4"/>
  <c r="BL320" i="4"/>
  <c r="BM320" i="4"/>
  <c r="BQ320" i="4"/>
  <c r="BT320" i="4"/>
  <c r="BU320" i="4"/>
  <c r="BN321" i="4"/>
  <c r="BO321" i="4"/>
  <c r="BR321" i="4"/>
  <c r="BS321" i="4"/>
  <c r="CC322" i="4"/>
  <c r="CQ322" i="4" s="1"/>
  <c r="BP322" i="4"/>
  <c r="BQ322" i="4"/>
  <c r="BT322" i="4"/>
  <c r="BU322" i="4"/>
  <c r="BN323" i="4"/>
  <c r="BO323" i="4"/>
  <c r="BL324" i="4"/>
  <c r="BM324" i="4"/>
  <c r="BP324" i="4"/>
  <c r="BQ324" i="4"/>
  <c r="BT324" i="4"/>
  <c r="BU324" i="4"/>
  <c r="BR325" i="4"/>
  <c r="BS325" i="4"/>
  <c r="BL326" i="4"/>
  <c r="BM326" i="4"/>
  <c r="BP326" i="4"/>
  <c r="BQ326" i="4"/>
  <c r="BU326" i="4"/>
  <c r="BN327" i="4"/>
  <c r="BO327" i="4"/>
  <c r="BR327" i="4"/>
  <c r="BS327" i="4"/>
  <c r="BL328" i="4"/>
  <c r="BM328" i="4"/>
  <c r="DI328" i="4"/>
  <c r="DW328" i="4" s="1"/>
  <c r="M327" i="7" s="1"/>
  <c r="BT328" i="4"/>
  <c r="BU328" i="4"/>
  <c r="BN329" i="4"/>
  <c r="BO329" i="4"/>
  <c r="BR329" i="4"/>
  <c r="BS329" i="4"/>
  <c r="BM330" i="4"/>
  <c r="BP330" i="4"/>
  <c r="BQ330" i="4"/>
  <c r="BT330" i="4"/>
  <c r="BU330" i="4"/>
  <c r="BN331" i="4"/>
  <c r="BO331" i="4"/>
  <c r="BL332" i="4"/>
  <c r="BM332" i="4"/>
  <c r="BP332" i="4"/>
  <c r="BQ332" i="4"/>
  <c r="BT332" i="4"/>
  <c r="BU332" i="4"/>
  <c r="BR333" i="4"/>
  <c r="BS333" i="4"/>
  <c r="BL334" i="4"/>
  <c r="BM334" i="4"/>
  <c r="BP334" i="4"/>
  <c r="BQ334" i="4"/>
  <c r="BU334" i="4"/>
  <c r="BN335" i="4"/>
  <c r="BO335" i="4"/>
  <c r="BR335" i="4"/>
  <c r="BS335" i="4"/>
  <c r="BL336" i="4"/>
  <c r="BM336" i="4"/>
  <c r="BT336" i="4"/>
  <c r="BU336" i="4"/>
  <c r="BN337" i="4"/>
  <c r="BO337" i="4"/>
  <c r="BR337" i="4"/>
  <c r="BS337" i="4"/>
  <c r="BP338" i="4"/>
  <c r="BQ338" i="4"/>
  <c r="BT338" i="4"/>
  <c r="BU338" i="4"/>
  <c r="BN339" i="4"/>
  <c r="BO339" i="4"/>
  <c r="BL340" i="4"/>
  <c r="BM340" i="4"/>
  <c r="BP340" i="4"/>
  <c r="BQ340" i="4"/>
  <c r="BT340" i="4"/>
  <c r="BU340" i="4"/>
  <c r="BR341" i="4"/>
  <c r="BS341" i="4"/>
  <c r="BL342" i="4"/>
  <c r="BM342" i="4"/>
  <c r="BP342" i="4"/>
  <c r="BQ342" i="4"/>
  <c r="BU342" i="4"/>
  <c r="BN343" i="4"/>
  <c r="BO343" i="4"/>
  <c r="BR343" i="4"/>
  <c r="BS343" i="4"/>
  <c r="BL344" i="4"/>
  <c r="BM344" i="4"/>
  <c r="BT344" i="4"/>
  <c r="BU344" i="4"/>
  <c r="BN345" i="4"/>
  <c r="BO345" i="4"/>
  <c r="BR345" i="4"/>
  <c r="BS345" i="4"/>
  <c r="BM346" i="4"/>
  <c r="BP346" i="4"/>
  <c r="BQ346" i="4"/>
  <c r="BT346" i="4"/>
  <c r="BU346" i="4"/>
  <c r="BN347" i="4"/>
  <c r="BO347" i="4"/>
  <c r="BL348" i="4"/>
  <c r="BM348" i="4"/>
  <c r="BP348" i="4"/>
  <c r="BQ348" i="4"/>
  <c r="BT348" i="4"/>
  <c r="BU348" i="4"/>
  <c r="BR349" i="4"/>
  <c r="BS349" i="4"/>
  <c r="BL350" i="4"/>
  <c r="BM350" i="4"/>
  <c r="BP350" i="4"/>
  <c r="BQ350" i="4"/>
  <c r="BN351" i="4"/>
  <c r="BO351" i="4"/>
  <c r="BR351" i="4"/>
  <c r="BS351" i="4"/>
  <c r="BL352" i="4"/>
  <c r="BM352" i="4"/>
  <c r="BQ352" i="4"/>
  <c r="BT352" i="4"/>
  <c r="BU352" i="4"/>
  <c r="BN353" i="4"/>
  <c r="BO353" i="4"/>
  <c r="BR353" i="4"/>
  <c r="BS353" i="4"/>
  <c r="BP354" i="4"/>
  <c r="BQ354" i="4"/>
  <c r="BT354" i="4"/>
  <c r="BU354" i="4"/>
  <c r="BN355" i="4"/>
  <c r="BO355" i="4"/>
  <c r="BL356" i="4"/>
  <c r="BM356" i="4"/>
  <c r="BP356" i="4"/>
  <c r="BQ356" i="4"/>
  <c r="BT356" i="4"/>
  <c r="BU356" i="4"/>
  <c r="BR357" i="4"/>
  <c r="BS357" i="4"/>
  <c r="BL358" i="4"/>
  <c r="BM358" i="4"/>
  <c r="BP358" i="4"/>
  <c r="BQ358" i="4"/>
  <c r="BU358" i="4"/>
  <c r="BN359" i="4"/>
  <c r="BO359" i="4"/>
  <c r="BR359" i="4"/>
  <c r="BS359" i="4"/>
  <c r="BL360" i="4"/>
  <c r="BM360" i="4"/>
  <c r="BT360" i="4"/>
  <c r="BU360" i="4"/>
  <c r="BN361" i="4"/>
  <c r="BO361" i="4"/>
  <c r="BR361" i="4"/>
  <c r="BS361" i="4"/>
  <c r="BM362" i="4"/>
  <c r="BP362" i="4"/>
  <c r="BQ362" i="4"/>
  <c r="BT362" i="4"/>
  <c r="BU362" i="4"/>
  <c r="BN363" i="4"/>
  <c r="BO363" i="4"/>
  <c r="BL364" i="4"/>
  <c r="BM364" i="4"/>
  <c r="BP364" i="4"/>
  <c r="BQ364" i="4"/>
  <c r="BT364" i="4"/>
  <c r="BU364" i="4"/>
  <c r="BR365" i="4"/>
  <c r="BS365" i="4"/>
  <c r="BL366" i="4"/>
  <c r="BM366" i="4"/>
  <c r="BP366" i="4"/>
  <c r="BQ366" i="4"/>
  <c r="BN367" i="4"/>
  <c r="BO367" i="4"/>
  <c r="BR367" i="4"/>
  <c r="BS367" i="4"/>
  <c r="BL368" i="4"/>
  <c r="BM368" i="4"/>
  <c r="BT368" i="4"/>
  <c r="BU368" i="4"/>
  <c r="BN369" i="4"/>
  <c r="BO369" i="4"/>
  <c r="BR369" i="4"/>
  <c r="BS369" i="4"/>
  <c r="BM370" i="4"/>
  <c r="BP370" i="4"/>
  <c r="BQ370" i="4"/>
  <c r="BT370" i="4"/>
  <c r="BU370" i="4"/>
  <c r="BN371" i="4"/>
  <c r="BO371" i="4"/>
  <c r="BL372" i="4"/>
  <c r="BM372" i="4"/>
  <c r="BP372" i="4"/>
  <c r="BQ372" i="4"/>
  <c r="BT372" i="4"/>
  <c r="BU372" i="4"/>
  <c r="BR373" i="4"/>
  <c r="BS373" i="4"/>
  <c r="BL374" i="4"/>
  <c r="BM374" i="4"/>
  <c r="BP374" i="4"/>
  <c r="BQ374" i="4"/>
  <c r="BN375" i="4"/>
  <c r="BO375" i="4"/>
  <c r="BR375" i="4"/>
  <c r="BS375" i="4"/>
  <c r="BL376" i="4"/>
  <c r="BM376" i="4"/>
  <c r="BQ376" i="4"/>
  <c r="BT376" i="4"/>
  <c r="BU376" i="4"/>
  <c r="BN377" i="4"/>
  <c r="BO377" i="4"/>
  <c r="BR377" i="4"/>
  <c r="BS377" i="4"/>
  <c r="BP378" i="4"/>
  <c r="BQ378" i="4"/>
  <c r="BT378" i="4"/>
  <c r="BU378" i="4"/>
  <c r="BN379" i="4"/>
  <c r="BO379" i="4"/>
  <c r="BL380" i="4"/>
  <c r="BM380" i="4"/>
  <c r="BP380" i="4"/>
  <c r="BQ380" i="4"/>
  <c r="BT380" i="4"/>
  <c r="BU380" i="4"/>
  <c r="BR381" i="4"/>
  <c r="BS381" i="4"/>
  <c r="BL382" i="4"/>
  <c r="BM382" i="4"/>
  <c r="BP382" i="4"/>
  <c r="BQ382" i="4"/>
  <c r="BU382" i="4"/>
  <c r="BN383" i="4"/>
  <c r="BO383" i="4"/>
  <c r="BR383" i="4"/>
  <c r="BS383" i="4"/>
  <c r="BL384" i="4"/>
  <c r="BM384" i="4"/>
  <c r="BQ384" i="4"/>
  <c r="BT384" i="4"/>
  <c r="BU384" i="4"/>
  <c r="BN385" i="4"/>
  <c r="BO385" i="4"/>
  <c r="BR385" i="4"/>
  <c r="BS385" i="4"/>
  <c r="BP386" i="4"/>
  <c r="BQ386" i="4"/>
  <c r="BT386" i="4"/>
  <c r="BU386" i="4"/>
  <c r="B99" i="1"/>
  <c r="C99" i="1"/>
  <c r="D99" i="1"/>
  <c r="E99" i="1"/>
  <c r="B100" i="1"/>
  <c r="C100" i="1"/>
  <c r="C99" i="6" s="1"/>
  <c r="D100" i="1"/>
  <c r="E100" i="1"/>
  <c r="B101" i="1"/>
  <c r="B100" i="6" s="1"/>
  <c r="C101" i="1"/>
  <c r="D101" i="1"/>
  <c r="E101" i="1"/>
  <c r="B102" i="1"/>
  <c r="C102" i="1"/>
  <c r="C101" i="6" s="1"/>
  <c r="D102" i="1"/>
  <c r="E102" i="1"/>
  <c r="B103" i="1"/>
  <c r="B102" i="7" s="1"/>
  <c r="C103" i="1"/>
  <c r="FP103" i="4" s="1"/>
  <c r="D103" i="1"/>
  <c r="E103" i="1"/>
  <c r="B104" i="1"/>
  <c r="C104" i="1"/>
  <c r="C103" i="6" s="1"/>
  <c r="D104" i="1"/>
  <c r="E104" i="1"/>
  <c r="B105" i="1"/>
  <c r="B104" i="6" s="1"/>
  <c r="C105" i="1"/>
  <c r="D105" i="1"/>
  <c r="E105" i="1"/>
  <c r="B106" i="1"/>
  <c r="C106" i="1"/>
  <c r="C105" i="5" s="1"/>
  <c r="D106" i="1"/>
  <c r="E106" i="1"/>
  <c r="B107" i="1"/>
  <c r="B106" i="5" s="1"/>
  <c r="C107" i="1"/>
  <c r="D107" i="1"/>
  <c r="E107" i="1"/>
  <c r="B108" i="1"/>
  <c r="C108" i="1"/>
  <c r="C107" i="6" s="1"/>
  <c r="D108" i="1"/>
  <c r="E108" i="1"/>
  <c r="B109" i="1"/>
  <c r="B108" i="7" s="1"/>
  <c r="C109" i="1"/>
  <c r="FH109" i="4" s="1"/>
  <c r="D109" i="1"/>
  <c r="E109" i="1"/>
  <c r="B110" i="1"/>
  <c r="C110" i="1"/>
  <c r="D110" i="1"/>
  <c r="E110" i="1"/>
  <c r="B111" i="1"/>
  <c r="C111" i="1"/>
  <c r="D111" i="1"/>
  <c r="E111" i="1"/>
  <c r="B112" i="1"/>
  <c r="C112" i="1"/>
  <c r="C111" i="6" s="1"/>
  <c r="D112" i="1"/>
  <c r="E112" i="1"/>
  <c r="B113" i="1"/>
  <c r="B112" i="5" s="1"/>
  <c r="C113" i="1"/>
  <c r="D113" i="1"/>
  <c r="E113" i="1"/>
  <c r="B114" i="1"/>
  <c r="C114" i="1"/>
  <c r="C113" i="5" s="1"/>
  <c r="D114" i="1"/>
  <c r="E114" i="1"/>
  <c r="B115" i="1"/>
  <c r="B114" i="7" s="1"/>
  <c r="C115" i="1"/>
  <c r="D115" i="1"/>
  <c r="E115" i="1"/>
  <c r="B116" i="1"/>
  <c r="C116" i="1"/>
  <c r="C115" i="6" s="1"/>
  <c r="D116" i="1"/>
  <c r="E116" i="1"/>
  <c r="B117" i="1"/>
  <c r="B116" i="6" s="1"/>
  <c r="C117" i="1"/>
  <c r="D117" i="1"/>
  <c r="E117" i="1"/>
  <c r="B118" i="1"/>
  <c r="C118" i="1"/>
  <c r="D118" i="1"/>
  <c r="E118" i="1"/>
  <c r="B119" i="1"/>
  <c r="B118" i="7" s="1"/>
  <c r="C119" i="1"/>
  <c r="FP119" i="4" s="1"/>
  <c r="D119" i="1"/>
  <c r="E119" i="1"/>
  <c r="B120" i="1"/>
  <c r="C120" i="1"/>
  <c r="C119" i="6" s="1"/>
  <c r="D120" i="1"/>
  <c r="E120" i="1"/>
  <c r="B121" i="1"/>
  <c r="B120" i="6" s="1"/>
  <c r="C121" i="1"/>
  <c r="D121" i="1"/>
  <c r="E121" i="1"/>
  <c r="B122" i="1"/>
  <c r="C122" i="1"/>
  <c r="D122" i="1"/>
  <c r="E122" i="1"/>
  <c r="B123" i="1"/>
  <c r="B122" i="5" s="1"/>
  <c r="C123" i="1"/>
  <c r="D123" i="1"/>
  <c r="E123" i="1"/>
  <c r="B124" i="1"/>
  <c r="C124" i="1"/>
  <c r="C123" i="6" s="1"/>
  <c r="D124" i="1"/>
  <c r="E124" i="1"/>
  <c r="B125" i="1"/>
  <c r="B124" i="7" s="1"/>
  <c r="C125" i="1"/>
  <c r="FH125" i="4" s="1"/>
  <c r="D125" i="1"/>
  <c r="E125" i="1"/>
  <c r="B126" i="1"/>
  <c r="C126" i="1"/>
  <c r="C125" i="6" s="1"/>
  <c r="D126" i="1"/>
  <c r="E126" i="1"/>
  <c r="B127" i="1"/>
  <c r="B126" i="6" s="1"/>
  <c r="C127" i="1"/>
  <c r="D127" i="1"/>
  <c r="E127" i="1"/>
  <c r="B128" i="1"/>
  <c r="C128" i="1"/>
  <c r="C127" i="6" s="1"/>
  <c r="D128" i="1"/>
  <c r="E128" i="1"/>
  <c r="B129" i="1"/>
  <c r="B128" i="5" s="1"/>
  <c r="C129" i="1"/>
  <c r="D129" i="1"/>
  <c r="E129" i="1"/>
  <c r="B130" i="1"/>
  <c r="C130" i="1"/>
  <c r="D130" i="1"/>
  <c r="E130" i="1"/>
  <c r="B131" i="1"/>
  <c r="B130" i="7" s="1"/>
  <c r="C131" i="1"/>
  <c r="D131" i="1"/>
  <c r="E131" i="1"/>
  <c r="B132" i="1"/>
  <c r="C132" i="1"/>
  <c r="C131" i="6" s="1"/>
  <c r="D132" i="1"/>
  <c r="E132" i="1"/>
  <c r="B133" i="1"/>
  <c r="C133" i="1"/>
  <c r="C132" i="5" s="1"/>
  <c r="D133" i="1"/>
  <c r="E133" i="1"/>
  <c r="B134" i="1"/>
  <c r="C134" i="1"/>
  <c r="C133" i="6" s="1"/>
  <c r="D134" i="1"/>
  <c r="E134" i="1"/>
  <c r="B135" i="1"/>
  <c r="B134" i="7" s="1"/>
  <c r="C135" i="1"/>
  <c r="FP135" i="4" s="1"/>
  <c r="D135" i="1"/>
  <c r="E135" i="1"/>
  <c r="B136" i="1"/>
  <c r="C136" i="1"/>
  <c r="C135" i="6" s="1"/>
  <c r="D136" i="1"/>
  <c r="E136" i="1"/>
  <c r="B137" i="1"/>
  <c r="C137" i="1"/>
  <c r="D137" i="1"/>
  <c r="E137" i="1"/>
  <c r="B138" i="1"/>
  <c r="C138" i="1"/>
  <c r="D138" i="1"/>
  <c r="E138" i="1"/>
  <c r="B139" i="1"/>
  <c r="B138" i="5" s="1"/>
  <c r="C139" i="1"/>
  <c r="D139" i="1"/>
  <c r="E139" i="1"/>
  <c r="B140" i="1"/>
  <c r="C140" i="1"/>
  <c r="C139" i="6" s="1"/>
  <c r="D140" i="1"/>
  <c r="E140" i="1"/>
  <c r="B141" i="1"/>
  <c r="B140" i="7" s="1"/>
  <c r="C141" i="1"/>
  <c r="FH141" i="4" s="1"/>
  <c r="D141" i="1"/>
  <c r="E141" i="1"/>
  <c r="B142" i="1"/>
  <c r="C142" i="1"/>
  <c r="D142" i="1"/>
  <c r="E142" i="1"/>
  <c r="B143" i="1"/>
  <c r="C143" i="1"/>
  <c r="D143" i="1"/>
  <c r="E143" i="1"/>
  <c r="B144" i="1"/>
  <c r="C144" i="1"/>
  <c r="C143" i="6" s="1"/>
  <c r="D144" i="1"/>
  <c r="E144" i="1"/>
  <c r="B145" i="1"/>
  <c r="B144" i="5" s="1"/>
  <c r="C145" i="1"/>
  <c r="D145" i="1"/>
  <c r="E145" i="1"/>
  <c r="B146" i="1"/>
  <c r="C146" i="1"/>
  <c r="D146" i="1"/>
  <c r="E146" i="1"/>
  <c r="B147" i="1"/>
  <c r="B146" i="7" s="1"/>
  <c r="C147" i="1"/>
  <c r="D147" i="1"/>
  <c r="E147" i="1"/>
  <c r="B148" i="1"/>
  <c r="C148" i="1"/>
  <c r="C147" i="6" s="1"/>
  <c r="D148" i="1"/>
  <c r="E148" i="1"/>
  <c r="B149" i="1"/>
  <c r="B148" i="6" s="1"/>
  <c r="C149" i="1"/>
  <c r="C148" i="5" s="1"/>
  <c r="D149" i="1"/>
  <c r="E149" i="1"/>
  <c r="B150" i="1"/>
  <c r="C150" i="1"/>
  <c r="D150" i="1"/>
  <c r="E150" i="1"/>
  <c r="B151" i="1"/>
  <c r="B150" i="7" s="1"/>
  <c r="C151" i="1"/>
  <c r="FP151" i="4" s="1"/>
  <c r="D151" i="1"/>
  <c r="E151" i="1"/>
  <c r="B152" i="1"/>
  <c r="C152" i="1"/>
  <c r="C151" i="6" s="1"/>
  <c r="D152" i="1"/>
  <c r="E152" i="1"/>
  <c r="B153" i="1"/>
  <c r="B152" i="6" s="1"/>
  <c r="C153" i="1"/>
  <c r="D153" i="1"/>
  <c r="E153" i="1"/>
  <c r="B154" i="1"/>
  <c r="C154" i="1"/>
  <c r="D154" i="1"/>
  <c r="E154" i="1"/>
  <c r="B155" i="1"/>
  <c r="B154" i="5" s="1"/>
  <c r="C155" i="1"/>
  <c r="D155" i="1"/>
  <c r="E155" i="1"/>
  <c r="B156" i="1"/>
  <c r="C156" i="1"/>
  <c r="C155" i="6" s="1"/>
  <c r="D156" i="1"/>
  <c r="E156" i="1"/>
  <c r="B157" i="1"/>
  <c r="B156" i="7" s="1"/>
  <c r="C157" i="1"/>
  <c r="FH157" i="4" s="1"/>
  <c r="D157" i="1"/>
  <c r="E157" i="1"/>
  <c r="B158" i="1"/>
  <c r="C158" i="1"/>
  <c r="C157" i="6" s="1"/>
  <c r="D158" i="1"/>
  <c r="E158" i="1"/>
  <c r="B159" i="1"/>
  <c r="C159" i="1"/>
  <c r="D159" i="1"/>
  <c r="E159" i="1"/>
  <c r="B160" i="1"/>
  <c r="C160" i="1"/>
  <c r="FT160" i="4" s="1"/>
  <c r="D160" i="1"/>
  <c r="E160" i="1"/>
  <c r="B161" i="1"/>
  <c r="B160" i="5" s="1"/>
  <c r="C161" i="1"/>
  <c r="D161" i="1"/>
  <c r="E161" i="1"/>
  <c r="B162" i="1"/>
  <c r="C162" i="1"/>
  <c r="D162" i="1"/>
  <c r="E162" i="1"/>
  <c r="B163" i="1"/>
  <c r="B162" i="7" s="1"/>
  <c r="C163" i="1"/>
  <c r="D163" i="1"/>
  <c r="E163" i="1"/>
  <c r="B164" i="1"/>
  <c r="C164" i="1"/>
  <c r="C163" i="6" s="1"/>
  <c r="D164" i="1"/>
  <c r="E164" i="1"/>
  <c r="B165" i="1"/>
  <c r="B164" i="6" s="1"/>
  <c r="C165" i="1"/>
  <c r="C164" i="5" s="1"/>
  <c r="D165" i="1"/>
  <c r="E165" i="1"/>
  <c r="B166" i="1"/>
  <c r="C166" i="1"/>
  <c r="C165" i="5" s="1"/>
  <c r="D166" i="1"/>
  <c r="E166" i="1"/>
  <c r="B167" i="1"/>
  <c r="B166" i="7" s="1"/>
  <c r="C167" i="1"/>
  <c r="FP167" i="4" s="1"/>
  <c r="D167" i="1"/>
  <c r="E167" i="1"/>
  <c r="B168" i="1"/>
  <c r="C168" i="1"/>
  <c r="C167" i="6" s="1"/>
  <c r="D168" i="1"/>
  <c r="E168" i="1"/>
  <c r="B169" i="1"/>
  <c r="B168" i="6" s="1"/>
  <c r="C169" i="1"/>
  <c r="D169" i="1"/>
  <c r="E169" i="1"/>
  <c r="B170" i="1"/>
  <c r="C170" i="1"/>
  <c r="D170" i="1"/>
  <c r="E170" i="1"/>
  <c r="B171" i="1"/>
  <c r="B170" i="5" s="1"/>
  <c r="C171" i="1"/>
  <c r="D171" i="1"/>
  <c r="E171" i="1"/>
  <c r="B172" i="1"/>
  <c r="C172" i="1"/>
  <c r="C171" i="6" s="1"/>
  <c r="D172" i="1"/>
  <c r="E172" i="1"/>
  <c r="B173" i="1"/>
  <c r="B172" i="7" s="1"/>
  <c r="C173" i="1"/>
  <c r="FH173" i="4" s="1"/>
  <c r="D173" i="1"/>
  <c r="E173" i="1"/>
  <c r="B174" i="1"/>
  <c r="C174" i="1"/>
  <c r="D174" i="1"/>
  <c r="E174" i="1"/>
  <c r="B175" i="1"/>
  <c r="B174" i="6" s="1"/>
  <c r="C175" i="1"/>
  <c r="C174" i="5" s="1"/>
  <c r="D175" i="1"/>
  <c r="E175" i="1"/>
  <c r="B176" i="1"/>
  <c r="C176" i="1"/>
  <c r="C175" i="6" s="1"/>
  <c r="D176" i="1"/>
  <c r="E176" i="1"/>
  <c r="B177" i="1"/>
  <c r="B176" i="5" s="1"/>
  <c r="C177" i="1"/>
  <c r="D177" i="1"/>
  <c r="E177" i="1"/>
  <c r="B178" i="1"/>
  <c r="C178" i="1"/>
  <c r="D178" i="1"/>
  <c r="E178" i="1"/>
  <c r="B179" i="1"/>
  <c r="B178" i="7" s="1"/>
  <c r="C179" i="1"/>
  <c r="D179" i="1"/>
  <c r="E179" i="1"/>
  <c r="B180" i="1"/>
  <c r="C180" i="1"/>
  <c r="C179" i="6" s="1"/>
  <c r="D180" i="1"/>
  <c r="E180" i="1"/>
  <c r="B181" i="1"/>
  <c r="C181" i="1"/>
  <c r="D181" i="1"/>
  <c r="E181" i="1"/>
  <c r="B182" i="1"/>
  <c r="C182" i="1"/>
  <c r="D182" i="1"/>
  <c r="E182" i="1"/>
  <c r="B183" i="1"/>
  <c r="B182" i="7" s="1"/>
  <c r="C183" i="1"/>
  <c r="FP183" i="4" s="1"/>
  <c r="D183" i="1"/>
  <c r="E183" i="1"/>
  <c r="B184" i="1"/>
  <c r="C184" i="1"/>
  <c r="C183" i="5" s="1"/>
  <c r="D184" i="1"/>
  <c r="E184" i="1"/>
  <c r="B185" i="1"/>
  <c r="C185" i="1"/>
  <c r="D185" i="1"/>
  <c r="E185" i="1"/>
  <c r="B186" i="1"/>
  <c r="C186" i="1"/>
  <c r="D186" i="1"/>
  <c r="E186" i="1"/>
  <c r="B187" i="1"/>
  <c r="B186" i="5" s="1"/>
  <c r="C187" i="1"/>
  <c r="D187" i="1"/>
  <c r="E187" i="1"/>
  <c r="B188" i="1"/>
  <c r="C188" i="1"/>
  <c r="D188" i="1"/>
  <c r="E188" i="1"/>
  <c r="B189" i="1"/>
  <c r="B188" i="7" s="1"/>
  <c r="C189" i="1"/>
  <c r="FH189" i="4" s="1"/>
  <c r="D189" i="1"/>
  <c r="E189" i="1"/>
  <c r="B190" i="1"/>
  <c r="C190" i="1"/>
  <c r="C189" i="6" s="1"/>
  <c r="D190" i="1"/>
  <c r="E190" i="1"/>
  <c r="B191" i="1"/>
  <c r="B190" i="6" s="1"/>
  <c r="C191" i="1"/>
  <c r="D191" i="1"/>
  <c r="E191" i="1"/>
  <c r="B192" i="1"/>
  <c r="C192" i="1"/>
  <c r="C191" i="6" s="1"/>
  <c r="D192" i="1"/>
  <c r="E192" i="1"/>
  <c r="B193" i="1"/>
  <c r="B192" i="5" s="1"/>
  <c r="C193" i="1"/>
  <c r="D193" i="1"/>
  <c r="E193" i="1"/>
  <c r="B194" i="1"/>
  <c r="C194" i="1"/>
  <c r="D194" i="1"/>
  <c r="E194" i="1"/>
  <c r="B195" i="1"/>
  <c r="B194" i="7" s="1"/>
  <c r="C195" i="1"/>
  <c r="D195" i="1"/>
  <c r="E195" i="1"/>
  <c r="B196" i="1"/>
  <c r="C196" i="1"/>
  <c r="C195" i="5" s="1"/>
  <c r="D196" i="1"/>
  <c r="E196" i="1"/>
  <c r="B197" i="1"/>
  <c r="C197" i="1"/>
  <c r="D197" i="1"/>
  <c r="E197" i="1"/>
  <c r="B198" i="1"/>
  <c r="B197" i="7" s="1"/>
  <c r="C198" i="1"/>
  <c r="D198" i="1"/>
  <c r="E198" i="1"/>
  <c r="B199" i="1"/>
  <c r="B198" i="7" s="1"/>
  <c r="C199" i="1"/>
  <c r="FP199" i="4" s="1"/>
  <c r="D199" i="1"/>
  <c r="E199" i="1"/>
  <c r="B200" i="1"/>
  <c r="C200" i="1"/>
  <c r="C199" i="6" s="1"/>
  <c r="D200" i="1"/>
  <c r="E200" i="1"/>
  <c r="B201" i="1"/>
  <c r="C201" i="1"/>
  <c r="D201" i="1"/>
  <c r="E201" i="1"/>
  <c r="B202" i="1"/>
  <c r="C202" i="1"/>
  <c r="D202" i="1"/>
  <c r="E202" i="1"/>
  <c r="B203" i="1"/>
  <c r="B202" i="5" s="1"/>
  <c r="C203" i="1"/>
  <c r="D203" i="1"/>
  <c r="E203" i="1"/>
  <c r="B204" i="1"/>
  <c r="C204" i="1"/>
  <c r="C203" i="6" s="1"/>
  <c r="D204" i="1"/>
  <c r="E204" i="1"/>
  <c r="B205" i="1"/>
  <c r="B204" i="7" s="1"/>
  <c r="C205" i="1"/>
  <c r="FH205" i="4" s="1"/>
  <c r="D205" i="1"/>
  <c r="E205" i="1"/>
  <c r="B206" i="1"/>
  <c r="C206" i="1"/>
  <c r="FU206" i="4" s="1"/>
  <c r="D206" i="1"/>
  <c r="E206" i="1"/>
  <c r="B207" i="1"/>
  <c r="C207" i="1"/>
  <c r="D207" i="1"/>
  <c r="E207" i="1"/>
  <c r="B208" i="1"/>
  <c r="C208" i="1"/>
  <c r="C207" i="5" s="1"/>
  <c r="D208" i="1"/>
  <c r="E208" i="1"/>
  <c r="B209" i="1"/>
  <c r="B208" i="5" s="1"/>
  <c r="C209" i="1"/>
  <c r="D209" i="1"/>
  <c r="E209" i="1"/>
  <c r="B210" i="1"/>
  <c r="C210" i="1"/>
  <c r="D210" i="1"/>
  <c r="E210" i="1"/>
  <c r="B211" i="1"/>
  <c r="B210" i="7" s="1"/>
  <c r="C211" i="1"/>
  <c r="D211" i="1"/>
  <c r="E211" i="1"/>
  <c r="B212" i="1"/>
  <c r="C212" i="1"/>
  <c r="C211" i="6" s="1"/>
  <c r="D212" i="1"/>
  <c r="E212" i="1"/>
  <c r="B213" i="1"/>
  <c r="B212" i="6" s="1"/>
  <c r="C213" i="1"/>
  <c r="D213" i="1"/>
  <c r="E213" i="1"/>
  <c r="B214" i="1"/>
  <c r="C214" i="1"/>
  <c r="D214" i="1"/>
  <c r="E214" i="1"/>
  <c r="B215" i="1"/>
  <c r="B214" i="7" s="1"/>
  <c r="C215" i="1"/>
  <c r="FP215" i="4" s="1"/>
  <c r="D215" i="1"/>
  <c r="E215" i="1"/>
  <c r="B216" i="1"/>
  <c r="C216" i="1"/>
  <c r="D216" i="1"/>
  <c r="E216" i="1"/>
  <c r="B217" i="1"/>
  <c r="B216" i="6" s="1"/>
  <c r="C217" i="1"/>
  <c r="D217" i="1"/>
  <c r="E217" i="1"/>
  <c r="B218" i="1"/>
  <c r="C218" i="1"/>
  <c r="D218" i="1"/>
  <c r="E218" i="1"/>
  <c r="B219" i="1"/>
  <c r="B218" i="5" s="1"/>
  <c r="C219" i="1"/>
  <c r="D219" i="1"/>
  <c r="E219" i="1"/>
  <c r="B220" i="1"/>
  <c r="C220" i="1"/>
  <c r="C219" i="5" s="1"/>
  <c r="D220" i="1"/>
  <c r="E220" i="1"/>
  <c r="B221" i="1"/>
  <c r="B220" i="7" s="1"/>
  <c r="C221" i="1"/>
  <c r="FH221" i="4" s="1"/>
  <c r="D221" i="1"/>
  <c r="E221" i="1"/>
  <c r="B222" i="1"/>
  <c r="C222" i="1"/>
  <c r="C221" i="6" s="1"/>
  <c r="D222" i="1"/>
  <c r="E222" i="1"/>
  <c r="B223" i="1"/>
  <c r="C223" i="1"/>
  <c r="D223" i="1"/>
  <c r="E223" i="1"/>
  <c r="B224" i="1"/>
  <c r="C224" i="1"/>
  <c r="C223" i="6" s="1"/>
  <c r="D224" i="1"/>
  <c r="E224" i="1"/>
  <c r="B225" i="1"/>
  <c r="B224" i="5" s="1"/>
  <c r="C225" i="1"/>
  <c r="D225" i="1"/>
  <c r="E225" i="1"/>
  <c r="B226" i="1"/>
  <c r="C226" i="1"/>
  <c r="D226" i="1"/>
  <c r="E226" i="1"/>
  <c r="B227" i="1"/>
  <c r="B226" i="7" s="1"/>
  <c r="C227" i="1"/>
  <c r="D227" i="1"/>
  <c r="E227" i="1"/>
  <c r="B228" i="1"/>
  <c r="C228" i="1"/>
  <c r="D228" i="1"/>
  <c r="E228" i="1"/>
  <c r="B229" i="1"/>
  <c r="B228" i="6" s="1"/>
  <c r="C229" i="1"/>
  <c r="FK229" i="4" s="1"/>
  <c r="D229" i="1"/>
  <c r="E229" i="1"/>
  <c r="B230" i="1"/>
  <c r="B229" i="7" s="1"/>
  <c r="C230" i="1"/>
  <c r="C229" i="5" s="1"/>
  <c r="D230" i="1"/>
  <c r="E230" i="1"/>
  <c r="B231" i="1"/>
  <c r="B230" i="7" s="1"/>
  <c r="C231" i="1"/>
  <c r="C230" i="5" s="1"/>
  <c r="D231" i="1"/>
  <c r="E231" i="1"/>
  <c r="B232" i="1"/>
  <c r="C232" i="1"/>
  <c r="FG232" i="4" s="1"/>
  <c r="D232" i="1"/>
  <c r="E232" i="1"/>
  <c r="B233" i="1"/>
  <c r="C233" i="1"/>
  <c r="D233" i="1"/>
  <c r="E233" i="1"/>
  <c r="B234" i="1"/>
  <c r="C234" i="1"/>
  <c r="D234" i="1"/>
  <c r="E234" i="1"/>
  <c r="B235" i="1"/>
  <c r="B234" i="5" s="1"/>
  <c r="C235" i="1"/>
  <c r="D235" i="1"/>
  <c r="E235" i="1"/>
  <c r="B236" i="1"/>
  <c r="C236" i="1"/>
  <c r="D236" i="1"/>
  <c r="E236" i="1"/>
  <c r="B237" i="1"/>
  <c r="B236" i="7" s="1"/>
  <c r="C237" i="1"/>
  <c r="FK237" i="4" s="1"/>
  <c r="D237" i="1"/>
  <c r="E237" i="1"/>
  <c r="B238" i="1"/>
  <c r="C238" i="1"/>
  <c r="D238" i="1"/>
  <c r="E238" i="1"/>
  <c r="B239" i="1"/>
  <c r="C239" i="1"/>
  <c r="D239" i="1"/>
  <c r="E239" i="1"/>
  <c r="B240" i="1"/>
  <c r="C240" i="1"/>
  <c r="FG240" i="4" s="1"/>
  <c r="D240" i="1"/>
  <c r="E240" i="1"/>
  <c r="B241" i="1"/>
  <c r="B240" i="5" s="1"/>
  <c r="C241" i="1"/>
  <c r="C240" i="5" s="1"/>
  <c r="D241" i="1"/>
  <c r="E241" i="1"/>
  <c r="B242" i="1"/>
  <c r="C242" i="1"/>
  <c r="D242" i="1"/>
  <c r="E242" i="1"/>
  <c r="B243" i="1"/>
  <c r="B242" i="7" s="1"/>
  <c r="C243" i="1"/>
  <c r="C242" i="5" s="1"/>
  <c r="D243" i="1"/>
  <c r="E243" i="1"/>
  <c r="B244" i="1"/>
  <c r="C244" i="1"/>
  <c r="D244" i="1"/>
  <c r="E244" i="1"/>
  <c r="B245" i="1"/>
  <c r="C245" i="1"/>
  <c r="FK245" i="4" s="1"/>
  <c r="D245" i="1"/>
  <c r="E245" i="1"/>
  <c r="B246" i="1"/>
  <c r="B245" i="7" s="1"/>
  <c r="C246" i="1"/>
  <c r="D246" i="1"/>
  <c r="E246" i="1"/>
  <c r="B247" i="1"/>
  <c r="B246" i="7" s="1"/>
  <c r="C247" i="1"/>
  <c r="C246" i="5" s="1"/>
  <c r="D247" i="1"/>
  <c r="E247" i="1"/>
  <c r="B248" i="1"/>
  <c r="C248" i="1"/>
  <c r="GC248" i="4" s="1"/>
  <c r="D248" i="1"/>
  <c r="E248" i="1"/>
  <c r="B249" i="1"/>
  <c r="B248" i="6" s="1"/>
  <c r="C249" i="1"/>
  <c r="D249" i="1"/>
  <c r="E249" i="1"/>
  <c r="B250" i="1"/>
  <c r="C250" i="1"/>
  <c r="D250" i="1"/>
  <c r="E250" i="1"/>
  <c r="B251" i="1"/>
  <c r="B250" i="5" s="1"/>
  <c r="C251" i="1"/>
  <c r="D251" i="1"/>
  <c r="E251" i="1"/>
  <c r="B252" i="1"/>
  <c r="C252" i="1"/>
  <c r="D252" i="1"/>
  <c r="E252" i="1"/>
  <c r="B253" i="1"/>
  <c r="B252" i="7" s="1"/>
  <c r="C253" i="1"/>
  <c r="FK253" i="4" s="1"/>
  <c r="D253" i="1"/>
  <c r="E253" i="1"/>
  <c r="B254" i="1"/>
  <c r="C254" i="1"/>
  <c r="C253" i="5" s="1"/>
  <c r="D254" i="1"/>
  <c r="E254" i="1"/>
  <c r="B255" i="1"/>
  <c r="B254" i="6" s="1"/>
  <c r="C255" i="1"/>
  <c r="D255" i="1"/>
  <c r="E255" i="1"/>
  <c r="B256" i="1"/>
  <c r="C256" i="1"/>
  <c r="FG256" i="4" s="1"/>
  <c r="D256" i="1"/>
  <c r="E256" i="1"/>
  <c r="B257" i="1"/>
  <c r="B256" i="5" s="1"/>
  <c r="C257" i="1"/>
  <c r="D257" i="1"/>
  <c r="E257" i="1"/>
  <c r="B258" i="1"/>
  <c r="C258" i="1"/>
  <c r="D258" i="1"/>
  <c r="E258" i="1"/>
  <c r="B259" i="1"/>
  <c r="B258" i="7" s="1"/>
  <c r="C259" i="1"/>
  <c r="D259" i="1"/>
  <c r="E259" i="1"/>
  <c r="B260" i="1"/>
  <c r="C260" i="1"/>
  <c r="C259" i="5" s="1"/>
  <c r="D260" i="1"/>
  <c r="E260" i="1"/>
  <c r="B261" i="1"/>
  <c r="B260" i="6" s="1"/>
  <c r="C261" i="1"/>
  <c r="FK261" i="4" s="1"/>
  <c r="D261" i="1"/>
  <c r="E261" i="1"/>
  <c r="B262" i="1"/>
  <c r="B261" i="7" s="1"/>
  <c r="C262" i="1"/>
  <c r="C261" i="5" s="1"/>
  <c r="D262" i="1"/>
  <c r="E262" i="1"/>
  <c r="B263" i="1"/>
  <c r="B262" i="7" s="1"/>
  <c r="C263" i="1"/>
  <c r="C262" i="5" s="1"/>
  <c r="D263" i="1"/>
  <c r="E263" i="1"/>
  <c r="B264" i="1"/>
  <c r="C264" i="1"/>
  <c r="FG264" i="4" s="1"/>
  <c r="D264" i="1"/>
  <c r="E264" i="1"/>
  <c r="B265" i="1"/>
  <c r="B264" i="6" s="1"/>
  <c r="C265" i="1"/>
  <c r="D265" i="1"/>
  <c r="E265" i="1"/>
  <c r="B266" i="1"/>
  <c r="C266" i="1"/>
  <c r="D266" i="1"/>
  <c r="E266" i="1"/>
  <c r="B267" i="1"/>
  <c r="B266" i="5" s="1"/>
  <c r="C267" i="1"/>
  <c r="D267" i="1"/>
  <c r="E267" i="1"/>
  <c r="B268" i="1"/>
  <c r="C268" i="1"/>
  <c r="D268" i="1"/>
  <c r="E268" i="1"/>
  <c r="B269" i="1"/>
  <c r="B268" i="7" s="1"/>
  <c r="C269" i="1"/>
  <c r="FK269" i="4" s="1"/>
  <c r="D269" i="1"/>
  <c r="E269" i="1"/>
  <c r="B270" i="1"/>
  <c r="C270" i="1"/>
  <c r="D270" i="1"/>
  <c r="E270" i="1"/>
  <c r="B271" i="1"/>
  <c r="B270" i="6" s="1"/>
  <c r="C271" i="1"/>
  <c r="C270" i="5" s="1"/>
  <c r="D271" i="1"/>
  <c r="E271" i="1"/>
  <c r="B272" i="1"/>
  <c r="C272" i="1"/>
  <c r="FG272" i="4" s="1"/>
  <c r="D272" i="1"/>
  <c r="E272" i="1"/>
  <c r="B273" i="1"/>
  <c r="B272" i="5" s="1"/>
  <c r="C273" i="1"/>
  <c r="C272" i="5" s="1"/>
  <c r="D273" i="1"/>
  <c r="E273" i="1"/>
  <c r="B274" i="1"/>
  <c r="C274" i="1"/>
  <c r="D274" i="1"/>
  <c r="E274" i="1"/>
  <c r="B275" i="1"/>
  <c r="B274" i="6" s="1"/>
  <c r="C275" i="1"/>
  <c r="D275" i="1"/>
  <c r="E275" i="1"/>
  <c r="B276" i="1"/>
  <c r="C276" i="1"/>
  <c r="D276" i="1"/>
  <c r="E276" i="1"/>
  <c r="B277" i="1"/>
  <c r="B276" i="6" s="1"/>
  <c r="C277" i="1"/>
  <c r="FK277" i="4" s="1"/>
  <c r="D277" i="1"/>
  <c r="E277" i="1"/>
  <c r="B278" i="1"/>
  <c r="C278" i="1"/>
  <c r="D278" i="1"/>
  <c r="E278" i="1"/>
  <c r="B279" i="1"/>
  <c r="C279" i="1"/>
  <c r="D279" i="1"/>
  <c r="E279" i="1"/>
  <c r="B280" i="1"/>
  <c r="C280" i="1"/>
  <c r="D280" i="1"/>
  <c r="E280" i="1"/>
  <c r="B281" i="1"/>
  <c r="B280" i="6" s="1"/>
  <c r="C281" i="1"/>
  <c r="C280" i="5" s="1"/>
  <c r="D281" i="1"/>
  <c r="E281" i="1"/>
  <c r="B282" i="1"/>
  <c r="C282" i="1"/>
  <c r="D282" i="1"/>
  <c r="E282" i="1"/>
  <c r="B283" i="1"/>
  <c r="B282" i="5" s="1"/>
  <c r="C283" i="1"/>
  <c r="D283" i="1"/>
  <c r="E283" i="1"/>
  <c r="B284" i="1"/>
  <c r="C284" i="1"/>
  <c r="C283" i="5" s="1"/>
  <c r="D284" i="1"/>
  <c r="E284" i="1"/>
  <c r="B285" i="1"/>
  <c r="B284" i="6" s="1"/>
  <c r="C285" i="1"/>
  <c r="FK285" i="4" s="1"/>
  <c r="D285" i="1"/>
  <c r="E285" i="1"/>
  <c r="B286" i="1"/>
  <c r="C286" i="1"/>
  <c r="D286" i="1"/>
  <c r="E286" i="1"/>
  <c r="B287" i="1"/>
  <c r="C287" i="1"/>
  <c r="D287" i="1"/>
  <c r="E287" i="1"/>
  <c r="B288" i="1"/>
  <c r="C288" i="1"/>
  <c r="FG288" i="4" s="1"/>
  <c r="D288" i="1"/>
  <c r="E288" i="1"/>
  <c r="B289" i="1"/>
  <c r="B288" i="5" s="1"/>
  <c r="C289" i="1"/>
  <c r="C288" i="5" s="1"/>
  <c r="D289" i="1"/>
  <c r="E289" i="1"/>
  <c r="B290" i="1"/>
  <c r="C290" i="1"/>
  <c r="D290" i="1"/>
  <c r="E290" i="1"/>
  <c r="B291" i="1"/>
  <c r="C291" i="1"/>
  <c r="C290" i="5" s="1"/>
  <c r="D291" i="1"/>
  <c r="E291" i="1"/>
  <c r="B292" i="1"/>
  <c r="C292" i="1"/>
  <c r="C291" i="5" s="1"/>
  <c r="D292" i="1"/>
  <c r="E292" i="1"/>
  <c r="B293" i="1"/>
  <c r="C293" i="1"/>
  <c r="FK293" i="4" s="1"/>
  <c r="D293" i="1"/>
  <c r="E293" i="1"/>
  <c r="B294" i="1"/>
  <c r="B293" i="7" s="1"/>
  <c r="C294" i="1"/>
  <c r="D294" i="1"/>
  <c r="E294" i="1"/>
  <c r="B295" i="1"/>
  <c r="C295" i="1"/>
  <c r="D295" i="1"/>
  <c r="E295" i="1"/>
  <c r="B296" i="1"/>
  <c r="C296" i="1"/>
  <c r="FG296" i="4" s="1"/>
  <c r="D296" i="1"/>
  <c r="E296" i="1"/>
  <c r="B297" i="1"/>
  <c r="B296" i="6" s="1"/>
  <c r="C297" i="1"/>
  <c r="D297" i="1"/>
  <c r="E297" i="1"/>
  <c r="B298" i="1"/>
  <c r="C298" i="1"/>
  <c r="D298" i="1"/>
  <c r="E298" i="1"/>
  <c r="B299" i="1"/>
  <c r="B298" i="5" s="1"/>
  <c r="C299" i="1"/>
  <c r="C298" i="5" s="1"/>
  <c r="D299" i="1"/>
  <c r="E299" i="1"/>
  <c r="B300" i="1"/>
  <c r="C300" i="1"/>
  <c r="C299" i="5" s="1"/>
  <c r="D300" i="1"/>
  <c r="E300" i="1"/>
  <c r="B301" i="1"/>
  <c r="B300" i="6" s="1"/>
  <c r="C301" i="1"/>
  <c r="FK301" i="4" s="1"/>
  <c r="D301" i="1"/>
  <c r="E301" i="1"/>
  <c r="B302" i="1"/>
  <c r="C302" i="1"/>
  <c r="D302" i="1"/>
  <c r="E302" i="1"/>
  <c r="B303" i="1"/>
  <c r="C303" i="1"/>
  <c r="C302" i="5" s="1"/>
  <c r="D303" i="1"/>
  <c r="E303" i="1"/>
  <c r="B304" i="1"/>
  <c r="C304" i="1"/>
  <c r="FG304" i="4" s="1"/>
  <c r="D304" i="1"/>
  <c r="E304" i="1"/>
  <c r="B305" i="1"/>
  <c r="B304" i="5" s="1"/>
  <c r="C305" i="1"/>
  <c r="D305" i="1"/>
  <c r="E305" i="1"/>
  <c r="B306" i="1"/>
  <c r="C306" i="1"/>
  <c r="D306" i="1"/>
  <c r="E306" i="1"/>
  <c r="B307" i="1"/>
  <c r="C307" i="1"/>
  <c r="D307" i="1"/>
  <c r="E307" i="1"/>
  <c r="B308" i="1"/>
  <c r="C308" i="1"/>
  <c r="D308" i="1"/>
  <c r="E308" i="1"/>
  <c r="B309" i="1"/>
  <c r="B308" i="6" s="1"/>
  <c r="C309" i="1"/>
  <c r="FK309" i="4" s="1"/>
  <c r="D309" i="1"/>
  <c r="E309" i="1"/>
  <c r="B310" i="1"/>
  <c r="C310" i="1"/>
  <c r="C309" i="6" s="1"/>
  <c r="D310" i="1"/>
  <c r="E310" i="1"/>
  <c r="B311" i="1"/>
  <c r="C311" i="1"/>
  <c r="C310" i="5" s="1"/>
  <c r="D311" i="1"/>
  <c r="E311" i="1"/>
  <c r="B312" i="1"/>
  <c r="C312" i="1"/>
  <c r="FG312" i="4" s="1"/>
  <c r="D312" i="1"/>
  <c r="E312" i="1"/>
  <c r="B313" i="1"/>
  <c r="B312" i="6" s="1"/>
  <c r="C313" i="1"/>
  <c r="D313" i="1"/>
  <c r="E313" i="1"/>
  <c r="B314" i="1"/>
  <c r="C314" i="1"/>
  <c r="D314" i="1"/>
  <c r="E314" i="1"/>
  <c r="B315" i="1"/>
  <c r="B314" i="5" s="1"/>
  <c r="C315" i="1"/>
  <c r="D315" i="1"/>
  <c r="E315" i="1"/>
  <c r="B316" i="1"/>
  <c r="C316" i="1"/>
  <c r="C315" i="5" s="1"/>
  <c r="D316" i="1"/>
  <c r="E316" i="1"/>
  <c r="B317" i="1"/>
  <c r="B316" i="6" s="1"/>
  <c r="C317" i="1"/>
  <c r="FK317" i="4" s="1"/>
  <c r="D317" i="1"/>
  <c r="E317" i="1"/>
  <c r="B318" i="1"/>
  <c r="C318" i="1"/>
  <c r="D318" i="1"/>
  <c r="E318" i="1"/>
  <c r="B319" i="1"/>
  <c r="B318" i="6" s="1"/>
  <c r="C319" i="1"/>
  <c r="D319" i="1"/>
  <c r="E319" i="1"/>
  <c r="B320" i="1"/>
  <c r="C320" i="1"/>
  <c r="FG320" i="4" s="1"/>
  <c r="D320" i="1"/>
  <c r="E320" i="1"/>
  <c r="B321" i="1"/>
  <c r="B320" i="5" s="1"/>
  <c r="C321" i="1"/>
  <c r="D321" i="1"/>
  <c r="E321" i="1"/>
  <c r="B322" i="1"/>
  <c r="C322" i="1"/>
  <c r="D322" i="1"/>
  <c r="E322" i="1"/>
  <c r="B323" i="1"/>
  <c r="B322" i="5" s="1"/>
  <c r="C323" i="1"/>
  <c r="D323" i="1"/>
  <c r="E323" i="1"/>
  <c r="B324" i="1"/>
  <c r="C324" i="1"/>
  <c r="C323" i="5" s="1"/>
  <c r="D324" i="1"/>
  <c r="E324" i="1"/>
  <c r="B325" i="1"/>
  <c r="C325" i="1"/>
  <c r="FK325" i="4" s="1"/>
  <c r="D325" i="1"/>
  <c r="E325" i="1"/>
  <c r="B326" i="1"/>
  <c r="C326" i="1"/>
  <c r="C325" i="5" s="1"/>
  <c r="D326" i="1"/>
  <c r="E326" i="1"/>
  <c r="B327" i="1"/>
  <c r="B326" i="6" s="1"/>
  <c r="C327" i="1"/>
  <c r="C326" i="5" s="1"/>
  <c r="D327" i="1"/>
  <c r="E327" i="1"/>
  <c r="B328" i="1"/>
  <c r="C328" i="1"/>
  <c r="FG328" i="4" s="1"/>
  <c r="D328" i="1"/>
  <c r="E328" i="1"/>
  <c r="B329" i="1"/>
  <c r="B328" i="5" s="1"/>
  <c r="C329" i="1"/>
  <c r="D329" i="1"/>
  <c r="E329" i="1"/>
  <c r="B330" i="1"/>
  <c r="C330" i="1"/>
  <c r="D330" i="1"/>
  <c r="E330" i="1"/>
  <c r="B331" i="1"/>
  <c r="B330" i="5" s="1"/>
  <c r="C331" i="1"/>
  <c r="D331" i="1"/>
  <c r="E331" i="1"/>
  <c r="B332" i="1"/>
  <c r="C332" i="1"/>
  <c r="C331" i="6" s="1"/>
  <c r="D332" i="1"/>
  <c r="E332" i="1"/>
  <c r="B333" i="1"/>
  <c r="C333" i="1"/>
  <c r="FK333" i="4" s="1"/>
  <c r="D333" i="1"/>
  <c r="E333" i="1"/>
  <c r="B334" i="1"/>
  <c r="B333" i="7" s="1"/>
  <c r="C334" i="1"/>
  <c r="D334" i="1"/>
  <c r="E334" i="1"/>
  <c r="B335" i="1"/>
  <c r="C335" i="1"/>
  <c r="D335" i="1"/>
  <c r="E335" i="1"/>
  <c r="B336" i="1"/>
  <c r="C336" i="1"/>
  <c r="FG336" i="4" s="1"/>
  <c r="D336" i="1"/>
  <c r="E336" i="1"/>
  <c r="B337" i="1"/>
  <c r="B336" i="5" s="1"/>
  <c r="C337" i="1"/>
  <c r="D337" i="1"/>
  <c r="E337" i="1"/>
  <c r="B338" i="1"/>
  <c r="C338" i="1"/>
  <c r="C337" i="5" s="1"/>
  <c r="D338" i="1"/>
  <c r="E338" i="1"/>
  <c r="B339" i="1"/>
  <c r="B338" i="5" s="1"/>
  <c r="C339" i="1"/>
  <c r="D339" i="1"/>
  <c r="E339" i="1"/>
  <c r="B340" i="1"/>
  <c r="C340" i="1"/>
  <c r="C339" i="5" s="1"/>
  <c r="D340" i="1"/>
  <c r="E340" i="1"/>
  <c r="B341" i="1"/>
  <c r="C341" i="1"/>
  <c r="D341" i="1"/>
  <c r="E341" i="1"/>
  <c r="B342" i="1"/>
  <c r="C342" i="1"/>
  <c r="GE342" i="4" s="1"/>
  <c r="D342" i="1"/>
  <c r="E342" i="1"/>
  <c r="B343" i="1"/>
  <c r="C343" i="1"/>
  <c r="D343" i="1"/>
  <c r="E343" i="1"/>
  <c r="B344" i="1"/>
  <c r="C344" i="1"/>
  <c r="C343" i="5" s="1"/>
  <c r="D344" i="1"/>
  <c r="E344" i="1"/>
  <c r="B345" i="1"/>
  <c r="B344" i="5" s="1"/>
  <c r="C345" i="1"/>
  <c r="D345" i="1"/>
  <c r="E345" i="1"/>
  <c r="B346" i="1"/>
  <c r="C346" i="1"/>
  <c r="D346" i="1"/>
  <c r="EM346" i="4" s="1"/>
  <c r="E346" i="1"/>
  <c r="B347" i="1"/>
  <c r="B346" i="5" s="1"/>
  <c r="C347" i="1"/>
  <c r="D347" i="1"/>
  <c r="EL347" i="4" s="1"/>
  <c r="E347" i="1"/>
  <c r="B348" i="1"/>
  <c r="C348" i="1"/>
  <c r="C347" i="6" s="1"/>
  <c r="D348" i="1"/>
  <c r="EI348" i="4" s="1"/>
  <c r="E348" i="1"/>
  <c r="B349" i="1"/>
  <c r="B348" i="6" s="1"/>
  <c r="C349" i="1"/>
  <c r="D349" i="1"/>
  <c r="E349" i="1"/>
  <c r="B350" i="1"/>
  <c r="C350" i="1"/>
  <c r="FL350" i="4" s="1"/>
  <c r="D350" i="1"/>
  <c r="EJ350" i="4" s="1"/>
  <c r="E350" i="1"/>
  <c r="B351" i="1"/>
  <c r="C351" i="1"/>
  <c r="C350" i="5" s="1"/>
  <c r="D351" i="1"/>
  <c r="EH351" i="4" s="1"/>
  <c r="E351" i="1"/>
  <c r="B352" i="1"/>
  <c r="C352" i="1"/>
  <c r="C351" i="5" s="1"/>
  <c r="D352" i="1"/>
  <c r="EI352" i="4" s="1"/>
  <c r="E352" i="1"/>
  <c r="B353" i="1"/>
  <c r="B352" i="5" s="1"/>
  <c r="C353" i="1"/>
  <c r="D353" i="1"/>
  <c r="E353" i="1"/>
  <c r="B354" i="1"/>
  <c r="C354" i="1"/>
  <c r="D354" i="1"/>
  <c r="E354" i="1"/>
  <c r="B355" i="1"/>
  <c r="B354" i="5" s="1"/>
  <c r="C355" i="1"/>
  <c r="D355" i="1"/>
  <c r="EH355" i="4" s="1"/>
  <c r="E355" i="1"/>
  <c r="B356" i="1"/>
  <c r="C356" i="1"/>
  <c r="C355" i="5" s="1"/>
  <c r="D356" i="1"/>
  <c r="EH356" i="4" s="1"/>
  <c r="E356" i="1"/>
  <c r="B357" i="1"/>
  <c r="B356" i="6" s="1"/>
  <c r="C357" i="1"/>
  <c r="D357" i="1"/>
  <c r="E357" i="1"/>
  <c r="B358" i="1"/>
  <c r="B357" i="7" s="1"/>
  <c r="C358" i="1"/>
  <c r="D358" i="1"/>
  <c r="EG358" i="4" s="1"/>
  <c r="E358" i="1"/>
  <c r="B359" i="1"/>
  <c r="C359" i="1"/>
  <c r="D359" i="1"/>
  <c r="EG359" i="4" s="1"/>
  <c r="E359" i="1"/>
  <c r="B360" i="1"/>
  <c r="C360" i="1"/>
  <c r="C359" i="5" s="1"/>
  <c r="D360" i="1"/>
  <c r="ED360" i="4" s="1"/>
  <c r="E360" i="1"/>
  <c r="B361" i="1"/>
  <c r="B360" i="5" s="1"/>
  <c r="C361" i="1"/>
  <c r="D361" i="1"/>
  <c r="E361" i="1"/>
  <c r="B362" i="1"/>
  <c r="C362" i="1"/>
  <c r="D362" i="1"/>
  <c r="EF362" i="4" s="1"/>
  <c r="E362" i="1"/>
  <c r="B363" i="1"/>
  <c r="B362" i="5" s="1"/>
  <c r="C363" i="1"/>
  <c r="D363" i="1"/>
  <c r="E363" i="1"/>
  <c r="B364" i="1"/>
  <c r="C364" i="1"/>
  <c r="C363" i="6" s="1"/>
  <c r="D364" i="1"/>
  <c r="ED364" i="4" s="1"/>
  <c r="E364" i="1"/>
  <c r="B365" i="1"/>
  <c r="B364" i="6" s="1"/>
  <c r="C365" i="1"/>
  <c r="D365" i="1"/>
  <c r="EN365" i="4" s="1"/>
  <c r="E365" i="1"/>
  <c r="B366" i="1"/>
  <c r="C366" i="1"/>
  <c r="FL366" i="4" s="1"/>
  <c r="D366" i="1"/>
  <c r="EO366" i="4" s="1"/>
  <c r="E366" i="1"/>
  <c r="B367" i="1"/>
  <c r="C367" i="1"/>
  <c r="D367" i="1"/>
  <c r="EO367" i="4" s="1"/>
  <c r="E367" i="1"/>
  <c r="B368" i="1"/>
  <c r="C368" i="1"/>
  <c r="C367" i="6" s="1"/>
  <c r="D368" i="1"/>
  <c r="E368" i="1"/>
  <c r="B369" i="1"/>
  <c r="B368" i="5" s="1"/>
  <c r="C369" i="1"/>
  <c r="D369" i="1"/>
  <c r="EN369" i="4" s="1"/>
  <c r="E369" i="1"/>
  <c r="B370" i="1"/>
  <c r="C370" i="1"/>
  <c r="D370" i="1"/>
  <c r="EN370" i="4" s="1"/>
  <c r="E370" i="1"/>
  <c r="B371" i="1"/>
  <c r="B370" i="5" s="1"/>
  <c r="C371" i="1"/>
  <c r="D371" i="1"/>
  <c r="EL371" i="4" s="1"/>
  <c r="E371" i="1"/>
  <c r="B372" i="1"/>
  <c r="C372" i="1"/>
  <c r="C371" i="5" s="1"/>
  <c r="D372" i="1"/>
  <c r="E372" i="1"/>
  <c r="B373" i="1"/>
  <c r="B372" i="6" s="1"/>
  <c r="C373" i="1"/>
  <c r="D373" i="1"/>
  <c r="EM373" i="4" s="1"/>
  <c r="E373" i="1"/>
  <c r="B374" i="1"/>
  <c r="C374" i="1"/>
  <c r="FL374" i="4" s="1"/>
  <c r="D374" i="1"/>
  <c r="EK374" i="4" s="1"/>
  <c r="E374" i="1"/>
  <c r="B375" i="1"/>
  <c r="C375" i="1"/>
  <c r="C374" i="5" s="1"/>
  <c r="D375" i="1"/>
  <c r="EL375" i="4" s="1"/>
  <c r="E375" i="1"/>
  <c r="B376" i="1"/>
  <c r="C376" i="1"/>
  <c r="D376" i="1"/>
  <c r="E376" i="1"/>
  <c r="B377" i="1"/>
  <c r="B376" i="5" s="1"/>
  <c r="C377" i="1"/>
  <c r="D377" i="1"/>
  <c r="EJ377" i="4" s="1"/>
  <c r="E377" i="1"/>
  <c r="B378" i="1"/>
  <c r="C378" i="1"/>
  <c r="D378" i="1"/>
  <c r="EK378" i="4" s="1"/>
  <c r="E378" i="1"/>
  <c r="B379" i="1"/>
  <c r="B378" i="5" s="1"/>
  <c r="C379" i="1"/>
  <c r="D379" i="1"/>
  <c r="EK379" i="4" s="1"/>
  <c r="E379" i="1"/>
  <c r="B380" i="1"/>
  <c r="C380" i="1"/>
  <c r="C379" i="6" s="1"/>
  <c r="D380" i="1"/>
  <c r="E380" i="1"/>
  <c r="B381" i="1"/>
  <c r="B380" i="6" s="1"/>
  <c r="C381" i="1"/>
  <c r="D381" i="1"/>
  <c r="EJ381" i="4" s="1"/>
  <c r="E381" i="1"/>
  <c r="B382" i="1"/>
  <c r="C382" i="1"/>
  <c r="FL382" i="4" s="1"/>
  <c r="D382" i="1"/>
  <c r="EJ382" i="4" s="1"/>
  <c r="E382" i="1"/>
  <c r="B383" i="1"/>
  <c r="C383" i="1"/>
  <c r="C382" i="5" s="1"/>
  <c r="D383" i="1"/>
  <c r="EH383" i="4" s="1"/>
  <c r="E383" i="1"/>
  <c r="B384" i="1"/>
  <c r="C384" i="1"/>
  <c r="C383" i="5" s="1"/>
  <c r="D384" i="1"/>
  <c r="E384" i="1"/>
  <c r="B385" i="1"/>
  <c r="B384" i="5" s="1"/>
  <c r="C385" i="1"/>
  <c r="D385" i="1"/>
  <c r="EH385" i="4" s="1"/>
  <c r="E385" i="1"/>
  <c r="B386" i="1"/>
  <c r="C386" i="1"/>
  <c r="D386" i="1"/>
  <c r="EE386" i="4" s="1"/>
  <c r="E386" i="1"/>
  <c r="B98" i="5"/>
  <c r="C98" i="5"/>
  <c r="C99" i="5"/>
  <c r="C100" i="5"/>
  <c r="C102" i="5"/>
  <c r="C103" i="5"/>
  <c r="C104" i="5"/>
  <c r="C106" i="5"/>
  <c r="C107" i="5"/>
  <c r="C108" i="5"/>
  <c r="C110" i="5"/>
  <c r="C111" i="5"/>
  <c r="C112" i="5"/>
  <c r="C114" i="5"/>
  <c r="C115" i="5"/>
  <c r="C116" i="5"/>
  <c r="B118" i="5"/>
  <c r="C118" i="5"/>
  <c r="C119" i="5"/>
  <c r="C121" i="5"/>
  <c r="C122" i="5"/>
  <c r="C123" i="5"/>
  <c r="C125" i="5"/>
  <c r="C126" i="5"/>
  <c r="C127" i="5"/>
  <c r="C129" i="5"/>
  <c r="C130" i="5"/>
  <c r="C131" i="5"/>
  <c r="C133" i="5"/>
  <c r="C134" i="5"/>
  <c r="C135" i="5"/>
  <c r="C137" i="5"/>
  <c r="C138" i="5"/>
  <c r="C139" i="5"/>
  <c r="C141" i="5"/>
  <c r="C142" i="5"/>
  <c r="C143" i="5"/>
  <c r="C145" i="5"/>
  <c r="C146" i="5"/>
  <c r="C147" i="5"/>
  <c r="C149" i="5"/>
  <c r="C150" i="5"/>
  <c r="C151" i="5"/>
  <c r="C153" i="5"/>
  <c r="C154" i="5"/>
  <c r="C155" i="5"/>
  <c r="C157" i="5"/>
  <c r="C158" i="5"/>
  <c r="C159" i="5"/>
  <c r="C161" i="5"/>
  <c r="C162" i="5"/>
  <c r="C163" i="5"/>
  <c r="C166" i="5"/>
  <c r="C167" i="5"/>
  <c r="C168" i="5"/>
  <c r="C171" i="5"/>
  <c r="B172" i="5"/>
  <c r="C173" i="5"/>
  <c r="C175" i="5"/>
  <c r="C177" i="5"/>
  <c r="C178" i="5"/>
  <c r="C181" i="5"/>
  <c r="C182" i="5"/>
  <c r="C185" i="5"/>
  <c r="C186" i="5"/>
  <c r="C188" i="5"/>
  <c r="C190" i="5"/>
  <c r="C192" i="5"/>
  <c r="C193" i="5"/>
  <c r="C196" i="5"/>
  <c r="C197" i="5"/>
  <c r="C198" i="5"/>
  <c r="C201" i="5"/>
  <c r="C202" i="5"/>
  <c r="C204" i="5"/>
  <c r="C206" i="5"/>
  <c r="C208" i="5"/>
  <c r="C209" i="5"/>
  <c r="C212" i="5"/>
  <c r="C213" i="5"/>
  <c r="C214" i="5"/>
  <c r="C217" i="5"/>
  <c r="C218" i="5"/>
  <c r="C220" i="5"/>
  <c r="C222" i="5"/>
  <c r="C224" i="5"/>
  <c r="C225" i="5"/>
  <c r="B226" i="5"/>
  <c r="C227" i="5"/>
  <c r="C228" i="5"/>
  <c r="C232" i="5"/>
  <c r="C233" i="5"/>
  <c r="C235" i="5"/>
  <c r="C236" i="5"/>
  <c r="C238" i="5"/>
  <c r="C239" i="5"/>
  <c r="C243" i="5"/>
  <c r="C244" i="5"/>
  <c r="C247" i="5"/>
  <c r="C249" i="5"/>
  <c r="C251" i="5"/>
  <c r="C254" i="5"/>
  <c r="C257" i="5"/>
  <c r="C258" i="5"/>
  <c r="C263" i="5"/>
  <c r="C265" i="5"/>
  <c r="C267" i="5"/>
  <c r="C274" i="5"/>
  <c r="C275" i="5"/>
  <c r="C279" i="5"/>
  <c r="C282" i="5"/>
  <c r="C286" i="5"/>
  <c r="C287" i="5"/>
  <c r="C292" i="5"/>
  <c r="C295" i="5"/>
  <c r="C296" i="5"/>
  <c r="C303" i="5"/>
  <c r="C307" i="5"/>
  <c r="C319" i="5"/>
  <c r="C347" i="5"/>
  <c r="C367" i="5"/>
  <c r="E385" i="7" l="1"/>
  <c r="B386" i="4"/>
  <c r="E384" i="7"/>
  <c r="B385" i="4"/>
  <c r="E383" i="7"/>
  <c r="B384" i="4"/>
  <c r="E382" i="7"/>
  <c r="B383" i="4"/>
  <c r="E381" i="7"/>
  <c r="B382" i="4"/>
  <c r="E380" i="7"/>
  <c r="B381" i="4"/>
  <c r="E379" i="7"/>
  <c r="B380" i="4"/>
  <c r="E378" i="7"/>
  <c r="B379" i="4"/>
  <c r="E377" i="7"/>
  <c r="B378" i="4"/>
  <c r="E376" i="7"/>
  <c r="B377" i="4"/>
  <c r="E375" i="7"/>
  <c r="B376" i="4"/>
  <c r="E374" i="7"/>
  <c r="B375" i="4"/>
  <c r="E373" i="7"/>
  <c r="B374" i="4"/>
  <c r="E372" i="7"/>
  <c r="B373" i="4"/>
  <c r="E371" i="7"/>
  <c r="B372" i="4"/>
  <c r="E370" i="7"/>
  <c r="B371" i="4"/>
  <c r="E369" i="7"/>
  <c r="B370" i="4"/>
  <c r="E368" i="7"/>
  <c r="B369" i="4"/>
  <c r="E367" i="7"/>
  <c r="B368" i="4"/>
  <c r="E366" i="7"/>
  <c r="B367" i="4"/>
  <c r="E365" i="7"/>
  <c r="B366" i="4"/>
  <c r="E364" i="7"/>
  <c r="B365" i="4"/>
  <c r="E363" i="7"/>
  <c r="B364" i="4"/>
  <c r="E362" i="7"/>
  <c r="B363" i="4"/>
  <c r="E361" i="7"/>
  <c r="B362" i="4"/>
  <c r="E360" i="7"/>
  <c r="B361" i="4"/>
  <c r="E359" i="7"/>
  <c r="B360" i="4"/>
  <c r="E358" i="7"/>
  <c r="B359" i="4"/>
  <c r="E357" i="7"/>
  <c r="B358" i="4"/>
  <c r="E356" i="7"/>
  <c r="B357" i="4"/>
  <c r="E355" i="7"/>
  <c r="B356" i="4"/>
  <c r="E354" i="7"/>
  <c r="B355" i="4"/>
  <c r="E353" i="7"/>
  <c r="B354" i="4"/>
  <c r="E352" i="7"/>
  <c r="B353" i="4"/>
  <c r="E351" i="7"/>
  <c r="B352" i="4"/>
  <c r="E350" i="7"/>
  <c r="B351" i="4"/>
  <c r="E349" i="7"/>
  <c r="B350" i="4"/>
  <c r="E348" i="7"/>
  <c r="B349" i="4"/>
  <c r="E347" i="7"/>
  <c r="B348" i="4"/>
  <c r="E346" i="7"/>
  <c r="B347" i="4"/>
  <c r="E345" i="7"/>
  <c r="B346" i="4"/>
  <c r="E344" i="7"/>
  <c r="B345" i="4"/>
  <c r="E343" i="7"/>
  <c r="B344" i="4"/>
  <c r="E342" i="7"/>
  <c r="B343" i="4"/>
  <c r="E341" i="7"/>
  <c r="B342" i="4"/>
  <c r="E340" i="7"/>
  <c r="B341" i="4"/>
  <c r="E339" i="7"/>
  <c r="B340" i="4"/>
  <c r="E338" i="7"/>
  <c r="B339" i="4"/>
  <c r="E337" i="7"/>
  <c r="B338" i="4"/>
  <c r="E336" i="7"/>
  <c r="B337" i="4"/>
  <c r="E335" i="7"/>
  <c r="B336" i="4"/>
  <c r="E334" i="7"/>
  <c r="B335" i="4"/>
  <c r="E333" i="7"/>
  <c r="B334" i="4"/>
  <c r="E332" i="7"/>
  <c r="B333" i="4"/>
  <c r="E331" i="7"/>
  <c r="B332" i="4"/>
  <c r="E330" i="7"/>
  <c r="B331" i="4"/>
  <c r="E329" i="7"/>
  <c r="B330" i="4"/>
  <c r="E328" i="7"/>
  <c r="B329" i="4"/>
  <c r="E327" i="7"/>
  <c r="B328" i="4"/>
  <c r="E326" i="7"/>
  <c r="B327" i="4"/>
  <c r="E325" i="7"/>
  <c r="B326" i="4"/>
  <c r="E324" i="7"/>
  <c r="B325" i="4"/>
  <c r="E323" i="7"/>
  <c r="B324" i="4"/>
  <c r="E322" i="7"/>
  <c r="B323" i="4"/>
  <c r="E321" i="7"/>
  <c r="B322" i="4"/>
  <c r="E320" i="7"/>
  <c r="B321" i="4"/>
  <c r="E319" i="7"/>
  <c r="B320" i="4"/>
  <c r="E318" i="7"/>
  <c r="B319" i="4"/>
  <c r="E317" i="7"/>
  <c r="B318" i="4"/>
  <c r="E316" i="7"/>
  <c r="B317" i="4"/>
  <c r="E315" i="7"/>
  <c r="B316" i="4"/>
  <c r="E314" i="7"/>
  <c r="B315" i="4"/>
  <c r="E313" i="7"/>
  <c r="B314" i="4"/>
  <c r="E312" i="7"/>
  <c r="B313" i="4"/>
  <c r="E311" i="7"/>
  <c r="B312" i="4"/>
  <c r="E310" i="7"/>
  <c r="B311" i="4"/>
  <c r="E309" i="7"/>
  <c r="B310" i="4"/>
  <c r="E308" i="7"/>
  <c r="B309" i="4"/>
  <c r="E307" i="7"/>
  <c r="B308" i="4"/>
  <c r="E306" i="7"/>
  <c r="B307" i="4"/>
  <c r="E305" i="7"/>
  <c r="B306" i="4"/>
  <c r="E304" i="7"/>
  <c r="B305" i="4"/>
  <c r="E303" i="7"/>
  <c r="B304" i="4"/>
  <c r="E302" i="7"/>
  <c r="B303" i="4"/>
  <c r="E301" i="7"/>
  <c r="B302" i="4"/>
  <c r="E300" i="7"/>
  <c r="B301" i="4"/>
  <c r="E299" i="7"/>
  <c r="B300" i="4"/>
  <c r="E298" i="7"/>
  <c r="B299" i="4"/>
  <c r="E297" i="7"/>
  <c r="B298" i="4"/>
  <c r="E296" i="7"/>
  <c r="B297" i="4"/>
  <c r="E295" i="7"/>
  <c r="B296" i="4"/>
  <c r="E294" i="7"/>
  <c r="B295" i="4"/>
  <c r="E293" i="7"/>
  <c r="B294" i="4"/>
  <c r="E292" i="7"/>
  <c r="B293" i="4"/>
  <c r="E291" i="7"/>
  <c r="B292" i="4"/>
  <c r="E290" i="7"/>
  <c r="B291" i="4"/>
  <c r="E289" i="7"/>
  <c r="B290" i="4"/>
  <c r="E288" i="7"/>
  <c r="B289" i="4"/>
  <c r="E287" i="7"/>
  <c r="B288" i="4"/>
  <c r="E286" i="7"/>
  <c r="B287" i="4"/>
  <c r="E285" i="7"/>
  <c r="B286" i="4"/>
  <c r="E284" i="7"/>
  <c r="B285" i="4"/>
  <c r="E283" i="7"/>
  <c r="B284" i="4"/>
  <c r="E282" i="7"/>
  <c r="B283" i="4"/>
  <c r="E281" i="7"/>
  <c r="B282" i="4"/>
  <c r="E280" i="7"/>
  <c r="B281" i="4"/>
  <c r="E279" i="7"/>
  <c r="B280" i="4"/>
  <c r="E278" i="7"/>
  <c r="B279" i="4"/>
  <c r="E277" i="7"/>
  <c r="B278" i="4"/>
  <c r="E276" i="7"/>
  <c r="B277" i="4"/>
  <c r="E275" i="7"/>
  <c r="B276" i="4"/>
  <c r="E274" i="7"/>
  <c r="B275" i="4"/>
  <c r="E273" i="7"/>
  <c r="B274" i="4"/>
  <c r="E272" i="7"/>
  <c r="B273" i="4"/>
  <c r="E271" i="7"/>
  <c r="B272" i="4"/>
  <c r="E270" i="7"/>
  <c r="B271" i="4"/>
  <c r="E269" i="7"/>
  <c r="B270" i="4"/>
  <c r="E268" i="7"/>
  <c r="B269" i="4"/>
  <c r="E267" i="7"/>
  <c r="B268" i="4"/>
  <c r="E266" i="7"/>
  <c r="B267" i="4"/>
  <c r="E265" i="7"/>
  <c r="B266" i="4"/>
  <c r="E264" i="7"/>
  <c r="B265" i="4"/>
  <c r="E263" i="7"/>
  <c r="B264" i="4"/>
  <c r="E262" i="7"/>
  <c r="B263" i="4"/>
  <c r="E261" i="7"/>
  <c r="B262" i="4"/>
  <c r="E260" i="7"/>
  <c r="B261" i="4"/>
  <c r="E259" i="7"/>
  <c r="B260" i="4"/>
  <c r="E258" i="7"/>
  <c r="B259" i="4"/>
  <c r="E257" i="7"/>
  <c r="B258" i="4"/>
  <c r="E256" i="7"/>
  <c r="B257" i="4"/>
  <c r="E255" i="7"/>
  <c r="B256" i="4"/>
  <c r="E254" i="7"/>
  <c r="B255" i="4"/>
  <c r="E253" i="7"/>
  <c r="B254" i="4"/>
  <c r="E252" i="7"/>
  <c r="B253" i="4"/>
  <c r="E251" i="7"/>
  <c r="B252" i="4"/>
  <c r="E250" i="7"/>
  <c r="B251" i="4"/>
  <c r="E249" i="7"/>
  <c r="B250" i="4"/>
  <c r="E248" i="7"/>
  <c r="B249" i="4"/>
  <c r="E247" i="7"/>
  <c r="B248" i="4"/>
  <c r="E246" i="7"/>
  <c r="B247" i="4"/>
  <c r="E245" i="7"/>
  <c r="B246" i="4"/>
  <c r="E244" i="7"/>
  <c r="B245" i="4"/>
  <c r="E243" i="7"/>
  <c r="B244" i="4"/>
  <c r="E242" i="7"/>
  <c r="B243" i="4"/>
  <c r="E241" i="7"/>
  <c r="B242" i="4"/>
  <c r="E240" i="7"/>
  <c r="B241" i="4"/>
  <c r="E239" i="7"/>
  <c r="B240" i="4"/>
  <c r="E238" i="7"/>
  <c r="B239" i="4"/>
  <c r="E237" i="7"/>
  <c r="B238" i="4"/>
  <c r="E236" i="7"/>
  <c r="B237" i="4"/>
  <c r="E235" i="7"/>
  <c r="B236" i="4"/>
  <c r="E234" i="7"/>
  <c r="B235" i="4"/>
  <c r="E233" i="7"/>
  <c r="B234" i="4"/>
  <c r="E232" i="7"/>
  <c r="B233" i="4"/>
  <c r="E231" i="7"/>
  <c r="B232" i="4"/>
  <c r="E230" i="7"/>
  <c r="B231" i="4"/>
  <c r="E229" i="7"/>
  <c r="B230" i="4"/>
  <c r="E228" i="7"/>
  <c r="B229" i="4"/>
  <c r="E227" i="7"/>
  <c r="B228" i="4"/>
  <c r="E226" i="7"/>
  <c r="B227" i="4"/>
  <c r="E225" i="7"/>
  <c r="B226" i="4"/>
  <c r="E224" i="7"/>
  <c r="B225" i="4"/>
  <c r="E223" i="7"/>
  <c r="B224" i="4"/>
  <c r="E222" i="7"/>
  <c r="B223" i="4"/>
  <c r="E221" i="7"/>
  <c r="B222" i="4"/>
  <c r="E220" i="7"/>
  <c r="B221" i="4"/>
  <c r="E219" i="7"/>
  <c r="B220" i="4"/>
  <c r="E218" i="7"/>
  <c r="B219" i="4"/>
  <c r="E217" i="7"/>
  <c r="B218" i="4"/>
  <c r="E216" i="7"/>
  <c r="B217" i="4"/>
  <c r="E215" i="7"/>
  <c r="B216" i="4"/>
  <c r="E214" i="7"/>
  <c r="B215" i="4"/>
  <c r="E213" i="7"/>
  <c r="B214" i="4"/>
  <c r="E212" i="7"/>
  <c r="B213" i="4"/>
  <c r="E211" i="7"/>
  <c r="B212" i="4"/>
  <c r="E210" i="7"/>
  <c r="B211" i="4"/>
  <c r="E209" i="7"/>
  <c r="B210" i="4"/>
  <c r="E208" i="7"/>
  <c r="B209" i="4"/>
  <c r="E207" i="7"/>
  <c r="B208" i="4"/>
  <c r="E206" i="7"/>
  <c r="B207" i="4"/>
  <c r="E205" i="7"/>
  <c r="B206" i="4"/>
  <c r="E204" i="7"/>
  <c r="B205" i="4"/>
  <c r="E203" i="7"/>
  <c r="B204" i="4"/>
  <c r="E202" i="7"/>
  <c r="B203" i="4"/>
  <c r="E201" i="7"/>
  <c r="B202" i="4"/>
  <c r="E200" i="7"/>
  <c r="B201" i="4"/>
  <c r="E199" i="7"/>
  <c r="B200" i="4"/>
  <c r="E198" i="7"/>
  <c r="B199" i="4"/>
  <c r="E197" i="7"/>
  <c r="B198" i="4"/>
  <c r="E196" i="7"/>
  <c r="B197" i="4"/>
  <c r="E195" i="7"/>
  <c r="B196" i="4"/>
  <c r="E194" i="7"/>
  <c r="B195" i="4"/>
  <c r="E193" i="7"/>
  <c r="B194" i="4"/>
  <c r="E192" i="7"/>
  <c r="B193" i="4"/>
  <c r="E191" i="7"/>
  <c r="B192" i="4"/>
  <c r="E190" i="7"/>
  <c r="B191" i="4"/>
  <c r="E189" i="7"/>
  <c r="B190" i="4"/>
  <c r="E188" i="7"/>
  <c r="B189" i="4"/>
  <c r="E187" i="7"/>
  <c r="B188" i="4"/>
  <c r="E186" i="7"/>
  <c r="B187" i="4"/>
  <c r="E185" i="7"/>
  <c r="B186" i="4"/>
  <c r="E184" i="7"/>
  <c r="B185" i="4"/>
  <c r="E183" i="7"/>
  <c r="B184" i="4"/>
  <c r="E182" i="7"/>
  <c r="B183" i="4"/>
  <c r="E181" i="7"/>
  <c r="B182" i="4"/>
  <c r="E180" i="7"/>
  <c r="B181" i="4"/>
  <c r="E179" i="7"/>
  <c r="B180" i="4"/>
  <c r="E178" i="7"/>
  <c r="B179" i="4"/>
  <c r="E177" i="7"/>
  <c r="B178" i="4"/>
  <c r="E176" i="7"/>
  <c r="B177" i="4"/>
  <c r="E175" i="7"/>
  <c r="B176" i="4"/>
  <c r="E174" i="7"/>
  <c r="B175" i="4"/>
  <c r="E173" i="7"/>
  <c r="B174" i="4"/>
  <c r="E172" i="7"/>
  <c r="B173" i="4"/>
  <c r="E171" i="7"/>
  <c r="B172" i="4"/>
  <c r="E170" i="7"/>
  <c r="B171" i="4"/>
  <c r="E169" i="7"/>
  <c r="B170" i="4"/>
  <c r="E168" i="7"/>
  <c r="B169" i="4"/>
  <c r="E167" i="7"/>
  <c r="B168" i="4"/>
  <c r="E166" i="7"/>
  <c r="B167" i="4"/>
  <c r="E165" i="7"/>
  <c r="B166" i="4"/>
  <c r="E164" i="7"/>
  <c r="B165" i="4"/>
  <c r="E163" i="7"/>
  <c r="B164" i="4"/>
  <c r="E162" i="7"/>
  <c r="B163" i="4"/>
  <c r="E161" i="7"/>
  <c r="B162" i="4"/>
  <c r="E160" i="7"/>
  <c r="B161" i="4"/>
  <c r="E159" i="7"/>
  <c r="B160" i="4"/>
  <c r="E158" i="7"/>
  <c r="B159" i="4"/>
  <c r="E157" i="7"/>
  <c r="B158" i="4"/>
  <c r="E156" i="7"/>
  <c r="B157" i="4"/>
  <c r="E155" i="7"/>
  <c r="B156" i="4"/>
  <c r="E154" i="7"/>
  <c r="B155" i="4"/>
  <c r="E153" i="7"/>
  <c r="B154" i="4"/>
  <c r="E152" i="7"/>
  <c r="B153" i="4"/>
  <c r="E151" i="7"/>
  <c r="B152" i="4"/>
  <c r="E150" i="7"/>
  <c r="B151" i="4"/>
  <c r="E149" i="7"/>
  <c r="B150" i="4"/>
  <c r="E148" i="7"/>
  <c r="B149" i="4"/>
  <c r="E147" i="7"/>
  <c r="B148" i="4"/>
  <c r="E146" i="7"/>
  <c r="B147" i="4"/>
  <c r="E145" i="7"/>
  <c r="B146" i="4"/>
  <c r="E144" i="7"/>
  <c r="B145" i="4"/>
  <c r="E143" i="7"/>
  <c r="B144" i="4"/>
  <c r="E142" i="7"/>
  <c r="B143" i="4"/>
  <c r="E141" i="7"/>
  <c r="B142" i="4"/>
  <c r="E140" i="7"/>
  <c r="B141" i="4"/>
  <c r="E139" i="7"/>
  <c r="B140" i="4"/>
  <c r="E138" i="7"/>
  <c r="B139" i="4"/>
  <c r="E137" i="7"/>
  <c r="B138" i="4"/>
  <c r="E136" i="7"/>
  <c r="B137" i="4"/>
  <c r="E135" i="7"/>
  <c r="B136" i="4"/>
  <c r="E134" i="7"/>
  <c r="B135" i="4"/>
  <c r="E133" i="7"/>
  <c r="B134" i="4"/>
  <c r="E132" i="7"/>
  <c r="B133" i="4"/>
  <c r="E131" i="7"/>
  <c r="B132" i="4"/>
  <c r="E130" i="7"/>
  <c r="B131" i="4"/>
  <c r="E129" i="7"/>
  <c r="B130" i="4"/>
  <c r="E128" i="7"/>
  <c r="B129" i="4"/>
  <c r="E127" i="7"/>
  <c r="B128" i="4"/>
  <c r="E126" i="7"/>
  <c r="B127" i="4"/>
  <c r="E125" i="7"/>
  <c r="B126" i="4"/>
  <c r="E124" i="7"/>
  <c r="B125" i="4"/>
  <c r="E123" i="7"/>
  <c r="B124" i="4"/>
  <c r="E122" i="7"/>
  <c r="B123" i="4"/>
  <c r="E121" i="7"/>
  <c r="B122" i="4"/>
  <c r="E120" i="7"/>
  <c r="B121" i="4"/>
  <c r="E119" i="7"/>
  <c r="B120" i="4"/>
  <c r="E118" i="7"/>
  <c r="B119" i="4"/>
  <c r="E117" i="7"/>
  <c r="B118" i="4"/>
  <c r="E116" i="7"/>
  <c r="B117" i="4"/>
  <c r="E115" i="7"/>
  <c r="B116" i="4"/>
  <c r="E114" i="7"/>
  <c r="B115" i="4"/>
  <c r="E113" i="7"/>
  <c r="B114" i="4"/>
  <c r="E112" i="7"/>
  <c r="B113" i="4"/>
  <c r="E111" i="7"/>
  <c r="B112" i="4"/>
  <c r="E110" i="7"/>
  <c r="B111" i="4"/>
  <c r="E109" i="7"/>
  <c r="B110" i="4"/>
  <c r="E108" i="7"/>
  <c r="B109" i="4"/>
  <c r="E107" i="7"/>
  <c r="B108" i="4"/>
  <c r="E106" i="7"/>
  <c r="B107" i="4"/>
  <c r="E105" i="7"/>
  <c r="B106" i="4"/>
  <c r="E104" i="7"/>
  <c r="B105" i="4"/>
  <c r="E103" i="7"/>
  <c r="B104" i="4"/>
  <c r="E102" i="7"/>
  <c r="B103" i="4"/>
  <c r="E101" i="7"/>
  <c r="B102" i="4"/>
  <c r="E100" i="7"/>
  <c r="B101" i="4"/>
  <c r="E99" i="7"/>
  <c r="B100" i="4"/>
  <c r="E98" i="7"/>
  <c r="B99" i="4"/>
  <c r="BQ385" i="4"/>
  <c r="DI385" i="4"/>
  <c r="DW385" i="4" s="1"/>
  <c r="M384" i="7" s="1"/>
  <c r="BM385" i="4"/>
  <c r="DE385" i="4"/>
  <c r="DS385" i="4" s="1"/>
  <c r="I384" i="7" s="1"/>
  <c r="BQ383" i="4"/>
  <c r="DI383" i="4"/>
  <c r="DW383" i="4" s="1"/>
  <c r="M382" i="7" s="1"/>
  <c r="BQ381" i="4"/>
  <c r="DI381" i="4"/>
  <c r="DW381" i="4" s="1"/>
  <c r="M380" i="7" s="1"/>
  <c r="BM381" i="4"/>
  <c r="CC381" i="4"/>
  <c r="CQ381" i="4" s="1"/>
  <c r="BQ379" i="4"/>
  <c r="BU377" i="4"/>
  <c r="DM377" i="4"/>
  <c r="EA377" i="4" s="1"/>
  <c r="Q376" i="7" s="1"/>
  <c r="BM377" i="4"/>
  <c r="BQ375" i="4"/>
  <c r="DI375" i="4"/>
  <c r="DW375" i="4" s="1"/>
  <c r="M374" i="7" s="1"/>
  <c r="BU373" i="4"/>
  <c r="DM373" i="4"/>
  <c r="EA373" i="4" s="1"/>
  <c r="Q372" i="7" s="1"/>
  <c r="BM373" i="4"/>
  <c r="CC373" i="4"/>
  <c r="CQ373" i="4" s="1"/>
  <c r="BQ371" i="4"/>
  <c r="DI371" i="4"/>
  <c r="DW371" i="4" s="1"/>
  <c r="M370" i="7" s="1"/>
  <c r="BQ369" i="4"/>
  <c r="DI369" i="4"/>
  <c r="DW369" i="4" s="1"/>
  <c r="M368" i="7" s="1"/>
  <c r="BM369" i="4"/>
  <c r="DE369" i="4"/>
  <c r="DS369" i="4" s="1"/>
  <c r="I368" i="7" s="1"/>
  <c r="BQ367" i="4"/>
  <c r="DI367" i="4"/>
  <c r="DW367" i="4" s="1"/>
  <c r="M366" i="7" s="1"/>
  <c r="BQ365" i="4"/>
  <c r="DI365" i="4"/>
  <c r="DW365" i="4" s="1"/>
  <c r="M364" i="7" s="1"/>
  <c r="BM365" i="4"/>
  <c r="CC365" i="4"/>
  <c r="CQ365" i="4" s="1"/>
  <c r="BQ363" i="4"/>
  <c r="BQ361" i="4"/>
  <c r="CG361" i="4"/>
  <c r="CU361" i="4" s="1"/>
  <c r="BU359" i="4"/>
  <c r="CK359" i="4"/>
  <c r="CY359" i="4" s="1"/>
  <c r="BQ359" i="4"/>
  <c r="CG359" i="4"/>
  <c r="CU359" i="4" s="1"/>
  <c r="BM359" i="4"/>
  <c r="DE359" i="4"/>
  <c r="DS359" i="4" s="1"/>
  <c r="I358" i="7" s="1"/>
  <c r="BU357" i="4"/>
  <c r="CK357" i="4"/>
  <c r="CY357" i="4" s="1"/>
  <c r="BQ357" i="4"/>
  <c r="BM357" i="4"/>
  <c r="BU355" i="4"/>
  <c r="BQ355" i="4"/>
  <c r="CG355" i="4"/>
  <c r="CU355" i="4" s="1"/>
  <c r="BM355" i="4"/>
  <c r="BU353" i="4"/>
  <c r="CK353" i="4"/>
  <c r="CY353" i="4" s="1"/>
  <c r="BQ353" i="4"/>
  <c r="BM353" i="4"/>
  <c r="CC353" i="4"/>
  <c r="CQ353" i="4" s="1"/>
  <c r="BU351" i="4"/>
  <c r="BQ351" i="4"/>
  <c r="CG351" i="4"/>
  <c r="CU351" i="4" s="1"/>
  <c r="BM351" i="4"/>
  <c r="BU349" i="4"/>
  <c r="CK349" i="4"/>
  <c r="CY349" i="4" s="1"/>
  <c r="BQ343" i="4"/>
  <c r="CG343" i="4"/>
  <c r="CU343" i="4" s="1"/>
  <c r="BQ341" i="4"/>
  <c r="DI341" i="4"/>
  <c r="DW341" i="4" s="1"/>
  <c r="M340" i="7" s="1"/>
  <c r="BM341" i="4"/>
  <c r="BQ339" i="4"/>
  <c r="DI339" i="4"/>
  <c r="DW339" i="4" s="1"/>
  <c r="M338" i="7" s="1"/>
  <c r="BU337" i="4"/>
  <c r="DM337" i="4"/>
  <c r="EA337" i="4" s="1"/>
  <c r="Q336" i="7" s="1"/>
  <c r="BM337" i="4"/>
  <c r="DE337" i="4"/>
  <c r="DS337" i="4" s="1"/>
  <c r="I336" i="7" s="1"/>
  <c r="BQ335" i="4"/>
  <c r="BU333" i="4"/>
  <c r="DM333" i="4"/>
  <c r="EA333" i="4" s="1"/>
  <c r="Q332" i="7" s="1"/>
  <c r="BU331" i="4"/>
  <c r="BM331" i="4"/>
  <c r="DE331" i="4"/>
  <c r="DS331" i="4" s="1"/>
  <c r="I330" i="7" s="1"/>
  <c r="BU327" i="4"/>
  <c r="BM327" i="4"/>
  <c r="DE327" i="4"/>
  <c r="DS327" i="4" s="1"/>
  <c r="I326" i="7" s="1"/>
  <c r="BQ325" i="4"/>
  <c r="CG325" i="4"/>
  <c r="CU325" i="4" s="1"/>
  <c r="BM325" i="4"/>
  <c r="DE325" i="4"/>
  <c r="DS325" i="4" s="1"/>
  <c r="I324" i="7" s="1"/>
  <c r="BQ323" i="4"/>
  <c r="BU321" i="4"/>
  <c r="BM321" i="4"/>
  <c r="BQ319" i="4"/>
  <c r="DI319" i="4"/>
  <c r="DW319" i="4" s="1"/>
  <c r="M318" i="7" s="1"/>
  <c r="BU317" i="4"/>
  <c r="DM317" i="4"/>
  <c r="EA317" i="4" s="1"/>
  <c r="Q316" i="7" s="1"/>
  <c r="BM317" i="4"/>
  <c r="DE317" i="4"/>
  <c r="DS317" i="4" s="1"/>
  <c r="I316" i="7" s="1"/>
  <c r="BQ315" i="4"/>
  <c r="BU313" i="4"/>
  <c r="BM313" i="4"/>
  <c r="DE313" i="4"/>
  <c r="DS313" i="4" s="1"/>
  <c r="I312" i="7" s="1"/>
  <c r="BQ311" i="4"/>
  <c r="DI311" i="4"/>
  <c r="DW311" i="4" s="1"/>
  <c r="M310" i="7" s="1"/>
  <c r="BU309" i="4"/>
  <c r="BM309" i="4"/>
  <c r="BQ307" i="4"/>
  <c r="BU305" i="4"/>
  <c r="BM305" i="4"/>
  <c r="DE305" i="4"/>
  <c r="DS305" i="4" s="1"/>
  <c r="I304" i="7" s="1"/>
  <c r="BQ303" i="4"/>
  <c r="CG303" i="4"/>
  <c r="CU303" i="4" s="1"/>
  <c r="BU301" i="4"/>
  <c r="BM301" i="4"/>
  <c r="DE301" i="4"/>
  <c r="DS301" i="4" s="1"/>
  <c r="I300" i="7" s="1"/>
  <c r="BM299" i="4"/>
  <c r="BQ297" i="4"/>
  <c r="DI297" i="4"/>
  <c r="DW297" i="4" s="1"/>
  <c r="M296" i="7" s="1"/>
  <c r="BM297" i="4"/>
  <c r="BU295" i="4"/>
  <c r="DM295" i="4"/>
  <c r="EA295" i="4" s="1"/>
  <c r="Q294" i="7" s="1"/>
  <c r="BM295" i="4"/>
  <c r="BM293" i="4"/>
  <c r="BU291" i="4"/>
  <c r="DM291" i="4"/>
  <c r="EA291" i="4" s="1"/>
  <c r="Q290" i="7" s="1"/>
  <c r="BQ291" i="4"/>
  <c r="DI291" i="4"/>
  <c r="DW291" i="4" s="1"/>
  <c r="M290" i="7" s="1"/>
  <c r="BM291" i="4"/>
  <c r="BU289" i="4"/>
  <c r="DM289" i="4"/>
  <c r="EA289" i="4" s="1"/>
  <c r="Q288" i="7" s="1"/>
  <c r="BQ289" i="4"/>
  <c r="DI289" i="4"/>
  <c r="DW289" i="4" s="1"/>
  <c r="M288" i="7" s="1"/>
  <c r="BQ283" i="4"/>
  <c r="DI283" i="4"/>
  <c r="DW283" i="4" s="1"/>
  <c r="M282" i="7" s="1"/>
  <c r="BM277" i="4"/>
  <c r="BU271" i="4"/>
  <c r="DM271" i="4"/>
  <c r="EA271" i="4" s="1"/>
  <c r="Q270" i="7" s="1"/>
  <c r="BM271" i="4"/>
  <c r="BM269" i="4"/>
  <c r="DE269" i="4"/>
  <c r="DS269" i="4" s="1"/>
  <c r="I268" i="7" s="1"/>
  <c r="BU255" i="4"/>
  <c r="BM255" i="4"/>
  <c r="BQ253" i="4"/>
  <c r="DI253" i="4"/>
  <c r="DW253" i="4" s="1"/>
  <c r="M252" i="7" s="1"/>
  <c r="BU251" i="4"/>
  <c r="DM251" i="4"/>
  <c r="EA251" i="4" s="1"/>
  <c r="Q250" i="7" s="1"/>
  <c r="BQ251" i="4"/>
  <c r="BM251" i="4"/>
  <c r="DE251" i="4"/>
  <c r="DS251" i="4" s="1"/>
  <c r="I250" i="7" s="1"/>
  <c r="BU249" i="4"/>
  <c r="BQ249" i="4"/>
  <c r="CG249" i="4"/>
  <c r="CU249" i="4" s="1"/>
  <c r="BU247" i="4"/>
  <c r="BM247" i="4"/>
  <c r="DE247" i="4"/>
  <c r="DS247" i="4" s="1"/>
  <c r="I246" i="7" s="1"/>
  <c r="BQ245" i="4"/>
  <c r="DI245" i="4"/>
  <c r="DW245" i="4" s="1"/>
  <c r="M244" i="7" s="1"/>
  <c r="BM237" i="4"/>
  <c r="DE237" i="4"/>
  <c r="DS237" i="4" s="1"/>
  <c r="I236" i="7" s="1"/>
  <c r="BU235" i="4"/>
  <c r="DM235" i="4"/>
  <c r="EA235" i="4" s="1"/>
  <c r="Q234" i="7" s="1"/>
  <c r="BM235" i="4"/>
  <c r="DE235" i="4"/>
  <c r="DS235" i="4" s="1"/>
  <c r="I234" i="7" s="1"/>
  <c r="BU233" i="4"/>
  <c r="DM233" i="4"/>
  <c r="EA233" i="4" s="1"/>
  <c r="Q232" i="7" s="1"/>
  <c r="BQ233" i="4"/>
  <c r="CG233" i="4"/>
  <c r="CU233" i="4" s="1"/>
  <c r="BU231" i="4"/>
  <c r="DM231" i="4"/>
  <c r="EA231" i="4" s="1"/>
  <c r="Q230" i="7" s="1"/>
  <c r="BM231" i="4"/>
  <c r="BQ229" i="4"/>
  <c r="BM229" i="4"/>
  <c r="DE229" i="4"/>
  <c r="DS229" i="4" s="1"/>
  <c r="I228" i="7" s="1"/>
  <c r="BU227" i="4"/>
  <c r="BQ227" i="4"/>
  <c r="CG227" i="4"/>
  <c r="CU227" i="4" s="1"/>
  <c r="BM227" i="4"/>
  <c r="BU225" i="4"/>
  <c r="DM225" i="4"/>
  <c r="EA225" i="4" s="1"/>
  <c r="Q224" i="7" s="1"/>
  <c r="BQ225" i="4"/>
  <c r="BU223" i="4"/>
  <c r="DM223" i="4"/>
  <c r="EA223" i="4" s="1"/>
  <c r="Q222" i="7" s="1"/>
  <c r="BM223" i="4"/>
  <c r="BM221" i="4"/>
  <c r="DE221" i="4"/>
  <c r="DS221" i="4" s="1"/>
  <c r="I220" i="7" s="1"/>
  <c r="BU208" i="4"/>
  <c r="DM208" i="4"/>
  <c r="EA208" i="4" s="1"/>
  <c r="Q207" i="7" s="1"/>
  <c r="BM208" i="4"/>
  <c r="DE208" i="4"/>
  <c r="DS208" i="4" s="1"/>
  <c r="I207" i="7" s="1"/>
  <c r="BU207" i="4"/>
  <c r="BM207" i="4"/>
  <c r="BQ206" i="4"/>
  <c r="DI206" i="4"/>
  <c r="DW206" i="4" s="1"/>
  <c r="M205" i="7" s="1"/>
  <c r="BQ205" i="4"/>
  <c r="DI205" i="4"/>
  <c r="DW205" i="4" s="1"/>
  <c r="M204" i="7" s="1"/>
  <c r="BU200" i="4"/>
  <c r="DM200" i="4"/>
  <c r="EA200" i="4" s="1"/>
  <c r="Q199" i="7" s="1"/>
  <c r="BM200" i="4"/>
  <c r="DE200" i="4"/>
  <c r="DS200" i="4" s="1"/>
  <c r="I199" i="7" s="1"/>
  <c r="BU199" i="4"/>
  <c r="DM199" i="4"/>
  <c r="EA199" i="4" s="1"/>
  <c r="Q198" i="7" s="1"/>
  <c r="BM199" i="4"/>
  <c r="BQ198" i="4"/>
  <c r="DI198" i="4"/>
  <c r="DW198" i="4" s="1"/>
  <c r="M197" i="7" s="1"/>
  <c r="DE197" i="4"/>
  <c r="DS197" i="4" s="1"/>
  <c r="I196" i="7" s="1"/>
  <c r="BM197" i="4"/>
  <c r="BU195" i="4"/>
  <c r="DM195" i="4"/>
  <c r="EA195" i="4" s="1"/>
  <c r="Q194" i="7" s="1"/>
  <c r="BQ194" i="4"/>
  <c r="DM193" i="4"/>
  <c r="EA193" i="4" s="1"/>
  <c r="Q192" i="7" s="1"/>
  <c r="BU193" i="4"/>
  <c r="BM193" i="4"/>
  <c r="DE193" i="4"/>
  <c r="DS193" i="4" s="1"/>
  <c r="I192" i="7" s="1"/>
  <c r="BU192" i="4"/>
  <c r="CK192" i="4"/>
  <c r="CY192" i="4" s="1"/>
  <c r="BM192" i="4"/>
  <c r="DE192" i="4"/>
  <c r="DS192" i="4" s="1"/>
  <c r="I191" i="7" s="1"/>
  <c r="BQ191" i="4"/>
  <c r="DE191" i="4"/>
  <c r="DS191" i="4" s="1"/>
  <c r="I190" i="7" s="1"/>
  <c r="BM191" i="4"/>
  <c r="BU189" i="4"/>
  <c r="DM189" i="4"/>
  <c r="EA189" i="4" s="1"/>
  <c r="Q188" i="7" s="1"/>
  <c r="BM189" i="4"/>
  <c r="DE189" i="4"/>
  <c r="DS189" i="4" s="1"/>
  <c r="I188" i="7" s="1"/>
  <c r="BU188" i="4"/>
  <c r="BM188" i="4"/>
  <c r="CC188" i="4"/>
  <c r="CQ188" i="4" s="1"/>
  <c r="BQ187" i="4"/>
  <c r="DI187" i="4"/>
  <c r="DW187" i="4" s="1"/>
  <c r="M186" i="7" s="1"/>
  <c r="BQ182" i="4"/>
  <c r="DI182" i="4"/>
  <c r="DW182" i="4" s="1"/>
  <c r="M181" i="7" s="1"/>
  <c r="BU181" i="4"/>
  <c r="BQ181" i="4"/>
  <c r="BM181" i="4"/>
  <c r="BU180" i="4"/>
  <c r="DM180" i="4"/>
  <c r="EA180" i="4" s="1"/>
  <c r="Q179" i="7" s="1"/>
  <c r="BM180" i="4"/>
  <c r="BQ179" i="4"/>
  <c r="CG179" i="4"/>
  <c r="CU179" i="4" s="1"/>
  <c r="BM179" i="4"/>
  <c r="BQ178" i="4"/>
  <c r="DI178" i="4"/>
  <c r="DW178" i="4" s="1"/>
  <c r="M177" i="7" s="1"/>
  <c r="BU177" i="4"/>
  <c r="BM177" i="4"/>
  <c r="DE177" i="4"/>
  <c r="DS177" i="4" s="1"/>
  <c r="I176" i="7" s="1"/>
  <c r="BU176" i="4"/>
  <c r="DM176" i="4"/>
  <c r="EA176" i="4" s="1"/>
  <c r="Q175" i="7" s="1"/>
  <c r="BM176" i="4"/>
  <c r="CC176" i="4"/>
  <c r="CQ176" i="4" s="1"/>
  <c r="BU173" i="4"/>
  <c r="DM171" i="4"/>
  <c r="EA171" i="4" s="1"/>
  <c r="Q170" i="7" s="1"/>
  <c r="BU171" i="4"/>
  <c r="BQ170" i="4"/>
  <c r="BQ169" i="4"/>
  <c r="DI169" i="4"/>
  <c r="DW169" i="4" s="1"/>
  <c r="M168" i="7" s="1"/>
  <c r="BU168" i="4"/>
  <c r="DM168" i="4"/>
  <c r="EA168" i="4" s="1"/>
  <c r="Q167" i="7" s="1"/>
  <c r="BM168" i="4"/>
  <c r="DE168" i="4"/>
  <c r="DS168" i="4" s="1"/>
  <c r="I167" i="7" s="1"/>
  <c r="BQ166" i="4"/>
  <c r="BU165" i="4"/>
  <c r="DM165" i="4"/>
  <c r="EA165" i="4" s="1"/>
  <c r="Q164" i="7" s="1"/>
  <c r="DI165" i="4"/>
  <c r="DW165" i="4" s="1"/>
  <c r="M164" i="7" s="1"/>
  <c r="BQ165" i="4"/>
  <c r="BM165" i="4"/>
  <c r="BU164" i="4"/>
  <c r="BM164" i="4"/>
  <c r="CC164" i="4"/>
  <c r="CQ164" i="4" s="1"/>
  <c r="BM163" i="4"/>
  <c r="BQ161" i="4"/>
  <c r="CG161" i="4"/>
  <c r="CU161" i="4" s="1"/>
  <c r="BU159" i="4"/>
  <c r="DE159" i="4"/>
  <c r="DS159" i="4" s="1"/>
  <c r="I158" i="7" s="1"/>
  <c r="BM159" i="4"/>
  <c r="BU157" i="4"/>
  <c r="BM157" i="4"/>
  <c r="DE157" i="4"/>
  <c r="DS157" i="4" s="1"/>
  <c r="I156" i="7" s="1"/>
  <c r="BQ155" i="4"/>
  <c r="DI155" i="4"/>
  <c r="DW155" i="4" s="1"/>
  <c r="M154" i="7" s="1"/>
  <c r="BQ150" i="4"/>
  <c r="DI150" i="4"/>
  <c r="DW150" i="4" s="1"/>
  <c r="M149" i="7" s="1"/>
  <c r="BU149" i="4"/>
  <c r="BQ149" i="4"/>
  <c r="BM149" i="4"/>
  <c r="BU148" i="4"/>
  <c r="CK148" i="4"/>
  <c r="CY148" i="4" s="1"/>
  <c r="BM148" i="4"/>
  <c r="BQ147" i="4"/>
  <c r="DI147" i="4"/>
  <c r="DW147" i="4" s="1"/>
  <c r="M146" i="7" s="1"/>
  <c r="BM147" i="4"/>
  <c r="BQ145" i="4"/>
  <c r="CG145" i="4"/>
  <c r="CU145" i="4" s="1"/>
  <c r="BU144" i="4"/>
  <c r="DM144" i="4"/>
  <c r="EA144" i="4" s="1"/>
  <c r="Q143" i="7" s="1"/>
  <c r="BM144" i="4"/>
  <c r="CC144" i="4"/>
  <c r="CQ144" i="4" s="1"/>
  <c r="BQ143" i="4"/>
  <c r="DI143" i="4"/>
  <c r="DW143" i="4" s="1"/>
  <c r="M142" i="7" s="1"/>
  <c r="DE143" i="4"/>
  <c r="DS143" i="4" s="1"/>
  <c r="I142" i="7" s="1"/>
  <c r="BM143" i="4"/>
  <c r="BQ141" i="4"/>
  <c r="BU140" i="4"/>
  <c r="DM140" i="4"/>
  <c r="EA140" i="4" s="1"/>
  <c r="Q139" i="7" s="1"/>
  <c r="BM140" i="4"/>
  <c r="BQ139" i="4"/>
  <c r="CG139" i="4"/>
  <c r="CU139" i="4" s="1"/>
  <c r="BQ133" i="4"/>
  <c r="DI133" i="4"/>
  <c r="DW133" i="4" s="1"/>
  <c r="M132" i="7" s="1"/>
  <c r="BU131" i="4"/>
  <c r="DM131" i="4"/>
  <c r="EA131" i="4" s="1"/>
  <c r="Q130" i="7" s="1"/>
  <c r="BQ130" i="4"/>
  <c r="BU129" i="4"/>
  <c r="DM129" i="4"/>
  <c r="EA129" i="4" s="1"/>
  <c r="Q128" i="7" s="1"/>
  <c r="BM129" i="4"/>
  <c r="DE129" i="4"/>
  <c r="DS129" i="4" s="1"/>
  <c r="I128" i="7" s="1"/>
  <c r="BQ127" i="4"/>
  <c r="DI127" i="4"/>
  <c r="DW127" i="4" s="1"/>
  <c r="M126" i="7" s="1"/>
  <c r="BM127" i="4"/>
  <c r="BU125" i="4"/>
  <c r="BM125" i="4"/>
  <c r="BU123" i="4"/>
  <c r="DM123" i="4"/>
  <c r="EA123" i="4" s="1"/>
  <c r="Q122" i="7" s="1"/>
  <c r="BM123" i="4"/>
  <c r="BQ121" i="4"/>
  <c r="CG121" i="4"/>
  <c r="CU121" i="4" s="1"/>
  <c r="BU119" i="4"/>
  <c r="DM119" i="4"/>
  <c r="EA119" i="4" s="1"/>
  <c r="Q118" i="7" s="1"/>
  <c r="BQ118" i="4"/>
  <c r="CG118" i="4"/>
  <c r="CU118" i="4" s="1"/>
  <c r="BU117" i="4"/>
  <c r="BM117" i="4"/>
  <c r="DE117" i="4"/>
  <c r="DS117" i="4" s="1"/>
  <c r="I116" i="7" s="1"/>
  <c r="BU115" i="4"/>
  <c r="DM115" i="4"/>
  <c r="EA115" i="4" s="1"/>
  <c r="Q114" i="7" s="1"/>
  <c r="BQ114" i="4"/>
  <c r="DI114" i="4"/>
  <c r="DW114" i="4" s="1"/>
  <c r="M113" i="7" s="1"/>
  <c r="BU113" i="4"/>
  <c r="BM113" i="4"/>
  <c r="CC113" i="4"/>
  <c r="CQ113" i="4" s="1"/>
  <c r="BU111" i="4"/>
  <c r="BQ110" i="4"/>
  <c r="DI110" i="4"/>
  <c r="DW110" i="4" s="1"/>
  <c r="M109" i="7" s="1"/>
  <c r="BU109" i="4"/>
  <c r="BM109" i="4"/>
  <c r="DE109" i="4"/>
  <c r="DS109" i="4" s="1"/>
  <c r="I108" i="7" s="1"/>
  <c r="BU107" i="4"/>
  <c r="DM107" i="4"/>
  <c r="EA107" i="4" s="1"/>
  <c r="Q106" i="7" s="1"/>
  <c r="BQ106" i="4"/>
  <c r="CG106" i="4"/>
  <c r="CU106" i="4" s="1"/>
  <c r="BU105" i="4"/>
  <c r="BM105" i="4"/>
  <c r="DE105" i="4"/>
  <c r="DS105" i="4" s="1"/>
  <c r="I104" i="7" s="1"/>
  <c r="BU103" i="4"/>
  <c r="BM103" i="4"/>
  <c r="DE103" i="4"/>
  <c r="DS103" i="4" s="1"/>
  <c r="I102" i="7" s="1"/>
  <c r="BU101" i="4"/>
  <c r="BM101" i="4"/>
  <c r="CC101" i="4"/>
  <c r="CQ101" i="4" s="1"/>
  <c r="BU100" i="4"/>
  <c r="DM100" i="4"/>
  <c r="EA100" i="4" s="1"/>
  <c r="Q99" i="7" s="1"/>
  <c r="BM100" i="4"/>
  <c r="DE100" i="4"/>
  <c r="DS100" i="4" s="1"/>
  <c r="I99" i="7" s="1"/>
  <c r="BM99" i="4"/>
  <c r="CG386" i="4"/>
  <c r="CU386" i="4" s="1"/>
  <c r="DM384" i="4"/>
  <c r="EA384" i="4" s="1"/>
  <c r="Q383" i="7" s="1"/>
  <c r="CG382" i="4"/>
  <c r="CU382" i="4" s="1"/>
  <c r="DE376" i="4"/>
  <c r="DS376" i="4" s="1"/>
  <c r="I375" i="7" s="1"/>
  <c r="CC372" i="4"/>
  <c r="CQ372" i="4" s="1"/>
  <c r="DE364" i="4"/>
  <c r="DS364" i="4" s="1"/>
  <c r="I363" i="7" s="1"/>
  <c r="CK360" i="4"/>
  <c r="CY360" i="4" s="1"/>
  <c r="DE360" i="4"/>
  <c r="DS360" i="4" s="1"/>
  <c r="I359" i="7" s="1"/>
  <c r="CK356" i="4"/>
  <c r="CY356" i="4" s="1"/>
  <c r="DE356" i="4"/>
  <c r="DS356" i="4" s="1"/>
  <c r="I355" i="7" s="1"/>
  <c r="CK348" i="4"/>
  <c r="CY348" i="4" s="1"/>
  <c r="DM344" i="4"/>
  <c r="EA344" i="4" s="1"/>
  <c r="Q343" i="7" s="1"/>
  <c r="DI338" i="4"/>
  <c r="DW338" i="4" s="1"/>
  <c r="M337" i="7" s="1"/>
  <c r="DI334" i="4"/>
  <c r="DW334" i="4" s="1"/>
  <c r="M333" i="7" s="1"/>
  <c r="DI326" i="4"/>
  <c r="DW326" i="4" s="1"/>
  <c r="M325" i="7" s="1"/>
  <c r="CK324" i="4"/>
  <c r="CY324" i="4" s="1"/>
  <c r="DE324" i="4"/>
  <c r="DS324" i="4" s="1"/>
  <c r="I323" i="7" s="1"/>
  <c r="DE320" i="4"/>
  <c r="DS320" i="4" s="1"/>
  <c r="I319" i="7" s="1"/>
  <c r="DE316" i="4"/>
  <c r="DS316" i="4" s="1"/>
  <c r="I315" i="7" s="1"/>
  <c r="DM308" i="4"/>
  <c r="EA308" i="4" s="1"/>
  <c r="Q307" i="7" s="1"/>
  <c r="DI302" i="4"/>
  <c r="DW302" i="4" s="1"/>
  <c r="M301" i="7" s="1"/>
  <c r="DE300" i="4"/>
  <c r="DS300" i="4" s="1"/>
  <c r="I299" i="7" s="1"/>
  <c r="CK296" i="4"/>
  <c r="CY296" i="4" s="1"/>
  <c r="DE296" i="4"/>
  <c r="DS296" i="4" s="1"/>
  <c r="I295" i="7" s="1"/>
  <c r="CK288" i="4"/>
  <c r="CY288" i="4" s="1"/>
  <c r="DE288" i="4"/>
  <c r="DS288" i="4" s="1"/>
  <c r="I287" i="7" s="1"/>
  <c r="DM284" i="4"/>
  <c r="EA284" i="4" s="1"/>
  <c r="Q283" i="7" s="1"/>
  <c r="DI278" i="4"/>
  <c r="DW278" i="4" s="1"/>
  <c r="M277" i="7" s="1"/>
  <c r="CK276" i="4"/>
  <c r="CY276" i="4" s="1"/>
  <c r="CC276" i="4"/>
  <c r="CQ276" i="4" s="1"/>
  <c r="DI270" i="4"/>
  <c r="DW270" i="4" s="1"/>
  <c r="M269" i="7" s="1"/>
  <c r="DM268" i="4"/>
  <c r="EA268" i="4" s="1"/>
  <c r="Q267" i="7" s="1"/>
  <c r="DI266" i="4"/>
  <c r="DW266" i="4" s="1"/>
  <c r="M265" i="7" s="1"/>
  <c r="DI258" i="4"/>
  <c r="DW258" i="4" s="1"/>
  <c r="M257" i="7" s="1"/>
  <c r="CK256" i="4"/>
  <c r="CY256" i="4" s="1"/>
  <c r="DE252" i="4"/>
  <c r="DS252" i="4" s="1"/>
  <c r="I251" i="7" s="1"/>
  <c r="CK248" i="4"/>
  <c r="CY248" i="4" s="1"/>
  <c r="DE248" i="4"/>
  <c r="DS248" i="4" s="1"/>
  <c r="I247" i="7" s="1"/>
  <c r="DI242" i="4"/>
  <c r="DW242" i="4" s="1"/>
  <c r="M241" i="7" s="1"/>
  <c r="DM240" i="4"/>
  <c r="EA240" i="4" s="1"/>
  <c r="Q239" i="7" s="1"/>
  <c r="DI238" i="4"/>
  <c r="DW238" i="4" s="1"/>
  <c r="M237" i="7" s="1"/>
  <c r="DM236" i="4"/>
  <c r="EA236" i="4" s="1"/>
  <c r="Q235" i="7" s="1"/>
  <c r="DI230" i="4"/>
  <c r="DW230" i="4" s="1"/>
  <c r="M229" i="7" s="1"/>
  <c r="DM228" i="4"/>
  <c r="EA228" i="4" s="1"/>
  <c r="Q227" i="7" s="1"/>
  <c r="DM220" i="4"/>
  <c r="EA220" i="4" s="1"/>
  <c r="Q219" i="7" s="1"/>
  <c r="DE220" i="4"/>
  <c r="DS220" i="4" s="1"/>
  <c r="I219" i="7" s="1"/>
  <c r="DM216" i="4"/>
  <c r="EA216" i="4" s="1"/>
  <c r="Q215" i="7" s="1"/>
  <c r="DM212" i="4"/>
  <c r="EA212" i="4" s="1"/>
  <c r="Q211" i="7" s="1"/>
  <c r="CC210" i="4"/>
  <c r="CQ210" i="4" s="1"/>
  <c r="DE194" i="4"/>
  <c r="DS194" i="4" s="1"/>
  <c r="I193" i="7" s="1"/>
  <c r="DM190" i="4"/>
  <c r="EA190" i="4" s="1"/>
  <c r="Q189" i="7" s="1"/>
  <c r="DE186" i="4"/>
  <c r="DS186" i="4" s="1"/>
  <c r="I185" i="7" s="1"/>
  <c r="DI176" i="4"/>
  <c r="DW176" i="4" s="1"/>
  <c r="M175" i="7" s="1"/>
  <c r="CK166" i="4"/>
  <c r="CY166" i="4" s="1"/>
  <c r="CC146" i="4"/>
  <c r="CQ146" i="4" s="1"/>
  <c r="CK142" i="4"/>
  <c r="CY142" i="4" s="1"/>
  <c r="DI128" i="4"/>
  <c r="DW128" i="4" s="1"/>
  <c r="M127" i="7" s="1"/>
  <c r="DI112" i="4"/>
  <c r="DW112" i="4" s="1"/>
  <c r="M111" i="7" s="1"/>
  <c r="DE106" i="4"/>
  <c r="DS106" i="4" s="1"/>
  <c r="I105" i="7" s="1"/>
  <c r="BM386" i="4"/>
  <c r="BM378" i="4"/>
  <c r="BU374" i="4"/>
  <c r="BQ368" i="4"/>
  <c r="BU366" i="4"/>
  <c r="BQ360" i="4"/>
  <c r="BM354" i="4"/>
  <c r="BU350" i="4"/>
  <c r="BQ344" i="4"/>
  <c r="BM338" i="4"/>
  <c r="BQ336" i="4"/>
  <c r="BQ328" i="4"/>
  <c r="BM322" i="4"/>
  <c r="BM314" i="4"/>
  <c r="BU310" i="4"/>
  <c r="BQ304" i="4"/>
  <c r="BU302" i="4"/>
  <c r="BQ287" i="4"/>
  <c r="BM281" i="4"/>
  <c r="BU277" i="4"/>
  <c r="BU261" i="4"/>
  <c r="BM249" i="4"/>
  <c r="BU245" i="4"/>
  <c r="BQ223" i="4"/>
  <c r="BQ207" i="4"/>
  <c r="BQ189" i="4"/>
  <c r="BU163" i="4"/>
  <c r="BQ157" i="4"/>
  <c r="BM151" i="4"/>
  <c r="BP385" i="4"/>
  <c r="BL385" i="4"/>
  <c r="BT383" i="4"/>
  <c r="DL383" i="4"/>
  <c r="DZ383" i="4" s="1"/>
  <c r="P382" i="7" s="1"/>
  <c r="BL383" i="4"/>
  <c r="BP381" i="4"/>
  <c r="BL381" i="4"/>
  <c r="BP379" i="4"/>
  <c r="BT377" i="4"/>
  <c r="BT375" i="4"/>
  <c r="DL375" i="4"/>
  <c r="DZ375" i="4" s="1"/>
  <c r="P374" i="7" s="1"/>
  <c r="BL375" i="4"/>
  <c r="BP373" i="4"/>
  <c r="CF373" i="4"/>
  <c r="CT373" i="4" s="1"/>
  <c r="BL373" i="4"/>
  <c r="BP371" i="4"/>
  <c r="DH371" i="4"/>
  <c r="DV371" i="4" s="1"/>
  <c r="L370" i="7" s="1"/>
  <c r="BT369" i="4"/>
  <c r="BT367" i="4"/>
  <c r="DL367" i="4"/>
  <c r="DZ367" i="4" s="1"/>
  <c r="P366" i="7" s="1"/>
  <c r="BL367" i="4"/>
  <c r="BP365" i="4"/>
  <c r="BL365" i="4"/>
  <c r="BT363" i="4"/>
  <c r="DL363" i="4"/>
  <c r="DZ363" i="4" s="1"/>
  <c r="P362" i="7" s="1"/>
  <c r="BP363" i="4"/>
  <c r="BP361" i="4"/>
  <c r="DH361" i="4"/>
  <c r="DV361" i="4" s="1"/>
  <c r="L360" i="7" s="1"/>
  <c r="BT359" i="4"/>
  <c r="BT357" i="4"/>
  <c r="DL357" i="4"/>
  <c r="DZ357" i="4" s="1"/>
  <c r="P356" i="7" s="1"/>
  <c r="BT355" i="4"/>
  <c r="BL355" i="4"/>
  <c r="DD355" i="4"/>
  <c r="DR355" i="4" s="1"/>
  <c r="H354" i="7" s="1"/>
  <c r="BP353" i="4"/>
  <c r="BL353" i="4"/>
  <c r="DD353" i="4"/>
  <c r="DR353" i="4" s="1"/>
  <c r="H352" i="7" s="1"/>
  <c r="BT351" i="4"/>
  <c r="BP351" i="4"/>
  <c r="BT349" i="4"/>
  <c r="BL349" i="4"/>
  <c r="DD349" i="4"/>
  <c r="DR349" i="4" s="1"/>
  <c r="H348" i="7" s="1"/>
  <c r="BP347" i="4"/>
  <c r="BT345" i="4"/>
  <c r="DL345" i="4"/>
  <c r="DZ345" i="4" s="1"/>
  <c r="P344" i="7" s="1"/>
  <c r="BL343" i="4"/>
  <c r="BP341" i="4"/>
  <c r="DH341" i="4"/>
  <c r="DV341" i="4" s="1"/>
  <c r="L340" i="7" s="1"/>
  <c r="BL341" i="4"/>
  <c r="BT339" i="4"/>
  <c r="DL339" i="4"/>
  <c r="DZ339" i="4" s="1"/>
  <c r="P338" i="7" s="1"/>
  <c r="BL339" i="4"/>
  <c r="BP337" i="4"/>
  <c r="DH337" i="4"/>
  <c r="DV337" i="4" s="1"/>
  <c r="L336" i="7" s="1"/>
  <c r="BL337" i="4"/>
  <c r="BT335" i="4"/>
  <c r="DL335" i="4"/>
  <c r="DZ335" i="4" s="1"/>
  <c r="P334" i="7" s="1"/>
  <c r="BL335" i="4"/>
  <c r="BP333" i="4"/>
  <c r="DH333" i="4"/>
  <c r="DV333" i="4" s="1"/>
  <c r="L332" i="7" s="1"/>
  <c r="BL333" i="4"/>
  <c r="BT331" i="4"/>
  <c r="CJ331" i="4"/>
  <c r="CX331" i="4" s="1"/>
  <c r="BL331" i="4"/>
  <c r="BP329" i="4"/>
  <c r="CF329" i="4"/>
  <c r="CT329" i="4" s="1"/>
  <c r="BL329" i="4"/>
  <c r="BT327" i="4"/>
  <c r="DL327" i="4"/>
  <c r="DZ327" i="4" s="1"/>
  <c r="P326" i="7" s="1"/>
  <c r="BP327" i="4"/>
  <c r="BP325" i="4"/>
  <c r="BL325" i="4"/>
  <c r="BP323" i="4"/>
  <c r="CF323" i="4"/>
  <c r="CT323" i="4" s="1"/>
  <c r="BP321" i="4"/>
  <c r="BL321" i="4"/>
  <c r="CB321" i="4"/>
  <c r="CP321" i="4" s="1"/>
  <c r="BP319" i="4"/>
  <c r="BT317" i="4"/>
  <c r="DL317" i="4"/>
  <c r="DZ317" i="4" s="1"/>
  <c r="P316" i="7" s="1"/>
  <c r="BT315" i="4"/>
  <c r="BL315" i="4"/>
  <c r="DD315" i="4"/>
  <c r="DR315" i="4" s="1"/>
  <c r="H314" i="7" s="1"/>
  <c r="BP311" i="4"/>
  <c r="BT309" i="4"/>
  <c r="DL309" i="4"/>
  <c r="DZ309" i="4" s="1"/>
  <c r="P308" i="7" s="1"/>
  <c r="BL309" i="4"/>
  <c r="BP307" i="4"/>
  <c r="CF307" i="4"/>
  <c r="CT307" i="4" s="1"/>
  <c r="BT305" i="4"/>
  <c r="BP303" i="4"/>
  <c r="BT301" i="4"/>
  <c r="BL301" i="4"/>
  <c r="CB301" i="4"/>
  <c r="CP301" i="4" s="1"/>
  <c r="BP299" i="4"/>
  <c r="BP297" i="4"/>
  <c r="CF297" i="4"/>
  <c r="CT297" i="4" s="1"/>
  <c r="BL297" i="4"/>
  <c r="BT295" i="4"/>
  <c r="DL295" i="4"/>
  <c r="DZ295" i="4" s="1"/>
  <c r="P294" i="7" s="1"/>
  <c r="BL295" i="4"/>
  <c r="BL293" i="4"/>
  <c r="CB293" i="4"/>
  <c r="CP293" i="4" s="1"/>
  <c r="BT291" i="4"/>
  <c r="BL291" i="4"/>
  <c r="DD291" i="4"/>
  <c r="DR291" i="4" s="1"/>
  <c r="H290" i="7" s="1"/>
  <c r="BT289" i="4"/>
  <c r="BT287" i="4"/>
  <c r="DL287" i="4"/>
  <c r="DZ287" i="4" s="1"/>
  <c r="P286" i="7" s="1"/>
  <c r="BL287" i="4"/>
  <c r="BP283" i="4"/>
  <c r="CF283" i="4"/>
  <c r="CT283" i="4" s="1"/>
  <c r="BL279" i="4"/>
  <c r="BL277" i="4"/>
  <c r="DD277" i="4"/>
  <c r="DR277" i="4" s="1"/>
  <c r="H276" i="7" s="1"/>
  <c r="BT275" i="4"/>
  <c r="BP273" i="4"/>
  <c r="DH273" i="4"/>
  <c r="DV273" i="4" s="1"/>
  <c r="L272" i="7" s="1"/>
  <c r="BT271" i="4"/>
  <c r="BP269" i="4"/>
  <c r="BL269" i="4"/>
  <c r="BT267" i="4"/>
  <c r="DL267" i="4"/>
  <c r="DZ267" i="4" s="1"/>
  <c r="P266" i="7" s="1"/>
  <c r="BP265" i="4"/>
  <c r="BT263" i="4"/>
  <c r="DL263" i="4"/>
  <c r="DZ263" i="4" s="1"/>
  <c r="P262" i="7" s="1"/>
  <c r="BP261" i="4"/>
  <c r="BL261" i="4"/>
  <c r="DD261" i="4"/>
  <c r="DR261" i="4" s="1"/>
  <c r="H260" i="7" s="1"/>
  <c r="BP259" i="4"/>
  <c r="BL259" i="4"/>
  <c r="CB259" i="4"/>
  <c r="CP259" i="4" s="1"/>
  <c r="BT257" i="4"/>
  <c r="BP253" i="4"/>
  <c r="BL253" i="4"/>
  <c r="BP251" i="4"/>
  <c r="BL251" i="4"/>
  <c r="BT249" i="4"/>
  <c r="DL249" i="4"/>
  <c r="DZ249" i="4" s="1"/>
  <c r="P248" i="7" s="1"/>
  <c r="BT247" i="4"/>
  <c r="BL247" i="4"/>
  <c r="DD247" i="4"/>
  <c r="DR247" i="4" s="1"/>
  <c r="H246" i="7" s="1"/>
  <c r="BP243" i="4"/>
  <c r="BL243" i="4"/>
  <c r="DD243" i="4"/>
  <c r="DR243" i="4" s="1"/>
  <c r="H242" i="7" s="1"/>
  <c r="BT241" i="4"/>
  <c r="BT239" i="4"/>
  <c r="CJ239" i="4"/>
  <c r="CX239" i="4" s="1"/>
  <c r="BL239" i="4"/>
  <c r="BP235" i="4"/>
  <c r="DH235" i="4"/>
  <c r="DV235" i="4" s="1"/>
  <c r="L234" i="7" s="1"/>
  <c r="BL235" i="4"/>
  <c r="BT233" i="4"/>
  <c r="DL233" i="4"/>
  <c r="DZ233" i="4" s="1"/>
  <c r="P232" i="7" s="1"/>
  <c r="BT231" i="4"/>
  <c r="BL231" i="4"/>
  <c r="DD231" i="4"/>
  <c r="DR231" i="4" s="1"/>
  <c r="H230" i="7" s="1"/>
  <c r="BP229" i="4"/>
  <c r="BL229" i="4"/>
  <c r="DD229" i="4"/>
  <c r="DR229" i="4" s="1"/>
  <c r="H228" i="7" s="1"/>
  <c r="BP227" i="4"/>
  <c r="BL227" i="4"/>
  <c r="DD227" i="4"/>
  <c r="DR227" i="4" s="1"/>
  <c r="H226" i="7" s="1"/>
  <c r="BP225" i="4"/>
  <c r="BP221" i="4"/>
  <c r="BL221" i="4"/>
  <c r="BP219" i="4"/>
  <c r="DH219" i="4"/>
  <c r="DV219" i="4" s="1"/>
  <c r="L218" i="7" s="1"/>
  <c r="BL219" i="4"/>
  <c r="BT217" i="4"/>
  <c r="DL217" i="4"/>
  <c r="DZ217" i="4" s="1"/>
  <c r="P216" i="7" s="1"/>
  <c r="BT215" i="4"/>
  <c r="BL215" i="4"/>
  <c r="DD215" i="4"/>
  <c r="DR215" i="4" s="1"/>
  <c r="H214" i="7" s="1"/>
  <c r="BL213" i="4"/>
  <c r="BT211" i="4"/>
  <c r="DL211" i="4"/>
  <c r="DZ211" i="4" s="1"/>
  <c r="P210" i="7" s="1"/>
  <c r="BP210" i="4"/>
  <c r="DL209" i="4"/>
  <c r="DZ209" i="4" s="1"/>
  <c r="P208" i="7" s="1"/>
  <c r="BT209" i="4"/>
  <c r="BP209" i="4"/>
  <c r="BP205" i="4"/>
  <c r="CF205" i="4"/>
  <c r="CT205" i="4" s="1"/>
  <c r="BT203" i="4"/>
  <c r="BP202" i="4"/>
  <c r="CF202" i="4"/>
  <c r="CT202" i="4" s="1"/>
  <c r="BP198" i="4"/>
  <c r="CB197" i="4"/>
  <c r="CP197" i="4" s="1"/>
  <c r="BL197" i="4"/>
  <c r="BT196" i="4"/>
  <c r="BL196" i="4"/>
  <c r="DH195" i="4"/>
  <c r="DV195" i="4" s="1"/>
  <c r="L194" i="7" s="1"/>
  <c r="BP195" i="4"/>
  <c r="BL195" i="4"/>
  <c r="CB195" i="4"/>
  <c r="CP195" i="4" s="1"/>
  <c r="BP194" i="4"/>
  <c r="BT193" i="4"/>
  <c r="BP193" i="4"/>
  <c r="BT191" i="4"/>
  <c r="BL191" i="4"/>
  <c r="BT189" i="4"/>
  <c r="CJ189" i="4"/>
  <c r="CX189" i="4" s="1"/>
  <c r="BL189" i="4"/>
  <c r="BT188" i="4"/>
  <c r="BL188" i="4"/>
  <c r="BP187" i="4"/>
  <c r="DH187" i="4"/>
  <c r="DV187" i="4" s="1"/>
  <c r="L186" i="7" s="1"/>
  <c r="BL187" i="4"/>
  <c r="BP186" i="4"/>
  <c r="DH186" i="4"/>
  <c r="DV186" i="4" s="1"/>
  <c r="L185" i="7" s="1"/>
  <c r="BT185" i="4"/>
  <c r="CJ185" i="4"/>
  <c r="CX185" i="4" s="1"/>
  <c r="BL185" i="4"/>
  <c r="DD185" i="4"/>
  <c r="DR185" i="4" s="1"/>
  <c r="H184" i="7" s="1"/>
  <c r="BT184" i="4"/>
  <c r="DL184" i="4"/>
  <c r="DZ184" i="4" s="1"/>
  <c r="P183" i="7" s="1"/>
  <c r="BL184" i="4"/>
  <c r="BP183" i="4"/>
  <c r="CF183" i="4"/>
  <c r="CT183" i="4" s="1"/>
  <c r="BP181" i="4"/>
  <c r="BL180" i="4"/>
  <c r="DD180" i="4"/>
  <c r="DR180" i="4" s="1"/>
  <c r="H179" i="7" s="1"/>
  <c r="BP179" i="4"/>
  <c r="DH179" i="4"/>
  <c r="DV179" i="4" s="1"/>
  <c r="L178" i="7" s="1"/>
  <c r="BL179" i="4"/>
  <c r="BL177" i="4"/>
  <c r="DD177" i="4"/>
  <c r="DR177" i="4" s="1"/>
  <c r="H176" i="7" s="1"/>
  <c r="CJ171" i="4"/>
  <c r="CX171" i="4" s="1"/>
  <c r="BT171" i="4"/>
  <c r="BP169" i="4"/>
  <c r="DH169" i="4"/>
  <c r="DV169" i="4" s="1"/>
  <c r="L168" i="7" s="1"/>
  <c r="BT167" i="4"/>
  <c r="BP166" i="4"/>
  <c r="CF166" i="4"/>
  <c r="CT166" i="4" s="1"/>
  <c r="BT165" i="4"/>
  <c r="BL165" i="4"/>
  <c r="DD165" i="4"/>
  <c r="DR165" i="4" s="1"/>
  <c r="H164" i="7" s="1"/>
  <c r="BT164" i="4"/>
  <c r="DL164" i="4"/>
  <c r="DZ164" i="4" s="1"/>
  <c r="P163" i="7" s="1"/>
  <c r="BL164" i="4"/>
  <c r="DD164" i="4"/>
  <c r="DR164" i="4" s="1"/>
  <c r="H163" i="7" s="1"/>
  <c r="BP163" i="4"/>
  <c r="DH163" i="4"/>
  <c r="DV163" i="4" s="1"/>
  <c r="L162" i="7" s="1"/>
  <c r="BL163" i="4"/>
  <c r="DD163" i="4"/>
  <c r="DR163" i="4" s="1"/>
  <c r="H162" i="7" s="1"/>
  <c r="BP161" i="4"/>
  <c r="DH161" i="4"/>
  <c r="DV161" i="4" s="1"/>
  <c r="L160" i="7" s="1"/>
  <c r="BL161" i="4"/>
  <c r="CB161" i="4"/>
  <c r="CP161" i="4" s="1"/>
  <c r="BL160" i="4"/>
  <c r="DD160" i="4"/>
  <c r="DR160" i="4" s="1"/>
  <c r="H159" i="7" s="1"/>
  <c r="BT159" i="4"/>
  <c r="CJ159" i="4"/>
  <c r="CX159" i="4" s="1"/>
  <c r="BP159" i="4"/>
  <c r="DH159" i="4"/>
  <c r="DV159" i="4" s="1"/>
  <c r="L158" i="7" s="1"/>
  <c r="DD159" i="4"/>
  <c r="DR159" i="4" s="1"/>
  <c r="H158" i="7" s="1"/>
  <c r="BL159" i="4"/>
  <c r="BP158" i="4"/>
  <c r="BT157" i="4"/>
  <c r="DL157" i="4"/>
  <c r="DZ157" i="4" s="1"/>
  <c r="P156" i="7" s="1"/>
  <c r="BL157" i="4"/>
  <c r="BT156" i="4"/>
  <c r="DL156" i="4"/>
  <c r="DZ156" i="4" s="1"/>
  <c r="P155" i="7" s="1"/>
  <c r="BL156" i="4"/>
  <c r="DD156" i="4"/>
  <c r="DR156" i="4" s="1"/>
  <c r="H155" i="7" s="1"/>
  <c r="BP154" i="4"/>
  <c r="DH154" i="4"/>
  <c r="DV154" i="4" s="1"/>
  <c r="L153" i="7" s="1"/>
  <c r="BT153" i="4"/>
  <c r="BL153" i="4"/>
  <c r="CB153" i="4"/>
  <c r="CP153" i="4" s="1"/>
  <c r="BT152" i="4"/>
  <c r="DL152" i="4"/>
  <c r="DZ152" i="4" s="1"/>
  <c r="P151" i="7" s="1"/>
  <c r="BL152" i="4"/>
  <c r="BP151" i="4"/>
  <c r="DH151" i="4"/>
  <c r="DV151" i="4" s="1"/>
  <c r="L150" i="7" s="1"/>
  <c r="BP150" i="4"/>
  <c r="CF150" i="4"/>
  <c r="CT150" i="4" s="1"/>
  <c r="BT149" i="4"/>
  <c r="BP146" i="4"/>
  <c r="DH146" i="4"/>
  <c r="DV146" i="4" s="1"/>
  <c r="L145" i="7" s="1"/>
  <c r="BT145" i="4"/>
  <c r="BL145" i="4"/>
  <c r="DD145" i="4"/>
  <c r="DR145" i="4" s="1"/>
  <c r="H144" i="7" s="1"/>
  <c r="BT144" i="4"/>
  <c r="DL144" i="4"/>
  <c r="DZ144" i="4" s="1"/>
  <c r="P143" i="7" s="1"/>
  <c r="BT143" i="4"/>
  <c r="DL143" i="4"/>
  <c r="DZ143" i="4" s="1"/>
  <c r="P142" i="7" s="1"/>
  <c r="BP142" i="4"/>
  <c r="BT141" i="4"/>
  <c r="DL141" i="4"/>
  <c r="DZ141" i="4" s="1"/>
  <c r="P140" i="7" s="1"/>
  <c r="BL141" i="4"/>
  <c r="BT139" i="4"/>
  <c r="DL139" i="4"/>
  <c r="DZ139" i="4" s="1"/>
  <c r="P138" i="7" s="1"/>
  <c r="BL139" i="4"/>
  <c r="BP137" i="4"/>
  <c r="DH137" i="4"/>
  <c r="DV137" i="4" s="1"/>
  <c r="L136" i="7" s="1"/>
  <c r="BT135" i="4"/>
  <c r="BP133" i="4"/>
  <c r="DH133" i="4"/>
  <c r="DV133" i="4" s="1"/>
  <c r="L132" i="7" s="1"/>
  <c r="BT132" i="4"/>
  <c r="BL132" i="4"/>
  <c r="DD132" i="4"/>
  <c r="DR132" i="4" s="1"/>
  <c r="H131" i="7" s="1"/>
  <c r="BP131" i="4"/>
  <c r="BL131" i="4"/>
  <c r="DD131" i="4"/>
  <c r="DR131" i="4" s="1"/>
  <c r="H130" i="7" s="1"/>
  <c r="BP129" i="4"/>
  <c r="DH129" i="4"/>
  <c r="DV129" i="4" s="1"/>
  <c r="L128" i="7" s="1"/>
  <c r="BT123" i="4"/>
  <c r="DL123" i="4"/>
  <c r="DZ123" i="4" s="1"/>
  <c r="P122" i="7" s="1"/>
  <c r="BL123" i="4"/>
  <c r="BP121" i="4"/>
  <c r="DH121" i="4"/>
  <c r="DV121" i="4" s="1"/>
  <c r="L120" i="7" s="1"/>
  <c r="BT119" i="4"/>
  <c r="BL119" i="4"/>
  <c r="DD119" i="4"/>
  <c r="DR119" i="4" s="1"/>
  <c r="H118" i="7" s="1"/>
  <c r="BT117" i="4"/>
  <c r="BP117" i="4"/>
  <c r="DH117" i="4"/>
  <c r="DV117" i="4" s="1"/>
  <c r="L116" i="7" s="1"/>
  <c r="BT116" i="4"/>
  <c r="BL116" i="4"/>
  <c r="DD116" i="4"/>
  <c r="DR116" i="4" s="1"/>
  <c r="H115" i="7" s="1"/>
  <c r="BP115" i="4"/>
  <c r="BL115" i="4"/>
  <c r="DD115" i="4"/>
  <c r="DR115" i="4" s="1"/>
  <c r="H114" i="7" s="1"/>
  <c r="BP113" i="4"/>
  <c r="BT111" i="4"/>
  <c r="DL111" i="4"/>
  <c r="DZ111" i="4" s="1"/>
  <c r="P110" i="7" s="1"/>
  <c r="BP110" i="4"/>
  <c r="BT109" i="4"/>
  <c r="DL109" i="4"/>
  <c r="DZ109" i="4" s="1"/>
  <c r="P108" i="7" s="1"/>
  <c r="BL109" i="4"/>
  <c r="BT107" i="4"/>
  <c r="DL107" i="4"/>
  <c r="DZ107" i="4" s="1"/>
  <c r="P106" i="7" s="1"/>
  <c r="BP105" i="4"/>
  <c r="DH105" i="4"/>
  <c r="DV105" i="4" s="1"/>
  <c r="L104" i="7" s="1"/>
  <c r="BP103" i="4"/>
  <c r="CF103" i="4"/>
  <c r="CT103" i="4" s="1"/>
  <c r="BL103" i="4"/>
  <c r="BP101" i="4"/>
  <c r="DH101" i="4"/>
  <c r="DV101" i="4" s="1"/>
  <c r="L100" i="7" s="1"/>
  <c r="BT99" i="4"/>
  <c r="BP99" i="4"/>
  <c r="CF99" i="4"/>
  <c r="CT99" i="4" s="1"/>
  <c r="CJ384" i="4"/>
  <c r="CX384" i="4" s="1"/>
  <c r="CJ380" i="4"/>
  <c r="CX380" i="4" s="1"/>
  <c r="CB380" i="4"/>
  <c r="CP380" i="4" s="1"/>
  <c r="CF366" i="4"/>
  <c r="CT366" i="4" s="1"/>
  <c r="CJ360" i="4"/>
  <c r="CX360" i="4" s="1"/>
  <c r="DD360" i="4"/>
  <c r="DR360" i="4" s="1"/>
  <c r="H359" i="7" s="1"/>
  <c r="CJ348" i="4"/>
  <c r="CX348" i="4" s="1"/>
  <c r="DD348" i="4"/>
  <c r="DR348" i="4" s="1"/>
  <c r="H347" i="7" s="1"/>
  <c r="DL340" i="4"/>
  <c r="DZ340" i="4" s="1"/>
  <c r="P339" i="7" s="1"/>
  <c r="DD340" i="4"/>
  <c r="DR340" i="4" s="1"/>
  <c r="H339" i="7" s="1"/>
  <c r="DL336" i="4"/>
  <c r="DZ336" i="4" s="1"/>
  <c r="P335" i="7" s="1"/>
  <c r="CJ332" i="4"/>
  <c r="CX332" i="4" s="1"/>
  <c r="DD332" i="4"/>
  <c r="DR332" i="4" s="1"/>
  <c r="H331" i="7" s="1"/>
  <c r="DL328" i="4"/>
  <c r="DZ328" i="4" s="1"/>
  <c r="P327" i="7" s="1"/>
  <c r="CJ324" i="4"/>
  <c r="CX324" i="4" s="1"/>
  <c r="DD324" i="4"/>
  <c r="DR324" i="4" s="1"/>
  <c r="H323" i="7" s="1"/>
  <c r="DL320" i="4"/>
  <c r="DZ320" i="4" s="1"/>
  <c r="P319" i="7" s="1"/>
  <c r="CB316" i="4"/>
  <c r="CP316" i="4" s="1"/>
  <c r="DH310" i="4"/>
  <c r="DV310" i="4" s="1"/>
  <c r="L309" i="7" s="1"/>
  <c r="DL308" i="4"/>
  <c r="DZ308" i="4" s="1"/>
  <c r="P307" i="7" s="1"/>
  <c r="DL300" i="4"/>
  <c r="DZ300" i="4" s="1"/>
  <c r="P299" i="7" s="1"/>
  <c r="CF290" i="4"/>
  <c r="CT290" i="4" s="1"/>
  <c r="DL288" i="4"/>
  <c r="DZ288" i="4" s="1"/>
  <c r="P287" i="7" s="1"/>
  <c r="CF282" i="4"/>
  <c r="CT282" i="4" s="1"/>
  <c r="CJ280" i="4"/>
  <c r="CX280" i="4" s="1"/>
  <c r="DH274" i="4"/>
  <c r="DV274" i="4" s="1"/>
  <c r="L273" i="7" s="1"/>
  <c r="DL272" i="4"/>
  <c r="DZ272" i="4" s="1"/>
  <c r="P271" i="7" s="1"/>
  <c r="CJ260" i="4"/>
  <c r="CX260" i="4" s="1"/>
  <c r="CB256" i="4"/>
  <c r="CP256" i="4" s="1"/>
  <c r="DD252" i="4"/>
  <c r="DR252" i="4" s="1"/>
  <c r="H251" i="7" s="1"/>
  <c r="DD232" i="4"/>
  <c r="DR232" i="4" s="1"/>
  <c r="H231" i="7" s="1"/>
  <c r="DD228" i="4"/>
  <c r="DR228" i="4" s="1"/>
  <c r="H227" i="7" s="1"/>
  <c r="DD224" i="4"/>
  <c r="DR224" i="4" s="1"/>
  <c r="H223" i="7" s="1"/>
  <c r="CF214" i="4"/>
  <c r="CT214" i="4" s="1"/>
  <c r="DH208" i="4"/>
  <c r="DV208" i="4" s="1"/>
  <c r="L207" i="7" s="1"/>
  <c r="DL206" i="4"/>
  <c r="DZ206" i="4" s="1"/>
  <c r="P205" i="7" s="1"/>
  <c r="DH192" i="4"/>
  <c r="DV192" i="4" s="1"/>
  <c r="L191" i="7" s="1"/>
  <c r="DL190" i="4"/>
  <c r="DZ190" i="4" s="1"/>
  <c r="P189" i="7" s="1"/>
  <c r="DD186" i="4"/>
  <c r="DR186" i="4" s="1"/>
  <c r="H185" i="7" s="1"/>
  <c r="DL182" i="4"/>
  <c r="DZ182" i="4" s="1"/>
  <c r="P181" i="7" s="1"/>
  <c r="DD178" i="4"/>
  <c r="DR178" i="4" s="1"/>
  <c r="H177" i="7" s="1"/>
  <c r="DL166" i="4"/>
  <c r="DZ166" i="4" s="1"/>
  <c r="P165" i="7" s="1"/>
  <c r="CF160" i="4"/>
  <c r="CT160" i="4" s="1"/>
  <c r="DL158" i="4"/>
  <c r="DZ158" i="4" s="1"/>
  <c r="P157" i="7" s="1"/>
  <c r="DL150" i="4"/>
  <c r="DZ150" i="4" s="1"/>
  <c r="P149" i="7" s="1"/>
  <c r="DH136" i="4"/>
  <c r="DV136" i="4" s="1"/>
  <c r="L135" i="7" s="1"/>
  <c r="DL134" i="4"/>
  <c r="DZ134" i="4" s="1"/>
  <c r="P133" i="7" s="1"/>
  <c r="CF128" i="4"/>
  <c r="CT128" i="4" s="1"/>
  <c r="DL126" i="4"/>
  <c r="DZ126" i="4" s="1"/>
  <c r="P125" i="7" s="1"/>
  <c r="CB122" i="4"/>
  <c r="CP122" i="4" s="1"/>
  <c r="DL118" i="4"/>
  <c r="DZ118" i="4" s="1"/>
  <c r="P117" i="7" s="1"/>
  <c r="DH112" i="4"/>
  <c r="DV112" i="4" s="1"/>
  <c r="L111" i="7" s="1"/>
  <c r="CF104" i="4"/>
  <c r="CT104" i="4" s="1"/>
  <c r="BL386" i="4"/>
  <c r="BT382" i="4"/>
  <c r="BT374" i="4"/>
  <c r="BP368" i="4"/>
  <c r="BL362" i="4"/>
  <c r="BT358" i="4"/>
  <c r="BP352" i="4"/>
  <c r="BL346" i="4"/>
  <c r="BT342" i="4"/>
  <c r="BL338" i="4"/>
  <c r="BT334" i="4"/>
  <c r="BL330" i="4"/>
  <c r="BT326" i="4"/>
  <c r="BL322" i="4"/>
  <c r="BL314" i="4"/>
  <c r="BT310" i="4"/>
  <c r="BL306" i="4"/>
  <c r="BT302" i="4"/>
  <c r="BP287" i="4"/>
  <c r="BL281" i="4"/>
  <c r="BT277" i="4"/>
  <c r="BP255" i="4"/>
  <c r="BL249" i="4"/>
  <c r="BP239" i="4"/>
  <c r="BL233" i="4"/>
  <c r="BP223" i="4"/>
  <c r="BP207" i="4"/>
  <c r="BP189" i="4"/>
  <c r="BL183" i="4"/>
  <c r="BT163" i="4"/>
  <c r="BP157" i="4"/>
  <c r="BL151" i="4"/>
  <c r="BU133" i="4"/>
  <c r="BS386" i="4"/>
  <c r="BO386" i="4"/>
  <c r="DG386" i="4"/>
  <c r="DU386" i="4" s="1"/>
  <c r="K385" i="7" s="1"/>
  <c r="BS384" i="4"/>
  <c r="DK384" i="4"/>
  <c r="DY384" i="4" s="1"/>
  <c r="O383" i="7" s="1"/>
  <c r="BO384" i="4"/>
  <c r="DG384" i="4"/>
  <c r="DU384" i="4" s="1"/>
  <c r="K383" i="7" s="1"/>
  <c r="BS382" i="4"/>
  <c r="BO382" i="4"/>
  <c r="DG382" i="4"/>
  <c r="DU382" i="4" s="1"/>
  <c r="K381" i="7" s="1"/>
  <c r="BS380" i="4"/>
  <c r="BO380" i="4"/>
  <c r="BS378" i="4"/>
  <c r="DK378" i="4"/>
  <c r="DY378" i="4" s="1"/>
  <c r="O377" i="7" s="1"/>
  <c r="BO378" i="4"/>
  <c r="BS376" i="4"/>
  <c r="BO376" i="4"/>
  <c r="DG376" i="4"/>
  <c r="DU376" i="4" s="1"/>
  <c r="K375" i="7" s="1"/>
  <c r="BS374" i="4"/>
  <c r="DK374" i="4"/>
  <c r="DY374" i="4" s="1"/>
  <c r="O373" i="7" s="1"/>
  <c r="BO374" i="4"/>
  <c r="DG374" i="4"/>
  <c r="DU374" i="4" s="1"/>
  <c r="K373" i="7" s="1"/>
  <c r="BS372" i="4"/>
  <c r="DK372" i="4"/>
  <c r="DY372" i="4" s="1"/>
  <c r="O371" i="7" s="1"/>
  <c r="BO372" i="4"/>
  <c r="DG372" i="4"/>
  <c r="DU372" i="4" s="1"/>
  <c r="K371" i="7" s="1"/>
  <c r="BS370" i="4"/>
  <c r="BO370" i="4"/>
  <c r="DG370" i="4"/>
  <c r="DU370" i="4" s="1"/>
  <c r="K369" i="7" s="1"/>
  <c r="BS368" i="4"/>
  <c r="BO368" i="4"/>
  <c r="DG368" i="4"/>
  <c r="DU368" i="4" s="1"/>
  <c r="K367" i="7" s="1"/>
  <c r="BS366" i="4"/>
  <c r="BO366" i="4"/>
  <c r="BS364" i="4"/>
  <c r="BO364" i="4"/>
  <c r="DG364" i="4"/>
  <c r="DU364" i="4" s="1"/>
  <c r="K363" i="7" s="1"/>
  <c r="BS362" i="4"/>
  <c r="BO362" i="4"/>
  <c r="CE362" i="4"/>
  <c r="CS362" i="4" s="1"/>
  <c r="BS360" i="4"/>
  <c r="DK360" i="4"/>
  <c r="DY360" i="4" s="1"/>
  <c r="O359" i="7" s="1"/>
  <c r="BO360" i="4"/>
  <c r="DG360" i="4"/>
  <c r="DU360" i="4" s="1"/>
  <c r="K359" i="7" s="1"/>
  <c r="BS358" i="4"/>
  <c r="BO358" i="4"/>
  <c r="DG358" i="4"/>
  <c r="DU358" i="4" s="1"/>
  <c r="K357" i="7" s="1"/>
  <c r="BS356" i="4"/>
  <c r="BO356" i="4"/>
  <c r="DG356" i="4"/>
  <c r="DU356" i="4" s="1"/>
  <c r="K355" i="7" s="1"/>
  <c r="BS354" i="4"/>
  <c r="BO354" i="4"/>
  <c r="DG354" i="4"/>
  <c r="DU354" i="4" s="1"/>
  <c r="K353" i="7" s="1"/>
  <c r="BS352" i="4"/>
  <c r="BO352" i="4"/>
  <c r="DG352" i="4"/>
  <c r="DU352" i="4" s="1"/>
  <c r="K351" i="7" s="1"/>
  <c r="BS350" i="4"/>
  <c r="BO350" i="4"/>
  <c r="DG350" i="4"/>
  <c r="DU350" i="4" s="1"/>
  <c r="K349" i="7" s="1"/>
  <c r="BS348" i="4"/>
  <c r="BO348" i="4"/>
  <c r="CE348" i="4"/>
  <c r="CS348" i="4" s="1"/>
  <c r="BS346" i="4"/>
  <c r="DK346" i="4"/>
  <c r="DY346" i="4" s="1"/>
  <c r="O345" i="7" s="1"/>
  <c r="BO346" i="4"/>
  <c r="DG346" i="4"/>
  <c r="DU346" i="4" s="1"/>
  <c r="K345" i="7" s="1"/>
  <c r="BS344" i="4"/>
  <c r="BO344" i="4"/>
  <c r="BS342" i="4"/>
  <c r="BO342" i="4"/>
  <c r="DG342" i="4"/>
  <c r="DU342" i="4" s="1"/>
  <c r="K341" i="7" s="1"/>
  <c r="BS340" i="4"/>
  <c r="CI340" i="4"/>
  <c r="CW340" i="4" s="1"/>
  <c r="BO340" i="4"/>
  <c r="DG340" i="4"/>
  <c r="DU340" i="4" s="1"/>
  <c r="K339" i="7" s="1"/>
  <c r="BS338" i="4"/>
  <c r="BO338" i="4"/>
  <c r="BS336" i="4"/>
  <c r="BO336" i="4"/>
  <c r="CE336" i="4"/>
  <c r="CS336" i="4" s="1"/>
  <c r="BS334" i="4"/>
  <c r="CI334" i="4"/>
  <c r="CW334" i="4" s="1"/>
  <c r="BO334" i="4"/>
  <c r="DG334" i="4"/>
  <c r="DU334" i="4" s="1"/>
  <c r="K333" i="7" s="1"/>
  <c r="BS332" i="4"/>
  <c r="CI332" i="4"/>
  <c r="CW332" i="4" s="1"/>
  <c r="BO332" i="4"/>
  <c r="BS330" i="4"/>
  <c r="BO330" i="4"/>
  <c r="CE330" i="4"/>
  <c r="CS330" i="4" s="1"/>
  <c r="BS328" i="4"/>
  <c r="BO328" i="4"/>
  <c r="CE328" i="4"/>
  <c r="CS328" i="4" s="1"/>
  <c r="BS326" i="4"/>
  <c r="CI326" i="4"/>
  <c r="CW326" i="4" s="1"/>
  <c r="BO326" i="4"/>
  <c r="BS324" i="4"/>
  <c r="BO324" i="4"/>
  <c r="CE324" i="4"/>
  <c r="CS324" i="4" s="1"/>
  <c r="BS322" i="4"/>
  <c r="BO322" i="4"/>
  <c r="DG322" i="4"/>
  <c r="DU322" i="4" s="1"/>
  <c r="K321" i="7" s="1"/>
  <c r="BS320" i="4"/>
  <c r="BO320" i="4"/>
  <c r="DG320" i="4"/>
  <c r="DU320" i="4" s="1"/>
  <c r="K319" i="7" s="1"/>
  <c r="BS318" i="4"/>
  <c r="BO318" i="4"/>
  <c r="DG318" i="4"/>
  <c r="DU318" i="4" s="1"/>
  <c r="K317" i="7" s="1"/>
  <c r="BS316" i="4"/>
  <c r="BO316" i="4"/>
  <c r="BS314" i="4"/>
  <c r="BO314" i="4"/>
  <c r="DG314" i="4"/>
  <c r="DU314" i="4" s="1"/>
  <c r="K313" i="7" s="1"/>
  <c r="BS312" i="4"/>
  <c r="BO312" i="4"/>
  <c r="DG312" i="4"/>
  <c r="DU312" i="4" s="1"/>
  <c r="K311" i="7" s="1"/>
  <c r="BS310" i="4"/>
  <c r="BO310" i="4"/>
  <c r="DG310" i="4"/>
  <c r="DU310" i="4" s="1"/>
  <c r="K309" i="7" s="1"/>
  <c r="BS308" i="4"/>
  <c r="BO308" i="4"/>
  <c r="DG308" i="4"/>
  <c r="DU308" i="4" s="1"/>
  <c r="K307" i="7" s="1"/>
  <c r="BS306" i="4"/>
  <c r="BO306" i="4"/>
  <c r="DG306" i="4"/>
  <c r="DU306" i="4" s="1"/>
  <c r="K305" i="7" s="1"/>
  <c r="BS304" i="4"/>
  <c r="BO304" i="4"/>
  <c r="DG304" i="4"/>
  <c r="DU304" i="4" s="1"/>
  <c r="K303" i="7" s="1"/>
  <c r="BS302" i="4"/>
  <c r="BO302" i="4"/>
  <c r="DG302" i="4"/>
  <c r="DU302" i="4" s="1"/>
  <c r="K301" i="7" s="1"/>
  <c r="BS300" i="4"/>
  <c r="BO300" i="4"/>
  <c r="DG300" i="4"/>
  <c r="DU300" i="4" s="1"/>
  <c r="K299" i="7" s="1"/>
  <c r="BS298" i="4"/>
  <c r="BO298" i="4"/>
  <c r="DG298" i="4"/>
  <c r="DU298" i="4" s="1"/>
  <c r="K297" i="7" s="1"/>
  <c r="BS296" i="4"/>
  <c r="BO296" i="4"/>
  <c r="DG296" i="4"/>
  <c r="DU296" i="4" s="1"/>
  <c r="K295" i="7" s="1"/>
  <c r="BS294" i="4"/>
  <c r="BO294" i="4"/>
  <c r="CE294" i="4"/>
  <c r="CS294" i="4" s="1"/>
  <c r="BS292" i="4"/>
  <c r="BO290" i="4"/>
  <c r="CE290" i="4"/>
  <c r="CS290" i="4" s="1"/>
  <c r="BS288" i="4"/>
  <c r="BO288" i="4"/>
  <c r="CE288" i="4"/>
  <c r="CS288" i="4" s="1"/>
  <c r="BS286" i="4"/>
  <c r="BO286" i="4"/>
  <c r="CE286" i="4"/>
  <c r="CS286" i="4" s="1"/>
  <c r="BS284" i="4"/>
  <c r="BO282" i="4"/>
  <c r="DG282" i="4"/>
  <c r="DU282" i="4" s="1"/>
  <c r="K281" i="7" s="1"/>
  <c r="BS280" i="4"/>
  <c r="CI280" i="4"/>
  <c r="CW280" i="4" s="1"/>
  <c r="BO280" i="4"/>
  <c r="DG280" i="4"/>
  <c r="DU280" i="4" s="1"/>
  <c r="K279" i="7" s="1"/>
  <c r="BS278" i="4"/>
  <c r="DK278" i="4"/>
  <c r="DY278" i="4" s="1"/>
  <c r="O277" i="7" s="1"/>
  <c r="BO278" i="4"/>
  <c r="BS276" i="4"/>
  <c r="DK276" i="4"/>
  <c r="DY276" i="4" s="1"/>
  <c r="O275" i="7" s="1"/>
  <c r="BO274" i="4"/>
  <c r="BS272" i="4"/>
  <c r="DK272" i="4"/>
  <c r="DY272" i="4" s="1"/>
  <c r="O271" i="7" s="1"/>
  <c r="BO272" i="4"/>
  <c r="BS270" i="4"/>
  <c r="DK270" i="4"/>
  <c r="DY270" i="4" s="1"/>
  <c r="O269" i="7" s="1"/>
  <c r="BO270" i="4"/>
  <c r="BS268" i="4"/>
  <c r="DK268" i="4"/>
  <c r="DY268" i="4" s="1"/>
  <c r="O267" i="7" s="1"/>
  <c r="BO266" i="4"/>
  <c r="BS264" i="4"/>
  <c r="DK264" i="4"/>
  <c r="DY264" i="4" s="1"/>
  <c r="O263" i="7" s="1"/>
  <c r="BO264" i="4"/>
  <c r="BS262" i="4"/>
  <c r="CI262" i="4"/>
  <c r="CW262" i="4" s="1"/>
  <c r="BO262" i="4"/>
  <c r="BS260" i="4"/>
  <c r="CI260" i="4"/>
  <c r="CW260" i="4" s="1"/>
  <c r="BO258" i="4"/>
  <c r="BS256" i="4"/>
  <c r="CI256" i="4"/>
  <c r="CW256" i="4" s="1"/>
  <c r="BO256" i="4"/>
  <c r="BS254" i="4"/>
  <c r="CI254" i="4"/>
  <c r="CW254" i="4" s="1"/>
  <c r="BO254" i="4"/>
  <c r="BS252" i="4"/>
  <c r="CI252" i="4"/>
  <c r="CW252" i="4" s="1"/>
  <c r="BO250" i="4"/>
  <c r="DG250" i="4"/>
  <c r="DU250" i="4" s="1"/>
  <c r="K249" i="7" s="1"/>
  <c r="BS248" i="4"/>
  <c r="CI248" i="4"/>
  <c r="CW248" i="4" s="1"/>
  <c r="BO248" i="4"/>
  <c r="DG248" i="4"/>
  <c r="DU248" i="4" s="1"/>
  <c r="K247" i="7" s="1"/>
  <c r="BS246" i="4"/>
  <c r="CI246" i="4"/>
  <c r="CW246" i="4" s="1"/>
  <c r="BO246" i="4"/>
  <c r="DG246" i="4"/>
  <c r="DU246" i="4" s="1"/>
  <c r="K245" i="7" s="1"/>
  <c r="BS244" i="4"/>
  <c r="CI244" i="4"/>
  <c r="CW244" i="4" s="1"/>
  <c r="BO242" i="4"/>
  <c r="DG242" i="4"/>
  <c r="DU242" i="4" s="1"/>
  <c r="K241" i="7" s="1"/>
  <c r="BS240" i="4"/>
  <c r="CI240" i="4"/>
  <c r="CW240" i="4" s="1"/>
  <c r="BO240" i="4"/>
  <c r="DG240" i="4"/>
  <c r="DU240" i="4" s="1"/>
  <c r="K239" i="7" s="1"/>
  <c r="BS238" i="4"/>
  <c r="CI238" i="4"/>
  <c r="CW238" i="4" s="1"/>
  <c r="BO238" i="4"/>
  <c r="DG238" i="4"/>
  <c r="DU238" i="4" s="1"/>
  <c r="K237" i="7" s="1"/>
  <c r="BS236" i="4"/>
  <c r="CI236" i="4"/>
  <c r="CW236" i="4" s="1"/>
  <c r="BO234" i="4"/>
  <c r="DG234" i="4"/>
  <c r="DU234" i="4" s="1"/>
  <c r="K233" i="7" s="1"/>
  <c r="BS232" i="4"/>
  <c r="CI232" i="4"/>
  <c r="CW232" i="4" s="1"/>
  <c r="BO232" i="4"/>
  <c r="DG232" i="4"/>
  <c r="DU232" i="4" s="1"/>
  <c r="K231" i="7" s="1"/>
  <c r="BS230" i="4"/>
  <c r="CI230" i="4"/>
  <c r="CW230" i="4" s="1"/>
  <c r="BO230" i="4"/>
  <c r="DG230" i="4"/>
  <c r="DU230" i="4" s="1"/>
  <c r="K229" i="7" s="1"/>
  <c r="BS228" i="4"/>
  <c r="CI228" i="4"/>
  <c r="CW228" i="4" s="1"/>
  <c r="BO226" i="4"/>
  <c r="DG226" i="4"/>
  <c r="DU226" i="4" s="1"/>
  <c r="K225" i="7" s="1"/>
  <c r="BS224" i="4"/>
  <c r="CI224" i="4"/>
  <c r="CW224" i="4" s="1"/>
  <c r="BO224" i="4"/>
  <c r="DG224" i="4"/>
  <c r="DU224" i="4" s="1"/>
  <c r="K223" i="7" s="1"/>
  <c r="BS222" i="4"/>
  <c r="CI222" i="4"/>
  <c r="CW222" i="4" s="1"/>
  <c r="BO222" i="4"/>
  <c r="DG222" i="4"/>
  <c r="DU222" i="4" s="1"/>
  <c r="K221" i="7" s="1"/>
  <c r="BS220" i="4"/>
  <c r="DK220" i="4"/>
  <c r="DY220" i="4" s="1"/>
  <c r="O219" i="7" s="1"/>
  <c r="BO218" i="4"/>
  <c r="DG218" i="4"/>
  <c r="DU218" i="4" s="1"/>
  <c r="K217" i="7" s="1"/>
  <c r="BS216" i="4"/>
  <c r="DK216" i="4"/>
  <c r="DY216" i="4" s="1"/>
  <c r="O215" i="7" s="1"/>
  <c r="BO216" i="4"/>
  <c r="DG216" i="4"/>
  <c r="DU216" i="4" s="1"/>
  <c r="K215" i="7" s="1"/>
  <c r="BS214" i="4"/>
  <c r="DK214" i="4"/>
  <c r="DY214" i="4" s="1"/>
  <c r="O213" i="7" s="1"/>
  <c r="BO214" i="4"/>
  <c r="DG214" i="4"/>
  <c r="DU214" i="4" s="1"/>
  <c r="K213" i="7" s="1"/>
  <c r="BS212" i="4"/>
  <c r="DK212" i="4"/>
  <c r="DY212" i="4" s="1"/>
  <c r="O211" i="7" s="1"/>
  <c r="BO211" i="4"/>
  <c r="DG211" i="4"/>
  <c r="DU211" i="4" s="1"/>
  <c r="K210" i="7" s="1"/>
  <c r="BO210" i="4"/>
  <c r="DG210" i="4"/>
  <c r="DU210" i="4" s="1"/>
  <c r="K209" i="7" s="1"/>
  <c r="BS209" i="4"/>
  <c r="CI209" i="4"/>
  <c r="CW209" i="4" s="1"/>
  <c r="BS208" i="4"/>
  <c r="DK208" i="4"/>
  <c r="DY208" i="4" s="1"/>
  <c r="O207" i="7" s="1"/>
  <c r="DG208" i="4"/>
  <c r="DU208" i="4" s="1"/>
  <c r="K207" i="7" s="1"/>
  <c r="BO208" i="4"/>
  <c r="BO207" i="4"/>
  <c r="DG207" i="4"/>
  <c r="DU207" i="4" s="1"/>
  <c r="K206" i="7" s="1"/>
  <c r="DK206" i="4"/>
  <c r="DY206" i="4" s="1"/>
  <c r="O205" i="7" s="1"/>
  <c r="BS206" i="4"/>
  <c r="BO206" i="4"/>
  <c r="DG206" i="4"/>
  <c r="DU206" i="4" s="1"/>
  <c r="K205" i="7" s="1"/>
  <c r="BS205" i="4"/>
  <c r="CI205" i="4"/>
  <c r="CW205" i="4" s="1"/>
  <c r="BS204" i="4"/>
  <c r="DK204" i="4"/>
  <c r="DY204" i="4" s="1"/>
  <c r="O203" i="7" s="1"/>
  <c r="BO203" i="4"/>
  <c r="DG203" i="4"/>
  <c r="DU203" i="4" s="1"/>
  <c r="K202" i="7" s="1"/>
  <c r="BO202" i="4"/>
  <c r="DG202" i="4"/>
  <c r="DU202" i="4" s="1"/>
  <c r="K201" i="7" s="1"/>
  <c r="BS201" i="4"/>
  <c r="CI201" i="4"/>
  <c r="CW201" i="4" s="1"/>
  <c r="BS200" i="4"/>
  <c r="DK200" i="4"/>
  <c r="DY200" i="4" s="1"/>
  <c r="O199" i="7" s="1"/>
  <c r="DG200" i="4"/>
  <c r="DU200" i="4" s="1"/>
  <c r="K199" i="7" s="1"/>
  <c r="BO200" i="4"/>
  <c r="BO199" i="4"/>
  <c r="DG199" i="4"/>
  <c r="DU199" i="4" s="1"/>
  <c r="K198" i="7" s="1"/>
  <c r="DK198" i="4"/>
  <c r="DY198" i="4" s="1"/>
  <c r="O197" i="7" s="1"/>
  <c r="BS198" i="4"/>
  <c r="BO198" i="4"/>
  <c r="DG198" i="4"/>
  <c r="DU198" i="4" s="1"/>
  <c r="K197" i="7" s="1"/>
  <c r="BS197" i="4"/>
  <c r="CI197" i="4"/>
  <c r="CW197" i="4" s="1"/>
  <c r="BS196" i="4"/>
  <c r="DK196" i="4"/>
  <c r="DY196" i="4" s="1"/>
  <c r="O195" i="7" s="1"/>
  <c r="BO195" i="4"/>
  <c r="DG195" i="4"/>
  <c r="DU195" i="4" s="1"/>
  <c r="K194" i="7" s="1"/>
  <c r="BO194" i="4"/>
  <c r="DG194" i="4"/>
  <c r="DU194" i="4" s="1"/>
  <c r="K193" i="7" s="1"/>
  <c r="BS193" i="4"/>
  <c r="CI193" i="4"/>
  <c r="CW193" i="4" s="1"/>
  <c r="BO192" i="4"/>
  <c r="DG192" i="4"/>
  <c r="DU192" i="4" s="1"/>
  <c r="K191" i="7" s="1"/>
  <c r="BO191" i="4"/>
  <c r="DG191" i="4"/>
  <c r="DU191" i="4" s="1"/>
  <c r="K190" i="7" s="1"/>
  <c r="BS190" i="4"/>
  <c r="DK190" i="4"/>
  <c r="DY190" i="4" s="1"/>
  <c r="O189" i="7" s="1"/>
  <c r="BO190" i="4"/>
  <c r="DG190" i="4"/>
  <c r="DU190" i="4" s="1"/>
  <c r="K189" i="7" s="1"/>
  <c r="BS189" i="4"/>
  <c r="DK189" i="4"/>
  <c r="DY189" i="4" s="1"/>
  <c r="O188" i="7" s="1"/>
  <c r="BS188" i="4"/>
  <c r="CI188" i="4"/>
  <c r="CW188" i="4" s="1"/>
  <c r="BO188" i="4"/>
  <c r="DG188" i="4"/>
  <c r="DU188" i="4" s="1"/>
  <c r="K187" i="7" s="1"/>
  <c r="BO187" i="4"/>
  <c r="DG187" i="4"/>
  <c r="DU187" i="4" s="1"/>
  <c r="K186" i="7" s="1"/>
  <c r="BS186" i="4"/>
  <c r="DK186" i="4"/>
  <c r="DY186" i="4" s="1"/>
  <c r="O185" i="7" s="1"/>
  <c r="BS185" i="4"/>
  <c r="CI185" i="4"/>
  <c r="CW185" i="4" s="1"/>
  <c r="BS184" i="4"/>
  <c r="BO184" i="4"/>
  <c r="DG184" i="4"/>
  <c r="DU184" i="4" s="1"/>
  <c r="K183" i="7" s="1"/>
  <c r="BO183" i="4"/>
  <c r="DG183" i="4"/>
  <c r="DU183" i="4" s="1"/>
  <c r="K182" i="7" s="1"/>
  <c r="BS182" i="4"/>
  <c r="CI182" i="4"/>
  <c r="CW182" i="4" s="1"/>
  <c r="BO182" i="4"/>
  <c r="DG182" i="4"/>
  <c r="DU182" i="4" s="1"/>
  <c r="K181" i="7" s="1"/>
  <c r="BS181" i="4"/>
  <c r="CI181" i="4"/>
  <c r="CW181" i="4" s="1"/>
  <c r="BS180" i="4"/>
  <c r="DK180" i="4"/>
  <c r="DY180" i="4" s="1"/>
  <c r="O179" i="7" s="1"/>
  <c r="BO180" i="4"/>
  <c r="DG180" i="4"/>
  <c r="DU180" i="4" s="1"/>
  <c r="K179" i="7" s="1"/>
  <c r="BO179" i="4"/>
  <c r="DG179" i="4"/>
  <c r="DU179" i="4" s="1"/>
  <c r="K178" i="7" s="1"/>
  <c r="BS178" i="4"/>
  <c r="CI178" i="4"/>
  <c r="CW178" i="4" s="1"/>
  <c r="BO178" i="4"/>
  <c r="BS177" i="4"/>
  <c r="CI177" i="4"/>
  <c r="CW177" i="4" s="1"/>
  <c r="BO176" i="4"/>
  <c r="DG176" i="4"/>
  <c r="DU176" i="4" s="1"/>
  <c r="K175" i="7" s="1"/>
  <c r="BO175" i="4"/>
  <c r="DG175" i="4"/>
  <c r="DU175" i="4" s="1"/>
  <c r="K174" i="7" s="1"/>
  <c r="BS174" i="4"/>
  <c r="CI174" i="4"/>
  <c r="CW174" i="4" s="1"/>
  <c r="BO174" i="4"/>
  <c r="DG174" i="4"/>
  <c r="DU174" i="4" s="1"/>
  <c r="K173" i="7" s="1"/>
  <c r="BS173" i="4"/>
  <c r="CI173" i="4"/>
  <c r="CW173" i="4" s="1"/>
  <c r="BS172" i="4"/>
  <c r="CI172" i="4"/>
  <c r="CW172" i="4" s="1"/>
  <c r="BO172" i="4"/>
  <c r="CE172" i="4"/>
  <c r="CS172" i="4" s="1"/>
  <c r="BO171" i="4"/>
  <c r="DG171" i="4"/>
  <c r="DU171" i="4" s="1"/>
  <c r="K170" i="7" s="1"/>
  <c r="BS170" i="4"/>
  <c r="CI170" i="4"/>
  <c r="CW170" i="4" s="1"/>
  <c r="BS169" i="4"/>
  <c r="CI169" i="4"/>
  <c r="CW169" i="4" s="1"/>
  <c r="BS168" i="4"/>
  <c r="BO168" i="4"/>
  <c r="DG168" i="4"/>
  <c r="DU168" i="4" s="1"/>
  <c r="K167" i="7" s="1"/>
  <c r="BO167" i="4"/>
  <c r="CE167" i="4"/>
  <c r="CS167" i="4" s="1"/>
  <c r="BS166" i="4"/>
  <c r="CI166" i="4"/>
  <c r="CW166" i="4" s="1"/>
  <c r="BO166" i="4"/>
  <c r="CE166" i="4"/>
  <c r="CS166" i="4" s="1"/>
  <c r="BS165" i="4"/>
  <c r="CI165" i="4"/>
  <c r="CW165" i="4" s="1"/>
  <c r="BS164" i="4"/>
  <c r="CI164" i="4"/>
  <c r="CW164" i="4" s="1"/>
  <c r="BO164" i="4"/>
  <c r="DG164" i="4"/>
  <c r="DU164" i="4" s="1"/>
  <c r="K163" i="7" s="1"/>
  <c r="BO163" i="4"/>
  <c r="CE163" i="4"/>
  <c r="CS163" i="4" s="1"/>
  <c r="BS162" i="4"/>
  <c r="CI162" i="4"/>
  <c r="CW162" i="4" s="1"/>
  <c r="BO162" i="4"/>
  <c r="BS161" i="4"/>
  <c r="CI161" i="4"/>
  <c r="CW161" i="4" s="1"/>
  <c r="BO160" i="4"/>
  <c r="CE160" i="4"/>
  <c r="CS160" i="4" s="1"/>
  <c r="BO159" i="4"/>
  <c r="DG159" i="4"/>
  <c r="DU159" i="4" s="1"/>
  <c r="K158" i="7" s="1"/>
  <c r="BS158" i="4"/>
  <c r="CI158" i="4"/>
  <c r="CW158" i="4" s="1"/>
  <c r="BO158" i="4"/>
  <c r="DG158" i="4"/>
  <c r="DU158" i="4" s="1"/>
  <c r="K157" i="7" s="1"/>
  <c r="BS157" i="4"/>
  <c r="CI157" i="4"/>
  <c r="CW157" i="4" s="1"/>
  <c r="BS156" i="4"/>
  <c r="CI156" i="4"/>
  <c r="CW156" i="4" s="1"/>
  <c r="BO156" i="4"/>
  <c r="CE156" i="4"/>
  <c r="CS156" i="4" s="1"/>
  <c r="BO155" i="4"/>
  <c r="DG155" i="4"/>
  <c r="DU155" i="4" s="1"/>
  <c r="K154" i="7" s="1"/>
  <c r="BS154" i="4"/>
  <c r="DK154" i="4"/>
  <c r="DY154" i="4" s="1"/>
  <c r="O153" i="7" s="1"/>
  <c r="BS153" i="4"/>
  <c r="CI153" i="4"/>
  <c r="CW153" i="4" s="1"/>
  <c r="BS152" i="4"/>
  <c r="BO152" i="4"/>
  <c r="DG152" i="4"/>
  <c r="DU152" i="4" s="1"/>
  <c r="K151" i="7" s="1"/>
  <c r="BO151" i="4"/>
  <c r="DG151" i="4"/>
  <c r="DU151" i="4" s="1"/>
  <c r="K150" i="7" s="1"/>
  <c r="BS150" i="4"/>
  <c r="CI150" i="4"/>
  <c r="CW150" i="4" s="1"/>
  <c r="BO150" i="4"/>
  <c r="DG150" i="4"/>
  <c r="DU150" i="4" s="1"/>
  <c r="K149" i="7" s="1"/>
  <c r="BS149" i="4"/>
  <c r="CI149" i="4"/>
  <c r="CW149" i="4" s="1"/>
  <c r="BS148" i="4"/>
  <c r="DK148" i="4"/>
  <c r="DY148" i="4" s="1"/>
  <c r="O147" i="7" s="1"/>
  <c r="BO148" i="4"/>
  <c r="DG148" i="4"/>
  <c r="DU148" i="4" s="1"/>
  <c r="K147" i="7" s="1"/>
  <c r="BO147" i="4"/>
  <c r="DG147" i="4"/>
  <c r="DU147" i="4" s="1"/>
  <c r="K146" i="7" s="1"/>
  <c r="BS146" i="4"/>
  <c r="CI146" i="4"/>
  <c r="CW146" i="4" s="1"/>
  <c r="BO146" i="4"/>
  <c r="BS145" i="4"/>
  <c r="CI145" i="4"/>
  <c r="CW145" i="4" s="1"/>
  <c r="BO144" i="4"/>
  <c r="DG144" i="4"/>
  <c r="DU144" i="4" s="1"/>
  <c r="K143" i="7" s="1"/>
  <c r="BO143" i="4"/>
  <c r="DG143" i="4"/>
  <c r="DU143" i="4" s="1"/>
  <c r="K142" i="7" s="1"/>
  <c r="BS142" i="4"/>
  <c r="DK142" i="4"/>
  <c r="DY142" i="4" s="1"/>
  <c r="O141" i="7" s="1"/>
  <c r="BO142" i="4"/>
  <c r="DG142" i="4"/>
  <c r="DU142" i="4" s="1"/>
  <c r="K141" i="7" s="1"/>
  <c r="BS141" i="4"/>
  <c r="DK141" i="4"/>
  <c r="DY141" i="4" s="1"/>
  <c r="O140" i="7" s="1"/>
  <c r="BS140" i="4"/>
  <c r="CI140" i="4"/>
  <c r="CW140" i="4" s="1"/>
  <c r="BO139" i="4"/>
  <c r="DG139" i="4"/>
  <c r="DU139" i="4" s="1"/>
  <c r="K138" i="7" s="1"/>
  <c r="BS138" i="4"/>
  <c r="CI138" i="4"/>
  <c r="CW138" i="4" s="1"/>
  <c r="BO138" i="4"/>
  <c r="DG138" i="4"/>
  <c r="DU138" i="4" s="1"/>
  <c r="K137" i="7" s="1"/>
  <c r="BS137" i="4"/>
  <c r="CI137" i="4"/>
  <c r="CW137" i="4" s="1"/>
  <c r="BS136" i="4"/>
  <c r="DK136" i="4"/>
  <c r="DY136" i="4" s="1"/>
  <c r="O135" i="7" s="1"/>
  <c r="BO136" i="4"/>
  <c r="DG136" i="4"/>
  <c r="DU136" i="4" s="1"/>
  <c r="K135" i="7" s="1"/>
  <c r="BO135" i="4"/>
  <c r="DG135" i="4"/>
  <c r="DU135" i="4" s="1"/>
  <c r="K134" i="7" s="1"/>
  <c r="BS134" i="4"/>
  <c r="CI134" i="4"/>
  <c r="CW134" i="4" s="1"/>
  <c r="BO134" i="4"/>
  <c r="DG134" i="4"/>
  <c r="DU134" i="4" s="1"/>
  <c r="K133" i="7" s="1"/>
  <c r="BS133" i="4"/>
  <c r="CI133" i="4"/>
  <c r="CW133" i="4" s="1"/>
  <c r="BS132" i="4"/>
  <c r="DK132" i="4"/>
  <c r="DY132" i="4" s="1"/>
  <c r="O131" i="7" s="1"/>
  <c r="BO132" i="4"/>
  <c r="DG132" i="4"/>
  <c r="DU132" i="4" s="1"/>
  <c r="K131" i="7" s="1"/>
  <c r="BO131" i="4"/>
  <c r="DG131" i="4"/>
  <c r="DU131" i="4" s="1"/>
  <c r="K130" i="7" s="1"/>
  <c r="BS130" i="4"/>
  <c r="CI130" i="4"/>
  <c r="CW130" i="4" s="1"/>
  <c r="BO130" i="4"/>
  <c r="DG130" i="4"/>
  <c r="DU130" i="4" s="1"/>
  <c r="K129" i="7" s="1"/>
  <c r="BS129" i="4"/>
  <c r="CI129" i="4"/>
  <c r="CW129" i="4" s="1"/>
  <c r="BS128" i="4"/>
  <c r="DK128" i="4"/>
  <c r="DY128" i="4" s="1"/>
  <c r="O127" i="7" s="1"/>
  <c r="BO128" i="4"/>
  <c r="DG128" i="4"/>
  <c r="DU128" i="4" s="1"/>
  <c r="K127" i="7" s="1"/>
  <c r="BO127" i="4"/>
  <c r="DG127" i="4"/>
  <c r="DU127" i="4" s="1"/>
  <c r="K126" i="7" s="1"/>
  <c r="BS126" i="4"/>
  <c r="CI126" i="4"/>
  <c r="CW126" i="4" s="1"/>
  <c r="BO126" i="4"/>
  <c r="DG126" i="4"/>
  <c r="DU126" i="4" s="1"/>
  <c r="K125" i="7" s="1"/>
  <c r="BS125" i="4"/>
  <c r="CI125" i="4"/>
  <c r="CW125" i="4" s="1"/>
  <c r="BS124" i="4"/>
  <c r="DK124" i="4"/>
  <c r="DY124" i="4" s="1"/>
  <c r="O123" i="7" s="1"/>
  <c r="BO124" i="4"/>
  <c r="DG124" i="4"/>
  <c r="DU124" i="4" s="1"/>
  <c r="K123" i="7" s="1"/>
  <c r="BO123" i="4"/>
  <c r="DG123" i="4"/>
  <c r="DU123" i="4" s="1"/>
  <c r="K122" i="7" s="1"/>
  <c r="BS122" i="4"/>
  <c r="CI122" i="4"/>
  <c r="CW122" i="4" s="1"/>
  <c r="BO122" i="4"/>
  <c r="DG122" i="4"/>
  <c r="DU122" i="4" s="1"/>
  <c r="K121" i="7" s="1"/>
  <c r="BS121" i="4"/>
  <c r="CI121" i="4"/>
  <c r="CW121" i="4" s="1"/>
  <c r="BS120" i="4"/>
  <c r="DK120" i="4"/>
  <c r="DY120" i="4" s="1"/>
  <c r="O119" i="7" s="1"/>
  <c r="BO120" i="4"/>
  <c r="DG120" i="4"/>
  <c r="DU120" i="4" s="1"/>
  <c r="K119" i="7" s="1"/>
  <c r="BO119" i="4"/>
  <c r="DG119" i="4"/>
  <c r="DU119" i="4" s="1"/>
  <c r="K118" i="7" s="1"/>
  <c r="BS118" i="4"/>
  <c r="CI118" i="4"/>
  <c r="CW118" i="4" s="1"/>
  <c r="BO118" i="4"/>
  <c r="DG118" i="4"/>
  <c r="DU118" i="4" s="1"/>
  <c r="K117" i="7" s="1"/>
  <c r="BS117" i="4"/>
  <c r="CI117" i="4"/>
  <c r="CW117" i="4" s="1"/>
  <c r="BS116" i="4"/>
  <c r="DK116" i="4"/>
  <c r="DY116" i="4" s="1"/>
  <c r="O115" i="7" s="1"/>
  <c r="BO116" i="4"/>
  <c r="DG116" i="4"/>
  <c r="DU116" i="4" s="1"/>
  <c r="K115" i="7" s="1"/>
  <c r="BO115" i="4"/>
  <c r="DG115" i="4"/>
  <c r="DU115" i="4" s="1"/>
  <c r="K114" i="7" s="1"/>
  <c r="BS114" i="4"/>
  <c r="CI114" i="4"/>
  <c r="CW114" i="4" s="1"/>
  <c r="BO114" i="4"/>
  <c r="DG114" i="4"/>
  <c r="DU114" i="4" s="1"/>
  <c r="K113" i="7" s="1"/>
  <c r="BS113" i="4"/>
  <c r="CI113" i="4"/>
  <c r="CW113" i="4" s="1"/>
  <c r="DK112" i="4"/>
  <c r="DY112" i="4" s="1"/>
  <c r="O111" i="7" s="1"/>
  <c r="BS112" i="4"/>
  <c r="BO112" i="4"/>
  <c r="BO111" i="4"/>
  <c r="DG111" i="4"/>
  <c r="DU111" i="4" s="1"/>
  <c r="K110" i="7" s="1"/>
  <c r="BS110" i="4"/>
  <c r="BO110" i="4"/>
  <c r="DG110" i="4"/>
  <c r="DU110" i="4" s="1"/>
  <c r="K109" i="7" s="1"/>
  <c r="BS109" i="4"/>
  <c r="BS108" i="4"/>
  <c r="DK108" i="4"/>
  <c r="DY108" i="4" s="1"/>
  <c r="O107" i="7" s="1"/>
  <c r="BO107" i="4"/>
  <c r="BS106" i="4"/>
  <c r="DK106" i="4"/>
  <c r="DY106" i="4" s="1"/>
  <c r="O105" i="7" s="1"/>
  <c r="BO106" i="4"/>
  <c r="BS105" i="4"/>
  <c r="DK105" i="4"/>
  <c r="DY105" i="4" s="1"/>
  <c r="O104" i="7" s="1"/>
  <c r="BS104" i="4"/>
  <c r="BO104" i="4"/>
  <c r="DG104" i="4"/>
  <c r="DU104" i="4" s="1"/>
  <c r="K103" i="7" s="1"/>
  <c r="BO103" i="4"/>
  <c r="BS102" i="4"/>
  <c r="CI102" i="4"/>
  <c r="CW102" i="4" s="1"/>
  <c r="BO102" i="4"/>
  <c r="BS101" i="4"/>
  <c r="CI101" i="4"/>
  <c r="CW101" i="4" s="1"/>
  <c r="BS100" i="4"/>
  <c r="BO100" i="4"/>
  <c r="DG100" i="4"/>
  <c r="DU100" i="4" s="1"/>
  <c r="K99" i="7" s="1"/>
  <c r="DM386" i="4"/>
  <c r="EA386" i="4" s="1"/>
  <c r="Q385" i="7" s="1"/>
  <c r="DI384" i="4"/>
  <c r="DW384" i="4" s="1"/>
  <c r="M383" i="7" s="1"/>
  <c r="DK383" i="4"/>
  <c r="DY383" i="4" s="1"/>
  <c r="O382" i="7" s="1"/>
  <c r="DM382" i="4"/>
  <c r="EA382" i="4" s="1"/>
  <c r="Q381" i="7" s="1"/>
  <c r="DI380" i="4"/>
  <c r="DW380" i="4" s="1"/>
  <c r="M379" i="7" s="1"/>
  <c r="CK378" i="4"/>
  <c r="CY378" i="4" s="1"/>
  <c r="DG377" i="4"/>
  <c r="DU377" i="4" s="1"/>
  <c r="K376" i="7" s="1"/>
  <c r="DK375" i="4"/>
  <c r="DY375" i="4" s="1"/>
  <c r="O374" i="7" s="1"/>
  <c r="CC374" i="4"/>
  <c r="CQ374" i="4" s="1"/>
  <c r="DE370" i="4"/>
  <c r="DS370" i="4" s="1"/>
  <c r="I369" i="7" s="1"/>
  <c r="DG369" i="4"/>
  <c r="DU369" i="4" s="1"/>
  <c r="K368" i="7" s="1"/>
  <c r="DI364" i="4"/>
  <c r="DW364" i="4" s="1"/>
  <c r="M363" i="7" s="1"/>
  <c r="CK362" i="4"/>
  <c r="CY362" i="4" s="1"/>
  <c r="DE362" i="4"/>
  <c r="DS362" i="4" s="1"/>
  <c r="I361" i="7" s="1"/>
  <c r="DK359" i="4"/>
  <c r="DY359" i="4" s="1"/>
  <c r="O358" i="7" s="1"/>
  <c r="CK358" i="4"/>
  <c r="CY358" i="4" s="1"/>
  <c r="CK354" i="4"/>
  <c r="CY354" i="4" s="1"/>
  <c r="CE353" i="4"/>
  <c r="CS353" i="4" s="1"/>
  <c r="DI352" i="4"/>
  <c r="DW352" i="4" s="1"/>
  <c r="M351" i="7" s="1"/>
  <c r="CC350" i="4"/>
  <c r="CQ350" i="4" s="1"/>
  <c r="DI348" i="4"/>
  <c r="DW348" i="4" s="1"/>
  <c r="M347" i="7" s="1"/>
  <c r="DG345" i="4"/>
  <c r="DU345" i="4" s="1"/>
  <c r="K344" i="7" s="1"/>
  <c r="DI340" i="4"/>
  <c r="DW340" i="4" s="1"/>
  <c r="M339" i="7" s="1"/>
  <c r="CK338" i="4"/>
  <c r="CY338" i="4" s="1"/>
  <c r="DG337" i="4"/>
  <c r="DU337" i="4" s="1"/>
  <c r="K336" i="7" s="1"/>
  <c r="DM334" i="4"/>
  <c r="EA334" i="4" s="1"/>
  <c r="Q333" i="7" s="1"/>
  <c r="CC334" i="4"/>
  <c r="CQ334" i="4" s="1"/>
  <c r="DE330" i="4"/>
  <c r="DS330" i="4" s="1"/>
  <c r="I329" i="7" s="1"/>
  <c r="CE329" i="4"/>
  <c r="CS329" i="4" s="1"/>
  <c r="CC326" i="4"/>
  <c r="CQ326" i="4" s="1"/>
  <c r="DI324" i="4"/>
  <c r="DW324" i="4" s="1"/>
  <c r="M323" i="7" s="1"/>
  <c r="CK322" i="4"/>
  <c r="CY322" i="4" s="1"/>
  <c r="DI320" i="4"/>
  <c r="DW320" i="4" s="1"/>
  <c r="M319" i="7" s="1"/>
  <c r="CK314" i="4"/>
  <c r="CY314" i="4" s="1"/>
  <c r="DG313" i="4"/>
  <c r="DU313" i="4" s="1"/>
  <c r="K312" i="7" s="1"/>
  <c r="DI312" i="4"/>
  <c r="DW312" i="4" s="1"/>
  <c r="M311" i="7" s="1"/>
  <c r="DK311" i="4"/>
  <c r="DY311" i="4" s="1"/>
  <c r="O310" i="7" s="1"/>
  <c r="DI308" i="4"/>
  <c r="DW308" i="4" s="1"/>
  <c r="M307" i="7" s="1"/>
  <c r="DE306" i="4"/>
  <c r="DS306" i="4" s="1"/>
  <c r="I305" i="7" s="1"/>
  <c r="DG305" i="4"/>
  <c r="DU305" i="4" s="1"/>
  <c r="K304" i="7" s="1"/>
  <c r="CK298" i="4"/>
  <c r="CY298" i="4" s="1"/>
  <c r="DI296" i="4"/>
  <c r="DW296" i="4" s="1"/>
  <c r="M295" i="7" s="1"/>
  <c r="DM294" i="4"/>
  <c r="EA294" i="4" s="1"/>
  <c r="Q293" i="7" s="1"/>
  <c r="CE293" i="4"/>
  <c r="CS293" i="4" s="1"/>
  <c r="DI292" i="4"/>
  <c r="DW292" i="4" s="1"/>
  <c r="M291" i="7" s="1"/>
  <c r="DE290" i="4"/>
  <c r="DS290" i="4" s="1"/>
  <c r="I289" i="7" s="1"/>
  <c r="CE289" i="4"/>
  <c r="CS289" i="4" s="1"/>
  <c r="CK286" i="4"/>
  <c r="CY286" i="4" s="1"/>
  <c r="DE286" i="4"/>
  <c r="DS286" i="4" s="1"/>
  <c r="I285" i="7" s="1"/>
  <c r="DG285" i="4"/>
  <c r="DU285" i="4" s="1"/>
  <c r="K284" i="7" s="1"/>
  <c r="DI284" i="4"/>
  <c r="DW284" i="4" s="1"/>
  <c r="M283" i="7" s="1"/>
  <c r="CI283" i="4"/>
  <c r="CW283" i="4" s="1"/>
  <c r="CK282" i="4"/>
  <c r="CY282" i="4" s="1"/>
  <c r="DI280" i="4"/>
  <c r="DW280" i="4" s="1"/>
  <c r="M279" i="7" s="1"/>
  <c r="CK278" i="4"/>
  <c r="CY278" i="4" s="1"/>
  <c r="DG277" i="4"/>
  <c r="DU277" i="4" s="1"/>
  <c r="K276" i="7" s="1"/>
  <c r="CI275" i="4"/>
  <c r="CW275" i="4" s="1"/>
  <c r="DE274" i="4"/>
  <c r="DS274" i="4" s="1"/>
  <c r="I273" i="7" s="1"/>
  <c r="DG273" i="4"/>
  <c r="DU273" i="4" s="1"/>
  <c r="K272" i="7" s="1"/>
  <c r="DM270" i="4"/>
  <c r="EA270" i="4" s="1"/>
  <c r="Q269" i="7" s="1"/>
  <c r="CC270" i="4"/>
  <c r="CQ270" i="4" s="1"/>
  <c r="DI268" i="4"/>
  <c r="DW268" i="4" s="1"/>
  <c r="M267" i="7" s="1"/>
  <c r="DK267" i="4"/>
  <c r="DY267" i="4" s="1"/>
  <c r="O266" i="7" s="1"/>
  <c r="CK266" i="4"/>
  <c r="CY266" i="4" s="1"/>
  <c r="DE266" i="4"/>
  <c r="DS266" i="4" s="1"/>
  <c r="I265" i="7" s="1"/>
  <c r="DI264" i="4"/>
  <c r="DW264" i="4" s="1"/>
  <c r="M263" i="7" s="1"/>
  <c r="DM262" i="4"/>
  <c r="EA262" i="4" s="1"/>
  <c r="Q261" i="7" s="1"/>
  <c r="CE261" i="4"/>
  <c r="CS261" i="4" s="1"/>
  <c r="DI260" i="4"/>
  <c r="DW260" i="4" s="1"/>
  <c r="M259" i="7" s="1"/>
  <c r="CI259" i="4"/>
  <c r="CW259" i="4" s="1"/>
  <c r="CC258" i="4"/>
  <c r="CQ258" i="4" s="1"/>
  <c r="DG257" i="4"/>
  <c r="DU257" i="4" s="1"/>
  <c r="K256" i="7" s="1"/>
  <c r="DM254" i="4"/>
  <c r="EA254" i="4" s="1"/>
  <c r="Q253" i="7" s="1"/>
  <c r="CC254" i="4"/>
  <c r="CQ254" i="4" s="1"/>
  <c r="DG253" i="4"/>
  <c r="DU253" i="4" s="1"/>
  <c r="K252" i="7" s="1"/>
  <c r="CI251" i="4"/>
  <c r="CW251" i="4" s="1"/>
  <c r="DM250" i="4"/>
  <c r="EA250" i="4" s="1"/>
  <c r="Q249" i="7" s="1"/>
  <c r="DI248" i="4"/>
  <c r="DW248" i="4" s="1"/>
  <c r="M247" i="7" s="1"/>
  <c r="DK247" i="4"/>
  <c r="DY247" i="4" s="1"/>
  <c r="O246" i="7" s="1"/>
  <c r="DM246" i="4"/>
  <c r="EA246" i="4" s="1"/>
  <c r="Q245" i="7" s="1"/>
  <c r="CE245" i="4"/>
  <c r="CS245" i="4" s="1"/>
  <c r="DI244" i="4"/>
  <c r="DW244" i="4" s="1"/>
  <c r="M243" i="7" s="1"/>
  <c r="CI243" i="4"/>
  <c r="CW243" i="4" s="1"/>
  <c r="CC242" i="4"/>
  <c r="CQ242" i="4" s="1"/>
  <c r="DG241" i="4"/>
  <c r="DU241" i="4" s="1"/>
  <c r="K240" i="7" s="1"/>
  <c r="DM238" i="4"/>
  <c r="EA238" i="4" s="1"/>
  <c r="Q237" i="7" s="1"/>
  <c r="CC238" i="4"/>
  <c r="CQ238" i="4" s="1"/>
  <c r="DG237" i="4"/>
  <c r="DU237" i="4" s="1"/>
  <c r="K236" i="7" s="1"/>
  <c r="DI236" i="4"/>
  <c r="DW236" i="4" s="1"/>
  <c r="M235" i="7" s="1"/>
  <c r="CI235" i="4"/>
  <c r="CW235" i="4" s="1"/>
  <c r="DM234" i="4"/>
  <c r="EA234" i="4" s="1"/>
  <c r="Q233" i="7" s="1"/>
  <c r="DI232" i="4"/>
  <c r="DW232" i="4" s="1"/>
  <c r="M231" i="7" s="1"/>
  <c r="DK231" i="4"/>
  <c r="DY231" i="4" s="1"/>
  <c r="O230" i="7" s="1"/>
  <c r="CE229" i="4"/>
  <c r="CS229" i="4" s="1"/>
  <c r="DI228" i="4"/>
  <c r="DW228" i="4" s="1"/>
  <c r="M227" i="7" s="1"/>
  <c r="CI227" i="4"/>
  <c r="CW227" i="4" s="1"/>
  <c r="CC226" i="4"/>
  <c r="CQ226" i="4" s="1"/>
  <c r="DG225" i="4"/>
  <c r="DU225" i="4" s="1"/>
  <c r="K224" i="7" s="1"/>
  <c r="DM222" i="4"/>
  <c r="EA222" i="4" s="1"/>
  <c r="Q221" i="7" s="1"/>
  <c r="DE222" i="4"/>
  <c r="DS222" i="4" s="1"/>
  <c r="I221" i="7" s="1"/>
  <c r="DG221" i="4"/>
  <c r="DU221" i="4" s="1"/>
  <c r="K220" i="7" s="1"/>
  <c r="DK219" i="4"/>
  <c r="DY219" i="4" s="1"/>
  <c r="O218" i="7" s="1"/>
  <c r="CK218" i="4"/>
  <c r="CY218" i="4" s="1"/>
  <c r="DE218" i="4"/>
  <c r="DS218" i="4" s="1"/>
  <c r="I217" i="7" s="1"/>
  <c r="DI216" i="4"/>
  <c r="DW216" i="4" s="1"/>
  <c r="M215" i="7" s="1"/>
  <c r="CI215" i="4"/>
  <c r="CW215" i="4" s="1"/>
  <c r="CC214" i="4"/>
  <c r="CQ214" i="4" s="1"/>
  <c r="DG213" i="4"/>
  <c r="DU213" i="4" s="1"/>
  <c r="K212" i="7" s="1"/>
  <c r="DI212" i="4"/>
  <c r="DW212" i="4" s="1"/>
  <c r="M211" i="7" s="1"/>
  <c r="DM210" i="4"/>
  <c r="EA210" i="4" s="1"/>
  <c r="Q209" i="7" s="1"/>
  <c r="DK207" i="4"/>
  <c r="DY207" i="4" s="1"/>
  <c r="O206" i="7" s="1"/>
  <c r="DE206" i="4"/>
  <c r="DS206" i="4" s="1"/>
  <c r="I205" i="7" s="1"/>
  <c r="DG201" i="4"/>
  <c r="DU201" i="4" s="1"/>
  <c r="K200" i="7" s="1"/>
  <c r="DK199" i="4"/>
  <c r="DY199" i="4" s="1"/>
  <c r="O198" i="7" s="1"/>
  <c r="DE198" i="4"/>
  <c r="DS198" i="4" s="1"/>
  <c r="I197" i="7" s="1"/>
  <c r="DI196" i="4"/>
  <c r="DW196" i="4" s="1"/>
  <c r="M195" i="7" s="1"/>
  <c r="DM194" i="4"/>
  <c r="EA194" i="4" s="1"/>
  <c r="Q193" i="7" s="1"/>
  <c r="DG193" i="4"/>
  <c r="DU193" i="4" s="1"/>
  <c r="K192" i="7" s="1"/>
  <c r="CI191" i="4"/>
  <c r="CW191" i="4" s="1"/>
  <c r="CK186" i="4"/>
  <c r="CY186" i="4" s="1"/>
  <c r="DG185" i="4"/>
  <c r="DU185" i="4" s="1"/>
  <c r="K184" i="7" s="1"/>
  <c r="DE182" i="4"/>
  <c r="DS182" i="4" s="1"/>
  <c r="I181" i="7" s="1"/>
  <c r="DK175" i="4"/>
  <c r="DY175" i="4" s="1"/>
  <c r="O174" i="7" s="1"/>
  <c r="CC174" i="4"/>
  <c r="CQ174" i="4" s="1"/>
  <c r="CE169" i="4"/>
  <c r="CS169" i="4" s="1"/>
  <c r="CI167" i="4"/>
  <c r="CW167" i="4" s="1"/>
  <c r="DI164" i="4"/>
  <c r="DW164" i="4" s="1"/>
  <c r="M163" i="7" s="1"/>
  <c r="CK162" i="4"/>
  <c r="CY162" i="4" s="1"/>
  <c r="DG161" i="4"/>
  <c r="DU161" i="4" s="1"/>
  <c r="K160" i="7" s="1"/>
  <c r="CI159" i="4"/>
  <c r="CW159" i="4" s="1"/>
  <c r="CG156" i="4"/>
  <c r="CU156" i="4" s="1"/>
  <c r="CK154" i="4"/>
  <c r="CY154" i="4" s="1"/>
  <c r="DG153" i="4"/>
  <c r="DU153" i="4" s="1"/>
  <c r="K152" i="7" s="1"/>
  <c r="CC150" i="4"/>
  <c r="CQ150" i="4" s="1"/>
  <c r="DI148" i="4"/>
  <c r="DW148" i="4" s="1"/>
  <c r="M147" i="7" s="1"/>
  <c r="DK143" i="4"/>
  <c r="DY143" i="4" s="1"/>
  <c r="O142" i="7" s="1"/>
  <c r="CC142" i="4"/>
  <c r="CQ142" i="4" s="1"/>
  <c r="DG137" i="4"/>
  <c r="DU137" i="4" s="1"/>
  <c r="K136" i="7" s="1"/>
  <c r="CI135" i="4"/>
  <c r="CW135" i="4" s="1"/>
  <c r="DI132" i="4"/>
  <c r="DW132" i="4" s="1"/>
  <c r="M131" i="7" s="1"/>
  <c r="CK130" i="4"/>
  <c r="CY130" i="4" s="1"/>
  <c r="DG129" i="4"/>
  <c r="DU129" i="4" s="1"/>
  <c r="K128" i="7" s="1"/>
  <c r="CI127" i="4"/>
  <c r="CW127" i="4" s="1"/>
  <c r="DI124" i="4"/>
  <c r="DW124" i="4" s="1"/>
  <c r="M123" i="7" s="1"/>
  <c r="CK122" i="4"/>
  <c r="CY122" i="4" s="1"/>
  <c r="DG121" i="4"/>
  <c r="DU121" i="4" s="1"/>
  <c r="K120" i="7" s="1"/>
  <c r="DE118" i="4"/>
  <c r="DS118" i="4" s="1"/>
  <c r="I117" i="7" s="1"/>
  <c r="DI116" i="4"/>
  <c r="DW116" i="4" s="1"/>
  <c r="M115" i="7" s="1"/>
  <c r="DM114" i="4"/>
  <c r="EA114" i="4" s="1"/>
  <c r="Q113" i="7" s="1"/>
  <c r="DK111" i="4"/>
  <c r="DY111" i="4" s="1"/>
  <c r="O110" i="7" s="1"/>
  <c r="CC110" i="4"/>
  <c r="CQ110" i="4" s="1"/>
  <c r="DI108" i="4"/>
  <c r="DW108" i="4" s="1"/>
  <c r="M107" i="7" s="1"/>
  <c r="DG105" i="4"/>
  <c r="DU105" i="4" s="1"/>
  <c r="K104" i="7" s="1"/>
  <c r="CI103" i="4"/>
  <c r="CW103" i="4" s="1"/>
  <c r="DI100" i="4"/>
  <c r="DW100" i="4" s="1"/>
  <c r="M99" i="7" s="1"/>
  <c r="BQ295" i="4"/>
  <c r="BO292" i="4"/>
  <c r="BM289" i="4"/>
  <c r="BU285" i="4"/>
  <c r="BS282" i="4"/>
  <c r="BQ279" i="4"/>
  <c r="BO276" i="4"/>
  <c r="BM273" i="4"/>
  <c r="BU269" i="4"/>
  <c r="BS266" i="4"/>
  <c r="BQ263" i="4"/>
  <c r="BO260" i="4"/>
  <c r="BM257" i="4"/>
  <c r="BU253" i="4"/>
  <c r="BS250" i="4"/>
  <c r="BQ247" i="4"/>
  <c r="BO244" i="4"/>
  <c r="BM241" i="4"/>
  <c r="BU237" i="4"/>
  <c r="BS234" i="4"/>
  <c r="BQ231" i="4"/>
  <c r="BO228" i="4"/>
  <c r="BM225" i="4"/>
  <c r="BU221" i="4"/>
  <c r="BS218" i="4"/>
  <c r="BQ215" i="4"/>
  <c r="BO212" i="4"/>
  <c r="BM209" i="4"/>
  <c r="BU205" i="4"/>
  <c r="BS202" i="4"/>
  <c r="BQ199" i="4"/>
  <c r="BO196" i="4"/>
  <c r="BS192" i="4"/>
  <c r="BO186" i="4"/>
  <c r="BU179" i="4"/>
  <c r="BQ173" i="4"/>
  <c r="BM167" i="4"/>
  <c r="BS160" i="4"/>
  <c r="BO154" i="4"/>
  <c r="BU147" i="4"/>
  <c r="BP140" i="4"/>
  <c r="BQ125" i="4"/>
  <c r="BU385" i="4"/>
  <c r="BU383" i="4"/>
  <c r="CK383" i="4"/>
  <c r="CY383" i="4" s="1"/>
  <c r="BM383" i="4"/>
  <c r="BU381" i="4"/>
  <c r="CK381" i="4"/>
  <c r="CY381" i="4" s="1"/>
  <c r="BU379" i="4"/>
  <c r="BM379" i="4"/>
  <c r="DE379" i="4"/>
  <c r="DS379" i="4" s="1"/>
  <c r="I378" i="7" s="1"/>
  <c r="BQ377" i="4"/>
  <c r="BU375" i="4"/>
  <c r="CK375" i="4"/>
  <c r="CY375" i="4" s="1"/>
  <c r="BM375" i="4"/>
  <c r="BQ373" i="4"/>
  <c r="CG373" i="4"/>
  <c r="CU373" i="4" s="1"/>
  <c r="BU371" i="4"/>
  <c r="BM371" i="4"/>
  <c r="CC371" i="4"/>
  <c r="CQ371" i="4" s="1"/>
  <c r="BU369" i="4"/>
  <c r="BU367" i="4"/>
  <c r="CK367" i="4"/>
  <c r="CY367" i="4" s="1"/>
  <c r="BM367" i="4"/>
  <c r="BU365" i="4"/>
  <c r="CK365" i="4"/>
  <c r="CY365" i="4" s="1"/>
  <c r="BU363" i="4"/>
  <c r="BM363" i="4"/>
  <c r="DE363" i="4"/>
  <c r="DS363" i="4" s="1"/>
  <c r="I362" i="7" s="1"/>
  <c r="BU361" i="4"/>
  <c r="BM361" i="4"/>
  <c r="CC361" i="4"/>
  <c r="CQ361" i="4" s="1"/>
  <c r="BQ349" i="4"/>
  <c r="BM349" i="4"/>
  <c r="CC349" i="4"/>
  <c r="CQ349" i="4" s="1"/>
  <c r="BU347" i="4"/>
  <c r="BQ347" i="4"/>
  <c r="CG347" i="4"/>
  <c r="CU347" i="4" s="1"/>
  <c r="BM347" i="4"/>
  <c r="BU345" i="4"/>
  <c r="CK345" i="4"/>
  <c r="CY345" i="4" s="1"/>
  <c r="BQ345" i="4"/>
  <c r="BM345" i="4"/>
  <c r="CC345" i="4"/>
  <c r="CQ345" i="4" s="1"/>
  <c r="BU343" i="4"/>
  <c r="BM343" i="4"/>
  <c r="BU341" i="4"/>
  <c r="BU339" i="4"/>
  <c r="CK339" i="4"/>
  <c r="CY339" i="4" s="1"/>
  <c r="BM339" i="4"/>
  <c r="BQ337" i="4"/>
  <c r="CG337" i="4"/>
  <c r="CU337" i="4" s="1"/>
  <c r="BU335" i="4"/>
  <c r="BM335" i="4"/>
  <c r="DE335" i="4"/>
  <c r="DS335" i="4" s="1"/>
  <c r="I334" i="7" s="1"/>
  <c r="BQ333" i="4"/>
  <c r="BM333" i="4"/>
  <c r="DE333" i="4"/>
  <c r="DS333" i="4" s="1"/>
  <c r="I332" i="7" s="1"/>
  <c r="BQ331" i="4"/>
  <c r="BU329" i="4"/>
  <c r="BQ329" i="4"/>
  <c r="BM329" i="4"/>
  <c r="DE329" i="4"/>
  <c r="DS329" i="4" s="1"/>
  <c r="I328" i="7" s="1"/>
  <c r="BQ327" i="4"/>
  <c r="BU325" i="4"/>
  <c r="DM325" i="4"/>
  <c r="EA325" i="4" s="1"/>
  <c r="Q324" i="7" s="1"/>
  <c r="BU323" i="4"/>
  <c r="DM323" i="4"/>
  <c r="EA323" i="4" s="1"/>
  <c r="Q322" i="7" s="1"/>
  <c r="BM323" i="4"/>
  <c r="DE323" i="4"/>
  <c r="DS323" i="4" s="1"/>
  <c r="I322" i="7" s="1"/>
  <c r="BQ321" i="4"/>
  <c r="BU319" i="4"/>
  <c r="DM319" i="4"/>
  <c r="EA319" i="4" s="1"/>
  <c r="Q318" i="7" s="1"/>
  <c r="BM319" i="4"/>
  <c r="BQ317" i="4"/>
  <c r="CG317" i="4"/>
  <c r="CU317" i="4" s="1"/>
  <c r="BU315" i="4"/>
  <c r="DM315" i="4"/>
  <c r="EA315" i="4" s="1"/>
  <c r="Q314" i="7" s="1"/>
  <c r="BM315" i="4"/>
  <c r="DE315" i="4"/>
  <c r="DS315" i="4" s="1"/>
  <c r="I314" i="7" s="1"/>
  <c r="BQ313" i="4"/>
  <c r="BU311" i="4"/>
  <c r="BM311" i="4"/>
  <c r="DE311" i="4"/>
  <c r="DS311" i="4" s="1"/>
  <c r="I310" i="7" s="1"/>
  <c r="BQ309" i="4"/>
  <c r="CG309" i="4"/>
  <c r="CU309" i="4" s="1"/>
  <c r="BU307" i="4"/>
  <c r="DM307" i="4"/>
  <c r="EA307" i="4" s="1"/>
  <c r="Q306" i="7" s="1"/>
  <c r="BM307" i="4"/>
  <c r="DE307" i="4"/>
  <c r="DS307" i="4" s="1"/>
  <c r="I306" i="7" s="1"/>
  <c r="BQ305" i="4"/>
  <c r="BU303" i="4"/>
  <c r="DM303" i="4"/>
  <c r="EA303" i="4" s="1"/>
  <c r="Q302" i="7" s="1"/>
  <c r="BM303" i="4"/>
  <c r="DE303" i="4"/>
  <c r="DS303" i="4" s="1"/>
  <c r="I302" i="7" s="1"/>
  <c r="BQ301" i="4"/>
  <c r="CG301" i="4"/>
  <c r="CU301" i="4" s="1"/>
  <c r="BU299" i="4"/>
  <c r="DM299" i="4"/>
  <c r="EA299" i="4" s="1"/>
  <c r="Q298" i="7" s="1"/>
  <c r="BQ299" i="4"/>
  <c r="CG299" i="4"/>
  <c r="CU299" i="4" s="1"/>
  <c r="BU297" i="4"/>
  <c r="DM297" i="4"/>
  <c r="EA297" i="4" s="1"/>
  <c r="Q296" i="7" s="1"/>
  <c r="BQ293" i="4"/>
  <c r="CG293" i="4"/>
  <c r="CU293" i="4" s="1"/>
  <c r="BU287" i="4"/>
  <c r="DM287" i="4"/>
  <c r="EA287" i="4" s="1"/>
  <c r="Q286" i="7" s="1"/>
  <c r="BM287" i="4"/>
  <c r="DE287" i="4"/>
  <c r="DS287" i="4" s="1"/>
  <c r="I286" i="7" s="1"/>
  <c r="BQ285" i="4"/>
  <c r="BM285" i="4"/>
  <c r="BU283" i="4"/>
  <c r="DM283" i="4"/>
  <c r="EA283" i="4" s="1"/>
  <c r="Q282" i="7" s="1"/>
  <c r="BM283" i="4"/>
  <c r="DE283" i="4"/>
  <c r="DS283" i="4" s="1"/>
  <c r="I282" i="7" s="1"/>
  <c r="BU281" i="4"/>
  <c r="DM281" i="4"/>
  <c r="EA281" i="4" s="1"/>
  <c r="Q280" i="7" s="1"/>
  <c r="BQ281" i="4"/>
  <c r="DI281" i="4"/>
  <c r="DW281" i="4" s="1"/>
  <c r="M280" i="7" s="1"/>
  <c r="BU279" i="4"/>
  <c r="DM279" i="4"/>
  <c r="EA279" i="4" s="1"/>
  <c r="Q278" i="7" s="1"/>
  <c r="BM279" i="4"/>
  <c r="DE279" i="4"/>
  <c r="DS279" i="4" s="1"/>
  <c r="I278" i="7" s="1"/>
  <c r="BQ277" i="4"/>
  <c r="BU275" i="4"/>
  <c r="DM275" i="4"/>
  <c r="EA275" i="4" s="1"/>
  <c r="Q274" i="7" s="1"/>
  <c r="BQ275" i="4"/>
  <c r="BM275" i="4"/>
  <c r="DE275" i="4"/>
  <c r="DS275" i="4" s="1"/>
  <c r="I274" i="7" s="1"/>
  <c r="BU273" i="4"/>
  <c r="BQ273" i="4"/>
  <c r="CG273" i="4"/>
  <c r="CU273" i="4" s="1"/>
  <c r="BQ269" i="4"/>
  <c r="BU267" i="4"/>
  <c r="DM267" i="4"/>
  <c r="EA267" i="4" s="1"/>
  <c r="Q266" i="7" s="1"/>
  <c r="BQ267" i="4"/>
  <c r="BM267" i="4"/>
  <c r="DE267" i="4"/>
  <c r="DS267" i="4" s="1"/>
  <c r="I266" i="7" s="1"/>
  <c r="BU265" i="4"/>
  <c r="DM265" i="4"/>
  <c r="EA265" i="4" s="1"/>
  <c r="Q264" i="7" s="1"/>
  <c r="BQ265" i="4"/>
  <c r="CG265" i="4"/>
  <c r="CU265" i="4" s="1"/>
  <c r="BU263" i="4"/>
  <c r="DM263" i="4"/>
  <c r="EA263" i="4" s="1"/>
  <c r="Q262" i="7" s="1"/>
  <c r="BM263" i="4"/>
  <c r="BQ261" i="4"/>
  <c r="BM261" i="4"/>
  <c r="DE261" i="4"/>
  <c r="DS261" i="4" s="1"/>
  <c r="I260" i="7" s="1"/>
  <c r="BU259" i="4"/>
  <c r="DM259" i="4"/>
  <c r="EA259" i="4" s="1"/>
  <c r="Q258" i="7" s="1"/>
  <c r="BQ259" i="4"/>
  <c r="DI259" i="4"/>
  <c r="DW259" i="4" s="1"/>
  <c r="M258" i="7" s="1"/>
  <c r="BM259" i="4"/>
  <c r="DE259" i="4"/>
  <c r="DS259" i="4" s="1"/>
  <c r="I258" i="7" s="1"/>
  <c r="BU257" i="4"/>
  <c r="BQ257" i="4"/>
  <c r="CG257" i="4"/>
  <c r="CU257" i="4" s="1"/>
  <c r="BM253" i="4"/>
  <c r="DE253" i="4"/>
  <c r="DS253" i="4" s="1"/>
  <c r="I252" i="7" s="1"/>
  <c r="BM245" i="4"/>
  <c r="DE245" i="4"/>
  <c r="DS245" i="4" s="1"/>
  <c r="I244" i="7" s="1"/>
  <c r="BU243" i="4"/>
  <c r="DM243" i="4"/>
  <c r="EA243" i="4" s="1"/>
  <c r="Q242" i="7" s="1"/>
  <c r="BQ243" i="4"/>
  <c r="BM243" i="4"/>
  <c r="DE243" i="4"/>
  <c r="DS243" i="4" s="1"/>
  <c r="I242" i="7" s="1"/>
  <c r="BU241" i="4"/>
  <c r="DM241" i="4"/>
  <c r="EA241" i="4" s="1"/>
  <c r="Q240" i="7" s="1"/>
  <c r="BQ241" i="4"/>
  <c r="DI241" i="4"/>
  <c r="DW241" i="4" s="1"/>
  <c r="M240" i="7" s="1"/>
  <c r="BU239" i="4"/>
  <c r="DM239" i="4"/>
  <c r="EA239" i="4" s="1"/>
  <c r="Q238" i="7" s="1"/>
  <c r="BM239" i="4"/>
  <c r="BQ237" i="4"/>
  <c r="BQ235" i="4"/>
  <c r="CG235" i="4"/>
  <c r="CU235" i="4" s="1"/>
  <c r="BQ221" i="4"/>
  <c r="BU219" i="4"/>
  <c r="DM219" i="4"/>
  <c r="EA219" i="4" s="1"/>
  <c r="Q218" i="7" s="1"/>
  <c r="BQ219" i="4"/>
  <c r="BM219" i="4"/>
  <c r="DE219" i="4"/>
  <c r="DS219" i="4" s="1"/>
  <c r="I218" i="7" s="1"/>
  <c r="BU217" i="4"/>
  <c r="DM217" i="4"/>
  <c r="EA217" i="4" s="1"/>
  <c r="Q216" i="7" s="1"/>
  <c r="BQ217" i="4"/>
  <c r="CG217" i="4"/>
  <c r="CU217" i="4" s="1"/>
  <c r="BU215" i="4"/>
  <c r="DM215" i="4"/>
  <c r="EA215" i="4" s="1"/>
  <c r="Q214" i="7" s="1"/>
  <c r="BM215" i="4"/>
  <c r="BQ213" i="4"/>
  <c r="BM213" i="4"/>
  <c r="DE213" i="4"/>
  <c r="DS213" i="4" s="1"/>
  <c r="I212" i="7" s="1"/>
  <c r="BM212" i="4"/>
  <c r="BU211" i="4"/>
  <c r="CK211" i="4"/>
  <c r="CY211" i="4" s="1"/>
  <c r="BQ211" i="4"/>
  <c r="BM211" i="4"/>
  <c r="DE211" i="4"/>
  <c r="DS211" i="4" s="1"/>
  <c r="I210" i="7" s="1"/>
  <c r="BQ210" i="4"/>
  <c r="DI210" i="4"/>
  <c r="DW210" i="4" s="1"/>
  <c r="M209" i="7" s="1"/>
  <c r="CK209" i="4"/>
  <c r="CY209" i="4" s="1"/>
  <c r="BU209" i="4"/>
  <c r="BQ209" i="4"/>
  <c r="CG209" i="4"/>
  <c r="CU209" i="4" s="1"/>
  <c r="DE205" i="4"/>
  <c r="DS205" i="4" s="1"/>
  <c r="I204" i="7" s="1"/>
  <c r="BM205" i="4"/>
  <c r="BU204" i="4"/>
  <c r="BM204" i="4"/>
  <c r="DE204" i="4"/>
  <c r="DS204" i="4" s="1"/>
  <c r="I203" i="7" s="1"/>
  <c r="BU203" i="4"/>
  <c r="DM203" i="4"/>
  <c r="EA203" i="4" s="1"/>
  <c r="Q202" i="7" s="1"/>
  <c r="DI203" i="4"/>
  <c r="DW203" i="4" s="1"/>
  <c r="M202" i="7" s="1"/>
  <c r="BQ203" i="4"/>
  <c r="BM203" i="4"/>
  <c r="DE203" i="4"/>
  <c r="DS203" i="4" s="1"/>
  <c r="I202" i="7" s="1"/>
  <c r="BQ202" i="4"/>
  <c r="DI202" i="4"/>
  <c r="DW202" i="4" s="1"/>
  <c r="M201" i="7" s="1"/>
  <c r="BU201" i="4"/>
  <c r="BQ201" i="4"/>
  <c r="CG201" i="4"/>
  <c r="CU201" i="4" s="1"/>
  <c r="BQ197" i="4"/>
  <c r="BU196" i="4"/>
  <c r="CK196" i="4"/>
  <c r="CY196" i="4" s="1"/>
  <c r="BM196" i="4"/>
  <c r="CG195" i="4"/>
  <c r="CU195" i="4" s="1"/>
  <c r="BQ195" i="4"/>
  <c r="BM195" i="4"/>
  <c r="DE195" i="4"/>
  <c r="DS195" i="4" s="1"/>
  <c r="I194" i="7" s="1"/>
  <c r="BQ193" i="4"/>
  <c r="CG193" i="4"/>
  <c r="CU193" i="4" s="1"/>
  <c r="BU191" i="4"/>
  <c r="DM191" i="4"/>
  <c r="EA191" i="4" s="1"/>
  <c r="Q190" i="7" s="1"/>
  <c r="BQ190" i="4"/>
  <c r="CG190" i="4"/>
  <c r="CU190" i="4" s="1"/>
  <c r="BU187" i="4"/>
  <c r="BM187" i="4"/>
  <c r="DE187" i="4"/>
  <c r="DS187" i="4" s="1"/>
  <c r="I186" i="7" s="1"/>
  <c r="BQ186" i="4"/>
  <c r="DI186" i="4"/>
  <c r="DW186" i="4" s="1"/>
  <c r="M185" i="7" s="1"/>
  <c r="BU185" i="4"/>
  <c r="BQ185" i="4"/>
  <c r="BM185" i="4"/>
  <c r="DE185" i="4"/>
  <c r="DS185" i="4" s="1"/>
  <c r="I184" i="7" s="1"/>
  <c r="BU184" i="4"/>
  <c r="BM184" i="4"/>
  <c r="CC184" i="4"/>
  <c r="CQ184" i="4" s="1"/>
  <c r="BU183" i="4"/>
  <c r="DM183" i="4"/>
  <c r="EA183" i="4" s="1"/>
  <c r="Q182" i="7" s="1"/>
  <c r="BQ183" i="4"/>
  <c r="DI183" i="4"/>
  <c r="DW183" i="4" s="1"/>
  <c r="M182" i="7" s="1"/>
  <c r="BQ177" i="4"/>
  <c r="BU175" i="4"/>
  <c r="DM175" i="4"/>
  <c r="EA175" i="4" s="1"/>
  <c r="Q174" i="7" s="1"/>
  <c r="BQ175" i="4"/>
  <c r="BM175" i="4"/>
  <c r="BQ174" i="4"/>
  <c r="DI174" i="4"/>
  <c r="DW174" i="4" s="1"/>
  <c r="M173" i="7" s="1"/>
  <c r="BM173" i="4"/>
  <c r="DE173" i="4"/>
  <c r="DS173" i="4" s="1"/>
  <c r="I172" i="7" s="1"/>
  <c r="BU172" i="4"/>
  <c r="BM172" i="4"/>
  <c r="CC172" i="4"/>
  <c r="CQ172" i="4" s="1"/>
  <c r="BQ171" i="4"/>
  <c r="BM171" i="4"/>
  <c r="DE171" i="4"/>
  <c r="DS171" i="4" s="1"/>
  <c r="I170" i="7" s="1"/>
  <c r="BU169" i="4"/>
  <c r="DM169" i="4"/>
  <c r="EA169" i="4" s="1"/>
  <c r="Q168" i="7" s="1"/>
  <c r="BM169" i="4"/>
  <c r="DE169" i="4"/>
  <c r="DS169" i="4" s="1"/>
  <c r="I168" i="7" s="1"/>
  <c r="BU167" i="4"/>
  <c r="DM167" i="4"/>
  <c r="EA167" i="4" s="1"/>
  <c r="Q166" i="7" s="1"/>
  <c r="BQ167" i="4"/>
  <c r="CG167" i="4"/>
  <c r="CU167" i="4" s="1"/>
  <c r="BQ163" i="4"/>
  <c r="BQ162" i="4"/>
  <c r="DI162" i="4"/>
  <c r="DW162" i="4" s="1"/>
  <c r="M161" i="7" s="1"/>
  <c r="BU161" i="4"/>
  <c r="DM161" i="4"/>
  <c r="EA161" i="4" s="1"/>
  <c r="Q160" i="7" s="1"/>
  <c r="BM161" i="4"/>
  <c r="DE161" i="4"/>
  <c r="DS161" i="4" s="1"/>
  <c r="I160" i="7" s="1"/>
  <c r="BU160" i="4"/>
  <c r="BM160" i="4"/>
  <c r="CC160" i="4"/>
  <c r="CQ160" i="4" s="1"/>
  <c r="BQ159" i="4"/>
  <c r="BQ158" i="4"/>
  <c r="DI158" i="4"/>
  <c r="DW158" i="4" s="1"/>
  <c r="M157" i="7" s="1"/>
  <c r="BU156" i="4"/>
  <c r="BM156" i="4"/>
  <c r="CC156" i="4"/>
  <c r="CQ156" i="4" s="1"/>
  <c r="BU155" i="4"/>
  <c r="BM155" i="4"/>
  <c r="DE155" i="4"/>
  <c r="DS155" i="4" s="1"/>
  <c r="I154" i="7" s="1"/>
  <c r="BQ154" i="4"/>
  <c r="DI154" i="4"/>
  <c r="DW154" i="4" s="1"/>
  <c r="M153" i="7" s="1"/>
  <c r="BU153" i="4"/>
  <c r="DM153" i="4"/>
  <c r="EA153" i="4" s="1"/>
  <c r="Q152" i="7" s="1"/>
  <c r="BQ153" i="4"/>
  <c r="BM153" i="4"/>
  <c r="DE153" i="4"/>
  <c r="DS153" i="4" s="1"/>
  <c r="I152" i="7" s="1"/>
  <c r="BU152" i="4"/>
  <c r="BM152" i="4"/>
  <c r="CC152" i="4"/>
  <c r="CQ152" i="4" s="1"/>
  <c r="BU151" i="4"/>
  <c r="DM151" i="4"/>
  <c r="EA151" i="4" s="1"/>
  <c r="Q150" i="7" s="1"/>
  <c r="BQ151" i="4"/>
  <c r="DI151" i="4"/>
  <c r="DW151" i="4" s="1"/>
  <c r="M150" i="7" s="1"/>
  <c r="BQ146" i="4"/>
  <c r="DI146" i="4"/>
  <c r="DW146" i="4" s="1"/>
  <c r="M145" i="7" s="1"/>
  <c r="BU145" i="4"/>
  <c r="DM145" i="4"/>
  <c r="EA145" i="4" s="1"/>
  <c r="Q144" i="7" s="1"/>
  <c r="BM145" i="4"/>
  <c r="DE145" i="4"/>
  <c r="DS145" i="4" s="1"/>
  <c r="I144" i="7" s="1"/>
  <c r="BU143" i="4"/>
  <c r="DM143" i="4"/>
  <c r="EA143" i="4" s="1"/>
  <c r="Q142" i="7" s="1"/>
  <c r="BQ142" i="4"/>
  <c r="CG142" i="4"/>
  <c r="CU142" i="4" s="1"/>
  <c r="BU141" i="4"/>
  <c r="DM141" i="4"/>
  <c r="EA141" i="4" s="1"/>
  <c r="Q140" i="7" s="1"/>
  <c r="BM141" i="4"/>
  <c r="DE141" i="4"/>
  <c r="DS141" i="4" s="1"/>
  <c r="I140" i="7" s="1"/>
  <c r="BU139" i="4"/>
  <c r="DM139" i="4"/>
  <c r="EA139" i="4" s="1"/>
  <c r="Q138" i="7" s="1"/>
  <c r="BM139" i="4"/>
  <c r="DE139" i="4"/>
  <c r="DS139" i="4" s="1"/>
  <c r="I138" i="7" s="1"/>
  <c r="BQ138" i="4"/>
  <c r="DI138" i="4"/>
  <c r="DW138" i="4" s="1"/>
  <c r="M137" i="7" s="1"/>
  <c r="BU137" i="4"/>
  <c r="DM137" i="4"/>
  <c r="EA137" i="4" s="1"/>
  <c r="Q136" i="7" s="1"/>
  <c r="BQ137" i="4"/>
  <c r="CG137" i="4"/>
  <c r="CU137" i="4" s="1"/>
  <c r="DE137" i="4"/>
  <c r="DS137" i="4" s="1"/>
  <c r="I136" i="7" s="1"/>
  <c r="BM137" i="4"/>
  <c r="BU136" i="4"/>
  <c r="CK136" i="4"/>
  <c r="CY136" i="4" s="1"/>
  <c r="BM136" i="4"/>
  <c r="BU135" i="4"/>
  <c r="CK135" i="4"/>
  <c r="CY135" i="4" s="1"/>
  <c r="BQ135" i="4"/>
  <c r="BM135" i="4"/>
  <c r="DE135" i="4"/>
  <c r="DS135" i="4" s="1"/>
  <c r="I134" i="7" s="1"/>
  <c r="BQ134" i="4"/>
  <c r="BM133" i="4"/>
  <c r="CC133" i="4"/>
  <c r="CQ133" i="4" s="1"/>
  <c r="BU132" i="4"/>
  <c r="BM132" i="4"/>
  <c r="CC132" i="4"/>
  <c r="CQ132" i="4" s="1"/>
  <c r="BQ131" i="4"/>
  <c r="BM131" i="4"/>
  <c r="BQ129" i="4"/>
  <c r="BU128" i="4"/>
  <c r="CK128" i="4"/>
  <c r="CY128" i="4" s="1"/>
  <c r="BM128" i="4"/>
  <c r="BU127" i="4"/>
  <c r="CK127" i="4"/>
  <c r="CY127" i="4" s="1"/>
  <c r="BQ126" i="4"/>
  <c r="BU124" i="4"/>
  <c r="CK124" i="4"/>
  <c r="CY124" i="4" s="1"/>
  <c r="BM124" i="4"/>
  <c r="BQ123" i="4"/>
  <c r="CG123" i="4"/>
  <c r="CU123" i="4" s="1"/>
  <c r="BQ122" i="4"/>
  <c r="BU121" i="4"/>
  <c r="DM121" i="4"/>
  <c r="EA121" i="4" s="1"/>
  <c r="Q120" i="7" s="1"/>
  <c r="BM121" i="4"/>
  <c r="BU120" i="4"/>
  <c r="DM120" i="4"/>
  <c r="EA120" i="4" s="1"/>
  <c r="Q119" i="7" s="1"/>
  <c r="BM120" i="4"/>
  <c r="BQ119" i="4"/>
  <c r="CG119" i="4"/>
  <c r="CU119" i="4" s="1"/>
  <c r="BM119" i="4"/>
  <c r="DE119" i="4"/>
  <c r="DS119" i="4" s="1"/>
  <c r="I118" i="7" s="1"/>
  <c r="BQ117" i="4"/>
  <c r="DI117" i="4"/>
  <c r="DW117" i="4" s="1"/>
  <c r="M116" i="7" s="1"/>
  <c r="BM116" i="4"/>
  <c r="BQ115" i="4"/>
  <c r="CG115" i="4"/>
  <c r="CU115" i="4" s="1"/>
  <c r="BM115" i="4"/>
  <c r="DE115" i="4"/>
  <c r="DS115" i="4" s="1"/>
  <c r="I114" i="7" s="1"/>
  <c r="BQ113" i="4"/>
  <c r="CG113" i="4"/>
  <c r="CU113" i="4" s="1"/>
  <c r="BU112" i="4"/>
  <c r="BM112" i="4"/>
  <c r="CC112" i="4"/>
  <c r="CQ112" i="4" s="1"/>
  <c r="BQ111" i="4"/>
  <c r="BM111" i="4"/>
  <c r="DE111" i="4"/>
  <c r="DS111" i="4" s="1"/>
  <c r="I110" i="7" s="1"/>
  <c r="BQ109" i="4"/>
  <c r="BU108" i="4"/>
  <c r="CK108" i="4"/>
  <c r="CY108" i="4" s="1"/>
  <c r="BM108" i="4"/>
  <c r="BQ107" i="4"/>
  <c r="CG107" i="4"/>
  <c r="CU107" i="4" s="1"/>
  <c r="BM107" i="4"/>
  <c r="DE107" i="4"/>
  <c r="DS107" i="4" s="1"/>
  <c r="I106" i="7" s="1"/>
  <c r="BQ105" i="4"/>
  <c r="CG105" i="4"/>
  <c r="CU105" i="4" s="1"/>
  <c r="BU104" i="4"/>
  <c r="BM104" i="4"/>
  <c r="DE104" i="4"/>
  <c r="DS104" i="4" s="1"/>
  <c r="I103" i="7" s="1"/>
  <c r="BQ103" i="4"/>
  <c r="BQ102" i="4"/>
  <c r="CG102" i="4"/>
  <c r="CU102" i="4" s="1"/>
  <c r="BQ101" i="4"/>
  <c r="BU99" i="4"/>
  <c r="CK99" i="4"/>
  <c r="CY99" i="4" s="1"/>
  <c r="BQ99" i="4"/>
  <c r="DE384" i="4"/>
  <c r="DS384" i="4" s="1"/>
  <c r="I383" i="7" s="1"/>
  <c r="CG378" i="4"/>
  <c r="CU378" i="4" s="1"/>
  <c r="DM376" i="4"/>
  <c r="EA376" i="4" s="1"/>
  <c r="Q375" i="7" s="1"/>
  <c r="DM372" i="4"/>
  <c r="EA372" i="4" s="1"/>
  <c r="Q371" i="7" s="1"/>
  <c r="CG370" i="4"/>
  <c r="CU370" i="4" s="1"/>
  <c r="CG362" i="4"/>
  <c r="CU362" i="4" s="1"/>
  <c r="CG354" i="4"/>
  <c r="CU354" i="4" s="1"/>
  <c r="DI342" i="4"/>
  <c r="DW342" i="4" s="1"/>
  <c r="M341" i="7" s="1"/>
  <c r="CK340" i="4"/>
  <c r="CY340" i="4" s="1"/>
  <c r="DE340" i="4"/>
  <c r="DS340" i="4" s="1"/>
  <c r="I339" i="7" s="1"/>
  <c r="DE336" i="4"/>
  <c r="DS336" i="4" s="1"/>
  <c r="I335" i="7" s="1"/>
  <c r="DI330" i="4"/>
  <c r="DW330" i="4" s="1"/>
  <c r="M329" i="7" s="1"/>
  <c r="DM328" i="4"/>
  <c r="EA328" i="4" s="1"/>
  <c r="Q327" i="7" s="1"/>
  <c r="CC328" i="4"/>
  <c r="CQ328" i="4" s="1"/>
  <c r="DI318" i="4"/>
  <c r="DW318" i="4" s="1"/>
  <c r="M317" i="7" s="1"/>
  <c r="DI314" i="4"/>
  <c r="DW314" i="4" s="1"/>
  <c r="M313" i="7" s="1"/>
  <c r="DI310" i="4"/>
  <c r="DW310" i="4" s="1"/>
  <c r="M309" i="7" s="1"/>
  <c r="DI298" i="4"/>
  <c r="DW298" i="4" s="1"/>
  <c r="M297" i="7" s="1"/>
  <c r="DI294" i="4"/>
  <c r="DW294" i="4" s="1"/>
  <c r="M293" i="7" s="1"/>
  <c r="DI290" i="4"/>
  <c r="DW290" i="4" s="1"/>
  <c r="M289" i="7" s="1"/>
  <c r="DI286" i="4"/>
  <c r="DW286" i="4" s="1"/>
  <c r="M285" i="7" s="1"/>
  <c r="DI282" i="4"/>
  <c r="DW282" i="4" s="1"/>
  <c r="M281" i="7" s="1"/>
  <c r="DI274" i="4"/>
  <c r="DW274" i="4" s="1"/>
  <c r="M273" i="7" s="1"/>
  <c r="CK272" i="4"/>
  <c r="CY272" i="4" s="1"/>
  <c r="DE272" i="4"/>
  <c r="DS272" i="4" s="1"/>
  <c r="I271" i="7" s="1"/>
  <c r="DI262" i="4"/>
  <c r="DW262" i="4" s="1"/>
  <c r="M261" i="7" s="1"/>
  <c r="DM260" i="4"/>
  <c r="EA260" i="4" s="1"/>
  <c r="Q259" i="7" s="1"/>
  <c r="DI250" i="4"/>
  <c r="DW250" i="4" s="1"/>
  <c r="M249" i="7" s="1"/>
  <c r="CG246" i="4"/>
  <c r="CU246" i="4" s="1"/>
  <c r="DE240" i="4"/>
  <c r="DS240" i="4" s="1"/>
  <c r="I239" i="7" s="1"/>
  <c r="DI234" i="4"/>
  <c r="DW234" i="4" s="1"/>
  <c r="M233" i="7" s="1"/>
  <c r="DM224" i="4"/>
  <c r="EA224" i="4" s="1"/>
  <c r="Q223" i="7" s="1"/>
  <c r="DI222" i="4"/>
  <c r="DW222" i="4" s="1"/>
  <c r="M221" i="7" s="1"/>
  <c r="DI218" i="4"/>
  <c r="DW218" i="4" s="1"/>
  <c r="M217" i="7" s="1"/>
  <c r="DI214" i="4"/>
  <c r="DW214" i="4" s="1"/>
  <c r="M213" i="7" s="1"/>
  <c r="DI208" i="4"/>
  <c r="DW208" i="4" s="1"/>
  <c r="M207" i="7" s="1"/>
  <c r="DI200" i="4"/>
  <c r="DW200" i="4" s="1"/>
  <c r="M199" i="7" s="1"/>
  <c r="DI192" i="4"/>
  <c r="DW192" i="4" s="1"/>
  <c r="M191" i="7" s="1"/>
  <c r="DI184" i="4"/>
  <c r="DW184" i="4" s="1"/>
  <c r="M183" i="7" s="1"/>
  <c r="DE178" i="4"/>
  <c r="DS178" i="4" s="1"/>
  <c r="I177" i="7" s="1"/>
  <c r="DE170" i="4"/>
  <c r="DS170" i="4" s="1"/>
  <c r="I169" i="7" s="1"/>
  <c r="DI168" i="4"/>
  <c r="DW168" i="4" s="1"/>
  <c r="M167" i="7" s="1"/>
  <c r="DI152" i="4"/>
  <c r="DW152" i="4" s="1"/>
  <c r="M151" i="7" s="1"/>
  <c r="DM150" i="4"/>
  <c r="EA150" i="4" s="1"/>
  <c r="Q149" i="7" s="1"/>
  <c r="DI144" i="4"/>
  <c r="DW144" i="4" s="1"/>
  <c r="M143" i="7" s="1"/>
  <c r="CK134" i="4"/>
  <c r="CY134" i="4" s="1"/>
  <c r="CC130" i="4"/>
  <c r="CQ130" i="4" s="1"/>
  <c r="CK118" i="4"/>
  <c r="CY118" i="4" s="1"/>
  <c r="DE114" i="4"/>
  <c r="DS114" i="4" s="1"/>
  <c r="I113" i="7" s="1"/>
  <c r="DI104" i="4"/>
  <c r="DW104" i="4" s="1"/>
  <c r="M103" i="7" s="1"/>
  <c r="DM102" i="4"/>
  <c r="EA102" i="4" s="1"/>
  <c r="Q101" i="7" s="1"/>
  <c r="BU293" i="4"/>
  <c r="BQ271" i="4"/>
  <c r="BM265" i="4"/>
  <c r="BQ255" i="4"/>
  <c r="BQ239" i="4"/>
  <c r="BM233" i="4"/>
  <c r="BU229" i="4"/>
  <c r="BM217" i="4"/>
  <c r="BU213" i="4"/>
  <c r="BM201" i="4"/>
  <c r="BU197" i="4"/>
  <c r="BM183" i="4"/>
  <c r="EG354" i="4"/>
  <c r="BT385" i="4"/>
  <c r="BP383" i="4"/>
  <c r="BT381" i="4"/>
  <c r="BT379" i="4"/>
  <c r="DL379" i="4"/>
  <c r="DZ379" i="4" s="1"/>
  <c r="P378" i="7" s="1"/>
  <c r="BL379" i="4"/>
  <c r="BP377" i="4"/>
  <c r="CF377" i="4"/>
  <c r="CT377" i="4" s="1"/>
  <c r="BL377" i="4"/>
  <c r="BP375" i="4"/>
  <c r="CF375" i="4"/>
  <c r="CT375" i="4" s="1"/>
  <c r="BT373" i="4"/>
  <c r="BT371" i="4"/>
  <c r="DL371" i="4"/>
  <c r="DZ371" i="4" s="1"/>
  <c r="P370" i="7" s="1"/>
  <c r="BL371" i="4"/>
  <c r="BP369" i="4"/>
  <c r="CF369" i="4"/>
  <c r="CT369" i="4" s="1"/>
  <c r="BL369" i="4"/>
  <c r="BP367" i="4"/>
  <c r="BT365" i="4"/>
  <c r="BL363" i="4"/>
  <c r="DD363" i="4"/>
  <c r="DR363" i="4" s="1"/>
  <c r="H362" i="7" s="1"/>
  <c r="BT361" i="4"/>
  <c r="BL361" i="4"/>
  <c r="DD361" i="4"/>
  <c r="DR361" i="4" s="1"/>
  <c r="H360" i="7" s="1"/>
  <c r="BP359" i="4"/>
  <c r="BL359" i="4"/>
  <c r="DD359" i="4"/>
  <c r="DR359" i="4" s="1"/>
  <c r="H358" i="7" s="1"/>
  <c r="BP357" i="4"/>
  <c r="BL357" i="4"/>
  <c r="DD357" i="4"/>
  <c r="DR357" i="4" s="1"/>
  <c r="H356" i="7" s="1"/>
  <c r="BP355" i="4"/>
  <c r="BT353" i="4"/>
  <c r="DL353" i="4"/>
  <c r="DZ353" i="4" s="1"/>
  <c r="P352" i="7" s="1"/>
  <c r="BL351" i="4"/>
  <c r="BP349" i="4"/>
  <c r="DH349" i="4"/>
  <c r="DV349" i="4" s="1"/>
  <c r="L348" i="7" s="1"/>
  <c r="BT347" i="4"/>
  <c r="BL347" i="4"/>
  <c r="DD347" i="4"/>
  <c r="DR347" i="4" s="1"/>
  <c r="H346" i="7" s="1"/>
  <c r="BP345" i="4"/>
  <c r="BL345" i="4"/>
  <c r="DD345" i="4"/>
  <c r="DR345" i="4" s="1"/>
  <c r="H344" i="7" s="1"/>
  <c r="BT343" i="4"/>
  <c r="BP343" i="4"/>
  <c r="BT341" i="4"/>
  <c r="BP339" i="4"/>
  <c r="BT337" i="4"/>
  <c r="BP335" i="4"/>
  <c r="BT333" i="4"/>
  <c r="BP331" i="4"/>
  <c r="DH331" i="4"/>
  <c r="DV331" i="4" s="1"/>
  <c r="L330" i="7" s="1"/>
  <c r="BT329" i="4"/>
  <c r="BL327" i="4"/>
  <c r="DD327" i="4"/>
  <c r="DR327" i="4" s="1"/>
  <c r="H326" i="7" s="1"/>
  <c r="BT325" i="4"/>
  <c r="BT323" i="4"/>
  <c r="DL323" i="4"/>
  <c r="DZ323" i="4" s="1"/>
  <c r="P322" i="7" s="1"/>
  <c r="BL323" i="4"/>
  <c r="BT321" i="4"/>
  <c r="DL321" i="4"/>
  <c r="DZ321" i="4" s="1"/>
  <c r="P320" i="7" s="1"/>
  <c r="BT319" i="4"/>
  <c r="BL319" i="4"/>
  <c r="DD319" i="4"/>
  <c r="DR319" i="4" s="1"/>
  <c r="H318" i="7" s="1"/>
  <c r="BP317" i="4"/>
  <c r="BL317" i="4"/>
  <c r="DD317" i="4"/>
  <c r="DR317" i="4" s="1"/>
  <c r="H316" i="7" s="1"/>
  <c r="BP315" i="4"/>
  <c r="BT313" i="4"/>
  <c r="DL313" i="4"/>
  <c r="DZ313" i="4" s="1"/>
  <c r="P312" i="7" s="1"/>
  <c r="BP313" i="4"/>
  <c r="BL313" i="4"/>
  <c r="DD313" i="4"/>
  <c r="DR313" i="4" s="1"/>
  <c r="H312" i="7" s="1"/>
  <c r="BT311" i="4"/>
  <c r="BL311" i="4"/>
  <c r="DD311" i="4"/>
  <c r="DR311" i="4" s="1"/>
  <c r="H310" i="7" s="1"/>
  <c r="BP309" i="4"/>
  <c r="BT307" i="4"/>
  <c r="CJ307" i="4"/>
  <c r="CX307" i="4" s="1"/>
  <c r="BL307" i="4"/>
  <c r="BP305" i="4"/>
  <c r="CF305" i="4"/>
  <c r="CT305" i="4" s="1"/>
  <c r="BL305" i="4"/>
  <c r="BT303" i="4"/>
  <c r="DL303" i="4"/>
  <c r="DZ303" i="4" s="1"/>
  <c r="P302" i="7" s="1"/>
  <c r="BL303" i="4"/>
  <c r="BP301" i="4"/>
  <c r="BT299" i="4"/>
  <c r="BL299" i="4"/>
  <c r="DD299" i="4"/>
  <c r="DR299" i="4" s="1"/>
  <c r="H298" i="7" s="1"/>
  <c r="BT297" i="4"/>
  <c r="BP293" i="4"/>
  <c r="CF293" i="4"/>
  <c r="CT293" i="4" s="1"/>
  <c r="BP291" i="4"/>
  <c r="BP289" i="4"/>
  <c r="BP285" i="4"/>
  <c r="BL285" i="4"/>
  <c r="DD285" i="4"/>
  <c r="DR285" i="4" s="1"/>
  <c r="H284" i="7" s="1"/>
  <c r="BT283" i="4"/>
  <c r="BL283" i="4"/>
  <c r="DD283" i="4"/>
  <c r="DR283" i="4" s="1"/>
  <c r="H282" i="7" s="1"/>
  <c r="BT281" i="4"/>
  <c r="BP281" i="4"/>
  <c r="BT279" i="4"/>
  <c r="BP277" i="4"/>
  <c r="BP275" i="4"/>
  <c r="BL275" i="4"/>
  <c r="DD275" i="4"/>
  <c r="DR275" i="4" s="1"/>
  <c r="H274" i="7" s="1"/>
  <c r="BT273" i="4"/>
  <c r="BL271" i="4"/>
  <c r="DD271" i="4"/>
  <c r="DR271" i="4" s="1"/>
  <c r="H270" i="7" s="1"/>
  <c r="BP267" i="4"/>
  <c r="BL267" i="4"/>
  <c r="DD267" i="4"/>
  <c r="DR267" i="4" s="1"/>
  <c r="H266" i="7" s="1"/>
  <c r="BT265" i="4"/>
  <c r="BL263" i="4"/>
  <c r="DD263" i="4"/>
  <c r="DR263" i="4" s="1"/>
  <c r="H262" i="7" s="1"/>
  <c r="BT259" i="4"/>
  <c r="BP257" i="4"/>
  <c r="BT255" i="4"/>
  <c r="BL255" i="4"/>
  <c r="DD255" i="4"/>
  <c r="DR255" i="4" s="1"/>
  <c r="H254" i="7" s="1"/>
  <c r="BT251" i="4"/>
  <c r="BP249" i="4"/>
  <c r="BP245" i="4"/>
  <c r="BL245" i="4"/>
  <c r="DD245" i="4"/>
  <c r="DR245" i="4" s="1"/>
  <c r="H244" i="7" s="1"/>
  <c r="BT243" i="4"/>
  <c r="BP241" i="4"/>
  <c r="BP237" i="4"/>
  <c r="BL237" i="4"/>
  <c r="DD237" i="4"/>
  <c r="DR237" i="4" s="1"/>
  <c r="H236" i="7" s="1"/>
  <c r="BT235" i="4"/>
  <c r="BP233" i="4"/>
  <c r="CF233" i="4"/>
  <c r="CT233" i="4" s="1"/>
  <c r="BT227" i="4"/>
  <c r="BT225" i="4"/>
  <c r="DL225" i="4"/>
  <c r="DZ225" i="4" s="1"/>
  <c r="P224" i="7" s="1"/>
  <c r="BT223" i="4"/>
  <c r="BL223" i="4"/>
  <c r="DD223" i="4"/>
  <c r="DR223" i="4" s="1"/>
  <c r="H222" i="7" s="1"/>
  <c r="BT219" i="4"/>
  <c r="BP217" i="4"/>
  <c r="BP213" i="4"/>
  <c r="BL212" i="4"/>
  <c r="DD212" i="4"/>
  <c r="DR212" i="4" s="1"/>
  <c r="H211" i="7" s="1"/>
  <c r="BP211" i="4"/>
  <c r="BL211" i="4"/>
  <c r="DD211" i="4"/>
  <c r="DR211" i="4" s="1"/>
  <c r="H210" i="7" s="1"/>
  <c r="BT208" i="4"/>
  <c r="BL208" i="4"/>
  <c r="CB208" i="4"/>
  <c r="CP208" i="4" s="1"/>
  <c r="BT207" i="4"/>
  <c r="BL207" i="4"/>
  <c r="CB207" i="4"/>
  <c r="CP207" i="4" s="1"/>
  <c r="BP206" i="4"/>
  <c r="DD205" i="4"/>
  <c r="DR205" i="4" s="1"/>
  <c r="H204" i="7" s="1"/>
  <c r="BL205" i="4"/>
  <c r="BT204" i="4"/>
  <c r="BL204" i="4"/>
  <c r="CB204" i="4"/>
  <c r="CP204" i="4" s="1"/>
  <c r="DH203" i="4"/>
  <c r="DV203" i="4" s="1"/>
  <c r="L202" i="7" s="1"/>
  <c r="BP203" i="4"/>
  <c r="BL203" i="4"/>
  <c r="DD203" i="4"/>
  <c r="DR203" i="4" s="1"/>
  <c r="H202" i="7" s="1"/>
  <c r="BT201" i="4"/>
  <c r="BP201" i="4"/>
  <c r="BT200" i="4"/>
  <c r="BL200" i="4"/>
  <c r="BT199" i="4"/>
  <c r="BL199" i="4"/>
  <c r="DD199" i="4"/>
  <c r="DR199" i="4" s="1"/>
  <c r="H198" i="7" s="1"/>
  <c r="BP197" i="4"/>
  <c r="BT195" i="4"/>
  <c r="DL195" i="4"/>
  <c r="DZ195" i="4" s="1"/>
  <c r="P194" i="7" s="1"/>
  <c r="BL193" i="4"/>
  <c r="BT192" i="4"/>
  <c r="BL192" i="4"/>
  <c r="BP191" i="4"/>
  <c r="DH191" i="4"/>
  <c r="DV191" i="4" s="1"/>
  <c r="L190" i="7" s="1"/>
  <c r="BP190" i="4"/>
  <c r="DL187" i="4"/>
  <c r="DZ187" i="4" s="1"/>
  <c r="P186" i="7" s="1"/>
  <c r="BT187" i="4"/>
  <c r="BP185" i="4"/>
  <c r="DH185" i="4"/>
  <c r="DV185" i="4" s="1"/>
  <c r="L184" i="7" s="1"/>
  <c r="BT183" i="4"/>
  <c r="DL183" i="4"/>
  <c r="DZ183" i="4" s="1"/>
  <c r="P182" i="7" s="1"/>
  <c r="BP182" i="4"/>
  <c r="BT181" i="4"/>
  <c r="DL181" i="4"/>
  <c r="DZ181" i="4" s="1"/>
  <c r="P180" i="7" s="1"/>
  <c r="BL181" i="4"/>
  <c r="BT180" i="4"/>
  <c r="DL180" i="4"/>
  <c r="DZ180" i="4" s="1"/>
  <c r="P179" i="7" s="1"/>
  <c r="BP178" i="4"/>
  <c r="BT177" i="4"/>
  <c r="CJ177" i="4"/>
  <c r="CX177" i="4" s="1"/>
  <c r="BP177" i="4"/>
  <c r="DH177" i="4"/>
  <c r="DV177" i="4" s="1"/>
  <c r="L176" i="7" s="1"/>
  <c r="BT176" i="4"/>
  <c r="BL176" i="4"/>
  <c r="DD176" i="4"/>
  <c r="DR176" i="4" s="1"/>
  <c r="H175" i="7" s="1"/>
  <c r="BT175" i="4"/>
  <c r="CJ175" i="4"/>
  <c r="CX175" i="4" s="1"/>
  <c r="BP175" i="4"/>
  <c r="DH175" i="4"/>
  <c r="DV175" i="4" s="1"/>
  <c r="L174" i="7" s="1"/>
  <c r="DD175" i="4"/>
  <c r="DR175" i="4" s="1"/>
  <c r="H174" i="7" s="1"/>
  <c r="BL175" i="4"/>
  <c r="BP174" i="4"/>
  <c r="BT173" i="4"/>
  <c r="DL173" i="4"/>
  <c r="DZ173" i="4" s="1"/>
  <c r="P172" i="7" s="1"/>
  <c r="BL173" i="4"/>
  <c r="BT172" i="4"/>
  <c r="DL172" i="4"/>
  <c r="DZ172" i="4" s="1"/>
  <c r="P171" i="7" s="1"/>
  <c r="BL172" i="4"/>
  <c r="DD172" i="4"/>
  <c r="DR172" i="4" s="1"/>
  <c r="H171" i="7" s="1"/>
  <c r="BP171" i="4"/>
  <c r="DH171" i="4"/>
  <c r="DV171" i="4" s="1"/>
  <c r="L170" i="7" s="1"/>
  <c r="BL171" i="4"/>
  <c r="BP170" i="4"/>
  <c r="DH170" i="4"/>
  <c r="DV170" i="4" s="1"/>
  <c r="L169" i="7" s="1"/>
  <c r="BT169" i="4"/>
  <c r="BL169" i="4"/>
  <c r="DD169" i="4"/>
  <c r="DR169" i="4" s="1"/>
  <c r="H168" i="7" s="1"/>
  <c r="BT168" i="4"/>
  <c r="DL168" i="4"/>
  <c r="DZ168" i="4" s="1"/>
  <c r="P167" i="7" s="1"/>
  <c r="BL168" i="4"/>
  <c r="BP167" i="4"/>
  <c r="DH167" i="4"/>
  <c r="DV167" i="4" s="1"/>
  <c r="L166" i="7" s="1"/>
  <c r="BP165" i="4"/>
  <c r="BP162" i="4"/>
  <c r="BT161" i="4"/>
  <c r="DL161" i="4"/>
  <c r="DZ161" i="4" s="1"/>
  <c r="P160" i="7" s="1"/>
  <c r="BT160" i="4"/>
  <c r="DL160" i="4"/>
  <c r="DZ160" i="4" s="1"/>
  <c r="P159" i="7" s="1"/>
  <c r="DL155" i="4"/>
  <c r="DZ155" i="4" s="1"/>
  <c r="P154" i="7" s="1"/>
  <c r="BT155" i="4"/>
  <c r="BP155" i="4"/>
  <c r="DH155" i="4"/>
  <c r="DV155" i="4" s="1"/>
  <c r="L154" i="7" s="1"/>
  <c r="BL155" i="4"/>
  <c r="DD155" i="4"/>
  <c r="DR155" i="4" s="1"/>
  <c r="H154" i="7" s="1"/>
  <c r="BP153" i="4"/>
  <c r="DH153" i="4"/>
  <c r="DV153" i="4" s="1"/>
  <c r="L152" i="7" s="1"/>
  <c r="BT151" i="4"/>
  <c r="CJ151" i="4"/>
  <c r="CX151" i="4" s="1"/>
  <c r="DH149" i="4"/>
  <c r="DV149" i="4" s="1"/>
  <c r="L148" i="7" s="1"/>
  <c r="BP149" i="4"/>
  <c r="BL149" i="4"/>
  <c r="CB149" i="4"/>
  <c r="CP149" i="4" s="1"/>
  <c r="BT148" i="4"/>
  <c r="DL148" i="4"/>
  <c r="DZ148" i="4" s="1"/>
  <c r="P147" i="7" s="1"/>
  <c r="BL148" i="4"/>
  <c r="DD148" i="4"/>
  <c r="DR148" i="4" s="1"/>
  <c r="H147" i="7" s="1"/>
  <c r="BP147" i="4"/>
  <c r="DH147" i="4"/>
  <c r="DV147" i="4" s="1"/>
  <c r="L146" i="7" s="1"/>
  <c r="BL147" i="4"/>
  <c r="DD147" i="4"/>
  <c r="DR147" i="4" s="1"/>
  <c r="H146" i="7" s="1"/>
  <c r="BP145" i="4"/>
  <c r="DH145" i="4"/>
  <c r="DV145" i="4" s="1"/>
  <c r="L144" i="7" s="1"/>
  <c r="BL144" i="4"/>
  <c r="DD144" i="4"/>
  <c r="DR144" i="4" s="1"/>
  <c r="H143" i="7" s="1"/>
  <c r="BP143" i="4"/>
  <c r="DH143" i="4"/>
  <c r="DV143" i="4" s="1"/>
  <c r="L142" i="7" s="1"/>
  <c r="DD143" i="4"/>
  <c r="DR143" i="4" s="1"/>
  <c r="H142" i="7" s="1"/>
  <c r="BL143" i="4"/>
  <c r="BP141" i="4"/>
  <c r="DH141" i="4"/>
  <c r="DV141" i="4" s="1"/>
  <c r="L140" i="7" s="1"/>
  <c r="BT140" i="4"/>
  <c r="DL140" i="4"/>
  <c r="DZ140" i="4" s="1"/>
  <c r="P139" i="7" s="1"/>
  <c r="BL140" i="4"/>
  <c r="DD140" i="4"/>
  <c r="DR140" i="4" s="1"/>
  <c r="H139" i="7" s="1"/>
  <c r="BP139" i="4"/>
  <c r="DH139" i="4"/>
  <c r="DV139" i="4" s="1"/>
  <c r="L138" i="7" s="1"/>
  <c r="BP138" i="4"/>
  <c r="BT137" i="4"/>
  <c r="CJ137" i="4"/>
  <c r="CX137" i="4" s="1"/>
  <c r="BL137" i="4"/>
  <c r="BT136" i="4"/>
  <c r="DL136" i="4"/>
  <c r="DZ136" i="4" s="1"/>
  <c r="P135" i="7" s="1"/>
  <c r="BL136" i="4"/>
  <c r="DD136" i="4"/>
  <c r="DR136" i="4" s="1"/>
  <c r="H135" i="7" s="1"/>
  <c r="BP135" i="4"/>
  <c r="DH135" i="4"/>
  <c r="DV135" i="4" s="1"/>
  <c r="L134" i="7" s="1"/>
  <c r="BL135" i="4"/>
  <c r="BP134" i="4"/>
  <c r="DH134" i="4"/>
  <c r="DV134" i="4" s="1"/>
  <c r="L133" i="7" s="1"/>
  <c r="BT133" i="4"/>
  <c r="BL133" i="4"/>
  <c r="CB133" i="4"/>
  <c r="CP133" i="4" s="1"/>
  <c r="BT131" i="4"/>
  <c r="BP130" i="4"/>
  <c r="DH130" i="4"/>
  <c r="DV130" i="4" s="1"/>
  <c r="L129" i="7" s="1"/>
  <c r="BT129" i="4"/>
  <c r="BL129" i="4"/>
  <c r="DD129" i="4"/>
  <c r="DR129" i="4" s="1"/>
  <c r="H128" i="7" s="1"/>
  <c r="BT128" i="4"/>
  <c r="BL128" i="4"/>
  <c r="DD128" i="4"/>
  <c r="DR128" i="4" s="1"/>
  <c r="H127" i="7" s="1"/>
  <c r="BT127" i="4"/>
  <c r="BP127" i="4"/>
  <c r="DH127" i="4"/>
  <c r="DV127" i="4" s="1"/>
  <c r="L126" i="7" s="1"/>
  <c r="BL127" i="4"/>
  <c r="BP126" i="4"/>
  <c r="DH126" i="4"/>
  <c r="DV126" i="4" s="1"/>
  <c r="L125" i="7" s="1"/>
  <c r="BT125" i="4"/>
  <c r="BL125" i="4"/>
  <c r="DD125" i="4"/>
  <c r="DR125" i="4" s="1"/>
  <c r="H124" i="7" s="1"/>
  <c r="BT124" i="4"/>
  <c r="BL124" i="4"/>
  <c r="DD124" i="4"/>
  <c r="DR124" i="4" s="1"/>
  <c r="H123" i="7" s="1"/>
  <c r="BP123" i="4"/>
  <c r="BP122" i="4"/>
  <c r="CF122" i="4"/>
  <c r="CT122" i="4" s="1"/>
  <c r="BT121" i="4"/>
  <c r="BL121" i="4"/>
  <c r="DD121" i="4"/>
  <c r="DR121" i="4" s="1"/>
  <c r="H120" i="7" s="1"/>
  <c r="BT120" i="4"/>
  <c r="BL120" i="4"/>
  <c r="DD120" i="4"/>
  <c r="DR120" i="4" s="1"/>
  <c r="H119" i="7" s="1"/>
  <c r="BP119" i="4"/>
  <c r="BP118" i="4"/>
  <c r="CF118" i="4"/>
  <c r="CT118" i="4" s="1"/>
  <c r="BT115" i="4"/>
  <c r="BP114" i="4"/>
  <c r="DH114" i="4"/>
  <c r="DV114" i="4" s="1"/>
  <c r="L113" i="7" s="1"/>
  <c r="BT113" i="4"/>
  <c r="BL113" i="4"/>
  <c r="DD113" i="4"/>
  <c r="DR113" i="4" s="1"/>
  <c r="H112" i="7" s="1"/>
  <c r="BT112" i="4"/>
  <c r="BL112" i="4"/>
  <c r="DD112" i="4"/>
  <c r="DR112" i="4" s="1"/>
  <c r="H111" i="7" s="1"/>
  <c r="BP111" i="4"/>
  <c r="BL111" i="4"/>
  <c r="CB111" i="4"/>
  <c r="CP111" i="4" s="1"/>
  <c r="BP109" i="4"/>
  <c r="DH109" i="4"/>
  <c r="DV109" i="4" s="1"/>
  <c r="L108" i="7" s="1"/>
  <c r="BT108" i="4"/>
  <c r="DL108" i="4"/>
  <c r="DZ108" i="4" s="1"/>
  <c r="P107" i="7" s="1"/>
  <c r="BL108" i="4"/>
  <c r="DD108" i="4"/>
  <c r="DR108" i="4" s="1"/>
  <c r="H107" i="7" s="1"/>
  <c r="BP107" i="4"/>
  <c r="CF107" i="4"/>
  <c r="CT107" i="4" s="1"/>
  <c r="BL107" i="4"/>
  <c r="BP106" i="4"/>
  <c r="BT105" i="4"/>
  <c r="BL105" i="4"/>
  <c r="DD105" i="4"/>
  <c r="DR105" i="4" s="1"/>
  <c r="H104" i="7" s="1"/>
  <c r="BT104" i="4"/>
  <c r="BL104" i="4"/>
  <c r="DD104" i="4"/>
  <c r="DR104" i="4" s="1"/>
  <c r="H103" i="7" s="1"/>
  <c r="BT103" i="4"/>
  <c r="BP102" i="4"/>
  <c r="DH102" i="4"/>
  <c r="DV102" i="4" s="1"/>
  <c r="L101" i="7" s="1"/>
  <c r="BT101" i="4"/>
  <c r="BL101" i="4"/>
  <c r="DD101" i="4"/>
  <c r="DR101" i="4" s="1"/>
  <c r="H100" i="7" s="1"/>
  <c r="BT100" i="4"/>
  <c r="BL100" i="4"/>
  <c r="DD100" i="4"/>
  <c r="DR100" i="4" s="1"/>
  <c r="H99" i="7" s="1"/>
  <c r="BL99" i="4"/>
  <c r="DH386" i="4"/>
  <c r="DV386" i="4" s="1"/>
  <c r="L385" i="7" s="1"/>
  <c r="DH382" i="4"/>
  <c r="DV382" i="4" s="1"/>
  <c r="L381" i="7" s="1"/>
  <c r="CJ372" i="4"/>
  <c r="CX372" i="4" s="1"/>
  <c r="DD372" i="4"/>
  <c r="DR372" i="4" s="1"/>
  <c r="H371" i="7" s="1"/>
  <c r="CJ364" i="4"/>
  <c r="CX364" i="4" s="1"/>
  <c r="DD364" i="4"/>
  <c r="DR364" i="4" s="1"/>
  <c r="H363" i="7" s="1"/>
  <c r="CF358" i="4"/>
  <c r="CT358" i="4" s="1"/>
  <c r="DD352" i="4"/>
  <c r="DR352" i="4" s="1"/>
  <c r="H351" i="7" s="1"/>
  <c r="DH346" i="4"/>
  <c r="DV346" i="4" s="1"/>
  <c r="L345" i="7" s="1"/>
  <c r="CJ344" i="4"/>
  <c r="CX344" i="4" s="1"/>
  <c r="DH334" i="4"/>
  <c r="DV334" i="4" s="1"/>
  <c r="L333" i="7" s="1"/>
  <c r="CF318" i="4"/>
  <c r="CT318" i="4" s="1"/>
  <c r="DL316" i="4"/>
  <c r="DZ316" i="4" s="1"/>
  <c r="P315" i="7" s="1"/>
  <c r="DD304" i="4"/>
  <c r="DR304" i="4" s="1"/>
  <c r="H303" i="7" s="1"/>
  <c r="DL296" i="4"/>
  <c r="DZ296" i="4" s="1"/>
  <c r="P295" i="7" s="1"/>
  <c r="CB292" i="4"/>
  <c r="CP292" i="4" s="1"/>
  <c r="DH286" i="4"/>
  <c r="DV286" i="4" s="1"/>
  <c r="L285" i="7" s="1"/>
  <c r="DL284" i="4"/>
  <c r="DZ284" i="4" s="1"/>
  <c r="P283" i="7" s="1"/>
  <c r="DD280" i="4"/>
  <c r="DR280" i="4" s="1"/>
  <c r="H279" i="7" s="1"/>
  <c r="DD276" i="4"/>
  <c r="DR276" i="4" s="1"/>
  <c r="H275" i="7" s="1"/>
  <c r="DD272" i="4"/>
  <c r="DR272" i="4" s="1"/>
  <c r="H271" i="7" s="1"/>
  <c r="CB268" i="4"/>
  <c r="CP268" i="4" s="1"/>
  <c r="DH266" i="4"/>
  <c r="DV266" i="4" s="1"/>
  <c r="L265" i="7" s="1"/>
  <c r="DH254" i="4"/>
  <c r="DV254" i="4" s="1"/>
  <c r="L253" i="7" s="1"/>
  <c r="CF250" i="4"/>
  <c r="CT250" i="4" s="1"/>
  <c r="DL248" i="4"/>
  <c r="DZ248" i="4" s="1"/>
  <c r="P247" i="7" s="1"/>
  <c r="DH242" i="4"/>
  <c r="DV242" i="4" s="1"/>
  <c r="L241" i="7" s="1"/>
  <c r="CJ232" i="4"/>
  <c r="CX232" i="4" s="1"/>
  <c r="DH226" i="4"/>
  <c r="DV226" i="4" s="1"/>
  <c r="L225" i="7" s="1"/>
  <c r="CB220" i="4"/>
  <c r="CP220" i="4" s="1"/>
  <c r="DD216" i="4"/>
  <c r="DR216" i="4" s="1"/>
  <c r="H215" i="7" s="1"/>
  <c r="CB210" i="4"/>
  <c r="CP210" i="4" s="1"/>
  <c r="CB202" i="4"/>
  <c r="CP202" i="4" s="1"/>
  <c r="DH176" i="4"/>
  <c r="DV176" i="4" s="1"/>
  <c r="L175" i="7" s="1"/>
  <c r="DD170" i="4"/>
  <c r="DR170" i="4" s="1"/>
  <c r="H169" i="7" s="1"/>
  <c r="DD162" i="4"/>
  <c r="DR162" i="4" s="1"/>
  <c r="H161" i="7" s="1"/>
  <c r="DD146" i="4"/>
  <c r="DR146" i="4" s="1"/>
  <c r="H145" i="7" s="1"/>
  <c r="DH144" i="4"/>
  <c r="DV144" i="4" s="1"/>
  <c r="L143" i="7" s="1"/>
  <c r="DD138" i="4"/>
  <c r="DR138" i="4" s="1"/>
  <c r="H137" i="7" s="1"/>
  <c r="CF120" i="4"/>
  <c r="CT120" i="4" s="1"/>
  <c r="DL102" i="4"/>
  <c r="DZ102" i="4" s="1"/>
  <c r="P101" i="7" s="1"/>
  <c r="BP384" i="4"/>
  <c r="BL378" i="4"/>
  <c r="BP376" i="4"/>
  <c r="BL370" i="4"/>
  <c r="BT366" i="4"/>
  <c r="BP360" i="4"/>
  <c r="BL354" i="4"/>
  <c r="BT350" i="4"/>
  <c r="BP344" i="4"/>
  <c r="BP336" i="4"/>
  <c r="BP328" i="4"/>
  <c r="BP320" i="4"/>
  <c r="BT318" i="4"/>
  <c r="BP312" i="4"/>
  <c r="BP304" i="4"/>
  <c r="BL298" i="4"/>
  <c r="BP296" i="4"/>
  <c r="BT293" i="4"/>
  <c r="BP271" i="4"/>
  <c r="BL265" i="4"/>
  <c r="BT261" i="4"/>
  <c r="BT245" i="4"/>
  <c r="BT229" i="4"/>
  <c r="BL217" i="4"/>
  <c r="BT213" i="4"/>
  <c r="BL201" i="4"/>
  <c r="BT197" i="4"/>
  <c r="BU116" i="4"/>
  <c r="FL358" i="4"/>
  <c r="BR386" i="4"/>
  <c r="BN386" i="4"/>
  <c r="DF386" i="4"/>
  <c r="DT386" i="4" s="1"/>
  <c r="J385" i="7" s="1"/>
  <c r="BR384" i="4"/>
  <c r="DJ384" i="4"/>
  <c r="DX384" i="4" s="1"/>
  <c r="N383" i="7" s="1"/>
  <c r="BN384" i="4"/>
  <c r="BR382" i="4"/>
  <c r="DJ382" i="4"/>
  <c r="DX382" i="4" s="1"/>
  <c r="N381" i="7" s="1"/>
  <c r="BN382" i="4"/>
  <c r="BR380" i="4"/>
  <c r="BN380" i="4"/>
  <c r="BR378" i="4"/>
  <c r="BN378" i="4"/>
  <c r="DF378" i="4"/>
  <c r="DT378" i="4" s="1"/>
  <c r="J377" i="7" s="1"/>
  <c r="BR376" i="4"/>
  <c r="BN376" i="4"/>
  <c r="BR374" i="4"/>
  <c r="BN374" i="4"/>
  <c r="DF374" i="4"/>
  <c r="DT374" i="4" s="1"/>
  <c r="J373" i="7" s="1"/>
  <c r="BR372" i="4"/>
  <c r="DJ372" i="4"/>
  <c r="DX372" i="4" s="1"/>
  <c r="N371" i="7" s="1"/>
  <c r="BN372" i="4"/>
  <c r="BR370" i="4"/>
  <c r="DJ370" i="4"/>
  <c r="DX370" i="4" s="1"/>
  <c r="N369" i="7" s="1"/>
  <c r="BN370" i="4"/>
  <c r="BR368" i="4"/>
  <c r="BN368" i="4"/>
  <c r="BR366" i="4"/>
  <c r="BN366" i="4"/>
  <c r="CD366" i="4"/>
  <c r="CR366" i="4" s="1"/>
  <c r="BR364" i="4"/>
  <c r="BN364" i="4"/>
  <c r="BR362" i="4"/>
  <c r="BN362" i="4"/>
  <c r="DF362" i="4"/>
  <c r="DT362" i="4" s="1"/>
  <c r="J361" i="7" s="1"/>
  <c r="BR360" i="4"/>
  <c r="DJ360" i="4"/>
  <c r="DX360" i="4" s="1"/>
  <c r="N359" i="7" s="1"/>
  <c r="BN360" i="4"/>
  <c r="BR358" i="4"/>
  <c r="DJ358" i="4"/>
  <c r="DX358" i="4" s="1"/>
  <c r="N357" i="7" s="1"/>
  <c r="BN358" i="4"/>
  <c r="BR356" i="4"/>
  <c r="BN356" i="4"/>
  <c r="DF356" i="4"/>
  <c r="DT356" i="4" s="1"/>
  <c r="J355" i="7" s="1"/>
  <c r="BR354" i="4"/>
  <c r="BN354" i="4"/>
  <c r="BR352" i="4"/>
  <c r="BN352" i="4"/>
  <c r="CD352" i="4"/>
  <c r="CR352" i="4" s="1"/>
  <c r="BR350" i="4"/>
  <c r="BN350" i="4"/>
  <c r="DF350" i="4"/>
  <c r="DT350" i="4" s="1"/>
  <c r="J349" i="7" s="1"/>
  <c r="BR348" i="4"/>
  <c r="BN348" i="4"/>
  <c r="DF348" i="4"/>
  <c r="DT348" i="4" s="1"/>
  <c r="J347" i="7" s="1"/>
  <c r="BR346" i="4"/>
  <c r="BN346" i="4"/>
  <c r="BR344" i="4"/>
  <c r="DJ344" i="4"/>
  <c r="DX344" i="4" s="1"/>
  <c r="N343" i="7" s="1"/>
  <c r="BN344" i="4"/>
  <c r="BR342" i="4"/>
  <c r="DJ342" i="4"/>
  <c r="DX342" i="4" s="1"/>
  <c r="N341" i="7" s="1"/>
  <c r="BN342" i="4"/>
  <c r="BR340" i="4"/>
  <c r="BN340" i="4"/>
  <c r="CD340" i="4"/>
  <c r="CR340" i="4" s="1"/>
  <c r="BR338" i="4"/>
  <c r="BN338" i="4"/>
  <c r="CD338" i="4"/>
  <c r="CR338" i="4" s="1"/>
  <c r="BR336" i="4"/>
  <c r="BN336" i="4"/>
  <c r="DF336" i="4"/>
  <c r="DT336" i="4" s="1"/>
  <c r="J335" i="7" s="1"/>
  <c r="BR334" i="4"/>
  <c r="CH334" i="4"/>
  <c r="CV334" i="4" s="1"/>
  <c r="BN334" i="4"/>
  <c r="BR332" i="4"/>
  <c r="CH332" i="4"/>
  <c r="CV332" i="4" s="1"/>
  <c r="BN332" i="4"/>
  <c r="BR330" i="4"/>
  <c r="DJ330" i="4"/>
  <c r="DX330" i="4" s="1"/>
  <c r="N329" i="7" s="1"/>
  <c r="BN330" i="4"/>
  <c r="BR328" i="4"/>
  <c r="BN328" i="4"/>
  <c r="BR326" i="4"/>
  <c r="BN326" i="4"/>
  <c r="BR324" i="4"/>
  <c r="BN324" i="4"/>
  <c r="DF324" i="4"/>
  <c r="DT324" i="4" s="1"/>
  <c r="J323" i="7" s="1"/>
  <c r="BR322" i="4"/>
  <c r="CH322" i="4"/>
  <c r="CV322" i="4" s="1"/>
  <c r="BN322" i="4"/>
  <c r="DF322" i="4"/>
  <c r="DT322" i="4" s="1"/>
  <c r="J321" i="7" s="1"/>
  <c r="BR320" i="4"/>
  <c r="BN320" i="4"/>
  <c r="BR318" i="4"/>
  <c r="BN318" i="4"/>
  <c r="DF318" i="4"/>
  <c r="DT318" i="4" s="1"/>
  <c r="J317" i="7" s="1"/>
  <c r="BR316" i="4"/>
  <c r="CH316" i="4"/>
  <c r="CV316" i="4" s="1"/>
  <c r="BN316" i="4"/>
  <c r="DF316" i="4"/>
  <c r="DT316" i="4" s="1"/>
  <c r="J315" i="7" s="1"/>
  <c r="BR314" i="4"/>
  <c r="BN314" i="4"/>
  <c r="DF314" i="4"/>
  <c r="DT314" i="4" s="1"/>
  <c r="J313" i="7" s="1"/>
  <c r="BR312" i="4"/>
  <c r="BN312" i="4"/>
  <c r="DF312" i="4"/>
  <c r="DT312" i="4" s="1"/>
  <c r="J311" i="7" s="1"/>
  <c r="BR310" i="4"/>
  <c r="CH310" i="4"/>
  <c r="CV310" i="4" s="1"/>
  <c r="BN310" i="4"/>
  <c r="DF310" i="4"/>
  <c r="DT310" i="4" s="1"/>
  <c r="J309" i="7" s="1"/>
  <c r="BR308" i="4"/>
  <c r="BN308" i="4"/>
  <c r="BR306" i="4"/>
  <c r="CH306" i="4"/>
  <c r="CV306" i="4" s="1"/>
  <c r="BN306" i="4"/>
  <c r="DF306" i="4"/>
  <c r="DT306" i="4" s="1"/>
  <c r="J305" i="7" s="1"/>
  <c r="BR304" i="4"/>
  <c r="BN304" i="4"/>
  <c r="DF304" i="4"/>
  <c r="DT304" i="4" s="1"/>
  <c r="J303" i="7" s="1"/>
  <c r="BR302" i="4"/>
  <c r="CH302" i="4"/>
  <c r="CV302" i="4" s="1"/>
  <c r="BN302" i="4"/>
  <c r="DF302" i="4"/>
  <c r="DT302" i="4" s="1"/>
  <c r="J301" i="7" s="1"/>
  <c r="BR300" i="4"/>
  <c r="BN300" i="4"/>
  <c r="DF300" i="4"/>
  <c r="DT300" i="4" s="1"/>
  <c r="J299" i="7" s="1"/>
  <c r="BR298" i="4"/>
  <c r="DJ298" i="4"/>
  <c r="DX298" i="4" s="1"/>
  <c r="N297" i="7" s="1"/>
  <c r="BN298" i="4"/>
  <c r="DF298" i="4"/>
  <c r="DT298" i="4" s="1"/>
  <c r="J297" i="7" s="1"/>
  <c r="BR296" i="4"/>
  <c r="BN296" i="4"/>
  <c r="DF296" i="4"/>
  <c r="DT296" i="4" s="1"/>
  <c r="J295" i="7" s="1"/>
  <c r="BR294" i="4"/>
  <c r="CH294" i="4"/>
  <c r="CV294" i="4" s="1"/>
  <c r="BN294" i="4"/>
  <c r="DF294" i="4"/>
  <c r="DT294" i="4" s="1"/>
  <c r="J293" i="7" s="1"/>
  <c r="BR292" i="4"/>
  <c r="BN290" i="4"/>
  <c r="BR288" i="4"/>
  <c r="BN288" i="4"/>
  <c r="DF288" i="4"/>
  <c r="DT288" i="4" s="1"/>
  <c r="J287" i="7" s="1"/>
  <c r="BR286" i="4"/>
  <c r="CH286" i="4"/>
  <c r="CV286" i="4" s="1"/>
  <c r="BN286" i="4"/>
  <c r="DF286" i="4"/>
  <c r="DT286" i="4" s="1"/>
  <c r="J285" i="7" s="1"/>
  <c r="BR284" i="4"/>
  <c r="CH284" i="4"/>
  <c r="CV284" i="4" s="1"/>
  <c r="BN282" i="4"/>
  <c r="DF282" i="4"/>
  <c r="DT282" i="4" s="1"/>
  <c r="J281" i="7" s="1"/>
  <c r="BR280" i="4"/>
  <c r="DJ280" i="4"/>
  <c r="DX280" i="4" s="1"/>
  <c r="N279" i="7" s="1"/>
  <c r="BN280" i="4"/>
  <c r="DF280" i="4"/>
  <c r="DT280" i="4" s="1"/>
  <c r="J279" i="7" s="1"/>
  <c r="BR278" i="4"/>
  <c r="BN278" i="4"/>
  <c r="DF278" i="4"/>
  <c r="DT278" i="4" s="1"/>
  <c r="J277" i="7" s="1"/>
  <c r="BR276" i="4"/>
  <c r="DJ276" i="4"/>
  <c r="DX276" i="4" s="1"/>
  <c r="N275" i="7" s="1"/>
  <c r="BN274" i="4"/>
  <c r="BR272" i="4"/>
  <c r="CH272" i="4"/>
  <c r="CV272" i="4" s="1"/>
  <c r="BN272" i="4"/>
  <c r="BR270" i="4"/>
  <c r="DJ270" i="4"/>
  <c r="DX270" i="4" s="1"/>
  <c r="N269" i="7" s="1"/>
  <c r="BN270" i="4"/>
  <c r="BR268" i="4"/>
  <c r="CH268" i="4"/>
  <c r="CV268" i="4" s="1"/>
  <c r="BN266" i="4"/>
  <c r="BR264" i="4"/>
  <c r="CH264" i="4"/>
  <c r="CV264" i="4" s="1"/>
  <c r="BN264" i="4"/>
  <c r="BR262" i="4"/>
  <c r="DJ262" i="4"/>
  <c r="DX262" i="4" s="1"/>
  <c r="N261" i="7" s="1"/>
  <c r="BN262" i="4"/>
  <c r="BR260" i="4"/>
  <c r="DJ260" i="4"/>
  <c r="DX260" i="4" s="1"/>
  <c r="N259" i="7" s="1"/>
  <c r="BN258" i="4"/>
  <c r="BR256" i="4"/>
  <c r="DJ256" i="4"/>
  <c r="DX256" i="4" s="1"/>
  <c r="N255" i="7" s="1"/>
  <c r="BN256" i="4"/>
  <c r="BR254" i="4"/>
  <c r="BN254" i="4"/>
  <c r="BR252" i="4"/>
  <c r="BN250" i="4"/>
  <c r="BR248" i="4"/>
  <c r="BN248" i="4"/>
  <c r="DF248" i="4"/>
  <c r="DT248" i="4" s="1"/>
  <c r="J247" i="7" s="1"/>
  <c r="BR246" i="4"/>
  <c r="DJ246" i="4"/>
  <c r="DX246" i="4" s="1"/>
  <c r="N245" i="7" s="1"/>
  <c r="BN246" i="4"/>
  <c r="DF246" i="4"/>
  <c r="DT246" i="4" s="1"/>
  <c r="J245" i="7" s="1"/>
  <c r="BR244" i="4"/>
  <c r="DJ244" i="4"/>
  <c r="DX244" i="4" s="1"/>
  <c r="N243" i="7" s="1"/>
  <c r="BN242" i="4"/>
  <c r="DF242" i="4"/>
  <c r="DT242" i="4" s="1"/>
  <c r="J241" i="7" s="1"/>
  <c r="BR240" i="4"/>
  <c r="BN240" i="4"/>
  <c r="BR238" i="4"/>
  <c r="BN238" i="4"/>
  <c r="BR236" i="4"/>
  <c r="CH236" i="4"/>
  <c r="CV236" i="4" s="1"/>
  <c r="BN234" i="4"/>
  <c r="BR232" i="4"/>
  <c r="CH232" i="4"/>
  <c r="CV232" i="4" s="1"/>
  <c r="BN232" i="4"/>
  <c r="BR230" i="4"/>
  <c r="BN230" i="4"/>
  <c r="BR228" i="4"/>
  <c r="BN226" i="4"/>
  <c r="CD226" i="4"/>
  <c r="CR226" i="4" s="1"/>
  <c r="BR224" i="4"/>
  <c r="BN224" i="4"/>
  <c r="DF224" i="4"/>
  <c r="DT224" i="4" s="1"/>
  <c r="J223" i="7" s="1"/>
  <c r="BR222" i="4"/>
  <c r="DJ222" i="4"/>
  <c r="DX222" i="4" s="1"/>
  <c r="N221" i="7" s="1"/>
  <c r="BN222" i="4"/>
  <c r="DF222" i="4"/>
  <c r="DT222" i="4" s="1"/>
  <c r="J221" i="7" s="1"/>
  <c r="BR220" i="4"/>
  <c r="DJ220" i="4"/>
  <c r="DX220" i="4" s="1"/>
  <c r="N219" i="7" s="1"/>
  <c r="BN218" i="4"/>
  <c r="BR216" i="4"/>
  <c r="CH216" i="4"/>
  <c r="CV216" i="4" s="1"/>
  <c r="BN216" i="4"/>
  <c r="BR214" i="4"/>
  <c r="BN214" i="4"/>
  <c r="BR212" i="4"/>
  <c r="CH212" i="4"/>
  <c r="CV212" i="4" s="1"/>
  <c r="BN211" i="4"/>
  <c r="CD211" i="4"/>
  <c r="CR211" i="4" s="1"/>
  <c r="BN210" i="4"/>
  <c r="BR209" i="4"/>
  <c r="BR208" i="4"/>
  <c r="DJ208" i="4"/>
  <c r="DX208" i="4" s="1"/>
  <c r="N207" i="7" s="1"/>
  <c r="DF208" i="4"/>
  <c r="DT208" i="4" s="1"/>
  <c r="J207" i="7" s="1"/>
  <c r="BN208" i="4"/>
  <c r="BN207" i="4"/>
  <c r="BR206" i="4"/>
  <c r="BN206" i="4"/>
  <c r="DF206" i="4"/>
  <c r="DT206" i="4" s="1"/>
  <c r="J205" i="7" s="1"/>
  <c r="BR205" i="4"/>
  <c r="BR204" i="4"/>
  <c r="BN203" i="4"/>
  <c r="CD203" i="4"/>
  <c r="CR203" i="4" s="1"/>
  <c r="BN202" i="4"/>
  <c r="DF202" i="4"/>
  <c r="DT202" i="4" s="1"/>
  <c r="J201" i="7" s="1"/>
  <c r="BR201" i="4"/>
  <c r="BR200" i="4"/>
  <c r="BN200" i="4"/>
  <c r="BN199" i="4"/>
  <c r="DF199" i="4"/>
  <c r="DT199" i="4" s="1"/>
  <c r="J198" i="7" s="1"/>
  <c r="BR198" i="4"/>
  <c r="BN198" i="4"/>
  <c r="DF198" i="4"/>
  <c r="DT198" i="4" s="1"/>
  <c r="J197" i="7" s="1"/>
  <c r="BR197" i="4"/>
  <c r="CH197" i="4"/>
  <c r="CV197" i="4" s="1"/>
  <c r="BR196" i="4"/>
  <c r="BN195" i="4"/>
  <c r="BN194" i="4"/>
  <c r="DF194" i="4"/>
  <c r="DT194" i="4" s="1"/>
  <c r="J193" i="7" s="1"/>
  <c r="BR193" i="4"/>
  <c r="BN192" i="4"/>
  <c r="DF192" i="4"/>
  <c r="DT192" i="4" s="1"/>
  <c r="J191" i="7" s="1"/>
  <c r="BN191" i="4"/>
  <c r="DF191" i="4"/>
  <c r="DT191" i="4" s="1"/>
  <c r="J190" i="7" s="1"/>
  <c r="BR190" i="4"/>
  <c r="BN190" i="4"/>
  <c r="DF190" i="4"/>
  <c r="DT190" i="4" s="1"/>
  <c r="J189" i="7" s="1"/>
  <c r="BR189" i="4"/>
  <c r="BR188" i="4"/>
  <c r="BN188" i="4"/>
  <c r="BN187" i="4"/>
  <c r="DF187" i="4"/>
  <c r="DT187" i="4" s="1"/>
  <c r="J186" i="7" s="1"/>
  <c r="BR186" i="4"/>
  <c r="BR185" i="4"/>
  <c r="BR184" i="4"/>
  <c r="BN184" i="4"/>
  <c r="BN183" i="4"/>
  <c r="CD183" i="4"/>
  <c r="CR183" i="4" s="1"/>
  <c r="BR182" i="4"/>
  <c r="BN182" i="4"/>
  <c r="CD182" i="4"/>
  <c r="CR182" i="4" s="1"/>
  <c r="BR181" i="4"/>
  <c r="BR180" i="4"/>
  <c r="BN180" i="4"/>
  <c r="BN179" i="4"/>
  <c r="CD179" i="4"/>
  <c r="CR179" i="4" s="1"/>
  <c r="BR178" i="4"/>
  <c r="DJ178" i="4"/>
  <c r="DX178" i="4" s="1"/>
  <c r="N177" i="7" s="1"/>
  <c r="BN178" i="4"/>
  <c r="BR177" i="4"/>
  <c r="DJ177" i="4"/>
  <c r="DX177" i="4" s="1"/>
  <c r="N176" i="7" s="1"/>
  <c r="BN176" i="4"/>
  <c r="BN175" i="4"/>
  <c r="CD175" i="4"/>
  <c r="CR175" i="4" s="1"/>
  <c r="BR174" i="4"/>
  <c r="BN174" i="4"/>
  <c r="BR173" i="4"/>
  <c r="BR172" i="4"/>
  <c r="BN172" i="4"/>
  <c r="BN171" i="4"/>
  <c r="DF171" i="4"/>
  <c r="DT171" i="4" s="1"/>
  <c r="J170" i="7" s="1"/>
  <c r="BR170" i="4"/>
  <c r="BR169" i="4"/>
  <c r="BR168" i="4"/>
  <c r="BN168" i="4"/>
  <c r="BN167" i="4"/>
  <c r="CD167" i="4"/>
  <c r="CR167" i="4" s="1"/>
  <c r="BR166" i="4"/>
  <c r="BN166" i="4"/>
  <c r="BR165" i="4"/>
  <c r="BR164" i="4"/>
  <c r="BN164" i="4"/>
  <c r="BN163" i="4"/>
  <c r="DF163" i="4"/>
  <c r="DT163" i="4" s="1"/>
  <c r="J162" i="7" s="1"/>
  <c r="BR162" i="4"/>
  <c r="BN162" i="4"/>
  <c r="BR161" i="4"/>
  <c r="DJ161" i="4"/>
  <c r="DX161" i="4" s="1"/>
  <c r="N160" i="7" s="1"/>
  <c r="BN160" i="4"/>
  <c r="BN159" i="4"/>
  <c r="DF159" i="4"/>
  <c r="DT159" i="4" s="1"/>
  <c r="J158" i="7" s="1"/>
  <c r="BR158" i="4"/>
  <c r="BN158" i="4"/>
  <c r="DF158" i="4"/>
  <c r="DT158" i="4" s="1"/>
  <c r="J157" i="7" s="1"/>
  <c r="BR157" i="4"/>
  <c r="DJ157" i="4"/>
  <c r="DX157" i="4" s="1"/>
  <c r="N156" i="7" s="1"/>
  <c r="BR156" i="4"/>
  <c r="BN156" i="4"/>
  <c r="CD156" i="4"/>
  <c r="CR156" i="4" s="1"/>
  <c r="BN155" i="4"/>
  <c r="BR154" i="4"/>
  <c r="BR153" i="4"/>
  <c r="DJ153" i="4"/>
  <c r="DX153" i="4" s="1"/>
  <c r="N152" i="7" s="1"/>
  <c r="DJ152" i="4"/>
  <c r="DX152" i="4" s="1"/>
  <c r="N151" i="7" s="1"/>
  <c r="BR152" i="4"/>
  <c r="BN152" i="4"/>
  <c r="DF152" i="4"/>
  <c r="DT152" i="4" s="1"/>
  <c r="J151" i="7" s="1"/>
  <c r="BN151" i="4"/>
  <c r="BR150" i="4"/>
  <c r="DJ150" i="4"/>
  <c r="DX150" i="4" s="1"/>
  <c r="N149" i="7" s="1"/>
  <c r="BN150" i="4"/>
  <c r="DF150" i="4"/>
  <c r="DT150" i="4" s="1"/>
  <c r="J149" i="7" s="1"/>
  <c r="BR149" i="4"/>
  <c r="DJ149" i="4"/>
  <c r="DX149" i="4" s="1"/>
  <c r="N148" i="7" s="1"/>
  <c r="BR148" i="4"/>
  <c r="BN148" i="4"/>
  <c r="DF148" i="4"/>
  <c r="DT148" i="4" s="1"/>
  <c r="J147" i="7" s="1"/>
  <c r="BN147" i="4"/>
  <c r="CD147" i="4"/>
  <c r="CR147" i="4" s="1"/>
  <c r="BR146" i="4"/>
  <c r="DF146" i="4"/>
  <c r="DT146" i="4" s="1"/>
  <c r="J145" i="7" s="1"/>
  <c r="BN146" i="4"/>
  <c r="BR145" i="4"/>
  <c r="BN144" i="4"/>
  <c r="DF144" i="4"/>
  <c r="DT144" i="4" s="1"/>
  <c r="J143" i="7" s="1"/>
  <c r="BN143" i="4"/>
  <c r="BR142" i="4"/>
  <c r="DJ142" i="4"/>
  <c r="DX142" i="4" s="1"/>
  <c r="N141" i="7" s="1"/>
  <c r="BN142" i="4"/>
  <c r="DF142" i="4"/>
  <c r="DT142" i="4" s="1"/>
  <c r="J141" i="7" s="1"/>
  <c r="BR141" i="4"/>
  <c r="DJ141" i="4"/>
  <c r="DX141" i="4" s="1"/>
  <c r="N140" i="7" s="1"/>
  <c r="BR140" i="4"/>
  <c r="BN140" i="4"/>
  <c r="DF140" i="4"/>
  <c r="DT140" i="4" s="1"/>
  <c r="J139" i="7" s="1"/>
  <c r="BN139" i="4"/>
  <c r="BR138" i="4"/>
  <c r="DJ138" i="4"/>
  <c r="DX138" i="4" s="1"/>
  <c r="N137" i="7" s="1"/>
  <c r="BN138" i="4"/>
  <c r="DF138" i="4"/>
  <c r="DT138" i="4" s="1"/>
  <c r="J137" i="7" s="1"/>
  <c r="BR137" i="4"/>
  <c r="BR136" i="4"/>
  <c r="CH136" i="4"/>
  <c r="CV136" i="4" s="1"/>
  <c r="BN136" i="4"/>
  <c r="BN135" i="4"/>
  <c r="DF135" i="4"/>
  <c r="DT135" i="4" s="1"/>
  <c r="J134" i="7" s="1"/>
  <c r="BR134" i="4"/>
  <c r="BN134" i="4"/>
  <c r="DF134" i="4"/>
  <c r="DT134" i="4" s="1"/>
  <c r="J133" i="7" s="1"/>
  <c r="BR133" i="4"/>
  <c r="BR132" i="4"/>
  <c r="DJ132" i="4"/>
  <c r="DX132" i="4" s="1"/>
  <c r="N131" i="7" s="1"/>
  <c r="BN132" i="4"/>
  <c r="BN131" i="4"/>
  <c r="DF131" i="4"/>
  <c r="DT131" i="4" s="1"/>
  <c r="J130" i="7" s="1"/>
  <c r="BR130" i="4"/>
  <c r="BN130" i="4"/>
  <c r="BR129" i="4"/>
  <c r="CH129" i="4"/>
  <c r="CV129" i="4" s="1"/>
  <c r="BR128" i="4"/>
  <c r="BN128" i="4"/>
  <c r="CD128" i="4"/>
  <c r="CR128" i="4" s="1"/>
  <c r="BN127" i="4"/>
  <c r="BR126" i="4"/>
  <c r="DJ126" i="4"/>
  <c r="DX126" i="4" s="1"/>
  <c r="N125" i="7" s="1"/>
  <c r="BN126" i="4"/>
  <c r="BR125" i="4"/>
  <c r="BR124" i="4"/>
  <c r="DJ124" i="4"/>
  <c r="DX124" i="4" s="1"/>
  <c r="N123" i="7" s="1"/>
  <c r="BN124" i="4"/>
  <c r="BN123" i="4"/>
  <c r="DF123" i="4"/>
  <c r="DT123" i="4" s="1"/>
  <c r="J122" i="7" s="1"/>
  <c r="BR122" i="4"/>
  <c r="BN122" i="4"/>
  <c r="DF122" i="4"/>
  <c r="DT122" i="4" s="1"/>
  <c r="J121" i="7" s="1"/>
  <c r="BR121" i="4"/>
  <c r="BR120" i="4"/>
  <c r="DJ120" i="4"/>
  <c r="DX120" i="4" s="1"/>
  <c r="N119" i="7" s="1"/>
  <c r="BN120" i="4"/>
  <c r="BN119" i="4"/>
  <c r="BR118" i="4"/>
  <c r="CH118" i="4"/>
  <c r="CV118" i="4" s="1"/>
  <c r="BN118" i="4"/>
  <c r="DF118" i="4"/>
  <c r="DT118" i="4" s="1"/>
  <c r="J117" i="7" s="1"/>
  <c r="BR117" i="4"/>
  <c r="BR116" i="4"/>
  <c r="BN116" i="4"/>
  <c r="CD116" i="4"/>
  <c r="CR116" i="4" s="1"/>
  <c r="BN115" i="4"/>
  <c r="BR114" i="4"/>
  <c r="BN114" i="4"/>
  <c r="BR113" i="4"/>
  <c r="CH113" i="4"/>
  <c r="CV113" i="4" s="1"/>
  <c r="DJ112" i="4"/>
  <c r="DX112" i="4" s="1"/>
  <c r="N111" i="7" s="1"/>
  <c r="BR112" i="4"/>
  <c r="BN112" i="4"/>
  <c r="BN111" i="4"/>
  <c r="BR110" i="4"/>
  <c r="BN110" i="4"/>
  <c r="DF110" i="4"/>
  <c r="DT110" i="4" s="1"/>
  <c r="J109" i="7" s="1"/>
  <c r="BR109" i="4"/>
  <c r="CH109" i="4"/>
  <c r="CV109" i="4" s="1"/>
  <c r="BR108" i="4"/>
  <c r="DJ108" i="4"/>
  <c r="DX108" i="4" s="1"/>
  <c r="N107" i="7" s="1"/>
  <c r="BN108" i="4"/>
  <c r="BN107" i="4"/>
  <c r="DF107" i="4"/>
  <c r="DT107" i="4" s="1"/>
  <c r="J106" i="7" s="1"/>
  <c r="BR106" i="4"/>
  <c r="CH106" i="4"/>
  <c r="CV106" i="4" s="1"/>
  <c r="BN106" i="4"/>
  <c r="DF106" i="4"/>
  <c r="DT106" i="4" s="1"/>
  <c r="J105" i="7" s="1"/>
  <c r="BR105" i="4"/>
  <c r="DJ105" i="4"/>
  <c r="DX105" i="4" s="1"/>
  <c r="N104" i="7" s="1"/>
  <c r="BR104" i="4"/>
  <c r="CH104" i="4"/>
  <c r="CV104" i="4" s="1"/>
  <c r="CD104" i="4"/>
  <c r="CR104" i="4" s="1"/>
  <c r="BN104" i="4"/>
  <c r="BN103" i="4"/>
  <c r="BR102" i="4"/>
  <c r="DJ102" i="4"/>
  <c r="DX102" i="4" s="1"/>
  <c r="N101" i="7" s="1"/>
  <c r="BN102" i="4"/>
  <c r="DF102" i="4"/>
  <c r="DT102" i="4" s="1"/>
  <c r="J101" i="7" s="1"/>
  <c r="BR101" i="4"/>
  <c r="DJ101" i="4"/>
  <c r="DX101" i="4" s="1"/>
  <c r="N100" i="7" s="1"/>
  <c r="BR100" i="4"/>
  <c r="BN100" i="4"/>
  <c r="DF100" i="4"/>
  <c r="DT100" i="4" s="1"/>
  <c r="J99" i="7" s="1"/>
  <c r="DL386" i="4"/>
  <c r="DZ386" i="4" s="1"/>
  <c r="P385" i="7" s="1"/>
  <c r="DJ383" i="4"/>
  <c r="DX383" i="4" s="1"/>
  <c r="N382" i="7" s="1"/>
  <c r="CB382" i="4"/>
  <c r="CP382" i="4" s="1"/>
  <c r="DJ375" i="4"/>
  <c r="DX375" i="4" s="1"/>
  <c r="N374" i="7" s="1"/>
  <c r="CB374" i="4"/>
  <c r="CP374" i="4" s="1"/>
  <c r="DF369" i="4"/>
  <c r="DT369" i="4" s="1"/>
  <c r="J368" i="7" s="1"/>
  <c r="DL362" i="4"/>
  <c r="DZ362" i="4" s="1"/>
  <c r="P361" i="7" s="1"/>
  <c r="DF361" i="4"/>
  <c r="DT361" i="4" s="1"/>
  <c r="J360" i="7" s="1"/>
  <c r="DH356" i="4"/>
  <c r="DV356" i="4" s="1"/>
  <c r="L355" i="7" s="1"/>
  <c r="DL354" i="4"/>
  <c r="DZ354" i="4" s="1"/>
  <c r="P353" i="7" s="1"/>
  <c r="CB350" i="4"/>
  <c r="CP350" i="4" s="1"/>
  <c r="DJ343" i="4"/>
  <c r="DX343" i="4" s="1"/>
  <c r="N342" i="7" s="1"/>
  <c r="DD342" i="4"/>
  <c r="DR342" i="4" s="1"/>
  <c r="H341" i="7" s="1"/>
  <c r="DL330" i="4"/>
  <c r="DZ330" i="4" s="1"/>
  <c r="P329" i="7" s="1"/>
  <c r="CD329" i="4"/>
  <c r="CR329" i="4" s="1"/>
  <c r="DH324" i="4"/>
  <c r="DV324" i="4" s="1"/>
  <c r="L323" i="7" s="1"/>
  <c r="DD318" i="4"/>
  <c r="DR318" i="4" s="1"/>
  <c r="H317" i="7" s="1"/>
  <c r="DJ311" i="4"/>
  <c r="DX311" i="4" s="1"/>
  <c r="N310" i="7" s="1"/>
  <c r="DD310" i="4"/>
  <c r="DR310" i="4" s="1"/>
  <c r="H309" i="7" s="1"/>
  <c r="DF305" i="4"/>
  <c r="DT305" i="4" s="1"/>
  <c r="J304" i="7" s="1"/>
  <c r="CJ298" i="4"/>
  <c r="CX298" i="4" s="1"/>
  <c r="DL294" i="4"/>
  <c r="DZ294" i="4" s="1"/>
  <c r="P293" i="7" s="1"/>
  <c r="CB294" i="4"/>
  <c r="CP294" i="4" s="1"/>
  <c r="DF293" i="4"/>
  <c r="DT293" i="4" s="1"/>
  <c r="J292" i="7" s="1"/>
  <c r="CJ290" i="4"/>
  <c r="CX290" i="4" s="1"/>
  <c r="DH288" i="4"/>
  <c r="DV288" i="4" s="1"/>
  <c r="L287" i="7" s="1"/>
  <c r="DJ287" i="4"/>
  <c r="DX287" i="4" s="1"/>
  <c r="N286" i="7" s="1"/>
  <c r="CF284" i="4"/>
  <c r="CT284" i="4" s="1"/>
  <c r="CB278" i="4"/>
  <c r="CP278" i="4" s="1"/>
  <c r="DF277" i="4"/>
  <c r="DT277" i="4" s="1"/>
  <c r="J276" i="7" s="1"/>
  <c r="DD274" i="4"/>
  <c r="DR274" i="4" s="1"/>
  <c r="H273" i="7" s="1"/>
  <c r="DJ271" i="4"/>
  <c r="DX271" i="4" s="1"/>
  <c r="N270" i="7" s="1"/>
  <c r="DL270" i="4"/>
  <c r="DZ270" i="4" s="1"/>
  <c r="P269" i="7" s="1"/>
  <c r="DH268" i="4"/>
  <c r="DV268" i="4" s="1"/>
  <c r="L267" i="7" s="1"/>
  <c r="CJ262" i="4"/>
  <c r="CX262" i="4" s="1"/>
  <c r="DF261" i="4"/>
  <c r="DT261" i="4" s="1"/>
  <c r="J260" i="7" s="1"/>
  <c r="DD258" i="4"/>
  <c r="DR258" i="4" s="1"/>
  <c r="H257" i="7" s="1"/>
  <c r="DJ255" i="4"/>
  <c r="DX255" i="4" s="1"/>
  <c r="N254" i="7" s="1"/>
  <c r="DL254" i="4"/>
  <c r="DZ254" i="4" s="1"/>
  <c r="P253" i="7" s="1"/>
  <c r="DF253" i="4"/>
  <c r="DT253" i="4" s="1"/>
  <c r="J252" i="7" s="1"/>
  <c r="DH252" i="4"/>
  <c r="DV252" i="4" s="1"/>
  <c r="L251" i="7" s="1"/>
  <c r="DF249" i="4"/>
  <c r="DT249" i="4" s="1"/>
  <c r="J248" i="7" s="1"/>
  <c r="DF245" i="4"/>
  <c r="DT245" i="4" s="1"/>
  <c r="J244" i="7" s="1"/>
  <c r="CJ242" i="4"/>
  <c r="CX242" i="4" s="1"/>
  <c r="DD242" i="4"/>
  <c r="DR242" i="4" s="1"/>
  <c r="H241" i="7" s="1"/>
  <c r="DH240" i="4"/>
  <c r="DV240" i="4" s="1"/>
  <c r="L239" i="7" s="1"/>
  <c r="DJ239" i="4"/>
  <c r="DX239" i="4" s="1"/>
  <c r="N238" i="7" s="1"/>
  <c r="DL238" i="4"/>
  <c r="DZ238" i="4" s="1"/>
  <c r="P237" i="7" s="1"/>
  <c r="DH236" i="4"/>
  <c r="DV236" i="4" s="1"/>
  <c r="L235" i="7" s="1"/>
  <c r="DF233" i="4"/>
  <c r="DT233" i="4" s="1"/>
  <c r="J232" i="7" s="1"/>
  <c r="DD230" i="4"/>
  <c r="DR230" i="4" s="1"/>
  <c r="H229" i="7" s="1"/>
  <c r="DF229" i="4"/>
  <c r="DT229" i="4" s="1"/>
  <c r="J228" i="7" s="1"/>
  <c r="DJ227" i="4"/>
  <c r="DX227" i="4" s="1"/>
  <c r="N226" i="7" s="1"/>
  <c r="DL226" i="4"/>
  <c r="DZ226" i="4" s="1"/>
  <c r="P225" i="7" s="1"/>
  <c r="DD226" i="4"/>
  <c r="DR226" i="4" s="1"/>
  <c r="H225" i="7" s="1"/>
  <c r="DJ223" i="4"/>
  <c r="DX223" i="4" s="1"/>
  <c r="N222" i="7" s="1"/>
  <c r="DL222" i="4"/>
  <c r="DZ222" i="4" s="1"/>
  <c r="P221" i="7" s="1"/>
  <c r="DH220" i="4"/>
  <c r="DV220" i="4" s="1"/>
  <c r="L219" i="7" s="1"/>
  <c r="DD218" i="4"/>
  <c r="DR218" i="4" s="1"/>
  <c r="H217" i="7" s="1"/>
  <c r="DD214" i="4"/>
  <c r="DR214" i="4" s="1"/>
  <c r="H213" i="7" s="1"/>
  <c r="DF213" i="4"/>
  <c r="DT213" i="4" s="1"/>
  <c r="J212" i="7" s="1"/>
  <c r="CJ210" i="4"/>
  <c r="CX210" i="4" s="1"/>
  <c r="DF209" i="4"/>
  <c r="DT209" i="4" s="1"/>
  <c r="J208" i="7" s="1"/>
  <c r="DH204" i="4"/>
  <c r="DV204" i="4" s="1"/>
  <c r="L203" i="7" s="1"/>
  <c r="DF201" i="4"/>
  <c r="DT201" i="4" s="1"/>
  <c r="J200" i="7" s="1"/>
  <c r="DH196" i="4"/>
  <c r="DV196" i="4" s="1"/>
  <c r="L195" i="7" s="1"/>
  <c r="DL194" i="4"/>
  <c r="DZ194" i="4" s="1"/>
  <c r="P193" i="7" s="1"/>
  <c r="DL186" i="4"/>
  <c r="DZ186" i="4" s="1"/>
  <c r="P185" i="7" s="1"/>
  <c r="DJ183" i="4"/>
  <c r="DX183" i="4" s="1"/>
  <c r="N182" i="7" s="1"/>
  <c r="DD182" i="4"/>
  <c r="DR182" i="4" s="1"/>
  <c r="H181" i="7" s="1"/>
  <c r="CF180" i="4"/>
  <c r="CT180" i="4" s="1"/>
  <c r="DF177" i="4"/>
  <c r="DT177" i="4" s="1"/>
  <c r="J176" i="7" s="1"/>
  <c r="DD174" i="4"/>
  <c r="DR174" i="4" s="1"/>
  <c r="H173" i="7" s="1"/>
  <c r="CF172" i="4"/>
  <c r="CT172" i="4" s="1"/>
  <c r="DL170" i="4"/>
  <c r="DZ170" i="4" s="1"/>
  <c r="P169" i="7" s="1"/>
  <c r="DD166" i="4"/>
  <c r="DR166" i="4" s="1"/>
  <c r="H165" i="7" s="1"/>
  <c r="DH164" i="4"/>
  <c r="DV164" i="4" s="1"/>
  <c r="L163" i="7" s="1"/>
  <c r="DD158" i="4"/>
  <c r="DR158" i="4" s="1"/>
  <c r="H157" i="7" s="1"/>
  <c r="DL154" i="4"/>
  <c r="DZ154" i="4" s="1"/>
  <c r="P153" i="7" s="1"/>
  <c r="CD153" i="4"/>
  <c r="CR153" i="4" s="1"/>
  <c r="DJ151" i="4"/>
  <c r="DX151" i="4" s="1"/>
  <c r="N150" i="7" s="1"/>
  <c r="DF145" i="4"/>
  <c r="DT145" i="4" s="1"/>
  <c r="J144" i="7" s="1"/>
  <c r="DD142" i="4"/>
  <c r="DR142" i="4" s="1"/>
  <c r="H141" i="7" s="1"/>
  <c r="DF137" i="4"/>
  <c r="DT137" i="4" s="1"/>
  <c r="J136" i="7" s="1"/>
  <c r="DJ135" i="4"/>
  <c r="DX135" i="4" s="1"/>
  <c r="N134" i="7" s="1"/>
  <c r="DF129" i="4"/>
  <c r="DT129" i="4" s="1"/>
  <c r="J128" i="7" s="1"/>
  <c r="CF124" i="4"/>
  <c r="CT124" i="4" s="1"/>
  <c r="DL122" i="4"/>
  <c r="DZ122" i="4" s="1"/>
  <c r="P121" i="7" s="1"/>
  <c r="DF121" i="4"/>
  <c r="DT121" i="4" s="1"/>
  <c r="J120" i="7" s="1"/>
  <c r="DJ119" i="4"/>
  <c r="DX119" i="4" s="1"/>
  <c r="N118" i="7" s="1"/>
  <c r="DD118" i="4"/>
  <c r="DR118" i="4" s="1"/>
  <c r="H117" i="7" s="1"/>
  <c r="DH116" i="4"/>
  <c r="DV116" i="4" s="1"/>
  <c r="L115" i="7" s="1"/>
  <c r="CB110" i="4"/>
  <c r="CP110" i="4" s="1"/>
  <c r="CF108" i="4"/>
  <c r="CT108" i="4" s="1"/>
  <c r="DL106" i="4"/>
  <c r="DZ106" i="4" s="1"/>
  <c r="P105" i="7" s="1"/>
  <c r="DJ103" i="4"/>
  <c r="DX103" i="4" s="1"/>
  <c r="N102" i="7" s="1"/>
  <c r="CB102" i="4"/>
  <c r="CP102" i="4" s="1"/>
  <c r="BP295" i="4"/>
  <c r="BN292" i="4"/>
  <c r="BL289" i="4"/>
  <c r="BT285" i="4"/>
  <c r="BR282" i="4"/>
  <c r="BP279" i="4"/>
  <c r="BN276" i="4"/>
  <c r="BL273" i="4"/>
  <c r="BT269" i="4"/>
  <c r="BR266" i="4"/>
  <c r="BP263" i="4"/>
  <c r="BN260" i="4"/>
  <c r="BL257" i="4"/>
  <c r="BT253" i="4"/>
  <c r="BR250" i="4"/>
  <c r="BP247" i="4"/>
  <c r="BN244" i="4"/>
  <c r="BL241" i="4"/>
  <c r="BT237" i="4"/>
  <c r="BR234" i="4"/>
  <c r="BP231" i="4"/>
  <c r="BN228" i="4"/>
  <c r="BL225" i="4"/>
  <c r="BT221" i="4"/>
  <c r="BR218" i="4"/>
  <c r="BP215" i="4"/>
  <c r="BN212" i="4"/>
  <c r="BL209" i="4"/>
  <c r="BT205" i="4"/>
  <c r="BR202" i="4"/>
  <c r="BP199" i="4"/>
  <c r="BN196" i="4"/>
  <c r="BR192" i="4"/>
  <c r="BN186" i="4"/>
  <c r="BT179" i="4"/>
  <c r="BP173" i="4"/>
  <c r="BL167" i="4"/>
  <c r="BR160" i="4"/>
  <c r="BN154" i="4"/>
  <c r="BT147" i="4"/>
  <c r="BO140" i="4"/>
  <c r="BP125" i="4"/>
  <c r="BO108" i="4"/>
  <c r="B246" i="5"/>
  <c r="B182" i="5"/>
  <c r="C271" i="5"/>
  <c r="B236" i="5"/>
  <c r="A182" i="4"/>
  <c r="C331" i="5"/>
  <c r="A179" i="4"/>
  <c r="A177" i="4"/>
  <c r="A174" i="4"/>
  <c r="A171" i="4"/>
  <c r="A169" i="4"/>
  <c r="A163" i="4"/>
  <c r="A161" i="4"/>
  <c r="A155" i="4"/>
  <c r="A154" i="4"/>
  <c r="A153" i="4"/>
  <c r="A150" i="4"/>
  <c r="A147" i="4"/>
  <c r="A145" i="4"/>
  <c r="A143" i="4"/>
  <c r="A142" i="4"/>
  <c r="A139" i="4"/>
  <c r="A137" i="4"/>
  <c r="A131" i="4"/>
  <c r="A129" i="4"/>
  <c r="A123" i="4"/>
  <c r="A122" i="4"/>
  <c r="A121" i="4"/>
  <c r="A118" i="4"/>
  <c r="A115" i="4"/>
  <c r="A111" i="4"/>
  <c r="A110" i="4"/>
  <c r="A107" i="4"/>
  <c r="A99" i="4"/>
  <c r="C363" i="5"/>
  <c r="C335" i="5"/>
  <c r="C284" i="5"/>
  <c r="C276" i="5"/>
  <c r="A367" i="4"/>
  <c r="A359" i="4"/>
  <c r="A354" i="4"/>
  <c r="C375" i="6"/>
  <c r="C375" i="5"/>
  <c r="C379" i="5"/>
  <c r="A335" i="4"/>
  <c r="A331" i="4"/>
  <c r="A318" i="4"/>
  <c r="A287" i="4"/>
  <c r="A247" i="4"/>
  <c r="A225" i="4"/>
  <c r="C141" i="6"/>
  <c r="A339" i="4"/>
  <c r="A323" i="4"/>
  <c r="A319" i="4"/>
  <c r="A315" i="4"/>
  <c r="A307" i="4"/>
  <c r="A306" i="4"/>
  <c r="A303" i="4"/>
  <c r="A299" i="4"/>
  <c r="A295" i="4"/>
  <c r="A291" i="4"/>
  <c r="A283" i="4"/>
  <c r="A279" i="4"/>
  <c r="A275" i="4"/>
  <c r="A271" i="4"/>
  <c r="A267" i="4"/>
  <c r="A263" i="4"/>
  <c r="A255" i="4"/>
  <c r="A251" i="4"/>
  <c r="A243" i="4"/>
  <c r="A239" i="4"/>
  <c r="A235" i="4"/>
  <c r="A219" i="4"/>
  <c r="A217" i="4"/>
  <c r="A214" i="4"/>
  <c r="A211" i="4"/>
  <c r="A209" i="4"/>
  <c r="A203" i="4"/>
  <c r="A201" i="4"/>
  <c r="A198" i="4"/>
  <c r="A195" i="4"/>
  <c r="A193" i="4"/>
  <c r="A187" i="4"/>
  <c r="A185" i="4"/>
  <c r="A134" i="4"/>
  <c r="C327" i="5"/>
  <c r="C311" i="5"/>
  <c r="C294" i="5"/>
  <c r="C278" i="5"/>
  <c r="C266" i="5"/>
  <c r="C255" i="5"/>
  <c r="C250" i="5"/>
  <c r="C231" i="5"/>
  <c r="C221" i="5"/>
  <c r="C216" i="5"/>
  <c r="C210" i="5"/>
  <c r="C205" i="5"/>
  <c r="C200" i="5"/>
  <c r="C194" i="5"/>
  <c r="C189" i="5"/>
  <c r="C184" i="5"/>
  <c r="C179" i="5"/>
  <c r="C170" i="5"/>
  <c r="C160" i="5"/>
  <c r="C156" i="5"/>
  <c r="C152" i="5"/>
  <c r="C144" i="5"/>
  <c r="C140" i="5"/>
  <c r="C136" i="5"/>
  <c r="C128" i="5"/>
  <c r="C124" i="5"/>
  <c r="C120" i="5"/>
  <c r="C117" i="5"/>
  <c r="C109" i="5"/>
  <c r="C101" i="5"/>
  <c r="A166" i="4"/>
  <c r="CC151" i="4"/>
  <c r="CQ151" i="4" s="1"/>
  <c r="C109" i="6"/>
  <c r="A102" i="4"/>
  <c r="FK384" i="4"/>
  <c r="FL384" i="4"/>
  <c r="FP379" i="4"/>
  <c r="FG379" i="4"/>
  <c r="FH379" i="4"/>
  <c r="A379" i="4"/>
  <c r="FH377" i="4"/>
  <c r="FO377" i="4"/>
  <c r="FP377" i="4"/>
  <c r="FH373" i="4"/>
  <c r="FO373" i="4"/>
  <c r="FP373" i="4"/>
  <c r="FV373" i="4"/>
  <c r="FU373" i="4"/>
  <c r="FZ370" i="4"/>
  <c r="C369" i="6"/>
  <c r="FV365" i="4"/>
  <c r="FP365" i="4"/>
  <c r="FO365" i="4"/>
  <c r="FF316" i="4"/>
  <c r="FG316" i="4"/>
  <c r="FW316" i="4"/>
  <c r="FV316" i="4"/>
  <c r="FF308" i="4"/>
  <c r="FG308" i="4"/>
  <c r="FN302" i="4"/>
  <c r="FO302" i="4"/>
  <c r="FW300" i="4"/>
  <c r="FF300" i="4"/>
  <c r="FG300" i="4"/>
  <c r="FO298" i="4"/>
  <c r="C297" i="6"/>
  <c r="A297" i="4"/>
  <c r="FJ297" i="4"/>
  <c r="FK297" i="4"/>
  <c r="GD294" i="4"/>
  <c r="GE294" i="4"/>
  <c r="FN294" i="4"/>
  <c r="FO294" i="4"/>
  <c r="FF292" i="4"/>
  <c r="FG292" i="4"/>
  <c r="FO290" i="4"/>
  <c r="C289" i="6"/>
  <c r="GA289" i="4"/>
  <c r="FJ289" i="4"/>
  <c r="FK289" i="4"/>
  <c r="FN286" i="4"/>
  <c r="FO286" i="4"/>
  <c r="FG284" i="4"/>
  <c r="FF284" i="4"/>
  <c r="FO282" i="4"/>
  <c r="C281" i="6"/>
  <c r="A281" i="4"/>
  <c r="FJ281" i="4"/>
  <c r="FK281" i="4"/>
  <c r="FG280" i="4"/>
  <c r="GB280" i="4"/>
  <c r="GC280" i="4"/>
  <c r="FN278" i="4"/>
  <c r="FO278" i="4"/>
  <c r="FF276" i="4"/>
  <c r="FG276" i="4"/>
  <c r="FO274" i="4"/>
  <c r="C273" i="6"/>
  <c r="A273" i="4"/>
  <c r="FJ273" i="4"/>
  <c r="FK273" i="4"/>
  <c r="FU270" i="4"/>
  <c r="FN270" i="4"/>
  <c r="FO270" i="4"/>
  <c r="FF268" i="4"/>
  <c r="FG268" i="4"/>
  <c r="FO266" i="4"/>
  <c r="C265" i="6"/>
  <c r="A265" i="4"/>
  <c r="FJ265" i="4"/>
  <c r="FK265" i="4"/>
  <c r="FO262" i="4"/>
  <c r="FN262" i="4"/>
  <c r="FF260" i="4"/>
  <c r="FG260" i="4"/>
  <c r="FX259" i="4"/>
  <c r="FY259" i="4"/>
  <c r="A259" i="4"/>
  <c r="FO258" i="4"/>
  <c r="C257" i="6"/>
  <c r="A257" i="4"/>
  <c r="FJ257" i="4"/>
  <c r="FK257" i="4"/>
  <c r="FN254" i="4"/>
  <c r="FO254" i="4"/>
  <c r="FF252" i="4"/>
  <c r="FG252" i="4"/>
  <c r="FO250" i="4"/>
  <c r="C249" i="6"/>
  <c r="A249" i="4"/>
  <c r="FJ249" i="4"/>
  <c r="FK249" i="4"/>
  <c r="FN246" i="4"/>
  <c r="FO246" i="4"/>
  <c r="FF244" i="4"/>
  <c r="FG244" i="4"/>
  <c r="FO242" i="4"/>
  <c r="C241" i="6"/>
  <c r="A241" i="4"/>
  <c r="FK241" i="4"/>
  <c r="FJ241" i="4"/>
  <c r="FT238" i="4"/>
  <c r="FN238" i="4"/>
  <c r="FU238" i="4"/>
  <c r="FO238" i="4"/>
  <c r="FF236" i="4"/>
  <c r="FG236" i="4"/>
  <c r="FO234" i="4"/>
  <c r="C233" i="6"/>
  <c r="A233" i="4"/>
  <c r="FJ233" i="4"/>
  <c r="FK233" i="4"/>
  <c r="FN230" i="4"/>
  <c r="FO230" i="4"/>
  <c r="FF228" i="4"/>
  <c r="FG228" i="4"/>
  <c r="FY227" i="4"/>
  <c r="A227" i="4"/>
  <c r="FL226" i="4"/>
  <c r="C225" i="6"/>
  <c r="FO223" i="4"/>
  <c r="FP223" i="4"/>
  <c r="FK218" i="4"/>
  <c r="FL218" i="4"/>
  <c r="C217" i="6"/>
  <c r="GB216" i="4"/>
  <c r="GC216" i="4"/>
  <c r="A213" i="4"/>
  <c r="FH213" i="4"/>
  <c r="FG213" i="4"/>
  <c r="FL210" i="4"/>
  <c r="C209" i="6"/>
  <c r="FO207" i="4"/>
  <c r="FP207" i="4"/>
  <c r="FK202" i="4"/>
  <c r="FL202" i="4"/>
  <c r="C201" i="6"/>
  <c r="A197" i="4"/>
  <c r="FG197" i="4"/>
  <c r="FH197" i="4"/>
  <c r="FL194" i="4"/>
  <c r="C193" i="6"/>
  <c r="FO191" i="4"/>
  <c r="FP191" i="4"/>
  <c r="FW188" i="4"/>
  <c r="FX188" i="4"/>
  <c r="FK186" i="4"/>
  <c r="FL186" i="4"/>
  <c r="C185" i="6"/>
  <c r="A181" i="4"/>
  <c r="FG181" i="4"/>
  <c r="FH181" i="4"/>
  <c r="FL178" i="4"/>
  <c r="C177" i="6"/>
  <c r="FO175" i="4"/>
  <c r="FP175" i="4"/>
  <c r="FL170" i="4"/>
  <c r="C169" i="6"/>
  <c r="FK170" i="4"/>
  <c r="A165" i="4"/>
  <c r="FG165" i="4"/>
  <c r="FH165" i="4"/>
  <c r="FL162" i="4"/>
  <c r="C161" i="6"/>
  <c r="FO159" i="4"/>
  <c r="FP159" i="4"/>
  <c r="FK154" i="4"/>
  <c r="FL154" i="4"/>
  <c r="C153" i="6"/>
  <c r="A149" i="4"/>
  <c r="FG149" i="4"/>
  <c r="FH149" i="4"/>
  <c r="FL146" i="4"/>
  <c r="C145" i="6"/>
  <c r="FO143" i="4"/>
  <c r="FP143" i="4"/>
  <c r="FK138" i="4"/>
  <c r="FL138" i="4"/>
  <c r="C137" i="6"/>
  <c r="A133" i="4"/>
  <c r="FG133" i="4"/>
  <c r="FH133" i="4"/>
  <c r="FL130" i="4"/>
  <c r="C129" i="6"/>
  <c r="FP127" i="4"/>
  <c r="FO127" i="4"/>
  <c r="FK122" i="4"/>
  <c r="FL122" i="4"/>
  <c r="C121" i="6"/>
  <c r="A117" i="4"/>
  <c r="FG117" i="4"/>
  <c r="FH117" i="4"/>
  <c r="FL114" i="4"/>
  <c r="C113" i="6"/>
  <c r="FO111" i="4"/>
  <c r="FP111" i="4"/>
  <c r="FK106" i="4"/>
  <c r="FL106" i="4"/>
  <c r="C105" i="6"/>
  <c r="FG101" i="4"/>
  <c r="FH101" i="4"/>
  <c r="C357" i="6"/>
  <c r="C335" i="6"/>
  <c r="C325" i="6"/>
  <c r="C315" i="6"/>
  <c r="C303" i="6"/>
  <c r="C293" i="6"/>
  <c r="C283" i="6"/>
  <c r="C271" i="6"/>
  <c r="C261" i="6"/>
  <c r="C251" i="6"/>
  <c r="C239" i="6"/>
  <c r="C229" i="6"/>
  <c r="C219" i="6"/>
  <c r="C207" i="6"/>
  <c r="C197" i="6"/>
  <c r="C187" i="6"/>
  <c r="C165" i="6"/>
  <c r="A382" i="4"/>
  <c r="A370" i="4"/>
  <c r="A350" i="4"/>
  <c r="A338" i="4"/>
  <c r="A327" i="4"/>
  <c r="A286" i="4"/>
  <c r="A274" i="4"/>
  <c r="A254" i="4"/>
  <c r="A242" i="4"/>
  <c r="A231" i="4"/>
  <c r="A222" i="4"/>
  <c r="A210" i="4"/>
  <c r="A199" i="4"/>
  <c r="A190" i="4"/>
  <c r="A178" i="4"/>
  <c r="A167" i="4"/>
  <c r="A158" i="4"/>
  <c r="A146" i="4"/>
  <c r="A135" i="4"/>
  <c r="A126" i="4"/>
  <c r="A114" i="4"/>
  <c r="A103" i="4"/>
  <c r="CC300" i="4"/>
  <c r="CQ300" i="4" s="1"/>
  <c r="CC262" i="4"/>
  <c r="CQ262" i="4" s="1"/>
  <c r="DE262" i="4"/>
  <c r="DS262" i="4" s="1"/>
  <c r="I261" i="7" s="1"/>
  <c r="DI252" i="4"/>
  <c r="DW252" i="4" s="1"/>
  <c r="M251" i="7" s="1"/>
  <c r="CG252" i="4"/>
  <c r="CU252" i="4" s="1"/>
  <c r="DI220" i="4"/>
  <c r="DW220" i="4" s="1"/>
  <c r="M219" i="7" s="1"/>
  <c r="CG220" i="4"/>
  <c r="CU220" i="4" s="1"/>
  <c r="FI385" i="4"/>
  <c r="FP385" i="4"/>
  <c r="FQ385" i="4"/>
  <c r="FV381" i="4"/>
  <c r="FO381" i="4"/>
  <c r="FP381" i="4"/>
  <c r="FL362" i="4"/>
  <c r="FY362" i="4"/>
  <c r="FZ362" i="4"/>
  <c r="C361" i="6"/>
  <c r="GD359" i="4"/>
  <c r="FH359" i="4"/>
  <c r="FP355" i="4"/>
  <c r="FH355" i="4"/>
  <c r="A355" i="4"/>
  <c r="FG355" i="4"/>
  <c r="FK352" i="4"/>
  <c r="FL352" i="4"/>
  <c r="FV349" i="4"/>
  <c r="FO349" i="4"/>
  <c r="FP349" i="4"/>
  <c r="FL346" i="4"/>
  <c r="FY346" i="4"/>
  <c r="FZ346" i="4"/>
  <c r="C345" i="6"/>
  <c r="FP343" i="4"/>
  <c r="FG343" i="4"/>
  <c r="FH343" i="4"/>
  <c r="FF340" i="4"/>
  <c r="FG340" i="4"/>
  <c r="A337" i="4"/>
  <c r="FZ337" i="4"/>
  <c r="GA337" i="4"/>
  <c r="FJ337" i="4"/>
  <c r="FK337" i="4"/>
  <c r="FO330" i="4"/>
  <c r="C329" i="6"/>
  <c r="FF324" i="4"/>
  <c r="FG324" i="4"/>
  <c r="GA321" i="4"/>
  <c r="FJ321" i="4"/>
  <c r="FK321" i="4"/>
  <c r="FN318" i="4"/>
  <c r="FO318" i="4"/>
  <c r="FO306" i="4"/>
  <c r="C305" i="6"/>
  <c r="C366" i="5"/>
  <c r="C358" i="5"/>
  <c r="C342" i="5"/>
  <c r="C334" i="5"/>
  <c r="C314" i="5"/>
  <c r="FZ386" i="4"/>
  <c r="C385" i="6"/>
  <c r="FL378" i="4"/>
  <c r="FY378" i="4"/>
  <c r="FZ378" i="4"/>
  <c r="C377" i="6"/>
  <c r="GD375" i="4"/>
  <c r="FG375" i="4"/>
  <c r="FH375" i="4"/>
  <c r="FK372" i="4"/>
  <c r="FL372" i="4"/>
  <c r="FH369" i="4"/>
  <c r="FO369" i="4"/>
  <c r="FP369" i="4"/>
  <c r="FP363" i="4"/>
  <c r="FG363" i="4"/>
  <c r="FH363" i="4"/>
  <c r="A363" i="4"/>
  <c r="FK360" i="4"/>
  <c r="FL360" i="4"/>
  <c r="FK356" i="4"/>
  <c r="FL356" i="4"/>
  <c r="FH353" i="4"/>
  <c r="FO353" i="4"/>
  <c r="FP353" i="4"/>
  <c r="FP347" i="4"/>
  <c r="FG347" i="4"/>
  <c r="FH347" i="4"/>
  <c r="A347" i="4"/>
  <c r="FL344" i="4"/>
  <c r="FK344" i="4"/>
  <c r="FH341" i="4"/>
  <c r="FO341" i="4"/>
  <c r="FP341" i="4"/>
  <c r="FN334" i="4"/>
  <c r="FO334" i="4"/>
  <c r="FO322" i="4"/>
  <c r="C321" i="6"/>
  <c r="FO314" i="4"/>
  <c r="C313" i="6"/>
  <c r="B98" i="6"/>
  <c r="B98" i="7"/>
  <c r="C365" i="6"/>
  <c r="C355" i="6"/>
  <c r="C343" i="6"/>
  <c r="C333" i="6"/>
  <c r="C323" i="6"/>
  <c r="C311" i="6"/>
  <c r="C301" i="6"/>
  <c r="C291" i="6"/>
  <c r="C279" i="6"/>
  <c r="C269" i="6"/>
  <c r="C259" i="6"/>
  <c r="C247" i="6"/>
  <c r="C237" i="6"/>
  <c r="C227" i="6"/>
  <c r="C215" i="6"/>
  <c r="C205" i="6"/>
  <c r="C195" i="6"/>
  <c r="C183" i="6"/>
  <c r="C173" i="6"/>
  <c r="A378" i="4"/>
  <c r="A358" i="4"/>
  <c r="A346" i="4"/>
  <c r="A326" i="4"/>
  <c r="A314" i="4"/>
  <c r="A294" i="4"/>
  <c r="A282" i="4"/>
  <c r="A262" i="4"/>
  <c r="A250" i="4"/>
  <c r="A230" i="4"/>
  <c r="A218" i="4"/>
  <c r="A207" i="4"/>
  <c r="A186" i="4"/>
  <c r="A175" i="4"/>
  <c r="EO362" i="4"/>
  <c r="C385" i="5"/>
  <c r="C381" i="5"/>
  <c r="C377" i="5"/>
  <c r="C373" i="5"/>
  <c r="C369" i="5"/>
  <c r="C365" i="5"/>
  <c r="C361" i="5"/>
  <c r="C357" i="5"/>
  <c r="C353" i="5"/>
  <c r="C349" i="5"/>
  <c r="C345" i="5"/>
  <c r="C341" i="5"/>
  <c r="C333" i="5"/>
  <c r="C329" i="5"/>
  <c r="C321" i="5"/>
  <c r="C317" i="5"/>
  <c r="C313" i="5"/>
  <c r="C309" i="5"/>
  <c r="C305" i="5"/>
  <c r="C301" i="5"/>
  <c r="C297" i="5"/>
  <c r="C293" i="5"/>
  <c r="C289" i="5"/>
  <c r="C285" i="5"/>
  <c r="C281" i="5"/>
  <c r="C277" i="5"/>
  <c r="C273" i="5"/>
  <c r="C269" i="5"/>
  <c r="C264" i="5"/>
  <c r="C260" i="5"/>
  <c r="C256" i="5"/>
  <c r="C252" i="5"/>
  <c r="C248" i="5"/>
  <c r="C245" i="5"/>
  <c r="C241" i="5"/>
  <c r="C237" i="5"/>
  <c r="C234" i="5"/>
  <c r="C226" i="5"/>
  <c r="C223" i="5"/>
  <c r="C215" i="5"/>
  <c r="C211" i="5"/>
  <c r="C203" i="5"/>
  <c r="C199" i="5"/>
  <c r="C191" i="5"/>
  <c r="C187" i="5"/>
  <c r="C180" i="5"/>
  <c r="C176" i="5"/>
  <c r="C172" i="5"/>
  <c r="C169" i="5"/>
  <c r="B162" i="5"/>
  <c r="B108" i="5"/>
  <c r="C383" i="6"/>
  <c r="C373" i="6"/>
  <c r="C351" i="6"/>
  <c r="C341" i="6"/>
  <c r="C319" i="6"/>
  <c r="C299" i="6"/>
  <c r="C287" i="6"/>
  <c r="C277" i="6"/>
  <c r="C267" i="6"/>
  <c r="C255" i="6"/>
  <c r="C245" i="6"/>
  <c r="C235" i="6"/>
  <c r="C213" i="6"/>
  <c r="C181" i="6"/>
  <c r="C159" i="6"/>
  <c r="C149" i="6"/>
  <c r="C117" i="6"/>
  <c r="A386" i="4"/>
  <c r="A375" i="4"/>
  <c r="A366" i="4"/>
  <c r="A343" i="4"/>
  <c r="A334" i="4"/>
  <c r="A322" i="4"/>
  <c r="A311" i="4"/>
  <c r="A302" i="4"/>
  <c r="A290" i="4"/>
  <c r="A270" i="4"/>
  <c r="A258" i="4"/>
  <c r="A238" i="4"/>
  <c r="A226" i="4"/>
  <c r="A215" i="4"/>
  <c r="A206" i="4"/>
  <c r="A194" i="4"/>
  <c r="A183" i="4"/>
  <c r="A162" i="4"/>
  <c r="A151" i="4"/>
  <c r="A130" i="4"/>
  <c r="A119" i="4"/>
  <c r="DE319" i="4"/>
  <c r="DS319" i="4" s="1"/>
  <c r="I318" i="7" s="1"/>
  <c r="CC319" i="4"/>
  <c r="CQ319" i="4" s="1"/>
  <c r="CG284" i="4"/>
  <c r="CU284" i="4" s="1"/>
  <c r="CG104" i="4"/>
  <c r="CU104" i="4" s="1"/>
  <c r="FP383" i="4"/>
  <c r="FG383" i="4"/>
  <c r="FH383" i="4"/>
  <c r="GC383" i="4"/>
  <c r="GD383" i="4"/>
  <c r="FK380" i="4"/>
  <c r="FL380" i="4"/>
  <c r="FL376" i="4"/>
  <c r="FK376" i="4"/>
  <c r="FP371" i="4"/>
  <c r="FG371" i="4"/>
  <c r="FH371" i="4"/>
  <c r="A371" i="4"/>
  <c r="FK368" i="4"/>
  <c r="FL368" i="4"/>
  <c r="FP367" i="4"/>
  <c r="GC367" i="4"/>
  <c r="FG367" i="4"/>
  <c r="GD367" i="4"/>
  <c r="FH367" i="4"/>
  <c r="FK364" i="4"/>
  <c r="FL364" i="4"/>
  <c r="FH361" i="4"/>
  <c r="FO361" i="4"/>
  <c r="FP361" i="4"/>
  <c r="FH357" i="4"/>
  <c r="FU357" i="4"/>
  <c r="FV357" i="4"/>
  <c r="FO357" i="4"/>
  <c r="FP357" i="4"/>
  <c r="FZ354" i="4"/>
  <c r="C353" i="6"/>
  <c r="FP351" i="4"/>
  <c r="FG351" i="4"/>
  <c r="FH351" i="4"/>
  <c r="GC351" i="4"/>
  <c r="GD351" i="4"/>
  <c r="FK348" i="4"/>
  <c r="FL348" i="4"/>
  <c r="FH345" i="4"/>
  <c r="FO345" i="4"/>
  <c r="FP345" i="4"/>
  <c r="FO338" i="4"/>
  <c r="C337" i="6"/>
  <c r="FW332" i="4"/>
  <c r="FF332" i="4"/>
  <c r="FG332" i="4"/>
  <c r="A329" i="4"/>
  <c r="FJ329" i="4"/>
  <c r="FK329" i="4"/>
  <c r="GD326" i="4"/>
  <c r="GE326" i="4"/>
  <c r="FO326" i="4"/>
  <c r="FN326" i="4"/>
  <c r="A313" i="4"/>
  <c r="FJ313" i="4"/>
  <c r="FK313" i="4"/>
  <c r="GE310" i="4"/>
  <c r="FN310" i="4"/>
  <c r="FO310" i="4"/>
  <c r="A305" i="4"/>
  <c r="FZ305" i="4"/>
  <c r="GA305" i="4"/>
  <c r="FK305" i="4"/>
  <c r="FJ305" i="4"/>
  <c r="C378" i="5"/>
  <c r="C370" i="5"/>
  <c r="C362" i="5"/>
  <c r="C354" i="5"/>
  <c r="C346" i="5"/>
  <c r="C338" i="5"/>
  <c r="C330" i="5"/>
  <c r="C322" i="5"/>
  <c r="C318" i="5"/>
  <c r="C306" i="5"/>
  <c r="C384" i="5"/>
  <c r="C380" i="5"/>
  <c r="C376" i="5"/>
  <c r="C372" i="5"/>
  <c r="C368" i="5"/>
  <c r="C364" i="5"/>
  <c r="C360" i="5"/>
  <c r="C356" i="5"/>
  <c r="C352" i="5"/>
  <c r="C348" i="5"/>
  <c r="C344" i="5"/>
  <c r="C340" i="5"/>
  <c r="C336" i="5"/>
  <c r="C332" i="5"/>
  <c r="C328" i="5"/>
  <c r="C324" i="5"/>
  <c r="C320" i="5"/>
  <c r="C316" i="5"/>
  <c r="C312" i="5"/>
  <c r="C308" i="5"/>
  <c r="C304" i="5"/>
  <c r="C300" i="5"/>
  <c r="EU386" i="4"/>
  <c r="EV386" i="4"/>
  <c r="EH386" i="4"/>
  <c r="EL386" i="4"/>
  <c r="ED386" i="4"/>
  <c r="EM386" i="4"/>
  <c r="EI386" i="4"/>
  <c r="EZ385" i="4"/>
  <c r="ER385" i="4"/>
  <c r="ED385" i="4"/>
  <c r="EL385" i="4"/>
  <c r="EM385" i="4"/>
  <c r="EE385" i="4"/>
  <c r="EI385" i="4"/>
  <c r="EV384" i="4"/>
  <c r="FC384" i="4"/>
  <c r="EH384" i="4"/>
  <c r="EM384" i="4"/>
  <c r="ED384" i="4"/>
  <c r="EL384" i="4"/>
  <c r="EK383" i="4"/>
  <c r="EZ383" i="4"/>
  <c r="EO383" i="4"/>
  <c r="EY383" i="4"/>
  <c r="EG383" i="4"/>
  <c r="EL383" i="4"/>
  <c r="ED382" i="4"/>
  <c r="EU382" i="4"/>
  <c r="EV382" i="4"/>
  <c r="EF382" i="4"/>
  <c r="EN382" i="4"/>
  <c r="EO382" i="4"/>
  <c r="EG382" i="4"/>
  <c r="EK382" i="4"/>
  <c r="ER381" i="4"/>
  <c r="EI381" i="4"/>
  <c r="ED381" i="4"/>
  <c r="EN381" i="4"/>
  <c r="EF381" i="4"/>
  <c r="EM381" i="4"/>
  <c r="EV380" i="4"/>
  <c r="FC380" i="4"/>
  <c r="EL380" i="4"/>
  <c r="ED380" i="4"/>
  <c r="EH380" i="4"/>
  <c r="EM380" i="4"/>
  <c r="ER379" i="4"/>
  <c r="EY379" i="4"/>
  <c r="EZ379" i="4"/>
  <c r="EG379" i="4"/>
  <c r="EO379" i="4"/>
  <c r="EH379" i="4"/>
  <c r="EL379" i="4"/>
  <c r="EJ378" i="4"/>
  <c r="EV378" i="4"/>
  <c r="EU378" i="4"/>
  <c r="EF378" i="4"/>
  <c r="EO378" i="4"/>
  <c r="EG378" i="4"/>
  <c r="EN378" i="4"/>
  <c r="EZ377" i="4"/>
  <c r="ER377" i="4"/>
  <c r="ED377" i="4"/>
  <c r="EM377" i="4"/>
  <c r="EF377" i="4"/>
  <c r="EI377" i="4"/>
  <c r="EN377" i="4"/>
  <c r="FC376" i="4"/>
  <c r="EH376" i="4"/>
  <c r="ED376" i="4"/>
  <c r="EI376" i="4"/>
  <c r="EM376" i="4"/>
  <c r="ER375" i="4"/>
  <c r="EY375" i="4"/>
  <c r="EZ375" i="4"/>
  <c r="EK375" i="4"/>
  <c r="EG375" i="4"/>
  <c r="EH375" i="4"/>
  <c r="EO375" i="4"/>
  <c r="ED374" i="4"/>
  <c r="EU374" i="4"/>
  <c r="EV374" i="4"/>
  <c r="EF374" i="4"/>
  <c r="EN374" i="4"/>
  <c r="EG374" i="4"/>
  <c r="EJ374" i="4"/>
  <c r="EO374" i="4"/>
  <c r="EI373" i="4"/>
  <c r="ER373" i="4"/>
  <c r="EF373" i="4"/>
  <c r="EJ373" i="4"/>
  <c r="ED373" i="4"/>
  <c r="EN373" i="4"/>
  <c r="EV372" i="4"/>
  <c r="EL372" i="4"/>
  <c r="EH372" i="4"/>
  <c r="EI372" i="4"/>
  <c r="FC372" i="4"/>
  <c r="ED372" i="4"/>
  <c r="EY371" i="4"/>
  <c r="EZ371" i="4"/>
  <c r="EG371" i="4"/>
  <c r="EO371" i="4"/>
  <c r="EH371" i="4"/>
  <c r="EK371" i="4"/>
  <c r="ED370" i="4"/>
  <c r="EU370" i="4"/>
  <c r="EV370" i="4"/>
  <c r="EJ370" i="4"/>
  <c r="EG370" i="4"/>
  <c r="EK370" i="4"/>
  <c r="EF370" i="4"/>
  <c r="EO370" i="4"/>
  <c r="EZ369" i="4"/>
  <c r="ER369" i="4"/>
  <c r="ED369" i="4"/>
  <c r="EM369" i="4"/>
  <c r="EI369" i="4"/>
  <c r="EJ369" i="4"/>
  <c r="EF369" i="4"/>
  <c r="FC368" i="4"/>
  <c r="EH368" i="4"/>
  <c r="EI368" i="4"/>
  <c r="EL368" i="4"/>
  <c r="ED368" i="4"/>
  <c r="ER367" i="4"/>
  <c r="EK367" i="4"/>
  <c r="EZ367" i="4"/>
  <c r="EH367" i="4"/>
  <c r="EL367" i="4"/>
  <c r="EY367" i="4"/>
  <c r="EG367" i="4"/>
  <c r="EU366" i="4"/>
  <c r="EV366" i="4"/>
  <c r="EF366" i="4"/>
  <c r="EN366" i="4"/>
  <c r="EJ366" i="4"/>
  <c r="EK366" i="4"/>
  <c r="EG366" i="4"/>
  <c r="EZ365" i="4"/>
  <c r="ER365" i="4"/>
  <c r="EI365" i="4"/>
  <c r="EJ365" i="4"/>
  <c r="EM365" i="4"/>
  <c r="EF365" i="4"/>
  <c r="EV364" i="4"/>
  <c r="FC364" i="4"/>
  <c r="EL364" i="4"/>
  <c r="EI364" i="4"/>
  <c r="EM364" i="4"/>
  <c r="EH364" i="4"/>
  <c r="EY363" i="4"/>
  <c r="EZ363" i="4"/>
  <c r="EG363" i="4"/>
  <c r="EO363" i="4"/>
  <c r="EK363" i="4"/>
  <c r="EL363" i="4"/>
  <c r="EH363" i="4"/>
  <c r="ED362" i="4"/>
  <c r="EJ362" i="4"/>
  <c r="EV362" i="4"/>
  <c r="EK362" i="4"/>
  <c r="EU362" i="4"/>
  <c r="EN362" i="4"/>
  <c r="EG362" i="4"/>
  <c r="EZ361" i="4"/>
  <c r="ER361" i="4"/>
  <c r="ED361" i="4"/>
  <c r="EM361" i="4"/>
  <c r="EJ361" i="4"/>
  <c r="EN361" i="4"/>
  <c r="EI361" i="4"/>
  <c r="FC360" i="4"/>
  <c r="EH360" i="4"/>
  <c r="EL360" i="4"/>
  <c r="EM360" i="4"/>
  <c r="EI360" i="4"/>
  <c r="ER359" i="4"/>
  <c r="EY359" i="4"/>
  <c r="EZ359" i="4"/>
  <c r="EK359" i="4"/>
  <c r="EL359" i="4"/>
  <c r="EO359" i="4"/>
  <c r="EH359" i="4"/>
  <c r="EU358" i="4"/>
  <c r="EV358" i="4"/>
  <c r="EF358" i="4"/>
  <c r="EN358" i="4"/>
  <c r="EK358" i="4"/>
  <c r="EO358" i="4"/>
  <c r="EJ358" i="4"/>
  <c r="EZ357" i="4"/>
  <c r="EI357" i="4"/>
  <c r="EM357" i="4"/>
  <c r="EN357" i="4"/>
  <c r="EJ357" i="4"/>
  <c r="EV356" i="4"/>
  <c r="EL356" i="4"/>
  <c r="FC356" i="4"/>
  <c r="EM356" i="4"/>
  <c r="EI356" i="4"/>
  <c r="EY355" i="4"/>
  <c r="EZ355" i="4"/>
  <c r="EG355" i="4"/>
  <c r="EO355" i="4"/>
  <c r="EL355" i="4"/>
  <c r="EK355" i="4"/>
  <c r="EU354" i="4"/>
  <c r="EV354" i="4"/>
  <c r="EJ354" i="4"/>
  <c r="EN354" i="4"/>
  <c r="EF354" i="4"/>
  <c r="EO354" i="4"/>
  <c r="EK354" i="4"/>
  <c r="EM353" i="4"/>
  <c r="EN353" i="4"/>
  <c r="EF353" i="4"/>
  <c r="EJ353" i="4"/>
  <c r="EV352" i="4"/>
  <c r="FC352" i="4"/>
  <c r="EH352" i="4"/>
  <c r="EM352" i="4"/>
  <c r="EL352" i="4"/>
  <c r="EK351" i="4"/>
  <c r="EZ351" i="4"/>
  <c r="EO351" i="4"/>
  <c r="EG351" i="4"/>
  <c r="EY351" i="4"/>
  <c r="EL351" i="4"/>
  <c r="EU350" i="4"/>
  <c r="EV350" i="4"/>
  <c r="EF350" i="4"/>
  <c r="EN350" i="4"/>
  <c r="EO350" i="4"/>
  <c r="EG350" i="4"/>
  <c r="EK350" i="4"/>
  <c r="EZ349" i="4"/>
  <c r="EI349" i="4"/>
  <c r="EN349" i="4"/>
  <c r="EF349" i="4"/>
  <c r="EM349" i="4"/>
  <c r="FC348" i="4"/>
  <c r="EL348" i="4"/>
  <c r="EH348" i="4"/>
  <c r="EM348" i="4"/>
  <c r="EY347" i="4"/>
  <c r="EZ347" i="4"/>
  <c r="EH347" i="4"/>
  <c r="EI347" i="4"/>
  <c r="EM347" i="4"/>
  <c r="EG346" i="4"/>
  <c r="EL346" i="4"/>
  <c r="EV346" i="4"/>
  <c r="EH346" i="4"/>
  <c r="EI346" i="4"/>
  <c r="EU346" i="4"/>
  <c r="EH345" i="4"/>
  <c r="EI345" i="4"/>
  <c r="EL345" i="4"/>
  <c r="EV344" i="4"/>
  <c r="FC344" i="4"/>
  <c r="EL344" i="4"/>
  <c r="EI344" i="4"/>
  <c r="EM344" i="4"/>
  <c r="EH344" i="4"/>
  <c r="EY343" i="4"/>
  <c r="EZ343" i="4"/>
  <c r="EH343" i="4"/>
  <c r="EL343" i="4"/>
  <c r="EM343" i="4"/>
  <c r="EI343" i="4"/>
  <c r="EG342" i="4"/>
  <c r="EU342" i="4"/>
  <c r="EV342" i="4"/>
  <c r="EL342" i="4"/>
  <c r="EM342" i="4"/>
  <c r="EI342" i="4"/>
  <c r="EZ341" i="4"/>
  <c r="EH341" i="4"/>
  <c r="EM341" i="4"/>
  <c r="EI341" i="4"/>
  <c r="EL341" i="4"/>
  <c r="EL340" i="4"/>
  <c r="FC340" i="4"/>
  <c r="EH340" i="4"/>
  <c r="EI340" i="4"/>
  <c r="EM340" i="4"/>
  <c r="EY339" i="4"/>
  <c r="EZ339" i="4"/>
  <c r="EH339" i="4"/>
  <c r="EI339" i="4"/>
  <c r="EL339" i="4"/>
  <c r="EM339" i="4"/>
  <c r="EG338" i="4"/>
  <c r="EU338" i="4"/>
  <c r="EV338" i="4"/>
  <c r="EL338" i="4"/>
  <c r="EH338" i="4"/>
  <c r="EI338" i="4"/>
  <c r="EM338" i="4"/>
  <c r="EZ337" i="4"/>
  <c r="EH337" i="4"/>
  <c r="EI337" i="4"/>
  <c r="EL337" i="4"/>
  <c r="EM337" i="4"/>
  <c r="EV336" i="4"/>
  <c r="FC336" i="4"/>
  <c r="EL336" i="4"/>
  <c r="EI336" i="4"/>
  <c r="EM336" i="4"/>
  <c r="EH336" i="4"/>
  <c r="ER335" i="4"/>
  <c r="EH335" i="4"/>
  <c r="EZ335" i="4"/>
  <c r="EY335" i="4"/>
  <c r="EL335" i="4"/>
  <c r="ED335" i="4"/>
  <c r="EM335" i="4"/>
  <c r="EE335" i="4"/>
  <c r="EI335" i="4"/>
  <c r="EG334" i="4"/>
  <c r="EU334" i="4"/>
  <c r="EV334" i="4"/>
  <c r="ED334" i="4"/>
  <c r="EL334" i="4"/>
  <c r="EM334" i="4"/>
  <c r="EE334" i="4"/>
  <c r="EH334" i="4"/>
  <c r="EI334" i="4"/>
  <c r="EZ333" i="4"/>
  <c r="ER333" i="4"/>
  <c r="EH333" i="4"/>
  <c r="ED333" i="4"/>
  <c r="EM333" i="4"/>
  <c r="EE333" i="4"/>
  <c r="EI333" i="4"/>
  <c r="EL333" i="4"/>
  <c r="EV332" i="4"/>
  <c r="FC332" i="4"/>
  <c r="ED332" i="4"/>
  <c r="EL332" i="4"/>
  <c r="EE332" i="4"/>
  <c r="EH332" i="4"/>
  <c r="EI332" i="4"/>
  <c r="EM332" i="4"/>
  <c r="ER331" i="4"/>
  <c r="EY331" i="4"/>
  <c r="EZ331" i="4"/>
  <c r="EJ331" i="4"/>
  <c r="EK331" i="4"/>
  <c r="EK330" i="4"/>
  <c r="EN330" i="4"/>
  <c r="EV330" i="4"/>
  <c r="EG330" i="4"/>
  <c r="EO330" i="4"/>
  <c r="EU330" i="4"/>
  <c r="EF330" i="4"/>
  <c r="EZ329" i="4"/>
  <c r="ER329" i="4"/>
  <c r="EJ329" i="4"/>
  <c r="EK329" i="4"/>
  <c r="EV328" i="4"/>
  <c r="FC328" i="4"/>
  <c r="EF328" i="4"/>
  <c r="EN328" i="4"/>
  <c r="EO328" i="4"/>
  <c r="EG328" i="4"/>
  <c r="ER327" i="4"/>
  <c r="EY327" i="4"/>
  <c r="EZ327" i="4"/>
  <c r="EJ327" i="4"/>
  <c r="EK327" i="4"/>
  <c r="EK326" i="4"/>
  <c r="EU326" i="4"/>
  <c r="EV326" i="4"/>
  <c r="EN326" i="4"/>
  <c r="EO326" i="4"/>
  <c r="EF326" i="4"/>
  <c r="EG326" i="4"/>
  <c r="EZ325" i="4"/>
  <c r="EJ325" i="4"/>
  <c r="ER325" i="4"/>
  <c r="EK325" i="4"/>
  <c r="EV324" i="4"/>
  <c r="EF324" i="4"/>
  <c r="EO324" i="4"/>
  <c r="FC324" i="4"/>
  <c r="EG324" i="4"/>
  <c r="EN324" i="4"/>
  <c r="ER323" i="4"/>
  <c r="EY323" i="4"/>
  <c r="EZ323" i="4"/>
  <c r="EJ323" i="4"/>
  <c r="EK323" i="4"/>
  <c r="EK322" i="4"/>
  <c r="EU322" i="4"/>
  <c r="EV322" i="4"/>
  <c r="EN322" i="4"/>
  <c r="EF322" i="4"/>
  <c r="EG322" i="4"/>
  <c r="EO322" i="4"/>
  <c r="EZ321" i="4"/>
  <c r="ER321" i="4"/>
  <c r="EJ321" i="4"/>
  <c r="EK321" i="4"/>
  <c r="EV320" i="4"/>
  <c r="FC320" i="4"/>
  <c r="EF320" i="4"/>
  <c r="EG320" i="4"/>
  <c r="EN320" i="4"/>
  <c r="EO320" i="4"/>
  <c r="ER319" i="4"/>
  <c r="EZ319" i="4"/>
  <c r="EK319" i="4"/>
  <c r="EY319" i="4"/>
  <c r="EJ319" i="4"/>
  <c r="EK318" i="4"/>
  <c r="EU318" i="4"/>
  <c r="EV318" i="4"/>
  <c r="EN318" i="4"/>
  <c r="EF318" i="4"/>
  <c r="EG318" i="4"/>
  <c r="EO318" i="4"/>
  <c r="EZ317" i="4"/>
  <c r="ER317" i="4"/>
  <c r="EJ317" i="4"/>
  <c r="EK317" i="4"/>
  <c r="EV316" i="4"/>
  <c r="FC316" i="4"/>
  <c r="EF316" i="4"/>
  <c r="EG316" i="4"/>
  <c r="EN316" i="4"/>
  <c r="EO316" i="4"/>
  <c r="ER315" i="4"/>
  <c r="EY315" i="4"/>
  <c r="EZ315" i="4"/>
  <c r="EJ315" i="4"/>
  <c r="EK315" i="4"/>
  <c r="EK314" i="4"/>
  <c r="EN314" i="4"/>
  <c r="EV314" i="4"/>
  <c r="EU314" i="4"/>
  <c r="EG314" i="4"/>
  <c r="EO314" i="4"/>
  <c r="EF314" i="4"/>
  <c r="EZ313" i="4"/>
  <c r="ER313" i="4"/>
  <c r="EJ313" i="4"/>
  <c r="EK313" i="4"/>
  <c r="EV312" i="4"/>
  <c r="FC312" i="4"/>
  <c r="EF312" i="4"/>
  <c r="EN312" i="4"/>
  <c r="EO312" i="4"/>
  <c r="EG312" i="4"/>
  <c r="ER311" i="4"/>
  <c r="EY311" i="4"/>
  <c r="EZ311" i="4"/>
  <c r="EJ311" i="4"/>
  <c r="EK311" i="4"/>
  <c r="EK310" i="4"/>
  <c r="EU310" i="4"/>
  <c r="EV310" i="4"/>
  <c r="EN310" i="4"/>
  <c r="EO310" i="4"/>
  <c r="EF310" i="4"/>
  <c r="EG310" i="4"/>
  <c r="EZ309" i="4"/>
  <c r="EJ309" i="4"/>
  <c r="ER309" i="4"/>
  <c r="EK309" i="4"/>
  <c r="EV308" i="4"/>
  <c r="EF308" i="4"/>
  <c r="EO308" i="4"/>
  <c r="EG308" i="4"/>
  <c r="FC308" i="4"/>
  <c r="EN308" i="4"/>
  <c r="ER307" i="4"/>
  <c r="EY307" i="4"/>
  <c r="EZ307" i="4"/>
  <c r="EJ307" i="4"/>
  <c r="EK307" i="4"/>
  <c r="EK306" i="4"/>
  <c r="EU306" i="4"/>
  <c r="EV306" i="4"/>
  <c r="EN306" i="4"/>
  <c r="EF306" i="4"/>
  <c r="EG306" i="4"/>
  <c r="EO306" i="4"/>
  <c r="EZ305" i="4"/>
  <c r="ER305" i="4"/>
  <c r="EJ305" i="4"/>
  <c r="EK305" i="4"/>
  <c r="EV304" i="4"/>
  <c r="FC304" i="4"/>
  <c r="EF304" i="4"/>
  <c r="EG304" i="4"/>
  <c r="EN304" i="4"/>
  <c r="EO304" i="4"/>
  <c r="ER303" i="4"/>
  <c r="EZ303" i="4"/>
  <c r="EK303" i="4"/>
  <c r="EY303" i="4"/>
  <c r="EJ303" i="4"/>
  <c r="EK302" i="4"/>
  <c r="EU302" i="4"/>
  <c r="EV302" i="4"/>
  <c r="EN302" i="4"/>
  <c r="EF302" i="4"/>
  <c r="EG302" i="4"/>
  <c r="EO302" i="4"/>
  <c r="EZ301" i="4"/>
  <c r="ER301" i="4"/>
  <c r="EJ301" i="4"/>
  <c r="EK301" i="4"/>
  <c r="EV300" i="4"/>
  <c r="FC300" i="4"/>
  <c r="EF300" i="4"/>
  <c r="EG300" i="4"/>
  <c r="EN300" i="4"/>
  <c r="EO300" i="4"/>
  <c r="ER299" i="4"/>
  <c r="EY299" i="4"/>
  <c r="EZ299" i="4"/>
  <c r="EJ299" i="4"/>
  <c r="EK299" i="4"/>
  <c r="EK298" i="4"/>
  <c r="EN298" i="4"/>
  <c r="EV298" i="4"/>
  <c r="EG298" i="4"/>
  <c r="EU298" i="4"/>
  <c r="EO298" i="4"/>
  <c r="EF298" i="4"/>
  <c r="EZ297" i="4"/>
  <c r="ER297" i="4"/>
  <c r="EJ297" i="4"/>
  <c r="EK297" i="4"/>
  <c r="EV296" i="4"/>
  <c r="FC296" i="4"/>
  <c r="EF296" i="4"/>
  <c r="EN296" i="4"/>
  <c r="EO296" i="4"/>
  <c r="EG296" i="4"/>
  <c r="ER295" i="4"/>
  <c r="EY295" i="4"/>
  <c r="EZ295" i="4"/>
  <c r="EJ295" i="4"/>
  <c r="EK295" i="4"/>
  <c r="EK294" i="4"/>
  <c r="EU294" i="4"/>
  <c r="EV294" i="4"/>
  <c r="EN294" i="4"/>
  <c r="EO294" i="4"/>
  <c r="EF294" i="4"/>
  <c r="EG294" i="4"/>
  <c r="EZ293" i="4"/>
  <c r="EJ293" i="4"/>
  <c r="ER293" i="4"/>
  <c r="EK293" i="4"/>
  <c r="EV292" i="4"/>
  <c r="EF292" i="4"/>
  <c r="FC292" i="4"/>
  <c r="EO292" i="4"/>
  <c r="EG292" i="4"/>
  <c r="EN292" i="4"/>
  <c r="EY291" i="4"/>
  <c r="EZ291" i="4"/>
  <c r="EJ291" i="4"/>
  <c r="EK291" i="4"/>
  <c r="EU290" i="4"/>
  <c r="EV290" i="4"/>
  <c r="EN290" i="4"/>
  <c r="EF290" i="4"/>
  <c r="EG290" i="4"/>
  <c r="EO290" i="4"/>
  <c r="ER289" i="4"/>
  <c r="EJ289" i="4"/>
  <c r="EK289" i="4"/>
  <c r="FC288" i="4"/>
  <c r="EF288" i="4"/>
  <c r="EG288" i="4"/>
  <c r="EN288" i="4"/>
  <c r="EO288" i="4"/>
  <c r="EZ287" i="4"/>
  <c r="EK287" i="4"/>
  <c r="EY287" i="4"/>
  <c r="EJ287" i="4"/>
  <c r="EU286" i="4"/>
  <c r="EV286" i="4"/>
  <c r="EN286" i="4"/>
  <c r="EF286" i="4"/>
  <c r="EG286" i="4"/>
  <c r="EO286" i="4"/>
  <c r="ER285" i="4"/>
  <c r="EJ285" i="4"/>
  <c r="EK285" i="4"/>
  <c r="FC284" i="4"/>
  <c r="EF284" i="4"/>
  <c r="EG284" i="4"/>
  <c r="EN284" i="4"/>
  <c r="EO284" i="4"/>
  <c r="EY283" i="4"/>
  <c r="EZ283" i="4"/>
  <c r="EJ283" i="4"/>
  <c r="EK283" i="4"/>
  <c r="EN282" i="4"/>
  <c r="EV282" i="4"/>
  <c r="EG282" i="4"/>
  <c r="EO282" i="4"/>
  <c r="EU282" i="4"/>
  <c r="EF282" i="4"/>
  <c r="ER281" i="4"/>
  <c r="EJ281" i="4"/>
  <c r="EK281" i="4"/>
  <c r="FC280" i="4"/>
  <c r="EF280" i="4"/>
  <c r="EN280" i="4"/>
  <c r="EO280" i="4"/>
  <c r="EG280" i="4"/>
  <c r="EY279" i="4"/>
  <c r="EZ279" i="4"/>
  <c r="EJ279" i="4"/>
  <c r="EK279" i="4"/>
  <c r="EU278" i="4"/>
  <c r="EV278" i="4"/>
  <c r="EN278" i="4"/>
  <c r="EO278" i="4"/>
  <c r="EF278" i="4"/>
  <c r="EG278" i="4"/>
  <c r="EJ277" i="4"/>
  <c r="ER277" i="4"/>
  <c r="EK277" i="4"/>
  <c r="EF276" i="4"/>
  <c r="EO276" i="4"/>
  <c r="FC276" i="4"/>
  <c r="EG276" i="4"/>
  <c r="EN276" i="4"/>
  <c r="EY275" i="4"/>
  <c r="EZ275" i="4"/>
  <c r="EK275" i="4"/>
  <c r="EJ275" i="4"/>
  <c r="EU274" i="4"/>
  <c r="EG274" i="4"/>
  <c r="EV274" i="4"/>
  <c r="EN274" i="4"/>
  <c r="EF274" i="4"/>
  <c r="EO274" i="4"/>
  <c r="ER273" i="4"/>
  <c r="EJ273" i="4"/>
  <c r="EK273" i="4"/>
  <c r="FC272" i="4"/>
  <c r="EO272" i="4"/>
  <c r="EF272" i="4"/>
  <c r="EN272" i="4"/>
  <c r="EG272" i="4"/>
  <c r="EK271" i="4"/>
  <c r="EZ271" i="4"/>
  <c r="EJ271" i="4"/>
  <c r="EY271" i="4"/>
  <c r="EU270" i="4"/>
  <c r="EV270" i="4"/>
  <c r="EG270" i="4"/>
  <c r="EN270" i="4"/>
  <c r="EF270" i="4"/>
  <c r="EO270" i="4"/>
  <c r="ER269" i="4"/>
  <c r="EJ269" i="4"/>
  <c r="EK269" i="4"/>
  <c r="FC268" i="4"/>
  <c r="EO268" i="4"/>
  <c r="EF268" i="4"/>
  <c r="EN268" i="4"/>
  <c r="EG268" i="4"/>
  <c r="EY267" i="4"/>
  <c r="EZ267" i="4"/>
  <c r="EK267" i="4"/>
  <c r="EJ267" i="4"/>
  <c r="EG266" i="4"/>
  <c r="EN266" i="4"/>
  <c r="EV266" i="4"/>
  <c r="EF266" i="4"/>
  <c r="EU266" i="4"/>
  <c r="EO266" i="4"/>
  <c r="ER265" i="4"/>
  <c r="EJ265" i="4"/>
  <c r="EK265" i="4"/>
  <c r="FC264" i="4"/>
  <c r="EO264" i="4"/>
  <c r="EF264" i="4"/>
  <c r="EN264" i="4"/>
  <c r="EG264" i="4"/>
  <c r="EY263" i="4"/>
  <c r="EK263" i="4"/>
  <c r="EZ263" i="4"/>
  <c r="EJ263" i="4"/>
  <c r="EU262" i="4"/>
  <c r="EV262" i="4"/>
  <c r="EG262" i="4"/>
  <c r="EN262" i="4"/>
  <c r="EF262" i="4"/>
  <c r="EO262" i="4"/>
  <c r="EJ261" i="4"/>
  <c r="ER261" i="4"/>
  <c r="EK261" i="4"/>
  <c r="EO260" i="4"/>
  <c r="EF260" i="4"/>
  <c r="EN260" i="4"/>
  <c r="FC260" i="4"/>
  <c r="EG260" i="4"/>
  <c r="EY259" i="4"/>
  <c r="EZ259" i="4"/>
  <c r="EK259" i="4"/>
  <c r="EJ259" i="4"/>
  <c r="EU258" i="4"/>
  <c r="EG258" i="4"/>
  <c r="EV258" i="4"/>
  <c r="EN258" i="4"/>
  <c r="EF258" i="4"/>
  <c r="EO258" i="4"/>
  <c r="ER257" i="4"/>
  <c r="EJ257" i="4"/>
  <c r="EK257" i="4"/>
  <c r="FC256" i="4"/>
  <c r="EO256" i="4"/>
  <c r="EF256" i="4"/>
  <c r="EN256" i="4"/>
  <c r="EG256" i="4"/>
  <c r="EK255" i="4"/>
  <c r="EZ255" i="4"/>
  <c r="EJ255" i="4"/>
  <c r="EY255" i="4"/>
  <c r="EU254" i="4"/>
  <c r="EV254" i="4"/>
  <c r="EG254" i="4"/>
  <c r="EN254" i="4"/>
  <c r="EF254" i="4"/>
  <c r="EO254" i="4"/>
  <c r="ER253" i="4"/>
  <c r="EJ253" i="4"/>
  <c r="EK253" i="4"/>
  <c r="FC252" i="4"/>
  <c r="EO252" i="4"/>
  <c r="EF252" i="4"/>
  <c r="EN252" i="4"/>
  <c r="EG252" i="4"/>
  <c r="EY251" i="4"/>
  <c r="EZ251" i="4"/>
  <c r="EK251" i="4"/>
  <c r="EJ251" i="4"/>
  <c r="EG250" i="4"/>
  <c r="EN250" i="4"/>
  <c r="EV250" i="4"/>
  <c r="EF250" i="4"/>
  <c r="EU250" i="4"/>
  <c r="EO250" i="4"/>
  <c r="ER249" i="4"/>
  <c r="EJ249" i="4"/>
  <c r="EK249" i="4"/>
  <c r="FC248" i="4"/>
  <c r="EO248" i="4"/>
  <c r="EF248" i="4"/>
  <c r="EN248" i="4"/>
  <c r="EG248" i="4"/>
  <c r="EY247" i="4"/>
  <c r="EK247" i="4"/>
  <c r="EZ247" i="4"/>
  <c r="EJ247" i="4"/>
  <c r="EU246" i="4"/>
  <c r="EV246" i="4"/>
  <c r="EG246" i="4"/>
  <c r="EN246" i="4"/>
  <c r="EF246" i="4"/>
  <c r="EO246" i="4"/>
  <c r="EJ245" i="4"/>
  <c r="ER245" i="4"/>
  <c r="EK245" i="4"/>
  <c r="EO244" i="4"/>
  <c r="EF244" i="4"/>
  <c r="EN244" i="4"/>
  <c r="EG244" i="4"/>
  <c r="FC244" i="4"/>
  <c r="EY243" i="4"/>
  <c r="EZ243" i="4"/>
  <c r="EK243" i="4"/>
  <c r="EJ243" i="4"/>
  <c r="EU242" i="4"/>
  <c r="EG242" i="4"/>
  <c r="EV242" i="4"/>
  <c r="EN242" i="4"/>
  <c r="EF242" i="4"/>
  <c r="EO242" i="4"/>
  <c r="ER241" i="4"/>
  <c r="EJ241" i="4"/>
  <c r="EK241" i="4"/>
  <c r="FC240" i="4"/>
  <c r="EO240" i="4"/>
  <c r="EF240" i="4"/>
  <c r="EN240" i="4"/>
  <c r="EG240" i="4"/>
  <c r="EK239" i="4"/>
  <c r="EZ239" i="4"/>
  <c r="EJ239" i="4"/>
  <c r="EY239" i="4"/>
  <c r="EU238" i="4"/>
  <c r="EV238" i="4"/>
  <c r="EG238" i="4"/>
  <c r="EN238" i="4"/>
  <c r="EF238" i="4"/>
  <c r="EO238" i="4"/>
  <c r="ER237" i="4"/>
  <c r="EJ237" i="4"/>
  <c r="EK237" i="4"/>
  <c r="FC236" i="4"/>
  <c r="EO236" i="4"/>
  <c r="EF236" i="4"/>
  <c r="EN236" i="4"/>
  <c r="EG236" i="4"/>
  <c r="EY235" i="4"/>
  <c r="EZ235" i="4"/>
  <c r="EK235" i="4"/>
  <c r="EJ235" i="4"/>
  <c r="EG234" i="4"/>
  <c r="EN234" i="4"/>
  <c r="EV234" i="4"/>
  <c r="EF234" i="4"/>
  <c r="EU234" i="4"/>
  <c r="EO234" i="4"/>
  <c r="ER233" i="4"/>
  <c r="EJ233" i="4"/>
  <c r="EK233" i="4"/>
  <c r="FC232" i="4"/>
  <c r="EO232" i="4"/>
  <c r="EF232" i="4"/>
  <c r="EN232" i="4"/>
  <c r="EG232" i="4"/>
  <c r="EY231" i="4"/>
  <c r="EK231" i="4"/>
  <c r="EZ231" i="4"/>
  <c r="EJ231" i="4"/>
  <c r="EU230" i="4"/>
  <c r="EV230" i="4"/>
  <c r="EG230" i="4"/>
  <c r="EN230" i="4"/>
  <c r="EF230" i="4"/>
  <c r="EO230" i="4"/>
  <c r="EJ229" i="4"/>
  <c r="ER229" i="4"/>
  <c r="EK229" i="4"/>
  <c r="EO228" i="4"/>
  <c r="EF228" i="4"/>
  <c r="EN228" i="4"/>
  <c r="FC228" i="4"/>
  <c r="EG228" i="4"/>
  <c r="EY227" i="4"/>
  <c r="EZ227" i="4"/>
  <c r="EK227" i="4"/>
  <c r="EJ227" i="4"/>
  <c r="EU226" i="4"/>
  <c r="EG226" i="4"/>
  <c r="EV226" i="4"/>
  <c r="EN226" i="4"/>
  <c r="EF226" i="4"/>
  <c r="EO226" i="4"/>
  <c r="ER225" i="4"/>
  <c r="EJ225" i="4"/>
  <c r="EK225" i="4"/>
  <c r="FC224" i="4"/>
  <c r="EO224" i="4"/>
  <c r="EF224" i="4"/>
  <c r="EN224" i="4"/>
  <c r="EG224" i="4"/>
  <c r="EK223" i="4"/>
  <c r="EZ223" i="4"/>
  <c r="EJ223" i="4"/>
  <c r="EY223" i="4"/>
  <c r="EU222" i="4"/>
  <c r="EV222" i="4"/>
  <c r="EG222" i="4"/>
  <c r="EN222" i="4"/>
  <c r="EF222" i="4"/>
  <c r="EO222" i="4"/>
  <c r="ER221" i="4"/>
  <c r="EJ221" i="4"/>
  <c r="EK221" i="4"/>
  <c r="FC220" i="4"/>
  <c r="EO220" i="4"/>
  <c r="EF220" i="4"/>
  <c r="EN220" i="4"/>
  <c r="EG220" i="4"/>
  <c r="EY219" i="4"/>
  <c r="EZ219" i="4"/>
  <c r="EK219" i="4"/>
  <c r="EJ219" i="4"/>
  <c r="EG218" i="4"/>
  <c r="EN218" i="4"/>
  <c r="EV218" i="4"/>
  <c r="EF218" i="4"/>
  <c r="EU218" i="4"/>
  <c r="EO218" i="4"/>
  <c r="ER217" i="4"/>
  <c r="EJ217" i="4"/>
  <c r="EK217" i="4"/>
  <c r="FC216" i="4"/>
  <c r="EO216" i="4"/>
  <c r="EF216" i="4"/>
  <c r="EN216" i="4"/>
  <c r="EG216" i="4"/>
  <c r="EY215" i="4"/>
  <c r="EK215" i="4"/>
  <c r="EZ215" i="4"/>
  <c r="EJ215" i="4"/>
  <c r="EU214" i="4"/>
  <c r="EV214" i="4"/>
  <c r="EG214" i="4"/>
  <c r="EN214" i="4"/>
  <c r="EF214" i="4"/>
  <c r="EO214" i="4"/>
  <c r="EJ213" i="4"/>
  <c r="ER213" i="4"/>
  <c r="EK213" i="4"/>
  <c r="EO212" i="4"/>
  <c r="EF212" i="4"/>
  <c r="EN212" i="4"/>
  <c r="FC212" i="4"/>
  <c r="EG212" i="4"/>
  <c r="EY211" i="4"/>
  <c r="EZ211" i="4"/>
  <c r="EK211" i="4"/>
  <c r="EJ211" i="4"/>
  <c r="EU210" i="4"/>
  <c r="EG210" i="4"/>
  <c r="EV210" i="4"/>
  <c r="EN210" i="4"/>
  <c r="EF210" i="4"/>
  <c r="EO210" i="4"/>
  <c r="ER209" i="4"/>
  <c r="EJ209" i="4"/>
  <c r="EK209" i="4"/>
  <c r="FC208" i="4"/>
  <c r="EO208" i="4"/>
  <c r="EF208" i="4"/>
  <c r="EN208" i="4"/>
  <c r="EG208" i="4"/>
  <c r="EK207" i="4"/>
  <c r="EZ207" i="4"/>
  <c r="EJ207" i="4"/>
  <c r="EY207" i="4"/>
  <c r="EU206" i="4"/>
  <c r="EV206" i="4"/>
  <c r="EG206" i="4"/>
  <c r="EN206" i="4"/>
  <c r="EF206" i="4"/>
  <c r="EO206" i="4"/>
  <c r="ER205" i="4"/>
  <c r="EJ205" i="4"/>
  <c r="EK205" i="4"/>
  <c r="FC204" i="4"/>
  <c r="EO204" i="4"/>
  <c r="EF204" i="4"/>
  <c r="EN204" i="4"/>
  <c r="EG204" i="4"/>
  <c r="EY203" i="4"/>
  <c r="EZ203" i="4"/>
  <c r="EK203" i="4"/>
  <c r="EJ203" i="4"/>
  <c r="EG202" i="4"/>
  <c r="EN202" i="4"/>
  <c r="EV202" i="4"/>
  <c r="EF202" i="4"/>
  <c r="EU202" i="4"/>
  <c r="EO202" i="4"/>
  <c r="ER201" i="4"/>
  <c r="EJ201" i="4"/>
  <c r="EK201" i="4"/>
  <c r="FC200" i="4"/>
  <c r="EO200" i="4"/>
  <c r="EF200" i="4"/>
  <c r="EN200" i="4"/>
  <c r="EG200" i="4"/>
  <c r="EY199" i="4"/>
  <c r="EK199" i="4"/>
  <c r="EZ199" i="4"/>
  <c r="EJ199" i="4"/>
  <c r="EU198" i="4"/>
  <c r="EV198" i="4"/>
  <c r="EG198" i="4"/>
  <c r="EN198" i="4"/>
  <c r="EF198" i="4"/>
  <c r="EO198" i="4"/>
  <c r="EJ197" i="4"/>
  <c r="ER197" i="4"/>
  <c r="EK197" i="4"/>
  <c r="EO196" i="4"/>
  <c r="EF196" i="4"/>
  <c r="EN196" i="4"/>
  <c r="FC196" i="4"/>
  <c r="EG196" i="4"/>
  <c r="EY195" i="4"/>
  <c r="EZ195" i="4"/>
  <c r="EK195" i="4"/>
  <c r="EJ195" i="4"/>
  <c r="EU194" i="4"/>
  <c r="EG194" i="4"/>
  <c r="EV194" i="4"/>
  <c r="EN194" i="4"/>
  <c r="EF194" i="4"/>
  <c r="EO194" i="4"/>
  <c r="ER193" i="4"/>
  <c r="EJ193" i="4"/>
  <c r="EK193" i="4"/>
  <c r="FC192" i="4"/>
  <c r="EO192" i="4"/>
  <c r="EF192" i="4"/>
  <c r="EN192" i="4"/>
  <c r="EG192" i="4"/>
  <c r="EK191" i="4"/>
  <c r="EZ191" i="4"/>
  <c r="EJ191" i="4"/>
  <c r="EY191" i="4"/>
  <c r="EU190" i="4"/>
  <c r="EV190" i="4"/>
  <c r="EG190" i="4"/>
  <c r="EN190" i="4"/>
  <c r="EF190" i="4"/>
  <c r="EO190" i="4"/>
  <c r="ER189" i="4"/>
  <c r="EJ189" i="4"/>
  <c r="EK189" i="4"/>
  <c r="FC188" i="4"/>
  <c r="EO188" i="4"/>
  <c r="EF188" i="4"/>
  <c r="EN188" i="4"/>
  <c r="EG188" i="4"/>
  <c r="EY187" i="4"/>
  <c r="EZ187" i="4"/>
  <c r="EK187" i="4"/>
  <c r="EJ187" i="4"/>
  <c r="EG186" i="4"/>
  <c r="EN186" i="4"/>
  <c r="EV186" i="4"/>
  <c r="EF186" i="4"/>
  <c r="EU186" i="4"/>
  <c r="EO186" i="4"/>
  <c r="ER185" i="4"/>
  <c r="EJ185" i="4"/>
  <c r="EK185" i="4"/>
  <c r="FC184" i="4"/>
  <c r="EO184" i="4"/>
  <c r="EF184" i="4"/>
  <c r="EN184" i="4"/>
  <c r="EG184" i="4"/>
  <c r="EY183" i="4"/>
  <c r="EK183" i="4"/>
  <c r="EZ183" i="4"/>
  <c r="EJ183" i="4"/>
  <c r="EU182" i="4"/>
  <c r="EV182" i="4"/>
  <c r="EG182" i="4"/>
  <c r="EN182" i="4"/>
  <c r="EF182" i="4"/>
  <c r="EO182" i="4"/>
  <c r="EJ181" i="4"/>
  <c r="ER181" i="4"/>
  <c r="EK181" i="4"/>
  <c r="EO180" i="4"/>
  <c r="EF180" i="4"/>
  <c r="EN180" i="4"/>
  <c r="EG180" i="4"/>
  <c r="FC180" i="4"/>
  <c r="EY179" i="4"/>
  <c r="EZ179" i="4"/>
  <c r="EK179" i="4"/>
  <c r="EJ179" i="4"/>
  <c r="EU178" i="4"/>
  <c r="EG178" i="4"/>
  <c r="EV178" i="4"/>
  <c r="EN178" i="4"/>
  <c r="EF178" i="4"/>
  <c r="EO178" i="4"/>
  <c r="ER177" i="4"/>
  <c r="EJ177" i="4"/>
  <c r="EK177" i="4"/>
  <c r="FC176" i="4"/>
  <c r="EO176" i="4"/>
  <c r="EF176" i="4"/>
  <c r="EN176" i="4"/>
  <c r="EG176" i="4"/>
  <c r="EK175" i="4"/>
  <c r="EZ175" i="4"/>
  <c r="EJ175" i="4"/>
  <c r="EY175" i="4"/>
  <c r="EU174" i="4"/>
  <c r="EV174" i="4"/>
  <c r="EG174" i="4"/>
  <c r="EN174" i="4"/>
  <c r="EF174" i="4"/>
  <c r="EO174" i="4"/>
  <c r="ER173" i="4"/>
  <c r="EJ173" i="4"/>
  <c r="EK173" i="4"/>
  <c r="FC172" i="4"/>
  <c r="EO172" i="4"/>
  <c r="EF172" i="4"/>
  <c r="EN172" i="4"/>
  <c r="EG172" i="4"/>
  <c r="EY171" i="4"/>
  <c r="EZ171" i="4"/>
  <c r="EK171" i="4"/>
  <c r="EJ171" i="4"/>
  <c r="EG170" i="4"/>
  <c r="EN170" i="4"/>
  <c r="EV170" i="4"/>
  <c r="EF170" i="4"/>
  <c r="EU170" i="4"/>
  <c r="EO170" i="4"/>
  <c r="ER169" i="4"/>
  <c r="EJ169" i="4"/>
  <c r="EK169" i="4"/>
  <c r="FC168" i="4"/>
  <c r="EO168" i="4"/>
  <c r="EF168" i="4"/>
  <c r="EN168" i="4"/>
  <c r="EG168" i="4"/>
  <c r="EY167" i="4"/>
  <c r="EK167" i="4"/>
  <c r="EZ167" i="4"/>
  <c r="EJ167" i="4"/>
  <c r="EU166" i="4"/>
  <c r="EV166" i="4"/>
  <c r="EG166" i="4"/>
  <c r="EN166" i="4"/>
  <c r="EF166" i="4"/>
  <c r="EO166" i="4"/>
  <c r="ER165" i="4"/>
  <c r="EJ165" i="4"/>
  <c r="EK165" i="4"/>
  <c r="FC164" i="4"/>
  <c r="EO164" i="4"/>
  <c r="EF164" i="4"/>
  <c r="EN164" i="4"/>
  <c r="EG164" i="4"/>
  <c r="EK163" i="4"/>
  <c r="EZ163" i="4"/>
  <c r="EJ163" i="4"/>
  <c r="EY163" i="4"/>
  <c r="EU162" i="4"/>
  <c r="EV162" i="4"/>
  <c r="EG162" i="4"/>
  <c r="EF162" i="4"/>
  <c r="EN162" i="4"/>
  <c r="EO162" i="4"/>
  <c r="ER161" i="4"/>
  <c r="EK161" i="4"/>
  <c r="EJ161" i="4"/>
  <c r="FC160" i="4"/>
  <c r="EN160" i="4"/>
  <c r="EO160" i="4"/>
  <c r="EF160" i="4"/>
  <c r="EG160" i="4"/>
  <c r="EY159" i="4"/>
  <c r="EZ159" i="4"/>
  <c r="EJ159" i="4"/>
  <c r="EK159" i="4"/>
  <c r="EF158" i="4"/>
  <c r="EG158" i="4"/>
  <c r="EU158" i="4"/>
  <c r="EV158" i="4"/>
  <c r="EO158" i="4"/>
  <c r="EN158" i="4"/>
  <c r="ER157" i="4"/>
  <c r="EJ157" i="4"/>
  <c r="EK157" i="4"/>
  <c r="FC156" i="4"/>
  <c r="EN156" i="4"/>
  <c r="EO156" i="4"/>
  <c r="EG156" i="4"/>
  <c r="EF156" i="4"/>
  <c r="EY155" i="4"/>
  <c r="EJ155" i="4"/>
  <c r="EZ155" i="4"/>
  <c r="EK155" i="4"/>
  <c r="EU154" i="4"/>
  <c r="EV154" i="4"/>
  <c r="EF154" i="4"/>
  <c r="EG154" i="4"/>
  <c r="EN154" i="4"/>
  <c r="EO154" i="4"/>
  <c r="ER153" i="4"/>
  <c r="EK153" i="4"/>
  <c r="EJ153" i="4"/>
  <c r="EN152" i="4"/>
  <c r="EO152" i="4"/>
  <c r="EF152" i="4"/>
  <c r="EG152" i="4"/>
  <c r="FC152" i="4"/>
  <c r="EY151" i="4"/>
  <c r="EZ151" i="4"/>
  <c r="EJ151" i="4"/>
  <c r="EK151" i="4"/>
  <c r="EU150" i="4"/>
  <c r="EF150" i="4"/>
  <c r="EV150" i="4"/>
  <c r="EG150" i="4"/>
  <c r="EO150" i="4"/>
  <c r="EN150" i="4"/>
  <c r="ER149" i="4"/>
  <c r="EJ149" i="4"/>
  <c r="EK149" i="4"/>
  <c r="FC148" i="4"/>
  <c r="EN148" i="4"/>
  <c r="EO148" i="4"/>
  <c r="EG148" i="4"/>
  <c r="EF148" i="4"/>
  <c r="EJ147" i="4"/>
  <c r="EK147" i="4"/>
  <c r="EY147" i="4"/>
  <c r="EZ147" i="4"/>
  <c r="EU146" i="4"/>
  <c r="EV146" i="4"/>
  <c r="EF146" i="4"/>
  <c r="EG146" i="4"/>
  <c r="EN146" i="4"/>
  <c r="EO146" i="4"/>
  <c r="ER145" i="4"/>
  <c r="EK145" i="4"/>
  <c r="EJ145" i="4"/>
  <c r="FC144" i="4"/>
  <c r="EN144" i="4"/>
  <c r="EO144" i="4"/>
  <c r="EF144" i="4"/>
  <c r="EG144" i="4"/>
  <c r="EY143" i="4"/>
  <c r="EZ143" i="4"/>
  <c r="EJ143" i="4"/>
  <c r="EK143" i="4"/>
  <c r="EF142" i="4"/>
  <c r="EG142" i="4"/>
  <c r="EV142" i="4"/>
  <c r="EO142" i="4"/>
  <c r="EN142" i="4"/>
  <c r="EU142" i="4"/>
  <c r="ER141" i="4"/>
  <c r="EJ141" i="4"/>
  <c r="EK141" i="4"/>
  <c r="FC140" i="4"/>
  <c r="EN140" i="4"/>
  <c r="EO140" i="4"/>
  <c r="EG140" i="4"/>
  <c r="EF140" i="4"/>
  <c r="EY139" i="4"/>
  <c r="EJ139" i="4"/>
  <c r="EZ139" i="4"/>
  <c r="EK139" i="4"/>
  <c r="EU138" i="4"/>
  <c r="EV138" i="4"/>
  <c r="EF138" i="4"/>
  <c r="EG138" i="4"/>
  <c r="EN138" i="4"/>
  <c r="EO138" i="4"/>
  <c r="ER137" i="4"/>
  <c r="EK137" i="4"/>
  <c r="EJ137" i="4"/>
  <c r="EN136" i="4"/>
  <c r="EO136" i="4"/>
  <c r="FC136" i="4"/>
  <c r="EF136" i="4"/>
  <c r="EG136" i="4"/>
  <c r="EY135" i="4"/>
  <c r="EZ135" i="4"/>
  <c r="EJ135" i="4"/>
  <c r="EK135" i="4"/>
  <c r="EU134" i="4"/>
  <c r="EF134" i="4"/>
  <c r="EV134" i="4"/>
  <c r="EG134" i="4"/>
  <c r="EO134" i="4"/>
  <c r="EN134" i="4"/>
  <c r="ER133" i="4"/>
  <c r="EJ133" i="4"/>
  <c r="EK133" i="4"/>
  <c r="FC132" i="4"/>
  <c r="EN132" i="4"/>
  <c r="EO132" i="4"/>
  <c r="EG132" i="4"/>
  <c r="EF132" i="4"/>
  <c r="EJ131" i="4"/>
  <c r="EK131" i="4"/>
  <c r="EZ131" i="4"/>
  <c r="EY131" i="4"/>
  <c r="EU130" i="4"/>
  <c r="EV130" i="4"/>
  <c r="EF130" i="4"/>
  <c r="EG130" i="4"/>
  <c r="EN130" i="4"/>
  <c r="EO130" i="4"/>
  <c r="ER129" i="4"/>
  <c r="EK129" i="4"/>
  <c r="EJ129" i="4"/>
  <c r="FC128" i="4"/>
  <c r="EN128" i="4"/>
  <c r="EO128" i="4"/>
  <c r="EF128" i="4"/>
  <c r="EG128" i="4"/>
  <c r="EY127" i="4"/>
  <c r="EZ127" i="4"/>
  <c r="EJ127" i="4"/>
  <c r="EK127" i="4"/>
  <c r="EF126" i="4"/>
  <c r="EG126" i="4"/>
  <c r="EU126" i="4"/>
  <c r="EV126" i="4"/>
  <c r="EO126" i="4"/>
  <c r="EN126" i="4"/>
  <c r="ER125" i="4"/>
  <c r="EJ125" i="4"/>
  <c r="EK125" i="4"/>
  <c r="FC124" i="4"/>
  <c r="EN124" i="4"/>
  <c r="EO124" i="4"/>
  <c r="EG124" i="4"/>
  <c r="EF124" i="4"/>
  <c r="EY123" i="4"/>
  <c r="EJ123" i="4"/>
  <c r="EZ123" i="4"/>
  <c r="EK123" i="4"/>
  <c r="EU122" i="4"/>
  <c r="EV122" i="4"/>
  <c r="EF122" i="4"/>
  <c r="EG122" i="4"/>
  <c r="EN122" i="4"/>
  <c r="EO122" i="4"/>
  <c r="ER121" i="4"/>
  <c r="EK121" i="4"/>
  <c r="EJ121" i="4"/>
  <c r="EN120" i="4"/>
  <c r="EO120" i="4"/>
  <c r="EF120" i="4"/>
  <c r="EG120" i="4"/>
  <c r="FC120" i="4"/>
  <c r="EY119" i="4"/>
  <c r="EZ119" i="4"/>
  <c r="EJ119" i="4"/>
  <c r="EK119" i="4"/>
  <c r="EU118" i="4"/>
  <c r="EF118" i="4"/>
  <c r="EV118" i="4"/>
  <c r="EG118" i="4"/>
  <c r="EO118" i="4"/>
  <c r="EN118" i="4"/>
  <c r="ER117" i="4"/>
  <c r="EJ117" i="4"/>
  <c r="EK117" i="4"/>
  <c r="FC116" i="4"/>
  <c r="EN116" i="4"/>
  <c r="EO116" i="4"/>
  <c r="EG116" i="4"/>
  <c r="EF116" i="4"/>
  <c r="EJ115" i="4"/>
  <c r="EK115" i="4"/>
  <c r="EY115" i="4"/>
  <c r="EZ115" i="4"/>
  <c r="EU114" i="4"/>
  <c r="EV114" i="4"/>
  <c r="EF114" i="4"/>
  <c r="EG114" i="4"/>
  <c r="EN114" i="4"/>
  <c r="EO114" i="4"/>
  <c r="ER113" i="4"/>
  <c r="EK113" i="4"/>
  <c r="EJ113" i="4"/>
  <c r="FC112" i="4"/>
  <c r="EN112" i="4"/>
  <c r="EO112" i="4"/>
  <c r="EF112" i="4"/>
  <c r="EG112" i="4"/>
  <c r="EY111" i="4"/>
  <c r="EZ111" i="4"/>
  <c r="EJ111" i="4"/>
  <c r="EK111" i="4"/>
  <c r="EF110" i="4"/>
  <c r="EG110" i="4"/>
  <c r="EV110" i="4"/>
  <c r="EO110" i="4"/>
  <c r="EN110" i="4"/>
  <c r="EU110" i="4"/>
  <c r="ER109" i="4"/>
  <c r="EJ109" i="4"/>
  <c r="EK109" i="4"/>
  <c r="FC108" i="4"/>
  <c r="EN108" i="4"/>
  <c r="EO108" i="4"/>
  <c r="EG108" i="4"/>
  <c r="EF108" i="4"/>
  <c r="EY107" i="4"/>
  <c r="EJ107" i="4"/>
  <c r="EZ107" i="4"/>
  <c r="EK107" i="4"/>
  <c r="EU106" i="4"/>
  <c r="EV106" i="4"/>
  <c r="EF106" i="4"/>
  <c r="EG106" i="4"/>
  <c r="EN106" i="4"/>
  <c r="EO106" i="4"/>
  <c r="ER105" i="4"/>
  <c r="EK105" i="4"/>
  <c r="EJ105" i="4"/>
  <c r="EN104" i="4"/>
  <c r="EO104" i="4"/>
  <c r="FC104" i="4"/>
  <c r="ED104" i="4"/>
  <c r="EE104" i="4"/>
  <c r="EY103" i="4"/>
  <c r="EZ103" i="4"/>
  <c r="EU102" i="4"/>
  <c r="EL102" i="4"/>
  <c r="EV102" i="4"/>
  <c r="EM102" i="4"/>
  <c r="ER101" i="4"/>
  <c r="EI101" i="4"/>
  <c r="EH101" i="4"/>
  <c r="FC100" i="4"/>
  <c r="ED100" i="4"/>
  <c r="EE100" i="4"/>
  <c r="EZ99" i="4"/>
  <c r="EY99" i="4"/>
  <c r="C381" i="6"/>
  <c r="C371" i="6"/>
  <c r="C359" i="6"/>
  <c r="C349" i="6"/>
  <c r="C339" i="6"/>
  <c r="C327" i="6"/>
  <c r="C317" i="6"/>
  <c r="C307" i="6"/>
  <c r="C295" i="6"/>
  <c r="C285" i="6"/>
  <c r="C275" i="6"/>
  <c r="C263" i="6"/>
  <c r="C253" i="6"/>
  <c r="C243" i="6"/>
  <c r="C231" i="6"/>
  <c r="A383" i="4"/>
  <c r="A374" i="4"/>
  <c r="A362" i="4"/>
  <c r="A351" i="4"/>
  <c r="A342" i="4"/>
  <c r="A330" i="4"/>
  <c r="A310" i="4"/>
  <c r="A298" i="4"/>
  <c r="A278" i="4"/>
  <c r="A266" i="4"/>
  <c r="A246" i="4"/>
  <c r="A234" i="4"/>
  <c r="A223" i="4"/>
  <c r="A202" i="4"/>
  <c r="A191" i="4"/>
  <c r="A170" i="4"/>
  <c r="A159" i="4"/>
  <c r="A138" i="4"/>
  <c r="A127" i="4"/>
  <c r="A106" i="4"/>
  <c r="EI384" i="4"/>
  <c r="EI380" i="4"/>
  <c r="EL376" i="4"/>
  <c r="EM372" i="4"/>
  <c r="EM368" i="4"/>
  <c r="ED365" i="4"/>
  <c r="EF361" i="4"/>
  <c r="EF357" i="4"/>
  <c r="EI353" i="4"/>
  <c r="EJ349" i="4"/>
  <c r="EM345" i="4"/>
  <c r="EH342" i="4"/>
  <c r="DH113" i="4"/>
  <c r="DV113" i="4" s="1"/>
  <c r="L112" i="7" s="1"/>
  <c r="CF113" i="4"/>
  <c r="CT113" i="4" s="1"/>
  <c r="CC183" i="4"/>
  <c r="CQ183" i="4" s="1"/>
  <c r="CC115" i="4"/>
  <c r="CQ115" i="4" s="1"/>
  <c r="DE233" i="4"/>
  <c r="DS233" i="4" s="1"/>
  <c r="I232" i="7" s="1"/>
  <c r="CC191" i="4"/>
  <c r="CQ191" i="4" s="1"/>
  <c r="CF173" i="4"/>
  <c r="CT173" i="4" s="1"/>
  <c r="CK161" i="4"/>
  <c r="CY161" i="4" s="1"/>
  <c r="DM273" i="4"/>
  <c r="EA273" i="4" s="1"/>
  <c r="Q272" i="7" s="1"/>
  <c r="CK273" i="4"/>
  <c r="CY273" i="4" s="1"/>
  <c r="DE167" i="4"/>
  <c r="DS167" i="4" s="1"/>
  <c r="I166" i="7" s="1"/>
  <c r="CC167" i="4"/>
  <c r="CQ167" i="4" s="1"/>
  <c r="CK297" i="4"/>
  <c r="CY297" i="4" s="1"/>
  <c r="CK265" i="4"/>
  <c r="CY265" i="4" s="1"/>
  <c r="CK241" i="4"/>
  <c r="CY241" i="4" s="1"/>
  <c r="CF157" i="4"/>
  <c r="CT157" i="4" s="1"/>
  <c r="CF141" i="4"/>
  <c r="CT141" i="4" s="1"/>
  <c r="B385" i="5"/>
  <c r="B385" i="6"/>
  <c r="B385" i="7"/>
  <c r="B382" i="5"/>
  <c r="B382" i="7"/>
  <c r="B381" i="5"/>
  <c r="B381" i="6"/>
  <c r="B377" i="5"/>
  <c r="B377" i="6"/>
  <c r="B377" i="7"/>
  <c r="B374" i="5"/>
  <c r="B374" i="7"/>
  <c r="B373" i="5"/>
  <c r="B373" i="6"/>
  <c r="B366" i="5"/>
  <c r="B366" i="7"/>
  <c r="B363" i="5"/>
  <c r="B363" i="6"/>
  <c r="B363" i="7"/>
  <c r="B359" i="5"/>
  <c r="B359" i="6"/>
  <c r="B359" i="7"/>
  <c r="B358" i="5"/>
  <c r="B358" i="7"/>
  <c r="B355" i="5"/>
  <c r="B355" i="6"/>
  <c r="B355" i="7"/>
  <c r="B351" i="5"/>
  <c r="B351" i="6"/>
  <c r="B351" i="7"/>
  <c r="B349" i="5"/>
  <c r="B349" i="6"/>
  <c r="B347" i="5"/>
  <c r="B347" i="6"/>
  <c r="B347" i="7"/>
  <c r="B343" i="5"/>
  <c r="B343" i="6"/>
  <c r="B343" i="7"/>
  <c r="B340" i="5"/>
  <c r="B340" i="7"/>
  <c r="B339" i="5"/>
  <c r="B339" i="6"/>
  <c r="B339" i="7"/>
  <c r="B335" i="5"/>
  <c r="B335" i="6"/>
  <c r="B335" i="7"/>
  <c r="B332" i="5"/>
  <c r="B332" i="7"/>
  <c r="B325" i="5"/>
  <c r="B325" i="6"/>
  <c r="B324" i="5"/>
  <c r="B324" i="7"/>
  <c r="B321" i="5"/>
  <c r="B321" i="6"/>
  <c r="B321" i="7"/>
  <c r="B317" i="5"/>
  <c r="B317" i="6"/>
  <c r="B317" i="7"/>
  <c r="B315" i="5"/>
  <c r="B315" i="6"/>
  <c r="B315" i="7"/>
  <c r="B313" i="5"/>
  <c r="B313" i="6"/>
  <c r="B313" i="7"/>
  <c r="B310" i="5"/>
  <c r="B310" i="7"/>
  <c r="B309" i="5"/>
  <c r="B309" i="6"/>
  <c r="B306" i="5"/>
  <c r="B306" i="7"/>
  <c r="B305" i="5"/>
  <c r="B305" i="6"/>
  <c r="B305" i="7"/>
  <c r="B302" i="5"/>
  <c r="B302" i="7"/>
  <c r="B301" i="5"/>
  <c r="B301" i="6"/>
  <c r="B301" i="7"/>
  <c r="B297" i="5"/>
  <c r="B297" i="6"/>
  <c r="B297" i="7"/>
  <c r="B294" i="5"/>
  <c r="B294" i="7"/>
  <c r="B292" i="5"/>
  <c r="B292" i="7"/>
  <c r="B290" i="5"/>
  <c r="B290" i="7"/>
  <c r="B287" i="5"/>
  <c r="B287" i="6"/>
  <c r="B287" i="7"/>
  <c r="B286" i="5"/>
  <c r="B286" i="7"/>
  <c r="B283" i="5"/>
  <c r="B283" i="6"/>
  <c r="B283" i="7"/>
  <c r="B279" i="5"/>
  <c r="B279" i="6"/>
  <c r="B279" i="7"/>
  <c r="B278" i="5"/>
  <c r="B278" i="7"/>
  <c r="B275" i="5"/>
  <c r="B275" i="6"/>
  <c r="B275" i="7"/>
  <c r="B273" i="5"/>
  <c r="B273" i="6"/>
  <c r="B273" i="7"/>
  <c r="B271" i="5"/>
  <c r="B271" i="6"/>
  <c r="B271" i="7"/>
  <c r="B267" i="5"/>
  <c r="B267" i="6"/>
  <c r="B267" i="7"/>
  <c r="B265" i="5"/>
  <c r="B265" i="6"/>
  <c r="B265" i="7"/>
  <c r="B263" i="5"/>
  <c r="B263" i="6"/>
  <c r="B263" i="7"/>
  <c r="B259" i="5"/>
  <c r="B259" i="6"/>
  <c r="B259" i="7"/>
  <c r="B257" i="5"/>
  <c r="B257" i="6"/>
  <c r="B257" i="7"/>
  <c r="B255" i="5"/>
  <c r="B255" i="6"/>
  <c r="B255" i="7"/>
  <c r="B253" i="5"/>
  <c r="B253" i="6"/>
  <c r="B253" i="7"/>
  <c r="B251" i="5"/>
  <c r="B251" i="6"/>
  <c r="B251" i="7"/>
  <c r="B249" i="5"/>
  <c r="B249" i="6"/>
  <c r="B249" i="7"/>
  <c r="B247" i="5"/>
  <c r="B247" i="6"/>
  <c r="B247" i="7"/>
  <c r="B244" i="7"/>
  <c r="B244" i="5"/>
  <c r="B243" i="5"/>
  <c r="B243" i="6"/>
  <c r="B243" i="7"/>
  <c r="B238" i="7"/>
  <c r="B238" i="5"/>
  <c r="B232" i="5"/>
  <c r="B232" i="7"/>
  <c r="B227" i="5"/>
  <c r="B227" i="6"/>
  <c r="B227" i="7"/>
  <c r="B223" i="5"/>
  <c r="B223" i="6"/>
  <c r="B223" i="7"/>
  <c r="B222" i="7"/>
  <c r="B222" i="5"/>
  <c r="B219" i="5"/>
  <c r="B219" i="6"/>
  <c r="B219" i="7"/>
  <c r="B215" i="5"/>
  <c r="B215" i="6"/>
  <c r="B215" i="7"/>
  <c r="B211" i="5"/>
  <c r="B211" i="6"/>
  <c r="B211" i="7"/>
  <c r="B207" i="5"/>
  <c r="B207" i="6"/>
  <c r="B207" i="7"/>
  <c r="B203" i="5"/>
  <c r="B203" i="6"/>
  <c r="B203" i="7"/>
  <c r="B200" i="5"/>
  <c r="B200" i="7"/>
  <c r="B199" i="5"/>
  <c r="B199" i="6"/>
  <c r="B199" i="7"/>
  <c r="B196" i="7"/>
  <c r="B196" i="5"/>
  <c r="B189" i="5"/>
  <c r="B189" i="6"/>
  <c r="B189" i="7"/>
  <c r="B185" i="5"/>
  <c r="B185" i="6"/>
  <c r="B185" i="7"/>
  <c r="B184" i="5"/>
  <c r="B184" i="7"/>
  <c r="B181" i="5"/>
  <c r="B181" i="6"/>
  <c r="B180" i="7"/>
  <c r="B180" i="5"/>
  <c r="B177" i="5"/>
  <c r="B177" i="6"/>
  <c r="B177" i="7"/>
  <c r="B175" i="5"/>
  <c r="B175" i="6"/>
  <c r="B175" i="7"/>
  <c r="B173" i="5"/>
  <c r="B173" i="6"/>
  <c r="B173" i="7"/>
  <c r="B169" i="5"/>
  <c r="B169" i="6"/>
  <c r="B169" i="7"/>
  <c r="B165" i="5"/>
  <c r="B165" i="6"/>
  <c r="B161" i="5"/>
  <c r="B161" i="6"/>
  <c r="B161" i="7"/>
  <c r="B158" i="7"/>
  <c r="B158" i="5"/>
  <c r="B151" i="5"/>
  <c r="B151" i="6"/>
  <c r="B151" i="7"/>
  <c r="B147" i="5"/>
  <c r="B147" i="6"/>
  <c r="B147" i="7"/>
  <c r="B143" i="5"/>
  <c r="B143" i="6"/>
  <c r="B143" i="7"/>
  <c r="B142" i="7"/>
  <c r="B142" i="5"/>
  <c r="B139" i="5"/>
  <c r="B139" i="6"/>
  <c r="B139" i="7"/>
  <c r="B136" i="5"/>
  <c r="B136" i="7"/>
  <c r="B133" i="5"/>
  <c r="B133" i="6"/>
  <c r="B132" i="7"/>
  <c r="B132" i="5"/>
  <c r="B129" i="5"/>
  <c r="B129" i="6"/>
  <c r="B129" i="7"/>
  <c r="B125" i="5"/>
  <c r="B125" i="6"/>
  <c r="B125" i="7"/>
  <c r="B121" i="5"/>
  <c r="B121" i="6"/>
  <c r="B121" i="7"/>
  <c r="B117" i="5"/>
  <c r="B117" i="6"/>
  <c r="B113" i="5"/>
  <c r="B113" i="6"/>
  <c r="B113" i="7"/>
  <c r="B110" i="7"/>
  <c r="B110" i="5"/>
  <c r="B109" i="5"/>
  <c r="B109" i="6"/>
  <c r="B109" i="7"/>
  <c r="B268" i="5"/>
  <c r="B258" i="5"/>
  <c r="B214" i="5"/>
  <c r="B204" i="5"/>
  <c r="B194" i="5"/>
  <c r="B150" i="5"/>
  <c r="B140" i="5"/>
  <c r="B130" i="5"/>
  <c r="B384" i="6"/>
  <c r="B376" i="6"/>
  <c r="B368" i="6"/>
  <c r="B360" i="6"/>
  <c r="B352" i="6"/>
  <c r="B344" i="6"/>
  <c r="B340" i="6"/>
  <c r="B336" i="6"/>
  <c r="B332" i="6"/>
  <c r="B328" i="6"/>
  <c r="B324" i="6"/>
  <c r="B320" i="6"/>
  <c r="B304" i="6"/>
  <c r="B292" i="6"/>
  <c r="B288" i="6"/>
  <c r="B272" i="6"/>
  <c r="B268" i="6"/>
  <c r="B256" i="6"/>
  <c r="B252" i="6"/>
  <c r="B244" i="6"/>
  <c r="B240" i="6"/>
  <c r="B236" i="6"/>
  <c r="B232" i="6"/>
  <c r="B224" i="6"/>
  <c r="B220" i="6"/>
  <c r="B208" i="6"/>
  <c r="B204" i="6"/>
  <c r="B200" i="6"/>
  <c r="B196" i="6"/>
  <c r="B192" i="6"/>
  <c r="B188" i="6"/>
  <c r="B184" i="6"/>
  <c r="B180" i="6"/>
  <c r="B176" i="6"/>
  <c r="B172" i="6"/>
  <c r="B160" i="6"/>
  <c r="B156" i="6"/>
  <c r="B144" i="6"/>
  <c r="B140" i="6"/>
  <c r="B136" i="6"/>
  <c r="B132" i="6"/>
  <c r="B128" i="6"/>
  <c r="B124" i="6"/>
  <c r="B112" i="6"/>
  <c r="B108" i="6"/>
  <c r="B381" i="7"/>
  <c r="B370" i="7"/>
  <c r="B360" i="7"/>
  <c r="B349" i="7"/>
  <c r="B338" i="7"/>
  <c r="B328" i="7"/>
  <c r="B314" i="7"/>
  <c r="B272" i="7"/>
  <c r="B250" i="7"/>
  <c r="B208" i="7"/>
  <c r="B186" i="7"/>
  <c r="B165" i="7"/>
  <c r="B144" i="7"/>
  <c r="B122" i="7"/>
  <c r="B230" i="5"/>
  <c r="B220" i="5"/>
  <c r="B210" i="5"/>
  <c r="B166" i="5"/>
  <c r="B156" i="5"/>
  <c r="B146" i="5"/>
  <c r="B102" i="5"/>
  <c r="B378" i="7"/>
  <c r="B368" i="7"/>
  <c r="B346" i="7"/>
  <c r="B336" i="7"/>
  <c r="B325" i="7"/>
  <c r="B309" i="7"/>
  <c r="B288" i="7"/>
  <c r="B266" i="7"/>
  <c r="B224" i="7"/>
  <c r="B202" i="7"/>
  <c r="B181" i="7"/>
  <c r="B160" i="7"/>
  <c r="B138" i="7"/>
  <c r="B117" i="7"/>
  <c r="B380" i="5"/>
  <c r="B380" i="7"/>
  <c r="B372" i="5"/>
  <c r="B372" i="7"/>
  <c r="B369" i="5"/>
  <c r="B369" i="6"/>
  <c r="B369" i="7"/>
  <c r="B365" i="5"/>
  <c r="B365" i="6"/>
  <c r="B361" i="5"/>
  <c r="B361" i="6"/>
  <c r="B361" i="7"/>
  <c r="B357" i="5"/>
  <c r="B357" i="6"/>
  <c r="B353" i="5"/>
  <c r="B353" i="6"/>
  <c r="B353" i="7"/>
  <c r="B350" i="5"/>
  <c r="B350" i="7"/>
  <c r="B342" i="5"/>
  <c r="B342" i="7"/>
  <c r="B334" i="5"/>
  <c r="B334" i="7"/>
  <c r="B331" i="5"/>
  <c r="B331" i="6"/>
  <c r="B331" i="7"/>
  <c r="B327" i="5"/>
  <c r="B327" i="6"/>
  <c r="B327" i="7"/>
  <c r="B323" i="5"/>
  <c r="B323" i="6"/>
  <c r="B323" i="7"/>
  <c r="B319" i="5"/>
  <c r="B319" i="6"/>
  <c r="B319" i="7"/>
  <c r="B316" i="5"/>
  <c r="B316" i="7"/>
  <c r="B311" i="5"/>
  <c r="B311" i="6"/>
  <c r="B311" i="7"/>
  <c r="B307" i="5"/>
  <c r="B307" i="6"/>
  <c r="B307" i="7"/>
  <c r="B303" i="5"/>
  <c r="B303" i="6"/>
  <c r="B303" i="7"/>
  <c r="B299" i="5"/>
  <c r="B299" i="6"/>
  <c r="B299" i="7"/>
  <c r="B295" i="5"/>
  <c r="B295" i="6"/>
  <c r="B295" i="7"/>
  <c r="B291" i="5"/>
  <c r="B291" i="6"/>
  <c r="B291" i="7"/>
  <c r="B289" i="5"/>
  <c r="B289" i="6"/>
  <c r="B289" i="7"/>
  <c r="B284" i="5"/>
  <c r="B284" i="7"/>
  <c r="B280" i="5"/>
  <c r="B280" i="7"/>
  <c r="B276" i="5"/>
  <c r="B276" i="7"/>
  <c r="B269" i="5"/>
  <c r="B269" i="6"/>
  <c r="B269" i="7"/>
  <c r="B264" i="5"/>
  <c r="B264" i="7"/>
  <c r="B260" i="7"/>
  <c r="B260" i="5"/>
  <c r="B248" i="5"/>
  <c r="B248" i="7"/>
  <c r="B245" i="5"/>
  <c r="B245" i="6"/>
  <c r="B241" i="5"/>
  <c r="B241" i="6"/>
  <c r="B241" i="7"/>
  <c r="B237" i="5"/>
  <c r="B237" i="6"/>
  <c r="B237" i="7"/>
  <c r="B233" i="5"/>
  <c r="B233" i="6"/>
  <c r="B233" i="7"/>
  <c r="B229" i="5"/>
  <c r="B229" i="6"/>
  <c r="B225" i="5"/>
  <c r="B225" i="6"/>
  <c r="B225" i="7"/>
  <c r="B221" i="5"/>
  <c r="B221" i="6"/>
  <c r="B221" i="7"/>
  <c r="B217" i="5"/>
  <c r="B217" i="6"/>
  <c r="B217" i="7"/>
  <c r="B213" i="5"/>
  <c r="B213" i="6"/>
  <c r="B206" i="7"/>
  <c r="B206" i="5"/>
  <c r="B195" i="5"/>
  <c r="B195" i="6"/>
  <c r="B195" i="7"/>
  <c r="B191" i="5"/>
  <c r="B191" i="6"/>
  <c r="B191" i="7"/>
  <c r="B187" i="5"/>
  <c r="B187" i="6"/>
  <c r="B187" i="7"/>
  <c r="B183" i="5"/>
  <c r="B183" i="6"/>
  <c r="B183" i="7"/>
  <c r="B179" i="5"/>
  <c r="B179" i="6"/>
  <c r="B179" i="7"/>
  <c r="B168" i="5"/>
  <c r="B168" i="7"/>
  <c r="B164" i="7"/>
  <c r="B164" i="5"/>
  <c r="B157" i="5"/>
  <c r="B157" i="6"/>
  <c r="B157" i="7"/>
  <c r="B153" i="5"/>
  <c r="B153" i="6"/>
  <c r="B153" i="7"/>
  <c r="B149" i="5"/>
  <c r="B149" i="6"/>
  <c r="B145" i="5"/>
  <c r="B145" i="6"/>
  <c r="B145" i="7"/>
  <c r="B141" i="5"/>
  <c r="B141" i="6"/>
  <c r="B141" i="7"/>
  <c r="B131" i="5"/>
  <c r="B131" i="6"/>
  <c r="B131" i="7"/>
  <c r="B127" i="5"/>
  <c r="B127" i="6"/>
  <c r="B127" i="7"/>
  <c r="B119" i="5"/>
  <c r="B119" i="6"/>
  <c r="B119" i="7"/>
  <c r="B115" i="5"/>
  <c r="B115" i="6"/>
  <c r="B115" i="7"/>
  <c r="B111" i="5"/>
  <c r="B111" i="6"/>
  <c r="B111" i="7"/>
  <c r="B107" i="5"/>
  <c r="B107" i="6"/>
  <c r="B107" i="7"/>
  <c r="B104" i="5"/>
  <c r="B104" i="7"/>
  <c r="B103" i="5"/>
  <c r="B103" i="6"/>
  <c r="B103" i="7"/>
  <c r="B101" i="5"/>
  <c r="B101" i="6"/>
  <c r="B101" i="7"/>
  <c r="B382" i="6"/>
  <c r="B378" i="6"/>
  <c r="B374" i="6"/>
  <c r="B370" i="6"/>
  <c r="B366" i="6"/>
  <c r="B362" i="6"/>
  <c r="B358" i="6"/>
  <c r="B354" i="6"/>
  <c r="B350" i="6"/>
  <c r="B346" i="6"/>
  <c r="B342" i="6"/>
  <c r="B338" i="6"/>
  <c r="B334" i="6"/>
  <c r="B330" i="6"/>
  <c r="B322" i="6"/>
  <c r="B314" i="6"/>
  <c r="B310" i="6"/>
  <c r="B306" i="6"/>
  <c r="B302" i="6"/>
  <c r="B298" i="6"/>
  <c r="B294" i="6"/>
  <c r="B290" i="6"/>
  <c r="B286" i="6"/>
  <c r="B282" i="6"/>
  <c r="B278" i="6"/>
  <c r="B266" i="6"/>
  <c r="B262" i="6"/>
  <c r="B258" i="6"/>
  <c r="B250" i="6"/>
  <c r="B246" i="6"/>
  <c r="B242" i="6"/>
  <c r="B238" i="6"/>
  <c r="B234" i="6"/>
  <c r="B230" i="6"/>
  <c r="B226" i="6"/>
  <c r="B222" i="6"/>
  <c r="B218" i="6"/>
  <c r="B214" i="6"/>
  <c r="B210" i="6"/>
  <c r="B206" i="6"/>
  <c r="B202" i="6"/>
  <c r="B198" i="6"/>
  <c r="B194" i="6"/>
  <c r="B186" i="6"/>
  <c r="B182" i="6"/>
  <c r="B178" i="6"/>
  <c r="B170" i="6"/>
  <c r="B166" i="6"/>
  <c r="B162" i="6"/>
  <c r="B158" i="6"/>
  <c r="B154" i="6"/>
  <c r="B150" i="6"/>
  <c r="B146" i="6"/>
  <c r="B142" i="6"/>
  <c r="B138" i="6"/>
  <c r="B134" i="6"/>
  <c r="B130" i="6"/>
  <c r="B122" i="6"/>
  <c r="B118" i="6"/>
  <c r="B114" i="6"/>
  <c r="B110" i="6"/>
  <c r="B106" i="6"/>
  <c r="B102" i="6"/>
  <c r="B376" i="7"/>
  <c r="B365" i="7"/>
  <c r="B354" i="7"/>
  <c r="B344" i="7"/>
  <c r="B322" i="7"/>
  <c r="B304" i="7"/>
  <c r="B282" i="7"/>
  <c r="B240" i="7"/>
  <c r="B218" i="7"/>
  <c r="B176" i="7"/>
  <c r="B154" i="7"/>
  <c r="B133" i="7"/>
  <c r="B112" i="7"/>
  <c r="B383" i="5"/>
  <c r="B383" i="6"/>
  <c r="B383" i="7"/>
  <c r="B379" i="5"/>
  <c r="B379" i="6"/>
  <c r="B379" i="7"/>
  <c r="B375" i="5"/>
  <c r="B375" i="6"/>
  <c r="B375" i="7"/>
  <c r="B371" i="5"/>
  <c r="B371" i="6"/>
  <c r="B371" i="7"/>
  <c r="B367" i="5"/>
  <c r="B367" i="6"/>
  <c r="B367" i="7"/>
  <c r="B364" i="5"/>
  <c r="B364" i="7"/>
  <c r="B356" i="5"/>
  <c r="B356" i="7"/>
  <c r="B348" i="5"/>
  <c r="B348" i="7"/>
  <c r="B345" i="5"/>
  <c r="B345" i="6"/>
  <c r="B345" i="7"/>
  <c r="B341" i="5"/>
  <c r="B341" i="6"/>
  <c r="B337" i="5"/>
  <c r="B337" i="6"/>
  <c r="B337" i="7"/>
  <c r="B333" i="5"/>
  <c r="B333" i="6"/>
  <c r="B329" i="5"/>
  <c r="B329" i="6"/>
  <c r="B329" i="7"/>
  <c r="B326" i="5"/>
  <c r="B326" i="7"/>
  <c r="B318" i="5"/>
  <c r="B318" i="7"/>
  <c r="B312" i="5"/>
  <c r="B312" i="7"/>
  <c r="B308" i="5"/>
  <c r="B308" i="7"/>
  <c r="B300" i="5"/>
  <c r="B300" i="7"/>
  <c r="B296" i="5"/>
  <c r="B296" i="7"/>
  <c r="B293" i="5"/>
  <c r="B293" i="6"/>
  <c r="B285" i="5"/>
  <c r="B285" i="6"/>
  <c r="B285" i="7"/>
  <c r="B281" i="5"/>
  <c r="B281" i="6"/>
  <c r="B281" i="7"/>
  <c r="B277" i="5"/>
  <c r="B277" i="6"/>
  <c r="B274" i="5"/>
  <c r="B274" i="7"/>
  <c r="B270" i="5"/>
  <c r="B270" i="7"/>
  <c r="B261" i="5"/>
  <c r="B261" i="6"/>
  <c r="B254" i="7"/>
  <c r="B254" i="5"/>
  <c r="B239" i="5"/>
  <c r="B239" i="6"/>
  <c r="B239" i="7"/>
  <c r="B235" i="5"/>
  <c r="B235" i="6"/>
  <c r="B235" i="7"/>
  <c r="B231" i="5"/>
  <c r="B231" i="6"/>
  <c r="B231" i="7"/>
  <c r="B228" i="7"/>
  <c r="B228" i="5"/>
  <c r="B216" i="5"/>
  <c r="B216" i="7"/>
  <c r="B212" i="7"/>
  <c r="B212" i="5"/>
  <c r="B209" i="5"/>
  <c r="B209" i="6"/>
  <c r="B209" i="7"/>
  <c r="B205" i="5"/>
  <c r="B205" i="6"/>
  <c r="B205" i="7"/>
  <c r="B201" i="5"/>
  <c r="B201" i="6"/>
  <c r="B201" i="7"/>
  <c r="B197" i="5"/>
  <c r="B197" i="6"/>
  <c r="B193" i="5"/>
  <c r="B193" i="6"/>
  <c r="B193" i="7"/>
  <c r="B190" i="7"/>
  <c r="B190" i="5"/>
  <c r="B174" i="7"/>
  <c r="B174" i="5"/>
  <c r="B171" i="5"/>
  <c r="B171" i="6"/>
  <c r="B171" i="7"/>
  <c r="B167" i="5"/>
  <c r="B167" i="6"/>
  <c r="B167" i="7"/>
  <c r="B163" i="5"/>
  <c r="B163" i="6"/>
  <c r="B163" i="7"/>
  <c r="B159" i="5"/>
  <c r="B159" i="6"/>
  <c r="B159" i="7"/>
  <c r="B155" i="5"/>
  <c r="B155" i="6"/>
  <c r="B155" i="7"/>
  <c r="B152" i="5"/>
  <c r="B152" i="7"/>
  <c r="B148" i="7"/>
  <c r="B148" i="5"/>
  <c r="B137" i="5"/>
  <c r="B137" i="6"/>
  <c r="B137" i="7"/>
  <c r="B135" i="5"/>
  <c r="B135" i="6"/>
  <c r="B135" i="7"/>
  <c r="B126" i="7"/>
  <c r="B126" i="5"/>
  <c r="B123" i="5"/>
  <c r="B123" i="6"/>
  <c r="B123" i="7"/>
  <c r="B120" i="5"/>
  <c r="B120" i="7"/>
  <c r="B116" i="7"/>
  <c r="B116" i="5"/>
  <c r="B105" i="5"/>
  <c r="B105" i="6"/>
  <c r="B105" i="7"/>
  <c r="B100" i="7"/>
  <c r="B100" i="5"/>
  <c r="B99" i="5"/>
  <c r="B99" i="6"/>
  <c r="B99" i="7"/>
  <c r="B262" i="5"/>
  <c r="B252" i="5"/>
  <c r="B242" i="5"/>
  <c r="B198" i="5"/>
  <c r="B188" i="5"/>
  <c r="B178" i="5"/>
  <c r="B134" i="5"/>
  <c r="B124" i="5"/>
  <c r="B114" i="5"/>
  <c r="B384" i="7"/>
  <c r="B373" i="7"/>
  <c r="B362" i="7"/>
  <c r="B352" i="7"/>
  <c r="B341" i="7"/>
  <c r="B330" i="7"/>
  <c r="B320" i="7"/>
  <c r="B298" i="7"/>
  <c r="B277" i="7"/>
  <c r="B256" i="7"/>
  <c r="B234" i="7"/>
  <c r="B213" i="7"/>
  <c r="B192" i="7"/>
  <c r="B170" i="7"/>
  <c r="B149" i="7"/>
  <c r="B128" i="7"/>
  <c r="B106" i="7"/>
  <c r="ES386" i="4"/>
  <c r="EW386" i="4"/>
  <c r="FA386" i="4"/>
  <c r="ET386" i="4"/>
  <c r="EX386" i="4"/>
  <c r="FB386" i="4"/>
  <c r="EY386" i="4"/>
  <c r="ER386" i="4"/>
  <c r="EZ386" i="4"/>
  <c r="ES383" i="4"/>
  <c r="EW383" i="4"/>
  <c r="FA383" i="4"/>
  <c r="ET383" i="4"/>
  <c r="EX383" i="4"/>
  <c r="FB383" i="4"/>
  <c r="EU383" i="4"/>
  <c r="FC383" i="4"/>
  <c r="EV383" i="4"/>
  <c r="ES381" i="4"/>
  <c r="EW381" i="4"/>
  <c r="FA381" i="4"/>
  <c r="ET381" i="4"/>
  <c r="EX381" i="4"/>
  <c r="FB381" i="4"/>
  <c r="EU381" i="4"/>
  <c r="FC381" i="4"/>
  <c r="EV381" i="4"/>
  <c r="ES378" i="4"/>
  <c r="EW378" i="4"/>
  <c r="FA378" i="4"/>
  <c r="ET378" i="4"/>
  <c r="EX378" i="4"/>
  <c r="FB378" i="4"/>
  <c r="EY378" i="4"/>
  <c r="ER378" i="4"/>
  <c r="EZ378" i="4"/>
  <c r="ES376" i="4"/>
  <c r="EW376" i="4"/>
  <c r="FA376" i="4"/>
  <c r="ET376" i="4"/>
  <c r="EX376" i="4"/>
  <c r="FB376" i="4"/>
  <c r="EY376" i="4"/>
  <c r="ER376" i="4"/>
  <c r="EZ376" i="4"/>
  <c r="ES373" i="4"/>
  <c r="EW373" i="4"/>
  <c r="FA373" i="4"/>
  <c r="ET373" i="4"/>
  <c r="EX373" i="4"/>
  <c r="FB373" i="4"/>
  <c r="EU373" i="4"/>
  <c r="FC373" i="4"/>
  <c r="EV373" i="4"/>
  <c r="ES371" i="4"/>
  <c r="EW371" i="4"/>
  <c r="FA371" i="4"/>
  <c r="ET371" i="4"/>
  <c r="EX371" i="4"/>
  <c r="FB371" i="4"/>
  <c r="EU371" i="4"/>
  <c r="FC371" i="4"/>
  <c r="EV371" i="4"/>
  <c r="ES368" i="4"/>
  <c r="EW368" i="4"/>
  <c r="FA368" i="4"/>
  <c r="ET368" i="4"/>
  <c r="EX368" i="4"/>
  <c r="FB368" i="4"/>
  <c r="EY368" i="4"/>
  <c r="ER368" i="4"/>
  <c r="EZ368" i="4"/>
  <c r="ES366" i="4"/>
  <c r="EW366" i="4"/>
  <c r="FA366" i="4"/>
  <c r="ET366" i="4"/>
  <c r="EX366" i="4"/>
  <c r="FB366" i="4"/>
  <c r="EY366" i="4"/>
  <c r="ER366" i="4"/>
  <c r="EZ366" i="4"/>
  <c r="ES363" i="4"/>
  <c r="EW363" i="4"/>
  <c r="FA363" i="4"/>
  <c r="ET363" i="4"/>
  <c r="EX363" i="4"/>
  <c r="FB363" i="4"/>
  <c r="EU363" i="4"/>
  <c r="FC363" i="4"/>
  <c r="EV363" i="4"/>
  <c r="ES360" i="4"/>
  <c r="EW360" i="4"/>
  <c r="FA360" i="4"/>
  <c r="ET360" i="4"/>
  <c r="EX360" i="4"/>
  <c r="FB360" i="4"/>
  <c r="EY360" i="4"/>
  <c r="ER360" i="4"/>
  <c r="EZ360" i="4"/>
  <c r="ES358" i="4"/>
  <c r="EW358" i="4"/>
  <c r="FA358" i="4"/>
  <c r="ET358" i="4"/>
  <c r="EX358" i="4"/>
  <c r="FB358" i="4"/>
  <c r="EY358" i="4"/>
  <c r="ER358" i="4"/>
  <c r="EZ358" i="4"/>
  <c r="EW355" i="4"/>
  <c r="FA355" i="4"/>
  <c r="ET355" i="4"/>
  <c r="EX355" i="4"/>
  <c r="FB355" i="4"/>
  <c r="EU355" i="4"/>
  <c r="FC355" i="4"/>
  <c r="EV355" i="4"/>
  <c r="EW353" i="4"/>
  <c r="FA353" i="4"/>
  <c r="ET353" i="4"/>
  <c r="EX353" i="4"/>
  <c r="FB353" i="4"/>
  <c r="EU353" i="4"/>
  <c r="FC353" i="4"/>
  <c r="EV353" i="4"/>
  <c r="EW350" i="4"/>
  <c r="FA350" i="4"/>
  <c r="ET350" i="4"/>
  <c r="EX350" i="4"/>
  <c r="FB350" i="4"/>
  <c r="EY350" i="4"/>
  <c r="EZ350" i="4"/>
  <c r="EW348" i="4"/>
  <c r="FA348" i="4"/>
  <c r="ET348" i="4"/>
  <c r="EX348" i="4"/>
  <c r="FB348" i="4"/>
  <c r="EY348" i="4"/>
  <c r="EZ348" i="4"/>
  <c r="EW345" i="4"/>
  <c r="FA345" i="4"/>
  <c r="ET345" i="4"/>
  <c r="EX345" i="4"/>
  <c r="FB345" i="4"/>
  <c r="EU345" i="4"/>
  <c r="FC345" i="4"/>
  <c r="EV345" i="4"/>
  <c r="EW343" i="4"/>
  <c r="FA343" i="4"/>
  <c r="ET343" i="4"/>
  <c r="EX343" i="4"/>
  <c r="FB343" i="4"/>
  <c r="EU343" i="4"/>
  <c r="FC343" i="4"/>
  <c r="EV343" i="4"/>
  <c r="EW340" i="4"/>
  <c r="FA340" i="4"/>
  <c r="ET340" i="4"/>
  <c r="EX340" i="4"/>
  <c r="FB340" i="4"/>
  <c r="EY340" i="4"/>
  <c r="EZ340" i="4"/>
  <c r="ES291" i="4"/>
  <c r="EW291" i="4"/>
  <c r="FA291" i="4"/>
  <c r="ET291" i="4"/>
  <c r="EX291" i="4"/>
  <c r="FB291" i="4"/>
  <c r="EU291" i="4"/>
  <c r="FC291" i="4"/>
  <c r="ED291" i="4"/>
  <c r="EH291" i="4"/>
  <c r="EL291" i="4"/>
  <c r="EV291" i="4"/>
  <c r="EE291" i="4"/>
  <c r="EI291" i="4"/>
  <c r="EM291" i="4"/>
  <c r="ES290" i="4"/>
  <c r="EW290" i="4"/>
  <c r="FA290" i="4"/>
  <c r="ET290" i="4"/>
  <c r="EX290" i="4"/>
  <c r="FB290" i="4"/>
  <c r="EY290" i="4"/>
  <c r="ED290" i="4"/>
  <c r="EH290" i="4"/>
  <c r="EL290" i="4"/>
  <c r="ER290" i="4"/>
  <c r="EZ290" i="4"/>
  <c r="EE290" i="4"/>
  <c r="EI290" i="4"/>
  <c r="EM290" i="4"/>
  <c r="ES289" i="4"/>
  <c r="EW289" i="4"/>
  <c r="FA289" i="4"/>
  <c r="ET289" i="4"/>
  <c r="EX289" i="4"/>
  <c r="FB289" i="4"/>
  <c r="EU289" i="4"/>
  <c r="FC289" i="4"/>
  <c r="ED289" i="4"/>
  <c r="EH289" i="4"/>
  <c r="EL289" i="4"/>
  <c r="EV289" i="4"/>
  <c r="EE289" i="4"/>
  <c r="EI289" i="4"/>
  <c r="EM289" i="4"/>
  <c r="ES288" i="4"/>
  <c r="EW288" i="4"/>
  <c r="FA288" i="4"/>
  <c r="ET288" i="4"/>
  <c r="EX288" i="4"/>
  <c r="FB288" i="4"/>
  <c r="EY288" i="4"/>
  <c r="ED288" i="4"/>
  <c r="EH288" i="4"/>
  <c r="EL288" i="4"/>
  <c r="ER288" i="4"/>
  <c r="EZ288" i="4"/>
  <c r="EE288" i="4"/>
  <c r="EI288" i="4"/>
  <c r="EM288" i="4"/>
  <c r="ES287" i="4"/>
  <c r="EW287" i="4"/>
  <c r="FA287" i="4"/>
  <c r="ET287" i="4"/>
  <c r="EX287" i="4"/>
  <c r="FB287" i="4"/>
  <c r="EU287" i="4"/>
  <c r="FC287" i="4"/>
  <c r="ED287" i="4"/>
  <c r="EH287" i="4"/>
  <c r="EL287" i="4"/>
  <c r="EV287" i="4"/>
  <c r="EE287" i="4"/>
  <c r="EI287" i="4"/>
  <c r="EM287" i="4"/>
  <c r="ES286" i="4"/>
  <c r="EW286" i="4"/>
  <c r="FA286" i="4"/>
  <c r="ET286" i="4"/>
  <c r="EX286" i="4"/>
  <c r="FB286" i="4"/>
  <c r="EY286" i="4"/>
  <c r="ED286" i="4"/>
  <c r="EH286" i="4"/>
  <c r="EL286" i="4"/>
  <c r="ER286" i="4"/>
  <c r="EZ286" i="4"/>
  <c r="EE286" i="4"/>
  <c r="EI286" i="4"/>
  <c r="EM286" i="4"/>
  <c r="ES285" i="4"/>
  <c r="EW285" i="4"/>
  <c r="FA285" i="4"/>
  <c r="ET285" i="4"/>
  <c r="EX285" i="4"/>
  <c r="FB285" i="4"/>
  <c r="EU285" i="4"/>
  <c r="FC285" i="4"/>
  <c r="ED285" i="4"/>
  <c r="EH285" i="4"/>
  <c r="EL285" i="4"/>
  <c r="EV285" i="4"/>
  <c r="EE285" i="4"/>
  <c r="EI285" i="4"/>
  <c r="EM285" i="4"/>
  <c r="ES284" i="4"/>
  <c r="EW284" i="4"/>
  <c r="FA284" i="4"/>
  <c r="ET284" i="4"/>
  <c r="EX284" i="4"/>
  <c r="FB284" i="4"/>
  <c r="EY284" i="4"/>
  <c r="ED284" i="4"/>
  <c r="EH284" i="4"/>
  <c r="EL284" i="4"/>
  <c r="ER284" i="4"/>
  <c r="EZ284" i="4"/>
  <c r="EE284" i="4"/>
  <c r="EI284" i="4"/>
  <c r="EM284" i="4"/>
  <c r="ES283" i="4"/>
  <c r="EW283" i="4"/>
  <c r="FA283" i="4"/>
  <c r="ET283" i="4"/>
  <c r="EX283" i="4"/>
  <c r="FB283" i="4"/>
  <c r="EU283" i="4"/>
  <c r="FC283" i="4"/>
  <c r="ED283" i="4"/>
  <c r="EH283" i="4"/>
  <c r="EL283" i="4"/>
  <c r="EV283" i="4"/>
  <c r="EE283" i="4"/>
  <c r="EI283" i="4"/>
  <c r="EM283" i="4"/>
  <c r="ES282" i="4"/>
  <c r="EW282" i="4"/>
  <c r="FA282" i="4"/>
  <c r="ET282" i="4"/>
  <c r="EX282" i="4"/>
  <c r="FB282" i="4"/>
  <c r="EY282" i="4"/>
  <c r="ED282" i="4"/>
  <c r="EH282" i="4"/>
  <c r="EL282" i="4"/>
  <c r="ER282" i="4"/>
  <c r="EZ282" i="4"/>
  <c r="EE282" i="4"/>
  <c r="EI282" i="4"/>
  <c r="EM282" i="4"/>
  <c r="ES281" i="4"/>
  <c r="EW281" i="4"/>
  <c r="FA281" i="4"/>
  <c r="ET281" i="4"/>
  <c r="EX281" i="4"/>
  <c r="FB281" i="4"/>
  <c r="EU281" i="4"/>
  <c r="FC281" i="4"/>
  <c r="ED281" i="4"/>
  <c r="EH281" i="4"/>
  <c r="EL281" i="4"/>
  <c r="EV281" i="4"/>
  <c r="EE281" i="4"/>
  <c r="EI281" i="4"/>
  <c r="EM281" i="4"/>
  <c r="ES280" i="4"/>
  <c r="EW280" i="4"/>
  <c r="FA280" i="4"/>
  <c r="ET280" i="4"/>
  <c r="EX280" i="4"/>
  <c r="FB280" i="4"/>
  <c r="EY280" i="4"/>
  <c r="ED280" i="4"/>
  <c r="EH280" i="4"/>
  <c r="EL280" i="4"/>
  <c r="ER280" i="4"/>
  <c r="EZ280" i="4"/>
  <c r="EE280" i="4"/>
  <c r="EI280" i="4"/>
  <c r="EM280" i="4"/>
  <c r="ES279" i="4"/>
  <c r="EW279" i="4"/>
  <c r="FA279" i="4"/>
  <c r="ET279" i="4"/>
  <c r="EX279" i="4"/>
  <c r="FB279" i="4"/>
  <c r="EU279" i="4"/>
  <c r="FC279" i="4"/>
  <c r="ED279" i="4"/>
  <c r="EH279" i="4"/>
  <c r="EL279" i="4"/>
  <c r="EV279" i="4"/>
  <c r="EE279" i="4"/>
  <c r="EI279" i="4"/>
  <c r="EM279" i="4"/>
  <c r="ES278" i="4"/>
  <c r="EW278" i="4"/>
  <c r="FA278" i="4"/>
  <c r="ET278" i="4"/>
  <c r="EX278" i="4"/>
  <c r="FB278" i="4"/>
  <c r="EY278" i="4"/>
  <c r="ED278" i="4"/>
  <c r="EH278" i="4"/>
  <c r="EL278" i="4"/>
  <c r="ER278" i="4"/>
  <c r="EZ278" i="4"/>
  <c r="EE278" i="4"/>
  <c r="EI278" i="4"/>
  <c r="EM278" i="4"/>
  <c r="ES277" i="4"/>
  <c r="EW277" i="4"/>
  <c r="FA277" i="4"/>
  <c r="ET277" i="4"/>
  <c r="EX277" i="4"/>
  <c r="FB277" i="4"/>
  <c r="EU277" i="4"/>
  <c r="FC277" i="4"/>
  <c r="ED277" i="4"/>
  <c r="EH277" i="4"/>
  <c r="EL277" i="4"/>
  <c r="EV277" i="4"/>
  <c r="EE277" i="4"/>
  <c r="EI277" i="4"/>
  <c r="EM277" i="4"/>
  <c r="ES276" i="4"/>
  <c r="EW276" i="4"/>
  <c r="FA276" i="4"/>
  <c r="ET276" i="4"/>
  <c r="EX276" i="4"/>
  <c r="FB276" i="4"/>
  <c r="EY276" i="4"/>
  <c r="ED276" i="4"/>
  <c r="EH276" i="4"/>
  <c r="EL276" i="4"/>
  <c r="ER276" i="4"/>
  <c r="EZ276" i="4"/>
  <c r="EE276" i="4"/>
  <c r="EI276" i="4"/>
  <c r="EM276" i="4"/>
  <c r="ES275" i="4"/>
  <c r="EW275" i="4"/>
  <c r="FA275" i="4"/>
  <c r="ET275" i="4"/>
  <c r="EX275" i="4"/>
  <c r="FB275" i="4"/>
  <c r="EU275" i="4"/>
  <c r="FC275" i="4"/>
  <c r="ED275" i="4"/>
  <c r="EH275" i="4"/>
  <c r="EL275" i="4"/>
  <c r="EV275" i="4"/>
  <c r="EE275" i="4"/>
  <c r="EI275" i="4"/>
  <c r="EM275" i="4"/>
  <c r="ES274" i="4"/>
  <c r="EW274" i="4"/>
  <c r="FA274" i="4"/>
  <c r="ET274" i="4"/>
  <c r="EX274" i="4"/>
  <c r="FB274" i="4"/>
  <c r="EY274" i="4"/>
  <c r="ED274" i="4"/>
  <c r="EH274" i="4"/>
  <c r="EL274" i="4"/>
  <c r="ER274" i="4"/>
  <c r="EZ274" i="4"/>
  <c r="EE274" i="4"/>
  <c r="EI274" i="4"/>
  <c r="EM274" i="4"/>
  <c r="ES273" i="4"/>
  <c r="EW273" i="4"/>
  <c r="FA273" i="4"/>
  <c r="ET273" i="4"/>
  <c r="EX273" i="4"/>
  <c r="FB273" i="4"/>
  <c r="EU273" i="4"/>
  <c r="FC273" i="4"/>
  <c r="ED273" i="4"/>
  <c r="EH273" i="4"/>
  <c r="EL273" i="4"/>
  <c r="EV273" i="4"/>
  <c r="EE273" i="4"/>
  <c r="EI273" i="4"/>
  <c r="EM273" i="4"/>
  <c r="ES272" i="4"/>
  <c r="EW272" i="4"/>
  <c r="FA272" i="4"/>
  <c r="ET272" i="4"/>
  <c r="EX272" i="4"/>
  <c r="FB272" i="4"/>
  <c r="EY272" i="4"/>
  <c r="ED272" i="4"/>
  <c r="EH272" i="4"/>
  <c r="EL272" i="4"/>
  <c r="ER272" i="4"/>
  <c r="EZ272" i="4"/>
  <c r="EE272" i="4"/>
  <c r="EI272" i="4"/>
  <c r="EM272" i="4"/>
  <c r="ES271" i="4"/>
  <c r="EW271" i="4"/>
  <c r="FA271" i="4"/>
  <c r="ET271" i="4"/>
  <c r="EX271" i="4"/>
  <c r="FB271" i="4"/>
  <c r="EU271" i="4"/>
  <c r="FC271" i="4"/>
  <c r="ED271" i="4"/>
  <c r="EH271" i="4"/>
  <c r="EL271" i="4"/>
  <c r="EV271" i="4"/>
  <c r="EE271" i="4"/>
  <c r="EI271" i="4"/>
  <c r="EM271" i="4"/>
  <c r="ES270" i="4"/>
  <c r="EW270" i="4"/>
  <c r="FA270" i="4"/>
  <c r="ET270" i="4"/>
  <c r="EX270" i="4"/>
  <c r="FB270" i="4"/>
  <c r="EY270" i="4"/>
  <c r="ED270" i="4"/>
  <c r="EH270" i="4"/>
  <c r="EL270" i="4"/>
  <c r="ER270" i="4"/>
  <c r="EZ270" i="4"/>
  <c r="EE270" i="4"/>
  <c r="EI270" i="4"/>
  <c r="EM270" i="4"/>
  <c r="ES269" i="4"/>
  <c r="EW269" i="4"/>
  <c r="FA269" i="4"/>
  <c r="ET269" i="4"/>
  <c r="EX269" i="4"/>
  <c r="FB269" i="4"/>
  <c r="EU269" i="4"/>
  <c r="FC269" i="4"/>
  <c r="ED269" i="4"/>
  <c r="EH269" i="4"/>
  <c r="EL269" i="4"/>
  <c r="EV269" i="4"/>
  <c r="EE269" i="4"/>
  <c r="EI269" i="4"/>
  <c r="EM269" i="4"/>
  <c r="ES268" i="4"/>
  <c r="EW268" i="4"/>
  <c r="FA268" i="4"/>
  <c r="ET268" i="4"/>
  <c r="EX268" i="4"/>
  <c r="FB268" i="4"/>
  <c r="EY268" i="4"/>
  <c r="ED268" i="4"/>
  <c r="EH268" i="4"/>
  <c r="EL268" i="4"/>
  <c r="ER268" i="4"/>
  <c r="EZ268" i="4"/>
  <c r="EE268" i="4"/>
  <c r="EI268" i="4"/>
  <c r="EM268" i="4"/>
  <c r="ES267" i="4"/>
  <c r="EW267" i="4"/>
  <c r="FA267" i="4"/>
  <c r="ET267" i="4"/>
  <c r="EX267" i="4"/>
  <c r="FB267" i="4"/>
  <c r="EU267" i="4"/>
  <c r="FC267" i="4"/>
  <c r="ED267" i="4"/>
  <c r="EH267" i="4"/>
  <c r="EL267" i="4"/>
  <c r="EV267" i="4"/>
  <c r="EE267" i="4"/>
  <c r="EI267" i="4"/>
  <c r="EM267" i="4"/>
  <c r="ES266" i="4"/>
  <c r="EW266" i="4"/>
  <c r="FA266" i="4"/>
  <c r="ET266" i="4"/>
  <c r="EX266" i="4"/>
  <c r="FB266" i="4"/>
  <c r="EY266" i="4"/>
  <c r="ED266" i="4"/>
  <c r="EH266" i="4"/>
  <c r="EL266" i="4"/>
  <c r="ER266" i="4"/>
  <c r="EZ266" i="4"/>
  <c r="EE266" i="4"/>
  <c r="EI266" i="4"/>
  <c r="EM266" i="4"/>
  <c r="ES265" i="4"/>
  <c r="EW265" i="4"/>
  <c r="FA265" i="4"/>
  <c r="ET265" i="4"/>
  <c r="EX265" i="4"/>
  <c r="FB265" i="4"/>
  <c r="EU265" i="4"/>
  <c r="FC265" i="4"/>
  <c r="ED265" i="4"/>
  <c r="EH265" i="4"/>
  <c r="EL265" i="4"/>
  <c r="EV265" i="4"/>
  <c r="EE265" i="4"/>
  <c r="EI265" i="4"/>
  <c r="EM265" i="4"/>
  <c r="ES264" i="4"/>
  <c r="EW264" i="4"/>
  <c r="FA264" i="4"/>
  <c r="ET264" i="4"/>
  <c r="EX264" i="4"/>
  <c r="FB264" i="4"/>
  <c r="EY264" i="4"/>
  <c r="ED264" i="4"/>
  <c r="EH264" i="4"/>
  <c r="EL264" i="4"/>
  <c r="ER264" i="4"/>
  <c r="EZ264" i="4"/>
  <c r="EE264" i="4"/>
  <c r="EI264" i="4"/>
  <c r="EM264" i="4"/>
  <c r="ES263" i="4"/>
  <c r="EW263" i="4"/>
  <c r="FA263" i="4"/>
  <c r="ET263" i="4"/>
  <c r="EX263" i="4"/>
  <c r="FB263" i="4"/>
  <c r="EU263" i="4"/>
  <c r="FC263" i="4"/>
  <c r="ED263" i="4"/>
  <c r="EH263" i="4"/>
  <c r="EL263" i="4"/>
  <c r="EV263" i="4"/>
  <c r="EE263" i="4"/>
  <c r="EI263" i="4"/>
  <c r="EM263" i="4"/>
  <c r="ES262" i="4"/>
  <c r="EW262" i="4"/>
  <c r="FA262" i="4"/>
  <c r="ET262" i="4"/>
  <c r="EX262" i="4"/>
  <c r="FB262" i="4"/>
  <c r="EY262" i="4"/>
  <c r="ED262" i="4"/>
  <c r="EH262" i="4"/>
  <c r="EL262" i="4"/>
  <c r="ER262" i="4"/>
  <c r="EZ262" i="4"/>
  <c r="EE262" i="4"/>
  <c r="EI262" i="4"/>
  <c r="EM262" i="4"/>
  <c r="ES261" i="4"/>
  <c r="EW261" i="4"/>
  <c r="FA261" i="4"/>
  <c r="ET261" i="4"/>
  <c r="EX261" i="4"/>
  <c r="FB261" i="4"/>
  <c r="EU261" i="4"/>
  <c r="FC261" i="4"/>
  <c r="ED261" i="4"/>
  <c r="EH261" i="4"/>
  <c r="EL261" i="4"/>
  <c r="EV261" i="4"/>
  <c r="EE261" i="4"/>
  <c r="EI261" i="4"/>
  <c r="EM261" i="4"/>
  <c r="ES260" i="4"/>
  <c r="EW260" i="4"/>
  <c r="FA260" i="4"/>
  <c r="ET260" i="4"/>
  <c r="EX260" i="4"/>
  <c r="FB260" i="4"/>
  <c r="EY260" i="4"/>
  <c r="ED260" i="4"/>
  <c r="EH260" i="4"/>
  <c r="EL260" i="4"/>
  <c r="ER260" i="4"/>
  <c r="EZ260" i="4"/>
  <c r="EE260" i="4"/>
  <c r="EI260" i="4"/>
  <c r="EM260" i="4"/>
  <c r="ES259" i="4"/>
  <c r="EW259" i="4"/>
  <c r="FA259" i="4"/>
  <c r="ET259" i="4"/>
  <c r="EX259" i="4"/>
  <c r="FB259" i="4"/>
  <c r="EU259" i="4"/>
  <c r="FC259" i="4"/>
  <c r="ED259" i="4"/>
  <c r="EH259" i="4"/>
  <c r="EL259" i="4"/>
  <c r="EV259" i="4"/>
  <c r="EE259" i="4"/>
  <c r="EI259" i="4"/>
  <c r="EM259" i="4"/>
  <c r="ES258" i="4"/>
  <c r="EW258" i="4"/>
  <c r="FA258" i="4"/>
  <c r="ET258" i="4"/>
  <c r="EX258" i="4"/>
  <c r="FB258" i="4"/>
  <c r="EY258" i="4"/>
  <c r="ED258" i="4"/>
  <c r="EH258" i="4"/>
  <c r="EL258" i="4"/>
  <c r="ER258" i="4"/>
  <c r="EZ258" i="4"/>
  <c r="EE258" i="4"/>
  <c r="EI258" i="4"/>
  <c r="EM258" i="4"/>
  <c r="ES257" i="4"/>
  <c r="EW257" i="4"/>
  <c r="FA257" i="4"/>
  <c r="ET257" i="4"/>
  <c r="EX257" i="4"/>
  <c r="FB257" i="4"/>
  <c r="EU257" i="4"/>
  <c r="FC257" i="4"/>
  <c r="ED257" i="4"/>
  <c r="EH257" i="4"/>
  <c r="EL257" i="4"/>
  <c r="EV257" i="4"/>
  <c r="EE257" i="4"/>
  <c r="EI257" i="4"/>
  <c r="EM257" i="4"/>
  <c r="ES256" i="4"/>
  <c r="EW256" i="4"/>
  <c r="FA256" i="4"/>
  <c r="ET256" i="4"/>
  <c r="EX256" i="4"/>
  <c r="FB256" i="4"/>
  <c r="EY256" i="4"/>
  <c r="ED256" i="4"/>
  <c r="EH256" i="4"/>
  <c r="EL256" i="4"/>
  <c r="ER256" i="4"/>
  <c r="EZ256" i="4"/>
  <c r="EE256" i="4"/>
  <c r="EI256" i="4"/>
  <c r="EM256" i="4"/>
  <c r="ES255" i="4"/>
  <c r="EW255" i="4"/>
  <c r="FA255" i="4"/>
  <c r="ET255" i="4"/>
  <c r="EX255" i="4"/>
  <c r="FB255" i="4"/>
  <c r="EU255" i="4"/>
  <c r="FC255" i="4"/>
  <c r="ED255" i="4"/>
  <c r="EH255" i="4"/>
  <c r="EL255" i="4"/>
  <c r="EV255" i="4"/>
  <c r="EE255" i="4"/>
  <c r="EI255" i="4"/>
  <c r="EM255" i="4"/>
  <c r="ES254" i="4"/>
  <c r="EW254" i="4"/>
  <c r="FA254" i="4"/>
  <c r="ET254" i="4"/>
  <c r="EX254" i="4"/>
  <c r="FB254" i="4"/>
  <c r="EY254" i="4"/>
  <c r="ED254" i="4"/>
  <c r="EH254" i="4"/>
  <c r="EL254" i="4"/>
  <c r="ER254" i="4"/>
  <c r="EZ254" i="4"/>
  <c r="EE254" i="4"/>
  <c r="EI254" i="4"/>
  <c r="EM254" i="4"/>
  <c r="ES253" i="4"/>
  <c r="EW253" i="4"/>
  <c r="FA253" i="4"/>
  <c r="ET253" i="4"/>
  <c r="EX253" i="4"/>
  <c r="FB253" i="4"/>
  <c r="EU253" i="4"/>
  <c r="FC253" i="4"/>
  <c r="ED253" i="4"/>
  <c r="EH253" i="4"/>
  <c r="EL253" i="4"/>
  <c r="EV253" i="4"/>
  <c r="EE253" i="4"/>
  <c r="EI253" i="4"/>
  <c r="EM253" i="4"/>
  <c r="ES252" i="4"/>
  <c r="EW252" i="4"/>
  <c r="FA252" i="4"/>
  <c r="ET252" i="4"/>
  <c r="EX252" i="4"/>
  <c r="FB252" i="4"/>
  <c r="EY252" i="4"/>
  <c r="ED252" i="4"/>
  <c r="EH252" i="4"/>
  <c r="EL252" i="4"/>
  <c r="ER252" i="4"/>
  <c r="EZ252" i="4"/>
  <c r="EE252" i="4"/>
  <c r="EI252" i="4"/>
  <c r="EM252" i="4"/>
  <c r="ES251" i="4"/>
  <c r="EW251" i="4"/>
  <c r="FA251" i="4"/>
  <c r="ET251" i="4"/>
  <c r="EX251" i="4"/>
  <c r="FB251" i="4"/>
  <c r="EU251" i="4"/>
  <c r="FC251" i="4"/>
  <c r="ED251" i="4"/>
  <c r="EH251" i="4"/>
  <c r="EL251" i="4"/>
  <c r="EV251" i="4"/>
  <c r="EE251" i="4"/>
  <c r="EI251" i="4"/>
  <c r="EM251" i="4"/>
  <c r="ES250" i="4"/>
  <c r="EW250" i="4"/>
  <c r="FA250" i="4"/>
  <c r="ET250" i="4"/>
  <c r="EX250" i="4"/>
  <c r="FB250" i="4"/>
  <c r="EY250" i="4"/>
  <c r="ED250" i="4"/>
  <c r="EH250" i="4"/>
  <c r="EL250" i="4"/>
  <c r="ER250" i="4"/>
  <c r="EZ250" i="4"/>
  <c r="EE250" i="4"/>
  <c r="EI250" i="4"/>
  <c r="EM250" i="4"/>
  <c r="ES249" i="4"/>
  <c r="EW249" i="4"/>
  <c r="FA249" i="4"/>
  <c r="ET249" i="4"/>
  <c r="EX249" i="4"/>
  <c r="FB249" i="4"/>
  <c r="EU249" i="4"/>
  <c r="FC249" i="4"/>
  <c r="ED249" i="4"/>
  <c r="EH249" i="4"/>
  <c r="EL249" i="4"/>
  <c r="EV249" i="4"/>
  <c r="EE249" i="4"/>
  <c r="EI249" i="4"/>
  <c r="EM249" i="4"/>
  <c r="ES248" i="4"/>
  <c r="EW248" i="4"/>
  <c r="FA248" i="4"/>
  <c r="ET248" i="4"/>
  <c r="EX248" i="4"/>
  <c r="FB248" i="4"/>
  <c r="EY248" i="4"/>
  <c r="ED248" i="4"/>
  <c r="EH248" i="4"/>
  <c r="EL248" i="4"/>
  <c r="ER248" i="4"/>
  <c r="EZ248" i="4"/>
  <c r="EE248" i="4"/>
  <c r="EI248" i="4"/>
  <c r="EM248" i="4"/>
  <c r="ES247" i="4"/>
  <c r="EW247" i="4"/>
  <c r="FA247" i="4"/>
  <c r="ET247" i="4"/>
  <c r="EX247" i="4"/>
  <c r="FB247" i="4"/>
  <c r="EU247" i="4"/>
  <c r="FC247" i="4"/>
  <c r="ED247" i="4"/>
  <c r="EH247" i="4"/>
  <c r="EL247" i="4"/>
  <c r="EV247" i="4"/>
  <c r="EE247" i="4"/>
  <c r="EI247" i="4"/>
  <c r="EM247" i="4"/>
  <c r="ES246" i="4"/>
  <c r="EW246" i="4"/>
  <c r="FA246" i="4"/>
  <c r="ET246" i="4"/>
  <c r="EX246" i="4"/>
  <c r="FB246" i="4"/>
  <c r="EY246" i="4"/>
  <c r="ED246" i="4"/>
  <c r="EH246" i="4"/>
  <c r="EL246" i="4"/>
  <c r="ER246" i="4"/>
  <c r="EZ246" i="4"/>
  <c r="EE246" i="4"/>
  <c r="EI246" i="4"/>
  <c r="EM246" i="4"/>
  <c r="ES245" i="4"/>
  <c r="EW245" i="4"/>
  <c r="FA245" i="4"/>
  <c r="ET245" i="4"/>
  <c r="EX245" i="4"/>
  <c r="FB245" i="4"/>
  <c r="EU245" i="4"/>
  <c r="FC245" i="4"/>
  <c r="ED245" i="4"/>
  <c r="EH245" i="4"/>
  <c r="EL245" i="4"/>
  <c r="EV245" i="4"/>
  <c r="EE245" i="4"/>
  <c r="EI245" i="4"/>
  <c r="EM245" i="4"/>
  <c r="ES244" i="4"/>
  <c r="EW244" i="4"/>
  <c r="FA244" i="4"/>
  <c r="ET244" i="4"/>
  <c r="EX244" i="4"/>
  <c r="FB244" i="4"/>
  <c r="EY244" i="4"/>
  <c r="ED244" i="4"/>
  <c r="EH244" i="4"/>
  <c r="EL244" i="4"/>
  <c r="ER244" i="4"/>
  <c r="EZ244" i="4"/>
  <c r="EE244" i="4"/>
  <c r="EI244" i="4"/>
  <c r="EM244" i="4"/>
  <c r="ES243" i="4"/>
  <c r="EW243" i="4"/>
  <c r="FA243" i="4"/>
  <c r="ET243" i="4"/>
  <c r="EX243" i="4"/>
  <c r="FB243" i="4"/>
  <c r="EU243" i="4"/>
  <c r="FC243" i="4"/>
  <c r="ED243" i="4"/>
  <c r="EH243" i="4"/>
  <c r="EL243" i="4"/>
  <c r="EV243" i="4"/>
  <c r="EE243" i="4"/>
  <c r="EI243" i="4"/>
  <c r="EM243" i="4"/>
  <c r="ES242" i="4"/>
  <c r="EW242" i="4"/>
  <c r="FA242" i="4"/>
  <c r="ET242" i="4"/>
  <c r="EX242" i="4"/>
  <c r="FB242" i="4"/>
  <c r="EY242" i="4"/>
  <c r="ED242" i="4"/>
  <c r="EH242" i="4"/>
  <c r="EL242" i="4"/>
  <c r="ER242" i="4"/>
  <c r="EZ242" i="4"/>
  <c r="EE242" i="4"/>
  <c r="EI242" i="4"/>
  <c r="EM242" i="4"/>
  <c r="ES241" i="4"/>
  <c r="EW241" i="4"/>
  <c r="FA241" i="4"/>
  <c r="ET241" i="4"/>
  <c r="EX241" i="4"/>
  <c r="FB241" i="4"/>
  <c r="EU241" i="4"/>
  <c r="FC241" i="4"/>
  <c r="ED241" i="4"/>
  <c r="EH241" i="4"/>
  <c r="EL241" i="4"/>
  <c r="EV241" i="4"/>
  <c r="EE241" i="4"/>
  <c r="EI241" i="4"/>
  <c r="EM241" i="4"/>
  <c r="ES240" i="4"/>
  <c r="EW240" i="4"/>
  <c r="FA240" i="4"/>
  <c r="ET240" i="4"/>
  <c r="EX240" i="4"/>
  <c r="FB240" i="4"/>
  <c r="EY240" i="4"/>
  <c r="ED240" i="4"/>
  <c r="EH240" i="4"/>
  <c r="EL240" i="4"/>
  <c r="ER240" i="4"/>
  <c r="EZ240" i="4"/>
  <c r="EE240" i="4"/>
  <c r="EI240" i="4"/>
  <c r="EM240" i="4"/>
  <c r="ES239" i="4"/>
  <c r="EW239" i="4"/>
  <c r="FA239" i="4"/>
  <c r="ET239" i="4"/>
  <c r="EX239" i="4"/>
  <c r="FB239" i="4"/>
  <c r="EU239" i="4"/>
  <c r="FC239" i="4"/>
  <c r="ED239" i="4"/>
  <c r="EH239" i="4"/>
  <c r="EL239" i="4"/>
  <c r="EV239" i="4"/>
  <c r="EE239" i="4"/>
  <c r="EI239" i="4"/>
  <c r="EM239" i="4"/>
  <c r="ES238" i="4"/>
  <c r="EW238" i="4"/>
  <c r="FA238" i="4"/>
  <c r="ET238" i="4"/>
  <c r="EX238" i="4"/>
  <c r="FB238" i="4"/>
  <c r="EY238" i="4"/>
  <c r="ED238" i="4"/>
  <c r="EH238" i="4"/>
  <c r="EL238" i="4"/>
  <c r="ER238" i="4"/>
  <c r="EZ238" i="4"/>
  <c r="EE238" i="4"/>
  <c r="EI238" i="4"/>
  <c r="EM238" i="4"/>
  <c r="ES237" i="4"/>
  <c r="EW237" i="4"/>
  <c r="FA237" i="4"/>
  <c r="ET237" i="4"/>
  <c r="EX237" i="4"/>
  <c r="FB237" i="4"/>
  <c r="EU237" i="4"/>
  <c r="FC237" i="4"/>
  <c r="ED237" i="4"/>
  <c r="EH237" i="4"/>
  <c r="EL237" i="4"/>
  <c r="EV237" i="4"/>
  <c r="EE237" i="4"/>
  <c r="EI237" i="4"/>
  <c r="EM237" i="4"/>
  <c r="ES236" i="4"/>
  <c r="EW236" i="4"/>
  <c r="FA236" i="4"/>
  <c r="ET236" i="4"/>
  <c r="EX236" i="4"/>
  <c r="FB236" i="4"/>
  <c r="EY236" i="4"/>
  <c r="ED236" i="4"/>
  <c r="EH236" i="4"/>
  <c r="EL236" i="4"/>
  <c r="ER236" i="4"/>
  <c r="EZ236" i="4"/>
  <c r="EE236" i="4"/>
  <c r="EI236" i="4"/>
  <c r="EM236" i="4"/>
  <c r="ES235" i="4"/>
  <c r="EW235" i="4"/>
  <c r="FA235" i="4"/>
  <c r="ET235" i="4"/>
  <c r="EX235" i="4"/>
  <c r="FB235" i="4"/>
  <c r="EU235" i="4"/>
  <c r="FC235" i="4"/>
  <c r="ED235" i="4"/>
  <c r="EH235" i="4"/>
  <c r="EL235" i="4"/>
  <c r="EV235" i="4"/>
  <c r="EE235" i="4"/>
  <c r="EI235" i="4"/>
  <c r="EM235" i="4"/>
  <c r="ES234" i="4"/>
  <c r="EW234" i="4"/>
  <c r="FA234" i="4"/>
  <c r="ET234" i="4"/>
  <c r="EX234" i="4"/>
  <c r="FB234" i="4"/>
  <c r="EY234" i="4"/>
  <c r="ED234" i="4"/>
  <c r="EH234" i="4"/>
  <c r="EL234" i="4"/>
  <c r="ER234" i="4"/>
  <c r="EZ234" i="4"/>
  <c r="EE234" i="4"/>
  <c r="EI234" i="4"/>
  <c r="EM234" i="4"/>
  <c r="ES233" i="4"/>
  <c r="EW233" i="4"/>
  <c r="FA233" i="4"/>
  <c r="ET233" i="4"/>
  <c r="EX233" i="4"/>
  <c r="FB233" i="4"/>
  <c r="EU233" i="4"/>
  <c r="FC233" i="4"/>
  <c r="ED233" i="4"/>
  <c r="EH233" i="4"/>
  <c r="EL233" i="4"/>
  <c r="EV233" i="4"/>
  <c r="EE233" i="4"/>
  <c r="EI233" i="4"/>
  <c r="EM233" i="4"/>
  <c r="ES232" i="4"/>
  <c r="EW232" i="4"/>
  <c r="FA232" i="4"/>
  <c r="ET232" i="4"/>
  <c r="EX232" i="4"/>
  <c r="FB232" i="4"/>
  <c r="EY232" i="4"/>
  <c r="ED232" i="4"/>
  <c r="EH232" i="4"/>
  <c r="EL232" i="4"/>
  <c r="ER232" i="4"/>
  <c r="EZ232" i="4"/>
  <c r="EE232" i="4"/>
  <c r="EI232" i="4"/>
  <c r="EM232" i="4"/>
  <c r="ES231" i="4"/>
  <c r="EW231" i="4"/>
  <c r="FA231" i="4"/>
  <c r="ET231" i="4"/>
  <c r="EX231" i="4"/>
  <c r="FB231" i="4"/>
  <c r="EU231" i="4"/>
  <c r="FC231" i="4"/>
  <c r="ED231" i="4"/>
  <c r="EH231" i="4"/>
  <c r="EL231" i="4"/>
  <c r="EV231" i="4"/>
  <c r="EE231" i="4"/>
  <c r="EI231" i="4"/>
  <c r="EM231" i="4"/>
  <c r="ES230" i="4"/>
  <c r="EW230" i="4"/>
  <c r="FA230" i="4"/>
  <c r="ET230" i="4"/>
  <c r="EX230" i="4"/>
  <c r="FB230" i="4"/>
  <c r="EY230" i="4"/>
  <c r="ED230" i="4"/>
  <c r="EH230" i="4"/>
  <c r="EL230" i="4"/>
  <c r="ER230" i="4"/>
  <c r="EZ230" i="4"/>
  <c r="EE230" i="4"/>
  <c r="EI230" i="4"/>
  <c r="EM230" i="4"/>
  <c r="ES229" i="4"/>
  <c r="EW229" i="4"/>
  <c r="FA229" i="4"/>
  <c r="ET229" i="4"/>
  <c r="EX229" i="4"/>
  <c r="FB229" i="4"/>
  <c r="EU229" i="4"/>
  <c r="FC229" i="4"/>
  <c r="ED229" i="4"/>
  <c r="EH229" i="4"/>
  <c r="EL229" i="4"/>
  <c r="EV229" i="4"/>
  <c r="EE229" i="4"/>
  <c r="EI229" i="4"/>
  <c r="EM229" i="4"/>
  <c r="ES228" i="4"/>
  <c r="EW228" i="4"/>
  <c r="FA228" i="4"/>
  <c r="ET228" i="4"/>
  <c r="EX228" i="4"/>
  <c r="FB228" i="4"/>
  <c r="EY228" i="4"/>
  <c r="ED228" i="4"/>
  <c r="EH228" i="4"/>
  <c r="EL228" i="4"/>
  <c r="ER228" i="4"/>
  <c r="EZ228" i="4"/>
  <c r="EE228" i="4"/>
  <c r="EI228" i="4"/>
  <c r="EM228" i="4"/>
  <c r="ES227" i="4"/>
  <c r="EW227" i="4"/>
  <c r="FA227" i="4"/>
  <c r="ET227" i="4"/>
  <c r="EX227" i="4"/>
  <c r="FB227" i="4"/>
  <c r="EU227" i="4"/>
  <c r="FC227" i="4"/>
  <c r="ED227" i="4"/>
  <c r="EH227" i="4"/>
  <c r="EL227" i="4"/>
  <c r="EV227" i="4"/>
  <c r="EE227" i="4"/>
  <c r="EI227" i="4"/>
  <c r="EM227" i="4"/>
  <c r="ES226" i="4"/>
  <c r="EW226" i="4"/>
  <c r="FA226" i="4"/>
  <c r="ET226" i="4"/>
  <c r="EX226" i="4"/>
  <c r="FB226" i="4"/>
  <c r="EY226" i="4"/>
  <c r="ED226" i="4"/>
  <c r="EH226" i="4"/>
  <c r="EL226" i="4"/>
  <c r="ER226" i="4"/>
  <c r="EZ226" i="4"/>
  <c r="EE226" i="4"/>
  <c r="EI226" i="4"/>
  <c r="EM226" i="4"/>
  <c r="ES225" i="4"/>
  <c r="EW225" i="4"/>
  <c r="FA225" i="4"/>
  <c r="ET225" i="4"/>
  <c r="EX225" i="4"/>
  <c r="FB225" i="4"/>
  <c r="EU225" i="4"/>
  <c r="FC225" i="4"/>
  <c r="ED225" i="4"/>
  <c r="EH225" i="4"/>
  <c r="EL225" i="4"/>
  <c r="EV225" i="4"/>
  <c r="EE225" i="4"/>
  <c r="EI225" i="4"/>
  <c r="EM225" i="4"/>
  <c r="ES224" i="4"/>
  <c r="EW224" i="4"/>
  <c r="FA224" i="4"/>
  <c r="ET224" i="4"/>
  <c r="EX224" i="4"/>
  <c r="FB224" i="4"/>
  <c r="EY224" i="4"/>
  <c r="ED224" i="4"/>
  <c r="EH224" i="4"/>
  <c r="EL224" i="4"/>
  <c r="ER224" i="4"/>
  <c r="EZ224" i="4"/>
  <c r="EE224" i="4"/>
  <c r="EI224" i="4"/>
  <c r="EM224" i="4"/>
  <c r="ES223" i="4"/>
  <c r="EW223" i="4"/>
  <c r="FA223" i="4"/>
  <c r="ET223" i="4"/>
  <c r="EX223" i="4"/>
  <c r="FB223" i="4"/>
  <c r="EU223" i="4"/>
  <c r="FC223" i="4"/>
  <c r="ED223" i="4"/>
  <c r="EH223" i="4"/>
  <c r="EL223" i="4"/>
  <c r="EV223" i="4"/>
  <c r="EE223" i="4"/>
  <c r="EI223" i="4"/>
  <c r="EM223" i="4"/>
  <c r="ES222" i="4"/>
  <c r="EW222" i="4"/>
  <c r="FA222" i="4"/>
  <c r="ET222" i="4"/>
  <c r="EX222" i="4"/>
  <c r="FB222" i="4"/>
  <c r="EY222" i="4"/>
  <c r="ED222" i="4"/>
  <c r="EH222" i="4"/>
  <c r="EL222" i="4"/>
  <c r="ER222" i="4"/>
  <c r="EZ222" i="4"/>
  <c r="EE222" i="4"/>
  <c r="EI222" i="4"/>
  <c r="EM222" i="4"/>
  <c r="ES221" i="4"/>
  <c r="EW221" i="4"/>
  <c r="FA221" i="4"/>
  <c r="ET221" i="4"/>
  <c r="EX221" i="4"/>
  <c r="FB221" i="4"/>
  <c r="EU221" i="4"/>
  <c r="FC221" i="4"/>
  <c r="ED221" i="4"/>
  <c r="EH221" i="4"/>
  <c r="EL221" i="4"/>
  <c r="EV221" i="4"/>
  <c r="EE221" i="4"/>
  <c r="EI221" i="4"/>
  <c r="EM221" i="4"/>
  <c r="ES220" i="4"/>
  <c r="EW220" i="4"/>
  <c r="FA220" i="4"/>
  <c r="ET220" i="4"/>
  <c r="EX220" i="4"/>
  <c r="FB220" i="4"/>
  <c r="EY220" i="4"/>
  <c r="ED220" i="4"/>
  <c r="EH220" i="4"/>
  <c r="EL220" i="4"/>
  <c r="ER220" i="4"/>
  <c r="EZ220" i="4"/>
  <c r="EE220" i="4"/>
  <c r="EI220" i="4"/>
  <c r="EM220" i="4"/>
  <c r="ES219" i="4"/>
  <c r="EW219" i="4"/>
  <c r="FA219" i="4"/>
  <c r="ET219" i="4"/>
  <c r="EX219" i="4"/>
  <c r="FB219" i="4"/>
  <c r="EU219" i="4"/>
  <c r="FC219" i="4"/>
  <c r="ED219" i="4"/>
  <c r="EH219" i="4"/>
  <c r="EL219" i="4"/>
  <c r="EV219" i="4"/>
  <c r="EE219" i="4"/>
  <c r="EI219" i="4"/>
  <c r="EM219" i="4"/>
  <c r="ES218" i="4"/>
  <c r="EW218" i="4"/>
  <c r="FA218" i="4"/>
  <c r="ET218" i="4"/>
  <c r="EX218" i="4"/>
  <c r="FB218" i="4"/>
  <c r="EY218" i="4"/>
  <c r="ED218" i="4"/>
  <c r="EH218" i="4"/>
  <c r="EL218" i="4"/>
  <c r="ER218" i="4"/>
  <c r="EZ218" i="4"/>
  <c r="EE218" i="4"/>
  <c r="EI218" i="4"/>
  <c r="EM218" i="4"/>
  <c r="ES217" i="4"/>
  <c r="EW217" i="4"/>
  <c r="FA217" i="4"/>
  <c r="ET217" i="4"/>
  <c r="EX217" i="4"/>
  <c r="FB217" i="4"/>
  <c r="EU217" i="4"/>
  <c r="FC217" i="4"/>
  <c r="ED217" i="4"/>
  <c r="EH217" i="4"/>
  <c r="EL217" i="4"/>
  <c r="EV217" i="4"/>
  <c r="EE217" i="4"/>
  <c r="EI217" i="4"/>
  <c r="EM217" i="4"/>
  <c r="ES216" i="4"/>
  <c r="EW216" i="4"/>
  <c r="FA216" i="4"/>
  <c r="ET216" i="4"/>
  <c r="EX216" i="4"/>
  <c r="FB216" i="4"/>
  <c r="EY216" i="4"/>
  <c r="ED216" i="4"/>
  <c r="EH216" i="4"/>
  <c r="EL216" i="4"/>
  <c r="ER216" i="4"/>
  <c r="EZ216" i="4"/>
  <c r="EE216" i="4"/>
  <c r="EI216" i="4"/>
  <c r="EM216" i="4"/>
  <c r="ES215" i="4"/>
  <c r="EW215" i="4"/>
  <c r="FA215" i="4"/>
  <c r="ET215" i="4"/>
  <c r="EX215" i="4"/>
  <c r="FB215" i="4"/>
  <c r="EU215" i="4"/>
  <c r="FC215" i="4"/>
  <c r="ED215" i="4"/>
  <c r="EH215" i="4"/>
  <c r="EL215" i="4"/>
  <c r="EV215" i="4"/>
  <c r="EE215" i="4"/>
  <c r="EI215" i="4"/>
  <c r="EM215" i="4"/>
  <c r="ES214" i="4"/>
  <c r="EW214" i="4"/>
  <c r="FA214" i="4"/>
  <c r="ET214" i="4"/>
  <c r="EX214" i="4"/>
  <c r="FB214" i="4"/>
  <c r="EY214" i="4"/>
  <c r="ED214" i="4"/>
  <c r="EH214" i="4"/>
  <c r="EL214" i="4"/>
  <c r="ER214" i="4"/>
  <c r="EZ214" i="4"/>
  <c r="EE214" i="4"/>
  <c r="EI214" i="4"/>
  <c r="EM214" i="4"/>
  <c r="ES213" i="4"/>
  <c r="EW213" i="4"/>
  <c r="FA213" i="4"/>
  <c r="ET213" i="4"/>
  <c r="EX213" i="4"/>
  <c r="FB213" i="4"/>
  <c r="EU213" i="4"/>
  <c r="FC213" i="4"/>
  <c r="ED213" i="4"/>
  <c r="EH213" i="4"/>
  <c r="EL213" i="4"/>
  <c r="EV213" i="4"/>
  <c r="EE213" i="4"/>
  <c r="EI213" i="4"/>
  <c r="EM213" i="4"/>
  <c r="ES212" i="4"/>
  <c r="EW212" i="4"/>
  <c r="FA212" i="4"/>
  <c r="ET212" i="4"/>
  <c r="EX212" i="4"/>
  <c r="FB212" i="4"/>
  <c r="EY212" i="4"/>
  <c r="ED212" i="4"/>
  <c r="EH212" i="4"/>
  <c r="EL212" i="4"/>
  <c r="ER212" i="4"/>
  <c r="EZ212" i="4"/>
  <c r="EE212" i="4"/>
  <c r="EI212" i="4"/>
  <c r="EM212" i="4"/>
  <c r="ES211" i="4"/>
  <c r="EW211" i="4"/>
  <c r="FA211" i="4"/>
  <c r="ET211" i="4"/>
  <c r="EX211" i="4"/>
  <c r="FB211" i="4"/>
  <c r="EU211" i="4"/>
  <c r="FC211" i="4"/>
  <c r="ED211" i="4"/>
  <c r="EH211" i="4"/>
  <c r="EL211" i="4"/>
  <c r="EV211" i="4"/>
  <c r="EE211" i="4"/>
  <c r="EI211" i="4"/>
  <c r="EM211" i="4"/>
  <c r="ES210" i="4"/>
  <c r="EW210" i="4"/>
  <c r="FA210" i="4"/>
  <c r="ET210" i="4"/>
  <c r="EX210" i="4"/>
  <c r="FB210" i="4"/>
  <c r="EY210" i="4"/>
  <c r="ED210" i="4"/>
  <c r="EH210" i="4"/>
  <c r="EL210" i="4"/>
  <c r="ER210" i="4"/>
  <c r="EZ210" i="4"/>
  <c r="EE210" i="4"/>
  <c r="EI210" i="4"/>
  <c r="EM210" i="4"/>
  <c r="ES209" i="4"/>
  <c r="EW209" i="4"/>
  <c r="FA209" i="4"/>
  <c r="ET209" i="4"/>
  <c r="EX209" i="4"/>
  <c r="FB209" i="4"/>
  <c r="EU209" i="4"/>
  <c r="FC209" i="4"/>
  <c r="ED209" i="4"/>
  <c r="EH209" i="4"/>
  <c r="EL209" i="4"/>
  <c r="EV209" i="4"/>
  <c r="EE209" i="4"/>
  <c r="EI209" i="4"/>
  <c r="EM209" i="4"/>
  <c r="ES208" i="4"/>
  <c r="EW208" i="4"/>
  <c r="FA208" i="4"/>
  <c r="ET208" i="4"/>
  <c r="EX208" i="4"/>
  <c r="FB208" i="4"/>
  <c r="EY208" i="4"/>
  <c r="ED208" i="4"/>
  <c r="EH208" i="4"/>
  <c r="EL208" i="4"/>
  <c r="ER208" i="4"/>
  <c r="EZ208" i="4"/>
  <c r="EE208" i="4"/>
  <c r="EI208" i="4"/>
  <c r="EM208" i="4"/>
  <c r="ES207" i="4"/>
  <c r="EW207" i="4"/>
  <c r="FA207" i="4"/>
  <c r="ET207" i="4"/>
  <c r="EX207" i="4"/>
  <c r="FB207" i="4"/>
  <c r="EU207" i="4"/>
  <c r="FC207" i="4"/>
  <c r="ED207" i="4"/>
  <c r="EH207" i="4"/>
  <c r="EL207" i="4"/>
  <c r="EV207" i="4"/>
  <c r="EE207" i="4"/>
  <c r="EI207" i="4"/>
  <c r="EM207" i="4"/>
  <c r="ES206" i="4"/>
  <c r="EW206" i="4"/>
  <c r="FA206" i="4"/>
  <c r="ET206" i="4"/>
  <c r="EX206" i="4"/>
  <c r="FB206" i="4"/>
  <c r="EY206" i="4"/>
  <c r="ED206" i="4"/>
  <c r="EH206" i="4"/>
  <c r="EL206" i="4"/>
  <c r="ER206" i="4"/>
  <c r="EZ206" i="4"/>
  <c r="EE206" i="4"/>
  <c r="EI206" i="4"/>
  <c r="EM206" i="4"/>
  <c r="ES205" i="4"/>
  <c r="EW205" i="4"/>
  <c r="FA205" i="4"/>
  <c r="ET205" i="4"/>
  <c r="EX205" i="4"/>
  <c r="FB205" i="4"/>
  <c r="EU205" i="4"/>
  <c r="FC205" i="4"/>
  <c r="ED205" i="4"/>
  <c r="EH205" i="4"/>
  <c r="EL205" i="4"/>
  <c r="EV205" i="4"/>
  <c r="EE205" i="4"/>
  <c r="EI205" i="4"/>
  <c r="EM205" i="4"/>
  <c r="ES204" i="4"/>
  <c r="EW204" i="4"/>
  <c r="FA204" i="4"/>
  <c r="ET204" i="4"/>
  <c r="EX204" i="4"/>
  <c r="FB204" i="4"/>
  <c r="EY204" i="4"/>
  <c r="ED204" i="4"/>
  <c r="EH204" i="4"/>
  <c r="EL204" i="4"/>
  <c r="ER204" i="4"/>
  <c r="EZ204" i="4"/>
  <c r="EE204" i="4"/>
  <c r="EI204" i="4"/>
  <c r="EM204" i="4"/>
  <c r="ES203" i="4"/>
  <c r="EW203" i="4"/>
  <c r="FA203" i="4"/>
  <c r="ET203" i="4"/>
  <c r="EX203" i="4"/>
  <c r="FB203" i="4"/>
  <c r="EU203" i="4"/>
  <c r="FC203" i="4"/>
  <c r="ED203" i="4"/>
  <c r="EH203" i="4"/>
  <c r="EL203" i="4"/>
  <c r="EV203" i="4"/>
  <c r="EE203" i="4"/>
  <c r="EI203" i="4"/>
  <c r="EM203" i="4"/>
  <c r="ES202" i="4"/>
  <c r="EW202" i="4"/>
  <c r="FA202" i="4"/>
  <c r="ET202" i="4"/>
  <c r="EX202" i="4"/>
  <c r="FB202" i="4"/>
  <c r="EY202" i="4"/>
  <c r="ED202" i="4"/>
  <c r="EH202" i="4"/>
  <c r="EL202" i="4"/>
  <c r="ER202" i="4"/>
  <c r="EZ202" i="4"/>
  <c r="EE202" i="4"/>
  <c r="EI202" i="4"/>
  <c r="EM202" i="4"/>
  <c r="ES201" i="4"/>
  <c r="EW201" i="4"/>
  <c r="FA201" i="4"/>
  <c r="ET201" i="4"/>
  <c r="EX201" i="4"/>
  <c r="FB201" i="4"/>
  <c r="EU201" i="4"/>
  <c r="FC201" i="4"/>
  <c r="ED201" i="4"/>
  <c r="EH201" i="4"/>
  <c r="EL201" i="4"/>
  <c r="EV201" i="4"/>
  <c r="EE201" i="4"/>
  <c r="EI201" i="4"/>
  <c r="EM201" i="4"/>
  <c r="ES200" i="4"/>
  <c r="EW200" i="4"/>
  <c r="FA200" i="4"/>
  <c r="ET200" i="4"/>
  <c r="EX200" i="4"/>
  <c r="FB200" i="4"/>
  <c r="EY200" i="4"/>
  <c r="ED200" i="4"/>
  <c r="EH200" i="4"/>
  <c r="EL200" i="4"/>
  <c r="ER200" i="4"/>
  <c r="EZ200" i="4"/>
  <c r="EE200" i="4"/>
  <c r="EI200" i="4"/>
  <c r="EM200" i="4"/>
  <c r="ES199" i="4"/>
  <c r="EW199" i="4"/>
  <c r="FA199" i="4"/>
  <c r="ET199" i="4"/>
  <c r="EX199" i="4"/>
  <c r="FB199" i="4"/>
  <c r="EU199" i="4"/>
  <c r="FC199" i="4"/>
  <c r="ED199" i="4"/>
  <c r="EH199" i="4"/>
  <c r="EL199" i="4"/>
  <c r="EV199" i="4"/>
  <c r="EE199" i="4"/>
  <c r="EI199" i="4"/>
  <c r="EM199" i="4"/>
  <c r="ES198" i="4"/>
  <c r="EW198" i="4"/>
  <c r="FA198" i="4"/>
  <c r="ET198" i="4"/>
  <c r="EX198" i="4"/>
  <c r="FB198" i="4"/>
  <c r="EY198" i="4"/>
  <c r="ED198" i="4"/>
  <c r="EH198" i="4"/>
  <c r="EL198" i="4"/>
  <c r="ER198" i="4"/>
  <c r="EZ198" i="4"/>
  <c r="EE198" i="4"/>
  <c r="EI198" i="4"/>
  <c r="EM198" i="4"/>
  <c r="ES197" i="4"/>
  <c r="EW197" i="4"/>
  <c r="FA197" i="4"/>
  <c r="ET197" i="4"/>
  <c r="EX197" i="4"/>
  <c r="FB197" i="4"/>
  <c r="EU197" i="4"/>
  <c r="FC197" i="4"/>
  <c r="ED197" i="4"/>
  <c r="EH197" i="4"/>
  <c r="EL197" i="4"/>
  <c r="EV197" i="4"/>
  <c r="EE197" i="4"/>
  <c r="EI197" i="4"/>
  <c r="EM197" i="4"/>
  <c r="ES196" i="4"/>
  <c r="EW196" i="4"/>
  <c r="FA196" i="4"/>
  <c r="ET196" i="4"/>
  <c r="EX196" i="4"/>
  <c r="FB196" i="4"/>
  <c r="EY196" i="4"/>
  <c r="ED196" i="4"/>
  <c r="EH196" i="4"/>
  <c r="EL196" i="4"/>
  <c r="ER196" i="4"/>
  <c r="EZ196" i="4"/>
  <c r="EE196" i="4"/>
  <c r="EI196" i="4"/>
  <c r="EM196" i="4"/>
  <c r="ES195" i="4"/>
  <c r="EW195" i="4"/>
  <c r="FA195" i="4"/>
  <c r="ET195" i="4"/>
  <c r="EX195" i="4"/>
  <c r="FB195" i="4"/>
  <c r="EU195" i="4"/>
  <c r="FC195" i="4"/>
  <c r="ED195" i="4"/>
  <c r="EH195" i="4"/>
  <c r="EL195" i="4"/>
  <c r="EV195" i="4"/>
  <c r="EE195" i="4"/>
  <c r="EI195" i="4"/>
  <c r="EM195" i="4"/>
  <c r="ES194" i="4"/>
  <c r="EW194" i="4"/>
  <c r="FA194" i="4"/>
  <c r="ET194" i="4"/>
  <c r="EX194" i="4"/>
  <c r="FB194" i="4"/>
  <c r="EY194" i="4"/>
  <c r="ED194" i="4"/>
  <c r="EH194" i="4"/>
  <c r="EL194" i="4"/>
  <c r="ER194" i="4"/>
  <c r="EZ194" i="4"/>
  <c r="EE194" i="4"/>
  <c r="EI194" i="4"/>
  <c r="EM194" i="4"/>
  <c r="ES193" i="4"/>
  <c r="EW193" i="4"/>
  <c r="FA193" i="4"/>
  <c r="ET193" i="4"/>
  <c r="EX193" i="4"/>
  <c r="FB193" i="4"/>
  <c r="EU193" i="4"/>
  <c r="FC193" i="4"/>
  <c r="ED193" i="4"/>
  <c r="EH193" i="4"/>
  <c r="EL193" i="4"/>
  <c r="EV193" i="4"/>
  <c r="EE193" i="4"/>
  <c r="EI193" i="4"/>
  <c r="EM193" i="4"/>
  <c r="ES192" i="4"/>
  <c r="EW192" i="4"/>
  <c r="FA192" i="4"/>
  <c r="ET192" i="4"/>
  <c r="EX192" i="4"/>
  <c r="FB192" i="4"/>
  <c r="EY192" i="4"/>
  <c r="ED192" i="4"/>
  <c r="EH192" i="4"/>
  <c r="EL192" i="4"/>
  <c r="ER192" i="4"/>
  <c r="EZ192" i="4"/>
  <c r="EE192" i="4"/>
  <c r="EI192" i="4"/>
  <c r="EM192" i="4"/>
  <c r="ES191" i="4"/>
  <c r="EW191" i="4"/>
  <c r="FA191" i="4"/>
  <c r="ET191" i="4"/>
  <c r="EX191" i="4"/>
  <c r="FB191" i="4"/>
  <c r="EU191" i="4"/>
  <c r="FC191" i="4"/>
  <c r="ED191" i="4"/>
  <c r="EH191" i="4"/>
  <c r="EL191" i="4"/>
  <c r="EV191" i="4"/>
  <c r="EE191" i="4"/>
  <c r="EI191" i="4"/>
  <c r="EM191" i="4"/>
  <c r="ES190" i="4"/>
  <c r="EW190" i="4"/>
  <c r="FA190" i="4"/>
  <c r="ET190" i="4"/>
  <c r="EX190" i="4"/>
  <c r="FB190" i="4"/>
  <c r="EY190" i="4"/>
  <c r="ED190" i="4"/>
  <c r="EH190" i="4"/>
  <c r="EL190" i="4"/>
  <c r="ER190" i="4"/>
  <c r="EZ190" i="4"/>
  <c r="EE190" i="4"/>
  <c r="EI190" i="4"/>
  <c r="EM190" i="4"/>
  <c r="ES189" i="4"/>
  <c r="EW189" i="4"/>
  <c r="FA189" i="4"/>
  <c r="ET189" i="4"/>
  <c r="EX189" i="4"/>
  <c r="FB189" i="4"/>
  <c r="EU189" i="4"/>
  <c r="FC189" i="4"/>
  <c r="ED189" i="4"/>
  <c r="EH189" i="4"/>
  <c r="EL189" i="4"/>
  <c r="EV189" i="4"/>
  <c r="EE189" i="4"/>
  <c r="EI189" i="4"/>
  <c r="EM189" i="4"/>
  <c r="ES188" i="4"/>
  <c r="EW188" i="4"/>
  <c r="FA188" i="4"/>
  <c r="ET188" i="4"/>
  <c r="EX188" i="4"/>
  <c r="FB188" i="4"/>
  <c r="EY188" i="4"/>
  <c r="ED188" i="4"/>
  <c r="EH188" i="4"/>
  <c r="EL188" i="4"/>
  <c r="ER188" i="4"/>
  <c r="EZ188" i="4"/>
  <c r="EE188" i="4"/>
  <c r="EI188" i="4"/>
  <c r="EM188" i="4"/>
  <c r="ES187" i="4"/>
  <c r="EW187" i="4"/>
  <c r="FA187" i="4"/>
  <c r="ET187" i="4"/>
  <c r="EX187" i="4"/>
  <c r="FB187" i="4"/>
  <c r="EU187" i="4"/>
  <c r="FC187" i="4"/>
  <c r="ED187" i="4"/>
  <c r="EH187" i="4"/>
  <c r="EL187" i="4"/>
  <c r="EV187" i="4"/>
  <c r="EE187" i="4"/>
  <c r="EI187" i="4"/>
  <c r="EM187" i="4"/>
  <c r="ES186" i="4"/>
  <c r="EW186" i="4"/>
  <c r="FA186" i="4"/>
  <c r="ET186" i="4"/>
  <c r="EX186" i="4"/>
  <c r="FB186" i="4"/>
  <c r="EY186" i="4"/>
  <c r="ED186" i="4"/>
  <c r="EH186" i="4"/>
  <c r="EL186" i="4"/>
  <c r="ER186" i="4"/>
  <c r="EZ186" i="4"/>
  <c r="EE186" i="4"/>
  <c r="EI186" i="4"/>
  <c r="EM186" i="4"/>
  <c r="ES185" i="4"/>
  <c r="EW185" i="4"/>
  <c r="FA185" i="4"/>
  <c r="ET185" i="4"/>
  <c r="EX185" i="4"/>
  <c r="FB185" i="4"/>
  <c r="EU185" i="4"/>
  <c r="FC185" i="4"/>
  <c r="ED185" i="4"/>
  <c r="EH185" i="4"/>
  <c r="EL185" i="4"/>
  <c r="EV185" i="4"/>
  <c r="EE185" i="4"/>
  <c r="EI185" i="4"/>
  <c r="EM185" i="4"/>
  <c r="ES184" i="4"/>
  <c r="EW184" i="4"/>
  <c r="FA184" i="4"/>
  <c r="ET184" i="4"/>
  <c r="EX184" i="4"/>
  <c r="FB184" i="4"/>
  <c r="EY184" i="4"/>
  <c r="ED184" i="4"/>
  <c r="EH184" i="4"/>
  <c r="EL184" i="4"/>
  <c r="ER184" i="4"/>
  <c r="EZ184" i="4"/>
  <c r="EE184" i="4"/>
  <c r="EI184" i="4"/>
  <c r="EM184" i="4"/>
  <c r="ES183" i="4"/>
  <c r="EW183" i="4"/>
  <c r="FA183" i="4"/>
  <c r="ET183" i="4"/>
  <c r="EX183" i="4"/>
  <c r="FB183" i="4"/>
  <c r="EU183" i="4"/>
  <c r="FC183" i="4"/>
  <c r="ED183" i="4"/>
  <c r="EH183" i="4"/>
  <c r="EL183" i="4"/>
  <c r="EV183" i="4"/>
  <c r="EE183" i="4"/>
  <c r="EI183" i="4"/>
  <c r="EM183" i="4"/>
  <c r="ES182" i="4"/>
  <c r="EW182" i="4"/>
  <c r="FA182" i="4"/>
  <c r="ET182" i="4"/>
  <c r="EX182" i="4"/>
  <c r="FB182" i="4"/>
  <c r="EY182" i="4"/>
  <c r="ED182" i="4"/>
  <c r="EH182" i="4"/>
  <c r="EL182" i="4"/>
  <c r="ER182" i="4"/>
  <c r="EZ182" i="4"/>
  <c r="EE182" i="4"/>
  <c r="EI182" i="4"/>
  <c r="EM182" i="4"/>
  <c r="ES181" i="4"/>
  <c r="EW181" i="4"/>
  <c r="FA181" i="4"/>
  <c r="ET181" i="4"/>
  <c r="EX181" i="4"/>
  <c r="FB181" i="4"/>
  <c r="EU181" i="4"/>
  <c r="FC181" i="4"/>
  <c r="ED181" i="4"/>
  <c r="EH181" i="4"/>
  <c r="EL181" i="4"/>
  <c r="EV181" i="4"/>
  <c r="EE181" i="4"/>
  <c r="EI181" i="4"/>
  <c r="EM181" i="4"/>
  <c r="ES180" i="4"/>
  <c r="EW180" i="4"/>
  <c r="FA180" i="4"/>
  <c r="ET180" i="4"/>
  <c r="EX180" i="4"/>
  <c r="FB180" i="4"/>
  <c r="EY180" i="4"/>
  <c r="ED180" i="4"/>
  <c r="EH180" i="4"/>
  <c r="EL180" i="4"/>
  <c r="ER180" i="4"/>
  <c r="EZ180" i="4"/>
  <c r="EE180" i="4"/>
  <c r="EI180" i="4"/>
  <c r="EM180" i="4"/>
  <c r="ES179" i="4"/>
  <c r="EW179" i="4"/>
  <c r="FA179" i="4"/>
  <c r="ET179" i="4"/>
  <c r="EX179" i="4"/>
  <c r="FB179" i="4"/>
  <c r="EU179" i="4"/>
  <c r="FC179" i="4"/>
  <c r="ED179" i="4"/>
  <c r="EH179" i="4"/>
  <c r="EL179" i="4"/>
  <c r="EV179" i="4"/>
  <c r="EE179" i="4"/>
  <c r="EI179" i="4"/>
  <c r="EM179" i="4"/>
  <c r="ES178" i="4"/>
  <c r="EW178" i="4"/>
  <c r="FA178" i="4"/>
  <c r="ET178" i="4"/>
  <c r="EX178" i="4"/>
  <c r="FB178" i="4"/>
  <c r="EY178" i="4"/>
  <c r="ED178" i="4"/>
  <c r="EH178" i="4"/>
  <c r="EL178" i="4"/>
  <c r="ER178" i="4"/>
  <c r="EZ178" i="4"/>
  <c r="EE178" i="4"/>
  <c r="EI178" i="4"/>
  <c r="EM178" i="4"/>
  <c r="ES177" i="4"/>
  <c r="EW177" i="4"/>
  <c r="FA177" i="4"/>
  <c r="ET177" i="4"/>
  <c r="EX177" i="4"/>
  <c r="FB177" i="4"/>
  <c r="EU177" i="4"/>
  <c r="FC177" i="4"/>
  <c r="ED177" i="4"/>
  <c r="EH177" i="4"/>
  <c r="EL177" i="4"/>
  <c r="EV177" i="4"/>
  <c r="EE177" i="4"/>
  <c r="EI177" i="4"/>
  <c r="EM177" i="4"/>
  <c r="ES176" i="4"/>
  <c r="EW176" i="4"/>
  <c r="FA176" i="4"/>
  <c r="ET176" i="4"/>
  <c r="EX176" i="4"/>
  <c r="FB176" i="4"/>
  <c r="EY176" i="4"/>
  <c r="ED176" i="4"/>
  <c r="EH176" i="4"/>
  <c r="EL176" i="4"/>
  <c r="ER176" i="4"/>
  <c r="EZ176" i="4"/>
  <c r="EE176" i="4"/>
  <c r="EI176" i="4"/>
  <c r="EM176" i="4"/>
  <c r="ES175" i="4"/>
  <c r="EW175" i="4"/>
  <c r="FA175" i="4"/>
  <c r="ET175" i="4"/>
  <c r="EX175" i="4"/>
  <c r="FB175" i="4"/>
  <c r="EU175" i="4"/>
  <c r="FC175" i="4"/>
  <c r="ED175" i="4"/>
  <c r="EH175" i="4"/>
  <c r="EL175" i="4"/>
  <c r="EV175" i="4"/>
  <c r="EE175" i="4"/>
  <c r="EI175" i="4"/>
  <c r="EM175" i="4"/>
  <c r="ES174" i="4"/>
  <c r="EW174" i="4"/>
  <c r="FA174" i="4"/>
  <c r="ET174" i="4"/>
  <c r="EX174" i="4"/>
  <c r="FB174" i="4"/>
  <c r="EY174" i="4"/>
  <c r="ED174" i="4"/>
  <c r="EH174" i="4"/>
  <c r="EL174" i="4"/>
  <c r="ER174" i="4"/>
  <c r="EZ174" i="4"/>
  <c r="EE174" i="4"/>
  <c r="EI174" i="4"/>
  <c r="EM174" i="4"/>
  <c r="ES173" i="4"/>
  <c r="EW173" i="4"/>
  <c r="FA173" i="4"/>
  <c r="ET173" i="4"/>
  <c r="EX173" i="4"/>
  <c r="FB173" i="4"/>
  <c r="EU173" i="4"/>
  <c r="FC173" i="4"/>
  <c r="ED173" i="4"/>
  <c r="EH173" i="4"/>
  <c r="EL173" i="4"/>
  <c r="EV173" i="4"/>
  <c r="EE173" i="4"/>
  <c r="EI173" i="4"/>
  <c r="EM173" i="4"/>
  <c r="ES172" i="4"/>
  <c r="EW172" i="4"/>
  <c r="FA172" i="4"/>
  <c r="ET172" i="4"/>
  <c r="EX172" i="4"/>
  <c r="FB172" i="4"/>
  <c r="EY172" i="4"/>
  <c r="ED172" i="4"/>
  <c r="EH172" i="4"/>
  <c r="EL172" i="4"/>
  <c r="ER172" i="4"/>
  <c r="EZ172" i="4"/>
  <c r="EE172" i="4"/>
  <c r="EI172" i="4"/>
  <c r="EM172" i="4"/>
  <c r="ES171" i="4"/>
  <c r="EW171" i="4"/>
  <c r="FA171" i="4"/>
  <c r="ET171" i="4"/>
  <c r="EX171" i="4"/>
  <c r="FB171" i="4"/>
  <c r="EU171" i="4"/>
  <c r="FC171" i="4"/>
  <c r="ED171" i="4"/>
  <c r="EH171" i="4"/>
  <c r="EL171" i="4"/>
  <c r="EV171" i="4"/>
  <c r="EE171" i="4"/>
  <c r="EI171" i="4"/>
  <c r="EM171" i="4"/>
  <c r="ES170" i="4"/>
  <c r="EW170" i="4"/>
  <c r="FA170" i="4"/>
  <c r="ET170" i="4"/>
  <c r="EX170" i="4"/>
  <c r="FB170" i="4"/>
  <c r="EY170" i="4"/>
  <c r="ED170" i="4"/>
  <c r="EH170" i="4"/>
  <c r="EL170" i="4"/>
  <c r="ER170" i="4"/>
  <c r="EZ170" i="4"/>
  <c r="EE170" i="4"/>
  <c r="EI170" i="4"/>
  <c r="EM170" i="4"/>
  <c r="ES169" i="4"/>
  <c r="EW169" i="4"/>
  <c r="FA169" i="4"/>
  <c r="ET169" i="4"/>
  <c r="EX169" i="4"/>
  <c r="FB169" i="4"/>
  <c r="EU169" i="4"/>
  <c r="FC169" i="4"/>
  <c r="ED169" i="4"/>
  <c r="EH169" i="4"/>
  <c r="EL169" i="4"/>
  <c r="EV169" i="4"/>
  <c r="EE169" i="4"/>
  <c r="EI169" i="4"/>
  <c r="EM169" i="4"/>
  <c r="ES168" i="4"/>
  <c r="EW168" i="4"/>
  <c r="FA168" i="4"/>
  <c r="ET168" i="4"/>
  <c r="EX168" i="4"/>
  <c r="FB168" i="4"/>
  <c r="EY168" i="4"/>
  <c r="ED168" i="4"/>
  <c r="EH168" i="4"/>
  <c r="EL168" i="4"/>
  <c r="ER168" i="4"/>
  <c r="EZ168" i="4"/>
  <c r="EE168" i="4"/>
  <c r="EI168" i="4"/>
  <c r="EM168" i="4"/>
  <c r="ES167" i="4"/>
  <c r="EW167" i="4"/>
  <c r="FA167" i="4"/>
  <c r="ET167" i="4"/>
  <c r="EX167" i="4"/>
  <c r="FB167" i="4"/>
  <c r="EU167" i="4"/>
  <c r="FC167" i="4"/>
  <c r="ED167" i="4"/>
  <c r="EH167" i="4"/>
  <c r="EL167" i="4"/>
  <c r="EV167" i="4"/>
  <c r="EE167" i="4"/>
  <c r="EI167" i="4"/>
  <c r="EM167" i="4"/>
  <c r="ES166" i="4"/>
  <c r="EW166" i="4"/>
  <c r="FA166" i="4"/>
  <c r="ET166" i="4"/>
  <c r="EX166" i="4"/>
  <c r="FB166" i="4"/>
  <c r="EY166" i="4"/>
  <c r="ED166" i="4"/>
  <c r="EH166" i="4"/>
  <c r="EL166" i="4"/>
  <c r="ER166" i="4"/>
  <c r="EZ166" i="4"/>
  <c r="EE166" i="4"/>
  <c r="EI166" i="4"/>
  <c r="EM166" i="4"/>
  <c r="ES165" i="4"/>
  <c r="EW165" i="4"/>
  <c r="FA165" i="4"/>
  <c r="ET165" i="4"/>
  <c r="EX165" i="4"/>
  <c r="FB165" i="4"/>
  <c r="EU165" i="4"/>
  <c r="FC165" i="4"/>
  <c r="ED165" i="4"/>
  <c r="EH165" i="4"/>
  <c r="EL165" i="4"/>
  <c r="EV165" i="4"/>
  <c r="EE165" i="4"/>
  <c r="EI165" i="4"/>
  <c r="EM165" i="4"/>
  <c r="ES164" i="4"/>
  <c r="EW164" i="4"/>
  <c r="FA164" i="4"/>
  <c r="ET164" i="4"/>
  <c r="EX164" i="4"/>
  <c r="FB164" i="4"/>
  <c r="EY164" i="4"/>
  <c r="ED164" i="4"/>
  <c r="EH164" i="4"/>
  <c r="EL164" i="4"/>
  <c r="ER164" i="4"/>
  <c r="EZ164" i="4"/>
  <c r="EE164" i="4"/>
  <c r="EI164" i="4"/>
  <c r="EM164" i="4"/>
  <c r="ES163" i="4"/>
  <c r="EW163" i="4"/>
  <c r="FA163" i="4"/>
  <c r="ET163" i="4"/>
  <c r="EX163" i="4"/>
  <c r="FB163" i="4"/>
  <c r="EU163" i="4"/>
  <c r="FC163" i="4"/>
  <c r="ED163" i="4"/>
  <c r="EH163" i="4"/>
  <c r="EL163" i="4"/>
  <c r="EV163" i="4"/>
  <c r="EE163" i="4"/>
  <c r="EI163" i="4"/>
  <c r="EM163" i="4"/>
  <c r="ES162" i="4"/>
  <c r="EW162" i="4"/>
  <c r="FA162" i="4"/>
  <c r="ET162" i="4"/>
  <c r="EX162" i="4"/>
  <c r="FB162" i="4"/>
  <c r="EY162" i="4"/>
  <c r="ED162" i="4"/>
  <c r="EH162" i="4"/>
  <c r="EL162" i="4"/>
  <c r="ER162" i="4"/>
  <c r="EZ162" i="4"/>
  <c r="EE162" i="4"/>
  <c r="EI162" i="4"/>
  <c r="EM162" i="4"/>
  <c r="ES161" i="4"/>
  <c r="EW161" i="4"/>
  <c r="FA161" i="4"/>
  <c r="ET161" i="4"/>
  <c r="EX161" i="4"/>
  <c r="FB161" i="4"/>
  <c r="EU161" i="4"/>
  <c r="FC161" i="4"/>
  <c r="ED161" i="4"/>
  <c r="EH161" i="4"/>
  <c r="EL161" i="4"/>
  <c r="EV161" i="4"/>
  <c r="EE161" i="4"/>
  <c r="EI161" i="4"/>
  <c r="EM161" i="4"/>
  <c r="ES160" i="4"/>
  <c r="EW160" i="4"/>
  <c r="FA160" i="4"/>
  <c r="ET160" i="4"/>
  <c r="EX160" i="4"/>
  <c r="FB160" i="4"/>
  <c r="EY160" i="4"/>
  <c r="ED160" i="4"/>
  <c r="EH160" i="4"/>
  <c r="EL160" i="4"/>
  <c r="ER160" i="4"/>
  <c r="EZ160" i="4"/>
  <c r="EE160" i="4"/>
  <c r="EI160" i="4"/>
  <c r="EM160" i="4"/>
  <c r="ES159" i="4"/>
  <c r="EW159" i="4"/>
  <c r="FA159" i="4"/>
  <c r="ET159" i="4"/>
  <c r="EX159" i="4"/>
  <c r="FB159" i="4"/>
  <c r="EU159" i="4"/>
  <c r="FC159" i="4"/>
  <c r="ED159" i="4"/>
  <c r="EH159" i="4"/>
  <c r="EL159" i="4"/>
  <c r="EV159" i="4"/>
  <c r="EE159" i="4"/>
  <c r="EI159" i="4"/>
  <c r="EM159" i="4"/>
  <c r="ES158" i="4"/>
  <c r="EW158" i="4"/>
  <c r="FA158" i="4"/>
  <c r="ET158" i="4"/>
  <c r="EX158" i="4"/>
  <c r="FB158" i="4"/>
  <c r="EY158" i="4"/>
  <c r="ED158" i="4"/>
  <c r="EH158" i="4"/>
  <c r="EL158" i="4"/>
  <c r="ER158" i="4"/>
  <c r="EZ158" i="4"/>
  <c r="EE158" i="4"/>
  <c r="EI158" i="4"/>
  <c r="EM158" i="4"/>
  <c r="ES157" i="4"/>
  <c r="EW157" i="4"/>
  <c r="FA157" i="4"/>
  <c r="ET157" i="4"/>
  <c r="EX157" i="4"/>
  <c r="FB157" i="4"/>
  <c r="EU157" i="4"/>
  <c r="FC157" i="4"/>
  <c r="ED157" i="4"/>
  <c r="EH157" i="4"/>
  <c r="EL157" i="4"/>
  <c r="EV157" i="4"/>
  <c r="EE157" i="4"/>
  <c r="EI157" i="4"/>
  <c r="EM157" i="4"/>
  <c r="ES156" i="4"/>
  <c r="EW156" i="4"/>
  <c r="FA156" i="4"/>
  <c r="ET156" i="4"/>
  <c r="EX156" i="4"/>
  <c r="FB156" i="4"/>
  <c r="EY156" i="4"/>
  <c r="ED156" i="4"/>
  <c r="EH156" i="4"/>
  <c r="EL156" i="4"/>
  <c r="ER156" i="4"/>
  <c r="EZ156" i="4"/>
  <c r="EE156" i="4"/>
  <c r="EI156" i="4"/>
  <c r="EM156" i="4"/>
  <c r="ES155" i="4"/>
  <c r="EW155" i="4"/>
  <c r="FA155" i="4"/>
  <c r="ET155" i="4"/>
  <c r="EX155" i="4"/>
  <c r="FB155" i="4"/>
  <c r="EU155" i="4"/>
  <c r="FC155" i="4"/>
  <c r="ED155" i="4"/>
  <c r="EH155" i="4"/>
  <c r="EL155" i="4"/>
  <c r="EV155" i="4"/>
  <c r="EE155" i="4"/>
  <c r="EI155" i="4"/>
  <c r="EM155" i="4"/>
  <c r="ES154" i="4"/>
  <c r="EW154" i="4"/>
  <c r="FA154" i="4"/>
  <c r="ET154" i="4"/>
  <c r="EX154" i="4"/>
  <c r="FB154" i="4"/>
  <c r="EY154" i="4"/>
  <c r="ED154" i="4"/>
  <c r="EH154" i="4"/>
  <c r="EL154" i="4"/>
  <c r="ER154" i="4"/>
  <c r="EZ154" i="4"/>
  <c r="EE154" i="4"/>
  <c r="EI154" i="4"/>
  <c r="EM154" i="4"/>
  <c r="ES153" i="4"/>
  <c r="EW153" i="4"/>
  <c r="FA153" i="4"/>
  <c r="ET153" i="4"/>
  <c r="EX153" i="4"/>
  <c r="FB153" i="4"/>
  <c r="EU153" i="4"/>
  <c r="FC153" i="4"/>
  <c r="ED153" i="4"/>
  <c r="EH153" i="4"/>
  <c r="EL153" i="4"/>
  <c r="EV153" i="4"/>
  <c r="EE153" i="4"/>
  <c r="EI153" i="4"/>
  <c r="EM153" i="4"/>
  <c r="ES152" i="4"/>
  <c r="EW152" i="4"/>
  <c r="FA152" i="4"/>
  <c r="ET152" i="4"/>
  <c r="EX152" i="4"/>
  <c r="FB152" i="4"/>
  <c r="EY152" i="4"/>
  <c r="ED152" i="4"/>
  <c r="EH152" i="4"/>
  <c r="EL152" i="4"/>
  <c r="ER152" i="4"/>
  <c r="EZ152" i="4"/>
  <c r="EE152" i="4"/>
  <c r="EI152" i="4"/>
  <c r="EM152" i="4"/>
  <c r="ES151" i="4"/>
  <c r="EW151" i="4"/>
  <c r="FA151" i="4"/>
  <c r="ET151" i="4"/>
  <c r="EX151" i="4"/>
  <c r="FB151" i="4"/>
  <c r="EU151" i="4"/>
  <c r="FC151" i="4"/>
  <c r="ED151" i="4"/>
  <c r="EH151" i="4"/>
  <c r="EL151" i="4"/>
  <c r="EV151" i="4"/>
  <c r="EE151" i="4"/>
  <c r="EI151" i="4"/>
  <c r="EM151" i="4"/>
  <c r="ES150" i="4"/>
  <c r="EW150" i="4"/>
  <c r="FA150" i="4"/>
  <c r="ET150" i="4"/>
  <c r="EX150" i="4"/>
  <c r="FB150" i="4"/>
  <c r="EY150" i="4"/>
  <c r="ED150" i="4"/>
  <c r="EH150" i="4"/>
  <c r="EL150" i="4"/>
  <c r="ER150" i="4"/>
  <c r="EZ150" i="4"/>
  <c r="EE150" i="4"/>
  <c r="EI150" i="4"/>
  <c r="EM150" i="4"/>
  <c r="ES149" i="4"/>
  <c r="EW149" i="4"/>
  <c r="FA149" i="4"/>
  <c r="ET149" i="4"/>
  <c r="EX149" i="4"/>
  <c r="FB149" i="4"/>
  <c r="EU149" i="4"/>
  <c r="FC149" i="4"/>
  <c r="ED149" i="4"/>
  <c r="EH149" i="4"/>
  <c r="EL149" i="4"/>
  <c r="EV149" i="4"/>
  <c r="EE149" i="4"/>
  <c r="EI149" i="4"/>
  <c r="EM149" i="4"/>
  <c r="ES148" i="4"/>
  <c r="EW148" i="4"/>
  <c r="FA148" i="4"/>
  <c r="ET148" i="4"/>
  <c r="EX148" i="4"/>
  <c r="FB148" i="4"/>
  <c r="EY148" i="4"/>
  <c r="ED148" i="4"/>
  <c r="EH148" i="4"/>
  <c r="EL148" i="4"/>
  <c r="ER148" i="4"/>
  <c r="EZ148" i="4"/>
  <c r="EE148" i="4"/>
  <c r="EI148" i="4"/>
  <c r="EM148" i="4"/>
  <c r="ES147" i="4"/>
  <c r="EW147" i="4"/>
  <c r="FA147" i="4"/>
  <c r="ET147" i="4"/>
  <c r="EX147" i="4"/>
  <c r="FB147" i="4"/>
  <c r="EU147" i="4"/>
  <c r="FC147" i="4"/>
  <c r="ED147" i="4"/>
  <c r="EH147" i="4"/>
  <c r="EL147" i="4"/>
  <c r="EV147" i="4"/>
  <c r="EE147" i="4"/>
  <c r="EI147" i="4"/>
  <c r="EM147" i="4"/>
  <c r="ES146" i="4"/>
  <c r="EW146" i="4"/>
  <c r="FA146" i="4"/>
  <c r="ET146" i="4"/>
  <c r="EX146" i="4"/>
  <c r="FB146" i="4"/>
  <c r="EY146" i="4"/>
  <c r="ED146" i="4"/>
  <c r="EH146" i="4"/>
  <c r="EL146" i="4"/>
  <c r="ER146" i="4"/>
  <c r="EZ146" i="4"/>
  <c r="EE146" i="4"/>
  <c r="EI146" i="4"/>
  <c r="EM146" i="4"/>
  <c r="ES145" i="4"/>
  <c r="EW145" i="4"/>
  <c r="FA145" i="4"/>
  <c r="ET145" i="4"/>
  <c r="EX145" i="4"/>
  <c r="FB145" i="4"/>
  <c r="EU145" i="4"/>
  <c r="FC145" i="4"/>
  <c r="ED145" i="4"/>
  <c r="EH145" i="4"/>
  <c r="EL145" i="4"/>
  <c r="EV145" i="4"/>
  <c r="EE145" i="4"/>
  <c r="EI145" i="4"/>
  <c r="EM145" i="4"/>
  <c r="ES144" i="4"/>
  <c r="EW144" i="4"/>
  <c r="FA144" i="4"/>
  <c r="ET144" i="4"/>
  <c r="EX144" i="4"/>
  <c r="FB144" i="4"/>
  <c r="EY144" i="4"/>
  <c r="ED144" i="4"/>
  <c r="EH144" i="4"/>
  <c r="EL144" i="4"/>
  <c r="ER144" i="4"/>
  <c r="EZ144" i="4"/>
  <c r="EE144" i="4"/>
  <c r="EI144" i="4"/>
  <c r="EM144" i="4"/>
  <c r="ES143" i="4"/>
  <c r="EW143" i="4"/>
  <c r="FA143" i="4"/>
  <c r="ET143" i="4"/>
  <c r="EX143" i="4"/>
  <c r="FB143" i="4"/>
  <c r="EU143" i="4"/>
  <c r="FC143" i="4"/>
  <c r="ED143" i="4"/>
  <c r="EH143" i="4"/>
  <c r="EL143" i="4"/>
  <c r="EV143" i="4"/>
  <c r="EE143" i="4"/>
  <c r="EI143" i="4"/>
  <c r="EM143" i="4"/>
  <c r="ES142" i="4"/>
  <c r="EW142" i="4"/>
  <c r="FA142" i="4"/>
  <c r="ET142" i="4"/>
  <c r="EX142" i="4"/>
  <c r="FB142" i="4"/>
  <c r="EY142" i="4"/>
  <c r="ED142" i="4"/>
  <c r="EH142" i="4"/>
  <c r="EL142" i="4"/>
  <c r="ER142" i="4"/>
  <c r="EZ142" i="4"/>
  <c r="EE142" i="4"/>
  <c r="EI142" i="4"/>
  <c r="EM142" i="4"/>
  <c r="ES141" i="4"/>
  <c r="EW141" i="4"/>
  <c r="FA141" i="4"/>
  <c r="ET141" i="4"/>
  <c r="EX141" i="4"/>
  <c r="FB141" i="4"/>
  <c r="EU141" i="4"/>
  <c r="FC141" i="4"/>
  <c r="ED141" i="4"/>
  <c r="EH141" i="4"/>
  <c r="EL141" i="4"/>
  <c r="EV141" i="4"/>
  <c r="EE141" i="4"/>
  <c r="EI141" i="4"/>
  <c r="EM141" i="4"/>
  <c r="ES140" i="4"/>
  <c r="EW140" i="4"/>
  <c r="FA140" i="4"/>
  <c r="ET140" i="4"/>
  <c r="EX140" i="4"/>
  <c r="FB140" i="4"/>
  <c r="EY140" i="4"/>
  <c r="ED140" i="4"/>
  <c r="EH140" i="4"/>
  <c r="EL140" i="4"/>
  <c r="ER140" i="4"/>
  <c r="EZ140" i="4"/>
  <c r="EE140" i="4"/>
  <c r="EI140" i="4"/>
  <c r="EM140" i="4"/>
  <c r="ES139" i="4"/>
  <c r="EW139" i="4"/>
  <c r="FA139" i="4"/>
  <c r="ET139" i="4"/>
  <c r="EX139" i="4"/>
  <c r="FB139" i="4"/>
  <c r="EU139" i="4"/>
  <c r="FC139" i="4"/>
  <c r="ED139" i="4"/>
  <c r="EH139" i="4"/>
  <c r="EL139" i="4"/>
  <c r="EV139" i="4"/>
  <c r="EE139" i="4"/>
  <c r="EI139" i="4"/>
  <c r="EM139" i="4"/>
  <c r="ES138" i="4"/>
  <c r="EW138" i="4"/>
  <c r="FA138" i="4"/>
  <c r="ET138" i="4"/>
  <c r="EX138" i="4"/>
  <c r="FB138" i="4"/>
  <c r="EY138" i="4"/>
  <c r="ED138" i="4"/>
  <c r="EH138" i="4"/>
  <c r="EL138" i="4"/>
  <c r="ER138" i="4"/>
  <c r="EZ138" i="4"/>
  <c r="EE138" i="4"/>
  <c r="EI138" i="4"/>
  <c r="EM138" i="4"/>
  <c r="ES137" i="4"/>
  <c r="EW137" i="4"/>
  <c r="FA137" i="4"/>
  <c r="ET137" i="4"/>
  <c r="EX137" i="4"/>
  <c r="FB137" i="4"/>
  <c r="EU137" i="4"/>
  <c r="FC137" i="4"/>
  <c r="ED137" i="4"/>
  <c r="EH137" i="4"/>
  <c r="EL137" i="4"/>
  <c r="EV137" i="4"/>
  <c r="EE137" i="4"/>
  <c r="EI137" i="4"/>
  <c r="EM137" i="4"/>
  <c r="ES136" i="4"/>
  <c r="EW136" i="4"/>
  <c r="FA136" i="4"/>
  <c r="ET136" i="4"/>
  <c r="EX136" i="4"/>
  <c r="FB136" i="4"/>
  <c r="EY136" i="4"/>
  <c r="ED136" i="4"/>
  <c r="EH136" i="4"/>
  <c r="EL136" i="4"/>
  <c r="ER136" i="4"/>
  <c r="EZ136" i="4"/>
  <c r="EE136" i="4"/>
  <c r="EI136" i="4"/>
  <c r="EM136" i="4"/>
  <c r="ES135" i="4"/>
  <c r="EW135" i="4"/>
  <c r="FA135" i="4"/>
  <c r="ET135" i="4"/>
  <c r="EX135" i="4"/>
  <c r="FB135" i="4"/>
  <c r="EU135" i="4"/>
  <c r="FC135" i="4"/>
  <c r="ED135" i="4"/>
  <c r="EH135" i="4"/>
  <c r="EL135" i="4"/>
  <c r="EV135" i="4"/>
  <c r="EE135" i="4"/>
  <c r="EI135" i="4"/>
  <c r="EM135" i="4"/>
  <c r="ES134" i="4"/>
  <c r="EW134" i="4"/>
  <c r="FA134" i="4"/>
  <c r="ET134" i="4"/>
  <c r="EX134" i="4"/>
  <c r="FB134" i="4"/>
  <c r="EY134" i="4"/>
  <c r="ED134" i="4"/>
  <c r="EH134" i="4"/>
  <c r="EL134" i="4"/>
  <c r="ER134" i="4"/>
  <c r="EZ134" i="4"/>
  <c r="EE134" i="4"/>
  <c r="EI134" i="4"/>
  <c r="EM134" i="4"/>
  <c r="ES133" i="4"/>
  <c r="EW133" i="4"/>
  <c r="FA133" i="4"/>
  <c r="ET133" i="4"/>
  <c r="EX133" i="4"/>
  <c r="FB133" i="4"/>
  <c r="EU133" i="4"/>
  <c r="FC133" i="4"/>
  <c r="ED133" i="4"/>
  <c r="EH133" i="4"/>
  <c r="EL133" i="4"/>
  <c r="EV133" i="4"/>
  <c r="EE133" i="4"/>
  <c r="EI133" i="4"/>
  <c r="EM133" i="4"/>
  <c r="ES132" i="4"/>
  <c r="EW132" i="4"/>
  <c r="FA132" i="4"/>
  <c r="ET132" i="4"/>
  <c r="EX132" i="4"/>
  <c r="FB132" i="4"/>
  <c r="EY132" i="4"/>
  <c r="ED132" i="4"/>
  <c r="EH132" i="4"/>
  <c r="EL132" i="4"/>
  <c r="ER132" i="4"/>
  <c r="EZ132" i="4"/>
  <c r="EE132" i="4"/>
  <c r="EI132" i="4"/>
  <c r="EM132" i="4"/>
  <c r="ES131" i="4"/>
  <c r="EW131" i="4"/>
  <c r="FA131" i="4"/>
  <c r="ET131" i="4"/>
  <c r="EX131" i="4"/>
  <c r="FB131" i="4"/>
  <c r="EU131" i="4"/>
  <c r="FC131" i="4"/>
  <c r="ED131" i="4"/>
  <c r="EH131" i="4"/>
  <c r="EL131" i="4"/>
  <c r="EV131" i="4"/>
  <c r="EE131" i="4"/>
  <c r="EI131" i="4"/>
  <c r="EM131" i="4"/>
  <c r="ES130" i="4"/>
  <c r="EW130" i="4"/>
  <c r="FA130" i="4"/>
  <c r="ET130" i="4"/>
  <c r="EX130" i="4"/>
  <c r="FB130" i="4"/>
  <c r="EY130" i="4"/>
  <c r="ED130" i="4"/>
  <c r="EH130" i="4"/>
  <c r="EL130" i="4"/>
  <c r="ER130" i="4"/>
  <c r="EZ130" i="4"/>
  <c r="EE130" i="4"/>
  <c r="EI130" i="4"/>
  <c r="EM130" i="4"/>
  <c r="ES129" i="4"/>
  <c r="EW129" i="4"/>
  <c r="FA129" i="4"/>
  <c r="ET129" i="4"/>
  <c r="EX129" i="4"/>
  <c r="FB129" i="4"/>
  <c r="EU129" i="4"/>
  <c r="FC129" i="4"/>
  <c r="ED129" i="4"/>
  <c r="EH129" i="4"/>
  <c r="EL129" i="4"/>
  <c r="EV129" i="4"/>
  <c r="EE129" i="4"/>
  <c r="EI129" i="4"/>
  <c r="EM129" i="4"/>
  <c r="ES128" i="4"/>
  <c r="EW128" i="4"/>
  <c r="FA128" i="4"/>
  <c r="ET128" i="4"/>
  <c r="EX128" i="4"/>
  <c r="FB128" i="4"/>
  <c r="EY128" i="4"/>
  <c r="ED128" i="4"/>
  <c r="EH128" i="4"/>
  <c r="EL128" i="4"/>
  <c r="ER128" i="4"/>
  <c r="EZ128" i="4"/>
  <c r="EE128" i="4"/>
  <c r="EI128" i="4"/>
  <c r="EM128" i="4"/>
  <c r="ES127" i="4"/>
  <c r="EW127" i="4"/>
  <c r="FA127" i="4"/>
  <c r="ET127" i="4"/>
  <c r="EX127" i="4"/>
  <c r="FB127" i="4"/>
  <c r="EU127" i="4"/>
  <c r="FC127" i="4"/>
  <c r="ED127" i="4"/>
  <c r="EH127" i="4"/>
  <c r="EL127" i="4"/>
  <c r="EV127" i="4"/>
  <c r="EE127" i="4"/>
  <c r="EI127" i="4"/>
  <c r="EM127" i="4"/>
  <c r="ES126" i="4"/>
  <c r="EW126" i="4"/>
  <c r="FA126" i="4"/>
  <c r="ET126" i="4"/>
  <c r="EX126" i="4"/>
  <c r="FB126" i="4"/>
  <c r="EY126" i="4"/>
  <c r="ED126" i="4"/>
  <c r="EH126" i="4"/>
  <c r="EL126" i="4"/>
  <c r="ER126" i="4"/>
  <c r="EZ126" i="4"/>
  <c r="EE126" i="4"/>
  <c r="EI126" i="4"/>
  <c r="EM126" i="4"/>
  <c r="ES125" i="4"/>
  <c r="EW125" i="4"/>
  <c r="FA125" i="4"/>
  <c r="ET125" i="4"/>
  <c r="EX125" i="4"/>
  <c r="FB125" i="4"/>
  <c r="EU125" i="4"/>
  <c r="FC125" i="4"/>
  <c r="ED125" i="4"/>
  <c r="EH125" i="4"/>
  <c r="EL125" i="4"/>
  <c r="EV125" i="4"/>
  <c r="EE125" i="4"/>
  <c r="EI125" i="4"/>
  <c r="EM125" i="4"/>
  <c r="ES124" i="4"/>
  <c r="EW124" i="4"/>
  <c r="FA124" i="4"/>
  <c r="ET124" i="4"/>
  <c r="EX124" i="4"/>
  <c r="FB124" i="4"/>
  <c r="EY124" i="4"/>
  <c r="ED124" i="4"/>
  <c r="EH124" i="4"/>
  <c r="EL124" i="4"/>
  <c r="ER124" i="4"/>
  <c r="EZ124" i="4"/>
  <c r="EE124" i="4"/>
  <c r="EI124" i="4"/>
  <c r="EM124" i="4"/>
  <c r="ES123" i="4"/>
  <c r="EW123" i="4"/>
  <c r="FA123" i="4"/>
  <c r="ET123" i="4"/>
  <c r="EX123" i="4"/>
  <c r="FB123" i="4"/>
  <c r="EU123" i="4"/>
  <c r="FC123" i="4"/>
  <c r="ED123" i="4"/>
  <c r="EH123" i="4"/>
  <c r="EL123" i="4"/>
  <c r="EV123" i="4"/>
  <c r="EE123" i="4"/>
  <c r="EI123" i="4"/>
  <c r="EM123" i="4"/>
  <c r="ES122" i="4"/>
  <c r="EW122" i="4"/>
  <c r="FA122" i="4"/>
  <c r="ET122" i="4"/>
  <c r="EX122" i="4"/>
  <c r="FB122" i="4"/>
  <c r="EY122" i="4"/>
  <c r="ED122" i="4"/>
  <c r="EH122" i="4"/>
  <c r="EL122" i="4"/>
  <c r="ER122" i="4"/>
  <c r="EZ122" i="4"/>
  <c r="EE122" i="4"/>
  <c r="EI122" i="4"/>
  <c r="EM122" i="4"/>
  <c r="ES121" i="4"/>
  <c r="EW121" i="4"/>
  <c r="FA121" i="4"/>
  <c r="ET121" i="4"/>
  <c r="EX121" i="4"/>
  <c r="FB121" i="4"/>
  <c r="EU121" i="4"/>
  <c r="FC121" i="4"/>
  <c r="ED121" i="4"/>
  <c r="EH121" i="4"/>
  <c r="EL121" i="4"/>
  <c r="EV121" i="4"/>
  <c r="EE121" i="4"/>
  <c r="EI121" i="4"/>
  <c r="EM121" i="4"/>
  <c r="ES120" i="4"/>
  <c r="EW120" i="4"/>
  <c r="FA120" i="4"/>
  <c r="ET120" i="4"/>
  <c r="EX120" i="4"/>
  <c r="FB120" i="4"/>
  <c r="EY120" i="4"/>
  <c r="ED120" i="4"/>
  <c r="EH120" i="4"/>
  <c r="EL120" i="4"/>
  <c r="ER120" i="4"/>
  <c r="EZ120" i="4"/>
  <c r="EE120" i="4"/>
  <c r="EI120" i="4"/>
  <c r="EM120" i="4"/>
  <c r="ES119" i="4"/>
  <c r="EW119" i="4"/>
  <c r="FA119" i="4"/>
  <c r="ET119" i="4"/>
  <c r="EX119" i="4"/>
  <c r="FB119" i="4"/>
  <c r="EU119" i="4"/>
  <c r="FC119" i="4"/>
  <c r="ED119" i="4"/>
  <c r="EH119" i="4"/>
  <c r="EL119" i="4"/>
  <c r="EV119" i="4"/>
  <c r="EE119" i="4"/>
  <c r="EI119" i="4"/>
  <c r="EM119" i="4"/>
  <c r="ES118" i="4"/>
  <c r="EW118" i="4"/>
  <c r="FA118" i="4"/>
  <c r="ET118" i="4"/>
  <c r="EX118" i="4"/>
  <c r="FB118" i="4"/>
  <c r="EY118" i="4"/>
  <c r="ED118" i="4"/>
  <c r="EH118" i="4"/>
  <c r="EL118" i="4"/>
  <c r="ER118" i="4"/>
  <c r="EZ118" i="4"/>
  <c r="EE118" i="4"/>
  <c r="EI118" i="4"/>
  <c r="EM118" i="4"/>
  <c r="ES117" i="4"/>
  <c r="EW117" i="4"/>
  <c r="FA117" i="4"/>
  <c r="ET117" i="4"/>
  <c r="EX117" i="4"/>
  <c r="FB117" i="4"/>
  <c r="EU117" i="4"/>
  <c r="FC117" i="4"/>
  <c r="ED117" i="4"/>
  <c r="EH117" i="4"/>
  <c r="EL117" i="4"/>
  <c r="EV117" i="4"/>
  <c r="EE117" i="4"/>
  <c r="EI117" i="4"/>
  <c r="EM117" i="4"/>
  <c r="ES116" i="4"/>
  <c r="EW116" i="4"/>
  <c r="FA116" i="4"/>
  <c r="ET116" i="4"/>
  <c r="EX116" i="4"/>
  <c r="FB116" i="4"/>
  <c r="EY116" i="4"/>
  <c r="ED116" i="4"/>
  <c r="EH116" i="4"/>
  <c r="EL116" i="4"/>
  <c r="ER116" i="4"/>
  <c r="EZ116" i="4"/>
  <c r="EE116" i="4"/>
  <c r="EI116" i="4"/>
  <c r="EM116" i="4"/>
  <c r="ES115" i="4"/>
  <c r="EW115" i="4"/>
  <c r="FA115" i="4"/>
  <c r="ET115" i="4"/>
  <c r="EX115" i="4"/>
  <c r="FB115" i="4"/>
  <c r="EU115" i="4"/>
  <c r="FC115" i="4"/>
  <c r="ED115" i="4"/>
  <c r="EH115" i="4"/>
  <c r="EL115" i="4"/>
  <c r="EV115" i="4"/>
  <c r="EE115" i="4"/>
  <c r="EI115" i="4"/>
  <c r="EM115" i="4"/>
  <c r="ES114" i="4"/>
  <c r="EW114" i="4"/>
  <c r="FA114" i="4"/>
  <c r="ET114" i="4"/>
  <c r="EX114" i="4"/>
  <c r="FB114" i="4"/>
  <c r="EY114" i="4"/>
  <c r="ED114" i="4"/>
  <c r="EH114" i="4"/>
  <c r="EL114" i="4"/>
  <c r="ER114" i="4"/>
  <c r="EZ114" i="4"/>
  <c r="EE114" i="4"/>
  <c r="EI114" i="4"/>
  <c r="EM114" i="4"/>
  <c r="ES113" i="4"/>
  <c r="EW113" i="4"/>
  <c r="FA113" i="4"/>
  <c r="ET113" i="4"/>
  <c r="EX113" i="4"/>
  <c r="FB113" i="4"/>
  <c r="EU113" i="4"/>
  <c r="FC113" i="4"/>
  <c r="ED113" i="4"/>
  <c r="EH113" i="4"/>
  <c r="EL113" i="4"/>
  <c r="EV113" i="4"/>
  <c r="EE113" i="4"/>
  <c r="EI113" i="4"/>
  <c r="EM113" i="4"/>
  <c r="ES112" i="4"/>
  <c r="EW112" i="4"/>
  <c r="FA112" i="4"/>
  <c r="ET112" i="4"/>
  <c r="EX112" i="4"/>
  <c r="FB112" i="4"/>
  <c r="EY112" i="4"/>
  <c r="ED112" i="4"/>
  <c r="EH112" i="4"/>
  <c r="EL112" i="4"/>
  <c r="ER112" i="4"/>
  <c r="EZ112" i="4"/>
  <c r="EE112" i="4"/>
  <c r="EI112" i="4"/>
  <c r="EM112" i="4"/>
  <c r="ES111" i="4"/>
  <c r="EW111" i="4"/>
  <c r="FA111" i="4"/>
  <c r="ET111" i="4"/>
  <c r="EX111" i="4"/>
  <c r="FB111" i="4"/>
  <c r="EU111" i="4"/>
  <c r="FC111" i="4"/>
  <c r="ED111" i="4"/>
  <c r="EH111" i="4"/>
  <c r="EL111" i="4"/>
  <c r="EV111" i="4"/>
  <c r="EE111" i="4"/>
  <c r="EI111" i="4"/>
  <c r="EM111" i="4"/>
  <c r="ES110" i="4"/>
  <c r="EW110" i="4"/>
  <c r="FA110" i="4"/>
  <c r="ET110" i="4"/>
  <c r="EX110" i="4"/>
  <c r="FB110" i="4"/>
  <c r="EY110" i="4"/>
  <c r="ED110" i="4"/>
  <c r="EH110" i="4"/>
  <c r="EL110" i="4"/>
  <c r="ER110" i="4"/>
  <c r="EZ110" i="4"/>
  <c r="EE110" i="4"/>
  <c r="EI110" i="4"/>
  <c r="EM110" i="4"/>
  <c r="ES109" i="4"/>
  <c r="EW109" i="4"/>
  <c r="FA109" i="4"/>
  <c r="ET109" i="4"/>
  <c r="EX109" i="4"/>
  <c r="FB109" i="4"/>
  <c r="EU109" i="4"/>
  <c r="FC109" i="4"/>
  <c r="ED109" i="4"/>
  <c r="EH109" i="4"/>
  <c r="EL109" i="4"/>
  <c r="EV109" i="4"/>
  <c r="EE109" i="4"/>
  <c r="EI109" i="4"/>
  <c r="EM109" i="4"/>
  <c r="ES108" i="4"/>
  <c r="EW108" i="4"/>
  <c r="FA108" i="4"/>
  <c r="ET108" i="4"/>
  <c r="EX108" i="4"/>
  <c r="FB108" i="4"/>
  <c r="EY108" i="4"/>
  <c r="ED108" i="4"/>
  <c r="EH108" i="4"/>
  <c r="EL108" i="4"/>
  <c r="ER108" i="4"/>
  <c r="EZ108" i="4"/>
  <c r="EE108" i="4"/>
  <c r="EI108" i="4"/>
  <c r="EM108" i="4"/>
  <c r="ES107" i="4"/>
  <c r="EW107" i="4"/>
  <c r="FA107" i="4"/>
  <c r="ET107" i="4"/>
  <c r="EX107" i="4"/>
  <c r="FB107" i="4"/>
  <c r="EU107" i="4"/>
  <c r="FC107" i="4"/>
  <c r="ED107" i="4"/>
  <c r="EH107" i="4"/>
  <c r="EL107" i="4"/>
  <c r="EV107" i="4"/>
  <c r="EE107" i="4"/>
  <c r="EI107" i="4"/>
  <c r="EM107" i="4"/>
  <c r="ES106" i="4"/>
  <c r="EW106" i="4"/>
  <c r="FA106" i="4"/>
  <c r="ET106" i="4"/>
  <c r="EX106" i="4"/>
  <c r="FB106" i="4"/>
  <c r="EY106" i="4"/>
  <c r="ED106" i="4"/>
  <c r="EH106" i="4"/>
  <c r="EL106" i="4"/>
  <c r="ER106" i="4"/>
  <c r="EZ106" i="4"/>
  <c r="EE106" i="4"/>
  <c r="EI106" i="4"/>
  <c r="EM106" i="4"/>
  <c r="ES105" i="4"/>
  <c r="EW105" i="4"/>
  <c r="FA105" i="4"/>
  <c r="ET105" i="4"/>
  <c r="EX105" i="4"/>
  <c r="FB105" i="4"/>
  <c r="EU105" i="4"/>
  <c r="FC105" i="4"/>
  <c r="ED105" i="4"/>
  <c r="EH105" i="4"/>
  <c r="EL105" i="4"/>
  <c r="EV105" i="4"/>
  <c r="EE105" i="4"/>
  <c r="EI105" i="4"/>
  <c r="EM105" i="4"/>
  <c r="ES104" i="4"/>
  <c r="EW104" i="4"/>
  <c r="FA104" i="4"/>
  <c r="EF104" i="4"/>
  <c r="ET104" i="4"/>
  <c r="EX104" i="4"/>
  <c r="FB104" i="4"/>
  <c r="EG104" i="4"/>
  <c r="EY104" i="4"/>
  <c r="EH104" i="4"/>
  <c r="EL104" i="4"/>
  <c r="ER104" i="4"/>
  <c r="EZ104" i="4"/>
  <c r="EI104" i="4"/>
  <c r="EM104" i="4"/>
  <c r="ES103" i="4"/>
  <c r="EW103" i="4"/>
  <c r="FA103" i="4"/>
  <c r="EF103" i="4"/>
  <c r="EJ103" i="4"/>
  <c r="EN103" i="4"/>
  <c r="ET103" i="4"/>
  <c r="EX103" i="4"/>
  <c r="FB103" i="4"/>
  <c r="EG103" i="4"/>
  <c r="EK103" i="4"/>
  <c r="EO103" i="4"/>
  <c r="EU103" i="4"/>
  <c r="FC103" i="4"/>
  <c r="ED103" i="4"/>
  <c r="EL103" i="4"/>
  <c r="EV103" i="4"/>
  <c r="EE103" i="4"/>
  <c r="EM103" i="4"/>
  <c r="ES102" i="4"/>
  <c r="EW102" i="4"/>
  <c r="FA102" i="4"/>
  <c r="EF102" i="4"/>
  <c r="EJ102" i="4"/>
  <c r="EN102" i="4"/>
  <c r="ET102" i="4"/>
  <c r="EX102" i="4"/>
  <c r="FB102" i="4"/>
  <c r="EG102" i="4"/>
  <c r="EK102" i="4"/>
  <c r="EO102" i="4"/>
  <c r="EY102" i="4"/>
  <c r="EH102" i="4"/>
  <c r="ER102" i="4"/>
  <c r="EZ102" i="4"/>
  <c r="EI102" i="4"/>
  <c r="ES101" i="4"/>
  <c r="EW101" i="4"/>
  <c r="FA101" i="4"/>
  <c r="EF101" i="4"/>
  <c r="EJ101" i="4"/>
  <c r="EN101" i="4"/>
  <c r="ET101" i="4"/>
  <c r="EX101" i="4"/>
  <c r="FB101" i="4"/>
  <c r="EG101" i="4"/>
  <c r="EK101" i="4"/>
  <c r="EO101" i="4"/>
  <c r="EU101" i="4"/>
  <c r="FC101" i="4"/>
  <c r="ED101" i="4"/>
  <c r="EL101" i="4"/>
  <c r="EV101" i="4"/>
  <c r="EE101" i="4"/>
  <c r="EM101" i="4"/>
  <c r="ES100" i="4"/>
  <c r="EW100" i="4"/>
  <c r="FA100" i="4"/>
  <c r="EF100" i="4"/>
  <c r="EJ100" i="4"/>
  <c r="EN100" i="4"/>
  <c r="ET100" i="4"/>
  <c r="EX100" i="4"/>
  <c r="FB100" i="4"/>
  <c r="EG100" i="4"/>
  <c r="EK100" i="4"/>
  <c r="EO100" i="4"/>
  <c r="EY100" i="4"/>
  <c r="EH100" i="4"/>
  <c r="ER100" i="4"/>
  <c r="EZ100" i="4"/>
  <c r="EI100" i="4"/>
  <c r="ES99" i="4"/>
  <c r="EW99" i="4"/>
  <c r="FA99" i="4"/>
  <c r="EF99" i="4"/>
  <c r="EJ99" i="4"/>
  <c r="EN99" i="4"/>
  <c r="ET99" i="4"/>
  <c r="EX99" i="4"/>
  <c r="FB99" i="4"/>
  <c r="EG99" i="4"/>
  <c r="EK99" i="4"/>
  <c r="EO99" i="4"/>
  <c r="EU99" i="4"/>
  <c r="FC99" i="4"/>
  <c r="ED99" i="4"/>
  <c r="EL99" i="4"/>
  <c r="EV99" i="4"/>
  <c r="EE99" i="4"/>
  <c r="EM99" i="4"/>
  <c r="D385" i="7"/>
  <c r="D384" i="7"/>
  <c r="D383" i="7"/>
  <c r="D382" i="7"/>
  <c r="D381" i="7"/>
  <c r="D380" i="7"/>
  <c r="D379" i="7"/>
  <c r="D378" i="7"/>
  <c r="D377" i="7"/>
  <c r="D376" i="7"/>
  <c r="D375" i="7"/>
  <c r="D374" i="7"/>
  <c r="D373" i="7"/>
  <c r="D372" i="7"/>
  <c r="D371" i="7"/>
  <c r="D370" i="7"/>
  <c r="D369" i="7"/>
  <c r="D368" i="7"/>
  <c r="D367" i="7"/>
  <c r="D366" i="7"/>
  <c r="D365" i="7"/>
  <c r="D364" i="7"/>
  <c r="D363" i="7"/>
  <c r="D362" i="7"/>
  <c r="D361" i="7"/>
  <c r="D360" i="7"/>
  <c r="D359" i="7"/>
  <c r="D358" i="7"/>
  <c r="D357" i="7"/>
  <c r="D356" i="7"/>
  <c r="D355" i="7"/>
  <c r="D354" i="7"/>
  <c r="D353" i="7"/>
  <c r="D352" i="7"/>
  <c r="D351" i="7"/>
  <c r="D350" i="7"/>
  <c r="D349" i="7"/>
  <c r="D348" i="7"/>
  <c r="D347" i="7"/>
  <c r="D346" i="7"/>
  <c r="D345" i="7"/>
  <c r="D344" i="7"/>
  <c r="D343" i="7"/>
  <c r="D342" i="7"/>
  <c r="D341" i="7"/>
  <c r="D340" i="7"/>
  <c r="D339" i="7"/>
  <c r="D338" i="7"/>
  <c r="D337" i="7"/>
  <c r="D336" i="7"/>
  <c r="D335" i="7"/>
  <c r="D334" i="7"/>
  <c r="D333" i="7"/>
  <c r="D332" i="7"/>
  <c r="D331" i="7"/>
  <c r="D330" i="7"/>
  <c r="D329" i="7"/>
  <c r="D328" i="7"/>
  <c r="D327" i="7"/>
  <c r="D326" i="7"/>
  <c r="D325" i="7"/>
  <c r="D324" i="7"/>
  <c r="D323" i="7"/>
  <c r="D322" i="7"/>
  <c r="D321" i="7"/>
  <c r="D320" i="7"/>
  <c r="D319" i="7"/>
  <c r="D318" i="7"/>
  <c r="D317" i="7"/>
  <c r="D316" i="7"/>
  <c r="D315" i="7"/>
  <c r="D314" i="7"/>
  <c r="D313" i="7"/>
  <c r="D312" i="7"/>
  <c r="D311" i="7"/>
  <c r="D310" i="7"/>
  <c r="D309" i="7"/>
  <c r="D308" i="7"/>
  <c r="D307" i="7"/>
  <c r="D306" i="7"/>
  <c r="D305" i="7"/>
  <c r="D304" i="7"/>
  <c r="D303" i="7"/>
  <c r="D302" i="7"/>
  <c r="D301" i="7"/>
  <c r="D300" i="7"/>
  <c r="D299" i="7"/>
  <c r="D298" i="7"/>
  <c r="D297" i="7"/>
  <c r="D296" i="7"/>
  <c r="D295" i="7"/>
  <c r="D294" i="7"/>
  <c r="D293" i="7"/>
  <c r="D292" i="7"/>
  <c r="D291" i="7"/>
  <c r="D290" i="7"/>
  <c r="D289" i="7"/>
  <c r="D288" i="7"/>
  <c r="D287" i="7"/>
  <c r="D286" i="7"/>
  <c r="D285" i="7"/>
  <c r="D284" i="7"/>
  <c r="D283" i="7"/>
  <c r="D282" i="7"/>
  <c r="D281" i="7"/>
  <c r="D280" i="7"/>
  <c r="D279" i="7"/>
  <c r="D278" i="7"/>
  <c r="D277" i="7"/>
  <c r="D276" i="7"/>
  <c r="D275" i="7"/>
  <c r="D274" i="7"/>
  <c r="D273" i="7"/>
  <c r="D272" i="7"/>
  <c r="D271" i="7"/>
  <c r="D270" i="7"/>
  <c r="D269" i="7"/>
  <c r="D268" i="7"/>
  <c r="D267" i="7"/>
  <c r="D266" i="7"/>
  <c r="D265" i="7"/>
  <c r="D264" i="7"/>
  <c r="D263" i="7"/>
  <c r="D262" i="7"/>
  <c r="D261" i="7"/>
  <c r="D260" i="7"/>
  <c r="D259" i="7"/>
  <c r="D258" i="7"/>
  <c r="D257" i="7"/>
  <c r="D256" i="7"/>
  <c r="D255" i="7"/>
  <c r="D254" i="7"/>
  <c r="D253" i="7"/>
  <c r="D252" i="7"/>
  <c r="D251" i="7"/>
  <c r="D250" i="7"/>
  <c r="D249" i="7"/>
  <c r="D248" i="7"/>
  <c r="D247" i="7"/>
  <c r="D246" i="7"/>
  <c r="D245" i="7"/>
  <c r="D244" i="7"/>
  <c r="D243" i="7"/>
  <c r="D242" i="7"/>
  <c r="D241" i="7"/>
  <c r="D240" i="7"/>
  <c r="D239" i="7"/>
  <c r="D238" i="7"/>
  <c r="D237" i="7"/>
  <c r="D236" i="7"/>
  <c r="D235" i="7"/>
  <c r="D234" i="7"/>
  <c r="D233" i="7"/>
  <c r="D232" i="7"/>
  <c r="D231" i="7"/>
  <c r="D230" i="7"/>
  <c r="D229" i="7"/>
  <c r="D228" i="7"/>
  <c r="D227" i="7"/>
  <c r="D226" i="7"/>
  <c r="D225" i="7"/>
  <c r="D224" i="7"/>
  <c r="D223" i="7"/>
  <c r="D222" i="7"/>
  <c r="D221" i="7"/>
  <c r="D220" i="7"/>
  <c r="D219" i="7"/>
  <c r="D218" i="7"/>
  <c r="D217" i="7"/>
  <c r="D216" i="7"/>
  <c r="D215" i="7"/>
  <c r="D214" i="7"/>
  <c r="D213" i="7"/>
  <c r="D212" i="7"/>
  <c r="D211" i="7"/>
  <c r="D210" i="7"/>
  <c r="D209" i="7"/>
  <c r="D208" i="7"/>
  <c r="D207" i="7"/>
  <c r="D206" i="7"/>
  <c r="D205" i="7"/>
  <c r="D204" i="7"/>
  <c r="D203" i="7"/>
  <c r="D202" i="7"/>
  <c r="D201" i="7"/>
  <c r="D200" i="7"/>
  <c r="D199" i="7"/>
  <c r="D198" i="7"/>
  <c r="D197" i="7"/>
  <c r="D196" i="7"/>
  <c r="D195" i="7"/>
  <c r="D194" i="7"/>
  <c r="D193" i="7"/>
  <c r="D192" i="7"/>
  <c r="D191" i="7"/>
  <c r="D190" i="7"/>
  <c r="D189" i="7"/>
  <c r="D188" i="7"/>
  <c r="D187" i="7"/>
  <c r="D186" i="7"/>
  <c r="D185" i="7"/>
  <c r="D184" i="7"/>
  <c r="D183" i="7"/>
  <c r="D182" i="7"/>
  <c r="D181" i="7"/>
  <c r="D180" i="7"/>
  <c r="D179" i="7"/>
  <c r="D178" i="7"/>
  <c r="D177" i="7"/>
  <c r="D176" i="7"/>
  <c r="D175" i="7"/>
  <c r="D174" i="7"/>
  <c r="D173" i="7"/>
  <c r="D172" i="7"/>
  <c r="D171" i="7"/>
  <c r="D170" i="7"/>
  <c r="D169" i="7"/>
  <c r="D168" i="7"/>
  <c r="D167" i="7"/>
  <c r="D166" i="7"/>
  <c r="D165" i="7"/>
  <c r="D164" i="7"/>
  <c r="D163" i="7"/>
  <c r="D162" i="7"/>
  <c r="D161" i="7"/>
  <c r="D160" i="7"/>
  <c r="D159" i="7"/>
  <c r="D158" i="7"/>
  <c r="D157" i="7"/>
  <c r="D156" i="7"/>
  <c r="D155" i="7"/>
  <c r="D154" i="7"/>
  <c r="D153" i="7"/>
  <c r="D152" i="7"/>
  <c r="D151" i="7"/>
  <c r="D150" i="7"/>
  <c r="D149" i="7"/>
  <c r="D148" i="7"/>
  <c r="D147" i="7"/>
  <c r="D146" i="7"/>
  <c r="D145" i="7"/>
  <c r="D144" i="7"/>
  <c r="D143" i="7"/>
  <c r="D142" i="7"/>
  <c r="D141" i="7"/>
  <c r="D140" i="7"/>
  <c r="D139" i="7"/>
  <c r="D138" i="7"/>
  <c r="D137" i="7"/>
  <c r="D136" i="7"/>
  <c r="D135" i="7"/>
  <c r="D134" i="7"/>
  <c r="D133" i="7"/>
  <c r="D132" i="7"/>
  <c r="D131" i="7"/>
  <c r="D130" i="7"/>
  <c r="D129" i="7"/>
  <c r="D128" i="7"/>
  <c r="D127" i="7"/>
  <c r="D126" i="7"/>
  <c r="D125" i="7"/>
  <c r="D124" i="7"/>
  <c r="D123" i="7"/>
  <c r="D122" i="7"/>
  <c r="D121" i="7"/>
  <c r="D120" i="7"/>
  <c r="D119" i="7"/>
  <c r="D118" i="7"/>
  <c r="D117" i="7"/>
  <c r="D116" i="7"/>
  <c r="D115" i="7"/>
  <c r="D114" i="7"/>
  <c r="D113" i="7"/>
  <c r="D112" i="7"/>
  <c r="D111" i="7"/>
  <c r="D110" i="7"/>
  <c r="D109" i="7"/>
  <c r="D108" i="7"/>
  <c r="D107" i="7"/>
  <c r="D106" i="7"/>
  <c r="D105" i="7"/>
  <c r="D104" i="7"/>
  <c r="D103" i="7"/>
  <c r="D102" i="7"/>
  <c r="D101" i="7"/>
  <c r="D100" i="7"/>
  <c r="D99" i="7"/>
  <c r="D98" i="7"/>
  <c r="A385" i="4"/>
  <c r="A381" i="4"/>
  <c r="A377" i="4"/>
  <c r="A373" i="4"/>
  <c r="A369" i="4"/>
  <c r="A365" i="4"/>
  <c r="A361" i="4"/>
  <c r="A357" i="4"/>
  <c r="A353" i="4"/>
  <c r="A349" i="4"/>
  <c r="A345" i="4"/>
  <c r="A341" i="4"/>
  <c r="A333" i="4"/>
  <c r="A325" i="4"/>
  <c r="A321" i="4"/>
  <c r="A317" i="4"/>
  <c r="A309" i="4"/>
  <c r="A301" i="4"/>
  <c r="A293" i="4"/>
  <c r="A289" i="4"/>
  <c r="A285" i="4"/>
  <c r="A277" i="4"/>
  <c r="A269" i="4"/>
  <c r="A261" i="4"/>
  <c r="A253" i="4"/>
  <c r="A245" i="4"/>
  <c r="A237" i="4"/>
  <c r="A229" i="4"/>
  <c r="A221" i="4"/>
  <c r="A205" i="4"/>
  <c r="A189" i="4"/>
  <c r="A173" i="4"/>
  <c r="A157" i="4"/>
  <c r="A141" i="4"/>
  <c r="A125" i="4"/>
  <c r="A113" i="4"/>
  <c r="A109" i="4"/>
  <c r="A105" i="4"/>
  <c r="A101" i="4"/>
  <c r="CC303" i="4"/>
  <c r="CQ303" i="4" s="1"/>
  <c r="CK281" i="4"/>
  <c r="CY281" i="4" s="1"/>
  <c r="CK217" i="4"/>
  <c r="CY217" i="4" s="1"/>
  <c r="CG196" i="4"/>
  <c r="CU196" i="4" s="1"/>
  <c r="CJ186" i="4"/>
  <c r="CX186" i="4" s="1"/>
  <c r="CB176" i="4"/>
  <c r="CP176" i="4" s="1"/>
  <c r="CB160" i="4"/>
  <c r="CP160" i="4" s="1"/>
  <c r="CJ154" i="4"/>
  <c r="CX154" i="4" s="1"/>
  <c r="DE328" i="4"/>
  <c r="DS328" i="4" s="1"/>
  <c r="I327" i="7" s="1"/>
  <c r="DI287" i="4"/>
  <c r="DW287" i="4" s="1"/>
  <c r="M286" i="7" s="1"/>
  <c r="DE214" i="4"/>
  <c r="DS214" i="4" s="1"/>
  <c r="I213" i="7" s="1"/>
  <c r="EO386" i="4"/>
  <c r="EK386" i="4"/>
  <c r="EG386" i="4"/>
  <c r="EO385" i="4"/>
  <c r="EK385" i="4"/>
  <c r="EG385" i="4"/>
  <c r="EO384" i="4"/>
  <c r="EK384" i="4"/>
  <c r="EG384" i="4"/>
  <c r="EN383" i="4"/>
  <c r="EJ383" i="4"/>
  <c r="EF383" i="4"/>
  <c r="EM382" i="4"/>
  <c r="EI382" i="4"/>
  <c r="EL381" i="4"/>
  <c r="EH381" i="4"/>
  <c r="EO380" i="4"/>
  <c r="EK380" i="4"/>
  <c r="EG380" i="4"/>
  <c r="EN379" i="4"/>
  <c r="EJ379" i="4"/>
  <c r="EF379" i="4"/>
  <c r="EM378" i="4"/>
  <c r="EI378" i="4"/>
  <c r="ED378" i="4"/>
  <c r="EL377" i="4"/>
  <c r="EH377" i="4"/>
  <c r="EO376" i="4"/>
  <c r="EK376" i="4"/>
  <c r="EG376" i="4"/>
  <c r="EN375" i="4"/>
  <c r="EJ375" i="4"/>
  <c r="EF375" i="4"/>
  <c r="EM374" i="4"/>
  <c r="EI374" i="4"/>
  <c r="EL373" i="4"/>
  <c r="EH373" i="4"/>
  <c r="EO372" i="4"/>
  <c r="EK372" i="4"/>
  <c r="EG372" i="4"/>
  <c r="EN371" i="4"/>
  <c r="EJ371" i="4"/>
  <c r="EF371" i="4"/>
  <c r="EM370" i="4"/>
  <c r="EI370" i="4"/>
  <c r="EL369" i="4"/>
  <c r="EH369" i="4"/>
  <c r="EO368" i="4"/>
  <c r="EK368" i="4"/>
  <c r="EG368" i="4"/>
  <c r="EN367" i="4"/>
  <c r="EJ367" i="4"/>
  <c r="EF367" i="4"/>
  <c r="EM366" i="4"/>
  <c r="EI366" i="4"/>
  <c r="ED366" i="4"/>
  <c r="EL365" i="4"/>
  <c r="EH365" i="4"/>
  <c r="EO364" i="4"/>
  <c r="EK364" i="4"/>
  <c r="EG364" i="4"/>
  <c r="EN363" i="4"/>
  <c r="EJ363" i="4"/>
  <c r="EF363" i="4"/>
  <c r="EM362" i="4"/>
  <c r="EI362" i="4"/>
  <c r="EL361" i="4"/>
  <c r="EH361" i="4"/>
  <c r="EO360" i="4"/>
  <c r="EK360" i="4"/>
  <c r="EG360" i="4"/>
  <c r="EN359" i="4"/>
  <c r="EJ359" i="4"/>
  <c r="EF359" i="4"/>
  <c r="EM358" i="4"/>
  <c r="EI358" i="4"/>
  <c r="ED358" i="4"/>
  <c r="EL357" i="4"/>
  <c r="EH357" i="4"/>
  <c r="EO356" i="4"/>
  <c r="EK356" i="4"/>
  <c r="EG356" i="4"/>
  <c r="EN355" i="4"/>
  <c r="EJ355" i="4"/>
  <c r="EF355" i="4"/>
  <c r="EM354" i="4"/>
  <c r="EI354" i="4"/>
  <c r="EL353" i="4"/>
  <c r="EH353" i="4"/>
  <c r="EO352" i="4"/>
  <c r="EK352" i="4"/>
  <c r="EG352" i="4"/>
  <c r="EN351" i="4"/>
  <c r="EJ351" i="4"/>
  <c r="EF351" i="4"/>
  <c r="EM350" i="4"/>
  <c r="EI350" i="4"/>
  <c r="EL349" i="4"/>
  <c r="EH349" i="4"/>
  <c r="EO348" i="4"/>
  <c r="EK348" i="4"/>
  <c r="EG348" i="4"/>
  <c r="EO347" i="4"/>
  <c r="EK347" i="4"/>
  <c r="EG347" i="4"/>
  <c r="EO346" i="4"/>
  <c r="EK346" i="4"/>
  <c r="EO345" i="4"/>
  <c r="EK345" i="4"/>
  <c r="EG345" i="4"/>
  <c r="EO344" i="4"/>
  <c r="EK344" i="4"/>
  <c r="EG344" i="4"/>
  <c r="EO343" i="4"/>
  <c r="EK343" i="4"/>
  <c r="EG343" i="4"/>
  <c r="EO342" i="4"/>
  <c r="EK342" i="4"/>
  <c r="EO341" i="4"/>
  <c r="EK341" i="4"/>
  <c r="EG341" i="4"/>
  <c r="EO340" i="4"/>
  <c r="EK340" i="4"/>
  <c r="EG340" i="4"/>
  <c r="EO339" i="4"/>
  <c r="EK339" i="4"/>
  <c r="EG339" i="4"/>
  <c r="EO338" i="4"/>
  <c r="EK338" i="4"/>
  <c r="EO337" i="4"/>
  <c r="EK337" i="4"/>
  <c r="EG337" i="4"/>
  <c r="EO336" i="4"/>
  <c r="EK336" i="4"/>
  <c r="EG336" i="4"/>
  <c r="EO335" i="4"/>
  <c r="EK335" i="4"/>
  <c r="EG335" i="4"/>
  <c r="EO334" i="4"/>
  <c r="EK334" i="4"/>
  <c r="EO333" i="4"/>
  <c r="EK333" i="4"/>
  <c r="EG333" i="4"/>
  <c r="EO332" i="4"/>
  <c r="EK332" i="4"/>
  <c r="EG332" i="4"/>
  <c r="EO331" i="4"/>
  <c r="EG331" i="4"/>
  <c r="EO329" i="4"/>
  <c r="EG329" i="4"/>
  <c r="EK328" i="4"/>
  <c r="EO327" i="4"/>
  <c r="EG327" i="4"/>
  <c r="EO325" i="4"/>
  <c r="EG325" i="4"/>
  <c r="EK324" i="4"/>
  <c r="EO323" i="4"/>
  <c r="EG323" i="4"/>
  <c r="EO321" i="4"/>
  <c r="EG321" i="4"/>
  <c r="EK320" i="4"/>
  <c r="EO319" i="4"/>
  <c r="EG319" i="4"/>
  <c r="EO317" i="4"/>
  <c r="EG317" i="4"/>
  <c r="EK316" i="4"/>
  <c r="EO315" i="4"/>
  <c r="EG315" i="4"/>
  <c r="EO313" i="4"/>
  <c r="EG313" i="4"/>
  <c r="EK312" i="4"/>
  <c r="EO311" i="4"/>
  <c r="EG311" i="4"/>
  <c r="EO309" i="4"/>
  <c r="EG309" i="4"/>
  <c r="EK308" i="4"/>
  <c r="EO307" i="4"/>
  <c r="EG307" i="4"/>
  <c r="EO305" i="4"/>
  <c r="EG305" i="4"/>
  <c r="EK304" i="4"/>
  <c r="EO303" i="4"/>
  <c r="EG303" i="4"/>
  <c r="EO301" i="4"/>
  <c r="EG301" i="4"/>
  <c r="EK300" i="4"/>
  <c r="EO299" i="4"/>
  <c r="EG299" i="4"/>
  <c r="EO297" i="4"/>
  <c r="EG297" i="4"/>
  <c r="EK296" i="4"/>
  <c r="EO295" i="4"/>
  <c r="EG295" i="4"/>
  <c r="EO293" i="4"/>
  <c r="EG293" i="4"/>
  <c r="EK292" i="4"/>
  <c r="EO291" i="4"/>
  <c r="EG291" i="4"/>
  <c r="EK290" i="4"/>
  <c r="EO289" i="4"/>
  <c r="EG289" i="4"/>
  <c r="EK288" i="4"/>
  <c r="EO287" i="4"/>
  <c r="EG287" i="4"/>
  <c r="EK286" i="4"/>
  <c r="EO285" i="4"/>
  <c r="EG285" i="4"/>
  <c r="EK284" i="4"/>
  <c r="EO283" i="4"/>
  <c r="EG283" i="4"/>
  <c r="EK282" i="4"/>
  <c r="EO281" i="4"/>
  <c r="EG281" i="4"/>
  <c r="EK280" i="4"/>
  <c r="EO279" i="4"/>
  <c r="EG279" i="4"/>
  <c r="EK278" i="4"/>
  <c r="EO277" i="4"/>
  <c r="EG277" i="4"/>
  <c r="EK276" i="4"/>
  <c r="EO275" i="4"/>
  <c r="EG275" i="4"/>
  <c r="EK274" i="4"/>
  <c r="EO273" i="4"/>
  <c r="EG273" i="4"/>
  <c r="EK272" i="4"/>
  <c r="EO271" i="4"/>
  <c r="EG271" i="4"/>
  <c r="EK270" i="4"/>
  <c r="EO269" i="4"/>
  <c r="EG269" i="4"/>
  <c r="EK268" i="4"/>
  <c r="EO267" i="4"/>
  <c r="EG267" i="4"/>
  <c r="EK266" i="4"/>
  <c r="EO265" i="4"/>
  <c r="EG265" i="4"/>
  <c r="EK264" i="4"/>
  <c r="EO263" i="4"/>
  <c r="EG263" i="4"/>
  <c r="EK262" i="4"/>
  <c r="EO261" i="4"/>
  <c r="EG261" i="4"/>
  <c r="EK260" i="4"/>
  <c r="EO259" i="4"/>
  <c r="EG259" i="4"/>
  <c r="EK258" i="4"/>
  <c r="EO257" i="4"/>
  <c r="EG257" i="4"/>
  <c r="EK256" i="4"/>
  <c r="EO255" i="4"/>
  <c r="EG255" i="4"/>
  <c r="EK254" i="4"/>
  <c r="EO253" i="4"/>
  <c r="EG253" i="4"/>
  <c r="EK252" i="4"/>
  <c r="EO251" i="4"/>
  <c r="EG251" i="4"/>
  <c r="EK250" i="4"/>
  <c r="EO249" i="4"/>
  <c r="EG249" i="4"/>
  <c r="EK248" i="4"/>
  <c r="EO247" i="4"/>
  <c r="EG247" i="4"/>
  <c r="EK246" i="4"/>
  <c r="EO245" i="4"/>
  <c r="EG245" i="4"/>
  <c r="EK244" i="4"/>
  <c r="EO243" i="4"/>
  <c r="EG243" i="4"/>
  <c r="EK242" i="4"/>
  <c r="EO241" i="4"/>
  <c r="EG241" i="4"/>
  <c r="EK240" i="4"/>
  <c r="EO239" i="4"/>
  <c r="EG239" i="4"/>
  <c r="EK238" i="4"/>
  <c r="EO237" i="4"/>
  <c r="EG237" i="4"/>
  <c r="EK236" i="4"/>
  <c r="EO235" i="4"/>
  <c r="EG235" i="4"/>
  <c r="EK234" i="4"/>
  <c r="EO233" i="4"/>
  <c r="EG233" i="4"/>
  <c r="EK232" i="4"/>
  <c r="EO231" i="4"/>
  <c r="EG231" i="4"/>
  <c r="EK230" i="4"/>
  <c r="EO229" i="4"/>
  <c r="EG229" i="4"/>
  <c r="EK228" i="4"/>
  <c r="EO227" i="4"/>
  <c r="EG227" i="4"/>
  <c r="EK226" i="4"/>
  <c r="EO225" i="4"/>
  <c r="EG225" i="4"/>
  <c r="EK224" i="4"/>
  <c r="EO223" i="4"/>
  <c r="EG223" i="4"/>
  <c r="EK222" i="4"/>
  <c r="EO221" i="4"/>
  <c r="EG221" i="4"/>
  <c r="EK220" i="4"/>
  <c r="EO219" i="4"/>
  <c r="EG219" i="4"/>
  <c r="EK218" i="4"/>
  <c r="EO217" i="4"/>
  <c r="EG217" i="4"/>
  <c r="EK216" i="4"/>
  <c r="EO215" i="4"/>
  <c r="EG215" i="4"/>
  <c r="EK214" i="4"/>
  <c r="EO213" i="4"/>
  <c r="EG213" i="4"/>
  <c r="EK212" i="4"/>
  <c r="EO211" i="4"/>
  <c r="EG211" i="4"/>
  <c r="EK210" i="4"/>
  <c r="EO209" i="4"/>
  <c r="EG209" i="4"/>
  <c r="EK208" i="4"/>
  <c r="EO207" i="4"/>
  <c r="EG207" i="4"/>
  <c r="EK206" i="4"/>
  <c r="EO205" i="4"/>
  <c r="EG205" i="4"/>
  <c r="EK204" i="4"/>
  <c r="EO203" i="4"/>
  <c r="EG203" i="4"/>
  <c r="EK202" i="4"/>
  <c r="EO201" i="4"/>
  <c r="EG201" i="4"/>
  <c r="EK200" i="4"/>
  <c r="EO199" i="4"/>
  <c r="EG199" i="4"/>
  <c r="EK198" i="4"/>
  <c r="EO197" i="4"/>
  <c r="EG197" i="4"/>
  <c r="EK196" i="4"/>
  <c r="EO195" i="4"/>
  <c r="EG195" i="4"/>
  <c r="EK194" i="4"/>
  <c r="EO193" i="4"/>
  <c r="EG193" i="4"/>
  <c r="EK192" i="4"/>
  <c r="EO191" i="4"/>
  <c r="EG191" i="4"/>
  <c r="EK190" i="4"/>
  <c r="EO189" i="4"/>
  <c r="EG189" i="4"/>
  <c r="EK188" i="4"/>
  <c r="EO187" i="4"/>
  <c r="EG187" i="4"/>
  <c r="EK186" i="4"/>
  <c r="EO185" i="4"/>
  <c r="EG185" i="4"/>
  <c r="EK184" i="4"/>
  <c r="EO183" i="4"/>
  <c r="EG183" i="4"/>
  <c r="EK182" i="4"/>
  <c r="EO181" i="4"/>
  <c r="EG181" i="4"/>
  <c r="EK180" i="4"/>
  <c r="EO179" i="4"/>
  <c r="EG179" i="4"/>
  <c r="EK178" i="4"/>
  <c r="EO177" i="4"/>
  <c r="EG177" i="4"/>
  <c r="EK176" i="4"/>
  <c r="EO175" i="4"/>
  <c r="EG175" i="4"/>
  <c r="EK174" i="4"/>
  <c r="EO173" i="4"/>
  <c r="EG173" i="4"/>
  <c r="EK172" i="4"/>
  <c r="EO171" i="4"/>
  <c r="EG171" i="4"/>
  <c r="EK170" i="4"/>
  <c r="EO169" i="4"/>
  <c r="EG169" i="4"/>
  <c r="EK168" i="4"/>
  <c r="EO167" i="4"/>
  <c r="EG167" i="4"/>
  <c r="EK166" i="4"/>
  <c r="EO165" i="4"/>
  <c r="EG165" i="4"/>
  <c r="EK164" i="4"/>
  <c r="EO163" i="4"/>
  <c r="EG163" i="4"/>
  <c r="EK162" i="4"/>
  <c r="EO161" i="4"/>
  <c r="EG161" i="4"/>
  <c r="EK160" i="4"/>
  <c r="EO159" i="4"/>
  <c r="EG159" i="4"/>
  <c r="EK158" i="4"/>
  <c r="EO157" i="4"/>
  <c r="EG157" i="4"/>
  <c r="EK156" i="4"/>
  <c r="EO155" i="4"/>
  <c r="EG155" i="4"/>
  <c r="EK154" i="4"/>
  <c r="EO153" i="4"/>
  <c r="EG153" i="4"/>
  <c r="EK152" i="4"/>
  <c r="EO151" i="4"/>
  <c r="EG151" i="4"/>
  <c r="EK150" i="4"/>
  <c r="EO149" i="4"/>
  <c r="EG149" i="4"/>
  <c r="EK148" i="4"/>
  <c r="EO147" i="4"/>
  <c r="EG147" i="4"/>
  <c r="EK146" i="4"/>
  <c r="EO145" i="4"/>
  <c r="EG145" i="4"/>
  <c r="EK144" i="4"/>
  <c r="EO143" i="4"/>
  <c r="EG143" i="4"/>
  <c r="EK142" i="4"/>
  <c r="EO141" i="4"/>
  <c r="EG141" i="4"/>
  <c r="EK140" i="4"/>
  <c r="EO139" i="4"/>
  <c r="EG139" i="4"/>
  <c r="EK138" i="4"/>
  <c r="EO137" i="4"/>
  <c r="EG137" i="4"/>
  <c r="EK136" i="4"/>
  <c r="EO135" i="4"/>
  <c r="EG135" i="4"/>
  <c r="EK134" i="4"/>
  <c r="EO133" i="4"/>
  <c r="EG133" i="4"/>
  <c r="EK132" i="4"/>
  <c r="EO131" i="4"/>
  <c r="EG131" i="4"/>
  <c r="EK130" i="4"/>
  <c r="EO129" i="4"/>
  <c r="EG129" i="4"/>
  <c r="EK128" i="4"/>
  <c r="EO127" i="4"/>
  <c r="EG127" i="4"/>
  <c r="EK126" i="4"/>
  <c r="EO125" i="4"/>
  <c r="EG125" i="4"/>
  <c r="EK124" i="4"/>
  <c r="EO123" i="4"/>
  <c r="EG123" i="4"/>
  <c r="EK122" i="4"/>
  <c r="EO121" i="4"/>
  <c r="EG121" i="4"/>
  <c r="EK120" i="4"/>
  <c r="EO119" i="4"/>
  <c r="EG119" i="4"/>
  <c r="EK118" i="4"/>
  <c r="EO117" i="4"/>
  <c r="EG117" i="4"/>
  <c r="EK116" i="4"/>
  <c r="EO115" i="4"/>
  <c r="EG115" i="4"/>
  <c r="EK114" i="4"/>
  <c r="EO113" i="4"/>
  <c r="EG113" i="4"/>
  <c r="EK112" i="4"/>
  <c r="EO111" i="4"/>
  <c r="EG111" i="4"/>
  <c r="EK110" i="4"/>
  <c r="EO109" i="4"/>
  <c r="EG109" i="4"/>
  <c r="EK108" i="4"/>
  <c r="EO107" i="4"/>
  <c r="EG107" i="4"/>
  <c r="EK106" i="4"/>
  <c r="EO105" i="4"/>
  <c r="EG105" i="4"/>
  <c r="EK104" i="4"/>
  <c r="EI103" i="4"/>
  <c r="EE102" i="4"/>
  <c r="EM100" i="4"/>
  <c r="EI99" i="4"/>
  <c r="ER383" i="4"/>
  <c r="EZ381" i="4"/>
  <c r="EV376" i="4"/>
  <c r="EZ373" i="4"/>
  <c r="ER371" i="4"/>
  <c r="EV368" i="4"/>
  <c r="ER363" i="4"/>
  <c r="EV360" i="4"/>
  <c r="EZ353" i="4"/>
  <c r="EV348" i="4"/>
  <c r="EZ345" i="4"/>
  <c r="EV340" i="4"/>
  <c r="ER291" i="4"/>
  <c r="EZ289" i="4"/>
  <c r="EV288" i="4"/>
  <c r="ER287" i="4"/>
  <c r="EZ285" i="4"/>
  <c r="EV284" i="4"/>
  <c r="ER283" i="4"/>
  <c r="EZ281" i="4"/>
  <c r="EV280" i="4"/>
  <c r="ER279" i="4"/>
  <c r="EZ277" i="4"/>
  <c r="EV276" i="4"/>
  <c r="ER275" i="4"/>
  <c r="EZ273" i="4"/>
  <c r="EV272" i="4"/>
  <c r="ER271" i="4"/>
  <c r="EZ269" i="4"/>
  <c r="EV268" i="4"/>
  <c r="ER267" i="4"/>
  <c r="EZ265" i="4"/>
  <c r="EV264" i="4"/>
  <c r="ER263" i="4"/>
  <c r="EZ261" i="4"/>
  <c r="EV260" i="4"/>
  <c r="ER259" i="4"/>
  <c r="EZ257" i="4"/>
  <c r="EV256" i="4"/>
  <c r="ER255" i="4"/>
  <c r="EZ253" i="4"/>
  <c r="EV252" i="4"/>
  <c r="ER251" i="4"/>
  <c r="EZ249" i="4"/>
  <c r="EV248" i="4"/>
  <c r="ER247" i="4"/>
  <c r="EZ245" i="4"/>
  <c r="EV244" i="4"/>
  <c r="ER243" i="4"/>
  <c r="EZ241" i="4"/>
  <c r="EV240" i="4"/>
  <c r="ER239" i="4"/>
  <c r="EZ237" i="4"/>
  <c r="EV236" i="4"/>
  <c r="ER235" i="4"/>
  <c r="EZ233" i="4"/>
  <c r="EV232" i="4"/>
  <c r="ER231" i="4"/>
  <c r="EZ229" i="4"/>
  <c r="EV228" i="4"/>
  <c r="ER227" i="4"/>
  <c r="EZ225" i="4"/>
  <c r="EV224" i="4"/>
  <c r="ER223" i="4"/>
  <c r="EZ221" i="4"/>
  <c r="EV220" i="4"/>
  <c r="ER219" i="4"/>
  <c r="EZ217" i="4"/>
  <c r="EV216" i="4"/>
  <c r="ER215" i="4"/>
  <c r="EZ213" i="4"/>
  <c r="EV212" i="4"/>
  <c r="ER211" i="4"/>
  <c r="EZ209" i="4"/>
  <c r="EV208" i="4"/>
  <c r="ER207" i="4"/>
  <c r="EZ205" i="4"/>
  <c r="EV204" i="4"/>
  <c r="ER203" i="4"/>
  <c r="EZ201" i="4"/>
  <c r="EV200" i="4"/>
  <c r="ER199" i="4"/>
  <c r="EZ197" i="4"/>
  <c r="EV196" i="4"/>
  <c r="ER195" i="4"/>
  <c r="EZ193" i="4"/>
  <c r="EV192" i="4"/>
  <c r="ER191" i="4"/>
  <c r="EZ189" i="4"/>
  <c r="EV188" i="4"/>
  <c r="ER187" i="4"/>
  <c r="EZ185" i="4"/>
  <c r="EV184" i="4"/>
  <c r="ER183" i="4"/>
  <c r="EZ181" i="4"/>
  <c r="EV180" i="4"/>
  <c r="ER179" i="4"/>
  <c r="EZ177" i="4"/>
  <c r="EV176" i="4"/>
  <c r="ER175" i="4"/>
  <c r="EZ173" i="4"/>
  <c r="EV172" i="4"/>
  <c r="ER171" i="4"/>
  <c r="EZ169" i="4"/>
  <c r="EV168" i="4"/>
  <c r="ER167" i="4"/>
  <c r="EZ165" i="4"/>
  <c r="EV164" i="4"/>
  <c r="ER163" i="4"/>
  <c r="EZ161" i="4"/>
  <c r="EV160" i="4"/>
  <c r="ER159" i="4"/>
  <c r="EZ157" i="4"/>
  <c r="EV156" i="4"/>
  <c r="ER155" i="4"/>
  <c r="EZ153" i="4"/>
  <c r="EV152" i="4"/>
  <c r="ER151" i="4"/>
  <c r="EZ149" i="4"/>
  <c r="EV148" i="4"/>
  <c r="ER147" i="4"/>
  <c r="EZ145" i="4"/>
  <c r="EV144" i="4"/>
  <c r="ER143" i="4"/>
  <c r="EZ141" i="4"/>
  <c r="EV140" i="4"/>
  <c r="ER139" i="4"/>
  <c r="EZ137" i="4"/>
  <c r="EV136" i="4"/>
  <c r="ER135" i="4"/>
  <c r="EZ133" i="4"/>
  <c r="EV132" i="4"/>
  <c r="ER131" i="4"/>
  <c r="EZ129" i="4"/>
  <c r="EV128" i="4"/>
  <c r="ER127" i="4"/>
  <c r="EZ125" i="4"/>
  <c r="EV124" i="4"/>
  <c r="ER123" i="4"/>
  <c r="EZ121" i="4"/>
  <c r="EV120" i="4"/>
  <c r="ER119" i="4"/>
  <c r="EZ117" i="4"/>
  <c r="EV116" i="4"/>
  <c r="ER115" i="4"/>
  <c r="EZ113" i="4"/>
  <c r="EV112" i="4"/>
  <c r="ER111" i="4"/>
  <c r="EZ109" i="4"/>
  <c r="EV108" i="4"/>
  <c r="ER107" i="4"/>
  <c r="EZ105" i="4"/>
  <c r="EV104" i="4"/>
  <c r="ER103" i="4"/>
  <c r="EZ101" i="4"/>
  <c r="EV100" i="4"/>
  <c r="ER99" i="4"/>
  <c r="FN386" i="4"/>
  <c r="FH381" i="4"/>
  <c r="FP375" i="4"/>
  <c r="FL370" i="4"/>
  <c r="FH365" i="4"/>
  <c r="FP359" i="4"/>
  <c r="FL354" i="4"/>
  <c r="FH349" i="4"/>
  <c r="FL342" i="4"/>
  <c r="FG248" i="4"/>
  <c r="ES385" i="4"/>
  <c r="EW385" i="4"/>
  <c r="FA385" i="4"/>
  <c r="ET385" i="4"/>
  <c r="EX385" i="4"/>
  <c r="FB385" i="4"/>
  <c r="EU385" i="4"/>
  <c r="FC385" i="4"/>
  <c r="EV385" i="4"/>
  <c r="ES384" i="4"/>
  <c r="EW384" i="4"/>
  <c r="FA384" i="4"/>
  <c r="ET384" i="4"/>
  <c r="EX384" i="4"/>
  <c r="FB384" i="4"/>
  <c r="EY384" i="4"/>
  <c r="ER384" i="4"/>
  <c r="EZ384" i="4"/>
  <c r="ES382" i="4"/>
  <c r="EW382" i="4"/>
  <c r="FA382" i="4"/>
  <c r="ET382" i="4"/>
  <c r="EX382" i="4"/>
  <c r="FB382" i="4"/>
  <c r="EY382" i="4"/>
  <c r="ER382" i="4"/>
  <c r="EZ382" i="4"/>
  <c r="ES380" i="4"/>
  <c r="EW380" i="4"/>
  <c r="FA380" i="4"/>
  <c r="ET380" i="4"/>
  <c r="EX380" i="4"/>
  <c r="FB380" i="4"/>
  <c r="EY380" i="4"/>
  <c r="ER380" i="4"/>
  <c r="EZ380" i="4"/>
  <c r="ES379" i="4"/>
  <c r="EW379" i="4"/>
  <c r="FA379" i="4"/>
  <c r="ET379" i="4"/>
  <c r="EX379" i="4"/>
  <c r="FB379" i="4"/>
  <c r="EU379" i="4"/>
  <c r="FC379" i="4"/>
  <c r="EV379" i="4"/>
  <c r="ES377" i="4"/>
  <c r="EW377" i="4"/>
  <c r="FA377" i="4"/>
  <c r="ET377" i="4"/>
  <c r="EX377" i="4"/>
  <c r="FB377" i="4"/>
  <c r="EU377" i="4"/>
  <c r="FC377" i="4"/>
  <c r="EV377" i="4"/>
  <c r="ES375" i="4"/>
  <c r="EW375" i="4"/>
  <c r="FA375" i="4"/>
  <c r="ET375" i="4"/>
  <c r="EX375" i="4"/>
  <c r="FB375" i="4"/>
  <c r="EU375" i="4"/>
  <c r="FC375" i="4"/>
  <c r="EV375" i="4"/>
  <c r="ES374" i="4"/>
  <c r="EW374" i="4"/>
  <c r="FA374" i="4"/>
  <c r="ET374" i="4"/>
  <c r="EX374" i="4"/>
  <c r="FB374" i="4"/>
  <c r="EY374" i="4"/>
  <c r="ER374" i="4"/>
  <c r="EZ374" i="4"/>
  <c r="ES372" i="4"/>
  <c r="EW372" i="4"/>
  <c r="FA372" i="4"/>
  <c r="ET372" i="4"/>
  <c r="EX372" i="4"/>
  <c r="FB372" i="4"/>
  <c r="EY372" i="4"/>
  <c r="ER372" i="4"/>
  <c r="EZ372" i="4"/>
  <c r="ES370" i="4"/>
  <c r="EW370" i="4"/>
  <c r="FA370" i="4"/>
  <c r="ET370" i="4"/>
  <c r="EX370" i="4"/>
  <c r="FB370" i="4"/>
  <c r="EY370" i="4"/>
  <c r="ER370" i="4"/>
  <c r="EZ370" i="4"/>
  <c r="ES369" i="4"/>
  <c r="EW369" i="4"/>
  <c r="FA369" i="4"/>
  <c r="ET369" i="4"/>
  <c r="EX369" i="4"/>
  <c r="FB369" i="4"/>
  <c r="EU369" i="4"/>
  <c r="FC369" i="4"/>
  <c r="EV369" i="4"/>
  <c r="ES367" i="4"/>
  <c r="EW367" i="4"/>
  <c r="FA367" i="4"/>
  <c r="ET367" i="4"/>
  <c r="EX367" i="4"/>
  <c r="FB367" i="4"/>
  <c r="EU367" i="4"/>
  <c r="FC367" i="4"/>
  <c r="EV367" i="4"/>
  <c r="ES365" i="4"/>
  <c r="EW365" i="4"/>
  <c r="FA365" i="4"/>
  <c r="ET365" i="4"/>
  <c r="EX365" i="4"/>
  <c r="FB365" i="4"/>
  <c r="EU365" i="4"/>
  <c r="FC365" i="4"/>
  <c r="EV365" i="4"/>
  <c r="ES364" i="4"/>
  <c r="EW364" i="4"/>
  <c r="FA364" i="4"/>
  <c r="ET364" i="4"/>
  <c r="EX364" i="4"/>
  <c r="FB364" i="4"/>
  <c r="EY364" i="4"/>
  <c r="ER364" i="4"/>
  <c r="EZ364" i="4"/>
  <c r="ES362" i="4"/>
  <c r="EW362" i="4"/>
  <c r="FA362" i="4"/>
  <c r="ET362" i="4"/>
  <c r="EX362" i="4"/>
  <c r="FB362" i="4"/>
  <c r="EY362" i="4"/>
  <c r="ER362" i="4"/>
  <c r="EZ362" i="4"/>
  <c r="ES361" i="4"/>
  <c r="EW361" i="4"/>
  <c r="FA361" i="4"/>
  <c r="ET361" i="4"/>
  <c r="EX361" i="4"/>
  <c r="FB361" i="4"/>
  <c r="EU361" i="4"/>
  <c r="FC361" i="4"/>
  <c r="EV361" i="4"/>
  <c r="ES359" i="4"/>
  <c r="EW359" i="4"/>
  <c r="FA359" i="4"/>
  <c r="ET359" i="4"/>
  <c r="EX359" i="4"/>
  <c r="FB359" i="4"/>
  <c r="EU359" i="4"/>
  <c r="FC359" i="4"/>
  <c r="EV359" i="4"/>
  <c r="EW357" i="4"/>
  <c r="FA357" i="4"/>
  <c r="ET357" i="4"/>
  <c r="EX357" i="4"/>
  <c r="FB357" i="4"/>
  <c r="EU357" i="4"/>
  <c r="FC357" i="4"/>
  <c r="EV357" i="4"/>
  <c r="EW356" i="4"/>
  <c r="FA356" i="4"/>
  <c r="ET356" i="4"/>
  <c r="EX356" i="4"/>
  <c r="FB356" i="4"/>
  <c r="EY356" i="4"/>
  <c r="EZ356" i="4"/>
  <c r="EW354" i="4"/>
  <c r="FA354" i="4"/>
  <c r="ET354" i="4"/>
  <c r="EX354" i="4"/>
  <c r="FB354" i="4"/>
  <c r="EY354" i="4"/>
  <c r="EZ354" i="4"/>
  <c r="EW352" i="4"/>
  <c r="FA352" i="4"/>
  <c r="ET352" i="4"/>
  <c r="EX352" i="4"/>
  <c r="FB352" i="4"/>
  <c r="EY352" i="4"/>
  <c r="EZ352" i="4"/>
  <c r="EW351" i="4"/>
  <c r="FA351" i="4"/>
  <c r="ET351" i="4"/>
  <c r="EX351" i="4"/>
  <c r="FB351" i="4"/>
  <c r="EU351" i="4"/>
  <c r="FC351" i="4"/>
  <c r="EV351" i="4"/>
  <c r="EW349" i="4"/>
  <c r="FA349" i="4"/>
  <c r="ET349" i="4"/>
  <c r="EX349" i="4"/>
  <c r="FB349" i="4"/>
  <c r="EU349" i="4"/>
  <c r="FC349" i="4"/>
  <c r="EV349" i="4"/>
  <c r="EW347" i="4"/>
  <c r="FA347" i="4"/>
  <c r="ET347" i="4"/>
  <c r="EX347" i="4"/>
  <c r="FB347" i="4"/>
  <c r="EU347" i="4"/>
  <c r="FC347" i="4"/>
  <c r="EV347" i="4"/>
  <c r="EW346" i="4"/>
  <c r="FA346" i="4"/>
  <c r="ET346" i="4"/>
  <c r="EX346" i="4"/>
  <c r="FB346" i="4"/>
  <c r="EY346" i="4"/>
  <c r="EZ346" i="4"/>
  <c r="EW344" i="4"/>
  <c r="FA344" i="4"/>
  <c r="ET344" i="4"/>
  <c r="EX344" i="4"/>
  <c r="FB344" i="4"/>
  <c r="EY344" i="4"/>
  <c r="EZ344" i="4"/>
  <c r="EW342" i="4"/>
  <c r="FA342" i="4"/>
  <c r="ET342" i="4"/>
  <c r="EX342" i="4"/>
  <c r="FB342" i="4"/>
  <c r="EY342" i="4"/>
  <c r="EZ342" i="4"/>
  <c r="EW341" i="4"/>
  <c r="FA341" i="4"/>
  <c r="ET341" i="4"/>
  <c r="EX341" i="4"/>
  <c r="FB341" i="4"/>
  <c r="EU341" i="4"/>
  <c r="FC341" i="4"/>
  <c r="EV341" i="4"/>
  <c r="EW339" i="4"/>
  <c r="FA339" i="4"/>
  <c r="ET339" i="4"/>
  <c r="EX339" i="4"/>
  <c r="FB339" i="4"/>
  <c r="EU339" i="4"/>
  <c r="FC339" i="4"/>
  <c r="EV339" i="4"/>
  <c r="EW338" i="4"/>
  <c r="FA338" i="4"/>
  <c r="ET338" i="4"/>
  <c r="EX338" i="4"/>
  <c r="FB338" i="4"/>
  <c r="EY338" i="4"/>
  <c r="EZ338" i="4"/>
  <c r="EW337" i="4"/>
  <c r="FA337" i="4"/>
  <c r="ET337" i="4"/>
  <c r="EX337" i="4"/>
  <c r="FB337" i="4"/>
  <c r="EU337" i="4"/>
  <c r="FC337" i="4"/>
  <c r="EV337" i="4"/>
  <c r="EW336" i="4"/>
  <c r="FA336" i="4"/>
  <c r="ET336" i="4"/>
  <c r="EX336" i="4"/>
  <c r="FB336" i="4"/>
  <c r="EY336" i="4"/>
  <c r="EZ336" i="4"/>
  <c r="ES335" i="4"/>
  <c r="EW335" i="4"/>
  <c r="FA335" i="4"/>
  <c r="ET335" i="4"/>
  <c r="EX335" i="4"/>
  <c r="FB335" i="4"/>
  <c r="EU335" i="4"/>
  <c r="FC335" i="4"/>
  <c r="EV335" i="4"/>
  <c r="ES334" i="4"/>
  <c r="EW334" i="4"/>
  <c r="FA334" i="4"/>
  <c r="ET334" i="4"/>
  <c r="EX334" i="4"/>
  <c r="FB334" i="4"/>
  <c r="EY334" i="4"/>
  <c r="ER334" i="4"/>
  <c r="EZ334" i="4"/>
  <c r="ES333" i="4"/>
  <c r="EW333" i="4"/>
  <c r="FA333" i="4"/>
  <c r="ET333" i="4"/>
  <c r="EX333" i="4"/>
  <c r="FB333" i="4"/>
  <c r="EU333" i="4"/>
  <c r="FC333" i="4"/>
  <c r="EV333" i="4"/>
  <c r="ES332" i="4"/>
  <c r="EW332" i="4"/>
  <c r="FA332" i="4"/>
  <c r="ET332" i="4"/>
  <c r="EX332" i="4"/>
  <c r="FB332" i="4"/>
  <c r="EY332" i="4"/>
  <c r="ER332" i="4"/>
  <c r="EZ332" i="4"/>
  <c r="ES331" i="4"/>
  <c r="EW331" i="4"/>
  <c r="FA331" i="4"/>
  <c r="ET331" i="4"/>
  <c r="EX331" i="4"/>
  <c r="FB331" i="4"/>
  <c r="EU331" i="4"/>
  <c r="FC331" i="4"/>
  <c r="ED331" i="4"/>
  <c r="EH331" i="4"/>
  <c r="EL331" i="4"/>
  <c r="EV331" i="4"/>
  <c r="EE331" i="4"/>
  <c r="EI331" i="4"/>
  <c r="EM331" i="4"/>
  <c r="ES330" i="4"/>
  <c r="EW330" i="4"/>
  <c r="FA330" i="4"/>
  <c r="ET330" i="4"/>
  <c r="EX330" i="4"/>
  <c r="FB330" i="4"/>
  <c r="EY330" i="4"/>
  <c r="ED330" i="4"/>
  <c r="EH330" i="4"/>
  <c r="EL330" i="4"/>
  <c r="ER330" i="4"/>
  <c r="EZ330" i="4"/>
  <c r="EE330" i="4"/>
  <c r="EI330" i="4"/>
  <c r="EM330" i="4"/>
  <c r="ES329" i="4"/>
  <c r="EW329" i="4"/>
  <c r="FA329" i="4"/>
  <c r="ET329" i="4"/>
  <c r="EX329" i="4"/>
  <c r="FB329" i="4"/>
  <c r="EU329" i="4"/>
  <c r="FC329" i="4"/>
  <c r="ED329" i="4"/>
  <c r="EH329" i="4"/>
  <c r="EL329" i="4"/>
  <c r="EV329" i="4"/>
  <c r="EE329" i="4"/>
  <c r="EI329" i="4"/>
  <c r="EM329" i="4"/>
  <c r="ES328" i="4"/>
  <c r="EW328" i="4"/>
  <c r="FA328" i="4"/>
  <c r="ET328" i="4"/>
  <c r="EX328" i="4"/>
  <c r="FB328" i="4"/>
  <c r="EY328" i="4"/>
  <c r="ED328" i="4"/>
  <c r="EH328" i="4"/>
  <c r="EL328" i="4"/>
  <c r="ER328" i="4"/>
  <c r="EZ328" i="4"/>
  <c r="EE328" i="4"/>
  <c r="EI328" i="4"/>
  <c r="EM328" i="4"/>
  <c r="ES327" i="4"/>
  <c r="EW327" i="4"/>
  <c r="FA327" i="4"/>
  <c r="ET327" i="4"/>
  <c r="EX327" i="4"/>
  <c r="FB327" i="4"/>
  <c r="EU327" i="4"/>
  <c r="FC327" i="4"/>
  <c r="ED327" i="4"/>
  <c r="EH327" i="4"/>
  <c r="EL327" i="4"/>
  <c r="EV327" i="4"/>
  <c r="EE327" i="4"/>
  <c r="EI327" i="4"/>
  <c r="EM327" i="4"/>
  <c r="ES326" i="4"/>
  <c r="EW326" i="4"/>
  <c r="FA326" i="4"/>
  <c r="ET326" i="4"/>
  <c r="EX326" i="4"/>
  <c r="FB326" i="4"/>
  <c r="EY326" i="4"/>
  <c r="ED326" i="4"/>
  <c r="EH326" i="4"/>
  <c r="EL326" i="4"/>
  <c r="ER326" i="4"/>
  <c r="EZ326" i="4"/>
  <c r="EE326" i="4"/>
  <c r="EI326" i="4"/>
  <c r="EM326" i="4"/>
  <c r="ES325" i="4"/>
  <c r="EW325" i="4"/>
  <c r="FA325" i="4"/>
  <c r="ET325" i="4"/>
  <c r="EX325" i="4"/>
  <c r="FB325" i="4"/>
  <c r="EU325" i="4"/>
  <c r="FC325" i="4"/>
  <c r="ED325" i="4"/>
  <c r="EH325" i="4"/>
  <c r="EL325" i="4"/>
  <c r="EV325" i="4"/>
  <c r="EE325" i="4"/>
  <c r="EI325" i="4"/>
  <c r="EM325" i="4"/>
  <c r="ES324" i="4"/>
  <c r="EW324" i="4"/>
  <c r="FA324" i="4"/>
  <c r="ET324" i="4"/>
  <c r="EX324" i="4"/>
  <c r="FB324" i="4"/>
  <c r="EY324" i="4"/>
  <c r="ED324" i="4"/>
  <c r="EH324" i="4"/>
  <c r="EL324" i="4"/>
  <c r="ER324" i="4"/>
  <c r="EZ324" i="4"/>
  <c r="EE324" i="4"/>
  <c r="EI324" i="4"/>
  <c r="EM324" i="4"/>
  <c r="ES323" i="4"/>
  <c r="EW323" i="4"/>
  <c r="FA323" i="4"/>
  <c r="ET323" i="4"/>
  <c r="EX323" i="4"/>
  <c r="FB323" i="4"/>
  <c r="EU323" i="4"/>
  <c r="FC323" i="4"/>
  <c r="ED323" i="4"/>
  <c r="EH323" i="4"/>
  <c r="EL323" i="4"/>
  <c r="EV323" i="4"/>
  <c r="EE323" i="4"/>
  <c r="EI323" i="4"/>
  <c r="EM323" i="4"/>
  <c r="ES322" i="4"/>
  <c r="EW322" i="4"/>
  <c r="FA322" i="4"/>
  <c r="ET322" i="4"/>
  <c r="EX322" i="4"/>
  <c r="FB322" i="4"/>
  <c r="EY322" i="4"/>
  <c r="ED322" i="4"/>
  <c r="EH322" i="4"/>
  <c r="EL322" i="4"/>
  <c r="ER322" i="4"/>
  <c r="EZ322" i="4"/>
  <c r="EE322" i="4"/>
  <c r="EI322" i="4"/>
  <c r="EM322" i="4"/>
  <c r="ES321" i="4"/>
  <c r="EW321" i="4"/>
  <c r="FA321" i="4"/>
  <c r="ET321" i="4"/>
  <c r="EX321" i="4"/>
  <c r="FB321" i="4"/>
  <c r="EU321" i="4"/>
  <c r="FC321" i="4"/>
  <c r="ED321" i="4"/>
  <c r="EH321" i="4"/>
  <c r="EL321" i="4"/>
  <c r="EV321" i="4"/>
  <c r="EE321" i="4"/>
  <c r="EI321" i="4"/>
  <c r="EM321" i="4"/>
  <c r="ES320" i="4"/>
  <c r="EW320" i="4"/>
  <c r="FA320" i="4"/>
  <c r="ET320" i="4"/>
  <c r="EX320" i="4"/>
  <c r="FB320" i="4"/>
  <c r="EY320" i="4"/>
  <c r="ED320" i="4"/>
  <c r="EH320" i="4"/>
  <c r="EL320" i="4"/>
  <c r="ER320" i="4"/>
  <c r="EZ320" i="4"/>
  <c r="EE320" i="4"/>
  <c r="EI320" i="4"/>
  <c r="EM320" i="4"/>
  <c r="ES319" i="4"/>
  <c r="EW319" i="4"/>
  <c r="FA319" i="4"/>
  <c r="ET319" i="4"/>
  <c r="EX319" i="4"/>
  <c r="FB319" i="4"/>
  <c r="EU319" i="4"/>
  <c r="FC319" i="4"/>
  <c r="ED319" i="4"/>
  <c r="EH319" i="4"/>
  <c r="EL319" i="4"/>
  <c r="EV319" i="4"/>
  <c r="EE319" i="4"/>
  <c r="EI319" i="4"/>
  <c r="EM319" i="4"/>
  <c r="ES318" i="4"/>
  <c r="EW318" i="4"/>
  <c r="FA318" i="4"/>
  <c r="ET318" i="4"/>
  <c r="EX318" i="4"/>
  <c r="FB318" i="4"/>
  <c r="EY318" i="4"/>
  <c r="ED318" i="4"/>
  <c r="EH318" i="4"/>
  <c r="EL318" i="4"/>
  <c r="ER318" i="4"/>
  <c r="EZ318" i="4"/>
  <c r="EE318" i="4"/>
  <c r="EI318" i="4"/>
  <c r="EM318" i="4"/>
  <c r="ES317" i="4"/>
  <c r="EW317" i="4"/>
  <c r="FA317" i="4"/>
  <c r="ET317" i="4"/>
  <c r="EX317" i="4"/>
  <c r="FB317" i="4"/>
  <c r="EU317" i="4"/>
  <c r="FC317" i="4"/>
  <c r="ED317" i="4"/>
  <c r="EH317" i="4"/>
  <c r="EL317" i="4"/>
  <c r="EV317" i="4"/>
  <c r="EE317" i="4"/>
  <c r="EI317" i="4"/>
  <c r="EM317" i="4"/>
  <c r="ES316" i="4"/>
  <c r="EW316" i="4"/>
  <c r="FA316" i="4"/>
  <c r="ET316" i="4"/>
  <c r="EX316" i="4"/>
  <c r="FB316" i="4"/>
  <c r="EY316" i="4"/>
  <c r="ED316" i="4"/>
  <c r="EH316" i="4"/>
  <c r="EL316" i="4"/>
  <c r="ER316" i="4"/>
  <c r="EZ316" i="4"/>
  <c r="EE316" i="4"/>
  <c r="EI316" i="4"/>
  <c r="EM316" i="4"/>
  <c r="ES315" i="4"/>
  <c r="EW315" i="4"/>
  <c r="FA315" i="4"/>
  <c r="ET315" i="4"/>
  <c r="EX315" i="4"/>
  <c r="FB315" i="4"/>
  <c r="EU315" i="4"/>
  <c r="FC315" i="4"/>
  <c r="ED315" i="4"/>
  <c r="EH315" i="4"/>
  <c r="EL315" i="4"/>
  <c r="EV315" i="4"/>
  <c r="EE315" i="4"/>
  <c r="EI315" i="4"/>
  <c r="EM315" i="4"/>
  <c r="ES314" i="4"/>
  <c r="EW314" i="4"/>
  <c r="FA314" i="4"/>
  <c r="ET314" i="4"/>
  <c r="EX314" i="4"/>
  <c r="FB314" i="4"/>
  <c r="EY314" i="4"/>
  <c r="ED314" i="4"/>
  <c r="EH314" i="4"/>
  <c r="EL314" i="4"/>
  <c r="ER314" i="4"/>
  <c r="EZ314" i="4"/>
  <c r="EE314" i="4"/>
  <c r="EI314" i="4"/>
  <c r="EM314" i="4"/>
  <c r="ES313" i="4"/>
  <c r="EW313" i="4"/>
  <c r="FA313" i="4"/>
  <c r="ET313" i="4"/>
  <c r="EX313" i="4"/>
  <c r="FB313" i="4"/>
  <c r="EU313" i="4"/>
  <c r="FC313" i="4"/>
  <c r="ED313" i="4"/>
  <c r="EH313" i="4"/>
  <c r="EL313" i="4"/>
  <c r="EV313" i="4"/>
  <c r="EE313" i="4"/>
  <c r="EI313" i="4"/>
  <c r="EM313" i="4"/>
  <c r="ES312" i="4"/>
  <c r="EW312" i="4"/>
  <c r="FA312" i="4"/>
  <c r="ET312" i="4"/>
  <c r="EX312" i="4"/>
  <c r="FB312" i="4"/>
  <c r="EY312" i="4"/>
  <c r="ED312" i="4"/>
  <c r="EH312" i="4"/>
  <c r="EL312" i="4"/>
  <c r="ER312" i="4"/>
  <c r="EZ312" i="4"/>
  <c r="EE312" i="4"/>
  <c r="EI312" i="4"/>
  <c r="EM312" i="4"/>
  <c r="ES311" i="4"/>
  <c r="EW311" i="4"/>
  <c r="FA311" i="4"/>
  <c r="ET311" i="4"/>
  <c r="EX311" i="4"/>
  <c r="FB311" i="4"/>
  <c r="EU311" i="4"/>
  <c r="FC311" i="4"/>
  <c r="ED311" i="4"/>
  <c r="EH311" i="4"/>
  <c r="EL311" i="4"/>
  <c r="EV311" i="4"/>
  <c r="EE311" i="4"/>
  <c r="EI311" i="4"/>
  <c r="EM311" i="4"/>
  <c r="ES310" i="4"/>
  <c r="EW310" i="4"/>
  <c r="FA310" i="4"/>
  <c r="ET310" i="4"/>
  <c r="EX310" i="4"/>
  <c r="FB310" i="4"/>
  <c r="EY310" i="4"/>
  <c r="ED310" i="4"/>
  <c r="EH310" i="4"/>
  <c r="EL310" i="4"/>
  <c r="ER310" i="4"/>
  <c r="EZ310" i="4"/>
  <c r="EE310" i="4"/>
  <c r="EI310" i="4"/>
  <c r="EM310" i="4"/>
  <c r="ES309" i="4"/>
  <c r="EW309" i="4"/>
  <c r="FA309" i="4"/>
  <c r="ET309" i="4"/>
  <c r="EX309" i="4"/>
  <c r="FB309" i="4"/>
  <c r="EU309" i="4"/>
  <c r="FC309" i="4"/>
  <c r="ED309" i="4"/>
  <c r="EH309" i="4"/>
  <c r="EL309" i="4"/>
  <c r="EV309" i="4"/>
  <c r="EE309" i="4"/>
  <c r="EI309" i="4"/>
  <c r="EM309" i="4"/>
  <c r="ES308" i="4"/>
  <c r="EW308" i="4"/>
  <c r="FA308" i="4"/>
  <c r="ET308" i="4"/>
  <c r="EX308" i="4"/>
  <c r="FB308" i="4"/>
  <c r="EY308" i="4"/>
  <c r="ED308" i="4"/>
  <c r="EH308" i="4"/>
  <c r="EL308" i="4"/>
  <c r="ER308" i="4"/>
  <c r="EZ308" i="4"/>
  <c r="EE308" i="4"/>
  <c r="EI308" i="4"/>
  <c r="EM308" i="4"/>
  <c r="ES307" i="4"/>
  <c r="EW307" i="4"/>
  <c r="FA307" i="4"/>
  <c r="ET307" i="4"/>
  <c r="EX307" i="4"/>
  <c r="FB307" i="4"/>
  <c r="EU307" i="4"/>
  <c r="FC307" i="4"/>
  <c r="ED307" i="4"/>
  <c r="EH307" i="4"/>
  <c r="EL307" i="4"/>
  <c r="EV307" i="4"/>
  <c r="EE307" i="4"/>
  <c r="EI307" i="4"/>
  <c r="EM307" i="4"/>
  <c r="ES306" i="4"/>
  <c r="EW306" i="4"/>
  <c r="FA306" i="4"/>
  <c r="ET306" i="4"/>
  <c r="EX306" i="4"/>
  <c r="FB306" i="4"/>
  <c r="EY306" i="4"/>
  <c r="ED306" i="4"/>
  <c r="EH306" i="4"/>
  <c r="EL306" i="4"/>
  <c r="ER306" i="4"/>
  <c r="EZ306" i="4"/>
  <c r="EE306" i="4"/>
  <c r="EI306" i="4"/>
  <c r="EM306" i="4"/>
  <c r="ES305" i="4"/>
  <c r="EW305" i="4"/>
  <c r="FA305" i="4"/>
  <c r="ET305" i="4"/>
  <c r="EX305" i="4"/>
  <c r="FB305" i="4"/>
  <c r="EU305" i="4"/>
  <c r="FC305" i="4"/>
  <c r="ED305" i="4"/>
  <c r="EH305" i="4"/>
  <c r="EL305" i="4"/>
  <c r="EV305" i="4"/>
  <c r="EE305" i="4"/>
  <c r="EI305" i="4"/>
  <c r="EM305" i="4"/>
  <c r="ES304" i="4"/>
  <c r="EW304" i="4"/>
  <c r="FA304" i="4"/>
  <c r="ET304" i="4"/>
  <c r="EX304" i="4"/>
  <c r="FB304" i="4"/>
  <c r="EY304" i="4"/>
  <c r="ED304" i="4"/>
  <c r="EH304" i="4"/>
  <c r="EL304" i="4"/>
  <c r="ER304" i="4"/>
  <c r="EZ304" i="4"/>
  <c r="EE304" i="4"/>
  <c r="EI304" i="4"/>
  <c r="EM304" i="4"/>
  <c r="ES303" i="4"/>
  <c r="EW303" i="4"/>
  <c r="FA303" i="4"/>
  <c r="ET303" i="4"/>
  <c r="EX303" i="4"/>
  <c r="FB303" i="4"/>
  <c r="EU303" i="4"/>
  <c r="FC303" i="4"/>
  <c r="ED303" i="4"/>
  <c r="EH303" i="4"/>
  <c r="EL303" i="4"/>
  <c r="EV303" i="4"/>
  <c r="EE303" i="4"/>
  <c r="EI303" i="4"/>
  <c r="EM303" i="4"/>
  <c r="ES302" i="4"/>
  <c r="EW302" i="4"/>
  <c r="FA302" i="4"/>
  <c r="ET302" i="4"/>
  <c r="EX302" i="4"/>
  <c r="FB302" i="4"/>
  <c r="EY302" i="4"/>
  <c r="ED302" i="4"/>
  <c r="EH302" i="4"/>
  <c r="EL302" i="4"/>
  <c r="ER302" i="4"/>
  <c r="EZ302" i="4"/>
  <c r="EE302" i="4"/>
  <c r="EI302" i="4"/>
  <c r="EM302" i="4"/>
  <c r="ES301" i="4"/>
  <c r="EW301" i="4"/>
  <c r="FA301" i="4"/>
  <c r="ET301" i="4"/>
  <c r="EX301" i="4"/>
  <c r="FB301" i="4"/>
  <c r="EU301" i="4"/>
  <c r="FC301" i="4"/>
  <c r="ED301" i="4"/>
  <c r="EH301" i="4"/>
  <c r="EL301" i="4"/>
  <c r="EV301" i="4"/>
  <c r="EE301" i="4"/>
  <c r="EI301" i="4"/>
  <c r="EM301" i="4"/>
  <c r="ES300" i="4"/>
  <c r="EW300" i="4"/>
  <c r="FA300" i="4"/>
  <c r="ET300" i="4"/>
  <c r="EX300" i="4"/>
  <c r="FB300" i="4"/>
  <c r="EY300" i="4"/>
  <c r="ED300" i="4"/>
  <c r="EH300" i="4"/>
  <c r="EL300" i="4"/>
  <c r="ER300" i="4"/>
  <c r="EZ300" i="4"/>
  <c r="EE300" i="4"/>
  <c r="EI300" i="4"/>
  <c r="EM300" i="4"/>
  <c r="ES299" i="4"/>
  <c r="EW299" i="4"/>
  <c r="FA299" i="4"/>
  <c r="ET299" i="4"/>
  <c r="EX299" i="4"/>
  <c r="FB299" i="4"/>
  <c r="EU299" i="4"/>
  <c r="FC299" i="4"/>
  <c r="ED299" i="4"/>
  <c r="EH299" i="4"/>
  <c r="EL299" i="4"/>
  <c r="EV299" i="4"/>
  <c r="EE299" i="4"/>
  <c r="EI299" i="4"/>
  <c r="EM299" i="4"/>
  <c r="ES298" i="4"/>
  <c r="EW298" i="4"/>
  <c r="FA298" i="4"/>
  <c r="ET298" i="4"/>
  <c r="EX298" i="4"/>
  <c r="FB298" i="4"/>
  <c r="EY298" i="4"/>
  <c r="ED298" i="4"/>
  <c r="EH298" i="4"/>
  <c r="EL298" i="4"/>
  <c r="ER298" i="4"/>
  <c r="EZ298" i="4"/>
  <c r="EE298" i="4"/>
  <c r="EI298" i="4"/>
  <c r="EM298" i="4"/>
  <c r="ES297" i="4"/>
  <c r="EW297" i="4"/>
  <c r="FA297" i="4"/>
  <c r="ET297" i="4"/>
  <c r="EX297" i="4"/>
  <c r="FB297" i="4"/>
  <c r="EU297" i="4"/>
  <c r="FC297" i="4"/>
  <c r="ED297" i="4"/>
  <c r="EH297" i="4"/>
  <c r="EL297" i="4"/>
  <c r="EV297" i="4"/>
  <c r="EE297" i="4"/>
  <c r="EI297" i="4"/>
  <c r="EM297" i="4"/>
  <c r="ES296" i="4"/>
  <c r="EW296" i="4"/>
  <c r="FA296" i="4"/>
  <c r="ET296" i="4"/>
  <c r="EX296" i="4"/>
  <c r="FB296" i="4"/>
  <c r="EY296" i="4"/>
  <c r="ED296" i="4"/>
  <c r="EH296" i="4"/>
  <c r="EL296" i="4"/>
  <c r="ER296" i="4"/>
  <c r="EZ296" i="4"/>
  <c r="EE296" i="4"/>
  <c r="EI296" i="4"/>
  <c r="EM296" i="4"/>
  <c r="ES295" i="4"/>
  <c r="EW295" i="4"/>
  <c r="FA295" i="4"/>
  <c r="ET295" i="4"/>
  <c r="EX295" i="4"/>
  <c r="FB295" i="4"/>
  <c r="EU295" i="4"/>
  <c r="FC295" i="4"/>
  <c r="ED295" i="4"/>
  <c r="EH295" i="4"/>
  <c r="EL295" i="4"/>
  <c r="EV295" i="4"/>
  <c r="EE295" i="4"/>
  <c r="EI295" i="4"/>
  <c r="EM295" i="4"/>
  <c r="ES294" i="4"/>
  <c r="EW294" i="4"/>
  <c r="FA294" i="4"/>
  <c r="ET294" i="4"/>
  <c r="EX294" i="4"/>
  <c r="FB294" i="4"/>
  <c r="EY294" i="4"/>
  <c r="ED294" i="4"/>
  <c r="EH294" i="4"/>
  <c r="EL294" i="4"/>
  <c r="ER294" i="4"/>
  <c r="EZ294" i="4"/>
  <c r="EE294" i="4"/>
  <c r="EI294" i="4"/>
  <c r="EM294" i="4"/>
  <c r="ES293" i="4"/>
  <c r="EW293" i="4"/>
  <c r="FA293" i="4"/>
  <c r="ET293" i="4"/>
  <c r="EX293" i="4"/>
  <c r="FB293" i="4"/>
  <c r="EU293" i="4"/>
  <c r="FC293" i="4"/>
  <c r="ED293" i="4"/>
  <c r="EH293" i="4"/>
  <c r="EL293" i="4"/>
  <c r="EV293" i="4"/>
  <c r="EE293" i="4"/>
  <c r="EI293" i="4"/>
  <c r="EM293" i="4"/>
  <c r="ES292" i="4"/>
  <c r="EW292" i="4"/>
  <c r="FA292" i="4"/>
  <c r="ET292" i="4"/>
  <c r="EX292" i="4"/>
  <c r="FB292" i="4"/>
  <c r="EY292" i="4"/>
  <c r="ED292" i="4"/>
  <c r="EH292" i="4"/>
  <c r="EL292" i="4"/>
  <c r="ER292" i="4"/>
  <c r="EZ292" i="4"/>
  <c r="EE292" i="4"/>
  <c r="EI292" i="4"/>
  <c r="EM292" i="4"/>
  <c r="FW386" i="4"/>
  <c r="GA386" i="4"/>
  <c r="GE386" i="4"/>
  <c r="FT386" i="4"/>
  <c r="FX386" i="4"/>
  <c r="GB386" i="4"/>
  <c r="FU386" i="4"/>
  <c r="GC386" i="4"/>
  <c r="FV386" i="4"/>
  <c r="GD386" i="4"/>
  <c r="FF386" i="4"/>
  <c r="FK386" i="4"/>
  <c r="FO386" i="4"/>
  <c r="FH386" i="4"/>
  <c r="FL386" i="4"/>
  <c r="FP386" i="4"/>
  <c r="FI386" i="4"/>
  <c r="FQ386" i="4"/>
  <c r="FJ386" i="4"/>
  <c r="FW385" i="4"/>
  <c r="GA385" i="4"/>
  <c r="GE385" i="4"/>
  <c r="FT385" i="4"/>
  <c r="FX385" i="4"/>
  <c r="GB385" i="4"/>
  <c r="FY385" i="4"/>
  <c r="FZ385" i="4"/>
  <c r="GC385" i="4"/>
  <c r="FJ385" i="4"/>
  <c r="FN385" i="4"/>
  <c r="GD385" i="4"/>
  <c r="FF385" i="4"/>
  <c r="FK385" i="4"/>
  <c r="FO385" i="4"/>
  <c r="FU385" i="4"/>
  <c r="FL385" i="4"/>
  <c r="FV385" i="4"/>
  <c r="FM385" i="4"/>
  <c r="FW384" i="4"/>
  <c r="GA384" i="4"/>
  <c r="GE384" i="4"/>
  <c r="FT384" i="4"/>
  <c r="FX384" i="4"/>
  <c r="GB384" i="4"/>
  <c r="FU384" i="4"/>
  <c r="GC384" i="4"/>
  <c r="FV384" i="4"/>
  <c r="GD384" i="4"/>
  <c r="FY384" i="4"/>
  <c r="FI384" i="4"/>
  <c r="FM384" i="4"/>
  <c r="FQ384" i="4"/>
  <c r="FZ384" i="4"/>
  <c r="FF384" i="4"/>
  <c r="FJ384" i="4"/>
  <c r="FN384" i="4"/>
  <c r="FG384" i="4"/>
  <c r="FO384" i="4"/>
  <c r="FH384" i="4"/>
  <c r="FP384" i="4"/>
  <c r="FW383" i="4"/>
  <c r="GA383" i="4"/>
  <c r="GE383" i="4"/>
  <c r="FT383" i="4"/>
  <c r="FX383" i="4"/>
  <c r="GB383" i="4"/>
  <c r="FY383" i="4"/>
  <c r="FZ383" i="4"/>
  <c r="FU383" i="4"/>
  <c r="FI383" i="4"/>
  <c r="FM383" i="4"/>
  <c r="FQ383" i="4"/>
  <c r="FV383" i="4"/>
  <c r="FF383" i="4"/>
  <c r="FJ383" i="4"/>
  <c r="FN383" i="4"/>
  <c r="FK383" i="4"/>
  <c r="FL383" i="4"/>
  <c r="FW382" i="4"/>
  <c r="GA382" i="4"/>
  <c r="GE382" i="4"/>
  <c r="FT382" i="4"/>
  <c r="FX382" i="4"/>
  <c r="GB382" i="4"/>
  <c r="FU382" i="4"/>
  <c r="GC382" i="4"/>
  <c r="FV382" i="4"/>
  <c r="GD382" i="4"/>
  <c r="FI382" i="4"/>
  <c r="FM382" i="4"/>
  <c r="FQ382" i="4"/>
  <c r="FF382" i="4"/>
  <c r="FJ382" i="4"/>
  <c r="FN382" i="4"/>
  <c r="FY382" i="4"/>
  <c r="FG382" i="4"/>
  <c r="FO382" i="4"/>
  <c r="FZ382" i="4"/>
  <c r="FH382" i="4"/>
  <c r="FP382" i="4"/>
  <c r="FW381" i="4"/>
  <c r="GA381" i="4"/>
  <c r="GE381" i="4"/>
  <c r="FT381" i="4"/>
  <c r="FX381" i="4"/>
  <c r="GB381" i="4"/>
  <c r="FY381" i="4"/>
  <c r="FZ381" i="4"/>
  <c r="GC381" i="4"/>
  <c r="FI381" i="4"/>
  <c r="FM381" i="4"/>
  <c r="FQ381" i="4"/>
  <c r="GD381" i="4"/>
  <c r="FF381" i="4"/>
  <c r="FJ381" i="4"/>
  <c r="FN381" i="4"/>
  <c r="FK381" i="4"/>
  <c r="FL381" i="4"/>
  <c r="FW380" i="4"/>
  <c r="GA380" i="4"/>
  <c r="GE380" i="4"/>
  <c r="FT380" i="4"/>
  <c r="FX380" i="4"/>
  <c r="GB380" i="4"/>
  <c r="FU380" i="4"/>
  <c r="GC380" i="4"/>
  <c r="FV380" i="4"/>
  <c r="GD380" i="4"/>
  <c r="FY380" i="4"/>
  <c r="FI380" i="4"/>
  <c r="FM380" i="4"/>
  <c r="FQ380" i="4"/>
  <c r="FZ380" i="4"/>
  <c r="FF380" i="4"/>
  <c r="FJ380" i="4"/>
  <c r="FN380" i="4"/>
  <c r="FG380" i="4"/>
  <c r="FO380" i="4"/>
  <c r="FH380" i="4"/>
  <c r="FP380" i="4"/>
  <c r="FW379" i="4"/>
  <c r="GA379" i="4"/>
  <c r="GE379" i="4"/>
  <c r="FT379" i="4"/>
  <c r="FX379" i="4"/>
  <c r="GB379" i="4"/>
  <c r="FY379" i="4"/>
  <c r="FZ379" i="4"/>
  <c r="FU379" i="4"/>
  <c r="FI379" i="4"/>
  <c r="FM379" i="4"/>
  <c r="FQ379" i="4"/>
  <c r="FV379" i="4"/>
  <c r="FF379" i="4"/>
  <c r="FJ379" i="4"/>
  <c r="FN379" i="4"/>
  <c r="GC379" i="4"/>
  <c r="FK379" i="4"/>
  <c r="GD379" i="4"/>
  <c r="FL379" i="4"/>
  <c r="FW378" i="4"/>
  <c r="GA378" i="4"/>
  <c r="GE378" i="4"/>
  <c r="FT378" i="4"/>
  <c r="FX378" i="4"/>
  <c r="GB378" i="4"/>
  <c r="FU378" i="4"/>
  <c r="GC378" i="4"/>
  <c r="FV378" i="4"/>
  <c r="GD378" i="4"/>
  <c r="FI378" i="4"/>
  <c r="FM378" i="4"/>
  <c r="FQ378" i="4"/>
  <c r="FF378" i="4"/>
  <c r="FJ378" i="4"/>
  <c r="FN378" i="4"/>
  <c r="FG378" i="4"/>
  <c r="FO378" i="4"/>
  <c r="FH378" i="4"/>
  <c r="FP378" i="4"/>
  <c r="FW377" i="4"/>
  <c r="GA377" i="4"/>
  <c r="GE377" i="4"/>
  <c r="FT377" i="4"/>
  <c r="FX377" i="4"/>
  <c r="GB377" i="4"/>
  <c r="FY377" i="4"/>
  <c r="FZ377" i="4"/>
  <c r="GC377" i="4"/>
  <c r="FI377" i="4"/>
  <c r="FM377" i="4"/>
  <c r="FQ377" i="4"/>
  <c r="GD377" i="4"/>
  <c r="FF377" i="4"/>
  <c r="FJ377" i="4"/>
  <c r="FN377" i="4"/>
  <c r="FU377" i="4"/>
  <c r="FK377" i="4"/>
  <c r="FV377" i="4"/>
  <c r="FL377" i="4"/>
  <c r="FW376" i="4"/>
  <c r="GA376" i="4"/>
  <c r="GE376" i="4"/>
  <c r="FT376" i="4"/>
  <c r="FX376" i="4"/>
  <c r="GB376" i="4"/>
  <c r="FU376" i="4"/>
  <c r="GC376" i="4"/>
  <c r="FV376" i="4"/>
  <c r="GD376" i="4"/>
  <c r="FY376" i="4"/>
  <c r="FI376" i="4"/>
  <c r="FM376" i="4"/>
  <c r="FQ376" i="4"/>
  <c r="FZ376" i="4"/>
  <c r="FF376" i="4"/>
  <c r="FJ376" i="4"/>
  <c r="FN376" i="4"/>
  <c r="FG376" i="4"/>
  <c r="FO376" i="4"/>
  <c r="FH376" i="4"/>
  <c r="FP376" i="4"/>
  <c r="FW375" i="4"/>
  <c r="GA375" i="4"/>
  <c r="GE375" i="4"/>
  <c r="FT375" i="4"/>
  <c r="FX375" i="4"/>
  <c r="GB375" i="4"/>
  <c r="FY375" i="4"/>
  <c r="FZ375" i="4"/>
  <c r="FU375" i="4"/>
  <c r="FI375" i="4"/>
  <c r="FM375" i="4"/>
  <c r="FQ375" i="4"/>
  <c r="FV375" i="4"/>
  <c r="FF375" i="4"/>
  <c r="FJ375" i="4"/>
  <c r="FN375" i="4"/>
  <c r="FK375" i="4"/>
  <c r="FL375" i="4"/>
  <c r="FW374" i="4"/>
  <c r="GA374" i="4"/>
  <c r="GE374" i="4"/>
  <c r="FT374" i="4"/>
  <c r="FX374" i="4"/>
  <c r="GB374" i="4"/>
  <c r="FU374" i="4"/>
  <c r="GC374" i="4"/>
  <c r="FV374" i="4"/>
  <c r="GD374" i="4"/>
  <c r="FI374" i="4"/>
  <c r="FM374" i="4"/>
  <c r="FQ374" i="4"/>
  <c r="FF374" i="4"/>
  <c r="FJ374" i="4"/>
  <c r="FN374" i="4"/>
  <c r="FY374" i="4"/>
  <c r="FG374" i="4"/>
  <c r="FO374" i="4"/>
  <c r="FZ374" i="4"/>
  <c r="FH374" i="4"/>
  <c r="FP374" i="4"/>
  <c r="FW373" i="4"/>
  <c r="GA373" i="4"/>
  <c r="GE373" i="4"/>
  <c r="FT373" i="4"/>
  <c r="FX373" i="4"/>
  <c r="GB373" i="4"/>
  <c r="FY373" i="4"/>
  <c r="FZ373" i="4"/>
  <c r="GC373" i="4"/>
  <c r="FI373" i="4"/>
  <c r="FM373" i="4"/>
  <c r="FQ373" i="4"/>
  <c r="GD373" i="4"/>
  <c r="FF373" i="4"/>
  <c r="FJ373" i="4"/>
  <c r="FN373" i="4"/>
  <c r="FK373" i="4"/>
  <c r="FL373" i="4"/>
  <c r="FW372" i="4"/>
  <c r="GA372" i="4"/>
  <c r="GE372" i="4"/>
  <c r="FT372" i="4"/>
  <c r="FX372" i="4"/>
  <c r="GB372" i="4"/>
  <c r="FU372" i="4"/>
  <c r="GC372" i="4"/>
  <c r="FV372" i="4"/>
  <c r="GD372" i="4"/>
  <c r="FY372" i="4"/>
  <c r="FI372" i="4"/>
  <c r="FM372" i="4"/>
  <c r="FQ372" i="4"/>
  <c r="FZ372" i="4"/>
  <c r="FF372" i="4"/>
  <c r="FJ372" i="4"/>
  <c r="FN372" i="4"/>
  <c r="FG372" i="4"/>
  <c r="FO372" i="4"/>
  <c r="FH372" i="4"/>
  <c r="FP372" i="4"/>
  <c r="FW371" i="4"/>
  <c r="GA371" i="4"/>
  <c r="GE371" i="4"/>
  <c r="FT371" i="4"/>
  <c r="FX371" i="4"/>
  <c r="GB371" i="4"/>
  <c r="FY371" i="4"/>
  <c r="FZ371" i="4"/>
  <c r="FU371" i="4"/>
  <c r="FI371" i="4"/>
  <c r="FM371" i="4"/>
  <c r="FQ371" i="4"/>
  <c r="FV371" i="4"/>
  <c r="FF371" i="4"/>
  <c r="FJ371" i="4"/>
  <c r="FN371" i="4"/>
  <c r="GC371" i="4"/>
  <c r="FK371" i="4"/>
  <c r="GD371" i="4"/>
  <c r="FL371" i="4"/>
  <c r="FW370" i="4"/>
  <c r="GA370" i="4"/>
  <c r="GE370" i="4"/>
  <c r="FT370" i="4"/>
  <c r="FX370" i="4"/>
  <c r="GB370" i="4"/>
  <c r="FU370" i="4"/>
  <c r="GC370" i="4"/>
  <c r="FV370" i="4"/>
  <c r="GD370" i="4"/>
  <c r="FI370" i="4"/>
  <c r="FM370" i="4"/>
  <c r="FQ370" i="4"/>
  <c r="FF370" i="4"/>
  <c r="FJ370" i="4"/>
  <c r="FN370" i="4"/>
  <c r="FG370" i="4"/>
  <c r="FO370" i="4"/>
  <c r="FH370" i="4"/>
  <c r="FP370" i="4"/>
  <c r="FW369" i="4"/>
  <c r="GA369" i="4"/>
  <c r="GE369" i="4"/>
  <c r="FT369" i="4"/>
  <c r="FX369" i="4"/>
  <c r="GB369" i="4"/>
  <c r="FY369" i="4"/>
  <c r="FZ369" i="4"/>
  <c r="GC369" i="4"/>
  <c r="FI369" i="4"/>
  <c r="FM369" i="4"/>
  <c r="FQ369" i="4"/>
  <c r="GD369" i="4"/>
  <c r="FF369" i="4"/>
  <c r="FJ369" i="4"/>
  <c r="FN369" i="4"/>
  <c r="FU369" i="4"/>
  <c r="FK369" i="4"/>
  <c r="FV369" i="4"/>
  <c r="FL369" i="4"/>
  <c r="FW368" i="4"/>
  <c r="GA368" i="4"/>
  <c r="GE368" i="4"/>
  <c r="FT368" i="4"/>
  <c r="FX368" i="4"/>
  <c r="GB368" i="4"/>
  <c r="FU368" i="4"/>
  <c r="GC368" i="4"/>
  <c r="FV368" i="4"/>
  <c r="GD368" i="4"/>
  <c r="FY368" i="4"/>
  <c r="FI368" i="4"/>
  <c r="FM368" i="4"/>
  <c r="FQ368" i="4"/>
  <c r="FZ368" i="4"/>
  <c r="FF368" i="4"/>
  <c r="FJ368" i="4"/>
  <c r="FN368" i="4"/>
  <c r="FG368" i="4"/>
  <c r="FO368" i="4"/>
  <c r="FH368" i="4"/>
  <c r="FP368" i="4"/>
  <c r="FW367" i="4"/>
  <c r="GA367" i="4"/>
  <c r="GE367" i="4"/>
  <c r="FT367" i="4"/>
  <c r="FX367" i="4"/>
  <c r="GB367" i="4"/>
  <c r="FY367" i="4"/>
  <c r="FZ367" i="4"/>
  <c r="FU367" i="4"/>
  <c r="FI367" i="4"/>
  <c r="FM367" i="4"/>
  <c r="FQ367" i="4"/>
  <c r="FV367" i="4"/>
  <c r="FF367" i="4"/>
  <c r="FJ367" i="4"/>
  <c r="FN367" i="4"/>
  <c r="FK367" i="4"/>
  <c r="FL367" i="4"/>
  <c r="FW366" i="4"/>
  <c r="GA366" i="4"/>
  <c r="GE366" i="4"/>
  <c r="FT366" i="4"/>
  <c r="FX366" i="4"/>
  <c r="GB366" i="4"/>
  <c r="FU366" i="4"/>
  <c r="GC366" i="4"/>
  <c r="FV366" i="4"/>
  <c r="GD366" i="4"/>
  <c r="FI366" i="4"/>
  <c r="FM366" i="4"/>
  <c r="FQ366" i="4"/>
  <c r="FF366" i="4"/>
  <c r="FJ366" i="4"/>
  <c r="FN366" i="4"/>
  <c r="FY366" i="4"/>
  <c r="FG366" i="4"/>
  <c r="FO366" i="4"/>
  <c r="FZ366" i="4"/>
  <c r="FH366" i="4"/>
  <c r="FP366" i="4"/>
  <c r="FW365" i="4"/>
  <c r="GA365" i="4"/>
  <c r="GE365" i="4"/>
  <c r="FT365" i="4"/>
  <c r="FX365" i="4"/>
  <c r="GB365" i="4"/>
  <c r="FY365" i="4"/>
  <c r="FZ365" i="4"/>
  <c r="GC365" i="4"/>
  <c r="FI365" i="4"/>
  <c r="FM365" i="4"/>
  <c r="FQ365" i="4"/>
  <c r="GD365" i="4"/>
  <c r="FF365" i="4"/>
  <c r="FJ365" i="4"/>
  <c r="FN365" i="4"/>
  <c r="FK365" i="4"/>
  <c r="FL365" i="4"/>
  <c r="FW364" i="4"/>
  <c r="GA364" i="4"/>
  <c r="GE364" i="4"/>
  <c r="FT364" i="4"/>
  <c r="FX364" i="4"/>
  <c r="GB364" i="4"/>
  <c r="FU364" i="4"/>
  <c r="GC364" i="4"/>
  <c r="FV364" i="4"/>
  <c r="GD364" i="4"/>
  <c r="FY364" i="4"/>
  <c r="FI364" i="4"/>
  <c r="FM364" i="4"/>
  <c r="FQ364" i="4"/>
  <c r="FZ364" i="4"/>
  <c r="FF364" i="4"/>
  <c r="FJ364" i="4"/>
  <c r="FN364" i="4"/>
  <c r="FG364" i="4"/>
  <c r="FO364" i="4"/>
  <c r="FH364" i="4"/>
  <c r="FP364" i="4"/>
  <c r="FW363" i="4"/>
  <c r="GA363" i="4"/>
  <c r="GE363" i="4"/>
  <c r="FT363" i="4"/>
  <c r="FX363" i="4"/>
  <c r="GB363" i="4"/>
  <c r="FY363" i="4"/>
  <c r="FZ363" i="4"/>
  <c r="FU363" i="4"/>
  <c r="FI363" i="4"/>
  <c r="FM363" i="4"/>
  <c r="FQ363" i="4"/>
  <c r="FV363" i="4"/>
  <c r="FF363" i="4"/>
  <c r="FJ363" i="4"/>
  <c r="FN363" i="4"/>
  <c r="GC363" i="4"/>
  <c r="FK363" i="4"/>
  <c r="GD363" i="4"/>
  <c r="FL363" i="4"/>
  <c r="FW362" i="4"/>
  <c r="GA362" i="4"/>
  <c r="GE362" i="4"/>
  <c r="FT362" i="4"/>
  <c r="FX362" i="4"/>
  <c r="GB362" i="4"/>
  <c r="FU362" i="4"/>
  <c r="GC362" i="4"/>
  <c r="FV362" i="4"/>
  <c r="GD362" i="4"/>
  <c r="FI362" i="4"/>
  <c r="FM362" i="4"/>
  <c r="FQ362" i="4"/>
  <c r="FF362" i="4"/>
  <c r="FJ362" i="4"/>
  <c r="FN362" i="4"/>
  <c r="FG362" i="4"/>
  <c r="FO362" i="4"/>
  <c r="FH362" i="4"/>
  <c r="FP362" i="4"/>
  <c r="FW361" i="4"/>
  <c r="GA361" i="4"/>
  <c r="GE361" i="4"/>
  <c r="FT361" i="4"/>
  <c r="FX361" i="4"/>
  <c r="GB361" i="4"/>
  <c r="FY361" i="4"/>
  <c r="FZ361" i="4"/>
  <c r="GC361" i="4"/>
  <c r="FI361" i="4"/>
  <c r="FM361" i="4"/>
  <c r="FQ361" i="4"/>
  <c r="GD361" i="4"/>
  <c r="FF361" i="4"/>
  <c r="FJ361" i="4"/>
  <c r="FN361" i="4"/>
  <c r="FU361" i="4"/>
  <c r="FK361" i="4"/>
  <c r="FV361" i="4"/>
  <c r="FL361" i="4"/>
  <c r="FW360" i="4"/>
  <c r="GA360" i="4"/>
  <c r="GE360" i="4"/>
  <c r="FT360" i="4"/>
  <c r="FX360" i="4"/>
  <c r="GB360" i="4"/>
  <c r="FU360" i="4"/>
  <c r="GC360" i="4"/>
  <c r="FV360" i="4"/>
  <c r="GD360" i="4"/>
  <c r="FY360" i="4"/>
  <c r="FI360" i="4"/>
  <c r="FM360" i="4"/>
  <c r="FQ360" i="4"/>
  <c r="FZ360" i="4"/>
  <c r="FF360" i="4"/>
  <c r="FJ360" i="4"/>
  <c r="FN360" i="4"/>
  <c r="FG360" i="4"/>
  <c r="FO360" i="4"/>
  <c r="FH360" i="4"/>
  <c r="FP360" i="4"/>
  <c r="FW359" i="4"/>
  <c r="GA359" i="4"/>
  <c r="GE359" i="4"/>
  <c r="FX359" i="4"/>
  <c r="GB359" i="4"/>
  <c r="FY359" i="4"/>
  <c r="FZ359" i="4"/>
  <c r="FI359" i="4"/>
  <c r="FM359" i="4"/>
  <c r="FQ359" i="4"/>
  <c r="FV359" i="4"/>
  <c r="FJ359" i="4"/>
  <c r="FN359" i="4"/>
  <c r="FK359" i="4"/>
  <c r="FL359" i="4"/>
  <c r="FW358" i="4"/>
  <c r="GA358" i="4"/>
  <c r="GE358" i="4"/>
  <c r="FX358" i="4"/>
  <c r="GB358" i="4"/>
  <c r="GC358" i="4"/>
  <c r="FV358" i="4"/>
  <c r="GD358" i="4"/>
  <c r="FI358" i="4"/>
  <c r="FM358" i="4"/>
  <c r="FQ358" i="4"/>
  <c r="FJ358" i="4"/>
  <c r="FN358" i="4"/>
  <c r="FY358" i="4"/>
  <c r="FO358" i="4"/>
  <c r="FZ358" i="4"/>
  <c r="FH358" i="4"/>
  <c r="FP358" i="4"/>
  <c r="FW357" i="4"/>
  <c r="GA357" i="4"/>
  <c r="GE357" i="4"/>
  <c r="FT357" i="4"/>
  <c r="FX357" i="4"/>
  <c r="GB357" i="4"/>
  <c r="FY357" i="4"/>
  <c r="FZ357" i="4"/>
  <c r="GC357" i="4"/>
  <c r="FI357" i="4"/>
  <c r="FM357" i="4"/>
  <c r="FQ357" i="4"/>
  <c r="GD357" i="4"/>
  <c r="FF357" i="4"/>
  <c r="FJ357" i="4"/>
  <c r="FN357" i="4"/>
  <c r="FK357" i="4"/>
  <c r="FL357" i="4"/>
  <c r="FW356" i="4"/>
  <c r="GA356" i="4"/>
  <c r="GE356" i="4"/>
  <c r="FT356" i="4"/>
  <c r="FX356" i="4"/>
  <c r="GB356" i="4"/>
  <c r="FU356" i="4"/>
  <c r="GC356" i="4"/>
  <c r="FV356" i="4"/>
  <c r="GD356" i="4"/>
  <c r="FY356" i="4"/>
  <c r="FI356" i="4"/>
  <c r="FM356" i="4"/>
  <c r="FQ356" i="4"/>
  <c r="FZ356" i="4"/>
  <c r="FF356" i="4"/>
  <c r="FJ356" i="4"/>
  <c r="FN356" i="4"/>
  <c r="FG356" i="4"/>
  <c r="FO356" i="4"/>
  <c r="FH356" i="4"/>
  <c r="FP356" i="4"/>
  <c r="FW355" i="4"/>
  <c r="GA355" i="4"/>
  <c r="GE355" i="4"/>
  <c r="FT355" i="4"/>
  <c r="FX355" i="4"/>
  <c r="GB355" i="4"/>
  <c r="FY355" i="4"/>
  <c r="FZ355" i="4"/>
  <c r="FU355" i="4"/>
  <c r="FI355" i="4"/>
  <c r="FM355" i="4"/>
  <c r="FQ355" i="4"/>
  <c r="FV355" i="4"/>
  <c r="FF355" i="4"/>
  <c r="FJ355" i="4"/>
  <c r="FN355" i="4"/>
  <c r="GC355" i="4"/>
  <c r="FK355" i="4"/>
  <c r="GD355" i="4"/>
  <c r="FL355" i="4"/>
  <c r="FW354" i="4"/>
  <c r="GA354" i="4"/>
  <c r="GE354" i="4"/>
  <c r="FT354" i="4"/>
  <c r="FX354" i="4"/>
  <c r="GB354" i="4"/>
  <c r="FU354" i="4"/>
  <c r="GC354" i="4"/>
  <c r="FV354" i="4"/>
  <c r="GD354" i="4"/>
  <c r="FI354" i="4"/>
  <c r="FM354" i="4"/>
  <c r="FQ354" i="4"/>
  <c r="FF354" i="4"/>
  <c r="FJ354" i="4"/>
  <c r="FN354" i="4"/>
  <c r="FG354" i="4"/>
  <c r="FO354" i="4"/>
  <c r="FH354" i="4"/>
  <c r="FP354" i="4"/>
  <c r="FW353" i="4"/>
  <c r="GA353" i="4"/>
  <c r="GE353" i="4"/>
  <c r="FT353" i="4"/>
  <c r="FX353" i="4"/>
  <c r="GB353" i="4"/>
  <c r="FY353" i="4"/>
  <c r="FZ353" i="4"/>
  <c r="GC353" i="4"/>
  <c r="FI353" i="4"/>
  <c r="FM353" i="4"/>
  <c r="FQ353" i="4"/>
  <c r="GD353" i="4"/>
  <c r="FF353" i="4"/>
  <c r="FJ353" i="4"/>
  <c r="FN353" i="4"/>
  <c r="FU353" i="4"/>
  <c r="FK353" i="4"/>
  <c r="FV353" i="4"/>
  <c r="FL353" i="4"/>
  <c r="FW352" i="4"/>
  <c r="GA352" i="4"/>
  <c r="GE352" i="4"/>
  <c r="FT352" i="4"/>
  <c r="FX352" i="4"/>
  <c r="GB352" i="4"/>
  <c r="FU352" i="4"/>
  <c r="GC352" i="4"/>
  <c r="FV352" i="4"/>
  <c r="GD352" i="4"/>
  <c r="FY352" i="4"/>
  <c r="FI352" i="4"/>
  <c r="FM352" i="4"/>
  <c r="FQ352" i="4"/>
  <c r="FZ352" i="4"/>
  <c r="FF352" i="4"/>
  <c r="FJ352" i="4"/>
  <c r="FN352" i="4"/>
  <c r="FG352" i="4"/>
  <c r="FO352" i="4"/>
  <c r="FH352" i="4"/>
  <c r="FP352" i="4"/>
  <c r="FW351" i="4"/>
  <c r="GA351" i="4"/>
  <c r="GE351" i="4"/>
  <c r="FT351" i="4"/>
  <c r="FX351" i="4"/>
  <c r="GB351" i="4"/>
  <c r="FY351" i="4"/>
  <c r="FZ351" i="4"/>
  <c r="FU351" i="4"/>
  <c r="FI351" i="4"/>
  <c r="FM351" i="4"/>
  <c r="FQ351" i="4"/>
  <c r="FV351" i="4"/>
  <c r="FF351" i="4"/>
  <c r="FJ351" i="4"/>
  <c r="FN351" i="4"/>
  <c r="FK351" i="4"/>
  <c r="FL351" i="4"/>
  <c r="FW350" i="4"/>
  <c r="GA350" i="4"/>
  <c r="GE350" i="4"/>
  <c r="FT350" i="4"/>
  <c r="FX350" i="4"/>
  <c r="GB350" i="4"/>
  <c r="FU350" i="4"/>
  <c r="GC350" i="4"/>
  <c r="FV350" i="4"/>
  <c r="GD350" i="4"/>
  <c r="FI350" i="4"/>
  <c r="FM350" i="4"/>
  <c r="FQ350" i="4"/>
  <c r="FF350" i="4"/>
  <c r="FJ350" i="4"/>
  <c r="FN350" i="4"/>
  <c r="FY350" i="4"/>
  <c r="FG350" i="4"/>
  <c r="FO350" i="4"/>
  <c r="FZ350" i="4"/>
  <c r="FH350" i="4"/>
  <c r="FP350" i="4"/>
  <c r="FW349" i="4"/>
  <c r="GA349" i="4"/>
  <c r="GE349" i="4"/>
  <c r="FT349" i="4"/>
  <c r="FX349" i="4"/>
  <c r="GB349" i="4"/>
  <c r="FY349" i="4"/>
  <c r="FZ349" i="4"/>
  <c r="GC349" i="4"/>
  <c r="FI349" i="4"/>
  <c r="FM349" i="4"/>
  <c r="FQ349" i="4"/>
  <c r="GD349" i="4"/>
  <c r="FF349" i="4"/>
  <c r="FJ349" i="4"/>
  <c r="FN349" i="4"/>
  <c r="FK349" i="4"/>
  <c r="FL349" i="4"/>
  <c r="FW348" i="4"/>
  <c r="GA348" i="4"/>
  <c r="GE348" i="4"/>
  <c r="FT348" i="4"/>
  <c r="FX348" i="4"/>
  <c r="GB348" i="4"/>
  <c r="FU348" i="4"/>
  <c r="GC348" i="4"/>
  <c r="FV348" i="4"/>
  <c r="GD348" i="4"/>
  <c r="FY348" i="4"/>
  <c r="FI348" i="4"/>
  <c r="FM348" i="4"/>
  <c r="FQ348" i="4"/>
  <c r="FZ348" i="4"/>
  <c r="FF348" i="4"/>
  <c r="FJ348" i="4"/>
  <c r="FN348" i="4"/>
  <c r="FG348" i="4"/>
  <c r="FO348" i="4"/>
  <c r="FH348" i="4"/>
  <c r="FP348" i="4"/>
  <c r="FW347" i="4"/>
  <c r="GA347" i="4"/>
  <c r="GE347" i="4"/>
  <c r="FT347" i="4"/>
  <c r="FX347" i="4"/>
  <c r="GB347" i="4"/>
  <c r="FY347" i="4"/>
  <c r="FZ347" i="4"/>
  <c r="FU347" i="4"/>
  <c r="FI347" i="4"/>
  <c r="FM347" i="4"/>
  <c r="FQ347" i="4"/>
  <c r="FV347" i="4"/>
  <c r="FF347" i="4"/>
  <c r="FJ347" i="4"/>
  <c r="FN347" i="4"/>
  <c r="GC347" i="4"/>
  <c r="FK347" i="4"/>
  <c r="GD347" i="4"/>
  <c r="FL347" i="4"/>
  <c r="FW346" i="4"/>
  <c r="GA346" i="4"/>
  <c r="GE346" i="4"/>
  <c r="FT346" i="4"/>
  <c r="FX346" i="4"/>
  <c r="GB346" i="4"/>
  <c r="FU346" i="4"/>
  <c r="GC346" i="4"/>
  <c r="FV346" i="4"/>
  <c r="GD346" i="4"/>
  <c r="FI346" i="4"/>
  <c r="FM346" i="4"/>
  <c r="FQ346" i="4"/>
  <c r="FF346" i="4"/>
  <c r="FJ346" i="4"/>
  <c r="FN346" i="4"/>
  <c r="FG346" i="4"/>
  <c r="FO346" i="4"/>
  <c r="FH346" i="4"/>
  <c r="FP346" i="4"/>
  <c r="FW345" i="4"/>
  <c r="GA345" i="4"/>
  <c r="GE345" i="4"/>
  <c r="FT345" i="4"/>
  <c r="FX345" i="4"/>
  <c r="GB345" i="4"/>
  <c r="FY345" i="4"/>
  <c r="FZ345" i="4"/>
  <c r="GC345" i="4"/>
  <c r="FI345" i="4"/>
  <c r="FM345" i="4"/>
  <c r="FQ345" i="4"/>
  <c r="GD345" i="4"/>
  <c r="FF345" i="4"/>
  <c r="FJ345" i="4"/>
  <c r="FN345" i="4"/>
  <c r="FU345" i="4"/>
  <c r="FK345" i="4"/>
  <c r="FV345" i="4"/>
  <c r="FL345" i="4"/>
  <c r="FT344" i="4"/>
  <c r="FX344" i="4"/>
  <c r="GB344" i="4"/>
  <c r="FU344" i="4"/>
  <c r="FY344" i="4"/>
  <c r="FZ344" i="4"/>
  <c r="GE344" i="4"/>
  <c r="GA344" i="4"/>
  <c r="GC344" i="4"/>
  <c r="GD344" i="4"/>
  <c r="FV344" i="4"/>
  <c r="FI344" i="4"/>
  <c r="FM344" i="4"/>
  <c r="FQ344" i="4"/>
  <c r="FW344" i="4"/>
  <c r="FF344" i="4"/>
  <c r="FJ344" i="4"/>
  <c r="FN344" i="4"/>
  <c r="FG344" i="4"/>
  <c r="FO344" i="4"/>
  <c r="FH344" i="4"/>
  <c r="FP344" i="4"/>
  <c r="FT343" i="4"/>
  <c r="FX343" i="4"/>
  <c r="GB343" i="4"/>
  <c r="FU343" i="4"/>
  <c r="FY343" i="4"/>
  <c r="GC343" i="4"/>
  <c r="FV343" i="4"/>
  <c r="GD343" i="4"/>
  <c r="FW343" i="4"/>
  <c r="GE343" i="4"/>
  <c r="FZ343" i="4"/>
  <c r="GA343" i="4"/>
  <c r="FI343" i="4"/>
  <c r="FM343" i="4"/>
  <c r="FQ343" i="4"/>
  <c r="FF343" i="4"/>
  <c r="FJ343" i="4"/>
  <c r="FN343" i="4"/>
  <c r="FK343" i="4"/>
  <c r="FL343" i="4"/>
  <c r="FT342" i="4"/>
  <c r="FX342" i="4"/>
  <c r="GB342" i="4"/>
  <c r="FU342" i="4"/>
  <c r="FY342" i="4"/>
  <c r="GC342" i="4"/>
  <c r="FZ342" i="4"/>
  <c r="GA342" i="4"/>
  <c r="FV342" i="4"/>
  <c r="FW342" i="4"/>
  <c r="FI342" i="4"/>
  <c r="FM342" i="4"/>
  <c r="FQ342" i="4"/>
  <c r="FF342" i="4"/>
  <c r="FJ342" i="4"/>
  <c r="FN342" i="4"/>
  <c r="FG342" i="4"/>
  <c r="FO342" i="4"/>
  <c r="FH342" i="4"/>
  <c r="FP342" i="4"/>
  <c r="FT341" i="4"/>
  <c r="FX341" i="4"/>
  <c r="GB341" i="4"/>
  <c r="FU341" i="4"/>
  <c r="FY341" i="4"/>
  <c r="GC341" i="4"/>
  <c r="FV341" i="4"/>
  <c r="GD341" i="4"/>
  <c r="FW341" i="4"/>
  <c r="GE341" i="4"/>
  <c r="FZ341" i="4"/>
  <c r="FI341" i="4"/>
  <c r="FM341" i="4"/>
  <c r="FQ341" i="4"/>
  <c r="GA341" i="4"/>
  <c r="FF341" i="4"/>
  <c r="FJ341" i="4"/>
  <c r="FN341" i="4"/>
  <c r="FK341" i="4"/>
  <c r="FL341" i="4"/>
  <c r="FT340" i="4"/>
  <c r="FX340" i="4"/>
  <c r="GB340" i="4"/>
  <c r="FU340" i="4"/>
  <c r="FY340" i="4"/>
  <c r="GC340" i="4"/>
  <c r="FZ340" i="4"/>
  <c r="GA340" i="4"/>
  <c r="GD340" i="4"/>
  <c r="FH340" i="4"/>
  <c r="FL340" i="4"/>
  <c r="FP340" i="4"/>
  <c r="GE340" i="4"/>
  <c r="FI340" i="4"/>
  <c r="FM340" i="4"/>
  <c r="FJ340" i="4"/>
  <c r="FQ340" i="4"/>
  <c r="FK340" i="4"/>
  <c r="FV340" i="4"/>
  <c r="FN340" i="4"/>
  <c r="FW340" i="4"/>
  <c r="FO340" i="4"/>
  <c r="FT339" i="4"/>
  <c r="FX339" i="4"/>
  <c r="GB339" i="4"/>
  <c r="FU339" i="4"/>
  <c r="FY339" i="4"/>
  <c r="GC339" i="4"/>
  <c r="FV339" i="4"/>
  <c r="GD339" i="4"/>
  <c r="FW339" i="4"/>
  <c r="GE339" i="4"/>
  <c r="FZ339" i="4"/>
  <c r="FH339" i="4"/>
  <c r="FL339" i="4"/>
  <c r="FP339" i="4"/>
  <c r="GA339" i="4"/>
  <c r="FI339" i="4"/>
  <c r="FM339" i="4"/>
  <c r="FQ339" i="4"/>
  <c r="FF339" i="4"/>
  <c r="FN339" i="4"/>
  <c r="FG339" i="4"/>
  <c r="FO339" i="4"/>
  <c r="FJ339" i="4"/>
  <c r="FK339" i="4"/>
  <c r="FT338" i="4"/>
  <c r="FX338" i="4"/>
  <c r="GB338" i="4"/>
  <c r="FU338" i="4"/>
  <c r="FY338" i="4"/>
  <c r="GC338" i="4"/>
  <c r="FZ338" i="4"/>
  <c r="GA338" i="4"/>
  <c r="FV338" i="4"/>
  <c r="FH338" i="4"/>
  <c r="FL338" i="4"/>
  <c r="FP338" i="4"/>
  <c r="FW338" i="4"/>
  <c r="FI338" i="4"/>
  <c r="FM338" i="4"/>
  <c r="FQ338" i="4"/>
  <c r="GD338" i="4"/>
  <c r="FJ338" i="4"/>
  <c r="GE338" i="4"/>
  <c r="FK338" i="4"/>
  <c r="FF338" i="4"/>
  <c r="FG338" i="4"/>
  <c r="FT337" i="4"/>
  <c r="FX337" i="4"/>
  <c r="GB337" i="4"/>
  <c r="FU337" i="4"/>
  <c r="FY337" i="4"/>
  <c r="GC337" i="4"/>
  <c r="FV337" i="4"/>
  <c r="GD337" i="4"/>
  <c r="FW337" i="4"/>
  <c r="GE337" i="4"/>
  <c r="FH337" i="4"/>
  <c r="FL337" i="4"/>
  <c r="FP337" i="4"/>
  <c r="FI337" i="4"/>
  <c r="FM337" i="4"/>
  <c r="FQ337" i="4"/>
  <c r="FF337" i="4"/>
  <c r="FN337" i="4"/>
  <c r="FG337" i="4"/>
  <c r="FO337" i="4"/>
  <c r="FT336" i="4"/>
  <c r="FX336" i="4"/>
  <c r="GB336" i="4"/>
  <c r="FU336" i="4"/>
  <c r="FY336" i="4"/>
  <c r="GC336" i="4"/>
  <c r="FZ336" i="4"/>
  <c r="GA336" i="4"/>
  <c r="GD336" i="4"/>
  <c r="FH336" i="4"/>
  <c r="FL336" i="4"/>
  <c r="FP336" i="4"/>
  <c r="GE336" i="4"/>
  <c r="FI336" i="4"/>
  <c r="FM336" i="4"/>
  <c r="FQ336" i="4"/>
  <c r="FV336" i="4"/>
  <c r="FJ336" i="4"/>
  <c r="FW336" i="4"/>
  <c r="FK336" i="4"/>
  <c r="FN336" i="4"/>
  <c r="FO336" i="4"/>
  <c r="FT335" i="4"/>
  <c r="FX335" i="4"/>
  <c r="GB335" i="4"/>
  <c r="FU335" i="4"/>
  <c r="FY335" i="4"/>
  <c r="GC335" i="4"/>
  <c r="FV335" i="4"/>
  <c r="GD335" i="4"/>
  <c r="FW335" i="4"/>
  <c r="GE335" i="4"/>
  <c r="FZ335" i="4"/>
  <c r="FH335" i="4"/>
  <c r="FL335" i="4"/>
  <c r="FP335" i="4"/>
  <c r="GA335" i="4"/>
  <c r="FI335" i="4"/>
  <c r="FM335" i="4"/>
  <c r="FQ335" i="4"/>
  <c r="FF335" i="4"/>
  <c r="FN335" i="4"/>
  <c r="FG335" i="4"/>
  <c r="FO335" i="4"/>
  <c r="FJ335" i="4"/>
  <c r="FK335" i="4"/>
  <c r="FT334" i="4"/>
  <c r="FX334" i="4"/>
  <c r="GB334" i="4"/>
  <c r="FU334" i="4"/>
  <c r="FY334" i="4"/>
  <c r="GC334" i="4"/>
  <c r="FZ334" i="4"/>
  <c r="GA334" i="4"/>
  <c r="FV334" i="4"/>
  <c r="FH334" i="4"/>
  <c r="FL334" i="4"/>
  <c r="FP334" i="4"/>
  <c r="FW334" i="4"/>
  <c r="FI334" i="4"/>
  <c r="FM334" i="4"/>
  <c r="FQ334" i="4"/>
  <c r="FJ334" i="4"/>
  <c r="FK334" i="4"/>
  <c r="GD334" i="4"/>
  <c r="FF334" i="4"/>
  <c r="GE334" i="4"/>
  <c r="FG334" i="4"/>
  <c r="FT333" i="4"/>
  <c r="FX333" i="4"/>
  <c r="GB333" i="4"/>
  <c r="FU333" i="4"/>
  <c r="FY333" i="4"/>
  <c r="GC333" i="4"/>
  <c r="FV333" i="4"/>
  <c r="GD333" i="4"/>
  <c r="FW333" i="4"/>
  <c r="GE333" i="4"/>
  <c r="FH333" i="4"/>
  <c r="FL333" i="4"/>
  <c r="FP333" i="4"/>
  <c r="FI333" i="4"/>
  <c r="FM333" i="4"/>
  <c r="FQ333" i="4"/>
  <c r="FZ333" i="4"/>
  <c r="FF333" i="4"/>
  <c r="FN333" i="4"/>
  <c r="GA333" i="4"/>
  <c r="FG333" i="4"/>
  <c r="FO333" i="4"/>
  <c r="FT332" i="4"/>
  <c r="FX332" i="4"/>
  <c r="GB332" i="4"/>
  <c r="FU332" i="4"/>
  <c r="FY332" i="4"/>
  <c r="GC332" i="4"/>
  <c r="FZ332" i="4"/>
  <c r="GA332" i="4"/>
  <c r="GD332" i="4"/>
  <c r="FH332" i="4"/>
  <c r="FL332" i="4"/>
  <c r="FP332" i="4"/>
  <c r="GE332" i="4"/>
  <c r="FI332" i="4"/>
  <c r="FM332" i="4"/>
  <c r="FQ332" i="4"/>
  <c r="FJ332" i="4"/>
  <c r="FK332" i="4"/>
  <c r="FN332" i="4"/>
  <c r="FO332" i="4"/>
  <c r="FT331" i="4"/>
  <c r="FX331" i="4"/>
  <c r="GB331" i="4"/>
  <c r="FU331" i="4"/>
  <c r="FY331" i="4"/>
  <c r="GC331" i="4"/>
  <c r="FV331" i="4"/>
  <c r="GD331" i="4"/>
  <c r="FW331" i="4"/>
  <c r="GE331" i="4"/>
  <c r="FZ331" i="4"/>
  <c r="FH331" i="4"/>
  <c r="FL331" i="4"/>
  <c r="FP331" i="4"/>
  <c r="GA331" i="4"/>
  <c r="FI331" i="4"/>
  <c r="FM331" i="4"/>
  <c r="FQ331" i="4"/>
  <c r="FF331" i="4"/>
  <c r="FN331" i="4"/>
  <c r="FG331" i="4"/>
  <c r="FO331" i="4"/>
  <c r="FJ331" i="4"/>
  <c r="FK331" i="4"/>
  <c r="FT330" i="4"/>
  <c r="FX330" i="4"/>
  <c r="GB330" i="4"/>
  <c r="FU330" i="4"/>
  <c r="FY330" i="4"/>
  <c r="GC330" i="4"/>
  <c r="FZ330" i="4"/>
  <c r="GA330" i="4"/>
  <c r="FV330" i="4"/>
  <c r="FH330" i="4"/>
  <c r="FL330" i="4"/>
  <c r="FP330" i="4"/>
  <c r="FW330" i="4"/>
  <c r="FI330" i="4"/>
  <c r="FM330" i="4"/>
  <c r="FQ330" i="4"/>
  <c r="GD330" i="4"/>
  <c r="FJ330" i="4"/>
  <c r="GE330" i="4"/>
  <c r="FK330" i="4"/>
  <c r="FF330" i="4"/>
  <c r="FG330" i="4"/>
  <c r="FT329" i="4"/>
  <c r="FX329" i="4"/>
  <c r="GB329" i="4"/>
  <c r="FU329" i="4"/>
  <c r="FY329" i="4"/>
  <c r="GC329" i="4"/>
  <c r="FV329" i="4"/>
  <c r="GD329" i="4"/>
  <c r="FW329" i="4"/>
  <c r="GE329" i="4"/>
  <c r="FH329" i="4"/>
  <c r="FL329" i="4"/>
  <c r="FP329" i="4"/>
  <c r="FI329" i="4"/>
  <c r="FM329" i="4"/>
  <c r="FQ329" i="4"/>
  <c r="FF329" i="4"/>
  <c r="FN329" i="4"/>
  <c r="FG329" i="4"/>
  <c r="FO329" i="4"/>
  <c r="FZ329" i="4"/>
  <c r="GA329" i="4"/>
  <c r="FT328" i="4"/>
  <c r="FX328" i="4"/>
  <c r="GB328" i="4"/>
  <c r="FU328" i="4"/>
  <c r="FY328" i="4"/>
  <c r="GC328" i="4"/>
  <c r="FZ328" i="4"/>
  <c r="GA328" i="4"/>
  <c r="GD328" i="4"/>
  <c r="FH328" i="4"/>
  <c r="FL328" i="4"/>
  <c r="FP328" i="4"/>
  <c r="GE328" i="4"/>
  <c r="FI328" i="4"/>
  <c r="FM328" i="4"/>
  <c r="FQ328" i="4"/>
  <c r="FV328" i="4"/>
  <c r="FJ328" i="4"/>
  <c r="FW328" i="4"/>
  <c r="FK328" i="4"/>
  <c r="FN328" i="4"/>
  <c r="FO328" i="4"/>
  <c r="FT327" i="4"/>
  <c r="FX327" i="4"/>
  <c r="GB327" i="4"/>
  <c r="FU327" i="4"/>
  <c r="FY327" i="4"/>
  <c r="GC327" i="4"/>
  <c r="FV327" i="4"/>
  <c r="GD327" i="4"/>
  <c r="FW327" i="4"/>
  <c r="GE327" i="4"/>
  <c r="FZ327" i="4"/>
  <c r="FH327" i="4"/>
  <c r="FL327" i="4"/>
  <c r="FP327" i="4"/>
  <c r="GA327" i="4"/>
  <c r="FI327" i="4"/>
  <c r="FM327" i="4"/>
  <c r="FQ327" i="4"/>
  <c r="FF327" i="4"/>
  <c r="FN327" i="4"/>
  <c r="FG327" i="4"/>
  <c r="FO327" i="4"/>
  <c r="FJ327" i="4"/>
  <c r="FK327" i="4"/>
  <c r="FT326" i="4"/>
  <c r="FX326" i="4"/>
  <c r="GB326" i="4"/>
  <c r="FU326" i="4"/>
  <c r="FY326" i="4"/>
  <c r="GC326" i="4"/>
  <c r="FZ326" i="4"/>
  <c r="GA326" i="4"/>
  <c r="FV326" i="4"/>
  <c r="FH326" i="4"/>
  <c r="FL326" i="4"/>
  <c r="FP326" i="4"/>
  <c r="FW326" i="4"/>
  <c r="FI326" i="4"/>
  <c r="FM326" i="4"/>
  <c r="FQ326" i="4"/>
  <c r="FJ326" i="4"/>
  <c r="FK326" i="4"/>
  <c r="FF326" i="4"/>
  <c r="FG326" i="4"/>
  <c r="FT325" i="4"/>
  <c r="FX325" i="4"/>
  <c r="GB325" i="4"/>
  <c r="FU325" i="4"/>
  <c r="FY325" i="4"/>
  <c r="GC325" i="4"/>
  <c r="FV325" i="4"/>
  <c r="GD325" i="4"/>
  <c r="FW325" i="4"/>
  <c r="GE325" i="4"/>
  <c r="FH325" i="4"/>
  <c r="FL325" i="4"/>
  <c r="FP325" i="4"/>
  <c r="FI325" i="4"/>
  <c r="FM325" i="4"/>
  <c r="FQ325" i="4"/>
  <c r="FZ325" i="4"/>
  <c r="FF325" i="4"/>
  <c r="FN325" i="4"/>
  <c r="GA325" i="4"/>
  <c r="FG325" i="4"/>
  <c r="FO325" i="4"/>
  <c r="FT324" i="4"/>
  <c r="FX324" i="4"/>
  <c r="GB324" i="4"/>
  <c r="FU324" i="4"/>
  <c r="FY324" i="4"/>
  <c r="GC324" i="4"/>
  <c r="FZ324" i="4"/>
  <c r="GA324" i="4"/>
  <c r="GD324" i="4"/>
  <c r="FH324" i="4"/>
  <c r="FL324" i="4"/>
  <c r="FP324" i="4"/>
  <c r="GE324" i="4"/>
  <c r="FI324" i="4"/>
  <c r="FM324" i="4"/>
  <c r="FQ324" i="4"/>
  <c r="FJ324" i="4"/>
  <c r="FK324" i="4"/>
  <c r="FV324" i="4"/>
  <c r="FN324" i="4"/>
  <c r="FW324" i="4"/>
  <c r="FO324" i="4"/>
  <c r="FT323" i="4"/>
  <c r="FX323" i="4"/>
  <c r="GB323" i="4"/>
  <c r="FU323" i="4"/>
  <c r="FY323" i="4"/>
  <c r="GC323" i="4"/>
  <c r="FV323" i="4"/>
  <c r="GD323" i="4"/>
  <c r="FW323" i="4"/>
  <c r="GE323" i="4"/>
  <c r="FZ323" i="4"/>
  <c r="FH323" i="4"/>
  <c r="FL323" i="4"/>
  <c r="FP323" i="4"/>
  <c r="GA323" i="4"/>
  <c r="FI323" i="4"/>
  <c r="FM323" i="4"/>
  <c r="FQ323" i="4"/>
  <c r="FF323" i="4"/>
  <c r="FN323" i="4"/>
  <c r="FG323" i="4"/>
  <c r="FO323" i="4"/>
  <c r="FJ323" i="4"/>
  <c r="FK323" i="4"/>
  <c r="FT322" i="4"/>
  <c r="FX322" i="4"/>
  <c r="GB322" i="4"/>
  <c r="FU322" i="4"/>
  <c r="FY322" i="4"/>
  <c r="GC322" i="4"/>
  <c r="FZ322" i="4"/>
  <c r="GA322" i="4"/>
  <c r="FV322" i="4"/>
  <c r="FH322" i="4"/>
  <c r="FL322" i="4"/>
  <c r="FP322" i="4"/>
  <c r="FW322" i="4"/>
  <c r="FI322" i="4"/>
  <c r="FM322" i="4"/>
  <c r="FQ322" i="4"/>
  <c r="GD322" i="4"/>
  <c r="FJ322" i="4"/>
  <c r="GE322" i="4"/>
  <c r="FK322" i="4"/>
  <c r="FF322" i="4"/>
  <c r="FG322" i="4"/>
  <c r="FT321" i="4"/>
  <c r="FX321" i="4"/>
  <c r="GB321" i="4"/>
  <c r="FU321" i="4"/>
  <c r="FY321" i="4"/>
  <c r="GC321" i="4"/>
  <c r="FV321" i="4"/>
  <c r="GD321" i="4"/>
  <c r="FW321" i="4"/>
  <c r="GE321" i="4"/>
  <c r="FH321" i="4"/>
  <c r="FL321" i="4"/>
  <c r="FP321" i="4"/>
  <c r="FI321" i="4"/>
  <c r="FM321" i="4"/>
  <c r="FQ321" i="4"/>
  <c r="FF321" i="4"/>
  <c r="FN321" i="4"/>
  <c r="FG321" i="4"/>
  <c r="FO321" i="4"/>
  <c r="FT320" i="4"/>
  <c r="FX320" i="4"/>
  <c r="GB320" i="4"/>
  <c r="FU320" i="4"/>
  <c r="FY320" i="4"/>
  <c r="GC320" i="4"/>
  <c r="FZ320" i="4"/>
  <c r="GA320" i="4"/>
  <c r="GD320" i="4"/>
  <c r="FH320" i="4"/>
  <c r="FL320" i="4"/>
  <c r="FP320" i="4"/>
  <c r="GE320" i="4"/>
  <c r="FI320" i="4"/>
  <c r="FM320" i="4"/>
  <c r="FQ320" i="4"/>
  <c r="FV320" i="4"/>
  <c r="FJ320" i="4"/>
  <c r="FW320" i="4"/>
  <c r="FK320" i="4"/>
  <c r="FN320" i="4"/>
  <c r="FO320" i="4"/>
  <c r="FT319" i="4"/>
  <c r="FX319" i="4"/>
  <c r="GB319" i="4"/>
  <c r="FU319" i="4"/>
  <c r="FY319" i="4"/>
  <c r="GC319" i="4"/>
  <c r="FV319" i="4"/>
  <c r="GD319" i="4"/>
  <c r="FW319" i="4"/>
  <c r="GE319" i="4"/>
  <c r="FZ319" i="4"/>
  <c r="FH319" i="4"/>
  <c r="FL319" i="4"/>
  <c r="FP319" i="4"/>
  <c r="GA319" i="4"/>
  <c r="FI319" i="4"/>
  <c r="FM319" i="4"/>
  <c r="FQ319" i="4"/>
  <c r="FF319" i="4"/>
  <c r="FN319" i="4"/>
  <c r="FG319" i="4"/>
  <c r="FO319" i="4"/>
  <c r="FJ319" i="4"/>
  <c r="FK319" i="4"/>
  <c r="FT318" i="4"/>
  <c r="FX318" i="4"/>
  <c r="GB318" i="4"/>
  <c r="FU318" i="4"/>
  <c r="FY318" i="4"/>
  <c r="GC318" i="4"/>
  <c r="FZ318" i="4"/>
  <c r="GA318" i="4"/>
  <c r="FV318" i="4"/>
  <c r="FH318" i="4"/>
  <c r="FL318" i="4"/>
  <c r="FP318" i="4"/>
  <c r="FW318" i="4"/>
  <c r="FI318" i="4"/>
  <c r="FM318" i="4"/>
  <c r="FQ318" i="4"/>
  <c r="FJ318" i="4"/>
  <c r="FK318" i="4"/>
  <c r="GD318" i="4"/>
  <c r="FF318" i="4"/>
  <c r="GE318" i="4"/>
  <c r="FG318" i="4"/>
  <c r="FT317" i="4"/>
  <c r="FX317" i="4"/>
  <c r="GB317" i="4"/>
  <c r="FU317" i="4"/>
  <c r="FY317" i="4"/>
  <c r="GC317" i="4"/>
  <c r="FV317" i="4"/>
  <c r="GD317" i="4"/>
  <c r="FW317" i="4"/>
  <c r="GE317" i="4"/>
  <c r="FH317" i="4"/>
  <c r="FL317" i="4"/>
  <c r="FP317" i="4"/>
  <c r="FI317" i="4"/>
  <c r="FM317" i="4"/>
  <c r="FQ317" i="4"/>
  <c r="FZ317" i="4"/>
  <c r="FF317" i="4"/>
  <c r="FN317" i="4"/>
  <c r="GA317" i="4"/>
  <c r="FG317" i="4"/>
  <c r="FO317" i="4"/>
  <c r="FT316" i="4"/>
  <c r="FX316" i="4"/>
  <c r="GB316" i="4"/>
  <c r="FU316" i="4"/>
  <c r="FY316" i="4"/>
  <c r="GC316" i="4"/>
  <c r="FZ316" i="4"/>
  <c r="GA316" i="4"/>
  <c r="GD316" i="4"/>
  <c r="FH316" i="4"/>
  <c r="FL316" i="4"/>
  <c r="FP316" i="4"/>
  <c r="GE316" i="4"/>
  <c r="FI316" i="4"/>
  <c r="FM316" i="4"/>
  <c r="FQ316" i="4"/>
  <c r="FJ316" i="4"/>
  <c r="FK316" i="4"/>
  <c r="FN316" i="4"/>
  <c r="FO316" i="4"/>
  <c r="FT315" i="4"/>
  <c r="FX315" i="4"/>
  <c r="GB315" i="4"/>
  <c r="FU315" i="4"/>
  <c r="FY315" i="4"/>
  <c r="GC315" i="4"/>
  <c r="FV315" i="4"/>
  <c r="GD315" i="4"/>
  <c r="FW315" i="4"/>
  <c r="GE315" i="4"/>
  <c r="FZ315" i="4"/>
  <c r="FH315" i="4"/>
  <c r="FL315" i="4"/>
  <c r="FP315" i="4"/>
  <c r="GA315" i="4"/>
  <c r="FI315" i="4"/>
  <c r="FM315" i="4"/>
  <c r="FQ315" i="4"/>
  <c r="FF315" i="4"/>
  <c r="FN315" i="4"/>
  <c r="FG315" i="4"/>
  <c r="FO315" i="4"/>
  <c r="FJ315" i="4"/>
  <c r="FK315" i="4"/>
  <c r="FT314" i="4"/>
  <c r="FX314" i="4"/>
  <c r="GB314" i="4"/>
  <c r="FU314" i="4"/>
  <c r="FY314" i="4"/>
  <c r="GC314" i="4"/>
  <c r="FZ314" i="4"/>
  <c r="GA314" i="4"/>
  <c r="FV314" i="4"/>
  <c r="FH314" i="4"/>
  <c r="FL314" i="4"/>
  <c r="FP314" i="4"/>
  <c r="FW314" i="4"/>
  <c r="FI314" i="4"/>
  <c r="FM314" i="4"/>
  <c r="FQ314" i="4"/>
  <c r="GD314" i="4"/>
  <c r="FJ314" i="4"/>
  <c r="GE314" i="4"/>
  <c r="FK314" i="4"/>
  <c r="FF314" i="4"/>
  <c r="FG314" i="4"/>
  <c r="FT313" i="4"/>
  <c r="FX313" i="4"/>
  <c r="GB313" i="4"/>
  <c r="FU313" i="4"/>
  <c r="FY313" i="4"/>
  <c r="GC313" i="4"/>
  <c r="FV313" i="4"/>
  <c r="GD313" i="4"/>
  <c r="FW313" i="4"/>
  <c r="GE313" i="4"/>
  <c r="FH313" i="4"/>
  <c r="FL313" i="4"/>
  <c r="FP313" i="4"/>
  <c r="FI313" i="4"/>
  <c r="FM313" i="4"/>
  <c r="FQ313" i="4"/>
  <c r="FF313" i="4"/>
  <c r="FN313" i="4"/>
  <c r="FG313" i="4"/>
  <c r="FO313" i="4"/>
  <c r="FZ313" i="4"/>
  <c r="GA313" i="4"/>
  <c r="FT312" i="4"/>
  <c r="FX312" i="4"/>
  <c r="GB312" i="4"/>
  <c r="FU312" i="4"/>
  <c r="FY312" i="4"/>
  <c r="GC312" i="4"/>
  <c r="FZ312" i="4"/>
  <c r="GA312" i="4"/>
  <c r="GD312" i="4"/>
  <c r="FH312" i="4"/>
  <c r="FL312" i="4"/>
  <c r="FP312" i="4"/>
  <c r="GE312" i="4"/>
  <c r="FI312" i="4"/>
  <c r="FM312" i="4"/>
  <c r="FQ312" i="4"/>
  <c r="FV312" i="4"/>
  <c r="FJ312" i="4"/>
  <c r="FW312" i="4"/>
  <c r="FK312" i="4"/>
  <c r="FN312" i="4"/>
  <c r="FO312" i="4"/>
  <c r="FT311" i="4"/>
  <c r="FX311" i="4"/>
  <c r="GB311" i="4"/>
  <c r="FU311" i="4"/>
  <c r="FY311" i="4"/>
  <c r="GC311" i="4"/>
  <c r="FV311" i="4"/>
  <c r="GD311" i="4"/>
  <c r="FW311" i="4"/>
  <c r="GE311" i="4"/>
  <c r="FZ311" i="4"/>
  <c r="FH311" i="4"/>
  <c r="FL311" i="4"/>
  <c r="FP311" i="4"/>
  <c r="GA311" i="4"/>
  <c r="FI311" i="4"/>
  <c r="FM311" i="4"/>
  <c r="FQ311" i="4"/>
  <c r="FF311" i="4"/>
  <c r="FN311" i="4"/>
  <c r="FG311" i="4"/>
  <c r="FO311" i="4"/>
  <c r="FJ311" i="4"/>
  <c r="FK311" i="4"/>
  <c r="FT310" i="4"/>
  <c r="FX310" i="4"/>
  <c r="GB310" i="4"/>
  <c r="FU310" i="4"/>
  <c r="FY310" i="4"/>
  <c r="GC310" i="4"/>
  <c r="FZ310" i="4"/>
  <c r="GA310" i="4"/>
  <c r="FV310" i="4"/>
  <c r="FH310" i="4"/>
  <c r="FL310" i="4"/>
  <c r="FP310" i="4"/>
  <c r="FW310" i="4"/>
  <c r="FI310" i="4"/>
  <c r="FM310" i="4"/>
  <c r="FQ310" i="4"/>
  <c r="FJ310" i="4"/>
  <c r="FK310" i="4"/>
  <c r="FF310" i="4"/>
  <c r="FG310" i="4"/>
  <c r="FT309" i="4"/>
  <c r="FX309" i="4"/>
  <c r="GB309" i="4"/>
  <c r="FU309" i="4"/>
  <c r="FY309" i="4"/>
  <c r="GC309" i="4"/>
  <c r="FV309" i="4"/>
  <c r="GD309" i="4"/>
  <c r="FW309" i="4"/>
  <c r="GE309" i="4"/>
  <c r="FH309" i="4"/>
  <c r="FL309" i="4"/>
  <c r="FP309" i="4"/>
  <c r="FI309" i="4"/>
  <c r="FM309" i="4"/>
  <c r="FQ309" i="4"/>
  <c r="FZ309" i="4"/>
  <c r="FF309" i="4"/>
  <c r="FN309" i="4"/>
  <c r="GA309" i="4"/>
  <c r="FG309" i="4"/>
  <c r="FO309" i="4"/>
  <c r="FT308" i="4"/>
  <c r="FX308" i="4"/>
  <c r="GB308" i="4"/>
  <c r="FU308" i="4"/>
  <c r="FY308" i="4"/>
  <c r="GC308" i="4"/>
  <c r="FZ308" i="4"/>
  <c r="GA308" i="4"/>
  <c r="GD308" i="4"/>
  <c r="FH308" i="4"/>
  <c r="FL308" i="4"/>
  <c r="FP308" i="4"/>
  <c r="GE308" i="4"/>
  <c r="FI308" i="4"/>
  <c r="FM308" i="4"/>
  <c r="FQ308" i="4"/>
  <c r="FJ308" i="4"/>
  <c r="FK308" i="4"/>
  <c r="FV308" i="4"/>
  <c r="FN308" i="4"/>
  <c r="FW308" i="4"/>
  <c r="FO308" i="4"/>
  <c r="FT307" i="4"/>
  <c r="FX307" i="4"/>
  <c r="GB307" i="4"/>
  <c r="FU307" i="4"/>
  <c r="FY307" i="4"/>
  <c r="GC307" i="4"/>
  <c r="FV307" i="4"/>
  <c r="GD307" i="4"/>
  <c r="FW307" i="4"/>
  <c r="GE307" i="4"/>
  <c r="FZ307" i="4"/>
  <c r="FH307" i="4"/>
  <c r="FL307" i="4"/>
  <c r="FP307" i="4"/>
  <c r="GA307" i="4"/>
  <c r="FI307" i="4"/>
  <c r="FM307" i="4"/>
  <c r="FQ307" i="4"/>
  <c r="FF307" i="4"/>
  <c r="FN307" i="4"/>
  <c r="FG307" i="4"/>
  <c r="FO307" i="4"/>
  <c r="FJ307" i="4"/>
  <c r="FK307" i="4"/>
  <c r="FT306" i="4"/>
  <c r="FX306" i="4"/>
  <c r="GB306" i="4"/>
  <c r="FU306" i="4"/>
  <c r="FY306" i="4"/>
  <c r="GC306" i="4"/>
  <c r="FZ306" i="4"/>
  <c r="GA306" i="4"/>
  <c r="FV306" i="4"/>
  <c r="FH306" i="4"/>
  <c r="FL306" i="4"/>
  <c r="FP306" i="4"/>
  <c r="FW306" i="4"/>
  <c r="FI306" i="4"/>
  <c r="FM306" i="4"/>
  <c r="FQ306" i="4"/>
  <c r="GD306" i="4"/>
  <c r="FJ306" i="4"/>
  <c r="GE306" i="4"/>
  <c r="FK306" i="4"/>
  <c r="FF306" i="4"/>
  <c r="FG306" i="4"/>
  <c r="FT305" i="4"/>
  <c r="FX305" i="4"/>
  <c r="GB305" i="4"/>
  <c r="FU305" i="4"/>
  <c r="FY305" i="4"/>
  <c r="GC305" i="4"/>
  <c r="FV305" i="4"/>
  <c r="GD305" i="4"/>
  <c r="FW305" i="4"/>
  <c r="GE305" i="4"/>
  <c r="FH305" i="4"/>
  <c r="FL305" i="4"/>
  <c r="FP305" i="4"/>
  <c r="FI305" i="4"/>
  <c r="FM305" i="4"/>
  <c r="FQ305" i="4"/>
  <c r="FF305" i="4"/>
  <c r="FN305" i="4"/>
  <c r="FG305" i="4"/>
  <c r="FO305" i="4"/>
  <c r="FT304" i="4"/>
  <c r="FX304" i="4"/>
  <c r="GB304" i="4"/>
  <c r="FU304" i="4"/>
  <c r="FY304" i="4"/>
  <c r="GC304" i="4"/>
  <c r="FZ304" i="4"/>
  <c r="GA304" i="4"/>
  <c r="GD304" i="4"/>
  <c r="FH304" i="4"/>
  <c r="FL304" i="4"/>
  <c r="FP304" i="4"/>
  <c r="GE304" i="4"/>
  <c r="FI304" i="4"/>
  <c r="FM304" i="4"/>
  <c r="FQ304" i="4"/>
  <c r="FV304" i="4"/>
  <c r="FJ304" i="4"/>
  <c r="FW304" i="4"/>
  <c r="FK304" i="4"/>
  <c r="FN304" i="4"/>
  <c r="FO304" i="4"/>
  <c r="FT303" i="4"/>
  <c r="FX303" i="4"/>
  <c r="GB303" i="4"/>
  <c r="FU303" i="4"/>
  <c r="FY303" i="4"/>
  <c r="GC303" i="4"/>
  <c r="FV303" i="4"/>
  <c r="GD303" i="4"/>
  <c r="FW303" i="4"/>
  <c r="GE303" i="4"/>
  <c r="FZ303" i="4"/>
  <c r="FH303" i="4"/>
  <c r="FL303" i="4"/>
  <c r="FP303" i="4"/>
  <c r="GA303" i="4"/>
  <c r="FI303" i="4"/>
  <c r="FM303" i="4"/>
  <c r="FQ303" i="4"/>
  <c r="FF303" i="4"/>
  <c r="FN303" i="4"/>
  <c r="FG303" i="4"/>
  <c r="FO303" i="4"/>
  <c r="FJ303" i="4"/>
  <c r="FK303" i="4"/>
  <c r="FT302" i="4"/>
  <c r="FX302" i="4"/>
  <c r="GB302" i="4"/>
  <c r="FU302" i="4"/>
  <c r="FY302" i="4"/>
  <c r="GC302" i="4"/>
  <c r="FZ302" i="4"/>
  <c r="GA302" i="4"/>
  <c r="FV302" i="4"/>
  <c r="FH302" i="4"/>
  <c r="FL302" i="4"/>
  <c r="FP302" i="4"/>
  <c r="FW302" i="4"/>
  <c r="FI302" i="4"/>
  <c r="FM302" i="4"/>
  <c r="FQ302" i="4"/>
  <c r="FJ302" i="4"/>
  <c r="FK302" i="4"/>
  <c r="GD302" i="4"/>
  <c r="FF302" i="4"/>
  <c r="GE302" i="4"/>
  <c r="FG302" i="4"/>
  <c r="FT301" i="4"/>
  <c r="FX301" i="4"/>
  <c r="GB301" i="4"/>
  <c r="FU301" i="4"/>
  <c r="FY301" i="4"/>
  <c r="GC301" i="4"/>
  <c r="FV301" i="4"/>
  <c r="GD301" i="4"/>
  <c r="FW301" i="4"/>
  <c r="GE301" i="4"/>
  <c r="FH301" i="4"/>
  <c r="FL301" i="4"/>
  <c r="FP301" i="4"/>
  <c r="FI301" i="4"/>
  <c r="FM301" i="4"/>
  <c r="FQ301" i="4"/>
  <c r="FZ301" i="4"/>
  <c r="FF301" i="4"/>
  <c r="FN301" i="4"/>
  <c r="GA301" i="4"/>
  <c r="FG301" i="4"/>
  <c r="FO301" i="4"/>
  <c r="FT300" i="4"/>
  <c r="FX300" i="4"/>
  <c r="GB300" i="4"/>
  <c r="FU300" i="4"/>
  <c r="FY300" i="4"/>
  <c r="GC300" i="4"/>
  <c r="FZ300" i="4"/>
  <c r="GA300" i="4"/>
  <c r="GD300" i="4"/>
  <c r="FH300" i="4"/>
  <c r="FL300" i="4"/>
  <c r="FP300" i="4"/>
  <c r="GE300" i="4"/>
  <c r="FI300" i="4"/>
  <c r="FM300" i="4"/>
  <c r="FQ300" i="4"/>
  <c r="FJ300" i="4"/>
  <c r="FK300" i="4"/>
  <c r="FN300" i="4"/>
  <c r="FO300" i="4"/>
  <c r="FT299" i="4"/>
  <c r="FX299" i="4"/>
  <c r="GB299" i="4"/>
  <c r="FU299" i="4"/>
  <c r="FY299" i="4"/>
  <c r="GC299" i="4"/>
  <c r="FV299" i="4"/>
  <c r="GD299" i="4"/>
  <c r="FW299" i="4"/>
  <c r="GE299" i="4"/>
  <c r="FZ299" i="4"/>
  <c r="FH299" i="4"/>
  <c r="FL299" i="4"/>
  <c r="FP299" i="4"/>
  <c r="GA299" i="4"/>
  <c r="FI299" i="4"/>
  <c r="FM299" i="4"/>
  <c r="FQ299" i="4"/>
  <c r="FF299" i="4"/>
  <c r="FN299" i="4"/>
  <c r="FG299" i="4"/>
  <c r="FO299" i="4"/>
  <c r="FJ299" i="4"/>
  <c r="FK299" i="4"/>
  <c r="FT298" i="4"/>
  <c r="FX298" i="4"/>
  <c r="GB298" i="4"/>
  <c r="FU298" i="4"/>
  <c r="FY298" i="4"/>
  <c r="GC298" i="4"/>
  <c r="FZ298" i="4"/>
  <c r="GA298" i="4"/>
  <c r="FV298" i="4"/>
  <c r="FH298" i="4"/>
  <c r="FL298" i="4"/>
  <c r="FP298" i="4"/>
  <c r="FW298" i="4"/>
  <c r="FI298" i="4"/>
  <c r="FM298" i="4"/>
  <c r="FQ298" i="4"/>
  <c r="GD298" i="4"/>
  <c r="FJ298" i="4"/>
  <c r="GE298" i="4"/>
  <c r="FK298" i="4"/>
  <c r="FF298" i="4"/>
  <c r="FG298" i="4"/>
  <c r="FT297" i="4"/>
  <c r="FX297" i="4"/>
  <c r="GB297" i="4"/>
  <c r="FU297" i="4"/>
  <c r="FY297" i="4"/>
  <c r="GC297" i="4"/>
  <c r="FV297" i="4"/>
  <c r="GD297" i="4"/>
  <c r="FW297" i="4"/>
  <c r="GE297" i="4"/>
  <c r="FH297" i="4"/>
  <c r="FL297" i="4"/>
  <c r="FP297" i="4"/>
  <c r="FI297" i="4"/>
  <c r="FM297" i="4"/>
  <c r="FQ297" i="4"/>
  <c r="FF297" i="4"/>
  <c r="FN297" i="4"/>
  <c r="FG297" i="4"/>
  <c r="FO297" i="4"/>
  <c r="FZ297" i="4"/>
  <c r="GA297" i="4"/>
  <c r="FT296" i="4"/>
  <c r="FX296" i="4"/>
  <c r="GB296" i="4"/>
  <c r="FU296" i="4"/>
  <c r="FY296" i="4"/>
  <c r="GC296" i="4"/>
  <c r="FZ296" i="4"/>
  <c r="GA296" i="4"/>
  <c r="GD296" i="4"/>
  <c r="FH296" i="4"/>
  <c r="FL296" i="4"/>
  <c r="FP296" i="4"/>
  <c r="GE296" i="4"/>
  <c r="FI296" i="4"/>
  <c r="FM296" i="4"/>
  <c r="FQ296" i="4"/>
  <c r="FV296" i="4"/>
  <c r="FJ296" i="4"/>
  <c r="FW296" i="4"/>
  <c r="FK296" i="4"/>
  <c r="FN296" i="4"/>
  <c r="FO296" i="4"/>
  <c r="FT295" i="4"/>
  <c r="FX295" i="4"/>
  <c r="GB295" i="4"/>
  <c r="FU295" i="4"/>
  <c r="FY295" i="4"/>
  <c r="GC295" i="4"/>
  <c r="FV295" i="4"/>
  <c r="GD295" i="4"/>
  <c r="FW295" i="4"/>
  <c r="GE295" i="4"/>
  <c r="FZ295" i="4"/>
  <c r="FH295" i="4"/>
  <c r="FL295" i="4"/>
  <c r="FP295" i="4"/>
  <c r="GA295" i="4"/>
  <c r="FI295" i="4"/>
  <c r="FM295" i="4"/>
  <c r="FQ295" i="4"/>
  <c r="FF295" i="4"/>
  <c r="FN295" i="4"/>
  <c r="FG295" i="4"/>
  <c r="FO295" i="4"/>
  <c r="FJ295" i="4"/>
  <c r="FK295" i="4"/>
  <c r="FT294" i="4"/>
  <c r="FX294" i="4"/>
  <c r="GB294" i="4"/>
  <c r="FU294" i="4"/>
  <c r="FY294" i="4"/>
  <c r="GC294" i="4"/>
  <c r="FZ294" i="4"/>
  <c r="GA294" i="4"/>
  <c r="FV294" i="4"/>
  <c r="FH294" i="4"/>
  <c r="FL294" i="4"/>
  <c r="FP294" i="4"/>
  <c r="FW294" i="4"/>
  <c r="FI294" i="4"/>
  <c r="FM294" i="4"/>
  <c r="FQ294" i="4"/>
  <c r="FJ294" i="4"/>
  <c r="FK294" i="4"/>
  <c r="FF294" i="4"/>
  <c r="FG294" i="4"/>
  <c r="FT293" i="4"/>
  <c r="FX293" i="4"/>
  <c r="GB293" i="4"/>
  <c r="FU293" i="4"/>
  <c r="FY293" i="4"/>
  <c r="GC293" i="4"/>
  <c r="FV293" i="4"/>
  <c r="GD293" i="4"/>
  <c r="FW293" i="4"/>
  <c r="GE293" i="4"/>
  <c r="FH293" i="4"/>
  <c r="FL293" i="4"/>
  <c r="FP293" i="4"/>
  <c r="FI293" i="4"/>
  <c r="FM293" i="4"/>
  <c r="FQ293" i="4"/>
  <c r="FZ293" i="4"/>
  <c r="FF293" i="4"/>
  <c r="FN293" i="4"/>
  <c r="GA293" i="4"/>
  <c r="FG293" i="4"/>
  <c r="FO293" i="4"/>
  <c r="FT292" i="4"/>
  <c r="FX292" i="4"/>
  <c r="GB292" i="4"/>
  <c r="FU292" i="4"/>
  <c r="FY292" i="4"/>
  <c r="GC292" i="4"/>
  <c r="FZ292" i="4"/>
  <c r="GA292" i="4"/>
  <c r="GD292" i="4"/>
  <c r="FH292" i="4"/>
  <c r="FL292" i="4"/>
  <c r="FP292" i="4"/>
  <c r="GE292" i="4"/>
  <c r="FI292" i="4"/>
  <c r="FM292" i="4"/>
  <c r="FQ292" i="4"/>
  <c r="FJ292" i="4"/>
  <c r="FK292" i="4"/>
  <c r="FV292" i="4"/>
  <c r="FN292" i="4"/>
  <c r="FW292" i="4"/>
  <c r="FO292" i="4"/>
  <c r="FT291" i="4"/>
  <c r="FX291" i="4"/>
  <c r="GB291" i="4"/>
  <c r="FU291" i="4"/>
  <c r="FY291" i="4"/>
  <c r="GC291" i="4"/>
  <c r="FV291" i="4"/>
  <c r="GD291" i="4"/>
  <c r="FW291" i="4"/>
  <c r="GE291" i="4"/>
  <c r="FZ291" i="4"/>
  <c r="FH291" i="4"/>
  <c r="FL291" i="4"/>
  <c r="FP291" i="4"/>
  <c r="GA291" i="4"/>
  <c r="FI291" i="4"/>
  <c r="FM291" i="4"/>
  <c r="FQ291" i="4"/>
  <c r="FF291" i="4"/>
  <c r="FN291" i="4"/>
  <c r="FG291" i="4"/>
  <c r="FO291" i="4"/>
  <c r="FJ291" i="4"/>
  <c r="FK291" i="4"/>
  <c r="FT290" i="4"/>
  <c r="FX290" i="4"/>
  <c r="GB290" i="4"/>
  <c r="FU290" i="4"/>
  <c r="FY290" i="4"/>
  <c r="GC290" i="4"/>
  <c r="FZ290" i="4"/>
  <c r="GA290" i="4"/>
  <c r="FV290" i="4"/>
  <c r="FH290" i="4"/>
  <c r="FL290" i="4"/>
  <c r="FP290" i="4"/>
  <c r="FW290" i="4"/>
  <c r="FI290" i="4"/>
  <c r="FM290" i="4"/>
  <c r="FQ290" i="4"/>
  <c r="GD290" i="4"/>
  <c r="FJ290" i="4"/>
  <c r="GE290" i="4"/>
  <c r="FK290" i="4"/>
  <c r="FF290" i="4"/>
  <c r="FG290" i="4"/>
  <c r="FT289" i="4"/>
  <c r="FX289" i="4"/>
  <c r="GB289" i="4"/>
  <c r="FU289" i="4"/>
  <c r="FY289" i="4"/>
  <c r="GC289" i="4"/>
  <c r="FV289" i="4"/>
  <c r="GD289" i="4"/>
  <c r="FW289" i="4"/>
  <c r="GE289" i="4"/>
  <c r="FH289" i="4"/>
  <c r="FL289" i="4"/>
  <c r="FP289" i="4"/>
  <c r="FI289" i="4"/>
  <c r="FM289" i="4"/>
  <c r="FQ289" i="4"/>
  <c r="FF289" i="4"/>
  <c r="FN289" i="4"/>
  <c r="FG289" i="4"/>
  <c r="FO289" i="4"/>
  <c r="FT288" i="4"/>
  <c r="FX288" i="4"/>
  <c r="GB288" i="4"/>
  <c r="FU288" i="4"/>
  <c r="FY288" i="4"/>
  <c r="GC288" i="4"/>
  <c r="FZ288" i="4"/>
  <c r="GA288" i="4"/>
  <c r="GD288" i="4"/>
  <c r="FH288" i="4"/>
  <c r="FL288" i="4"/>
  <c r="FP288" i="4"/>
  <c r="GE288" i="4"/>
  <c r="FI288" i="4"/>
  <c r="FM288" i="4"/>
  <c r="FQ288" i="4"/>
  <c r="FV288" i="4"/>
  <c r="FJ288" i="4"/>
  <c r="FW288" i="4"/>
  <c r="FK288" i="4"/>
  <c r="FN288" i="4"/>
  <c r="FO288" i="4"/>
  <c r="FV287" i="4"/>
  <c r="FZ287" i="4"/>
  <c r="FW287" i="4"/>
  <c r="GA287" i="4"/>
  <c r="FT287" i="4"/>
  <c r="GB287" i="4"/>
  <c r="FU287" i="4"/>
  <c r="GC287" i="4"/>
  <c r="GD287" i="4"/>
  <c r="GE287" i="4"/>
  <c r="FX287" i="4"/>
  <c r="FH287" i="4"/>
  <c r="FL287" i="4"/>
  <c r="FP287" i="4"/>
  <c r="FY287" i="4"/>
  <c r="FI287" i="4"/>
  <c r="FM287" i="4"/>
  <c r="FQ287" i="4"/>
  <c r="FF287" i="4"/>
  <c r="FN287" i="4"/>
  <c r="FG287" i="4"/>
  <c r="FO287" i="4"/>
  <c r="FJ287" i="4"/>
  <c r="FK287" i="4"/>
  <c r="FV286" i="4"/>
  <c r="FZ286" i="4"/>
  <c r="GD286" i="4"/>
  <c r="FW286" i="4"/>
  <c r="GA286" i="4"/>
  <c r="GE286" i="4"/>
  <c r="FX286" i="4"/>
  <c r="FY286" i="4"/>
  <c r="GB286" i="4"/>
  <c r="GC286" i="4"/>
  <c r="FH286" i="4"/>
  <c r="FL286" i="4"/>
  <c r="FP286" i="4"/>
  <c r="FI286" i="4"/>
  <c r="FM286" i="4"/>
  <c r="FQ286" i="4"/>
  <c r="FJ286" i="4"/>
  <c r="FK286" i="4"/>
  <c r="FT286" i="4"/>
  <c r="FF286" i="4"/>
  <c r="FU286" i="4"/>
  <c r="FG286" i="4"/>
  <c r="FV285" i="4"/>
  <c r="FZ285" i="4"/>
  <c r="GD285" i="4"/>
  <c r="FW285" i="4"/>
  <c r="GA285" i="4"/>
  <c r="GE285" i="4"/>
  <c r="FT285" i="4"/>
  <c r="GB285" i="4"/>
  <c r="FU285" i="4"/>
  <c r="GC285" i="4"/>
  <c r="FX285" i="4"/>
  <c r="FY285" i="4"/>
  <c r="FH285" i="4"/>
  <c r="FL285" i="4"/>
  <c r="FP285" i="4"/>
  <c r="FI285" i="4"/>
  <c r="FM285" i="4"/>
  <c r="FQ285" i="4"/>
  <c r="FF285" i="4"/>
  <c r="FN285" i="4"/>
  <c r="FG285" i="4"/>
  <c r="FO285" i="4"/>
  <c r="FV284" i="4"/>
  <c r="FZ284" i="4"/>
  <c r="GD284" i="4"/>
  <c r="FW284" i="4"/>
  <c r="GA284" i="4"/>
  <c r="GE284" i="4"/>
  <c r="FX284" i="4"/>
  <c r="FY284" i="4"/>
  <c r="FT284" i="4"/>
  <c r="FU284" i="4"/>
  <c r="GB284" i="4"/>
  <c r="FH284" i="4"/>
  <c r="FL284" i="4"/>
  <c r="FP284" i="4"/>
  <c r="GC284" i="4"/>
  <c r="FI284" i="4"/>
  <c r="FM284" i="4"/>
  <c r="FQ284" i="4"/>
  <c r="FJ284" i="4"/>
  <c r="FK284" i="4"/>
  <c r="FN284" i="4"/>
  <c r="FO284" i="4"/>
  <c r="FV283" i="4"/>
  <c r="FZ283" i="4"/>
  <c r="GD283" i="4"/>
  <c r="FW283" i="4"/>
  <c r="GA283" i="4"/>
  <c r="GE283" i="4"/>
  <c r="FT283" i="4"/>
  <c r="GB283" i="4"/>
  <c r="FU283" i="4"/>
  <c r="GC283" i="4"/>
  <c r="FH283" i="4"/>
  <c r="FL283" i="4"/>
  <c r="FP283" i="4"/>
  <c r="FI283" i="4"/>
  <c r="FM283" i="4"/>
  <c r="FQ283" i="4"/>
  <c r="FX283" i="4"/>
  <c r="FF283" i="4"/>
  <c r="FN283" i="4"/>
  <c r="FY283" i="4"/>
  <c r="FG283" i="4"/>
  <c r="FO283" i="4"/>
  <c r="FJ283" i="4"/>
  <c r="FK283" i="4"/>
  <c r="FV282" i="4"/>
  <c r="FZ282" i="4"/>
  <c r="GD282" i="4"/>
  <c r="FW282" i="4"/>
  <c r="GA282" i="4"/>
  <c r="GE282" i="4"/>
  <c r="FX282" i="4"/>
  <c r="FY282" i="4"/>
  <c r="GB282" i="4"/>
  <c r="GC282" i="4"/>
  <c r="FT282" i="4"/>
  <c r="FH282" i="4"/>
  <c r="FL282" i="4"/>
  <c r="FP282" i="4"/>
  <c r="FU282" i="4"/>
  <c r="FI282" i="4"/>
  <c r="FM282" i="4"/>
  <c r="FQ282" i="4"/>
  <c r="FJ282" i="4"/>
  <c r="FK282" i="4"/>
  <c r="FF282" i="4"/>
  <c r="FG282" i="4"/>
  <c r="FV281" i="4"/>
  <c r="FZ281" i="4"/>
  <c r="GD281" i="4"/>
  <c r="FW281" i="4"/>
  <c r="GA281" i="4"/>
  <c r="GE281" i="4"/>
  <c r="FT281" i="4"/>
  <c r="GB281" i="4"/>
  <c r="FU281" i="4"/>
  <c r="GC281" i="4"/>
  <c r="FX281" i="4"/>
  <c r="FY281" i="4"/>
  <c r="FH281" i="4"/>
  <c r="FL281" i="4"/>
  <c r="FP281" i="4"/>
  <c r="FI281" i="4"/>
  <c r="FM281" i="4"/>
  <c r="FQ281" i="4"/>
  <c r="FF281" i="4"/>
  <c r="FN281" i="4"/>
  <c r="FG281" i="4"/>
  <c r="FO281" i="4"/>
  <c r="FV280" i="4"/>
  <c r="FZ280" i="4"/>
  <c r="GD280" i="4"/>
  <c r="FW280" i="4"/>
  <c r="GA280" i="4"/>
  <c r="GE280" i="4"/>
  <c r="FX280" i="4"/>
  <c r="FY280" i="4"/>
  <c r="FT280" i="4"/>
  <c r="FU280" i="4"/>
  <c r="FH280" i="4"/>
  <c r="FL280" i="4"/>
  <c r="FP280" i="4"/>
  <c r="FI280" i="4"/>
  <c r="FM280" i="4"/>
  <c r="FQ280" i="4"/>
  <c r="FJ280" i="4"/>
  <c r="FK280" i="4"/>
  <c r="FN280" i="4"/>
  <c r="FO280" i="4"/>
  <c r="FV279" i="4"/>
  <c r="FZ279" i="4"/>
  <c r="GD279" i="4"/>
  <c r="FW279" i="4"/>
  <c r="GA279" i="4"/>
  <c r="GE279" i="4"/>
  <c r="FT279" i="4"/>
  <c r="GB279" i="4"/>
  <c r="FU279" i="4"/>
  <c r="GC279" i="4"/>
  <c r="FX279" i="4"/>
  <c r="FH279" i="4"/>
  <c r="FL279" i="4"/>
  <c r="FP279" i="4"/>
  <c r="FY279" i="4"/>
  <c r="FI279" i="4"/>
  <c r="FM279" i="4"/>
  <c r="FQ279" i="4"/>
  <c r="FF279" i="4"/>
  <c r="FN279" i="4"/>
  <c r="FG279" i="4"/>
  <c r="FO279" i="4"/>
  <c r="FJ279" i="4"/>
  <c r="FK279" i="4"/>
  <c r="FV278" i="4"/>
  <c r="FZ278" i="4"/>
  <c r="GD278" i="4"/>
  <c r="FW278" i="4"/>
  <c r="GA278" i="4"/>
  <c r="GE278" i="4"/>
  <c r="FX278" i="4"/>
  <c r="FY278" i="4"/>
  <c r="GB278" i="4"/>
  <c r="GC278" i="4"/>
  <c r="FH278" i="4"/>
  <c r="FL278" i="4"/>
  <c r="FP278" i="4"/>
  <c r="FI278" i="4"/>
  <c r="FM278" i="4"/>
  <c r="FQ278" i="4"/>
  <c r="FT278" i="4"/>
  <c r="FJ278" i="4"/>
  <c r="FU278" i="4"/>
  <c r="FK278" i="4"/>
  <c r="FF278" i="4"/>
  <c r="FG278" i="4"/>
  <c r="FV277" i="4"/>
  <c r="FZ277" i="4"/>
  <c r="GD277" i="4"/>
  <c r="FW277" i="4"/>
  <c r="GA277" i="4"/>
  <c r="GE277" i="4"/>
  <c r="FT277" i="4"/>
  <c r="GB277" i="4"/>
  <c r="FU277" i="4"/>
  <c r="GC277" i="4"/>
  <c r="FX277" i="4"/>
  <c r="FY277" i="4"/>
  <c r="FH277" i="4"/>
  <c r="FL277" i="4"/>
  <c r="FP277" i="4"/>
  <c r="FI277" i="4"/>
  <c r="FM277" i="4"/>
  <c r="FQ277" i="4"/>
  <c r="FF277" i="4"/>
  <c r="FN277" i="4"/>
  <c r="FG277" i="4"/>
  <c r="FO277" i="4"/>
  <c r="FV276" i="4"/>
  <c r="FZ276" i="4"/>
  <c r="GD276" i="4"/>
  <c r="FW276" i="4"/>
  <c r="GA276" i="4"/>
  <c r="GE276" i="4"/>
  <c r="FX276" i="4"/>
  <c r="FY276" i="4"/>
  <c r="FT276" i="4"/>
  <c r="FU276" i="4"/>
  <c r="GB276" i="4"/>
  <c r="FH276" i="4"/>
  <c r="FL276" i="4"/>
  <c r="FP276" i="4"/>
  <c r="GC276" i="4"/>
  <c r="FI276" i="4"/>
  <c r="FM276" i="4"/>
  <c r="FQ276" i="4"/>
  <c r="FJ276" i="4"/>
  <c r="FK276" i="4"/>
  <c r="FN276" i="4"/>
  <c r="FO276" i="4"/>
  <c r="FV275" i="4"/>
  <c r="FZ275" i="4"/>
  <c r="GD275" i="4"/>
  <c r="FW275" i="4"/>
  <c r="GA275" i="4"/>
  <c r="GE275" i="4"/>
  <c r="FT275" i="4"/>
  <c r="GB275" i="4"/>
  <c r="FU275" i="4"/>
  <c r="GC275" i="4"/>
  <c r="FH275" i="4"/>
  <c r="FL275" i="4"/>
  <c r="FP275" i="4"/>
  <c r="FI275" i="4"/>
  <c r="FM275" i="4"/>
  <c r="FQ275" i="4"/>
  <c r="FF275" i="4"/>
  <c r="FN275" i="4"/>
  <c r="FG275" i="4"/>
  <c r="FO275" i="4"/>
  <c r="FX275" i="4"/>
  <c r="FJ275" i="4"/>
  <c r="FY275" i="4"/>
  <c r="FK275" i="4"/>
  <c r="FV274" i="4"/>
  <c r="FZ274" i="4"/>
  <c r="GD274" i="4"/>
  <c r="FW274" i="4"/>
  <c r="GA274" i="4"/>
  <c r="GE274" i="4"/>
  <c r="FX274" i="4"/>
  <c r="FY274" i="4"/>
  <c r="GB274" i="4"/>
  <c r="GC274" i="4"/>
  <c r="FT274" i="4"/>
  <c r="FH274" i="4"/>
  <c r="FL274" i="4"/>
  <c r="FP274" i="4"/>
  <c r="FU274" i="4"/>
  <c r="FI274" i="4"/>
  <c r="FM274" i="4"/>
  <c r="FQ274" i="4"/>
  <c r="FJ274" i="4"/>
  <c r="FK274" i="4"/>
  <c r="FF274" i="4"/>
  <c r="FG274" i="4"/>
  <c r="FV273" i="4"/>
  <c r="FZ273" i="4"/>
  <c r="GD273" i="4"/>
  <c r="FW273" i="4"/>
  <c r="GA273" i="4"/>
  <c r="GE273" i="4"/>
  <c r="FT273" i="4"/>
  <c r="GB273" i="4"/>
  <c r="FU273" i="4"/>
  <c r="GC273" i="4"/>
  <c r="FX273" i="4"/>
  <c r="FY273" i="4"/>
  <c r="FH273" i="4"/>
  <c r="FL273" i="4"/>
  <c r="FP273" i="4"/>
  <c r="FI273" i="4"/>
  <c r="FM273" i="4"/>
  <c r="FQ273" i="4"/>
  <c r="FF273" i="4"/>
  <c r="FN273" i="4"/>
  <c r="FG273" i="4"/>
  <c r="FO273" i="4"/>
  <c r="FV272" i="4"/>
  <c r="FZ272" i="4"/>
  <c r="GD272" i="4"/>
  <c r="FW272" i="4"/>
  <c r="GA272" i="4"/>
  <c r="GE272" i="4"/>
  <c r="FX272" i="4"/>
  <c r="FY272" i="4"/>
  <c r="FT272" i="4"/>
  <c r="FU272" i="4"/>
  <c r="FH272" i="4"/>
  <c r="FL272" i="4"/>
  <c r="FP272" i="4"/>
  <c r="FI272" i="4"/>
  <c r="FM272" i="4"/>
  <c r="FQ272" i="4"/>
  <c r="GB272" i="4"/>
  <c r="FJ272" i="4"/>
  <c r="GC272" i="4"/>
  <c r="FK272" i="4"/>
  <c r="FN272" i="4"/>
  <c r="FO272" i="4"/>
  <c r="FV271" i="4"/>
  <c r="FZ271" i="4"/>
  <c r="GD271" i="4"/>
  <c r="FW271" i="4"/>
  <c r="GA271" i="4"/>
  <c r="GE271" i="4"/>
  <c r="FT271" i="4"/>
  <c r="GB271" i="4"/>
  <c r="FU271" i="4"/>
  <c r="GC271" i="4"/>
  <c r="FX271" i="4"/>
  <c r="FH271" i="4"/>
  <c r="FL271" i="4"/>
  <c r="FP271" i="4"/>
  <c r="FY271" i="4"/>
  <c r="FI271" i="4"/>
  <c r="FM271" i="4"/>
  <c r="FQ271" i="4"/>
  <c r="FF271" i="4"/>
  <c r="FN271" i="4"/>
  <c r="FG271" i="4"/>
  <c r="FO271" i="4"/>
  <c r="FJ271" i="4"/>
  <c r="FK271" i="4"/>
  <c r="FV270" i="4"/>
  <c r="FZ270" i="4"/>
  <c r="GD270" i="4"/>
  <c r="FW270" i="4"/>
  <c r="GA270" i="4"/>
  <c r="GE270" i="4"/>
  <c r="FX270" i="4"/>
  <c r="FY270" i="4"/>
  <c r="GB270" i="4"/>
  <c r="GC270" i="4"/>
  <c r="FH270" i="4"/>
  <c r="FL270" i="4"/>
  <c r="FP270" i="4"/>
  <c r="FI270" i="4"/>
  <c r="FM270" i="4"/>
  <c r="FQ270" i="4"/>
  <c r="FJ270" i="4"/>
  <c r="FK270" i="4"/>
  <c r="FF270" i="4"/>
  <c r="FG270" i="4"/>
  <c r="C268" i="5"/>
  <c r="FV269" i="4"/>
  <c r="FZ269" i="4"/>
  <c r="GD269" i="4"/>
  <c r="FW269" i="4"/>
  <c r="GA269" i="4"/>
  <c r="GE269" i="4"/>
  <c r="FT269" i="4"/>
  <c r="GB269" i="4"/>
  <c r="FU269" i="4"/>
  <c r="GC269" i="4"/>
  <c r="FX269" i="4"/>
  <c r="FY269" i="4"/>
  <c r="FH269" i="4"/>
  <c r="FL269" i="4"/>
  <c r="FP269" i="4"/>
  <c r="FI269" i="4"/>
  <c r="FM269" i="4"/>
  <c r="FQ269" i="4"/>
  <c r="FF269" i="4"/>
  <c r="FN269" i="4"/>
  <c r="FG269" i="4"/>
  <c r="FO269" i="4"/>
  <c r="FV268" i="4"/>
  <c r="FZ268" i="4"/>
  <c r="GD268" i="4"/>
  <c r="FW268" i="4"/>
  <c r="GA268" i="4"/>
  <c r="GE268" i="4"/>
  <c r="FX268" i="4"/>
  <c r="FY268" i="4"/>
  <c r="FT268" i="4"/>
  <c r="FU268" i="4"/>
  <c r="GB268" i="4"/>
  <c r="FH268" i="4"/>
  <c r="FL268" i="4"/>
  <c r="FP268" i="4"/>
  <c r="GC268" i="4"/>
  <c r="FI268" i="4"/>
  <c r="FM268" i="4"/>
  <c r="FQ268" i="4"/>
  <c r="FJ268" i="4"/>
  <c r="FK268" i="4"/>
  <c r="FN268" i="4"/>
  <c r="FO268" i="4"/>
  <c r="FV267" i="4"/>
  <c r="FZ267" i="4"/>
  <c r="GD267" i="4"/>
  <c r="FW267" i="4"/>
  <c r="GA267" i="4"/>
  <c r="GE267" i="4"/>
  <c r="FT267" i="4"/>
  <c r="GB267" i="4"/>
  <c r="FU267" i="4"/>
  <c r="GC267" i="4"/>
  <c r="FH267" i="4"/>
  <c r="FL267" i="4"/>
  <c r="FP267" i="4"/>
  <c r="FI267" i="4"/>
  <c r="FM267" i="4"/>
  <c r="FQ267" i="4"/>
  <c r="FX267" i="4"/>
  <c r="FF267" i="4"/>
  <c r="FN267" i="4"/>
  <c r="FY267" i="4"/>
  <c r="FG267" i="4"/>
  <c r="FO267" i="4"/>
  <c r="FJ267" i="4"/>
  <c r="FK267" i="4"/>
  <c r="FV266" i="4"/>
  <c r="FZ266" i="4"/>
  <c r="GD266" i="4"/>
  <c r="FW266" i="4"/>
  <c r="GA266" i="4"/>
  <c r="GE266" i="4"/>
  <c r="FX266" i="4"/>
  <c r="FY266" i="4"/>
  <c r="GB266" i="4"/>
  <c r="GC266" i="4"/>
  <c r="FT266" i="4"/>
  <c r="FH266" i="4"/>
  <c r="FL266" i="4"/>
  <c r="FP266" i="4"/>
  <c r="FU266" i="4"/>
  <c r="FI266" i="4"/>
  <c r="FM266" i="4"/>
  <c r="FQ266" i="4"/>
  <c r="FJ266" i="4"/>
  <c r="FK266" i="4"/>
  <c r="FF266" i="4"/>
  <c r="FG266" i="4"/>
  <c r="FV265" i="4"/>
  <c r="FZ265" i="4"/>
  <c r="GD265" i="4"/>
  <c r="FW265" i="4"/>
  <c r="GA265" i="4"/>
  <c r="GE265" i="4"/>
  <c r="FT265" i="4"/>
  <c r="GB265" i="4"/>
  <c r="FU265" i="4"/>
  <c r="GC265" i="4"/>
  <c r="FX265" i="4"/>
  <c r="FY265" i="4"/>
  <c r="FH265" i="4"/>
  <c r="FL265" i="4"/>
  <c r="FP265" i="4"/>
  <c r="FI265" i="4"/>
  <c r="FM265" i="4"/>
  <c r="FQ265" i="4"/>
  <c r="FF265" i="4"/>
  <c r="FN265" i="4"/>
  <c r="FG265" i="4"/>
  <c r="FO265" i="4"/>
  <c r="FV264" i="4"/>
  <c r="FZ264" i="4"/>
  <c r="GD264" i="4"/>
  <c r="FW264" i="4"/>
  <c r="GA264" i="4"/>
  <c r="GE264" i="4"/>
  <c r="FX264" i="4"/>
  <c r="FY264" i="4"/>
  <c r="FT264" i="4"/>
  <c r="FU264" i="4"/>
  <c r="FH264" i="4"/>
  <c r="FL264" i="4"/>
  <c r="FP264" i="4"/>
  <c r="FI264" i="4"/>
  <c r="FM264" i="4"/>
  <c r="FQ264" i="4"/>
  <c r="FJ264" i="4"/>
  <c r="FK264" i="4"/>
  <c r="GB264" i="4"/>
  <c r="FN264" i="4"/>
  <c r="GC264" i="4"/>
  <c r="FO264" i="4"/>
  <c r="FV263" i="4"/>
  <c r="FZ263" i="4"/>
  <c r="GD263" i="4"/>
  <c r="FW263" i="4"/>
  <c r="GA263" i="4"/>
  <c r="GE263" i="4"/>
  <c r="FT263" i="4"/>
  <c r="GB263" i="4"/>
  <c r="FU263" i="4"/>
  <c r="GC263" i="4"/>
  <c r="FX263" i="4"/>
  <c r="FH263" i="4"/>
  <c r="FL263" i="4"/>
  <c r="FP263" i="4"/>
  <c r="FY263" i="4"/>
  <c r="FI263" i="4"/>
  <c r="FM263" i="4"/>
  <c r="FQ263" i="4"/>
  <c r="FF263" i="4"/>
  <c r="FN263" i="4"/>
  <c r="FG263" i="4"/>
  <c r="FO263" i="4"/>
  <c r="FJ263" i="4"/>
  <c r="FK263" i="4"/>
  <c r="FV262" i="4"/>
  <c r="FZ262" i="4"/>
  <c r="GD262" i="4"/>
  <c r="FW262" i="4"/>
  <c r="GA262" i="4"/>
  <c r="GE262" i="4"/>
  <c r="FX262" i="4"/>
  <c r="FY262" i="4"/>
  <c r="GB262" i="4"/>
  <c r="GC262" i="4"/>
  <c r="FH262" i="4"/>
  <c r="FL262" i="4"/>
  <c r="FP262" i="4"/>
  <c r="FI262" i="4"/>
  <c r="FM262" i="4"/>
  <c r="FQ262" i="4"/>
  <c r="FT262" i="4"/>
  <c r="FJ262" i="4"/>
  <c r="FU262" i="4"/>
  <c r="FK262" i="4"/>
  <c r="FF262" i="4"/>
  <c r="FG262" i="4"/>
  <c r="FV261" i="4"/>
  <c r="FZ261" i="4"/>
  <c r="GD261" i="4"/>
  <c r="FW261" i="4"/>
  <c r="GA261" i="4"/>
  <c r="GE261" i="4"/>
  <c r="FT261" i="4"/>
  <c r="GB261" i="4"/>
  <c r="FU261" i="4"/>
  <c r="GC261" i="4"/>
  <c r="FX261" i="4"/>
  <c r="FY261" i="4"/>
  <c r="FH261" i="4"/>
  <c r="FL261" i="4"/>
  <c r="FP261" i="4"/>
  <c r="FI261" i="4"/>
  <c r="FM261" i="4"/>
  <c r="FQ261" i="4"/>
  <c r="FF261" i="4"/>
  <c r="FN261" i="4"/>
  <c r="FG261" i="4"/>
  <c r="FO261" i="4"/>
  <c r="FV260" i="4"/>
  <c r="FZ260" i="4"/>
  <c r="GD260" i="4"/>
  <c r="FW260" i="4"/>
  <c r="GA260" i="4"/>
  <c r="GE260" i="4"/>
  <c r="FX260" i="4"/>
  <c r="FY260" i="4"/>
  <c r="FT260" i="4"/>
  <c r="FU260" i="4"/>
  <c r="GB260" i="4"/>
  <c r="FH260" i="4"/>
  <c r="FL260" i="4"/>
  <c r="FP260" i="4"/>
  <c r="GC260" i="4"/>
  <c r="FI260" i="4"/>
  <c r="FM260" i="4"/>
  <c r="FQ260" i="4"/>
  <c r="FJ260" i="4"/>
  <c r="FK260" i="4"/>
  <c r="FN260" i="4"/>
  <c r="FO260" i="4"/>
  <c r="FV259" i="4"/>
  <c r="FZ259" i="4"/>
  <c r="GD259" i="4"/>
  <c r="FW259" i="4"/>
  <c r="GA259" i="4"/>
  <c r="GE259" i="4"/>
  <c r="FT259" i="4"/>
  <c r="GB259" i="4"/>
  <c r="FU259" i="4"/>
  <c r="GC259" i="4"/>
  <c r="FH259" i="4"/>
  <c r="FL259" i="4"/>
  <c r="FP259" i="4"/>
  <c r="FI259" i="4"/>
  <c r="FM259" i="4"/>
  <c r="FQ259" i="4"/>
  <c r="FF259" i="4"/>
  <c r="FN259" i="4"/>
  <c r="FG259" i="4"/>
  <c r="FO259" i="4"/>
  <c r="FJ259" i="4"/>
  <c r="FK259" i="4"/>
  <c r="FV258" i="4"/>
  <c r="FZ258" i="4"/>
  <c r="GD258" i="4"/>
  <c r="FW258" i="4"/>
  <c r="GA258" i="4"/>
  <c r="GE258" i="4"/>
  <c r="FX258" i="4"/>
  <c r="FY258" i="4"/>
  <c r="GB258" i="4"/>
  <c r="GC258" i="4"/>
  <c r="FT258" i="4"/>
  <c r="FH258" i="4"/>
  <c r="FL258" i="4"/>
  <c r="FP258" i="4"/>
  <c r="FU258" i="4"/>
  <c r="FI258" i="4"/>
  <c r="FM258" i="4"/>
  <c r="FQ258" i="4"/>
  <c r="FJ258" i="4"/>
  <c r="FK258" i="4"/>
  <c r="FF258" i="4"/>
  <c r="FG258" i="4"/>
  <c r="FV257" i="4"/>
  <c r="FZ257" i="4"/>
  <c r="GD257" i="4"/>
  <c r="FW257" i="4"/>
  <c r="GA257" i="4"/>
  <c r="GE257" i="4"/>
  <c r="FT257" i="4"/>
  <c r="GB257" i="4"/>
  <c r="FU257" i="4"/>
  <c r="GC257" i="4"/>
  <c r="FX257" i="4"/>
  <c r="FY257" i="4"/>
  <c r="FH257" i="4"/>
  <c r="FL257" i="4"/>
  <c r="FP257" i="4"/>
  <c r="FI257" i="4"/>
  <c r="FM257" i="4"/>
  <c r="FQ257" i="4"/>
  <c r="FF257" i="4"/>
  <c r="FN257" i="4"/>
  <c r="FG257" i="4"/>
  <c r="FO257" i="4"/>
  <c r="FV256" i="4"/>
  <c r="FZ256" i="4"/>
  <c r="GD256" i="4"/>
  <c r="FW256" i="4"/>
  <c r="GA256" i="4"/>
  <c r="GE256" i="4"/>
  <c r="FX256" i="4"/>
  <c r="FY256" i="4"/>
  <c r="FT256" i="4"/>
  <c r="FU256" i="4"/>
  <c r="FH256" i="4"/>
  <c r="FL256" i="4"/>
  <c r="FP256" i="4"/>
  <c r="FI256" i="4"/>
  <c r="FM256" i="4"/>
  <c r="FQ256" i="4"/>
  <c r="GB256" i="4"/>
  <c r="FJ256" i="4"/>
  <c r="GC256" i="4"/>
  <c r="FK256" i="4"/>
  <c r="FN256" i="4"/>
  <c r="FO256" i="4"/>
  <c r="FV255" i="4"/>
  <c r="FZ255" i="4"/>
  <c r="GD255" i="4"/>
  <c r="FW255" i="4"/>
  <c r="GA255" i="4"/>
  <c r="GE255" i="4"/>
  <c r="FT255" i="4"/>
  <c r="GB255" i="4"/>
  <c r="FU255" i="4"/>
  <c r="GC255" i="4"/>
  <c r="FX255" i="4"/>
  <c r="FH255" i="4"/>
  <c r="FL255" i="4"/>
  <c r="FP255" i="4"/>
  <c r="FY255" i="4"/>
  <c r="FI255" i="4"/>
  <c r="FM255" i="4"/>
  <c r="FQ255" i="4"/>
  <c r="FF255" i="4"/>
  <c r="FN255" i="4"/>
  <c r="FG255" i="4"/>
  <c r="FO255" i="4"/>
  <c r="FJ255" i="4"/>
  <c r="FK255" i="4"/>
  <c r="FV254" i="4"/>
  <c r="FZ254" i="4"/>
  <c r="GD254" i="4"/>
  <c r="FW254" i="4"/>
  <c r="GA254" i="4"/>
  <c r="GE254" i="4"/>
  <c r="FX254" i="4"/>
  <c r="FY254" i="4"/>
  <c r="GB254" i="4"/>
  <c r="GC254" i="4"/>
  <c r="FH254" i="4"/>
  <c r="FL254" i="4"/>
  <c r="FP254" i="4"/>
  <c r="FI254" i="4"/>
  <c r="FM254" i="4"/>
  <c r="FQ254" i="4"/>
  <c r="FJ254" i="4"/>
  <c r="FK254" i="4"/>
  <c r="FT254" i="4"/>
  <c r="FF254" i="4"/>
  <c r="FU254" i="4"/>
  <c r="FG254" i="4"/>
  <c r="FV253" i="4"/>
  <c r="FZ253" i="4"/>
  <c r="GD253" i="4"/>
  <c r="FW253" i="4"/>
  <c r="GA253" i="4"/>
  <c r="GE253" i="4"/>
  <c r="FT253" i="4"/>
  <c r="GB253" i="4"/>
  <c r="FU253" i="4"/>
  <c r="GC253" i="4"/>
  <c r="FX253" i="4"/>
  <c r="FY253" i="4"/>
  <c r="FH253" i="4"/>
  <c r="FL253" i="4"/>
  <c r="FP253" i="4"/>
  <c r="FI253" i="4"/>
  <c r="FM253" i="4"/>
  <c r="FQ253" i="4"/>
  <c r="FF253" i="4"/>
  <c r="FN253" i="4"/>
  <c r="FG253" i="4"/>
  <c r="FO253" i="4"/>
  <c r="FV252" i="4"/>
  <c r="FZ252" i="4"/>
  <c r="GD252" i="4"/>
  <c r="FW252" i="4"/>
  <c r="GA252" i="4"/>
  <c r="GE252" i="4"/>
  <c r="FX252" i="4"/>
  <c r="FY252" i="4"/>
  <c r="FT252" i="4"/>
  <c r="FU252" i="4"/>
  <c r="GB252" i="4"/>
  <c r="FH252" i="4"/>
  <c r="FL252" i="4"/>
  <c r="FP252" i="4"/>
  <c r="GC252" i="4"/>
  <c r="FI252" i="4"/>
  <c r="FM252" i="4"/>
  <c r="FQ252" i="4"/>
  <c r="FJ252" i="4"/>
  <c r="FK252" i="4"/>
  <c r="FN252" i="4"/>
  <c r="FO252" i="4"/>
  <c r="FV251" i="4"/>
  <c r="FZ251" i="4"/>
  <c r="GD251" i="4"/>
  <c r="FW251" i="4"/>
  <c r="GA251" i="4"/>
  <c r="GE251" i="4"/>
  <c r="FT251" i="4"/>
  <c r="GB251" i="4"/>
  <c r="FU251" i="4"/>
  <c r="GC251" i="4"/>
  <c r="FH251" i="4"/>
  <c r="FL251" i="4"/>
  <c r="FP251" i="4"/>
  <c r="FI251" i="4"/>
  <c r="FM251" i="4"/>
  <c r="FQ251" i="4"/>
  <c r="FX251" i="4"/>
  <c r="FF251" i="4"/>
  <c r="FN251" i="4"/>
  <c r="FY251" i="4"/>
  <c r="FG251" i="4"/>
  <c r="FO251" i="4"/>
  <c r="FJ251" i="4"/>
  <c r="FK251" i="4"/>
  <c r="FV250" i="4"/>
  <c r="FZ250" i="4"/>
  <c r="GD250" i="4"/>
  <c r="FW250" i="4"/>
  <c r="GA250" i="4"/>
  <c r="GE250" i="4"/>
  <c r="FX250" i="4"/>
  <c r="FY250" i="4"/>
  <c r="GB250" i="4"/>
  <c r="GC250" i="4"/>
  <c r="FT250" i="4"/>
  <c r="FH250" i="4"/>
  <c r="FL250" i="4"/>
  <c r="FP250" i="4"/>
  <c r="FU250" i="4"/>
  <c r="FI250" i="4"/>
  <c r="FM250" i="4"/>
  <c r="FQ250" i="4"/>
  <c r="FJ250" i="4"/>
  <c r="FK250" i="4"/>
  <c r="FF250" i="4"/>
  <c r="FG250" i="4"/>
  <c r="FV249" i="4"/>
  <c r="FZ249" i="4"/>
  <c r="GD249" i="4"/>
  <c r="FW249" i="4"/>
  <c r="GA249" i="4"/>
  <c r="GE249" i="4"/>
  <c r="FT249" i="4"/>
  <c r="GB249" i="4"/>
  <c r="FU249" i="4"/>
  <c r="GC249" i="4"/>
  <c r="FX249" i="4"/>
  <c r="FY249" i="4"/>
  <c r="FH249" i="4"/>
  <c r="FL249" i="4"/>
  <c r="FP249" i="4"/>
  <c r="FI249" i="4"/>
  <c r="FM249" i="4"/>
  <c r="FQ249" i="4"/>
  <c r="FF249" i="4"/>
  <c r="FN249" i="4"/>
  <c r="FG249" i="4"/>
  <c r="FO249" i="4"/>
  <c r="FV248" i="4"/>
  <c r="FZ248" i="4"/>
  <c r="GD248" i="4"/>
  <c r="FW248" i="4"/>
  <c r="GA248" i="4"/>
  <c r="GE248" i="4"/>
  <c r="FX248" i="4"/>
  <c r="FY248" i="4"/>
  <c r="FT248" i="4"/>
  <c r="FU248" i="4"/>
  <c r="FH248" i="4"/>
  <c r="FL248" i="4"/>
  <c r="FP248" i="4"/>
  <c r="FI248" i="4"/>
  <c r="FM248" i="4"/>
  <c r="FQ248" i="4"/>
  <c r="FJ248" i="4"/>
  <c r="FK248" i="4"/>
  <c r="FN248" i="4"/>
  <c r="FO248" i="4"/>
  <c r="FV247" i="4"/>
  <c r="FZ247" i="4"/>
  <c r="GD247" i="4"/>
  <c r="FW247" i="4"/>
  <c r="GA247" i="4"/>
  <c r="GE247" i="4"/>
  <c r="FT247" i="4"/>
  <c r="GB247" i="4"/>
  <c r="FU247" i="4"/>
  <c r="GC247" i="4"/>
  <c r="FX247" i="4"/>
  <c r="FH247" i="4"/>
  <c r="FL247" i="4"/>
  <c r="FP247" i="4"/>
  <c r="FY247" i="4"/>
  <c r="FI247" i="4"/>
  <c r="FM247" i="4"/>
  <c r="FQ247" i="4"/>
  <c r="FF247" i="4"/>
  <c r="FN247" i="4"/>
  <c r="FG247" i="4"/>
  <c r="FO247" i="4"/>
  <c r="FJ247" i="4"/>
  <c r="FK247" i="4"/>
  <c r="FV246" i="4"/>
  <c r="FZ246" i="4"/>
  <c r="GD246" i="4"/>
  <c r="FW246" i="4"/>
  <c r="GA246" i="4"/>
  <c r="GE246" i="4"/>
  <c r="FX246" i="4"/>
  <c r="FY246" i="4"/>
  <c r="GB246" i="4"/>
  <c r="GC246" i="4"/>
  <c r="FH246" i="4"/>
  <c r="FL246" i="4"/>
  <c r="FP246" i="4"/>
  <c r="FI246" i="4"/>
  <c r="FM246" i="4"/>
  <c r="FQ246" i="4"/>
  <c r="FT246" i="4"/>
  <c r="FJ246" i="4"/>
  <c r="FU246" i="4"/>
  <c r="FK246" i="4"/>
  <c r="FF246" i="4"/>
  <c r="FG246" i="4"/>
  <c r="FV245" i="4"/>
  <c r="FZ245" i="4"/>
  <c r="GD245" i="4"/>
  <c r="FW245" i="4"/>
  <c r="GA245" i="4"/>
  <c r="GE245" i="4"/>
  <c r="FT245" i="4"/>
  <c r="GB245" i="4"/>
  <c r="FU245" i="4"/>
  <c r="GC245" i="4"/>
  <c r="FX245" i="4"/>
  <c r="FY245" i="4"/>
  <c r="FH245" i="4"/>
  <c r="FL245" i="4"/>
  <c r="FP245" i="4"/>
  <c r="FI245" i="4"/>
  <c r="FM245" i="4"/>
  <c r="FQ245" i="4"/>
  <c r="FF245" i="4"/>
  <c r="FN245" i="4"/>
  <c r="FG245" i="4"/>
  <c r="FO245" i="4"/>
  <c r="FV244" i="4"/>
  <c r="FZ244" i="4"/>
  <c r="GD244" i="4"/>
  <c r="FW244" i="4"/>
  <c r="GA244" i="4"/>
  <c r="GE244" i="4"/>
  <c r="FX244" i="4"/>
  <c r="FY244" i="4"/>
  <c r="FT244" i="4"/>
  <c r="FU244" i="4"/>
  <c r="GB244" i="4"/>
  <c r="FH244" i="4"/>
  <c r="FL244" i="4"/>
  <c r="FP244" i="4"/>
  <c r="GC244" i="4"/>
  <c r="FI244" i="4"/>
  <c r="FM244" i="4"/>
  <c r="FQ244" i="4"/>
  <c r="FJ244" i="4"/>
  <c r="FK244" i="4"/>
  <c r="FN244" i="4"/>
  <c r="FO244" i="4"/>
  <c r="FV243" i="4"/>
  <c r="FZ243" i="4"/>
  <c r="GD243" i="4"/>
  <c r="FW243" i="4"/>
  <c r="GA243" i="4"/>
  <c r="GE243" i="4"/>
  <c r="FT243" i="4"/>
  <c r="GB243" i="4"/>
  <c r="FU243" i="4"/>
  <c r="GC243" i="4"/>
  <c r="FH243" i="4"/>
  <c r="FL243" i="4"/>
  <c r="FP243" i="4"/>
  <c r="FI243" i="4"/>
  <c r="FM243" i="4"/>
  <c r="FQ243" i="4"/>
  <c r="FF243" i="4"/>
  <c r="FN243" i="4"/>
  <c r="FG243" i="4"/>
  <c r="FO243" i="4"/>
  <c r="FX243" i="4"/>
  <c r="FJ243" i="4"/>
  <c r="FY243" i="4"/>
  <c r="FK243" i="4"/>
  <c r="FV242" i="4"/>
  <c r="FZ242" i="4"/>
  <c r="GD242" i="4"/>
  <c r="FW242" i="4"/>
  <c r="GA242" i="4"/>
  <c r="GE242" i="4"/>
  <c r="FX242" i="4"/>
  <c r="FY242" i="4"/>
  <c r="GB242" i="4"/>
  <c r="GC242" i="4"/>
  <c r="FT242" i="4"/>
  <c r="FH242" i="4"/>
  <c r="FL242" i="4"/>
  <c r="FP242" i="4"/>
  <c r="FU242" i="4"/>
  <c r="FI242" i="4"/>
  <c r="FM242" i="4"/>
  <c r="FQ242" i="4"/>
  <c r="FJ242" i="4"/>
  <c r="FK242" i="4"/>
  <c r="FF242" i="4"/>
  <c r="FG242" i="4"/>
  <c r="FV241" i="4"/>
  <c r="FZ241" i="4"/>
  <c r="GD241" i="4"/>
  <c r="FW241" i="4"/>
  <c r="GA241" i="4"/>
  <c r="GE241" i="4"/>
  <c r="FT241" i="4"/>
  <c r="GB241" i="4"/>
  <c r="FU241" i="4"/>
  <c r="GC241" i="4"/>
  <c r="FX241" i="4"/>
  <c r="FY241" i="4"/>
  <c r="FH241" i="4"/>
  <c r="FL241" i="4"/>
  <c r="FP241" i="4"/>
  <c r="FI241" i="4"/>
  <c r="FM241" i="4"/>
  <c r="FQ241" i="4"/>
  <c r="FF241" i="4"/>
  <c r="FN241" i="4"/>
  <c r="FG241" i="4"/>
  <c r="FO241" i="4"/>
  <c r="FV240" i="4"/>
  <c r="FZ240" i="4"/>
  <c r="GD240" i="4"/>
  <c r="FW240" i="4"/>
  <c r="GA240" i="4"/>
  <c r="GE240" i="4"/>
  <c r="FX240" i="4"/>
  <c r="FY240" i="4"/>
  <c r="FT240" i="4"/>
  <c r="FU240" i="4"/>
  <c r="FH240" i="4"/>
  <c r="FL240" i="4"/>
  <c r="FP240" i="4"/>
  <c r="FI240" i="4"/>
  <c r="FM240" i="4"/>
  <c r="FQ240" i="4"/>
  <c r="GB240" i="4"/>
  <c r="FJ240" i="4"/>
  <c r="GC240" i="4"/>
  <c r="FK240" i="4"/>
  <c r="FN240" i="4"/>
  <c r="FO240" i="4"/>
  <c r="FV239" i="4"/>
  <c r="FZ239" i="4"/>
  <c r="GD239" i="4"/>
  <c r="FW239" i="4"/>
  <c r="GA239" i="4"/>
  <c r="GE239" i="4"/>
  <c r="FT239" i="4"/>
  <c r="GB239" i="4"/>
  <c r="FU239" i="4"/>
  <c r="GC239" i="4"/>
  <c r="FX239" i="4"/>
  <c r="FH239" i="4"/>
  <c r="FL239" i="4"/>
  <c r="FP239" i="4"/>
  <c r="FY239" i="4"/>
  <c r="FI239" i="4"/>
  <c r="FM239" i="4"/>
  <c r="FQ239" i="4"/>
  <c r="FF239" i="4"/>
  <c r="FN239" i="4"/>
  <c r="FG239" i="4"/>
  <c r="FO239" i="4"/>
  <c r="FJ239" i="4"/>
  <c r="FK239" i="4"/>
  <c r="FV238" i="4"/>
  <c r="FZ238" i="4"/>
  <c r="GD238" i="4"/>
  <c r="FW238" i="4"/>
  <c r="GA238" i="4"/>
  <c r="GE238" i="4"/>
  <c r="FX238" i="4"/>
  <c r="FY238" i="4"/>
  <c r="GB238" i="4"/>
  <c r="GC238" i="4"/>
  <c r="FH238" i="4"/>
  <c r="FL238" i="4"/>
  <c r="FP238" i="4"/>
  <c r="FI238" i="4"/>
  <c r="FM238" i="4"/>
  <c r="FQ238" i="4"/>
  <c r="FJ238" i="4"/>
  <c r="FK238" i="4"/>
  <c r="FF238" i="4"/>
  <c r="FG238" i="4"/>
  <c r="FV237" i="4"/>
  <c r="FZ237" i="4"/>
  <c r="GD237" i="4"/>
  <c r="FW237" i="4"/>
  <c r="GA237" i="4"/>
  <c r="GE237" i="4"/>
  <c r="FT237" i="4"/>
  <c r="GB237" i="4"/>
  <c r="FU237" i="4"/>
  <c r="GC237" i="4"/>
  <c r="FX237" i="4"/>
  <c r="FY237" i="4"/>
  <c r="FH237" i="4"/>
  <c r="FL237" i="4"/>
  <c r="FP237" i="4"/>
  <c r="FI237" i="4"/>
  <c r="FM237" i="4"/>
  <c r="FQ237" i="4"/>
  <c r="FF237" i="4"/>
  <c r="FN237" i="4"/>
  <c r="FG237" i="4"/>
  <c r="FO237" i="4"/>
  <c r="FV236" i="4"/>
  <c r="FZ236" i="4"/>
  <c r="GD236" i="4"/>
  <c r="FW236" i="4"/>
  <c r="GA236" i="4"/>
  <c r="GE236" i="4"/>
  <c r="FX236" i="4"/>
  <c r="FY236" i="4"/>
  <c r="FT236" i="4"/>
  <c r="FU236" i="4"/>
  <c r="GB236" i="4"/>
  <c r="FH236" i="4"/>
  <c r="FL236" i="4"/>
  <c r="FP236" i="4"/>
  <c r="GC236" i="4"/>
  <c r="FI236" i="4"/>
  <c r="FM236" i="4"/>
  <c r="FQ236" i="4"/>
  <c r="FJ236" i="4"/>
  <c r="FK236" i="4"/>
  <c r="FN236" i="4"/>
  <c r="FO236" i="4"/>
  <c r="FV235" i="4"/>
  <c r="FZ235" i="4"/>
  <c r="GD235" i="4"/>
  <c r="FW235" i="4"/>
  <c r="GA235" i="4"/>
  <c r="GE235" i="4"/>
  <c r="FT235" i="4"/>
  <c r="GB235" i="4"/>
  <c r="FU235" i="4"/>
  <c r="GC235" i="4"/>
  <c r="FH235" i="4"/>
  <c r="FL235" i="4"/>
  <c r="FP235" i="4"/>
  <c r="FI235" i="4"/>
  <c r="FM235" i="4"/>
  <c r="FQ235" i="4"/>
  <c r="FX235" i="4"/>
  <c r="FF235" i="4"/>
  <c r="FN235" i="4"/>
  <c r="FY235" i="4"/>
  <c r="FG235" i="4"/>
  <c r="FO235" i="4"/>
  <c r="FJ235" i="4"/>
  <c r="FK235" i="4"/>
  <c r="FV234" i="4"/>
  <c r="FZ234" i="4"/>
  <c r="GD234" i="4"/>
  <c r="FW234" i="4"/>
  <c r="GA234" i="4"/>
  <c r="GE234" i="4"/>
  <c r="FX234" i="4"/>
  <c r="FY234" i="4"/>
  <c r="GB234" i="4"/>
  <c r="GC234" i="4"/>
  <c r="FT234" i="4"/>
  <c r="FH234" i="4"/>
  <c r="FL234" i="4"/>
  <c r="FP234" i="4"/>
  <c r="FU234" i="4"/>
  <c r="FI234" i="4"/>
  <c r="FM234" i="4"/>
  <c r="FQ234" i="4"/>
  <c r="FJ234" i="4"/>
  <c r="FK234" i="4"/>
  <c r="FF234" i="4"/>
  <c r="FG234" i="4"/>
  <c r="FV233" i="4"/>
  <c r="FZ233" i="4"/>
  <c r="GD233" i="4"/>
  <c r="FW233" i="4"/>
  <c r="GA233" i="4"/>
  <c r="GE233" i="4"/>
  <c r="FT233" i="4"/>
  <c r="GB233" i="4"/>
  <c r="FU233" i="4"/>
  <c r="GC233" i="4"/>
  <c r="FX233" i="4"/>
  <c r="FY233" i="4"/>
  <c r="FH233" i="4"/>
  <c r="FL233" i="4"/>
  <c r="FP233" i="4"/>
  <c r="FI233" i="4"/>
  <c r="FM233" i="4"/>
  <c r="FQ233" i="4"/>
  <c r="FF233" i="4"/>
  <c r="FN233" i="4"/>
  <c r="FG233" i="4"/>
  <c r="FO233" i="4"/>
  <c r="FV232" i="4"/>
  <c r="FZ232" i="4"/>
  <c r="GD232" i="4"/>
  <c r="FW232" i="4"/>
  <c r="GA232" i="4"/>
  <c r="GE232" i="4"/>
  <c r="FX232" i="4"/>
  <c r="FY232" i="4"/>
  <c r="FT232" i="4"/>
  <c r="FU232" i="4"/>
  <c r="FH232" i="4"/>
  <c r="FL232" i="4"/>
  <c r="FP232" i="4"/>
  <c r="FI232" i="4"/>
  <c r="FM232" i="4"/>
  <c r="FQ232" i="4"/>
  <c r="FJ232" i="4"/>
  <c r="FK232" i="4"/>
  <c r="GB232" i="4"/>
  <c r="FN232" i="4"/>
  <c r="GC232" i="4"/>
  <c r="FO232" i="4"/>
  <c r="FV231" i="4"/>
  <c r="FZ231" i="4"/>
  <c r="GD231" i="4"/>
  <c r="FW231" i="4"/>
  <c r="GA231" i="4"/>
  <c r="GE231" i="4"/>
  <c r="FT231" i="4"/>
  <c r="GB231" i="4"/>
  <c r="FU231" i="4"/>
  <c r="GC231" i="4"/>
  <c r="FX231" i="4"/>
  <c r="FH231" i="4"/>
  <c r="FL231" i="4"/>
  <c r="FP231" i="4"/>
  <c r="FY231" i="4"/>
  <c r="FI231" i="4"/>
  <c r="FM231" i="4"/>
  <c r="FQ231" i="4"/>
  <c r="FF231" i="4"/>
  <c r="FN231" i="4"/>
  <c r="FG231" i="4"/>
  <c r="FO231" i="4"/>
  <c r="FJ231" i="4"/>
  <c r="FK231" i="4"/>
  <c r="FV230" i="4"/>
  <c r="FZ230" i="4"/>
  <c r="GD230" i="4"/>
  <c r="FW230" i="4"/>
  <c r="GA230" i="4"/>
  <c r="GE230" i="4"/>
  <c r="FX230" i="4"/>
  <c r="FY230" i="4"/>
  <c r="GB230" i="4"/>
  <c r="GC230" i="4"/>
  <c r="FH230" i="4"/>
  <c r="FL230" i="4"/>
  <c r="FP230" i="4"/>
  <c r="FI230" i="4"/>
  <c r="FM230" i="4"/>
  <c r="FQ230" i="4"/>
  <c r="FT230" i="4"/>
  <c r="FJ230" i="4"/>
  <c r="FU230" i="4"/>
  <c r="FK230" i="4"/>
  <c r="FF230" i="4"/>
  <c r="FG230" i="4"/>
  <c r="FV229" i="4"/>
  <c r="FZ229" i="4"/>
  <c r="GD229" i="4"/>
  <c r="FW229" i="4"/>
  <c r="GA229" i="4"/>
  <c r="GE229" i="4"/>
  <c r="FT229" i="4"/>
  <c r="GB229" i="4"/>
  <c r="FU229" i="4"/>
  <c r="GC229" i="4"/>
  <c r="FX229" i="4"/>
  <c r="FY229" i="4"/>
  <c r="FH229" i="4"/>
  <c r="FL229" i="4"/>
  <c r="FP229" i="4"/>
  <c r="FI229" i="4"/>
  <c r="FM229" i="4"/>
  <c r="FQ229" i="4"/>
  <c r="FF229" i="4"/>
  <c r="FN229" i="4"/>
  <c r="FG229" i="4"/>
  <c r="FO229" i="4"/>
  <c r="FV228" i="4"/>
  <c r="FZ228" i="4"/>
  <c r="GD228" i="4"/>
  <c r="FW228" i="4"/>
  <c r="GA228" i="4"/>
  <c r="GE228" i="4"/>
  <c r="FX228" i="4"/>
  <c r="FY228" i="4"/>
  <c r="FT228" i="4"/>
  <c r="FU228" i="4"/>
  <c r="GB228" i="4"/>
  <c r="FH228" i="4"/>
  <c r="FL228" i="4"/>
  <c r="FP228" i="4"/>
  <c r="GC228" i="4"/>
  <c r="FI228" i="4"/>
  <c r="FM228" i="4"/>
  <c r="FQ228" i="4"/>
  <c r="FJ228" i="4"/>
  <c r="FK228" i="4"/>
  <c r="FN228" i="4"/>
  <c r="FO228" i="4"/>
  <c r="FV227" i="4"/>
  <c r="FZ227" i="4"/>
  <c r="GD227" i="4"/>
  <c r="FW227" i="4"/>
  <c r="GA227" i="4"/>
  <c r="GE227" i="4"/>
  <c r="FT227" i="4"/>
  <c r="GB227" i="4"/>
  <c r="FU227" i="4"/>
  <c r="GC227" i="4"/>
  <c r="FH227" i="4"/>
  <c r="FL227" i="4"/>
  <c r="FP227" i="4"/>
  <c r="FI227" i="4"/>
  <c r="FM227" i="4"/>
  <c r="FQ227" i="4"/>
  <c r="FF227" i="4"/>
  <c r="FN227" i="4"/>
  <c r="FG227" i="4"/>
  <c r="FO227" i="4"/>
  <c r="FJ227" i="4"/>
  <c r="FK227" i="4"/>
  <c r="FV226" i="4"/>
  <c r="FZ226" i="4"/>
  <c r="GD226" i="4"/>
  <c r="FW226" i="4"/>
  <c r="GA226" i="4"/>
  <c r="GE226" i="4"/>
  <c r="FX226" i="4"/>
  <c r="FY226" i="4"/>
  <c r="GB226" i="4"/>
  <c r="FI226" i="4"/>
  <c r="FM226" i="4"/>
  <c r="FQ226" i="4"/>
  <c r="GC226" i="4"/>
  <c r="FF226" i="4"/>
  <c r="FJ226" i="4"/>
  <c r="FN226" i="4"/>
  <c r="FT226" i="4"/>
  <c r="FG226" i="4"/>
  <c r="FO226" i="4"/>
  <c r="FU226" i="4"/>
  <c r="FH226" i="4"/>
  <c r="FP226" i="4"/>
  <c r="FV225" i="4"/>
  <c r="FZ225" i="4"/>
  <c r="GD225" i="4"/>
  <c r="FW225" i="4"/>
  <c r="GA225" i="4"/>
  <c r="GE225" i="4"/>
  <c r="FT225" i="4"/>
  <c r="GB225" i="4"/>
  <c r="FU225" i="4"/>
  <c r="GC225" i="4"/>
  <c r="FX225" i="4"/>
  <c r="FI225" i="4"/>
  <c r="FM225" i="4"/>
  <c r="FQ225" i="4"/>
  <c r="FY225" i="4"/>
  <c r="FF225" i="4"/>
  <c r="FJ225" i="4"/>
  <c r="FN225" i="4"/>
  <c r="FK225" i="4"/>
  <c r="FL225" i="4"/>
  <c r="FO225" i="4"/>
  <c r="FP225" i="4"/>
  <c r="FG225" i="4"/>
  <c r="FH225" i="4"/>
  <c r="FV224" i="4"/>
  <c r="FZ224" i="4"/>
  <c r="GD224" i="4"/>
  <c r="FW224" i="4"/>
  <c r="GA224" i="4"/>
  <c r="GE224" i="4"/>
  <c r="FX224" i="4"/>
  <c r="FY224" i="4"/>
  <c r="FT224" i="4"/>
  <c r="FI224" i="4"/>
  <c r="FM224" i="4"/>
  <c r="FQ224" i="4"/>
  <c r="FU224" i="4"/>
  <c r="FF224" i="4"/>
  <c r="FJ224" i="4"/>
  <c r="FN224" i="4"/>
  <c r="FG224" i="4"/>
  <c r="FO224" i="4"/>
  <c r="FH224" i="4"/>
  <c r="FP224" i="4"/>
  <c r="GB224" i="4"/>
  <c r="FK224" i="4"/>
  <c r="GC224" i="4"/>
  <c r="FL224" i="4"/>
  <c r="FV223" i="4"/>
  <c r="FZ223" i="4"/>
  <c r="GD223" i="4"/>
  <c r="FW223" i="4"/>
  <c r="GA223" i="4"/>
  <c r="GE223" i="4"/>
  <c r="FT223" i="4"/>
  <c r="GB223" i="4"/>
  <c r="FU223" i="4"/>
  <c r="GC223" i="4"/>
  <c r="FI223" i="4"/>
  <c r="FM223" i="4"/>
  <c r="FQ223" i="4"/>
  <c r="FF223" i="4"/>
  <c r="FJ223" i="4"/>
  <c r="FN223" i="4"/>
  <c r="FX223" i="4"/>
  <c r="FK223" i="4"/>
  <c r="FY223" i="4"/>
  <c r="FL223" i="4"/>
  <c r="FG223" i="4"/>
  <c r="FH223" i="4"/>
  <c r="FV222" i="4"/>
  <c r="FZ222" i="4"/>
  <c r="GD222" i="4"/>
  <c r="FW222" i="4"/>
  <c r="GA222" i="4"/>
  <c r="GE222" i="4"/>
  <c r="FX222" i="4"/>
  <c r="FY222" i="4"/>
  <c r="GB222" i="4"/>
  <c r="FI222" i="4"/>
  <c r="FM222" i="4"/>
  <c r="FQ222" i="4"/>
  <c r="GC222" i="4"/>
  <c r="FF222" i="4"/>
  <c r="FJ222" i="4"/>
  <c r="FN222" i="4"/>
  <c r="FG222" i="4"/>
  <c r="FO222" i="4"/>
  <c r="FH222" i="4"/>
  <c r="FP222" i="4"/>
  <c r="FT222" i="4"/>
  <c r="FK222" i="4"/>
  <c r="FU222" i="4"/>
  <c r="FL222" i="4"/>
  <c r="FV221" i="4"/>
  <c r="FZ221" i="4"/>
  <c r="GD221" i="4"/>
  <c r="FW221" i="4"/>
  <c r="GA221" i="4"/>
  <c r="GE221" i="4"/>
  <c r="FT221" i="4"/>
  <c r="GB221" i="4"/>
  <c r="FU221" i="4"/>
  <c r="GC221" i="4"/>
  <c r="FX221" i="4"/>
  <c r="FI221" i="4"/>
  <c r="FM221" i="4"/>
  <c r="FQ221" i="4"/>
  <c r="FY221" i="4"/>
  <c r="FF221" i="4"/>
  <c r="FJ221" i="4"/>
  <c r="FN221" i="4"/>
  <c r="FK221" i="4"/>
  <c r="FL221" i="4"/>
  <c r="FO221" i="4"/>
  <c r="FP221" i="4"/>
  <c r="FV220" i="4"/>
  <c r="FZ220" i="4"/>
  <c r="GD220" i="4"/>
  <c r="FW220" i="4"/>
  <c r="GA220" i="4"/>
  <c r="GE220" i="4"/>
  <c r="FX220" i="4"/>
  <c r="FY220" i="4"/>
  <c r="FT220" i="4"/>
  <c r="FI220" i="4"/>
  <c r="FM220" i="4"/>
  <c r="FQ220" i="4"/>
  <c r="FU220" i="4"/>
  <c r="FF220" i="4"/>
  <c r="FJ220" i="4"/>
  <c r="FN220" i="4"/>
  <c r="GB220" i="4"/>
  <c r="FG220" i="4"/>
  <c r="FO220" i="4"/>
  <c r="GC220" i="4"/>
  <c r="FH220" i="4"/>
  <c r="FP220" i="4"/>
  <c r="FK220" i="4"/>
  <c r="FL220" i="4"/>
  <c r="FV219" i="4"/>
  <c r="FZ219" i="4"/>
  <c r="GD219" i="4"/>
  <c r="FW219" i="4"/>
  <c r="GA219" i="4"/>
  <c r="GE219" i="4"/>
  <c r="FT219" i="4"/>
  <c r="GB219" i="4"/>
  <c r="FU219" i="4"/>
  <c r="GC219" i="4"/>
  <c r="FI219" i="4"/>
  <c r="FM219" i="4"/>
  <c r="FQ219" i="4"/>
  <c r="FF219" i="4"/>
  <c r="FJ219" i="4"/>
  <c r="FN219" i="4"/>
  <c r="FK219" i="4"/>
  <c r="FL219" i="4"/>
  <c r="FX219" i="4"/>
  <c r="FG219" i="4"/>
  <c r="FY219" i="4"/>
  <c r="FH219" i="4"/>
  <c r="FO219" i="4"/>
  <c r="FP219" i="4"/>
  <c r="FV218" i="4"/>
  <c r="FZ218" i="4"/>
  <c r="GD218" i="4"/>
  <c r="FW218" i="4"/>
  <c r="GA218" i="4"/>
  <c r="GE218" i="4"/>
  <c r="FX218" i="4"/>
  <c r="FY218" i="4"/>
  <c r="GB218" i="4"/>
  <c r="FI218" i="4"/>
  <c r="FM218" i="4"/>
  <c r="FQ218" i="4"/>
  <c r="GC218" i="4"/>
  <c r="FF218" i="4"/>
  <c r="FJ218" i="4"/>
  <c r="FN218" i="4"/>
  <c r="FT218" i="4"/>
  <c r="FG218" i="4"/>
  <c r="FO218" i="4"/>
  <c r="FU218" i="4"/>
  <c r="FH218" i="4"/>
  <c r="FP218" i="4"/>
  <c r="FV217" i="4"/>
  <c r="FZ217" i="4"/>
  <c r="GD217" i="4"/>
  <c r="FW217" i="4"/>
  <c r="GA217" i="4"/>
  <c r="GE217" i="4"/>
  <c r="FT217" i="4"/>
  <c r="GB217" i="4"/>
  <c r="FU217" i="4"/>
  <c r="GC217" i="4"/>
  <c r="FX217" i="4"/>
  <c r="FI217" i="4"/>
  <c r="FM217" i="4"/>
  <c r="FQ217" i="4"/>
  <c r="FY217" i="4"/>
  <c r="FF217" i="4"/>
  <c r="FJ217" i="4"/>
  <c r="FN217" i="4"/>
  <c r="FK217" i="4"/>
  <c r="FL217" i="4"/>
  <c r="FO217" i="4"/>
  <c r="FP217" i="4"/>
  <c r="FG217" i="4"/>
  <c r="FH217" i="4"/>
  <c r="FV216" i="4"/>
  <c r="FZ216" i="4"/>
  <c r="GD216" i="4"/>
  <c r="FW216" i="4"/>
  <c r="GA216" i="4"/>
  <c r="GE216" i="4"/>
  <c r="FX216" i="4"/>
  <c r="FY216" i="4"/>
  <c r="FT216" i="4"/>
  <c r="FI216" i="4"/>
  <c r="FM216" i="4"/>
  <c r="FQ216" i="4"/>
  <c r="FU216" i="4"/>
  <c r="FF216" i="4"/>
  <c r="FJ216" i="4"/>
  <c r="FN216" i="4"/>
  <c r="FG216" i="4"/>
  <c r="FO216" i="4"/>
  <c r="FH216" i="4"/>
  <c r="FP216" i="4"/>
  <c r="FK216" i="4"/>
  <c r="FL216" i="4"/>
  <c r="FV215" i="4"/>
  <c r="FZ215" i="4"/>
  <c r="GD215" i="4"/>
  <c r="FW215" i="4"/>
  <c r="GA215" i="4"/>
  <c r="GE215" i="4"/>
  <c r="FT215" i="4"/>
  <c r="GB215" i="4"/>
  <c r="FU215" i="4"/>
  <c r="GC215" i="4"/>
  <c r="FI215" i="4"/>
  <c r="FM215" i="4"/>
  <c r="FQ215" i="4"/>
  <c r="FF215" i="4"/>
  <c r="FJ215" i="4"/>
  <c r="FN215" i="4"/>
  <c r="FX215" i="4"/>
  <c r="FK215" i="4"/>
  <c r="FY215" i="4"/>
  <c r="FL215" i="4"/>
  <c r="FG215" i="4"/>
  <c r="FH215" i="4"/>
  <c r="FV214" i="4"/>
  <c r="FZ214" i="4"/>
  <c r="GD214" i="4"/>
  <c r="FW214" i="4"/>
  <c r="GA214" i="4"/>
  <c r="GE214" i="4"/>
  <c r="FX214" i="4"/>
  <c r="FY214" i="4"/>
  <c r="GB214" i="4"/>
  <c r="FI214" i="4"/>
  <c r="FM214" i="4"/>
  <c r="FQ214" i="4"/>
  <c r="GC214" i="4"/>
  <c r="FF214" i="4"/>
  <c r="FJ214" i="4"/>
  <c r="FN214" i="4"/>
  <c r="FG214" i="4"/>
  <c r="FO214" i="4"/>
  <c r="FH214" i="4"/>
  <c r="FP214" i="4"/>
  <c r="FT214" i="4"/>
  <c r="FU214" i="4"/>
  <c r="FK214" i="4"/>
  <c r="FL214" i="4"/>
  <c r="FV213" i="4"/>
  <c r="FZ213" i="4"/>
  <c r="GD213" i="4"/>
  <c r="FW213" i="4"/>
  <c r="GA213" i="4"/>
  <c r="GE213" i="4"/>
  <c r="FT213" i="4"/>
  <c r="GB213" i="4"/>
  <c r="FU213" i="4"/>
  <c r="GC213" i="4"/>
  <c r="FX213" i="4"/>
  <c r="FI213" i="4"/>
  <c r="FM213" i="4"/>
  <c r="FQ213" i="4"/>
  <c r="FY213" i="4"/>
  <c r="FF213" i="4"/>
  <c r="FJ213" i="4"/>
  <c r="FN213" i="4"/>
  <c r="FK213" i="4"/>
  <c r="FL213" i="4"/>
  <c r="FO213" i="4"/>
  <c r="FP213" i="4"/>
  <c r="FV212" i="4"/>
  <c r="FZ212" i="4"/>
  <c r="GD212" i="4"/>
  <c r="FW212" i="4"/>
  <c r="GA212" i="4"/>
  <c r="GE212" i="4"/>
  <c r="FX212" i="4"/>
  <c r="FY212" i="4"/>
  <c r="FT212" i="4"/>
  <c r="FI212" i="4"/>
  <c r="FM212" i="4"/>
  <c r="FQ212" i="4"/>
  <c r="FU212" i="4"/>
  <c r="FF212" i="4"/>
  <c r="FJ212" i="4"/>
  <c r="FN212" i="4"/>
  <c r="GB212" i="4"/>
  <c r="FG212" i="4"/>
  <c r="FO212" i="4"/>
  <c r="GC212" i="4"/>
  <c r="FH212" i="4"/>
  <c r="FP212" i="4"/>
  <c r="FK212" i="4"/>
  <c r="FL212" i="4"/>
  <c r="FV211" i="4"/>
  <c r="FZ211" i="4"/>
  <c r="GD211" i="4"/>
  <c r="FW211" i="4"/>
  <c r="GA211" i="4"/>
  <c r="GE211" i="4"/>
  <c r="FT211" i="4"/>
  <c r="GB211" i="4"/>
  <c r="FU211" i="4"/>
  <c r="GC211" i="4"/>
  <c r="FI211" i="4"/>
  <c r="FM211" i="4"/>
  <c r="FQ211" i="4"/>
  <c r="FF211" i="4"/>
  <c r="FJ211" i="4"/>
  <c r="FN211" i="4"/>
  <c r="FK211" i="4"/>
  <c r="FL211" i="4"/>
  <c r="FG211" i="4"/>
  <c r="FH211" i="4"/>
  <c r="FX211" i="4"/>
  <c r="FO211" i="4"/>
  <c r="FY211" i="4"/>
  <c r="FP211" i="4"/>
  <c r="FV210" i="4"/>
  <c r="FZ210" i="4"/>
  <c r="GD210" i="4"/>
  <c r="FW210" i="4"/>
  <c r="GA210" i="4"/>
  <c r="GE210" i="4"/>
  <c r="FX210" i="4"/>
  <c r="FY210" i="4"/>
  <c r="GB210" i="4"/>
  <c r="FI210" i="4"/>
  <c r="FM210" i="4"/>
  <c r="FQ210" i="4"/>
  <c r="GC210" i="4"/>
  <c r="FF210" i="4"/>
  <c r="FJ210" i="4"/>
  <c r="FN210" i="4"/>
  <c r="FT210" i="4"/>
  <c r="FG210" i="4"/>
  <c r="FO210" i="4"/>
  <c r="FU210" i="4"/>
  <c r="FH210" i="4"/>
  <c r="FP210" i="4"/>
  <c r="FV209" i="4"/>
  <c r="FZ209" i="4"/>
  <c r="GD209" i="4"/>
  <c r="FW209" i="4"/>
  <c r="GA209" i="4"/>
  <c r="GE209" i="4"/>
  <c r="FT209" i="4"/>
  <c r="GB209" i="4"/>
  <c r="FU209" i="4"/>
  <c r="GC209" i="4"/>
  <c r="FX209" i="4"/>
  <c r="FI209" i="4"/>
  <c r="FM209" i="4"/>
  <c r="FQ209" i="4"/>
  <c r="FY209" i="4"/>
  <c r="FF209" i="4"/>
  <c r="FJ209" i="4"/>
  <c r="FN209" i="4"/>
  <c r="FK209" i="4"/>
  <c r="FL209" i="4"/>
  <c r="FO209" i="4"/>
  <c r="FP209" i="4"/>
  <c r="FG209" i="4"/>
  <c r="FH209" i="4"/>
  <c r="FV208" i="4"/>
  <c r="FZ208" i="4"/>
  <c r="GD208" i="4"/>
  <c r="FW208" i="4"/>
  <c r="GA208" i="4"/>
  <c r="GE208" i="4"/>
  <c r="FX208" i="4"/>
  <c r="FY208" i="4"/>
  <c r="FT208" i="4"/>
  <c r="FI208" i="4"/>
  <c r="FM208" i="4"/>
  <c r="FQ208" i="4"/>
  <c r="FU208" i="4"/>
  <c r="FF208" i="4"/>
  <c r="FJ208" i="4"/>
  <c r="FN208" i="4"/>
  <c r="FG208" i="4"/>
  <c r="FO208" i="4"/>
  <c r="FH208" i="4"/>
  <c r="FP208" i="4"/>
  <c r="GB208" i="4"/>
  <c r="FK208" i="4"/>
  <c r="GC208" i="4"/>
  <c r="FL208" i="4"/>
  <c r="FV207" i="4"/>
  <c r="FZ207" i="4"/>
  <c r="GD207" i="4"/>
  <c r="FW207" i="4"/>
  <c r="GA207" i="4"/>
  <c r="GE207" i="4"/>
  <c r="FT207" i="4"/>
  <c r="GB207" i="4"/>
  <c r="FU207" i="4"/>
  <c r="GC207" i="4"/>
  <c r="FI207" i="4"/>
  <c r="FM207" i="4"/>
  <c r="FQ207" i="4"/>
  <c r="FF207" i="4"/>
  <c r="FJ207" i="4"/>
  <c r="FN207" i="4"/>
  <c r="FX207" i="4"/>
  <c r="FK207" i="4"/>
  <c r="FY207" i="4"/>
  <c r="FL207" i="4"/>
  <c r="FG207" i="4"/>
  <c r="FH207" i="4"/>
  <c r="FV206" i="4"/>
  <c r="FZ206" i="4"/>
  <c r="GD206" i="4"/>
  <c r="FW206" i="4"/>
  <c r="GA206" i="4"/>
  <c r="GE206" i="4"/>
  <c r="FX206" i="4"/>
  <c r="FY206" i="4"/>
  <c r="GB206" i="4"/>
  <c r="FI206" i="4"/>
  <c r="FM206" i="4"/>
  <c r="FQ206" i="4"/>
  <c r="GC206" i="4"/>
  <c r="FF206" i="4"/>
  <c r="FJ206" i="4"/>
  <c r="FN206" i="4"/>
  <c r="FG206" i="4"/>
  <c r="FO206" i="4"/>
  <c r="FH206" i="4"/>
  <c r="FP206" i="4"/>
  <c r="FK206" i="4"/>
  <c r="FL206" i="4"/>
  <c r="FV205" i="4"/>
  <c r="FZ205" i="4"/>
  <c r="GD205" i="4"/>
  <c r="FW205" i="4"/>
  <c r="GA205" i="4"/>
  <c r="GE205" i="4"/>
  <c r="FT205" i="4"/>
  <c r="GB205" i="4"/>
  <c r="FU205" i="4"/>
  <c r="GC205" i="4"/>
  <c r="FX205" i="4"/>
  <c r="FI205" i="4"/>
  <c r="FM205" i="4"/>
  <c r="FQ205" i="4"/>
  <c r="FY205" i="4"/>
  <c r="FF205" i="4"/>
  <c r="FJ205" i="4"/>
  <c r="FN205" i="4"/>
  <c r="FK205" i="4"/>
  <c r="FL205" i="4"/>
  <c r="FO205" i="4"/>
  <c r="FP205" i="4"/>
  <c r="FV204" i="4"/>
  <c r="FZ204" i="4"/>
  <c r="GD204" i="4"/>
  <c r="FW204" i="4"/>
  <c r="GA204" i="4"/>
  <c r="GE204" i="4"/>
  <c r="FX204" i="4"/>
  <c r="FY204" i="4"/>
  <c r="FT204" i="4"/>
  <c r="FI204" i="4"/>
  <c r="FM204" i="4"/>
  <c r="FQ204" i="4"/>
  <c r="FU204" i="4"/>
  <c r="FF204" i="4"/>
  <c r="FJ204" i="4"/>
  <c r="FN204" i="4"/>
  <c r="GB204" i="4"/>
  <c r="FG204" i="4"/>
  <c r="FO204" i="4"/>
  <c r="GC204" i="4"/>
  <c r="FH204" i="4"/>
  <c r="FP204" i="4"/>
  <c r="FK204" i="4"/>
  <c r="FL204" i="4"/>
  <c r="FV203" i="4"/>
  <c r="FZ203" i="4"/>
  <c r="GD203" i="4"/>
  <c r="FW203" i="4"/>
  <c r="GA203" i="4"/>
  <c r="GE203" i="4"/>
  <c r="FT203" i="4"/>
  <c r="GB203" i="4"/>
  <c r="FU203" i="4"/>
  <c r="GC203" i="4"/>
  <c r="FI203" i="4"/>
  <c r="FM203" i="4"/>
  <c r="FQ203" i="4"/>
  <c r="FF203" i="4"/>
  <c r="FJ203" i="4"/>
  <c r="FN203" i="4"/>
  <c r="FK203" i="4"/>
  <c r="FL203" i="4"/>
  <c r="FX203" i="4"/>
  <c r="FG203" i="4"/>
  <c r="FY203" i="4"/>
  <c r="FH203" i="4"/>
  <c r="FO203" i="4"/>
  <c r="FP203" i="4"/>
  <c r="FU202" i="4"/>
  <c r="FY202" i="4"/>
  <c r="FV202" i="4"/>
  <c r="FZ202" i="4"/>
  <c r="GD202" i="4"/>
  <c r="FT202" i="4"/>
  <c r="GA202" i="4"/>
  <c r="GE202" i="4"/>
  <c r="FW202" i="4"/>
  <c r="FX202" i="4"/>
  <c r="GB202" i="4"/>
  <c r="FI202" i="4"/>
  <c r="FM202" i="4"/>
  <c r="FQ202" i="4"/>
  <c r="GC202" i="4"/>
  <c r="FF202" i="4"/>
  <c r="FJ202" i="4"/>
  <c r="FN202" i="4"/>
  <c r="FG202" i="4"/>
  <c r="FO202" i="4"/>
  <c r="FH202" i="4"/>
  <c r="FP202" i="4"/>
  <c r="FU201" i="4"/>
  <c r="FY201" i="4"/>
  <c r="GC201" i="4"/>
  <c r="FV201" i="4"/>
  <c r="FZ201" i="4"/>
  <c r="GD201" i="4"/>
  <c r="FW201" i="4"/>
  <c r="GE201" i="4"/>
  <c r="FX201" i="4"/>
  <c r="FT201" i="4"/>
  <c r="FI201" i="4"/>
  <c r="FM201" i="4"/>
  <c r="FQ201" i="4"/>
  <c r="FF201" i="4"/>
  <c r="FJ201" i="4"/>
  <c r="FN201" i="4"/>
  <c r="GA201" i="4"/>
  <c r="FK201" i="4"/>
  <c r="GB201" i="4"/>
  <c r="FL201" i="4"/>
  <c r="FO201" i="4"/>
  <c r="FP201" i="4"/>
  <c r="FG201" i="4"/>
  <c r="FH201" i="4"/>
  <c r="FU200" i="4"/>
  <c r="FY200" i="4"/>
  <c r="GC200" i="4"/>
  <c r="FV200" i="4"/>
  <c r="FZ200" i="4"/>
  <c r="GD200" i="4"/>
  <c r="GA200" i="4"/>
  <c r="FT200" i="4"/>
  <c r="GB200" i="4"/>
  <c r="GE200" i="4"/>
  <c r="FW200" i="4"/>
  <c r="FI200" i="4"/>
  <c r="FM200" i="4"/>
  <c r="FQ200" i="4"/>
  <c r="FX200" i="4"/>
  <c r="FF200" i="4"/>
  <c r="FJ200" i="4"/>
  <c r="FN200" i="4"/>
  <c r="FG200" i="4"/>
  <c r="FO200" i="4"/>
  <c r="FH200" i="4"/>
  <c r="FP200" i="4"/>
  <c r="FK200" i="4"/>
  <c r="FL200" i="4"/>
  <c r="FU199" i="4"/>
  <c r="FY199" i="4"/>
  <c r="GC199" i="4"/>
  <c r="FV199" i="4"/>
  <c r="FZ199" i="4"/>
  <c r="GD199" i="4"/>
  <c r="FW199" i="4"/>
  <c r="GE199" i="4"/>
  <c r="FX199" i="4"/>
  <c r="GA199" i="4"/>
  <c r="GB199" i="4"/>
  <c r="FI199" i="4"/>
  <c r="FM199" i="4"/>
  <c r="FQ199" i="4"/>
  <c r="FF199" i="4"/>
  <c r="FJ199" i="4"/>
  <c r="FN199" i="4"/>
  <c r="FK199" i="4"/>
  <c r="FL199" i="4"/>
  <c r="FG199" i="4"/>
  <c r="FH199" i="4"/>
  <c r="FT199" i="4"/>
  <c r="FU198" i="4"/>
  <c r="FY198" i="4"/>
  <c r="GC198" i="4"/>
  <c r="FV198" i="4"/>
  <c r="FZ198" i="4"/>
  <c r="GD198" i="4"/>
  <c r="GA198" i="4"/>
  <c r="FT198" i="4"/>
  <c r="GB198" i="4"/>
  <c r="FW198" i="4"/>
  <c r="FX198" i="4"/>
  <c r="FI198" i="4"/>
  <c r="FM198" i="4"/>
  <c r="FQ198" i="4"/>
  <c r="FF198" i="4"/>
  <c r="FJ198" i="4"/>
  <c r="FN198" i="4"/>
  <c r="FG198" i="4"/>
  <c r="FO198" i="4"/>
  <c r="FH198" i="4"/>
  <c r="FP198" i="4"/>
  <c r="GE198" i="4"/>
  <c r="FK198" i="4"/>
  <c r="FL198" i="4"/>
  <c r="FU197" i="4"/>
  <c r="FY197" i="4"/>
  <c r="GC197" i="4"/>
  <c r="FV197" i="4"/>
  <c r="FZ197" i="4"/>
  <c r="GD197" i="4"/>
  <c r="FW197" i="4"/>
  <c r="GE197" i="4"/>
  <c r="FX197" i="4"/>
  <c r="FT197" i="4"/>
  <c r="GA197" i="4"/>
  <c r="FI197" i="4"/>
  <c r="FM197" i="4"/>
  <c r="FQ197" i="4"/>
  <c r="GB197" i="4"/>
  <c r="FF197" i="4"/>
  <c r="FJ197" i="4"/>
  <c r="FN197" i="4"/>
  <c r="FK197" i="4"/>
  <c r="FL197" i="4"/>
  <c r="FO197" i="4"/>
  <c r="FP197" i="4"/>
  <c r="FU196" i="4"/>
  <c r="FY196" i="4"/>
  <c r="GC196" i="4"/>
  <c r="FV196" i="4"/>
  <c r="FZ196" i="4"/>
  <c r="GD196" i="4"/>
  <c r="GA196" i="4"/>
  <c r="FT196" i="4"/>
  <c r="GB196" i="4"/>
  <c r="GE196" i="4"/>
  <c r="FI196" i="4"/>
  <c r="FM196" i="4"/>
  <c r="FQ196" i="4"/>
  <c r="FF196" i="4"/>
  <c r="FJ196" i="4"/>
  <c r="FN196" i="4"/>
  <c r="FW196" i="4"/>
  <c r="FG196" i="4"/>
  <c r="FO196" i="4"/>
  <c r="FX196" i="4"/>
  <c r="FH196" i="4"/>
  <c r="FP196" i="4"/>
  <c r="FK196" i="4"/>
  <c r="FL196" i="4"/>
  <c r="FU195" i="4"/>
  <c r="FY195" i="4"/>
  <c r="GC195" i="4"/>
  <c r="FV195" i="4"/>
  <c r="FZ195" i="4"/>
  <c r="GD195" i="4"/>
  <c r="FW195" i="4"/>
  <c r="GE195" i="4"/>
  <c r="FX195" i="4"/>
  <c r="GA195" i="4"/>
  <c r="GB195" i="4"/>
  <c r="FI195" i="4"/>
  <c r="FM195" i="4"/>
  <c r="FQ195" i="4"/>
  <c r="FT195" i="4"/>
  <c r="FF195" i="4"/>
  <c r="FJ195" i="4"/>
  <c r="FN195" i="4"/>
  <c r="FK195" i="4"/>
  <c r="FL195" i="4"/>
  <c r="FG195" i="4"/>
  <c r="FH195" i="4"/>
  <c r="FO195" i="4"/>
  <c r="FP195" i="4"/>
  <c r="FU194" i="4"/>
  <c r="FY194" i="4"/>
  <c r="GC194" i="4"/>
  <c r="FV194" i="4"/>
  <c r="FZ194" i="4"/>
  <c r="GD194" i="4"/>
  <c r="GA194" i="4"/>
  <c r="FT194" i="4"/>
  <c r="GB194" i="4"/>
  <c r="FW194" i="4"/>
  <c r="FX194" i="4"/>
  <c r="GE194" i="4"/>
  <c r="FI194" i="4"/>
  <c r="FM194" i="4"/>
  <c r="FQ194" i="4"/>
  <c r="FF194" i="4"/>
  <c r="FJ194" i="4"/>
  <c r="FN194" i="4"/>
  <c r="FG194" i="4"/>
  <c r="FO194" i="4"/>
  <c r="FH194" i="4"/>
  <c r="FP194" i="4"/>
  <c r="FU193" i="4"/>
  <c r="FY193" i="4"/>
  <c r="GC193" i="4"/>
  <c r="FV193" i="4"/>
  <c r="FZ193" i="4"/>
  <c r="GD193" i="4"/>
  <c r="FW193" i="4"/>
  <c r="GE193" i="4"/>
  <c r="FX193" i="4"/>
  <c r="FT193" i="4"/>
  <c r="FI193" i="4"/>
  <c r="FM193" i="4"/>
  <c r="FQ193" i="4"/>
  <c r="FF193" i="4"/>
  <c r="FJ193" i="4"/>
  <c r="FN193" i="4"/>
  <c r="FK193" i="4"/>
  <c r="FL193" i="4"/>
  <c r="GA193" i="4"/>
  <c r="FO193" i="4"/>
  <c r="GB193" i="4"/>
  <c r="FP193" i="4"/>
  <c r="FG193" i="4"/>
  <c r="FH193" i="4"/>
  <c r="FU192" i="4"/>
  <c r="FY192" i="4"/>
  <c r="GC192" i="4"/>
  <c r="FV192" i="4"/>
  <c r="FZ192" i="4"/>
  <c r="GD192" i="4"/>
  <c r="GA192" i="4"/>
  <c r="FT192" i="4"/>
  <c r="GB192" i="4"/>
  <c r="GE192" i="4"/>
  <c r="FW192" i="4"/>
  <c r="FI192" i="4"/>
  <c r="FM192" i="4"/>
  <c r="FQ192" i="4"/>
  <c r="FX192" i="4"/>
  <c r="FF192" i="4"/>
  <c r="FJ192" i="4"/>
  <c r="FN192" i="4"/>
  <c r="FG192" i="4"/>
  <c r="FO192" i="4"/>
  <c r="FH192" i="4"/>
  <c r="FP192" i="4"/>
  <c r="FK192" i="4"/>
  <c r="FL192" i="4"/>
  <c r="FU191" i="4"/>
  <c r="FY191" i="4"/>
  <c r="GC191" i="4"/>
  <c r="FV191" i="4"/>
  <c r="FZ191" i="4"/>
  <c r="GD191" i="4"/>
  <c r="FW191" i="4"/>
  <c r="GE191" i="4"/>
  <c r="FX191" i="4"/>
  <c r="GA191" i="4"/>
  <c r="GB191" i="4"/>
  <c r="FI191" i="4"/>
  <c r="FM191" i="4"/>
  <c r="FQ191" i="4"/>
  <c r="FF191" i="4"/>
  <c r="FJ191" i="4"/>
  <c r="FN191" i="4"/>
  <c r="FK191" i="4"/>
  <c r="FT191" i="4"/>
  <c r="FL191" i="4"/>
  <c r="FG191" i="4"/>
  <c r="FH191" i="4"/>
  <c r="FU190" i="4"/>
  <c r="FY190" i="4"/>
  <c r="GC190" i="4"/>
  <c r="FV190" i="4"/>
  <c r="FZ190" i="4"/>
  <c r="GD190" i="4"/>
  <c r="GA190" i="4"/>
  <c r="FT190" i="4"/>
  <c r="GB190" i="4"/>
  <c r="FW190" i="4"/>
  <c r="FX190" i="4"/>
  <c r="FI190" i="4"/>
  <c r="FM190" i="4"/>
  <c r="FQ190" i="4"/>
  <c r="FF190" i="4"/>
  <c r="FJ190" i="4"/>
  <c r="FN190" i="4"/>
  <c r="GE190" i="4"/>
  <c r="FG190" i="4"/>
  <c r="FO190" i="4"/>
  <c r="FH190" i="4"/>
  <c r="FP190" i="4"/>
  <c r="FK190" i="4"/>
  <c r="FL190" i="4"/>
  <c r="FU189" i="4"/>
  <c r="FY189" i="4"/>
  <c r="GC189" i="4"/>
  <c r="FV189" i="4"/>
  <c r="FZ189" i="4"/>
  <c r="GD189" i="4"/>
  <c r="FW189" i="4"/>
  <c r="GE189" i="4"/>
  <c r="FX189" i="4"/>
  <c r="FT189" i="4"/>
  <c r="GA189" i="4"/>
  <c r="FI189" i="4"/>
  <c r="FM189" i="4"/>
  <c r="FQ189" i="4"/>
  <c r="GB189" i="4"/>
  <c r="FF189" i="4"/>
  <c r="FJ189" i="4"/>
  <c r="FN189" i="4"/>
  <c r="FK189" i="4"/>
  <c r="FL189" i="4"/>
  <c r="FO189" i="4"/>
  <c r="FP189" i="4"/>
  <c r="FU188" i="4"/>
  <c r="FY188" i="4"/>
  <c r="GC188" i="4"/>
  <c r="FV188" i="4"/>
  <c r="FZ188" i="4"/>
  <c r="GD188" i="4"/>
  <c r="GA188" i="4"/>
  <c r="FT188" i="4"/>
  <c r="GB188" i="4"/>
  <c r="GE188" i="4"/>
  <c r="FI188" i="4"/>
  <c r="FM188" i="4"/>
  <c r="FQ188" i="4"/>
  <c r="FF188" i="4"/>
  <c r="FJ188" i="4"/>
  <c r="FN188" i="4"/>
  <c r="FG188" i="4"/>
  <c r="FO188" i="4"/>
  <c r="FH188" i="4"/>
  <c r="FP188" i="4"/>
  <c r="FK188" i="4"/>
  <c r="FL188" i="4"/>
  <c r="FU187" i="4"/>
  <c r="FY187" i="4"/>
  <c r="GC187" i="4"/>
  <c r="FV187" i="4"/>
  <c r="FZ187" i="4"/>
  <c r="GD187" i="4"/>
  <c r="FW187" i="4"/>
  <c r="GE187" i="4"/>
  <c r="FX187" i="4"/>
  <c r="GA187" i="4"/>
  <c r="GB187" i="4"/>
  <c r="FI187" i="4"/>
  <c r="FM187" i="4"/>
  <c r="FQ187" i="4"/>
  <c r="FT187" i="4"/>
  <c r="FF187" i="4"/>
  <c r="FJ187" i="4"/>
  <c r="FN187" i="4"/>
  <c r="FK187" i="4"/>
  <c r="FL187" i="4"/>
  <c r="FG187" i="4"/>
  <c r="FH187" i="4"/>
  <c r="FO187" i="4"/>
  <c r="FP187" i="4"/>
  <c r="FU186" i="4"/>
  <c r="FY186" i="4"/>
  <c r="GC186" i="4"/>
  <c r="FV186" i="4"/>
  <c r="FZ186" i="4"/>
  <c r="GD186" i="4"/>
  <c r="GA186" i="4"/>
  <c r="FT186" i="4"/>
  <c r="GB186" i="4"/>
  <c r="FW186" i="4"/>
  <c r="FX186" i="4"/>
  <c r="GE186" i="4"/>
  <c r="FI186" i="4"/>
  <c r="FM186" i="4"/>
  <c r="FQ186" i="4"/>
  <c r="FF186" i="4"/>
  <c r="FJ186" i="4"/>
  <c r="FN186" i="4"/>
  <c r="FG186" i="4"/>
  <c r="FO186" i="4"/>
  <c r="FH186" i="4"/>
  <c r="FP186" i="4"/>
  <c r="FU185" i="4"/>
  <c r="FY185" i="4"/>
  <c r="GC185" i="4"/>
  <c r="FV185" i="4"/>
  <c r="FZ185" i="4"/>
  <c r="GD185" i="4"/>
  <c r="FW185" i="4"/>
  <c r="GE185" i="4"/>
  <c r="FX185" i="4"/>
  <c r="FT185" i="4"/>
  <c r="FI185" i="4"/>
  <c r="FM185" i="4"/>
  <c r="FQ185" i="4"/>
  <c r="FF185" i="4"/>
  <c r="FJ185" i="4"/>
  <c r="FN185" i="4"/>
  <c r="GA185" i="4"/>
  <c r="FK185" i="4"/>
  <c r="GB185" i="4"/>
  <c r="FL185" i="4"/>
  <c r="FO185" i="4"/>
  <c r="FP185" i="4"/>
  <c r="FG185" i="4"/>
  <c r="FH185" i="4"/>
  <c r="FU184" i="4"/>
  <c r="FY184" i="4"/>
  <c r="GC184" i="4"/>
  <c r="FV184" i="4"/>
  <c r="FZ184" i="4"/>
  <c r="GD184" i="4"/>
  <c r="GA184" i="4"/>
  <c r="FT184" i="4"/>
  <c r="GB184" i="4"/>
  <c r="GE184" i="4"/>
  <c r="FW184" i="4"/>
  <c r="FI184" i="4"/>
  <c r="FM184" i="4"/>
  <c r="FQ184" i="4"/>
  <c r="FX184" i="4"/>
  <c r="FF184" i="4"/>
  <c r="FJ184" i="4"/>
  <c r="FN184" i="4"/>
  <c r="FG184" i="4"/>
  <c r="FO184" i="4"/>
  <c r="FH184" i="4"/>
  <c r="FP184" i="4"/>
  <c r="FK184" i="4"/>
  <c r="FL184" i="4"/>
  <c r="FU183" i="4"/>
  <c r="FY183" i="4"/>
  <c r="GC183" i="4"/>
  <c r="FV183" i="4"/>
  <c r="FZ183" i="4"/>
  <c r="GD183" i="4"/>
  <c r="FW183" i="4"/>
  <c r="GE183" i="4"/>
  <c r="FX183" i="4"/>
  <c r="GA183" i="4"/>
  <c r="GB183" i="4"/>
  <c r="FI183" i="4"/>
  <c r="FM183" i="4"/>
  <c r="FQ183" i="4"/>
  <c r="FF183" i="4"/>
  <c r="FJ183" i="4"/>
  <c r="FN183" i="4"/>
  <c r="FK183" i="4"/>
  <c r="FL183" i="4"/>
  <c r="FG183" i="4"/>
  <c r="FT183" i="4"/>
  <c r="FH183" i="4"/>
  <c r="FU182" i="4"/>
  <c r="FY182" i="4"/>
  <c r="GC182" i="4"/>
  <c r="FV182" i="4"/>
  <c r="FZ182" i="4"/>
  <c r="GD182" i="4"/>
  <c r="GA182" i="4"/>
  <c r="FT182" i="4"/>
  <c r="GB182" i="4"/>
  <c r="FW182" i="4"/>
  <c r="FX182" i="4"/>
  <c r="FI182" i="4"/>
  <c r="FM182" i="4"/>
  <c r="FQ182" i="4"/>
  <c r="FF182" i="4"/>
  <c r="FJ182" i="4"/>
  <c r="FN182" i="4"/>
  <c r="FG182" i="4"/>
  <c r="FO182" i="4"/>
  <c r="FH182" i="4"/>
  <c r="FP182" i="4"/>
  <c r="GE182" i="4"/>
  <c r="FK182" i="4"/>
  <c r="FL182" i="4"/>
  <c r="FU181" i="4"/>
  <c r="FY181" i="4"/>
  <c r="GC181" i="4"/>
  <c r="FV181" i="4"/>
  <c r="FZ181" i="4"/>
  <c r="GD181" i="4"/>
  <c r="FW181" i="4"/>
  <c r="GE181" i="4"/>
  <c r="FX181" i="4"/>
  <c r="FT181" i="4"/>
  <c r="GA181" i="4"/>
  <c r="FI181" i="4"/>
  <c r="FM181" i="4"/>
  <c r="FQ181" i="4"/>
  <c r="GB181" i="4"/>
  <c r="FF181" i="4"/>
  <c r="FJ181" i="4"/>
  <c r="FN181" i="4"/>
  <c r="FK181" i="4"/>
  <c r="FL181" i="4"/>
  <c r="FO181" i="4"/>
  <c r="FP181" i="4"/>
  <c r="FU180" i="4"/>
  <c r="FY180" i="4"/>
  <c r="GC180" i="4"/>
  <c r="FV180" i="4"/>
  <c r="FZ180" i="4"/>
  <c r="GD180" i="4"/>
  <c r="GA180" i="4"/>
  <c r="FT180" i="4"/>
  <c r="GB180" i="4"/>
  <c r="GE180" i="4"/>
  <c r="FI180" i="4"/>
  <c r="FM180" i="4"/>
  <c r="FQ180" i="4"/>
  <c r="FF180" i="4"/>
  <c r="FJ180" i="4"/>
  <c r="FN180" i="4"/>
  <c r="FW180" i="4"/>
  <c r="FG180" i="4"/>
  <c r="FO180" i="4"/>
  <c r="FX180" i="4"/>
  <c r="FH180" i="4"/>
  <c r="FP180" i="4"/>
  <c r="FK180" i="4"/>
  <c r="FL180" i="4"/>
  <c r="FU179" i="4"/>
  <c r="FY179" i="4"/>
  <c r="GC179" i="4"/>
  <c r="FV179" i="4"/>
  <c r="FZ179" i="4"/>
  <c r="GD179" i="4"/>
  <c r="FW179" i="4"/>
  <c r="GE179" i="4"/>
  <c r="FX179" i="4"/>
  <c r="GA179" i="4"/>
  <c r="GB179" i="4"/>
  <c r="FI179" i="4"/>
  <c r="FM179" i="4"/>
  <c r="FQ179" i="4"/>
  <c r="FT179" i="4"/>
  <c r="FF179" i="4"/>
  <c r="FJ179" i="4"/>
  <c r="FN179" i="4"/>
  <c r="FK179" i="4"/>
  <c r="FL179" i="4"/>
  <c r="FG179" i="4"/>
  <c r="FH179" i="4"/>
  <c r="FO179" i="4"/>
  <c r="FP179" i="4"/>
  <c r="FU178" i="4"/>
  <c r="FY178" i="4"/>
  <c r="GC178" i="4"/>
  <c r="FV178" i="4"/>
  <c r="FZ178" i="4"/>
  <c r="GD178" i="4"/>
  <c r="GA178" i="4"/>
  <c r="FT178" i="4"/>
  <c r="GB178" i="4"/>
  <c r="FW178" i="4"/>
  <c r="FX178" i="4"/>
  <c r="GE178" i="4"/>
  <c r="FI178" i="4"/>
  <c r="FM178" i="4"/>
  <c r="FQ178" i="4"/>
  <c r="FF178" i="4"/>
  <c r="FJ178" i="4"/>
  <c r="FN178" i="4"/>
  <c r="FG178" i="4"/>
  <c r="FO178" i="4"/>
  <c r="FH178" i="4"/>
  <c r="FP178" i="4"/>
  <c r="FU177" i="4"/>
  <c r="FY177" i="4"/>
  <c r="GC177" i="4"/>
  <c r="FV177" i="4"/>
  <c r="FZ177" i="4"/>
  <c r="GD177" i="4"/>
  <c r="FW177" i="4"/>
  <c r="GE177" i="4"/>
  <c r="FX177" i="4"/>
  <c r="FT177" i="4"/>
  <c r="FI177" i="4"/>
  <c r="FM177" i="4"/>
  <c r="FQ177" i="4"/>
  <c r="FF177" i="4"/>
  <c r="FJ177" i="4"/>
  <c r="FN177" i="4"/>
  <c r="FK177" i="4"/>
  <c r="FL177" i="4"/>
  <c r="FO177" i="4"/>
  <c r="FP177" i="4"/>
  <c r="GA177" i="4"/>
  <c r="FG177" i="4"/>
  <c r="GB177" i="4"/>
  <c r="FH177" i="4"/>
  <c r="FU176" i="4"/>
  <c r="FY176" i="4"/>
  <c r="GC176" i="4"/>
  <c r="FV176" i="4"/>
  <c r="FZ176" i="4"/>
  <c r="GD176" i="4"/>
  <c r="GA176" i="4"/>
  <c r="FT176" i="4"/>
  <c r="GB176" i="4"/>
  <c r="GE176" i="4"/>
  <c r="FW176" i="4"/>
  <c r="FI176" i="4"/>
  <c r="FM176" i="4"/>
  <c r="FQ176" i="4"/>
  <c r="FX176" i="4"/>
  <c r="FF176" i="4"/>
  <c r="FJ176" i="4"/>
  <c r="FN176" i="4"/>
  <c r="FG176" i="4"/>
  <c r="FO176" i="4"/>
  <c r="FH176" i="4"/>
  <c r="FP176" i="4"/>
  <c r="FK176" i="4"/>
  <c r="FL176" i="4"/>
  <c r="FU175" i="4"/>
  <c r="FY175" i="4"/>
  <c r="GC175" i="4"/>
  <c r="FV175" i="4"/>
  <c r="FZ175" i="4"/>
  <c r="GD175" i="4"/>
  <c r="FW175" i="4"/>
  <c r="GE175" i="4"/>
  <c r="FX175" i="4"/>
  <c r="GA175" i="4"/>
  <c r="GB175" i="4"/>
  <c r="FI175" i="4"/>
  <c r="FM175" i="4"/>
  <c r="FQ175" i="4"/>
  <c r="FF175" i="4"/>
  <c r="FJ175" i="4"/>
  <c r="FN175" i="4"/>
  <c r="FK175" i="4"/>
  <c r="FT175" i="4"/>
  <c r="FL175" i="4"/>
  <c r="FG175" i="4"/>
  <c r="FH175" i="4"/>
  <c r="FU174" i="4"/>
  <c r="FY174" i="4"/>
  <c r="GC174" i="4"/>
  <c r="FV174" i="4"/>
  <c r="FZ174" i="4"/>
  <c r="GD174" i="4"/>
  <c r="GA174" i="4"/>
  <c r="FT174" i="4"/>
  <c r="GB174" i="4"/>
  <c r="FW174" i="4"/>
  <c r="FX174" i="4"/>
  <c r="FI174" i="4"/>
  <c r="FM174" i="4"/>
  <c r="FQ174" i="4"/>
  <c r="FF174" i="4"/>
  <c r="FJ174" i="4"/>
  <c r="FN174" i="4"/>
  <c r="GE174" i="4"/>
  <c r="FG174" i="4"/>
  <c r="FO174" i="4"/>
  <c r="FH174" i="4"/>
  <c r="FP174" i="4"/>
  <c r="FK174" i="4"/>
  <c r="FL174" i="4"/>
  <c r="FU173" i="4"/>
  <c r="FY173" i="4"/>
  <c r="GC173" i="4"/>
  <c r="FV173" i="4"/>
  <c r="FZ173" i="4"/>
  <c r="GD173" i="4"/>
  <c r="GA173" i="4"/>
  <c r="FT173" i="4"/>
  <c r="GB173" i="4"/>
  <c r="GE173" i="4"/>
  <c r="FW173" i="4"/>
  <c r="FI173" i="4"/>
  <c r="FM173" i="4"/>
  <c r="FQ173" i="4"/>
  <c r="FX173" i="4"/>
  <c r="FF173" i="4"/>
  <c r="FJ173" i="4"/>
  <c r="FN173" i="4"/>
  <c r="FK173" i="4"/>
  <c r="FL173" i="4"/>
  <c r="FO173" i="4"/>
  <c r="FP173" i="4"/>
  <c r="FU172" i="4"/>
  <c r="FY172" i="4"/>
  <c r="GC172" i="4"/>
  <c r="FV172" i="4"/>
  <c r="FZ172" i="4"/>
  <c r="GD172" i="4"/>
  <c r="FW172" i="4"/>
  <c r="GE172" i="4"/>
  <c r="FX172" i="4"/>
  <c r="GA172" i="4"/>
  <c r="GB172" i="4"/>
  <c r="FT172" i="4"/>
  <c r="FI172" i="4"/>
  <c r="FM172" i="4"/>
  <c r="FQ172" i="4"/>
  <c r="FF172" i="4"/>
  <c r="FJ172" i="4"/>
  <c r="FN172" i="4"/>
  <c r="FG172" i="4"/>
  <c r="FO172" i="4"/>
  <c r="FH172" i="4"/>
  <c r="FP172" i="4"/>
  <c r="FK172" i="4"/>
  <c r="FL172" i="4"/>
  <c r="FU171" i="4"/>
  <c r="FY171" i="4"/>
  <c r="GC171" i="4"/>
  <c r="FV171" i="4"/>
  <c r="FZ171" i="4"/>
  <c r="GD171" i="4"/>
  <c r="GA171" i="4"/>
  <c r="FT171" i="4"/>
  <c r="GB171" i="4"/>
  <c r="FW171" i="4"/>
  <c r="FX171" i="4"/>
  <c r="GE171" i="4"/>
  <c r="FI171" i="4"/>
  <c r="FM171" i="4"/>
  <c r="FQ171" i="4"/>
  <c r="FF171" i="4"/>
  <c r="FJ171" i="4"/>
  <c r="FN171" i="4"/>
  <c r="FK171" i="4"/>
  <c r="FL171" i="4"/>
  <c r="FG171" i="4"/>
  <c r="FH171" i="4"/>
  <c r="FO171" i="4"/>
  <c r="FP171" i="4"/>
  <c r="FU170" i="4"/>
  <c r="FY170" i="4"/>
  <c r="GC170" i="4"/>
  <c r="FV170" i="4"/>
  <c r="FZ170" i="4"/>
  <c r="GD170" i="4"/>
  <c r="FW170" i="4"/>
  <c r="GE170" i="4"/>
  <c r="FX170" i="4"/>
  <c r="FT170" i="4"/>
  <c r="FI170" i="4"/>
  <c r="FM170" i="4"/>
  <c r="FQ170" i="4"/>
  <c r="FF170" i="4"/>
  <c r="FJ170" i="4"/>
  <c r="FN170" i="4"/>
  <c r="FG170" i="4"/>
  <c r="FO170" i="4"/>
  <c r="FH170" i="4"/>
  <c r="FP170" i="4"/>
  <c r="GA170" i="4"/>
  <c r="GB170" i="4"/>
  <c r="FU169" i="4"/>
  <c r="FY169" i="4"/>
  <c r="GC169" i="4"/>
  <c r="FV169" i="4"/>
  <c r="FZ169" i="4"/>
  <c r="GD169" i="4"/>
  <c r="GA169" i="4"/>
  <c r="FT169" i="4"/>
  <c r="GB169" i="4"/>
  <c r="GE169" i="4"/>
  <c r="FW169" i="4"/>
  <c r="FX169" i="4"/>
  <c r="FI169" i="4"/>
  <c r="FM169" i="4"/>
  <c r="FQ169" i="4"/>
  <c r="FF169" i="4"/>
  <c r="FJ169" i="4"/>
  <c r="FN169" i="4"/>
  <c r="FK169" i="4"/>
  <c r="FL169" i="4"/>
  <c r="FO169" i="4"/>
  <c r="FP169" i="4"/>
  <c r="FG169" i="4"/>
  <c r="FH169" i="4"/>
  <c r="FU168" i="4"/>
  <c r="FY168" i="4"/>
  <c r="GC168" i="4"/>
  <c r="FV168" i="4"/>
  <c r="FZ168" i="4"/>
  <c r="GD168" i="4"/>
  <c r="FW168" i="4"/>
  <c r="GE168" i="4"/>
  <c r="FX168" i="4"/>
  <c r="GA168" i="4"/>
  <c r="GB168" i="4"/>
  <c r="FI168" i="4"/>
  <c r="FM168" i="4"/>
  <c r="FQ168" i="4"/>
  <c r="FT168" i="4"/>
  <c r="FF168" i="4"/>
  <c r="FJ168" i="4"/>
  <c r="FN168" i="4"/>
  <c r="FG168" i="4"/>
  <c r="FO168" i="4"/>
  <c r="FH168" i="4"/>
  <c r="FP168" i="4"/>
  <c r="FK168" i="4"/>
  <c r="FL168" i="4"/>
  <c r="FU167" i="4"/>
  <c r="FY167" i="4"/>
  <c r="GC167" i="4"/>
  <c r="FV167" i="4"/>
  <c r="FZ167" i="4"/>
  <c r="GD167" i="4"/>
  <c r="GA167" i="4"/>
  <c r="FT167" i="4"/>
  <c r="GB167" i="4"/>
  <c r="FW167" i="4"/>
  <c r="FX167" i="4"/>
  <c r="GE167" i="4"/>
  <c r="FI167" i="4"/>
  <c r="FM167" i="4"/>
  <c r="FQ167" i="4"/>
  <c r="FF167" i="4"/>
  <c r="FJ167" i="4"/>
  <c r="FN167" i="4"/>
  <c r="FK167" i="4"/>
  <c r="FL167" i="4"/>
  <c r="FG167" i="4"/>
  <c r="FH167" i="4"/>
  <c r="FU166" i="4"/>
  <c r="FY166" i="4"/>
  <c r="GC166" i="4"/>
  <c r="FV166" i="4"/>
  <c r="FZ166" i="4"/>
  <c r="GD166" i="4"/>
  <c r="FW166" i="4"/>
  <c r="GE166" i="4"/>
  <c r="FX166" i="4"/>
  <c r="FT166" i="4"/>
  <c r="GA166" i="4"/>
  <c r="GB166" i="4"/>
  <c r="FI166" i="4"/>
  <c r="FM166" i="4"/>
  <c r="FQ166" i="4"/>
  <c r="FF166" i="4"/>
  <c r="FJ166" i="4"/>
  <c r="FN166" i="4"/>
  <c r="FG166" i="4"/>
  <c r="FO166" i="4"/>
  <c r="FH166" i="4"/>
  <c r="FP166" i="4"/>
  <c r="FK166" i="4"/>
  <c r="FL166" i="4"/>
  <c r="FU165" i="4"/>
  <c r="FY165" i="4"/>
  <c r="GC165" i="4"/>
  <c r="FV165" i="4"/>
  <c r="FZ165" i="4"/>
  <c r="GD165" i="4"/>
  <c r="GA165" i="4"/>
  <c r="FT165" i="4"/>
  <c r="GB165" i="4"/>
  <c r="GE165" i="4"/>
  <c r="FI165" i="4"/>
  <c r="FM165" i="4"/>
  <c r="FQ165" i="4"/>
  <c r="FF165" i="4"/>
  <c r="FJ165" i="4"/>
  <c r="FN165" i="4"/>
  <c r="FW165" i="4"/>
  <c r="FK165" i="4"/>
  <c r="FX165" i="4"/>
  <c r="FL165" i="4"/>
  <c r="FO165" i="4"/>
  <c r="FP165" i="4"/>
  <c r="FU164" i="4"/>
  <c r="FY164" i="4"/>
  <c r="GC164" i="4"/>
  <c r="FV164" i="4"/>
  <c r="FZ164" i="4"/>
  <c r="GD164" i="4"/>
  <c r="FW164" i="4"/>
  <c r="GE164" i="4"/>
  <c r="FX164" i="4"/>
  <c r="GA164" i="4"/>
  <c r="GB164" i="4"/>
  <c r="FT164" i="4"/>
  <c r="FI164" i="4"/>
  <c r="FM164" i="4"/>
  <c r="FQ164" i="4"/>
  <c r="FF164" i="4"/>
  <c r="FJ164" i="4"/>
  <c r="FN164" i="4"/>
  <c r="FG164" i="4"/>
  <c r="FO164" i="4"/>
  <c r="FH164" i="4"/>
  <c r="FP164" i="4"/>
  <c r="FK164" i="4"/>
  <c r="FL164" i="4"/>
  <c r="FU163" i="4"/>
  <c r="FY163" i="4"/>
  <c r="GC163" i="4"/>
  <c r="FV163" i="4"/>
  <c r="FZ163" i="4"/>
  <c r="GD163" i="4"/>
  <c r="GA163" i="4"/>
  <c r="FT163" i="4"/>
  <c r="GB163" i="4"/>
  <c r="FW163" i="4"/>
  <c r="FX163" i="4"/>
  <c r="GE163" i="4"/>
  <c r="FI163" i="4"/>
  <c r="FM163" i="4"/>
  <c r="FQ163" i="4"/>
  <c r="FF163" i="4"/>
  <c r="FJ163" i="4"/>
  <c r="FN163" i="4"/>
  <c r="FK163" i="4"/>
  <c r="FL163" i="4"/>
  <c r="FG163" i="4"/>
  <c r="FH163" i="4"/>
  <c r="FO163" i="4"/>
  <c r="FP163" i="4"/>
  <c r="FU162" i="4"/>
  <c r="FY162" i="4"/>
  <c r="GC162" i="4"/>
  <c r="FV162" i="4"/>
  <c r="FZ162" i="4"/>
  <c r="GD162" i="4"/>
  <c r="FW162" i="4"/>
  <c r="GE162" i="4"/>
  <c r="FX162" i="4"/>
  <c r="FT162" i="4"/>
  <c r="GA162" i="4"/>
  <c r="FI162" i="4"/>
  <c r="FM162" i="4"/>
  <c r="FQ162" i="4"/>
  <c r="GB162" i="4"/>
  <c r="FF162" i="4"/>
  <c r="FJ162" i="4"/>
  <c r="FN162" i="4"/>
  <c r="FG162" i="4"/>
  <c r="FO162" i="4"/>
  <c r="FH162" i="4"/>
  <c r="FP162" i="4"/>
  <c r="FU161" i="4"/>
  <c r="FY161" i="4"/>
  <c r="GC161" i="4"/>
  <c r="FV161" i="4"/>
  <c r="FZ161" i="4"/>
  <c r="GD161" i="4"/>
  <c r="GA161" i="4"/>
  <c r="FT161" i="4"/>
  <c r="GB161" i="4"/>
  <c r="GE161" i="4"/>
  <c r="FW161" i="4"/>
  <c r="FX161" i="4"/>
  <c r="FI161" i="4"/>
  <c r="FM161" i="4"/>
  <c r="FQ161" i="4"/>
  <c r="FF161" i="4"/>
  <c r="FJ161" i="4"/>
  <c r="FN161" i="4"/>
  <c r="FK161" i="4"/>
  <c r="FL161" i="4"/>
  <c r="FO161" i="4"/>
  <c r="FP161" i="4"/>
  <c r="FG161" i="4"/>
  <c r="FH161" i="4"/>
  <c r="FU160" i="4"/>
  <c r="FY160" i="4"/>
  <c r="GC160" i="4"/>
  <c r="FV160" i="4"/>
  <c r="FZ160" i="4"/>
  <c r="GD160" i="4"/>
  <c r="FW160" i="4"/>
  <c r="GE160" i="4"/>
  <c r="FX160" i="4"/>
  <c r="GA160" i="4"/>
  <c r="GB160" i="4"/>
  <c r="FI160" i="4"/>
  <c r="FM160" i="4"/>
  <c r="FQ160" i="4"/>
  <c r="FF160" i="4"/>
  <c r="FJ160" i="4"/>
  <c r="FN160" i="4"/>
  <c r="FG160" i="4"/>
  <c r="FO160" i="4"/>
  <c r="FH160" i="4"/>
  <c r="FP160" i="4"/>
  <c r="FK160" i="4"/>
  <c r="FL160" i="4"/>
  <c r="FU159" i="4"/>
  <c r="FY159" i="4"/>
  <c r="GC159" i="4"/>
  <c r="FV159" i="4"/>
  <c r="FZ159" i="4"/>
  <c r="GD159" i="4"/>
  <c r="GA159" i="4"/>
  <c r="FT159" i="4"/>
  <c r="GB159" i="4"/>
  <c r="FW159" i="4"/>
  <c r="FX159" i="4"/>
  <c r="FI159" i="4"/>
  <c r="FM159" i="4"/>
  <c r="FQ159" i="4"/>
  <c r="FF159" i="4"/>
  <c r="FJ159" i="4"/>
  <c r="FN159" i="4"/>
  <c r="FK159" i="4"/>
  <c r="FL159" i="4"/>
  <c r="FG159" i="4"/>
  <c r="FH159" i="4"/>
  <c r="FU158" i="4"/>
  <c r="FY158" i="4"/>
  <c r="GC158" i="4"/>
  <c r="FV158" i="4"/>
  <c r="FZ158" i="4"/>
  <c r="GD158" i="4"/>
  <c r="FW158" i="4"/>
  <c r="GE158" i="4"/>
  <c r="FX158" i="4"/>
  <c r="FT158" i="4"/>
  <c r="GA158" i="4"/>
  <c r="GB158" i="4"/>
  <c r="FI158" i="4"/>
  <c r="FM158" i="4"/>
  <c r="FQ158" i="4"/>
  <c r="FF158" i="4"/>
  <c r="FJ158" i="4"/>
  <c r="FN158" i="4"/>
  <c r="FG158" i="4"/>
  <c r="FO158" i="4"/>
  <c r="FH158" i="4"/>
  <c r="FP158" i="4"/>
  <c r="FK158" i="4"/>
  <c r="FL158" i="4"/>
  <c r="FU157" i="4"/>
  <c r="FY157" i="4"/>
  <c r="GC157" i="4"/>
  <c r="FV157" i="4"/>
  <c r="FZ157" i="4"/>
  <c r="GD157" i="4"/>
  <c r="GA157" i="4"/>
  <c r="FT157" i="4"/>
  <c r="GB157" i="4"/>
  <c r="GE157" i="4"/>
  <c r="FW157" i="4"/>
  <c r="FI157" i="4"/>
  <c r="FM157" i="4"/>
  <c r="FQ157" i="4"/>
  <c r="FX157" i="4"/>
  <c r="FF157" i="4"/>
  <c r="FJ157" i="4"/>
  <c r="FN157" i="4"/>
  <c r="FK157" i="4"/>
  <c r="FL157" i="4"/>
  <c r="FO157" i="4"/>
  <c r="FP157" i="4"/>
  <c r="FU156" i="4"/>
  <c r="FY156" i="4"/>
  <c r="GC156" i="4"/>
  <c r="FV156" i="4"/>
  <c r="FZ156" i="4"/>
  <c r="GD156" i="4"/>
  <c r="FW156" i="4"/>
  <c r="GE156" i="4"/>
  <c r="FX156" i="4"/>
  <c r="GA156" i="4"/>
  <c r="GB156" i="4"/>
  <c r="FT156" i="4"/>
  <c r="FI156" i="4"/>
  <c r="FM156" i="4"/>
  <c r="FQ156" i="4"/>
  <c r="FF156" i="4"/>
  <c r="FJ156" i="4"/>
  <c r="FN156" i="4"/>
  <c r="FG156" i="4"/>
  <c r="FO156" i="4"/>
  <c r="FH156" i="4"/>
  <c r="FP156" i="4"/>
  <c r="FK156" i="4"/>
  <c r="FL156" i="4"/>
  <c r="FU155" i="4"/>
  <c r="FY155" i="4"/>
  <c r="GC155" i="4"/>
  <c r="FV155" i="4"/>
  <c r="FZ155" i="4"/>
  <c r="GD155" i="4"/>
  <c r="GA155" i="4"/>
  <c r="FT155" i="4"/>
  <c r="GB155" i="4"/>
  <c r="FW155" i="4"/>
  <c r="FX155" i="4"/>
  <c r="GE155" i="4"/>
  <c r="FI155" i="4"/>
  <c r="FM155" i="4"/>
  <c r="FQ155" i="4"/>
  <c r="FF155" i="4"/>
  <c r="FJ155" i="4"/>
  <c r="FN155" i="4"/>
  <c r="FK155" i="4"/>
  <c r="FL155" i="4"/>
  <c r="FG155" i="4"/>
  <c r="FH155" i="4"/>
  <c r="FO155" i="4"/>
  <c r="FP155" i="4"/>
  <c r="FU154" i="4"/>
  <c r="FY154" i="4"/>
  <c r="GC154" i="4"/>
  <c r="FV154" i="4"/>
  <c r="FZ154" i="4"/>
  <c r="GD154" i="4"/>
  <c r="FW154" i="4"/>
  <c r="GE154" i="4"/>
  <c r="FX154" i="4"/>
  <c r="FT154" i="4"/>
  <c r="FI154" i="4"/>
  <c r="FM154" i="4"/>
  <c r="FQ154" i="4"/>
  <c r="FF154" i="4"/>
  <c r="FJ154" i="4"/>
  <c r="FN154" i="4"/>
  <c r="GA154" i="4"/>
  <c r="FG154" i="4"/>
  <c r="FO154" i="4"/>
  <c r="GB154" i="4"/>
  <c r="FH154" i="4"/>
  <c r="FP154" i="4"/>
  <c r="FU153" i="4"/>
  <c r="FY153" i="4"/>
  <c r="GC153" i="4"/>
  <c r="FV153" i="4"/>
  <c r="FZ153" i="4"/>
  <c r="GD153" i="4"/>
  <c r="GA153" i="4"/>
  <c r="FT153" i="4"/>
  <c r="GB153" i="4"/>
  <c r="GE153" i="4"/>
  <c r="FW153" i="4"/>
  <c r="FX153" i="4"/>
  <c r="FI153" i="4"/>
  <c r="FM153" i="4"/>
  <c r="FQ153" i="4"/>
  <c r="FF153" i="4"/>
  <c r="FJ153" i="4"/>
  <c r="FN153" i="4"/>
  <c r="FK153" i="4"/>
  <c r="FL153" i="4"/>
  <c r="FO153" i="4"/>
  <c r="FP153" i="4"/>
  <c r="FG153" i="4"/>
  <c r="FH153" i="4"/>
  <c r="FU152" i="4"/>
  <c r="FY152" i="4"/>
  <c r="GC152" i="4"/>
  <c r="FV152" i="4"/>
  <c r="FZ152" i="4"/>
  <c r="GD152" i="4"/>
  <c r="FW152" i="4"/>
  <c r="GE152" i="4"/>
  <c r="FX152" i="4"/>
  <c r="GA152" i="4"/>
  <c r="GB152" i="4"/>
  <c r="FI152" i="4"/>
  <c r="FM152" i="4"/>
  <c r="FQ152" i="4"/>
  <c r="FT152" i="4"/>
  <c r="FF152" i="4"/>
  <c r="FJ152" i="4"/>
  <c r="FN152" i="4"/>
  <c r="FG152" i="4"/>
  <c r="FO152" i="4"/>
  <c r="FH152" i="4"/>
  <c r="FP152" i="4"/>
  <c r="FK152" i="4"/>
  <c r="FL152" i="4"/>
  <c r="FU151" i="4"/>
  <c r="FY151" i="4"/>
  <c r="GC151" i="4"/>
  <c r="FV151" i="4"/>
  <c r="FZ151" i="4"/>
  <c r="GD151" i="4"/>
  <c r="GA151" i="4"/>
  <c r="FT151" i="4"/>
  <c r="GB151" i="4"/>
  <c r="FW151" i="4"/>
  <c r="FX151" i="4"/>
  <c r="GE151" i="4"/>
  <c r="FI151" i="4"/>
  <c r="FM151" i="4"/>
  <c r="FQ151" i="4"/>
  <c r="FF151" i="4"/>
  <c r="FJ151" i="4"/>
  <c r="FN151" i="4"/>
  <c r="FK151" i="4"/>
  <c r="FL151" i="4"/>
  <c r="FG151" i="4"/>
  <c r="FH151" i="4"/>
  <c r="FU150" i="4"/>
  <c r="FY150" i="4"/>
  <c r="GC150" i="4"/>
  <c r="FV150" i="4"/>
  <c r="FZ150" i="4"/>
  <c r="GD150" i="4"/>
  <c r="FW150" i="4"/>
  <c r="GE150" i="4"/>
  <c r="FX150" i="4"/>
  <c r="FT150" i="4"/>
  <c r="GA150" i="4"/>
  <c r="GB150" i="4"/>
  <c r="FI150" i="4"/>
  <c r="FM150" i="4"/>
  <c r="FQ150" i="4"/>
  <c r="FF150" i="4"/>
  <c r="FJ150" i="4"/>
  <c r="FN150" i="4"/>
  <c r="FG150" i="4"/>
  <c r="FO150" i="4"/>
  <c r="FH150" i="4"/>
  <c r="FP150" i="4"/>
  <c r="FK150" i="4"/>
  <c r="FL150" i="4"/>
  <c r="FU149" i="4"/>
  <c r="FY149" i="4"/>
  <c r="GC149" i="4"/>
  <c r="FV149" i="4"/>
  <c r="FZ149" i="4"/>
  <c r="GD149" i="4"/>
  <c r="GA149" i="4"/>
  <c r="FT149" i="4"/>
  <c r="GB149" i="4"/>
  <c r="GE149" i="4"/>
  <c r="FI149" i="4"/>
  <c r="FM149" i="4"/>
  <c r="FQ149" i="4"/>
  <c r="FF149" i="4"/>
  <c r="FJ149" i="4"/>
  <c r="FN149" i="4"/>
  <c r="FK149" i="4"/>
  <c r="FL149" i="4"/>
  <c r="FW149" i="4"/>
  <c r="FO149" i="4"/>
  <c r="FX149" i="4"/>
  <c r="FP149" i="4"/>
  <c r="FU148" i="4"/>
  <c r="FY148" i="4"/>
  <c r="GC148" i="4"/>
  <c r="FV148" i="4"/>
  <c r="FZ148" i="4"/>
  <c r="GD148" i="4"/>
  <c r="FW148" i="4"/>
  <c r="GE148" i="4"/>
  <c r="FX148" i="4"/>
  <c r="GA148" i="4"/>
  <c r="GB148" i="4"/>
  <c r="FT148" i="4"/>
  <c r="FI148" i="4"/>
  <c r="FM148" i="4"/>
  <c r="FQ148" i="4"/>
  <c r="FF148" i="4"/>
  <c r="FJ148" i="4"/>
  <c r="FN148" i="4"/>
  <c r="FG148" i="4"/>
  <c r="FO148" i="4"/>
  <c r="FH148" i="4"/>
  <c r="FP148" i="4"/>
  <c r="FK148" i="4"/>
  <c r="FL148" i="4"/>
  <c r="FU147" i="4"/>
  <c r="FY147" i="4"/>
  <c r="GC147" i="4"/>
  <c r="FV147" i="4"/>
  <c r="FZ147" i="4"/>
  <c r="GD147" i="4"/>
  <c r="GA147" i="4"/>
  <c r="FT147" i="4"/>
  <c r="GB147" i="4"/>
  <c r="FW147" i="4"/>
  <c r="FX147" i="4"/>
  <c r="GE147" i="4"/>
  <c r="FI147" i="4"/>
  <c r="FM147" i="4"/>
  <c r="FQ147" i="4"/>
  <c r="FF147" i="4"/>
  <c r="FJ147" i="4"/>
  <c r="FN147" i="4"/>
  <c r="FK147" i="4"/>
  <c r="FL147" i="4"/>
  <c r="FG147" i="4"/>
  <c r="FH147" i="4"/>
  <c r="FO147" i="4"/>
  <c r="FP147" i="4"/>
  <c r="FU146" i="4"/>
  <c r="FY146" i="4"/>
  <c r="GC146" i="4"/>
  <c r="FV146" i="4"/>
  <c r="FZ146" i="4"/>
  <c r="GD146" i="4"/>
  <c r="FW146" i="4"/>
  <c r="GE146" i="4"/>
  <c r="FX146" i="4"/>
  <c r="FT146" i="4"/>
  <c r="GA146" i="4"/>
  <c r="FI146" i="4"/>
  <c r="FM146" i="4"/>
  <c r="FQ146" i="4"/>
  <c r="GB146" i="4"/>
  <c r="FF146" i="4"/>
  <c r="FJ146" i="4"/>
  <c r="FN146" i="4"/>
  <c r="FG146" i="4"/>
  <c r="FO146" i="4"/>
  <c r="FH146" i="4"/>
  <c r="FP146" i="4"/>
  <c r="FU145" i="4"/>
  <c r="FY145" i="4"/>
  <c r="GC145" i="4"/>
  <c r="FV145" i="4"/>
  <c r="FZ145" i="4"/>
  <c r="GD145" i="4"/>
  <c r="GA145" i="4"/>
  <c r="FT145" i="4"/>
  <c r="GB145" i="4"/>
  <c r="GE145" i="4"/>
  <c r="FW145" i="4"/>
  <c r="FX145" i="4"/>
  <c r="FI145" i="4"/>
  <c r="FM145" i="4"/>
  <c r="FQ145" i="4"/>
  <c r="FF145" i="4"/>
  <c r="FJ145" i="4"/>
  <c r="FN145" i="4"/>
  <c r="FK145" i="4"/>
  <c r="FL145" i="4"/>
  <c r="FO145" i="4"/>
  <c r="FP145" i="4"/>
  <c r="FG145" i="4"/>
  <c r="FH145" i="4"/>
  <c r="FU144" i="4"/>
  <c r="FY144" i="4"/>
  <c r="GC144" i="4"/>
  <c r="FV144" i="4"/>
  <c r="FZ144" i="4"/>
  <c r="GD144" i="4"/>
  <c r="FW144" i="4"/>
  <c r="GE144" i="4"/>
  <c r="FX144" i="4"/>
  <c r="GA144" i="4"/>
  <c r="GB144" i="4"/>
  <c r="FI144" i="4"/>
  <c r="FM144" i="4"/>
  <c r="FQ144" i="4"/>
  <c r="FF144" i="4"/>
  <c r="FJ144" i="4"/>
  <c r="FN144" i="4"/>
  <c r="FG144" i="4"/>
  <c r="FO144" i="4"/>
  <c r="FT144" i="4"/>
  <c r="FH144" i="4"/>
  <c r="FP144" i="4"/>
  <c r="FK144" i="4"/>
  <c r="FL144" i="4"/>
  <c r="FU143" i="4"/>
  <c r="FY143" i="4"/>
  <c r="GC143" i="4"/>
  <c r="FV143" i="4"/>
  <c r="FZ143" i="4"/>
  <c r="GD143" i="4"/>
  <c r="GA143" i="4"/>
  <c r="FT143" i="4"/>
  <c r="GB143" i="4"/>
  <c r="FW143" i="4"/>
  <c r="FX143" i="4"/>
  <c r="FI143" i="4"/>
  <c r="FM143" i="4"/>
  <c r="FQ143" i="4"/>
  <c r="FF143" i="4"/>
  <c r="FJ143" i="4"/>
  <c r="FN143" i="4"/>
  <c r="GE143" i="4"/>
  <c r="FK143" i="4"/>
  <c r="FL143" i="4"/>
  <c r="FG143" i="4"/>
  <c r="FH143" i="4"/>
  <c r="FU142" i="4"/>
  <c r="FY142" i="4"/>
  <c r="GC142" i="4"/>
  <c r="FV142" i="4"/>
  <c r="FZ142" i="4"/>
  <c r="GD142" i="4"/>
  <c r="FW142" i="4"/>
  <c r="GE142" i="4"/>
  <c r="FX142" i="4"/>
  <c r="FT142" i="4"/>
  <c r="GA142" i="4"/>
  <c r="GB142" i="4"/>
  <c r="FI142" i="4"/>
  <c r="FM142" i="4"/>
  <c r="FQ142" i="4"/>
  <c r="FF142" i="4"/>
  <c r="FJ142" i="4"/>
  <c r="FN142" i="4"/>
  <c r="FG142" i="4"/>
  <c r="FO142" i="4"/>
  <c r="FH142" i="4"/>
  <c r="FP142" i="4"/>
  <c r="FK142" i="4"/>
  <c r="FL142" i="4"/>
  <c r="FU141" i="4"/>
  <c r="FY141" i="4"/>
  <c r="GC141" i="4"/>
  <c r="FV141" i="4"/>
  <c r="FZ141" i="4"/>
  <c r="GD141" i="4"/>
  <c r="GA141" i="4"/>
  <c r="FT141" i="4"/>
  <c r="GB141" i="4"/>
  <c r="GE141" i="4"/>
  <c r="FW141" i="4"/>
  <c r="FI141" i="4"/>
  <c r="FM141" i="4"/>
  <c r="FQ141" i="4"/>
  <c r="FX141" i="4"/>
  <c r="FF141" i="4"/>
  <c r="FJ141" i="4"/>
  <c r="FN141" i="4"/>
  <c r="FK141" i="4"/>
  <c r="FL141" i="4"/>
  <c r="FO141" i="4"/>
  <c r="FP141" i="4"/>
  <c r="FU140" i="4"/>
  <c r="FY140" i="4"/>
  <c r="GC140" i="4"/>
  <c r="FV140" i="4"/>
  <c r="FZ140" i="4"/>
  <c r="GD140" i="4"/>
  <c r="FW140" i="4"/>
  <c r="GE140" i="4"/>
  <c r="FX140" i="4"/>
  <c r="GA140" i="4"/>
  <c r="GB140" i="4"/>
  <c r="FT140" i="4"/>
  <c r="FI140" i="4"/>
  <c r="FM140" i="4"/>
  <c r="FQ140" i="4"/>
  <c r="FF140" i="4"/>
  <c r="FJ140" i="4"/>
  <c r="FN140" i="4"/>
  <c r="FG140" i="4"/>
  <c r="FO140" i="4"/>
  <c r="FH140" i="4"/>
  <c r="FP140" i="4"/>
  <c r="FK140" i="4"/>
  <c r="FL140" i="4"/>
  <c r="FU139" i="4"/>
  <c r="FY139" i="4"/>
  <c r="GC139" i="4"/>
  <c r="FV139" i="4"/>
  <c r="FZ139" i="4"/>
  <c r="GD139" i="4"/>
  <c r="GA139" i="4"/>
  <c r="FT139" i="4"/>
  <c r="GB139" i="4"/>
  <c r="FW139" i="4"/>
  <c r="FX139" i="4"/>
  <c r="GE139" i="4"/>
  <c r="FI139" i="4"/>
  <c r="FM139" i="4"/>
  <c r="FQ139" i="4"/>
  <c r="FF139" i="4"/>
  <c r="FJ139" i="4"/>
  <c r="FN139" i="4"/>
  <c r="FK139" i="4"/>
  <c r="FL139" i="4"/>
  <c r="FG139" i="4"/>
  <c r="FH139" i="4"/>
  <c r="FO139" i="4"/>
  <c r="FP139" i="4"/>
  <c r="FU138" i="4"/>
  <c r="FY138" i="4"/>
  <c r="GC138" i="4"/>
  <c r="FV138" i="4"/>
  <c r="FZ138" i="4"/>
  <c r="GD138" i="4"/>
  <c r="FW138" i="4"/>
  <c r="GE138" i="4"/>
  <c r="FX138" i="4"/>
  <c r="FT138" i="4"/>
  <c r="FI138" i="4"/>
  <c r="FM138" i="4"/>
  <c r="FQ138" i="4"/>
  <c r="FF138" i="4"/>
  <c r="FJ138" i="4"/>
  <c r="FN138" i="4"/>
  <c r="FG138" i="4"/>
  <c r="FO138" i="4"/>
  <c r="FH138" i="4"/>
  <c r="FP138" i="4"/>
  <c r="GA138" i="4"/>
  <c r="GB138" i="4"/>
  <c r="FU137" i="4"/>
  <c r="FY137" i="4"/>
  <c r="GC137" i="4"/>
  <c r="FV137" i="4"/>
  <c r="FZ137" i="4"/>
  <c r="GD137" i="4"/>
  <c r="GA137" i="4"/>
  <c r="FT137" i="4"/>
  <c r="GB137" i="4"/>
  <c r="GE137" i="4"/>
  <c r="FW137" i="4"/>
  <c r="FX137" i="4"/>
  <c r="FI137" i="4"/>
  <c r="FM137" i="4"/>
  <c r="FQ137" i="4"/>
  <c r="FF137" i="4"/>
  <c r="FJ137" i="4"/>
  <c r="FN137" i="4"/>
  <c r="FK137" i="4"/>
  <c r="FL137" i="4"/>
  <c r="FO137" i="4"/>
  <c r="FP137" i="4"/>
  <c r="FG137" i="4"/>
  <c r="FH137" i="4"/>
  <c r="FU136" i="4"/>
  <c r="FY136" i="4"/>
  <c r="GC136" i="4"/>
  <c r="FV136" i="4"/>
  <c r="FZ136" i="4"/>
  <c r="GD136" i="4"/>
  <c r="FW136" i="4"/>
  <c r="GE136" i="4"/>
  <c r="FX136" i="4"/>
  <c r="GA136" i="4"/>
  <c r="GB136" i="4"/>
  <c r="FI136" i="4"/>
  <c r="FM136" i="4"/>
  <c r="FQ136" i="4"/>
  <c r="FT136" i="4"/>
  <c r="FF136" i="4"/>
  <c r="FJ136" i="4"/>
  <c r="FN136" i="4"/>
  <c r="FG136" i="4"/>
  <c r="FO136" i="4"/>
  <c r="FH136" i="4"/>
  <c r="FP136" i="4"/>
  <c r="FK136" i="4"/>
  <c r="FL136" i="4"/>
  <c r="FU135" i="4"/>
  <c r="FY135" i="4"/>
  <c r="GC135" i="4"/>
  <c r="FV135" i="4"/>
  <c r="FZ135" i="4"/>
  <c r="GD135" i="4"/>
  <c r="GA135" i="4"/>
  <c r="FT135" i="4"/>
  <c r="GB135" i="4"/>
  <c r="FW135" i="4"/>
  <c r="FX135" i="4"/>
  <c r="GE135" i="4"/>
  <c r="FI135" i="4"/>
  <c r="FM135" i="4"/>
  <c r="FQ135" i="4"/>
  <c r="FF135" i="4"/>
  <c r="FJ135" i="4"/>
  <c r="FN135" i="4"/>
  <c r="FK135" i="4"/>
  <c r="FL135" i="4"/>
  <c r="FG135" i="4"/>
  <c r="FH135" i="4"/>
  <c r="FW134" i="4"/>
  <c r="FT134" i="4"/>
  <c r="FY134" i="4"/>
  <c r="GC134" i="4"/>
  <c r="FU134" i="4"/>
  <c r="FZ134" i="4"/>
  <c r="GD134" i="4"/>
  <c r="FV134" i="4"/>
  <c r="GE134" i="4"/>
  <c r="FX134" i="4"/>
  <c r="GA134" i="4"/>
  <c r="GB134" i="4"/>
  <c r="FI134" i="4"/>
  <c r="FM134" i="4"/>
  <c r="FQ134" i="4"/>
  <c r="FF134" i="4"/>
  <c r="FJ134" i="4"/>
  <c r="FN134" i="4"/>
  <c r="FG134" i="4"/>
  <c r="FO134" i="4"/>
  <c r="FH134" i="4"/>
  <c r="FP134" i="4"/>
  <c r="FK134" i="4"/>
  <c r="FL134" i="4"/>
  <c r="FW133" i="4"/>
  <c r="GA133" i="4"/>
  <c r="GE133" i="4"/>
  <c r="FU133" i="4"/>
  <c r="FZ133" i="4"/>
  <c r="FV133" i="4"/>
  <c r="GB133" i="4"/>
  <c r="FX133" i="4"/>
  <c r="FY133" i="4"/>
  <c r="GC133" i="4"/>
  <c r="GD133" i="4"/>
  <c r="FI133" i="4"/>
  <c r="FM133" i="4"/>
  <c r="FQ133" i="4"/>
  <c r="FF133" i="4"/>
  <c r="FJ133" i="4"/>
  <c r="FN133" i="4"/>
  <c r="FK133" i="4"/>
  <c r="FT133" i="4"/>
  <c r="FL133" i="4"/>
  <c r="FO133" i="4"/>
  <c r="FP133" i="4"/>
  <c r="FW132" i="4"/>
  <c r="GA132" i="4"/>
  <c r="GE132" i="4"/>
  <c r="FV132" i="4"/>
  <c r="GB132" i="4"/>
  <c r="FX132" i="4"/>
  <c r="GC132" i="4"/>
  <c r="FY132" i="4"/>
  <c r="FZ132" i="4"/>
  <c r="FT132" i="4"/>
  <c r="FU132" i="4"/>
  <c r="FI132" i="4"/>
  <c r="FM132" i="4"/>
  <c r="FQ132" i="4"/>
  <c r="FF132" i="4"/>
  <c r="FJ132" i="4"/>
  <c r="FN132" i="4"/>
  <c r="GD132" i="4"/>
  <c r="FG132" i="4"/>
  <c r="FO132" i="4"/>
  <c r="FH132" i="4"/>
  <c r="FP132" i="4"/>
  <c r="FK132" i="4"/>
  <c r="FL132" i="4"/>
  <c r="FW131" i="4"/>
  <c r="GA131" i="4"/>
  <c r="GE131" i="4"/>
  <c r="FX131" i="4"/>
  <c r="GC131" i="4"/>
  <c r="FT131" i="4"/>
  <c r="FY131" i="4"/>
  <c r="GD131" i="4"/>
  <c r="FZ131" i="4"/>
  <c r="GB131" i="4"/>
  <c r="FU131" i="4"/>
  <c r="FV131" i="4"/>
  <c r="FI131" i="4"/>
  <c r="FM131" i="4"/>
  <c r="FQ131" i="4"/>
  <c r="FF131" i="4"/>
  <c r="FJ131" i="4"/>
  <c r="FN131" i="4"/>
  <c r="FK131" i="4"/>
  <c r="FL131" i="4"/>
  <c r="FG131" i="4"/>
  <c r="FH131" i="4"/>
  <c r="FO131" i="4"/>
  <c r="FP131" i="4"/>
  <c r="FW130" i="4"/>
  <c r="GA130" i="4"/>
  <c r="GE130" i="4"/>
  <c r="FT130" i="4"/>
  <c r="FX130" i="4"/>
  <c r="FY130" i="4"/>
  <c r="GD130" i="4"/>
  <c r="FZ130" i="4"/>
  <c r="GB130" i="4"/>
  <c r="GC130" i="4"/>
  <c r="FU130" i="4"/>
  <c r="FV130" i="4"/>
  <c r="FI130" i="4"/>
  <c r="FM130" i="4"/>
  <c r="FQ130" i="4"/>
  <c r="FF130" i="4"/>
  <c r="FJ130" i="4"/>
  <c r="FN130" i="4"/>
  <c r="FG130" i="4"/>
  <c r="FO130" i="4"/>
  <c r="FH130" i="4"/>
  <c r="FP130" i="4"/>
  <c r="FW129" i="4"/>
  <c r="GA129" i="4"/>
  <c r="GE129" i="4"/>
  <c r="FT129" i="4"/>
  <c r="FX129" i="4"/>
  <c r="GB129" i="4"/>
  <c r="FU129" i="4"/>
  <c r="GC129" i="4"/>
  <c r="FV129" i="4"/>
  <c r="GD129" i="4"/>
  <c r="FY129" i="4"/>
  <c r="FZ129" i="4"/>
  <c r="FI129" i="4"/>
  <c r="FM129" i="4"/>
  <c r="FQ129" i="4"/>
  <c r="FF129" i="4"/>
  <c r="FJ129" i="4"/>
  <c r="FN129" i="4"/>
  <c r="FK129" i="4"/>
  <c r="FL129" i="4"/>
  <c r="FO129" i="4"/>
  <c r="FP129" i="4"/>
  <c r="FG129" i="4"/>
  <c r="FH129" i="4"/>
  <c r="FW128" i="4"/>
  <c r="GA128" i="4"/>
  <c r="GE128" i="4"/>
  <c r="FT128" i="4"/>
  <c r="FX128" i="4"/>
  <c r="GB128" i="4"/>
  <c r="FY128" i="4"/>
  <c r="FZ128" i="4"/>
  <c r="FU128" i="4"/>
  <c r="FV128" i="4"/>
  <c r="GC128" i="4"/>
  <c r="FI128" i="4"/>
  <c r="FM128" i="4"/>
  <c r="FQ128" i="4"/>
  <c r="GD128" i="4"/>
  <c r="FF128" i="4"/>
  <c r="FJ128" i="4"/>
  <c r="FN128" i="4"/>
  <c r="FG128" i="4"/>
  <c r="FO128" i="4"/>
  <c r="FH128" i="4"/>
  <c r="FP128" i="4"/>
  <c r="FK128" i="4"/>
  <c r="FL128" i="4"/>
  <c r="FW127" i="4"/>
  <c r="GA127" i="4"/>
  <c r="GE127" i="4"/>
  <c r="FT127" i="4"/>
  <c r="FX127" i="4"/>
  <c r="GB127" i="4"/>
  <c r="FU127" i="4"/>
  <c r="GC127" i="4"/>
  <c r="FV127" i="4"/>
  <c r="GD127" i="4"/>
  <c r="FY127" i="4"/>
  <c r="FZ127" i="4"/>
  <c r="FI127" i="4"/>
  <c r="FM127" i="4"/>
  <c r="FQ127" i="4"/>
  <c r="FF127" i="4"/>
  <c r="FJ127" i="4"/>
  <c r="FN127" i="4"/>
  <c r="FK127" i="4"/>
  <c r="FL127" i="4"/>
  <c r="FG127" i="4"/>
  <c r="FH127" i="4"/>
  <c r="FW126" i="4"/>
  <c r="GA126" i="4"/>
  <c r="GE126" i="4"/>
  <c r="FT126" i="4"/>
  <c r="FX126" i="4"/>
  <c r="GB126" i="4"/>
  <c r="FY126" i="4"/>
  <c r="FZ126" i="4"/>
  <c r="GC126" i="4"/>
  <c r="GD126" i="4"/>
  <c r="FU126" i="4"/>
  <c r="FV126" i="4"/>
  <c r="FI126" i="4"/>
  <c r="FM126" i="4"/>
  <c r="FQ126" i="4"/>
  <c r="FF126" i="4"/>
  <c r="FJ126" i="4"/>
  <c r="FN126" i="4"/>
  <c r="FG126" i="4"/>
  <c r="FO126" i="4"/>
  <c r="FH126" i="4"/>
  <c r="FP126" i="4"/>
  <c r="FK126" i="4"/>
  <c r="FL126" i="4"/>
  <c r="FW125" i="4"/>
  <c r="GA125" i="4"/>
  <c r="GE125" i="4"/>
  <c r="FT125" i="4"/>
  <c r="FX125" i="4"/>
  <c r="GB125" i="4"/>
  <c r="FU125" i="4"/>
  <c r="GC125" i="4"/>
  <c r="FV125" i="4"/>
  <c r="GD125" i="4"/>
  <c r="FY125" i="4"/>
  <c r="FZ125" i="4"/>
  <c r="FI125" i="4"/>
  <c r="FM125" i="4"/>
  <c r="FQ125" i="4"/>
  <c r="FF125" i="4"/>
  <c r="FJ125" i="4"/>
  <c r="FN125" i="4"/>
  <c r="FK125" i="4"/>
  <c r="FL125" i="4"/>
  <c r="FO125" i="4"/>
  <c r="FP125" i="4"/>
  <c r="FW124" i="4"/>
  <c r="GA124" i="4"/>
  <c r="GE124" i="4"/>
  <c r="FT124" i="4"/>
  <c r="FX124" i="4"/>
  <c r="GB124" i="4"/>
  <c r="FY124" i="4"/>
  <c r="FZ124" i="4"/>
  <c r="FU124" i="4"/>
  <c r="FV124" i="4"/>
  <c r="GC124" i="4"/>
  <c r="GD124" i="4"/>
  <c r="FI124" i="4"/>
  <c r="FM124" i="4"/>
  <c r="FQ124" i="4"/>
  <c r="FF124" i="4"/>
  <c r="FJ124" i="4"/>
  <c r="FN124" i="4"/>
  <c r="FG124" i="4"/>
  <c r="FO124" i="4"/>
  <c r="FH124" i="4"/>
  <c r="FP124" i="4"/>
  <c r="FK124" i="4"/>
  <c r="FL124" i="4"/>
  <c r="FV123" i="4"/>
  <c r="FW123" i="4"/>
  <c r="GA123" i="4"/>
  <c r="GE123" i="4"/>
  <c r="FX123" i="4"/>
  <c r="GB123" i="4"/>
  <c r="FT123" i="4"/>
  <c r="GC123" i="4"/>
  <c r="FU123" i="4"/>
  <c r="GD123" i="4"/>
  <c r="FI123" i="4"/>
  <c r="FM123" i="4"/>
  <c r="FQ123" i="4"/>
  <c r="FF123" i="4"/>
  <c r="FJ123" i="4"/>
  <c r="FN123" i="4"/>
  <c r="FK123" i="4"/>
  <c r="FL123" i="4"/>
  <c r="FY123" i="4"/>
  <c r="FG123" i="4"/>
  <c r="FZ123" i="4"/>
  <c r="FH123" i="4"/>
  <c r="FO123" i="4"/>
  <c r="FP123" i="4"/>
  <c r="FV122" i="4"/>
  <c r="FZ122" i="4"/>
  <c r="GD122" i="4"/>
  <c r="FX122" i="4"/>
  <c r="GC122" i="4"/>
  <c r="FT122" i="4"/>
  <c r="FY122" i="4"/>
  <c r="GE122" i="4"/>
  <c r="FU122" i="4"/>
  <c r="FW122" i="4"/>
  <c r="GA122" i="4"/>
  <c r="GB122" i="4"/>
  <c r="FI122" i="4"/>
  <c r="FM122" i="4"/>
  <c r="FQ122" i="4"/>
  <c r="FF122" i="4"/>
  <c r="FJ122" i="4"/>
  <c r="FN122" i="4"/>
  <c r="FG122" i="4"/>
  <c r="FO122" i="4"/>
  <c r="FH122" i="4"/>
  <c r="FP122" i="4"/>
  <c r="FV121" i="4"/>
  <c r="FZ121" i="4"/>
  <c r="GD121" i="4"/>
  <c r="FT121" i="4"/>
  <c r="FY121" i="4"/>
  <c r="GE121" i="4"/>
  <c r="FU121" i="4"/>
  <c r="GA121" i="4"/>
  <c r="FW121" i="4"/>
  <c r="FX121" i="4"/>
  <c r="GB121" i="4"/>
  <c r="GC121" i="4"/>
  <c r="FI121" i="4"/>
  <c r="FM121" i="4"/>
  <c r="FQ121" i="4"/>
  <c r="FF121" i="4"/>
  <c r="FJ121" i="4"/>
  <c r="FN121" i="4"/>
  <c r="FK121" i="4"/>
  <c r="FL121" i="4"/>
  <c r="FO121" i="4"/>
  <c r="FP121" i="4"/>
  <c r="FG121" i="4"/>
  <c r="FH121" i="4"/>
  <c r="FV120" i="4"/>
  <c r="FZ120" i="4"/>
  <c r="GD120" i="4"/>
  <c r="FU120" i="4"/>
  <c r="GA120" i="4"/>
  <c r="FW120" i="4"/>
  <c r="GB120" i="4"/>
  <c r="FX120" i="4"/>
  <c r="FY120" i="4"/>
  <c r="GC120" i="4"/>
  <c r="GE120" i="4"/>
  <c r="FT120" i="4"/>
  <c r="FI120" i="4"/>
  <c r="FM120" i="4"/>
  <c r="FQ120" i="4"/>
  <c r="FF120" i="4"/>
  <c r="FJ120" i="4"/>
  <c r="FN120" i="4"/>
  <c r="FG120" i="4"/>
  <c r="FO120" i="4"/>
  <c r="FH120" i="4"/>
  <c r="FP120" i="4"/>
  <c r="FK120" i="4"/>
  <c r="FL120" i="4"/>
  <c r="FV119" i="4"/>
  <c r="FZ119" i="4"/>
  <c r="GD119" i="4"/>
  <c r="FW119" i="4"/>
  <c r="GB119" i="4"/>
  <c r="FX119" i="4"/>
  <c r="GC119" i="4"/>
  <c r="FY119" i="4"/>
  <c r="GA119" i="4"/>
  <c r="FT119" i="4"/>
  <c r="FU119" i="4"/>
  <c r="GE119" i="4"/>
  <c r="FI119" i="4"/>
  <c r="FM119" i="4"/>
  <c r="FQ119" i="4"/>
  <c r="FF119" i="4"/>
  <c r="FJ119" i="4"/>
  <c r="FN119" i="4"/>
  <c r="FK119" i="4"/>
  <c r="FL119" i="4"/>
  <c r="FG119" i="4"/>
  <c r="FH119" i="4"/>
  <c r="FV118" i="4"/>
  <c r="FZ118" i="4"/>
  <c r="GD118" i="4"/>
  <c r="FX118" i="4"/>
  <c r="GC118" i="4"/>
  <c r="FT118" i="4"/>
  <c r="FY118" i="4"/>
  <c r="GE118" i="4"/>
  <c r="GA118" i="4"/>
  <c r="GB118" i="4"/>
  <c r="FU118" i="4"/>
  <c r="FW118" i="4"/>
  <c r="FI118" i="4"/>
  <c r="FM118" i="4"/>
  <c r="FQ118" i="4"/>
  <c r="FF118" i="4"/>
  <c r="FJ118" i="4"/>
  <c r="FN118" i="4"/>
  <c r="FG118" i="4"/>
  <c r="FO118" i="4"/>
  <c r="FH118" i="4"/>
  <c r="FP118" i="4"/>
  <c r="FK118" i="4"/>
  <c r="FL118" i="4"/>
  <c r="FV117" i="4"/>
  <c r="FZ117" i="4"/>
  <c r="GD117" i="4"/>
  <c r="FT117" i="4"/>
  <c r="FY117" i="4"/>
  <c r="GE117" i="4"/>
  <c r="FU117" i="4"/>
  <c r="GA117" i="4"/>
  <c r="GB117" i="4"/>
  <c r="GC117" i="4"/>
  <c r="FW117" i="4"/>
  <c r="FX117" i="4"/>
  <c r="FI117" i="4"/>
  <c r="FM117" i="4"/>
  <c r="FQ117" i="4"/>
  <c r="FF117" i="4"/>
  <c r="FJ117" i="4"/>
  <c r="FN117" i="4"/>
  <c r="FK117" i="4"/>
  <c r="FL117" i="4"/>
  <c r="FO117" i="4"/>
  <c r="FP117" i="4"/>
  <c r="FV116" i="4"/>
  <c r="FZ116" i="4"/>
  <c r="GD116" i="4"/>
  <c r="FU116" i="4"/>
  <c r="GA116" i="4"/>
  <c r="FW116" i="4"/>
  <c r="GB116" i="4"/>
  <c r="GC116" i="4"/>
  <c r="FT116" i="4"/>
  <c r="GE116" i="4"/>
  <c r="FX116" i="4"/>
  <c r="FI116" i="4"/>
  <c r="FM116" i="4"/>
  <c r="FQ116" i="4"/>
  <c r="FY116" i="4"/>
  <c r="FF116" i="4"/>
  <c r="FJ116" i="4"/>
  <c r="FN116" i="4"/>
  <c r="FG116" i="4"/>
  <c r="FO116" i="4"/>
  <c r="FH116" i="4"/>
  <c r="FP116" i="4"/>
  <c r="FK116" i="4"/>
  <c r="FL116" i="4"/>
  <c r="FV115" i="4"/>
  <c r="FZ115" i="4"/>
  <c r="GD115" i="4"/>
  <c r="FW115" i="4"/>
  <c r="GB115" i="4"/>
  <c r="FX115" i="4"/>
  <c r="GC115" i="4"/>
  <c r="FT115" i="4"/>
  <c r="GE115" i="4"/>
  <c r="FU115" i="4"/>
  <c r="FY115" i="4"/>
  <c r="GA115" i="4"/>
  <c r="FI115" i="4"/>
  <c r="FM115" i="4"/>
  <c r="FQ115" i="4"/>
  <c r="FF115" i="4"/>
  <c r="FJ115" i="4"/>
  <c r="FN115" i="4"/>
  <c r="FK115" i="4"/>
  <c r="FL115" i="4"/>
  <c r="FG115" i="4"/>
  <c r="FH115" i="4"/>
  <c r="FO115" i="4"/>
  <c r="FP115" i="4"/>
  <c r="FV114" i="4"/>
  <c r="FZ114" i="4"/>
  <c r="GD114" i="4"/>
  <c r="FX114" i="4"/>
  <c r="GC114" i="4"/>
  <c r="FT114" i="4"/>
  <c r="FY114" i="4"/>
  <c r="GE114" i="4"/>
  <c r="FU114" i="4"/>
  <c r="FW114" i="4"/>
  <c r="GA114" i="4"/>
  <c r="GB114" i="4"/>
  <c r="FI114" i="4"/>
  <c r="FM114" i="4"/>
  <c r="FQ114" i="4"/>
  <c r="FF114" i="4"/>
  <c r="FJ114" i="4"/>
  <c r="FN114" i="4"/>
  <c r="FG114" i="4"/>
  <c r="FO114" i="4"/>
  <c r="FH114" i="4"/>
  <c r="FP114" i="4"/>
  <c r="FV113" i="4"/>
  <c r="FZ113" i="4"/>
  <c r="GD113" i="4"/>
  <c r="FT113" i="4"/>
  <c r="FY113" i="4"/>
  <c r="GE113" i="4"/>
  <c r="FU113" i="4"/>
  <c r="GA113" i="4"/>
  <c r="FW113" i="4"/>
  <c r="FX113" i="4"/>
  <c r="GB113" i="4"/>
  <c r="GC113" i="4"/>
  <c r="FI113" i="4"/>
  <c r="FM113" i="4"/>
  <c r="FQ113" i="4"/>
  <c r="FF113" i="4"/>
  <c r="FJ113" i="4"/>
  <c r="FN113" i="4"/>
  <c r="FK113" i="4"/>
  <c r="FL113" i="4"/>
  <c r="FO113" i="4"/>
  <c r="FP113" i="4"/>
  <c r="FG113" i="4"/>
  <c r="FH113" i="4"/>
  <c r="FV112" i="4"/>
  <c r="FZ112" i="4"/>
  <c r="GD112" i="4"/>
  <c r="FU112" i="4"/>
  <c r="GA112" i="4"/>
  <c r="FW112" i="4"/>
  <c r="GB112" i="4"/>
  <c r="FX112" i="4"/>
  <c r="FY112" i="4"/>
  <c r="FT112" i="4"/>
  <c r="GC112" i="4"/>
  <c r="GE112" i="4"/>
  <c r="FI112" i="4"/>
  <c r="FM112" i="4"/>
  <c r="FQ112" i="4"/>
  <c r="FF112" i="4"/>
  <c r="FJ112" i="4"/>
  <c r="FN112" i="4"/>
  <c r="FG112" i="4"/>
  <c r="FO112" i="4"/>
  <c r="FH112" i="4"/>
  <c r="FP112" i="4"/>
  <c r="FK112" i="4"/>
  <c r="FL112" i="4"/>
  <c r="FV111" i="4"/>
  <c r="FZ111" i="4"/>
  <c r="GD111" i="4"/>
  <c r="FW111" i="4"/>
  <c r="GB111" i="4"/>
  <c r="FX111" i="4"/>
  <c r="GC111" i="4"/>
  <c r="FY111" i="4"/>
  <c r="GA111" i="4"/>
  <c r="GE111" i="4"/>
  <c r="FT111" i="4"/>
  <c r="FU111" i="4"/>
  <c r="FI111" i="4"/>
  <c r="FM111" i="4"/>
  <c r="FQ111" i="4"/>
  <c r="FF111" i="4"/>
  <c r="FJ111" i="4"/>
  <c r="FN111" i="4"/>
  <c r="FK111" i="4"/>
  <c r="FL111" i="4"/>
  <c r="FG111" i="4"/>
  <c r="FH111" i="4"/>
  <c r="FV110" i="4"/>
  <c r="FZ110" i="4"/>
  <c r="GD110" i="4"/>
  <c r="FX110" i="4"/>
  <c r="GC110" i="4"/>
  <c r="FT110" i="4"/>
  <c r="FY110" i="4"/>
  <c r="GE110" i="4"/>
  <c r="GA110" i="4"/>
  <c r="GB110" i="4"/>
  <c r="FU110" i="4"/>
  <c r="FW110" i="4"/>
  <c r="FI110" i="4"/>
  <c r="FM110" i="4"/>
  <c r="FQ110" i="4"/>
  <c r="FF110" i="4"/>
  <c r="FJ110" i="4"/>
  <c r="FN110" i="4"/>
  <c r="FG110" i="4"/>
  <c r="FO110" i="4"/>
  <c r="FH110" i="4"/>
  <c r="FP110" i="4"/>
  <c r="FK110" i="4"/>
  <c r="FL110" i="4"/>
  <c r="FV109" i="4"/>
  <c r="FZ109" i="4"/>
  <c r="GD109" i="4"/>
  <c r="FT109" i="4"/>
  <c r="FY109" i="4"/>
  <c r="GE109" i="4"/>
  <c r="FU109" i="4"/>
  <c r="GA109" i="4"/>
  <c r="GB109" i="4"/>
  <c r="GC109" i="4"/>
  <c r="FI109" i="4"/>
  <c r="FM109" i="4"/>
  <c r="FQ109" i="4"/>
  <c r="FF109" i="4"/>
  <c r="FJ109" i="4"/>
  <c r="FN109" i="4"/>
  <c r="FW109" i="4"/>
  <c r="FK109" i="4"/>
  <c r="FX109" i="4"/>
  <c r="FL109" i="4"/>
  <c r="FO109" i="4"/>
  <c r="FP109" i="4"/>
  <c r="FV108" i="4"/>
  <c r="FZ108" i="4"/>
  <c r="GD108" i="4"/>
  <c r="FU108" i="4"/>
  <c r="GA108" i="4"/>
  <c r="FW108" i="4"/>
  <c r="GB108" i="4"/>
  <c r="GC108" i="4"/>
  <c r="FT108" i="4"/>
  <c r="GE108" i="4"/>
  <c r="FX108" i="4"/>
  <c r="FY108" i="4"/>
  <c r="FI108" i="4"/>
  <c r="FM108" i="4"/>
  <c r="FQ108" i="4"/>
  <c r="FF108" i="4"/>
  <c r="FJ108" i="4"/>
  <c r="FN108" i="4"/>
  <c r="FG108" i="4"/>
  <c r="FO108" i="4"/>
  <c r="FH108" i="4"/>
  <c r="FP108" i="4"/>
  <c r="FK108" i="4"/>
  <c r="FL108" i="4"/>
  <c r="FV107" i="4"/>
  <c r="FZ107" i="4"/>
  <c r="GD107" i="4"/>
  <c r="FW107" i="4"/>
  <c r="GB107" i="4"/>
  <c r="FX107" i="4"/>
  <c r="GC107" i="4"/>
  <c r="FT107" i="4"/>
  <c r="GE107" i="4"/>
  <c r="FU107" i="4"/>
  <c r="FY107" i="4"/>
  <c r="GA107" i="4"/>
  <c r="FI107" i="4"/>
  <c r="FM107" i="4"/>
  <c r="FQ107" i="4"/>
  <c r="FF107" i="4"/>
  <c r="FJ107" i="4"/>
  <c r="FN107" i="4"/>
  <c r="FK107" i="4"/>
  <c r="FL107" i="4"/>
  <c r="FG107" i="4"/>
  <c r="FH107" i="4"/>
  <c r="FO107" i="4"/>
  <c r="FP107" i="4"/>
  <c r="FV106" i="4"/>
  <c r="FZ106" i="4"/>
  <c r="GD106" i="4"/>
  <c r="FX106" i="4"/>
  <c r="GC106" i="4"/>
  <c r="FT106" i="4"/>
  <c r="FY106" i="4"/>
  <c r="GE106" i="4"/>
  <c r="FU106" i="4"/>
  <c r="FW106" i="4"/>
  <c r="GA106" i="4"/>
  <c r="GB106" i="4"/>
  <c r="FI106" i="4"/>
  <c r="FM106" i="4"/>
  <c r="FQ106" i="4"/>
  <c r="FF106" i="4"/>
  <c r="FJ106" i="4"/>
  <c r="FN106" i="4"/>
  <c r="FG106" i="4"/>
  <c r="FO106" i="4"/>
  <c r="FH106" i="4"/>
  <c r="FP106" i="4"/>
  <c r="FV105" i="4"/>
  <c r="FZ105" i="4"/>
  <c r="GD105" i="4"/>
  <c r="FT105" i="4"/>
  <c r="FY105" i="4"/>
  <c r="GE105" i="4"/>
  <c r="FU105" i="4"/>
  <c r="GA105" i="4"/>
  <c r="FW105" i="4"/>
  <c r="FX105" i="4"/>
  <c r="GB105" i="4"/>
  <c r="GC105" i="4"/>
  <c r="FI105" i="4"/>
  <c r="FM105" i="4"/>
  <c r="FQ105" i="4"/>
  <c r="FF105" i="4"/>
  <c r="FJ105" i="4"/>
  <c r="FN105" i="4"/>
  <c r="FK105" i="4"/>
  <c r="FL105" i="4"/>
  <c r="FO105" i="4"/>
  <c r="FP105" i="4"/>
  <c r="FG105" i="4"/>
  <c r="FH105" i="4"/>
  <c r="FV104" i="4"/>
  <c r="FZ104" i="4"/>
  <c r="GD104" i="4"/>
  <c r="FU104" i="4"/>
  <c r="GA104" i="4"/>
  <c r="FW104" i="4"/>
  <c r="GB104" i="4"/>
  <c r="FX104" i="4"/>
  <c r="FY104" i="4"/>
  <c r="GC104" i="4"/>
  <c r="GE104" i="4"/>
  <c r="FT104" i="4"/>
  <c r="FI104" i="4"/>
  <c r="FM104" i="4"/>
  <c r="FQ104" i="4"/>
  <c r="FF104" i="4"/>
  <c r="FJ104" i="4"/>
  <c r="FN104" i="4"/>
  <c r="FG104" i="4"/>
  <c r="FO104" i="4"/>
  <c r="FH104" i="4"/>
  <c r="FP104" i="4"/>
  <c r="FK104" i="4"/>
  <c r="FL104" i="4"/>
  <c r="FV103" i="4"/>
  <c r="FZ103" i="4"/>
  <c r="GD103" i="4"/>
  <c r="FW103" i="4"/>
  <c r="GB103" i="4"/>
  <c r="FX103" i="4"/>
  <c r="GC103" i="4"/>
  <c r="FY103" i="4"/>
  <c r="GA103" i="4"/>
  <c r="FT103" i="4"/>
  <c r="FU103" i="4"/>
  <c r="GE103" i="4"/>
  <c r="FI103" i="4"/>
  <c r="FM103" i="4"/>
  <c r="FQ103" i="4"/>
  <c r="FF103" i="4"/>
  <c r="FJ103" i="4"/>
  <c r="FN103" i="4"/>
  <c r="FK103" i="4"/>
  <c r="FL103" i="4"/>
  <c r="FG103" i="4"/>
  <c r="FH103" i="4"/>
  <c r="FV102" i="4"/>
  <c r="FZ102" i="4"/>
  <c r="GD102" i="4"/>
  <c r="FX102" i="4"/>
  <c r="GC102" i="4"/>
  <c r="FT102" i="4"/>
  <c r="FY102" i="4"/>
  <c r="GE102" i="4"/>
  <c r="GA102" i="4"/>
  <c r="GB102" i="4"/>
  <c r="FU102" i="4"/>
  <c r="FI102" i="4"/>
  <c r="FM102" i="4"/>
  <c r="FQ102" i="4"/>
  <c r="FW102" i="4"/>
  <c r="FF102" i="4"/>
  <c r="FJ102" i="4"/>
  <c r="FN102" i="4"/>
  <c r="FG102" i="4"/>
  <c r="FO102" i="4"/>
  <c r="FH102" i="4"/>
  <c r="FP102" i="4"/>
  <c r="FK102" i="4"/>
  <c r="FL102" i="4"/>
  <c r="FV101" i="4"/>
  <c r="FZ101" i="4"/>
  <c r="GD101" i="4"/>
  <c r="FT101" i="4"/>
  <c r="FY101" i="4"/>
  <c r="GE101" i="4"/>
  <c r="FU101" i="4"/>
  <c r="GA101" i="4"/>
  <c r="GB101" i="4"/>
  <c r="GC101" i="4"/>
  <c r="FW101" i="4"/>
  <c r="FX101" i="4"/>
  <c r="FI101" i="4"/>
  <c r="FM101" i="4"/>
  <c r="FQ101" i="4"/>
  <c r="FF101" i="4"/>
  <c r="FJ101" i="4"/>
  <c r="FN101" i="4"/>
  <c r="FK101" i="4"/>
  <c r="FL101" i="4"/>
  <c r="FO101" i="4"/>
  <c r="FP101" i="4"/>
  <c r="FV100" i="4"/>
  <c r="FZ100" i="4"/>
  <c r="GD100" i="4"/>
  <c r="FU100" i="4"/>
  <c r="GA100" i="4"/>
  <c r="FW100" i="4"/>
  <c r="GB100" i="4"/>
  <c r="GC100" i="4"/>
  <c r="FT100" i="4"/>
  <c r="GE100" i="4"/>
  <c r="FX100" i="4"/>
  <c r="FY100" i="4"/>
  <c r="FI100" i="4"/>
  <c r="FM100" i="4"/>
  <c r="FQ100" i="4"/>
  <c r="FF100" i="4"/>
  <c r="FJ100" i="4"/>
  <c r="FN100" i="4"/>
  <c r="FG100" i="4"/>
  <c r="FO100" i="4"/>
  <c r="FH100" i="4"/>
  <c r="FP100" i="4"/>
  <c r="FK100" i="4"/>
  <c r="FL100" i="4"/>
  <c r="FV99" i="4"/>
  <c r="FZ99" i="4"/>
  <c r="GD99" i="4"/>
  <c r="FW99" i="4"/>
  <c r="GB99" i="4"/>
  <c r="FX99" i="4"/>
  <c r="GC99" i="4"/>
  <c r="FT99" i="4"/>
  <c r="GE99" i="4"/>
  <c r="FU99" i="4"/>
  <c r="FY99" i="4"/>
  <c r="GA99" i="4"/>
  <c r="FI99" i="4"/>
  <c r="FM99" i="4"/>
  <c r="FQ99" i="4"/>
  <c r="FF99" i="4"/>
  <c r="FJ99" i="4"/>
  <c r="FN99" i="4"/>
  <c r="FK99" i="4"/>
  <c r="FL99" i="4"/>
  <c r="FG99" i="4"/>
  <c r="FH99" i="4"/>
  <c r="FO99" i="4"/>
  <c r="FP99" i="4"/>
  <c r="C384" i="6"/>
  <c r="C382" i="6"/>
  <c r="C380" i="6"/>
  <c r="C378" i="6"/>
  <c r="C376" i="6"/>
  <c r="C374" i="6"/>
  <c r="C372" i="6"/>
  <c r="C370" i="6"/>
  <c r="C368" i="6"/>
  <c r="C366" i="6"/>
  <c r="C364" i="6"/>
  <c r="C362" i="6"/>
  <c r="C360" i="6"/>
  <c r="C358" i="6"/>
  <c r="C356" i="6"/>
  <c r="C354" i="6"/>
  <c r="C352" i="6"/>
  <c r="C350" i="6"/>
  <c r="C348" i="6"/>
  <c r="C346" i="6"/>
  <c r="C344" i="6"/>
  <c r="C342" i="6"/>
  <c r="C340" i="6"/>
  <c r="C338" i="6"/>
  <c r="C336" i="6"/>
  <c r="C334" i="6"/>
  <c r="C332" i="6"/>
  <c r="C330" i="6"/>
  <c r="C328" i="6"/>
  <c r="C326" i="6"/>
  <c r="C324" i="6"/>
  <c r="C322" i="6"/>
  <c r="C320" i="6"/>
  <c r="C318" i="6"/>
  <c r="C316" i="6"/>
  <c r="C314" i="6"/>
  <c r="C312" i="6"/>
  <c r="C310" i="6"/>
  <c r="C308" i="6"/>
  <c r="C306" i="6"/>
  <c r="C304" i="6"/>
  <c r="C302" i="6"/>
  <c r="C300" i="6"/>
  <c r="C298" i="6"/>
  <c r="C296" i="6"/>
  <c r="C294" i="6"/>
  <c r="C292" i="6"/>
  <c r="C290" i="6"/>
  <c r="C288" i="6"/>
  <c r="C286" i="6"/>
  <c r="C284" i="6"/>
  <c r="C282" i="6"/>
  <c r="C280" i="6"/>
  <c r="C278" i="6"/>
  <c r="C276" i="6"/>
  <c r="C274" i="6"/>
  <c r="C272" i="6"/>
  <c r="C270" i="6"/>
  <c r="C268" i="6"/>
  <c r="C266" i="6"/>
  <c r="C264" i="6"/>
  <c r="C262" i="6"/>
  <c r="C260" i="6"/>
  <c r="C258" i="6"/>
  <c r="C256" i="6"/>
  <c r="C254" i="6"/>
  <c r="C252" i="6"/>
  <c r="C250" i="6"/>
  <c r="C248" i="6"/>
  <c r="C246" i="6"/>
  <c r="C244" i="6"/>
  <c r="C242" i="6"/>
  <c r="C240" i="6"/>
  <c r="C238" i="6"/>
  <c r="C236" i="6"/>
  <c r="C234" i="6"/>
  <c r="C232" i="6"/>
  <c r="C230" i="6"/>
  <c r="C228" i="6"/>
  <c r="C226" i="6"/>
  <c r="C224" i="6"/>
  <c r="C222" i="6"/>
  <c r="C220" i="6"/>
  <c r="C218" i="6"/>
  <c r="C216" i="6"/>
  <c r="C214" i="6"/>
  <c r="C212" i="6"/>
  <c r="C210" i="6"/>
  <c r="C208" i="6"/>
  <c r="C206" i="6"/>
  <c r="C204" i="6"/>
  <c r="C202" i="6"/>
  <c r="C200" i="6"/>
  <c r="C198" i="6"/>
  <c r="C196" i="6"/>
  <c r="C194" i="6"/>
  <c r="C192" i="6"/>
  <c r="C190" i="6"/>
  <c r="C188" i="6"/>
  <c r="C186" i="6"/>
  <c r="C184" i="6"/>
  <c r="C182" i="6"/>
  <c r="C180" i="6"/>
  <c r="C178" i="6"/>
  <c r="C176" i="6"/>
  <c r="C174" i="6"/>
  <c r="C172" i="6"/>
  <c r="C170" i="6"/>
  <c r="C168" i="6"/>
  <c r="C166" i="6"/>
  <c r="C164" i="6"/>
  <c r="C162" i="6"/>
  <c r="C160" i="6"/>
  <c r="C158" i="6"/>
  <c r="C156" i="6"/>
  <c r="C154" i="6"/>
  <c r="C152" i="6"/>
  <c r="C150" i="6"/>
  <c r="C148" i="6"/>
  <c r="C146" i="6"/>
  <c r="C144" i="6"/>
  <c r="C142" i="6"/>
  <c r="C140" i="6"/>
  <c r="C138" i="6"/>
  <c r="C136" i="6"/>
  <c r="C134" i="6"/>
  <c r="C132" i="6"/>
  <c r="C130" i="6"/>
  <c r="C128" i="6"/>
  <c r="C126" i="6"/>
  <c r="C124" i="6"/>
  <c r="C122" i="6"/>
  <c r="C120" i="6"/>
  <c r="C118" i="6"/>
  <c r="C116" i="6"/>
  <c r="C114" i="6"/>
  <c r="C112" i="6"/>
  <c r="C110" i="6"/>
  <c r="C108" i="6"/>
  <c r="C106" i="6"/>
  <c r="C104" i="6"/>
  <c r="C102" i="6"/>
  <c r="C100" i="6"/>
  <c r="C98" i="6"/>
  <c r="C385" i="7"/>
  <c r="C384" i="7"/>
  <c r="C383" i="7"/>
  <c r="C382" i="7"/>
  <c r="C381" i="7"/>
  <c r="C380" i="7"/>
  <c r="C379" i="7"/>
  <c r="C378" i="7"/>
  <c r="C377" i="7"/>
  <c r="C376" i="7"/>
  <c r="C375" i="7"/>
  <c r="C374" i="7"/>
  <c r="C373" i="7"/>
  <c r="C372" i="7"/>
  <c r="C371" i="7"/>
  <c r="C370" i="7"/>
  <c r="C369" i="7"/>
  <c r="C368" i="7"/>
  <c r="C367" i="7"/>
  <c r="C366" i="7"/>
  <c r="C365" i="7"/>
  <c r="C364" i="7"/>
  <c r="C363" i="7"/>
  <c r="C362" i="7"/>
  <c r="C361" i="7"/>
  <c r="C360" i="7"/>
  <c r="C359" i="7"/>
  <c r="C358" i="7"/>
  <c r="C357" i="7"/>
  <c r="C356" i="7"/>
  <c r="C355" i="7"/>
  <c r="C354" i="7"/>
  <c r="C353" i="7"/>
  <c r="C352" i="7"/>
  <c r="C351" i="7"/>
  <c r="C350" i="7"/>
  <c r="C349" i="7"/>
  <c r="C348" i="7"/>
  <c r="C347" i="7"/>
  <c r="C346" i="7"/>
  <c r="C345" i="7"/>
  <c r="C344" i="7"/>
  <c r="C343" i="7"/>
  <c r="C342" i="7"/>
  <c r="C341" i="7"/>
  <c r="C340" i="7"/>
  <c r="C339" i="7"/>
  <c r="C338" i="7"/>
  <c r="C337" i="7"/>
  <c r="C336" i="7"/>
  <c r="C335" i="7"/>
  <c r="C334" i="7"/>
  <c r="C333" i="7"/>
  <c r="C332" i="7"/>
  <c r="C331" i="7"/>
  <c r="C330" i="7"/>
  <c r="C329" i="7"/>
  <c r="C328" i="7"/>
  <c r="C327" i="7"/>
  <c r="C326" i="7"/>
  <c r="C325" i="7"/>
  <c r="C324" i="7"/>
  <c r="C323" i="7"/>
  <c r="C322" i="7"/>
  <c r="C321" i="7"/>
  <c r="C320" i="7"/>
  <c r="C319" i="7"/>
  <c r="C318" i="7"/>
  <c r="C317" i="7"/>
  <c r="C316" i="7"/>
  <c r="C315" i="7"/>
  <c r="C314" i="7"/>
  <c r="C313" i="7"/>
  <c r="C312" i="7"/>
  <c r="C311" i="7"/>
  <c r="C310" i="7"/>
  <c r="C309" i="7"/>
  <c r="C308" i="7"/>
  <c r="C307" i="7"/>
  <c r="C306" i="7"/>
  <c r="C305" i="7"/>
  <c r="C304" i="7"/>
  <c r="C303" i="7"/>
  <c r="C302" i="7"/>
  <c r="C301" i="7"/>
  <c r="C300" i="7"/>
  <c r="C299" i="7"/>
  <c r="C298" i="7"/>
  <c r="C297" i="7"/>
  <c r="C296" i="7"/>
  <c r="C295" i="7"/>
  <c r="C294" i="7"/>
  <c r="C293" i="7"/>
  <c r="C292" i="7"/>
  <c r="C291" i="7"/>
  <c r="C290" i="7"/>
  <c r="C289" i="7"/>
  <c r="C288" i="7"/>
  <c r="C287" i="7"/>
  <c r="C286" i="7"/>
  <c r="C285"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 r="C176" i="7"/>
  <c r="C175" i="7"/>
  <c r="C174" i="7"/>
  <c r="C173" i="7"/>
  <c r="C172" i="7"/>
  <c r="C171" i="7"/>
  <c r="C170" i="7"/>
  <c r="C169" i="7"/>
  <c r="C168" i="7"/>
  <c r="C167" i="7"/>
  <c r="C166" i="7"/>
  <c r="C165" i="7"/>
  <c r="C164" i="7"/>
  <c r="C163" i="7"/>
  <c r="C162" i="7"/>
  <c r="C161" i="7"/>
  <c r="C160" i="7"/>
  <c r="C159" i="7"/>
  <c r="C158" i="7"/>
  <c r="C157" i="7"/>
  <c r="C156" i="7"/>
  <c r="C155" i="7"/>
  <c r="C154" i="7"/>
  <c r="C153" i="7"/>
  <c r="C152" i="7"/>
  <c r="C151" i="7"/>
  <c r="C150" i="7"/>
  <c r="C149" i="7"/>
  <c r="C148" i="7"/>
  <c r="C147" i="7"/>
  <c r="C146" i="7"/>
  <c r="C145" i="7"/>
  <c r="C144" i="7"/>
  <c r="C143" i="7"/>
  <c r="C142" i="7"/>
  <c r="C141" i="7"/>
  <c r="C140" i="7"/>
  <c r="C139" i="7"/>
  <c r="C138" i="7"/>
  <c r="C137" i="7"/>
  <c r="C136" i="7"/>
  <c r="C135" i="7"/>
  <c r="C134" i="7"/>
  <c r="C133" i="7"/>
  <c r="C132" i="7"/>
  <c r="C131" i="7"/>
  <c r="C130" i="7"/>
  <c r="C129" i="7"/>
  <c r="C128" i="7"/>
  <c r="C127" i="7"/>
  <c r="C126" i="7"/>
  <c r="C125" i="7"/>
  <c r="C124" i="7"/>
  <c r="C123" i="7"/>
  <c r="C122" i="7"/>
  <c r="C121" i="7"/>
  <c r="C120" i="7"/>
  <c r="C119" i="7"/>
  <c r="C118" i="7"/>
  <c r="C117" i="7"/>
  <c r="C116" i="7"/>
  <c r="C115" i="7"/>
  <c r="C114" i="7"/>
  <c r="C113" i="7"/>
  <c r="C112" i="7"/>
  <c r="C111" i="7"/>
  <c r="C110" i="7"/>
  <c r="C109" i="7"/>
  <c r="C108" i="7"/>
  <c r="C107" i="7"/>
  <c r="C106" i="7"/>
  <c r="C105" i="7"/>
  <c r="C104" i="7"/>
  <c r="C103" i="7"/>
  <c r="C102" i="7"/>
  <c r="C101" i="7"/>
  <c r="C100" i="7"/>
  <c r="C99" i="7"/>
  <c r="C98" i="7"/>
  <c r="A384" i="4"/>
  <c r="A380" i="4"/>
  <c r="A376" i="4"/>
  <c r="A372" i="4"/>
  <c r="A368" i="4"/>
  <c r="A364" i="4"/>
  <c r="A360" i="4"/>
  <c r="A356" i="4"/>
  <c r="A352" i="4"/>
  <c r="A348" i="4"/>
  <c r="A344" i="4"/>
  <c r="A340" i="4"/>
  <c r="A336" i="4"/>
  <c r="A332" i="4"/>
  <c r="A328" i="4"/>
  <c r="A324" i="4"/>
  <c r="A320" i="4"/>
  <c r="A316" i="4"/>
  <c r="A312" i="4"/>
  <c r="A308" i="4"/>
  <c r="A304" i="4"/>
  <c r="A300" i="4"/>
  <c r="A296" i="4"/>
  <c r="A292" i="4"/>
  <c r="A288" i="4"/>
  <c r="A284" i="4"/>
  <c r="A280" i="4"/>
  <c r="A276" i="4"/>
  <c r="A272" i="4"/>
  <c r="A268" i="4"/>
  <c r="A264" i="4"/>
  <c r="A260" i="4"/>
  <c r="A256" i="4"/>
  <c r="A252" i="4"/>
  <c r="A248" i="4"/>
  <c r="A244" i="4"/>
  <c r="A240" i="4"/>
  <c r="A236" i="4"/>
  <c r="A232" i="4"/>
  <c r="A228" i="4"/>
  <c r="A224" i="4"/>
  <c r="A220" i="4"/>
  <c r="A216" i="4"/>
  <c r="A212" i="4"/>
  <c r="A208" i="4"/>
  <c r="A204" i="4"/>
  <c r="A200" i="4"/>
  <c r="A196" i="4"/>
  <c r="A192" i="4"/>
  <c r="A188" i="4"/>
  <c r="A184" i="4"/>
  <c r="A180" i="4"/>
  <c r="A176" i="4"/>
  <c r="A172" i="4"/>
  <c r="A168" i="4"/>
  <c r="A164" i="4"/>
  <c r="A160" i="4"/>
  <c r="A156" i="4"/>
  <c r="A152" i="4"/>
  <c r="A148" i="4"/>
  <c r="A144" i="4"/>
  <c r="A140" i="4"/>
  <c r="A136" i="4"/>
  <c r="A132" i="4"/>
  <c r="A128" i="4"/>
  <c r="A124" i="4"/>
  <c r="A120" i="4"/>
  <c r="A116" i="4"/>
  <c r="A112" i="4"/>
  <c r="A108" i="4"/>
  <c r="A104" i="4"/>
  <c r="A100" i="4"/>
  <c r="FG385" i="4"/>
  <c r="EE384" i="4"/>
  <c r="EE383" i="4"/>
  <c r="EE382" i="4"/>
  <c r="EE381" i="4"/>
  <c r="EE380" i="4"/>
  <c r="EE379" i="4"/>
  <c r="EE378" i="4"/>
  <c r="EE377" i="4"/>
  <c r="EE376" i="4"/>
  <c r="EE375" i="4"/>
  <c r="EE374" i="4"/>
  <c r="EE371" i="4"/>
  <c r="EE370" i="4"/>
  <c r="EE369" i="4"/>
  <c r="EE368" i="4"/>
  <c r="EE367" i="4"/>
  <c r="EE366" i="4"/>
  <c r="EE365" i="4"/>
  <c r="EE364" i="4"/>
  <c r="EE363" i="4"/>
  <c r="EE362" i="4"/>
  <c r="EE361" i="4"/>
  <c r="EE360" i="4"/>
  <c r="EE359" i="4"/>
  <c r="EE358" i="4"/>
  <c r="CC311" i="4"/>
  <c r="CQ311" i="4" s="1"/>
  <c r="CG268" i="4"/>
  <c r="CU268" i="4" s="1"/>
  <c r="CC247" i="4"/>
  <c r="CQ247" i="4" s="1"/>
  <c r="CG236" i="4"/>
  <c r="CU236" i="4" s="1"/>
  <c r="CK169" i="4"/>
  <c r="CY169" i="4" s="1"/>
  <c r="CG164" i="4"/>
  <c r="CU164" i="4" s="1"/>
  <c r="CC159" i="4"/>
  <c r="CQ159" i="4" s="1"/>
  <c r="CC143" i="4"/>
  <c r="CQ143" i="4" s="1"/>
  <c r="CK137" i="4"/>
  <c r="CY137" i="4" s="1"/>
  <c r="CF129" i="4"/>
  <c r="CT129" i="4" s="1"/>
  <c r="CJ118" i="4"/>
  <c r="CX118" i="4" s="1"/>
  <c r="CB108" i="4"/>
  <c r="CP108" i="4" s="1"/>
  <c r="DE281" i="4"/>
  <c r="DS281" i="4" s="1"/>
  <c r="I280" i="7" s="1"/>
  <c r="DL185" i="4"/>
  <c r="DZ185" i="4" s="1"/>
  <c r="P184" i="7" s="1"/>
  <c r="EN386" i="4"/>
  <c r="EJ386" i="4"/>
  <c r="EF386" i="4"/>
  <c r="EN385" i="4"/>
  <c r="EJ385" i="4"/>
  <c r="EF385" i="4"/>
  <c r="EN384" i="4"/>
  <c r="EJ384" i="4"/>
  <c r="EF384" i="4"/>
  <c r="EM383" i="4"/>
  <c r="EI383" i="4"/>
  <c r="ED383" i="4"/>
  <c r="EL382" i="4"/>
  <c r="EH382" i="4"/>
  <c r="EO381" i="4"/>
  <c r="EK381" i="4"/>
  <c r="EG381" i="4"/>
  <c r="EN380" i="4"/>
  <c r="EJ380" i="4"/>
  <c r="EF380" i="4"/>
  <c r="EM379" i="4"/>
  <c r="EI379" i="4"/>
  <c r="ED379" i="4"/>
  <c r="EL378" i="4"/>
  <c r="EH378" i="4"/>
  <c r="EO377" i="4"/>
  <c r="EK377" i="4"/>
  <c r="EG377" i="4"/>
  <c r="EN376" i="4"/>
  <c r="EJ376" i="4"/>
  <c r="EF376" i="4"/>
  <c r="EM375" i="4"/>
  <c r="EI375" i="4"/>
  <c r="ED375" i="4"/>
  <c r="EL374" i="4"/>
  <c r="EH374" i="4"/>
  <c r="EO373" i="4"/>
  <c r="EK373" i="4"/>
  <c r="EG373" i="4"/>
  <c r="EN372" i="4"/>
  <c r="EJ372" i="4"/>
  <c r="EF372" i="4"/>
  <c r="EM371" i="4"/>
  <c r="EI371" i="4"/>
  <c r="ED371" i="4"/>
  <c r="EL370" i="4"/>
  <c r="EH370" i="4"/>
  <c r="EO369" i="4"/>
  <c r="EK369" i="4"/>
  <c r="EG369" i="4"/>
  <c r="EN368" i="4"/>
  <c r="EJ368" i="4"/>
  <c r="EF368" i="4"/>
  <c r="EM367" i="4"/>
  <c r="EI367" i="4"/>
  <c r="ED367" i="4"/>
  <c r="EL366" i="4"/>
  <c r="EH366" i="4"/>
  <c r="EO365" i="4"/>
  <c r="EK365" i="4"/>
  <c r="EG365" i="4"/>
  <c r="EN364" i="4"/>
  <c r="EJ364" i="4"/>
  <c r="EF364" i="4"/>
  <c r="EM363" i="4"/>
  <c r="EI363" i="4"/>
  <c r="ED363" i="4"/>
  <c r="EL362" i="4"/>
  <c r="EH362" i="4"/>
  <c r="EO361" i="4"/>
  <c r="EK361" i="4"/>
  <c r="EG361" i="4"/>
  <c r="EN360" i="4"/>
  <c r="EJ360" i="4"/>
  <c r="EF360" i="4"/>
  <c r="EM359" i="4"/>
  <c r="EI359" i="4"/>
  <c r="ED359" i="4"/>
  <c r="EL358" i="4"/>
  <c r="EH358" i="4"/>
  <c r="EO357" i="4"/>
  <c r="EK357" i="4"/>
  <c r="EG357" i="4"/>
  <c r="EN356" i="4"/>
  <c r="EJ356" i="4"/>
  <c r="EF356" i="4"/>
  <c r="EM355" i="4"/>
  <c r="EI355" i="4"/>
  <c r="EL354" i="4"/>
  <c r="EH354" i="4"/>
  <c r="EO353" i="4"/>
  <c r="EK353" i="4"/>
  <c r="EG353" i="4"/>
  <c r="EN352" i="4"/>
  <c r="EJ352" i="4"/>
  <c r="EF352" i="4"/>
  <c r="EM351" i="4"/>
  <c r="EI351" i="4"/>
  <c r="EL350" i="4"/>
  <c r="EH350" i="4"/>
  <c r="EO349" i="4"/>
  <c r="EK349" i="4"/>
  <c r="EG349" i="4"/>
  <c r="EN348" i="4"/>
  <c r="EJ348" i="4"/>
  <c r="EF348" i="4"/>
  <c r="EN347" i="4"/>
  <c r="EJ347" i="4"/>
  <c r="EF347" i="4"/>
  <c r="EN346" i="4"/>
  <c r="EJ346" i="4"/>
  <c r="EF346" i="4"/>
  <c r="EN345" i="4"/>
  <c r="EJ345" i="4"/>
  <c r="EF345" i="4"/>
  <c r="EN344" i="4"/>
  <c r="EJ344" i="4"/>
  <c r="EF344" i="4"/>
  <c r="EN343" i="4"/>
  <c r="EJ343" i="4"/>
  <c r="EF343" i="4"/>
  <c r="EN342" i="4"/>
  <c r="EJ342" i="4"/>
  <c r="EF342" i="4"/>
  <c r="EN341" i="4"/>
  <c r="EJ341" i="4"/>
  <c r="EF341" i="4"/>
  <c r="EN340" i="4"/>
  <c r="EJ340" i="4"/>
  <c r="EF340" i="4"/>
  <c r="EN339" i="4"/>
  <c r="EJ339" i="4"/>
  <c r="EF339" i="4"/>
  <c r="EN338" i="4"/>
  <c r="EJ338" i="4"/>
  <c r="EF338" i="4"/>
  <c r="EN337" i="4"/>
  <c r="EJ337" i="4"/>
  <c r="EF337" i="4"/>
  <c r="EN336" i="4"/>
  <c r="EJ336" i="4"/>
  <c r="EF336" i="4"/>
  <c r="EN335" i="4"/>
  <c r="EJ335" i="4"/>
  <c r="EF335" i="4"/>
  <c r="EN334" i="4"/>
  <c r="EJ334" i="4"/>
  <c r="EF334" i="4"/>
  <c r="EN333" i="4"/>
  <c r="EJ333" i="4"/>
  <c r="EF333" i="4"/>
  <c r="EN332" i="4"/>
  <c r="EJ332" i="4"/>
  <c r="EF332" i="4"/>
  <c r="EN331" i="4"/>
  <c r="EF331" i="4"/>
  <c r="EJ330" i="4"/>
  <c r="EN329" i="4"/>
  <c r="EF329" i="4"/>
  <c r="EJ328" i="4"/>
  <c r="EN327" i="4"/>
  <c r="EF327" i="4"/>
  <c r="EJ326" i="4"/>
  <c r="EN325" i="4"/>
  <c r="EF325" i="4"/>
  <c r="EJ324" i="4"/>
  <c r="EN323" i="4"/>
  <c r="EF323" i="4"/>
  <c r="EJ322" i="4"/>
  <c r="EN321" i="4"/>
  <c r="EF321" i="4"/>
  <c r="EJ320" i="4"/>
  <c r="EN319" i="4"/>
  <c r="EF319" i="4"/>
  <c r="EJ318" i="4"/>
  <c r="EN317" i="4"/>
  <c r="EF317" i="4"/>
  <c r="EJ316" i="4"/>
  <c r="EN315" i="4"/>
  <c r="EF315" i="4"/>
  <c r="EJ314" i="4"/>
  <c r="EN313" i="4"/>
  <c r="EF313" i="4"/>
  <c r="EJ312" i="4"/>
  <c r="EN311" i="4"/>
  <c r="EF311" i="4"/>
  <c r="EJ310" i="4"/>
  <c r="EN309" i="4"/>
  <c r="EF309" i="4"/>
  <c r="EJ308" i="4"/>
  <c r="EN307" i="4"/>
  <c r="EF307" i="4"/>
  <c r="EJ306" i="4"/>
  <c r="EN305" i="4"/>
  <c r="EF305" i="4"/>
  <c r="EJ304" i="4"/>
  <c r="EN303" i="4"/>
  <c r="EF303" i="4"/>
  <c r="EJ302" i="4"/>
  <c r="EN301" i="4"/>
  <c r="EF301" i="4"/>
  <c r="EJ300" i="4"/>
  <c r="EN299" i="4"/>
  <c r="EF299" i="4"/>
  <c r="EJ298" i="4"/>
  <c r="EN297" i="4"/>
  <c r="EF297" i="4"/>
  <c r="EJ296" i="4"/>
  <c r="EN295" i="4"/>
  <c r="EF295" i="4"/>
  <c r="EJ294" i="4"/>
  <c r="EN293" i="4"/>
  <c r="EF293" i="4"/>
  <c r="EJ292" i="4"/>
  <c r="EN291" i="4"/>
  <c r="EF291" i="4"/>
  <c r="EJ290" i="4"/>
  <c r="EN289" i="4"/>
  <c r="EF289" i="4"/>
  <c r="EJ288" i="4"/>
  <c r="EN287" i="4"/>
  <c r="EF287" i="4"/>
  <c r="EJ286" i="4"/>
  <c r="EN285" i="4"/>
  <c r="EF285" i="4"/>
  <c r="EJ284" i="4"/>
  <c r="EN283" i="4"/>
  <c r="EF283" i="4"/>
  <c r="EJ282" i="4"/>
  <c r="EN281" i="4"/>
  <c r="EF281" i="4"/>
  <c r="EJ280" i="4"/>
  <c r="EN279" i="4"/>
  <c r="EF279" i="4"/>
  <c r="EJ278" i="4"/>
  <c r="EN277" i="4"/>
  <c r="EF277" i="4"/>
  <c r="EJ276" i="4"/>
  <c r="EN275" i="4"/>
  <c r="EF275" i="4"/>
  <c r="EJ274" i="4"/>
  <c r="EN273" i="4"/>
  <c r="EF273" i="4"/>
  <c r="EJ272" i="4"/>
  <c r="EN271" i="4"/>
  <c r="EF271" i="4"/>
  <c r="EJ270" i="4"/>
  <c r="EN269" i="4"/>
  <c r="EF269" i="4"/>
  <c r="EJ268" i="4"/>
  <c r="EN267" i="4"/>
  <c r="EF267" i="4"/>
  <c r="EJ266" i="4"/>
  <c r="EN265" i="4"/>
  <c r="EF265" i="4"/>
  <c r="EJ264" i="4"/>
  <c r="EN263" i="4"/>
  <c r="EF263" i="4"/>
  <c r="EJ262" i="4"/>
  <c r="EN261" i="4"/>
  <c r="EF261" i="4"/>
  <c r="EJ260" i="4"/>
  <c r="EN259" i="4"/>
  <c r="EF259" i="4"/>
  <c r="EJ258" i="4"/>
  <c r="EN257" i="4"/>
  <c r="EF257" i="4"/>
  <c r="EJ256" i="4"/>
  <c r="EN255" i="4"/>
  <c r="EF255" i="4"/>
  <c r="EJ254" i="4"/>
  <c r="EN253" i="4"/>
  <c r="EF253" i="4"/>
  <c r="EJ252" i="4"/>
  <c r="EN251" i="4"/>
  <c r="EF251" i="4"/>
  <c r="EJ250" i="4"/>
  <c r="EN249" i="4"/>
  <c r="EF249" i="4"/>
  <c r="EJ248" i="4"/>
  <c r="EN247" i="4"/>
  <c r="EF247" i="4"/>
  <c r="EJ246" i="4"/>
  <c r="EN245" i="4"/>
  <c r="EF245" i="4"/>
  <c r="EJ244" i="4"/>
  <c r="EN243" i="4"/>
  <c r="EF243" i="4"/>
  <c r="EJ242" i="4"/>
  <c r="EN241" i="4"/>
  <c r="EF241" i="4"/>
  <c r="EJ240" i="4"/>
  <c r="EN239" i="4"/>
  <c r="EF239" i="4"/>
  <c r="EJ238" i="4"/>
  <c r="EN237" i="4"/>
  <c r="EF237" i="4"/>
  <c r="EJ236" i="4"/>
  <c r="EN235" i="4"/>
  <c r="EF235" i="4"/>
  <c r="EJ234" i="4"/>
  <c r="EN233" i="4"/>
  <c r="EF233" i="4"/>
  <c r="EJ232" i="4"/>
  <c r="EN231" i="4"/>
  <c r="EF231" i="4"/>
  <c r="EJ230" i="4"/>
  <c r="EN229" i="4"/>
  <c r="EF229" i="4"/>
  <c r="EJ228" i="4"/>
  <c r="EN227" i="4"/>
  <c r="EF227" i="4"/>
  <c r="EJ226" i="4"/>
  <c r="EN225" i="4"/>
  <c r="EF225" i="4"/>
  <c r="EJ224" i="4"/>
  <c r="EN223" i="4"/>
  <c r="EF223" i="4"/>
  <c r="EJ222" i="4"/>
  <c r="EN221" i="4"/>
  <c r="EF221" i="4"/>
  <c r="EJ220" i="4"/>
  <c r="EN219" i="4"/>
  <c r="EF219" i="4"/>
  <c r="EJ218" i="4"/>
  <c r="EN217" i="4"/>
  <c r="EF217" i="4"/>
  <c r="EJ216" i="4"/>
  <c r="EN215" i="4"/>
  <c r="EF215" i="4"/>
  <c r="EJ214" i="4"/>
  <c r="EN213" i="4"/>
  <c r="EF213" i="4"/>
  <c r="EJ212" i="4"/>
  <c r="EN211" i="4"/>
  <c r="EF211" i="4"/>
  <c r="EJ210" i="4"/>
  <c r="EN209" i="4"/>
  <c r="EF209" i="4"/>
  <c r="EJ208" i="4"/>
  <c r="EN207" i="4"/>
  <c r="EF207" i="4"/>
  <c r="EJ206" i="4"/>
  <c r="EN205" i="4"/>
  <c r="EF205" i="4"/>
  <c r="EJ204" i="4"/>
  <c r="EN203" i="4"/>
  <c r="EF203" i="4"/>
  <c r="EJ202" i="4"/>
  <c r="EN201" i="4"/>
  <c r="EF201" i="4"/>
  <c r="EJ200" i="4"/>
  <c r="EN199" i="4"/>
  <c r="EF199" i="4"/>
  <c r="EJ198" i="4"/>
  <c r="EN197" i="4"/>
  <c r="EF197" i="4"/>
  <c r="EJ196" i="4"/>
  <c r="EN195" i="4"/>
  <c r="EF195" i="4"/>
  <c r="EJ194" i="4"/>
  <c r="EN193" i="4"/>
  <c r="EF193" i="4"/>
  <c r="EJ192" i="4"/>
  <c r="EN191" i="4"/>
  <c r="EF191" i="4"/>
  <c r="EJ190" i="4"/>
  <c r="EN189" i="4"/>
  <c r="EF189" i="4"/>
  <c r="EJ188" i="4"/>
  <c r="EN187" i="4"/>
  <c r="EF187" i="4"/>
  <c r="EJ186" i="4"/>
  <c r="EN185" i="4"/>
  <c r="EF185" i="4"/>
  <c r="EJ184" i="4"/>
  <c r="EN183" i="4"/>
  <c r="EF183" i="4"/>
  <c r="EJ182" i="4"/>
  <c r="EN181" i="4"/>
  <c r="EF181" i="4"/>
  <c r="EJ180" i="4"/>
  <c r="EN179" i="4"/>
  <c r="EF179" i="4"/>
  <c r="EJ178" i="4"/>
  <c r="EN177" i="4"/>
  <c r="EF177" i="4"/>
  <c r="EJ176" i="4"/>
  <c r="EN175" i="4"/>
  <c r="EF175" i="4"/>
  <c r="EJ174" i="4"/>
  <c r="EN173" i="4"/>
  <c r="EF173" i="4"/>
  <c r="EJ172" i="4"/>
  <c r="EN171" i="4"/>
  <c r="EF171" i="4"/>
  <c r="EJ170" i="4"/>
  <c r="EN169" i="4"/>
  <c r="EF169" i="4"/>
  <c r="EJ168" i="4"/>
  <c r="EN167" i="4"/>
  <c r="EF167" i="4"/>
  <c r="EJ166" i="4"/>
  <c r="EN165" i="4"/>
  <c r="EF165" i="4"/>
  <c r="EJ164" i="4"/>
  <c r="EN163" i="4"/>
  <c r="EF163" i="4"/>
  <c r="EJ162" i="4"/>
  <c r="EN161" i="4"/>
  <c r="EF161" i="4"/>
  <c r="EJ160" i="4"/>
  <c r="EN159" i="4"/>
  <c r="EF159" i="4"/>
  <c r="EJ158" i="4"/>
  <c r="EN157" i="4"/>
  <c r="EF157" i="4"/>
  <c r="EJ156" i="4"/>
  <c r="EN155" i="4"/>
  <c r="EF155" i="4"/>
  <c r="EJ154" i="4"/>
  <c r="EN153" i="4"/>
  <c r="EF153" i="4"/>
  <c r="EJ152" i="4"/>
  <c r="EN151" i="4"/>
  <c r="EF151" i="4"/>
  <c r="EJ150" i="4"/>
  <c r="EN149" i="4"/>
  <c r="EF149" i="4"/>
  <c r="EJ148" i="4"/>
  <c r="EN147" i="4"/>
  <c r="EF147" i="4"/>
  <c r="EJ146" i="4"/>
  <c r="EN145" i="4"/>
  <c r="EF145" i="4"/>
  <c r="EJ144" i="4"/>
  <c r="EN143" i="4"/>
  <c r="EF143" i="4"/>
  <c r="EJ142" i="4"/>
  <c r="EN141" i="4"/>
  <c r="EF141" i="4"/>
  <c r="EJ140" i="4"/>
  <c r="EN139" i="4"/>
  <c r="EF139" i="4"/>
  <c r="EJ138" i="4"/>
  <c r="EN137" i="4"/>
  <c r="EF137" i="4"/>
  <c r="EJ136" i="4"/>
  <c r="EN135" i="4"/>
  <c r="EF135" i="4"/>
  <c r="EJ134" i="4"/>
  <c r="EN133" i="4"/>
  <c r="EF133" i="4"/>
  <c r="EJ132" i="4"/>
  <c r="EN131" i="4"/>
  <c r="EF131" i="4"/>
  <c r="EJ130" i="4"/>
  <c r="EN129" i="4"/>
  <c r="EF129" i="4"/>
  <c r="EJ128" i="4"/>
  <c r="EN127" i="4"/>
  <c r="EF127" i="4"/>
  <c r="EJ126" i="4"/>
  <c r="EN125" i="4"/>
  <c r="EF125" i="4"/>
  <c r="EJ124" i="4"/>
  <c r="EN123" i="4"/>
  <c r="EF123" i="4"/>
  <c r="EJ122" i="4"/>
  <c r="EN121" i="4"/>
  <c r="EF121" i="4"/>
  <c r="EJ120" i="4"/>
  <c r="EN119" i="4"/>
  <c r="EF119" i="4"/>
  <c r="EJ118" i="4"/>
  <c r="EN117" i="4"/>
  <c r="EF117" i="4"/>
  <c r="EJ116" i="4"/>
  <c r="EN115" i="4"/>
  <c r="EF115" i="4"/>
  <c r="EJ114" i="4"/>
  <c r="EN113" i="4"/>
  <c r="EF113" i="4"/>
  <c r="EJ112" i="4"/>
  <c r="EN111" i="4"/>
  <c r="EF111" i="4"/>
  <c r="EJ110" i="4"/>
  <c r="EN109" i="4"/>
  <c r="EF109" i="4"/>
  <c r="EJ108" i="4"/>
  <c r="EN107" i="4"/>
  <c r="EF107" i="4"/>
  <c r="EJ106" i="4"/>
  <c r="EN105" i="4"/>
  <c r="EF105" i="4"/>
  <c r="EJ104" i="4"/>
  <c r="EH103" i="4"/>
  <c r="ED102" i="4"/>
  <c r="EL100" i="4"/>
  <c r="EH99" i="4"/>
  <c r="FC386" i="4"/>
  <c r="EY385" i="4"/>
  <c r="EU384" i="4"/>
  <c r="FC382" i="4"/>
  <c r="EY381" i="4"/>
  <c r="EU380" i="4"/>
  <c r="FC378" i="4"/>
  <c r="EY377" i="4"/>
  <c r="EU376" i="4"/>
  <c r="FC374" i="4"/>
  <c r="EY373" i="4"/>
  <c r="EU372" i="4"/>
  <c r="FC370" i="4"/>
  <c r="EY369" i="4"/>
  <c r="EU368" i="4"/>
  <c r="FC366" i="4"/>
  <c r="EY365" i="4"/>
  <c r="EU364" i="4"/>
  <c r="FC362" i="4"/>
  <c r="EY361" i="4"/>
  <c r="EU360" i="4"/>
  <c r="FC358" i="4"/>
  <c r="EY357" i="4"/>
  <c r="EU356" i="4"/>
  <c r="FC354" i="4"/>
  <c r="EY353" i="4"/>
  <c r="EU352" i="4"/>
  <c r="FC350" i="4"/>
  <c r="EY349" i="4"/>
  <c r="EU348" i="4"/>
  <c r="FC346" i="4"/>
  <c r="EY345" i="4"/>
  <c r="EU344" i="4"/>
  <c r="FC342" i="4"/>
  <c r="EY341" i="4"/>
  <c r="EU340" i="4"/>
  <c r="FC338" i="4"/>
  <c r="EY337" i="4"/>
  <c r="EU336" i="4"/>
  <c r="FC334" i="4"/>
  <c r="EY333" i="4"/>
  <c r="EU332" i="4"/>
  <c r="FC330" i="4"/>
  <c r="EY329" i="4"/>
  <c r="EU328" i="4"/>
  <c r="FC326" i="4"/>
  <c r="EY325" i="4"/>
  <c r="EU324" i="4"/>
  <c r="FC322" i="4"/>
  <c r="EY321" i="4"/>
  <c r="EU320" i="4"/>
  <c r="FC318" i="4"/>
  <c r="EY317" i="4"/>
  <c r="EU316" i="4"/>
  <c r="FC314" i="4"/>
  <c r="EY313" i="4"/>
  <c r="EU312" i="4"/>
  <c r="FC310" i="4"/>
  <c r="EY309" i="4"/>
  <c r="EU308" i="4"/>
  <c r="FC306" i="4"/>
  <c r="EY305" i="4"/>
  <c r="EU304" i="4"/>
  <c r="FC302" i="4"/>
  <c r="EY301" i="4"/>
  <c r="EU300" i="4"/>
  <c r="FC298" i="4"/>
  <c r="EY297" i="4"/>
  <c r="EU296" i="4"/>
  <c r="FC294" i="4"/>
  <c r="EY293" i="4"/>
  <c r="EU292" i="4"/>
  <c r="FC290" i="4"/>
  <c r="EY289" i="4"/>
  <c r="EU288" i="4"/>
  <c r="FC286" i="4"/>
  <c r="EY285" i="4"/>
  <c r="EU284" i="4"/>
  <c r="FC282" i="4"/>
  <c r="EY281" i="4"/>
  <c r="EU280" i="4"/>
  <c r="FC278" i="4"/>
  <c r="EY277" i="4"/>
  <c r="EU276" i="4"/>
  <c r="FC274" i="4"/>
  <c r="EY273" i="4"/>
  <c r="EU272" i="4"/>
  <c r="FC270" i="4"/>
  <c r="EY269" i="4"/>
  <c r="EU268" i="4"/>
  <c r="FC266" i="4"/>
  <c r="EY265" i="4"/>
  <c r="EU264" i="4"/>
  <c r="FC262" i="4"/>
  <c r="EY261" i="4"/>
  <c r="EU260" i="4"/>
  <c r="FC258" i="4"/>
  <c r="EY257" i="4"/>
  <c r="EU256" i="4"/>
  <c r="FC254" i="4"/>
  <c r="EY253" i="4"/>
  <c r="EU252" i="4"/>
  <c r="FC250" i="4"/>
  <c r="EY249" i="4"/>
  <c r="EU248" i="4"/>
  <c r="FC246" i="4"/>
  <c r="EY245" i="4"/>
  <c r="EU244" i="4"/>
  <c r="FC242" i="4"/>
  <c r="EY241" i="4"/>
  <c r="EU240" i="4"/>
  <c r="FC238" i="4"/>
  <c r="EY237" i="4"/>
  <c r="EU236" i="4"/>
  <c r="FC234" i="4"/>
  <c r="EY233" i="4"/>
  <c r="EU232" i="4"/>
  <c r="FC230" i="4"/>
  <c r="EY229" i="4"/>
  <c r="EU228" i="4"/>
  <c r="FC226" i="4"/>
  <c r="EY225" i="4"/>
  <c r="EU224" i="4"/>
  <c r="FC222" i="4"/>
  <c r="EY221" i="4"/>
  <c r="EU220" i="4"/>
  <c r="FC218" i="4"/>
  <c r="EY217" i="4"/>
  <c r="EU216" i="4"/>
  <c r="FC214" i="4"/>
  <c r="EY213" i="4"/>
  <c r="EU212" i="4"/>
  <c r="FC210" i="4"/>
  <c r="EY209" i="4"/>
  <c r="EU208" i="4"/>
  <c r="FC206" i="4"/>
  <c r="EY205" i="4"/>
  <c r="EU204" i="4"/>
  <c r="FC202" i="4"/>
  <c r="EY201" i="4"/>
  <c r="EU200" i="4"/>
  <c r="FC198" i="4"/>
  <c r="EY197" i="4"/>
  <c r="EU196" i="4"/>
  <c r="FC194" i="4"/>
  <c r="EY193" i="4"/>
  <c r="EU192" i="4"/>
  <c r="FC190" i="4"/>
  <c r="EY189" i="4"/>
  <c r="EU188" i="4"/>
  <c r="FC186" i="4"/>
  <c r="EY185" i="4"/>
  <c r="EU184" i="4"/>
  <c r="FC182" i="4"/>
  <c r="EY181" i="4"/>
  <c r="EU180" i="4"/>
  <c r="FC178" i="4"/>
  <c r="EY177" i="4"/>
  <c r="EU176" i="4"/>
  <c r="FC174" i="4"/>
  <c r="EY173" i="4"/>
  <c r="EU172" i="4"/>
  <c r="FC170" i="4"/>
  <c r="EY169" i="4"/>
  <c r="EU168" i="4"/>
  <c r="FC166" i="4"/>
  <c r="EY165" i="4"/>
  <c r="EU164" i="4"/>
  <c r="FC162" i="4"/>
  <c r="EY161" i="4"/>
  <c r="EU160" i="4"/>
  <c r="FC158" i="4"/>
  <c r="EY157" i="4"/>
  <c r="EU156" i="4"/>
  <c r="FC154" i="4"/>
  <c r="EY153" i="4"/>
  <c r="EU152" i="4"/>
  <c r="FC150" i="4"/>
  <c r="EY149" i="4"/>
  <c r="EU148" i="4"/>
  <c r="FC146" i="4"/>
  <c r="EY145" i="4"/>
  <c r="EU144" i="4"/>
  <c r="FC142" i="4"/>
  <c r="EY141" i="4"/>
  <c r="EU140" i="4"/>
  <c r="FC138" i="4"/>
  <c r="EY137" i="4"/>
  <c r="EU136" i="4"/>
  <c r="FC134" i="4"/>
  <c r="EY133" i="4"/>
  <c r="EU132" i="4"/>
  <c r="FC130" i="4"/>
  <c r="EY129" i="4"/>
  <c r="EU128" i="4"/>
  <c r="FC126" i="4"/>
  <c r="EY125" i="4"/>
  <c r="EU124" i="4"/>
  <c r="FC122" i="4"/>
  <c r="EY121" i="4"/>
  <c r="EU120" i="4"/>
  <c r="FC118" i="4"/>
  <c r="EY117" i="4"/>
  <c r="EU116" i="4"/>
  <c r="FC114" i="4"/>
  <c r="EY113" i="4"/>
  <c r="EU112" i="4"/>
  <c r="FC110" i="4"/>
  <c r="EY109" i="4"/>
  <c r="EU108" i="4"/>
  <c r="FC106" i="4"/>
  <c r="EY105" i="4"/>
  <c r="EU104" i="4"/>
  <c r="FC102" i="4"/>
  <c r="EY101" i="4"/>
  <c r="EU100" i="4"/>
  <c r="FM386" i="4"/>
  <c r="FH385" i="4"/>
  <c r="FO383" i="4"/>
  <c r="FK382" i="4"/>
  <c r="FG381" i="4"/>
  <c r="FO379" i="4"/>
  <c r="FK378" i="4"/>
  <c r="FG377" i="4"/>
  <c r="FO375" i="4"/>
  <c r="FK374" i="4"/>
  <c r="FG373" i="4"/>
  <c r="FO371" i="4"/>
  <c r="FK370" i="4"/>
  <c r="FG369" i="4"/>
  <c r="FO367" i="4"/>
  <c r="FK366" i="4"/>
  <c r="FG365" i="4"/>
  <c r="FO363" i="4"/>
  <c r="FK362" i="4"/>
  <c r="FG361" i="4"/>
  <c r="FO359" i="4"/>
  <c r="FK358" i="4"/>
  <c r="FG357" i="4"/>
  <c r="FO355" i="4"/>
  <c r="FK354" i="4"/>
  <c r="FG353" i="4"/>
  <c r="FO351" i="4"/>
  <c r="FK350" i="4"/>
  <c r="FG349" i="4"/>
  <c r="FO347" i="4"/>
  <c r="FK346" i="4"/>
  <c r="FG345" i="4"/>
  <c r="FO343" i="4"/>
  <c r="FK342" i="4"/>
  <c r="FG341" i="4"/>
  <c r="FN338" i="4"/>
  <c r="FF336" i="4"/>
  <c r="FJ333" i="4"/>
  <c r="FN330" i="4"/>
  <c r="FF328" i="4"/>
  <c r="FJ325" i="4"/>
  <c r="FN322" i="4"/>
  <c r="FF320" i="4"/>
  <c r="FJ317" i="4"/>
  <c r="FN314" i="4"/>
  <c r="FF312" i="4"/>
  <c r="FJ309" i="4"/>
  <c r="FN306" i="4"/>
  <c r="FF304" i="4"/>
  <c r="FJ301" i="4"/>
  <c r="FN298" i="4"/>
  <c r="FF296" i="4"/>
  <c r="FJ293" i="4"/>
  <c r="FN290" i="4"/>
  <c r="FF288" i="4"/>
  <c r="FJ285" i="4"/>
  <c r="FN282" i="4"/>
  <c r="FF280" i="4"/>
  <c r="FJ277" i="4"/>
  <c r="FN274" i="4"/>
  <c r="FF272" i="4"/>
  <c r="FJ269" i="4"/>
  <c r="FN266" i="4"/>
  <c r="FF264" i="4"/>
  <c r="FJ261" i="4"/>
  <c r="FN258" i="4"/>
  <c r="FF256" i="4"/>
  <c r="FJ253" i="4"/>
  <c r="FN250" i="4"/>
  <c r="FF248" i="4"/>
  <c r="FJ245" i="4"/>
  <c r="FN242" i="4"/>
  <c r="FF240" i="4"/>
  <c r="FJ237" i="4"/>
  <c r="FN234" i="4"/>
  <c r="FF232" i="4"/>
  <c r="FJ229" i="4"/>
  <c r="FK226" i="4"/>
  <c r="FG221" i="4"/>
  <c r="FO215" i="4"/>
  <c r="FK210" i="4"/>
  <c r="FG205" i="4"/>
  <c r="FO199" i="4"/>
  <c r="FK194" i="4"/>
  <c r="FG189" i="4"/>
  <c r="FO183" i="4"/>
  <c r="FK178" i="4"/>
  <c r="FG173" i="4"/>
  <c r="FO167" i="4"/>
  <c r="FK162" i="4"/>
  <c r="FG157" i="4"/>
  <c r="FO151" i="4"/>
  <c r="FK146" i="4"/>
  <c r="FG141" i="4"/>
  <c r="FO135" i="4"/>
  <c r="FK130" i="4"/>
  <c r="FG125" i="4"/>
  <c r="FO119" i="4"/>
  <c r="FK114" i="4"/>
  <c r="FG109" i="4"/>
  <c r="FO103" i="4"/>
  <c r="FY386" i="4"/>
  <c r="FU381" i="4"/>
  <c r="GC375" i="4"/>
  <c r="FY370" i="4"/>
  <c r="FU365" i="4"/>
  <c r="GC359" i="4"/>
  <c r="FY354" i="4"/>
  <c r="FU349" i="4"/>
  <c r="GD342" i="4"/>
  <c r="FV332" i="4"/>
  <c r="FZ321" i="4"/>
  <c r="GD310" i="4"/>
  <c r="FV300" i="4"/>
  <c r="FZ289" i="4"/>
  <c r="FT270" i="4"/>
  <c r="GB248" i="4"/>
  <c r="FX227" i="4"/>
  <c r="FT206" i="4"/>
  <c r="GE159" i="4"/>
  <c r="FG386" i="4"/>
  <c r="EE372" i="4"/>
  <c r="DJ99" i="4"/>
  <c r="DX99" i="4" s="1"/>
  <c r="N98" i="7" s="1"/>
  <c r="CH99" i="4"/>
  <c r="CV99" i="4" s="1"/>
  <c r="DF99" i="4"/>
  <c r="DT99" i="4" s="1"/>
  <c r="J98" i="7" s="1"/>
  <c r="CD99" i="4"/>
  <c r="CR99" i="4" s="1"/>
  <c r="CH385" i="4"/>
  <c r="CV385" i="4" s="1"/>
  <c r="DJ385" i="4"/>
  <c r="DX385" i="4" s="1"/>
  <c r="N384" i="7" s="1"/>
  <c r="DF385" i="4"/>
  <c r="DT385" i="4" s="1"/>
  <c r="J384" i="7" s="1"/>
  <c r="CD385" i="4"/>
  <c r="CR385" i="4" s="1"/>
  <c r="DF384" i="4"/>
  <c r="DT384" i="4" s="1"/>
  <c r="J383" i="7" s="1"/>
  <c r="CD384" i="4"/>
  <c r="CR384" i="4" s="1"/>
  <c r="DF383" i="4"/>
  <c r="DT383" i="4" s="1"/>
  <c r="J382" i="7" s="1"/>
  <c r="CD383" i="4"/>
  <c r="CR383" i="4" s="1"/>
  <c r="DF382" i="4"/>
  <c r="DT382" i="4" s="1"/>
  <c r="J381" i="7" s="1"/>
  <c r="CD382" i="4"/>
  <c r="CR382" i="4" s="1"/>
  <c r="DJ381" i="4"/>
  <c r="DX381" i="4" s="1"/>
  <c r="N380" i="7" s="1"/>
  <c r="CH381" i="4"/>
  <c r="CV381" i="4" s="1"/>
  <c r="DF381" i="4"/>
  <c r="DT381" i="4" s="1"/>
  <c r="J380" i="7" s="1"/>
  <c r="CD381" i="4"/>
  <c r="CR381" i="4" s="1"/>
  <c r="DJ379" i="4"/>
  <c r="DX379" i="4" s="1"/>
  <c r="N378" i="7" s="1"/>
  <c r="CH379" i="4"/>
  <c r="CV379" i="4" s="1"/>
  <c r="DF379" i="4"/>
  <c r="DT379" i="4" s="1"/>
  <c r="J378" i="7" s="1"/>
  <c r="CD379" i="4"/>
  <c r="CR379" i="4" s="1"/>
  <c r="CH377" i="4"/>
  <c r="CV377" i="4" s="1"/>
  <c r="DJ377" i="4"/>
  <c r="DX377" i="4" s="1"/>
  <c r="N376" i="7" s="1"/>
  <c r="DJ376" i="4"/>
  <c r="DX376" i="4" s="1"/>
  <c r="N375" i="7" s="1"/>
  <c r="CH376" i="4"/>
  <c r="CV376" i="4" s="1"/>
  <c r="DF375" i="4"/>
  <c r="DT375" i="4" s="1"/>
  <c r="J374" i="7" s="1"/>
  <c r="CD375" i="4"/>
  <c r="CR375" i="4" s="1"/>
  <c r="DJ374" i="4"/>
  <c r="DX374" i="4" s="1"/>
  <c r="N373" i="7" s="1"/>
  <c r="CH374" i="4"/>
  <c r="CV374" i="4" s="1"/>
  <c r="DJ373" i="4"/>
  <c r="DX373" i="4" s="1"/>
  <c r="N372" i="7" s="1"/>
  <c r="CH373" i="4"/>
  <c r="CV373" i="4" s="1"/>
  <c r="DF373" i="4"/>
  <c r="DT373" i="4" s="1"/>
  <c r="J372" i="7" s="1"/>
  <c r="CD373" i="4"/>
  <c r="CR373" i="4" s="1"/>
  <c r="DF372" i="4"/>
  <c r="DT372" i="4" s="1"/>
  <c r="J371" i="7" s="1"/>
  <c r="CD372" i="4"/>
  <c r="CR372" i="4" s="1"/>
  <c r="DJ371" i="4"/>
  <c r="DX371" i="4" s="1"/>
  <c r="N370" i="7" s="1"/>
  <c r="CH371" i="4"/>
  <c r="CV371" i="4" s="1"/>
  <c r="DF371" i="4"/>
  <c r="DT371" i="4" s="1"/>
  <c r="J370" i="7" s="1"/>
  <c r="CD371" i="4"/>
  <c r="CR371" i="4" s="1"/>
  <c r="DF370" i="4"/>
  <c r="DT370" i="4" s="1"/>
  <c r="J369" i="7" s="1"/>
  <c r="CD370" i="4"/>
  <c r="CR370" i="4" s="1"/>
  <c r="DJ369" i="4"/>
  <c r="DX369" i="4" s="1"/>
  <c r="N368" i="7" s="1"/>
  <c r="CH369" i="4"/>
  <c r="CV369" i="4" s="1"/>
  <c r="DF367" i="4"/>
  <c r="DT367" i="4" s="1"/>
  <c r="J366" i="7" s="1"/>
  <c r="CD367" i="4"/>
  <c r="CR367" i="4" s="1"/>
  <c r="DF366" i="4"/>
  <c r="DT366" i="4" s="1"/>
  <c r="J365" i="7" s="1"/>
  <c r="DJ365" i="4"/>
  <c r="DX365" i="4" s="1"/>
  <c r="N364" i="7" s="1"/>
  <c r="CH365" i="4"/>
  <c r="CV365" i="4" s="1"/>
  <c r="DF365" i="4"/>
  <c r="DT365" i="4" s="1"/>
  <c r="J364" i="7" s="1"/>
  <c r="CD365" i="4"/>
  <c r="CR365" i="4" s="1"/>
  <c r="DJ364" i="4"/>
  <c r="DX364" i="4" s="1"/>
  <c r="N363" i="7" s="1"/>
  <c r="CH364" i="4"/>
  <c r="CV364" i="4" s="1"/>
  <c r="DJ363" i="4"/>
  <c r="DX363" i="4" s="1"/>
  <c r="N362" i="7" s="1"/>
  <c r="CH363" i="4"/>
  <c r="CV363" i="4" s="1"/>
  <c r="DF363" i="4"/>
  <c r="DT363" i="4" s="1"/>
  <c r="J362" i="7" s="1"/>
  <c r="CD363" i="4"/>
  <c r="CR363" i="4" s="1"/>
  <c r="DJ361" i="4"/>
  <c r="DX361" i="4" s="1"/>
  <c r="N360" i="7" s="1"/>
  <c r="CH361" i="4"/>
  <c r="CV361" i="4" s="1"/>
  <c r="DF360" i="4"/>
  <c r="DT360" i="4" s="1"/>
  <c r="J359" i="7" s="1"/>
  <c r="CD360" i="4"/>
  <c r="CR360" i="4" s="1"/>
  <c r="DJ359" i="4"/>
  <c r="DX359" i="4" s="1"/>
  <c r="N358" i="7" s="1"/>
  <c r="CH359" i="4"/>
  <c r="CV359" i="4" s="1"/>
  <c r="DF359" i="4"/>
  <c r="DT359" i="4" s="1"/>
  <c r="J358" i="7" s="1"/>
  <c r="CD359" i="4"/>
  <c r="CR359" i="4" s="1"/>
  <c r="DF358" i="4"/>
  <c r="DT358" i="4" s="1"/>
  <c r="J357" i="7" s="1"/>
  <c r="CD358" i="4"/>
  <c r="CR358" i="4" s="1"/>
  <c r="DJ357" i="4"/>
  <c r="DX357" i="4" s="1"/>
  <c r="N356" i="7" s="1"/>
  <c r="CH357" i="4"/>
  <c r="CV357" i="4" s="1"/>
  <c r="DF357" i="4"/>
  <c r="DT357" i="4" s="1"/>
  <c r="J356" i="7" s="1"/>
  <c r="CD357" i="4"/>
  <c r="CR357" i="4" s="1"/>
  <c r="DJ355" i="4"/>
  <c r="DX355" i="4" s="1"/>
  <c r="N354" i="7" s="1"/>
  <c r="CH355" i="4"/>
  <c r="CV355" i="4" s="1"/>
  <c r="DF355" i="4"/>
  <c r="DT355" i="4" s="1"/>
  <c r="J354" i="7" s="1"/>
  <c r="CD355" i="4"/>
  <c r="CR355" i="4" s="1"/>
  <c r="CH353" i="4"/>
  <c r="CV353" i="4" s="1"/>
  <c r="DJ353" i="4"/>
  <c r="DX353" i="4" s="1"/>
  <c r="N352" i="7" s="1"/>
  <c r="DF353" i="4"/>
  <c r="DT353" i="4" s="1"/>
  <c r="J352" i="7" s="1"/>
  <c r="CD353" i="4"/>
  <c r="CR353" i="4" s="1"/>
  <c r="DF351" i="4"/>
  <c r="DT351" i="4" s="1"/>
  <c r="J350" i="7" s="1"/>
  <c r="CD351" i="4"/>
  <c r="CR351" i="4" s="1"/>
  <c r="DJ349" i="4"/>
  <c r="DX349" i="4" s="1"/>
  <c r="N348" i="7" s="1"/>
  <c r="CH349" i="4"/>
  <c r="CV349" i="4" s="1"/>
  <c r="DF349" i="4"/>
  <c r="DT349" i="4" s="1"/>
  <c r="J348" i="7" s="1"/>
  <c r="CD349" i="4"/>
  <c r="CR349" i="4" s="1"/>
  <c r="DJ348" i="4"/>
  <c r="DX348" i="4" s="1"/>
  <c r="N347" i="7" s="1"/>
  <c r="CH348" i="4"/>
  <c r="CV348" i="4" s="1"/>
  <c r="DJ347" i="4"/>
  <c r="DX347" i="4" s="1"/>
  <c r="N346" i="7" s="1"/>
  <c r="CH347" i="4"/>
  <c r="CV347" i="4" s="1"/>
  <c r="DF347" i="4"/>
  <c r="DT347" i="4" s="1"/>
  <c r="J346" i="7" s="1"/>
  <c r="CD347" i="4"/>
  <c r="CR347" i="4" s="1"/>
  <c r="CH345" i="4"/>
  <c r="CV345" i="4" s="1"/>
  <c r="DJ345" i="4"/>
  <c r="DX345" i="4" s="1"/>
  <c r="N344" i="7" s="1"/>
  <c r="DF344" i="4"/>
  <c r="DT344" i="4" s="1"/>
  <c r="J343" i="7" s="1"/>
  <c r="CD344" i="4"/>
  <c r="CR344" i="4" s="1"/>
  <c r="DF343" i="4"/>
  <c r="DT343" i="4" s="1"/>
  <c r="J342" i="7" s="1"/>
  <c r="CD343" i="4"/>
  <c r="CR343" i="4" s="1"/>
  <c r="DF342" i="4"/>
  <c r="DT342" i="4" s="1"/>
  <c r="J341" i="7" s="1"/>
  <c r="CD342" i="4"/>
  <c r="CR342" i="4" s="1"/>
  <c r="DJ341" i="4"/>
  <c r="DX341" i="4" s="1"/>
  <c r="N340" i="7" s="1"/>
  <c r="CH341" i="4"/>
  <c r="CV341" i="4" s="1"/>
  <c r="DF341" i="4"/>
  <c r="DT341" i="4" s="1"/>
  <c r="J340" i="7" s="1"/>
  <c r="CD341" i="4"/>
  <c r="CR341" i="4" s="1"/>
  <c r="DJ339" i="4"/>
  <c r="DX339" i="4" s="1"/>
  <c r="N338" i="7" s="1"/>
  <c r="CH339" i="4"/>
  <c r="CV339" i="4" s="1"/>
  <c r="DF339" i="4"/>
  <c r="DT339" i="4" s="1"/>
  <c r="J338" i="7" s="1"/>
  <c r="CD339" i="4"/>
  <c r="CR339" i="4" s="1"/>
  <c r="DJ338" i="4"/>
  <c r="DX338" i="4" s="1"/>
  <c r="N337" i="7" s="1"/>
  <c r="CH338" i="4"/>
  <c r="CV338" i="4" s="1"/>
  <c r="CH337" i="4"/>
  <c r="CV337" i="4" s="1"/>
  <c r="DJ337" i="4"/>
  <c r="DX337" i="4" s="1"/>
  <c r="N336" i="7" s="1"/>
  <c r="CD335" i="4"/>
  <c r="CR335" i="4" s="1"/>
  <c r="DF335" i="4"/>
  <c r="DT335" i="4" s="1"/>
  <c r="J334" i="7" s="1"/>
  <c r="DJ333" i="4"/>
  <c r="DX333" i="4" s="1"/>
  <c r="N332" i="7" s="1"/>
  <c r="CH333" i="4"/>
  <c r="CV333" i="4" s="1"/>
  <c r="DF333" i="4"/>
  <c r="DT333" i="4" s="1"/>
  <c r="J332" i="7" s="1"/>
  <c r="CD333" i="4"/>
  <c r="CR333" i="4" s="1"/>
  <c r="DF332" i="4"/>
  <c r="DT332" i="4" s="1"/>
  <c r="J331" i="7" s="1"/>
  <c r="CD332" i="4"/>
  <c r="CR332" i="4" s="1"/>
  <c r="DJ331" i="4"/>
  <c r="DX331" i="4" s="1"/>
  <c r="N330" i="7" s="1"/>
  <c r="CH331" i="4"/>
  <c r="CV331" i="4" s="1"/>
  <c r="DF331" i="4"/>
  <c r="DT331" i="4" s="1"/>
  <c r="J330" i="7" s="1"/>
  <c r="CD331" i="4"/>
  <c r="CR331" i="4" s="1"/>
  <c r="DF330" i="4"/>
  <c r="DT330" i="4" s="1"/>
  <c r="J329" i="7" s="1"/>
  <c r="CD330" i="4"/>
  <c r="CR330" i="4" s="1"/>
  <c r="DJ329" i="4"/>
  <c r="DX329" i="4" s="1"/>
  <c r="N328" i="7" s="1"/>
  <c r="CH329" i="4"/>
  <c r="CV329" i="4" s="1"/>
  <c r="DJ328" i="4"/>
  <c r="DX328" i="4" s="1"/>
  <c r="N327" i="7" s="1"/>
  <c r="CH328" i="4"/>
  <c r="CV328" i="4" s="1"/>
  <c r="DJ327" i="4"/>
  <c r="DX327" i="4" s="1"/>
  <c r="N326" i="7" s="1"/>
  <c r="CH327" i="4"/>
  <c r="CV327" i="4" s="1"/>
  <c r="DF327" i="4"/>
  <c r="DT327" i="4" s="1"/>
  <c r="J326" i="7" s="1"/>
  <c r="CD327" i="4"/>
  <c r="CR327" i="4" s="1"/>
  <c r="DJ326" i="4"/>
  <c r="DX326" i="4" s="1"/>
  <c r="N325" i="7" s="1"/>
  <c r="CH326" i="4"/>
  <c r="CV326" i="4" s="1"/>
  <c r="DJ325" i="4"/>
  <c r="DX325" i="4" s="1"/>
  <c r="N324" i="7" s="1"/>
  <c r="CH325" i="4"/>
  <c r="CV325" i="4" s="1"/>
  <c r="DF325" i="4"/>
  <c r="DT325" i="4" s="1"/>
  <c r="J324" i="7" s="1"/>
  <c r="CD325" i="4"/>
  <c r="CR325" i="4" s="1"/>
  <c r="DJ323" i="4"/>
  <c r="DX323" i="4" s="1"/>
  <c r="N322" i="7" s="1"/>
  <c r="CH323" i="4"/>
  <c r="CV323" i="4" s="1"/>
  <c r="DF323" i="4"/>
  <c r="DT323" i="4" s="1"/>
  <c r="J322" i="7" s="1"/>
  <c r="CD323" i="4"/>
  <c r="CR323" i="4" s="1"/>
  <c r="DJ322" i="4"/>
  <c r="DX322" i="4" s="1"/>
  <c r="N321" i="7" s="1"/>
  <c r="DJ321" i="4"/>
  <c r="DX321" i="4" s="1"/>
  <c r="N320" i="7" s="1"/>
  <c r="CH321" i="4"/>
  <c r="CV321" i="4" s="1"/>
  <c r="DF321" i="4"/>
  <c r="DT321" i="4" s="1"/>
  <c r="J320" i="7" s="1"/>
  <c r="CD321" i="4"/>
  <c r="CR321" i="4" s="1"/>
  <c r="CD319" i="4"/>
  <c r="CR319" i="4" s="1"/>
  <c r="DF319" i="4"/>
  <c r="DT319" i="4" s="1"/>
  <c r="J318" i="7" s="1"/>
  <c r="DJ317" i="4"/>
  <c r="DX317" i="4" s="1"/>
  <c r="N316" i="7" s="1"/>
  <c r="CH317" i="4"/>
  <c r="CV317" i="4" s="1"/>
  <c r="DF317" i="4"/>
  <c r="DT317" i="4" s="1"/>
  <c r="J316" i="7" s="1"/>
  <c r="CD317" i="4"/>
  <c r="CR317" i="4" s="1"/>
  <c r="DJ315" i="4"/>
  <c r="DX315" i="4" s="1"/>
  <c r="N314" i="7" s="1"/>
  <c r="CH315" i="4"/>
  <c r="CV315" i="4" s="1"/>
  <c r="CD315" i="4"/>
  <c r="CR315" i="4" s="1"/>
  <c r="DF315" i="4"/>
  <c r="DT315" i="4" s="1"/>
  <c r="J314" i="7" s="1"/>
  <c r="DJ313" i="4"/>
  <c r="DX313" i="4" s="1"/>
  <c r="N312" i="7" s="1"/>
  <c r="CH313" i="4"/>
  <c r="CV313" i="4" s="1"/>
  <c r="CD311" i="4"/>
  <c r="CR311" i="4" s="1"/>
  <c r="DF311" i="4"/>
  <c r="DT311" i="4" s="1"/>
  <c r="J310" i="7" s="1"/>
  <c r="DJ310" i="4"/>
  <c r="DX310" i="4" s="1"/>
  <c r="N309" i="7" s="1"/>
  <c r="CH309" i="4"/>
  <c r="CV309" i="4" s="1"/>
  <c r="DJ309" i="4"/>
  <c r="DX309" i="4" s="1"/>
  <c r="N308" i="7" s="1"/>
  <c r="DF309" i="4"/>
  <c r="DT309" i="4" s="1"/>
  <c r="J308" i="7" s="1"/>
  <c r="CD309" i="4"/>
  <c r="CR309" i="4" s="1"/>
  <c r="DJ307" i="4"/>
  <c r="DX307" i="4" s="1"/>
  <c r="N306" i="7" s="1"/>
  <c r="CH307" i="4"/>
  <c r="CV307" i="4" s="1"/>
  <c r="CD307" i="4"/>
  <c r="CR307" i="4" s="1"/>
  <c r="DF307" i="4"/>
  <c r="DT307" i="4" s="1"/>
  <c r="J306" i="7" s="1"/>
  <c r="DJ305" i="4"/>
  <c r="DX305" i="4" s="1"/>
  <c r="N304" i="7" s="1"/>
  <c r="CH305" i="4"/>
  <c r="CV305" i="4" s="1"/>
  <c r="DF303" i="4"/>
  <c r="DT303" i="4" s="1"/>
  <c r="J302" i="7" s="1"/>
  <c r="CD303" i="4"/>
  <c r="CR303" i="4" s="1"/>
  <c r="DJ302" i="4"/>
  <c r="DX302" i="4" s="1"/>
  <c r="N301" i="7" s="1"/>
  <c r="DJ301" i="4"/>
  <c r="DX301" i="4" s="1"/>
  <c r="N300" i="7" s="1"/>
  <c r="CH301" i="4"/>
  <c r="CV301" i="4" s="1"/>
  <c r="DF301" i="4"/>
  <c r="DT301" i="4" s="1"/>
  <c r="J300" i="7" s="1"/>
  <c r="CD301" i="4"/>
  <c r="CR301" i="4" s="1"/>
  <c r="DJ299" i="4"/>
  <c r="DX299" i="4" s="1"/>
  <c r="N298" i="7" s="1"/>
  <c r="CH299" i="4"/>
  <c r="CV299" i="4" s="1"/>
  <c r="DF299" i="4"/>
  <c r="DT299" i="4" s="1"/>
  <c r="J298" i="7" s="1"/>
  <c r="CD299" i="4"/>
  <c r="CR299" i="4" s="1"/>
  <c r="DJ297" i="4"/>
  <c r="DX297" i="4" s="1"/>
  <c r="N296" i="7" s="1"/>
  <c r="CH297" i="4"/>
  <c r="CV297" i="4" s="1"/>
  <c r="DJ295" i="4"/>
  <c r="DX295" i="4" s="1"/>
  <c r="N294" i="7" s="1"/>
  <c r="CH295" i="4"/>
  <c r="CV295" i="4" s="1"/>
  <c r="DF295" i="4"/>
  <c r="DT295" i="4" s="1"/>
  <c r="J294" i="7" s="1"/>
  <c r="CD295" i="4"/>
  <c r="CR295" i="4" s="1"/>
  <c r="DJ294" i="4"/>
  <c r="DX294" i="4" s="1"/>
  <c r="N293" i="7" s="1"/>
  <c r="DJ293" i="4"/>
  <c r="DX293" i="4" s="1"/>
  <c r="N292" i="7" s="1"/>
  <c r="CH293" i="4"/>
  <c r="CV293" i="4" s="1"/>
  <c r="DF292" i="4"/>
  <c r="DT292" i="4" s="1"/>
  <c r="J291" i="7" s="1"/>
  <c r="CD292" i="4"/>
  <c r="CR292" i="4" s="1"/>
  <c r="DF291" i="4"/>
  <c r="DT291" i="4" s="1"/>
  <c r="J290" i="7" s="1"/>
  <c r="CD291" i="4"/>
  <c r="CR291" i="4" s="1"/>
  <c r="CH290" i="4"/>
  <c r="CV290" i="4" s="1"/>
  <c r="DJ290" i="4"/>
  <c r="DX290" i="4" s="1"/>
  <c r="N289" i="7" s="1"/>
  <c r="DJ289" i="4"/>
  <c r="DX289" i="4" s="1"/>
  <c r="N288" i="7" s="1"/>
  <c r="CH289" i="4"/>
  <c r="CV289" i="4" s="1"/>
  <c r="DF289" i="4"/>
  <c r="DT289" i="4" s="1"/>
  <c r="J288" i="7" s="1"/>
  <c r="CD289" i="4"/>
  <c r="CR289" i="4" s="1"/>
  <c r="DF287" i="4"/>
  <c r="DT287" i="4" s="1"/>
  <c r="J286" i="7" s="1"/>
  <c r="CD287" i="4"/>
  <c r="CR287" i="4" s="1"/>
  <c r="DJ285" i="4"/>
  <c r="DX285" i="4" s="1"/>
  <c r="N284" i="7" s="1"/>
  <c r="CH285" i="4"/>
  <c r="CV285" i="4" s="1"/>
  <c r="DF284" i="4"/>
  <c r="DT284" i="4" s="1"/>
  <c r="J283" i="7" s="1"/>
  <c r="CD284" i="4"/>
  <c r="CR284" i="4" s="1"/>
  <c r="DF283" i="4"/>
  <c r="DT283" i="4" s="1"/>
  <c r="J282" i="7" s="1"/>
  <c r="CD283" i="4"/>
  <c r="CR283" i="4" s="1"/>
  <c r="DJ282" i="4"/>
  <c r="DX282" i="4" s="1"/>
  <c r="N281" i="7" s="1"/>
  <c r="CH282" i="4"/>
  <c r="CV282" i="4" s="1"/>
  <c r="DJ281" i="4"/>
  <c r="DX281" i="4" s="1"/>
  <c r="N280" i="7" s="1"/>
  <c r="CH281" i="4"/>
  <c r="CV281" i="4" s="1"/>
  <c r="DJ279" i="4"/>
  <c r="DX279" i="4" s="1"/>
  <c r="N278" i="7" s="1"/>
  <c r="CH279" i="4"/>
  <c r="CV279" i="4" s="1"/>
  <c r="CD279" i="4"/>
  <c r="CR279" i="4" s="1"/>
  <c r="DF279" i="4"/>
  <c r="DT279" i="4" s="1"/>
  <c r="J278" i="7" s="1"/>
  <c r="DJ277" i="4"/>
  <c r="DX277" i="4" s="1"/>
  <c r="N276" i="7" s="1"/>
  <c r="CH277" i="4"/>
  <c r="CV277" i="4" s="1"/>
  <c r="CH276" i="4"/>
  <c r="CV276" i="4" s="1"/>
  <c r="DF276" i="4"/>
  <c r="DT276" i="4" s="1"/>
  <c r="J275" i="7" s="1"/>
  <c r="CD276" i="4"/>
  <c r="CR276" i="4" s="1"/>
  <c r="DF275" i="4"/>
  <c r="DT275" i="4" s="1"/>
  <c r="J274" i="7" s="1"/>
  <c r="CD275" i="4"/>
  <c r="CR275" i="4" s="1"/>
  <c r="DJ274" i="4"/>
  <c r="DX274" i="4" s="1"/>
  <c r="N273" i="7" s="1"/>
  <c r="CH274" i="4"/>
  <c r="CV274" i="4" s="1"/>
  <c r="DF274" i="4"/>
  <c r="DT274" i="4" s="1"/>
  <c r="J273" i="7" s="1"/>
  <c r="CD274" i="4"/>
  <c r="CR274" i="4" s="1"/>
  <c r="DJ273" i="4"/>
  <c r="DX273" i="4" s="1"/>
  <c r="N272" i="7" s="1"/>
  <c r="CH273" i="4"/>
  <c r="CV273" i="4" s="1"/>
  <c r="CD273" i="4"/>
  <c r="CR273" i="4" s="1"/>
  <c r="DF273" i="4"/>
  <c r="DT273" i="4" s="1"/>
  <c r="J272" i="7" s="1"/>
  <c r="DF272" i="4"/>
  <c r="DT272" i="4" s="1"/>
  <c r="J271" i="7" s="1"/>
  <c r="CD272" i="4"/>
  <c r="CR272" i="4" s="1"/>
  <c r="DF271" i="4"/>
  <c r="DT271" i="4" s="1"/>
  <c r="J270" i="7" s="1"/>
  <c r="CD271" i="4"/>
  <c r="CR271" i="4" s="1"/>
  <c r="DF270" i="4"/>
  <c r="DT270" i="4" s="1"/>
  <c r="J269" i="7" s="1"/>
  <c r="CD270" i="4"/>
  <c r="CR270" i="4" s="1"/>
  <c r="DJ269" i="4"/>
  <c r="DX269" i="4" s="1"/>
  <c r="N268" i="7" s="1"/>
  <c r="CH269" i="4"/>
  <c r="CV269" i="4" s="1"/>
  <c r="DF268" i="4"/>
  <c r="DT268" i="4" s="1"/>
  <c r="J267" i="7" s="1"/>
  <c r="CD268" i="4"/>
  <c r="CR268" i="4" s="1"/>
  <c r="DF267" i="4"/>
  <c r="DT267" i="4" s="1"/>
  <c r="J266" i="7" s="1"/>
  <c r="CD267" i="4"/>
  <c r="CR267" i="4" s="1"/>
  <c r="DJ266" i="4"/>
  <c r="DX266" i="4" s="1"/>
  <c r="N265" i="7" s="1"/>
  <c r="CH266" i="4"/>
  <c r="CV266" i="4" s="1"/>
  <c r="DF266" i="4"/>
  <c r="DT266" i="4" s="1"/>
  <c r="J265" i="7" s="1"/>
  <c r="CD266" i="4"/>
  <c r="CR266" i="4" s="1"/>
  <c r="DJ265" i="4"/>
  <c r="DX265" i="4" s="1"/>
  <c r="N264" i="7" s="1"/>
  <c r="CH265" i="4"/>
  <c r="CV265" i="4" s="1"/>
  <c r="DF264" i="4"/>
  <c r="DT264" i="4" s="1"/>
  <c r="J263" i="7" s="1"/>
  <c r="CD264" i="4"/>
  <c r="CR264" i="4" s="1"/>
  <c r="DJ263" i="4"/>
  <c r="DX263" i="4" s="1"/>
  <c r="N262" i="7" s="1"/>
  <c r="CH263" i="4"/>
  <c r="CV263" i="4" s="1"/>
  <c r="DF263" i="4"/>
  <c r="DT263" i="4" s="1"/>
  <c r="J262" i="7" s="1"/>
  <c r="CD263" i="4"/>
  <c r="CR263" i="4" s="1"/>
  <c r="DF262" i="4"/>
  <c r="DT262" i="4" s="1"/>
  <c r="J261" i="7" s="1"/>
  <c r="CD262" i="4"/>
  <c r="CR262" i="4" s="1"/>
  <c r="DJ261" i="4"/>
  <c r="DX261" i="4" s="1"/>
  <c r="N260" i="7" s="1"/>
  <c r="CH261" i="4"/>
  <c r="CV261" i="4" s="1"/>
  <c r="DF260" i="4"/>
  <c r="DT260" i="4" s="1"/>
  <c r="J259" i="7" s="1"/>
  <c r="CD260" i="4"/>
  <c r="CR260" i="4" s="1"/>
  <c r="DF259" i="4"/>
  <c r="DT259" i="4" s="1"/>
  <c r="J258" i="7" s="1"/>
  <c r="CD259" i="4"/>
  <c r="CR259" i="4" s="1"/>
  <c r="DJ258" i="4"/>
  <c r="DX258" i="4" s="1"/>
  <c r="N257" i="7" s="1"/>
  <c r="CH258" i="4"/>
  <c r="CV258" i="4" s="1"/>
  <c r="DF258" i="4"/>
  <c r="DT258" i="4" s="1"/>
  <c r="J257" i="7" s="1"/>
  <c r="CD258" i="4"/>
  <c r="CR258" i="4" s="1"/>
  <c r="DJ257" i="4"/>
  <c r="DX257" i="4" s="1"/>
  <c r="N256" i="7" s="1"/>
  <c r="CH257" i="4"/>
  <c r="CV257" i="4" s="1"/>
  <c r="DF257" i="4"/>
  <c r="DT257" i="4" s="1"/>
  <c r="J256" i="7" s="1"/>
  <c r="CD257" i="4"/>
  <c r="CR257" i="4" s="1"/>
  <c r="DF256" i="4"/>
  <c r="DT256" i="4" s="1"/>
  <c r="J255" i="7" s="1"/>
  <c r="CD256" i="4"/>
  <c r="CR256" i="4" s="1"/>
  <c r="DF255" i="4"/>
  <c r="DT255" i="4" s="1"/>
  <c r="J254" i="7" s="1"/>
  <c r="CD255" i="4"/>
  <c r="CR255" i="4" s="1"/>
  <c r="DJ253" i="4"/>
  <c r="DX253" i="4" s="1"/>
  <c r="N252" i="7" s="1"/>
  <c r="CH253" i="4"/>
  <c r="CV253" i="4" s="1"/>
  <c r="DF252" i="4"/>
  <c r="DT252" i="4" s="1"/>
  <c r="J251" i="7" s="1"/>
  <c r="CD252" i="4"/>
  <c r="CR252" i="4" s="1"/>
  <c r="CD251" i="4"/>
  <c r="CR251" i="4" s="1"/>
  <c r="DF251" i="4"/>
  <c r="DT251" i="4" s="1"/>
  <c r="J250" i="7" s="1"/>
  <c r="DJ250" i="4"/>
  <c r="DX250" i="4" s="1"/>
  <c r="N249" i="7" s="1"/>
  <c r="CH250" i="4"/>
  <c r="CV250" i="4" s="1"/>
  <c r="CH249" i="4"/>
  <c r="CV249" i="4" s="1"/>
  <c r="DJ249" i="4"/>
  <c r="DX249" i="4" s="1"/>
  <c r="N248" i="7" s="1"/>
  <c r="DJ248" i="4"/>
  <c r="DX248" i="4" s="1"/>
  <c r="N247" i="7" s="1"/>
  <c r="CH248" i="4"/>
  <c r="CV248" i="4" s="1"/>
  <c r="DJ247" i="4"/>
  <c r="DX247" i="4" s="1"/>
  <c r="N246" i="7" s="1"/>
  <c r="CH247" i="4"/>
  <c r="CV247" i="4" s="1"/>
  <c r="CD247" i="4"/>
  <c r="CR247" i="4" s="1"/>
  <c r="DF247" i="4"/>
  <c r="DT247" i="4" s="1"/>
  <c r="J246" i="7" s="1"/>
  <c r="DJ245" i="4"/>
  <c r="DX245" i="4" s="1"/>
  <c r="N244" i="7" s="1"/>
  <c r="CH245" i="4"/>
  <c r="CV245" i="4" s="1"/>
  <c r="DF244" i="4"/>
  <c r="DT244" i="4" s="1"/>
  <c r="J243" i="7" s="1"/>
  <c r="CD244" i="4"/>
  <c r="CR244" i="4" s="1"/>
  <c r="DF243" i="4"/>
  <c r="DT243" i="4" s="1"/>
  <c r="J242" i="7" s="1"/>
  <c r="CD243" i="4"/>
  <c r="CR243" i="4" s="1"/>
  <c r="CH242" i="4"/>
  <c r="CV242" i="4" s="1"/>
  <c r="DJ242" i="4"/>
  <c r="DX242" i="4" s="1"/>
  <c r="N241" i="7" s="1"/>
  <c r="DJ241" i="4"/>
  <c r="DX241" i="4" s="1"/>
  <c r="N240" i="7" s="1"/>
  <c r="CH241" i="4"/>
  <c r="CV241" i="4" s="1"/>
  <c r="DF241" i="4"/>
  <c r="DT241" i="4" s="1"/>
  <c r="J240" i="7" s="1"/>
  <c r="CD241" i="4"/>
  <c r="CR241" i="4" s="1"/>
  <c r="DF239" i="4"/>
  <c r="DT239" i="4" s="1"/>
  <c r="J238" i="7" s="1"/>
  <c r="CD239" i="4"/>
  <c r="CR239" i="4" s="1"/>
  <c r="DJ238" i="4"/>
  <c r="DX238" i="4" s="1"/>
  <c r="N237" i="7" s="1"/>
  <c r="CH238" i="4"/>
  <c r="CV238" i="4" s="1"/>
  <c r="DJ237" i="4"/>
  <c r="DX237" i="4" s="1"/>
  <c r="N236" i="7" s="1"/>
  <c r="CH237" i="4"/>
  <c r="CV237" i="4" s="1"/>
  <c r="DF236" i="4"/>
  <c r="DT236" i="4" s="1"/>
  <c r="J235" i="7" s="1"/>
  <c r="CD236" i="4"/>
  <c r="CR236" i="4" s="1"/>
  <c r="DF235" i="4"/>
  <c r="DT235" i="4" s="1"/>
  <c r="J234" i="7" s="1"/>
  <c r="CD235" i="4"/>
  <c r="CR235" i="4" s="1"/>
  <c r="DJ234" i="4"/>
  <c r="DX234" i="4" s="1"/>
  <c r="N233" i="7" s="1"/>
  <c r="CH234" i="4"/>
  <c r="CV234" i="4" s="1"/>
  <c r="DJ233" i="4"/>
  <c r="DX233" i="4" s="1"/>
  <c r="N232" i="7" s="1"/>
  <c r="CH233" i="4"/>
  <c r="CV233" i="4" s="1"/>
  <c r="DF232" i="4"/>
  <c r="DT232" i="4" s="1"/>
  <c r="J231" i="7" s="1"/>
  <c r="CD232" i="4"/>
  <c r="CR232" i="4" s="1"/>
  <c r="DJ231" i="4"/>
  <c r="DX231" i="4" s="1"/>
  <c r="N230" i="7" s="1"/>
  <c r="CH231" i="4"/>
  <c r="CV231" i="4" s="1"/>
  <c r="DF231" i="4"/>
  <c r="DT231" i="4" s="1"/>
  <c r="J230" i="7" s="1"/>
  <c r="CD231" i="4"/>
  <c r="CR231" i="4" s="1"/>
  <c r="DJ229" i="4"/>
  <c r="DX229" i="4" s="1"/>
  <c r="N228" i="7" s="1"/>
  <c r="CH229" i="4"/>
  <c r="CV229" i="4" s="1"/>
  <c r="DJ228" i="4"/>
  <c r="DX228" i="4" s="1"/>
  <c r="N227" i="7" s="1"/>
  <c r="CH228" i="4"/>
  <c r="CV228" i="4" s="1"/>
  <c r="DF228" i="4"/>
  <c r="DT228" i="4" s="1"/>
  <c r="J227" i="7" s="1"/>
  <c r="CD228" i="4"/>
  <c r="CR228" i="4" s="1"/>
  <c r="CD227" i="4"/>
  <c r="CR227" i="4" s="1"/>
  <c r="DF227" i="4"/>
  <c r="DT227" i="4" s="1"/>
  <c r="J226" i="7" s="1"/>
  <c r="DJ226" i="4"/>
  <c r="DX226" i="4" s="1"/>
  <c r="N225" i="7" s="1"/>
  <c r="CH226" i="4"/>
  <c r="CV226" i="4" s="1"/>
  <c r="DJ225" i="4"/>
  <c r="DX225" i="4" s="1"/>
  <c r="N224" i="7" s="1"/>
  <c r="CH225" i="4"/>
  <c r="CV225" i="4" s="1"/>
  <c r="DF225" i="4"/>
  <c r="DT225" i="4" s="1"/>
  <c r="J224" i="7" s="1"/>
  <c r="CD225" i="4"/>
  <c r="CR225" i="4" s="1"/>
  <c r="DF223" i="4"/>
  <c r="DT223" i="4" s="1"/>
  <c r="J222" i="7" s="1"/>
  <c r="CD223" i="4"/>
  <c r="CR223" i="4" s="1"/>
  <c r="DJ221" i="4"/>
  <c r="DX221" i="4" s="1"/>
  <c r="N220" i="7" s="1"/>
  <c r="CH221" i="4"/>
  <c r="CV221" i="4" s="1"/>
  <c r="DF220" i="4"/>
  <c r="DT220" i="4" s="1"/>
  <c r="J219" i="7" s="1"/>
  <c r="CD220" i="4"/>
  <c r="CR220" i="4" s="1"/>
  <c r="DF219" i="4"/>
  <c r="DT219" i="4" s="1"/>
  <c r="J218" i="7" s="1"/>
  <c r="CD219" i="4"/>
  <c r="CR219" i="4" s="1"/>
  <c r="DJ218" i="4"/>
  <c r="DX218" i="4" s="1"/>
  <c r="N217" i="7" s="1"/>
  <c r="CH218" i="4"/>
  <c r="CV218" i="4" s="1"/>
  <c r="DF218" i="4"/>
  <c r="DT218" i="4" s="1"/>
  <c r="J217" i="7" s="1"/>
  <c r="CD218" i="4"/>
  <c r="CR218" i="4" s="1"/>
  <c r="DJ217" i="4"/>
  <c r="DX217" i="4" s="1"/>
  <c r="N216" i="7" s="1"/>
  <c r="CH217" i="4"/>
  <c r="CV217" i="4" s="1"/>
  <c r="DF216" i="4"/>
  <c r="DT216" i="4" s="1"/>
  <c r="J215" i="7" s="1"/>
  <c r="CD216" i="4"/>
  <c r="CR216" i="4" s="1"/>
  <c r="DJ215" i="4"/>
  <c r="DX215" i="4" s="1"/>
  <c r="N214" i="7" s="1"/>
  <c r="CH215" i="4"/>
  <c r="CV215" i="4" s="1"/>
  <c r="DF215" i="4"/>
  <c r="DT215" i="4" s="1"/>
  <c r="J214" i="7" s="1"/>
  <c r="CD215" i="4"/>
  <c r="CR215" i="4" s="1"/>
  <c r="DJ213" i="4"/>
  <c r="DX213" i="4" s="1"/>
  <c r="N212" i="7" s="1"/>
  <c r="CH213" i="4"/>
  <c r="CV213" i="4" s="1"/>
  <c r="DF212" i="4"/>
  <c r="DT212" i="4" s="1"/>
  <c r="J211" i="7" s="1"/>
  <c r="CD212" i="4"/>
  <c r="CR212" i="4" s="1"/>
  <c r="DJ211" i="4"/>
  <c r="DX211" i="4" s="1"/>
  <c r="N210" i="7" s="1"/>
  <c r="CH211" i="4"/>
  <c r="CV211" i="4" s="1"/>
  <c r="DJ210" i="4"/>
  <c r="DX210" i="4" s="1"/>
  <c r="N209" i="7" s="1"/>
  <c r="CH210" i="4"/>
  <c r="CV210" i="4" s="1"/>
  <c r="DJ209" i="4"/>
  <c r="DX209" i="4" s="1"/>
  <c r="N208" i="7" s="1"/>
  <c r="CH209" i="4"/>
  <c r="CV209" i="4" s="1"/>
  <c r="DJ205" i="4"/>
  <c r="DX205" i="4" s="1"/>
  <c r="N204" i="7" s="1"/>
  <c r="CH205" i="4"/>
  <c r="CV205" i="4" s="1"/>
  <c r="DF205" i="4"/>
  <c r="DT205" i="4" s="1"/>
  <c r="J204" i="7" s="1"/>
  <c r="CD205" i="4"/>
  <c r="CR205" i="4" s="1"/>
  <c r="DF204" i="4"/>
  <c r="DT204" i="4" s="1"/>
  <c r="J203" i="7" s="1"/>
  <c r="CD204" i="4"/>
  <c r="CR204" i="4" s="1"/>
  <c r="DJ203" i="4"/>
  <c r="DX203" i="4" s="1"/>
  <c r="N202" i="7" s="1"/>
  <c r="CH203" i="4"/>
  <c r="CV203" i="4" s="1"/>
  <c r="DJ202" i="4"/>
  <c r="DX202" i="4" s="1"/>
  <c r="N201" i="7" s="1"/>
  <c r="CH202" i="4"/>
  <c r="CV202" i="4" s="1"/>
  <c r="DF200" i="4"/>
  <c r="DT200" i="4" s="1"/>
  <c r="J199" i="7" s="1"/>
  <c r="CD200" i="4"/>
  <c r="CR200" i="4" s="1"/>
  <c r="DJ199" i="4"/>
  <c r="DX199" i="4" s="1"/>
  <c r="N198" i="7" s="1"/>
  <c r="CH199" i="4"/>
  <c r="CV199" i="4" s="1"/>
  <c r="DJ198" i="4"/>
  <c r="DX198" i="4" s="1"/>
  <c r="N197" i="7" s="1"/>
  <c r="CH198" i="4"/>
  <c r="CV198" i="4" s="1"/>
  <c r="DF197" i="4"/>
  <c r="DT197" i="4" s="1"/>
  <c r="J196" i="7" s="1"/>
  <c r="CD197" i="4"/>
  <c r="CR197" i="4" s="1"/>
  <c r="DF196" i="4"/>
  <c r="DT196" i="4" s="1"/>
  <c r="J195" i="7" s="1"/>
  <c r="CD196" i="4"/>
  <c r="CR196" i="4" s="1"/>
  <c r="DJ195" i="4"/>
  <c r="DX195" i="4" s="1"/>
  <c r="N194" i="7" s="1"/>
  <c r="CH195" i="4"/>
  <c r="CV195" i="4" s="1"/>
  <c r="DJ194" i="4"/>
  <c r="DX194" i="4" s="1"/>
  <c r="N193" i="7" s="1"/>
  <c r="CH194" i="4"/>
  <c r="CV194" i="4" s="1"/>
  <c r="DF193" i="4"/>
  <c r="DT193" i="4" s="1"/>
  <c r="J192" i="7" s="1"/>
  <c r="CD193" i="4"/>
  <c r="CR193" i="4" s="1"/>
  <c r="DJ192" i="4"/>
  <c r="DX192" i="4" s="1"/>
  <c r="N191" i="7" s="1"/>
  <c r="CH192" i="4"/>
  <c r="CV192" i="4" s="1"/>
  <c r="CD191" i="4"/>
  <c r="CR191" i="4" s="1"/>
  <c r="DJ190" i="4"/>
  <c r="DX190" i="4" s="1"/>
  <c r="N189" i="7" s="1"/>
  <c r="CH190" i="4"/>
  <c r="CV190" i="4" s="1"/>
  <c r="DF189" i="4"/>
  <c r="DT189" i="4" s="1"/>
  <c r="J188" i="7" s="1"/>
  <c r="CD189" i="4"/>
  <c r="CR189" i="4" s="1"/>
  <c r="DJ187" i="4"/>
  <c r="DX187" i="4" s="1"/>
  <c r="N186" i="7" s="1"/>
  <c r="CH187" i="4"/>
  <c r="CV187" i="4" s="1"/>
  <c r="DF186" i="4"/>
  <c r="DT186" i="4" s="1"/>
  <c r="J185" i="7" s="1"/>
  <c r="CD186" i="4"/>
  <c r="CR186" i="4" s="1"/>
  <c r="CH184" i="4"/>
  <c r="CV184" i="4" s="1"/>
  <c r="DJ184" i="4"/>
  <c r="DX184" i="4" s="1"/>
  <c r="N183" i="7" s="1"/>
  <c r="DJ182" i="4"/>
  <c r="DX182" i="4" s="1"/>
  <c r="N181" i="7" s="1"/>
  <c r="CH182" i="4"/>
  <c r="CV182" i="4" s="1"/>
  <c r="DF181" i="4"/>
  <c r="DT181" i="4" s="1"/>
  <c r="J180" i="7" s="1"/>
  <c r="CD181" i="4"/>
  <c r="CR181" i="4" s="1"/>
  <c r="DJ179" i="4"/>
  <c r="DX179" i="4" s="1"/>
  <c r="N178" i="7" s="1"/>
  <c r="CH179" i="4"/>
  <c r="CV179" i="4" s="1"/>
  <c r="DJ176" i="4"/>
  <c r="DX176" i="4" s="1"/>
  <c r="N175" i="7" s="1"/>
  <c r="CH176" i="4"/>
  <c r="CV176" i="4" s="1"/>
  <c r="DF176" i="4"/>
  <c r="DT176" i="4" s="1"/>
  <c r="J175" i="7" s="1"/>
  <c r="CD176" i="4"/>
  <c r="CR176" i="4" s="1"/>
  <c r="DJ174" i="4"/>
  <c r="DX174" i="4" s="1"/>
  <c r="N173" i="7" s="1"/>
  <c r="CH174" i="4"/>
  <c r="CV174" i="4" s="1"/>
  <c r="DF173" i="4"/>
  <c r="DT173" i="4" s="1"/>
  <c r="J172" i="7" s="1"/>
  <c r="CD173" i="4"/>
  <c r="CR173" i="4" s="1"/>
  <c r="DJ171" i="4"/>
  <c r="DX171" i="4" s="1"/>
  <c r="N170" i="7" s="1"/>
  <c r="CH171" i="4"/>
  <c r="CV171" i="4" s="1"/>
  <c r="DF170" i="4"/>
  <c r="DT170" i="4" s="1"/>
  <c r="J169" i="7" s="1"/>
  <c r="CD170" i="4"/>
  <c r="CR170" i="4" s="1"/>
  <c r="DJ169" i="4"/>
  <c r="DX169" i="4" s="1"/>
  <c r="N168" i="7" s="1"/>
  <c r="CH169" i="4"/>
  <c r="CV169" i="4" s="1"/>
  <c r="DF168" i="4"/>
  <c r="DT168" i="4" s="1"/>
  <c r="J167" i="7" s="1"/>
  <c r="CD168" i="4"/>
  <c r="CR168" i="4" s="1"/>
  <c r="DJ167" i="4"/>
  <c r="DX167" i="4" s="1"/>
  <c r="N166" i="7" s="1"/>
  <c r="CH167" i="4"/>
  <c r="CV167" i="4" s="1"/>
  <c r="DJ166" i="4"/>
  <c r="DX166" i="4" s="1"/>
  <c r="N165" i="7" s="1"/>
  <c r="CH166" i="4"/>
  <c r="CV166" i="4" s="1"/>
  <c r="DJ165" i="4"/>
  <c r="DX165" i="4" s="1"/>
  <c r="N164" i="7" s="1"/>
  <c r="CH165" i="4"/>
  <c r="CV165" i="4" s="1"/>
  <c r="DF165" i="4"/>
  <c r="DT165" i="4" s="1"/>
  <c r="J164" i="7" s="1"/>
  <c r="CD165" i="4"/>
  <c r="CR165" i="4" s="1"/>
  <c r="DJ163" i="4"/>
  <c r="DX163" i="4" s="1"/>
  <c r="N162" i="7" s="1"/>
  <c r="CH163" i="4"/>
  <c r="CV163" i="4" s="1"/>
  <c r="DF161" i="4"/>
  <c r="DT161" i="4" s="1"/>
  <c r="J160" i="7" s="1"/>
  <c r="CD161" i="4"/>
  <c r="CR161" i="4" s="1"/>
  <c r="DJ160" i="4"/>
  <c r="DX160" i="4" s="1"/>
  <c r="N159" i="7" s="1"/>
  <c r="CH160" i="4"/>
  <c r="CV160" i="4" s="1"/>
  <c r="DF160" i="4"/>
  <c r="DT160" i="4" s="1"/>
  <c r="J159" i="7" s="1"/>
  <c r="CD160" i="4"/>
  <c r="CR160" i="4" s="1"/>
  <c r="DF157" i="4"/>
  <c r="DT157" i="4" s="1"/>
  <c r="J156" i="7" s="1"/>
  <c r="CD157" i="4"/>
  <c r="CR157" i="4" s="1"/>
  <c r="DJ156" i="4"/>
  <c r="DX156" i="4" s="1"/>
  <c r="N155" i="7" s="1"/>
  <c r="CH156" i="4"/>
  <c r="CV156" i="4" s="1"/>
  <c r="DJ155" i="4"/>
  <c r="DX155" i="4" s="1"/>
  <c r="N154" i="7" s="1"/>
  <c r="CH155" i="4"/>
  <c r="CV155" i="4" s="1"/>
  <c r="DF155" i="4"/>
  <c r="DT155" i="4" s="1"/>
  <c r="J154" i="7" s="1"/>
  <c r="CD155" i="4"/>
  <c r="CR155" i="4" s="1"/>
  <c r="DL99" i="4"/>
  <c r="DZ99" i="4" s="1"/>
  <c r="P98" i="7" s="1"/>
  <c r="CJ99" i="4"/>
  <c r="CX99" i="4" s="1"/>
  <c r="DD99" i="4"/>
  <c r="DR99" i="4" s="1"/>
  <c r="H98" i="7" s="1"/>
  <c r="CB99" i="4"/>
  <c r="CP99" i="4" s="1"/>
  <c r="DD386" i="4"/>
  <c r="DR386" i="4" s="1"/>
  <c r="H385" i="7" s="1"/>
  <c r="CB386" i="4"/>
  <c r="CP386" i="4" s="1"/>
  <c r="DL385" i="4"/>
  <c r="DZ385" i="4" s="1"/>
  <c r="P384" i="7" s="1"/>
  <c r="CJ385" i="4"/>
  <c r="CX385" i="4" s="1"/>
  <c r="DD385" i="4"/>
  <c r="DR385" i="4" s="1"/>
  <c r="H384" i="7" s="1"/>
  <c r="CB385" i="4"/>
  <c r="CP385" i="4" s="1"/>
  <c r="DH384" i="4"/>
  <c r="DV384" i="4" s="1"/>
  <c r="L383" i="7" s="1"/>
  <c r="CF384" i="4"/>
  <c r="CT384" i="4" s="1"/>
  <c r="DD384" i="4"/>
  <c r="DR384" i="4" s="1"/>
  <c r="H383" i="7" s="1"/>
  <c r="CB384" i="4"/>
  <c r="CP384" i="4" s="1"/>
  <c r="DD383" i="4"/>
  <c r="DR383" i="4" s="1"/>
  <c r="H382" i="7" s="1"/>
  <c r="CB383" i="4"/>
  <c r="CP383" i="4" s="1"/>
  <c r="DL382" i="4"/>
  <c r="DZ382" i="4" s="1"/>
  <c r="P381" i="7" s="1"/>
  <c r="CJ382" i="4"/>
  <c r="CX382" i="4" s="1"/>
  <c r="DL381" i="4"/>
  <c r="DZ381" i="4" s="1"/>
  <c r="P380" i="7" s="1"/>
  <c r="CJ381" i="4"/>
  <c r="CX381" i="4" s="1"/>
  <c r="DD381" i="4"/>
  <c r="DR381" i="4" s="1"/>
  <c r="H380" i="7" s="1"/>
  <c r="CB381" i="4"/>
  <c r="CP381" i="4" s="1"/>
  <c r="DD379" i="4"/>
  <c r="DR379" i="4" s="1"/>
  <c r="H378" i="7" s="1"/>
  <c r="CB379" i="4"/>
  <c r="CP379" i="4" s="1"/>
  <c r="DL378" i="4"/>
  <c r="DZ378" i="4" s="1"/>
  <c r="P377" i="7" s="1"/>
  <c r="CJ378" i="4"/>
  <c r="CX378" i="4" s="1"/>
  <c r="DD378" i="4"/>
  <c r="DR378" i="4" s="1"/>
  <c r="H377" i="7" s="1"/>
  <c r="CB378" i="4"/>
  <c r="CP378" i="4" s="1"/>
  <c r="DL377" i="4"/>
  <c r="DZ377" i="4" s="1"/>
  <c r="P376" i="7" s="1"/>
  <c r="CJ377" i="4"/>
  <c r="CX377" i="4" s="1"/>
  <c r="DD377" i="4"/>
  <c r="DR377" i="4" s="1"/>
  <c r="H376" i="7" s="1"/>
  <c r="CB377" i="4"/>
  <c r="CP377" i="4" s="1"/>
  <c r="CJ376" i="4"/>
  <c r="CX376" i="4" s="1"/>
  <c r="DL376" i="4"/>
  <c r="DZ376" i="4" s="1"/>
  <c r="P375" i="7" s="1"/>
  <c r="DH376" i="4"/>
  <c r="DV376" i="4" s="1"/>
  <c r="L375" i="7" s="1"/>
  <c r="CF376" i="4"/>
  <c r="CT376" i="4" s="1"/>
  <c r="DD375" i="4"/>
  <c r="DR375" i="4" s="1"/>
  <c r="H374" i="7" s="1"/>
  <c r="CB375" i="4"/>
  <c r="CP375" i="4" s="1"/>
  <c r="DL374" i="4"/>
  <c r="DZ374" i="4" s="1"/>
  <c r="P373" i="7" s="1"/>
  <c r="CJ374" i="4"/>
  <c r="CX374" i="4" s="1"/>
  <c r="DL373" i="4"/>
  <c r="DZ373" i="4" s="1"/>
  <c r="P372" i="7" s="1"/>
  <c r="CJ373" i="4"/>
  <c r="CX373" i="4" s="1"/>
  <c r="DD373" i="4"/>
  <c r="DR373" i="4" s="1"/>
  <c r="H372" i="7" s="1"/>
  <c r="CB373" i="4"/>
  <c r="CP373" i="4" s="1"/>
  <c r="DH372" i="4"/>
  <c r="DV372" i="4" s="1"/>
  <c r="L371" i="7" s="1"/>
  <c r="CF372" i="4"/>
  <c r="CT372" i="4" s="1"/>
  <c r="DD371" i="4"/>
  <c r="DR371" i="4" s="1"/>
  <c r="H370" i="7" s="1"/>
  <c r="CB371" i="4"/>
  <c r="CP371" i="4" s="1"/>
  <c r="DH370" i="4"/>
  <c r="DV370" i="4" s="1"/>
  <c r="L369" i="7" s="1"/>
  <c r="CF370" i="4"/>
  <c r="CT370" i="4" s="1"/>
  <c r="DD370" i="4"/>
  <c r="DR370" i="4" s="1"/>
  <c r="H369" i="7" s="1"/>
  <c r="CB370" i="4"/>
  <c r="CP370" i="4" s="1"/>
  <c r="DL369" i="4"/>
  <c r="DZ369" i="4" s="1"/>
  <c r="P368" i="7" s="1"/>
  <c r="CJ369" i="4"/>
  <c r="CX369" i="4" s="1"/>
  <c r="DD369" i="4"/>
  <c r="DR369" i="4" s="1"/>
  <c r="H368" i="7" s="1"/>
  <c r="CB369" i="4"/>
  <c r="CP369" i="4" s="1"/>
  <c r="DL368" i="4"/>
  <c r="DZ368" i="4" s="1"/>
  <c r="P367" i="7" s="1"/>
  <c r="CJ368" i="4"/>
  <c r="CX368" i="4" s="1"/>
  <c r="DH368" i="4"/>
  <c r="DV368" i="4" s="1"/>
  <c r="L367" i="7" s="1"/>
  <c r="CF368" i="4"/>
  <c r="CT368" i="4" s="1"/>
  <c r="DD367" i="4"/>
  <c r="DR367" i="4" s="1"/>
  <c r="H366" i="7" s="1"/>
  <c r="CB367" i="4"/>
  <c r="CP367" i="4" s="1"/>
  <c r="DL366" i="4"/>
  <c r="DZ366" i="4" s="1"/>
  <c r="P365" i="7" s="1"/>
  <c r="CJ366" i="4"/>
  <c r="CX366" i="4" s="1"/>
  <c r="CB366" i="4"/>
  <c r="CP366" i="4" s="1"/>
  <c r="DD366" i="4"/>
  <c r="DR366" i="4" s="1"/>
  <c r="H365" i="7" s="1"/>
  <c r="DL365" i="4"/>
  <c r="DZ365" i="4" s="1"/>
  <c r="P364" i="7" s="1"/>
  <c r="CJ365" i="4"/>
  <c r="CX365" i="4" s="1"/>
  <c r="DD365" i="4"/>
  <c r="DR365" i="4" s="1"/>
  <c r="H364" i="7" s="1"/>
  <c r="CB365" i="4"/>
  <c r="CP365" i="4" s="1"/>
  <c r="CF363" i="4"/>
  <c r="CT363" i="4" s="1"/>
  <c r="DH363" i="4"/>
  <c r="DV363" i="4" s="1"/>
  <c r="L362" i="7" s="1"/>
  <c r="DH362" i="4"/>
  <c r="DV362" i="4" s="1"/>
  <c r="L361" i="7" s="1"/>
  <c r="CF362" i="4"/>
  <c r="CT362" i="4" s="1"/>
  <c r="DD362" i="4"/>
  <c r="DR362" i="4" s="1"/>
  <c r="H361" i="7" s="1"/>
  <c r="CB362" i="4"/>
  <c r="CP362" i="4" s="1"/>
  <c r="DL361" i="4"/>
  <c r="DZ361" i="4" s="1"/>
  <c r="P360" i="7" s="1"/>
  <c r="CJ361" i="4"/>
  <c r="CX361" i="4" s="1"/>
  <c r="DH360" i="4"/>
  <c r="DV360" i="4" s="1"/>
  <c r="L359" i="7" s="1"/>
  <c r="CF360" i="4"/>
  <c r="CT360" i="4" s="1"/>
  <c r="DL359" i="4"/>
  <c r="DZ359" i="4" s="1"/>
  <c r="P358" i="7" s="1"/>
  <c r="CJ359" i="4"/>
  <c r="CX359" i="4" s="1"/>
  <c r="DH359" i="4"/>
  <c r="DV359" i="4" s="1"/>
  <c r="L358" i="7" s="1"/>
  <c r="CF359" i="4"/>
  <c r="CT359" i="4" s="1"/>
  <c r="DL358" i="4"/>
  <c r="DZ358" i="4" s="1"/>
  <c r="P357" i="7" s="1"/>
  <c r="CJ358" i="4"/>
  <c r="CX358" i="4" s="1"/>
  <c r="DH357" i="4"/>
  <c r="DV357" i="4" s="1"/>
  <c r="L356" i="7" s="1"/>
  <c r="CF357" i="4"/>
  <c r="CT357" i="4" s="1"/>
  <c r="DD356" i="4"/>
  <c r="DR356" i="4" s="1"/>
  <c r="H355" i="7" s="1"/>
  <c r="CB356" i="4"/>
  <c r="CP356" i="4" s="1"/>
  <c r="DL355" i="4"/>
  <c r="DZ355" i="4" s="1"/>
  <c r="P354" i="7" s="1"/>
  <c r="CJ355" i="4"/>
  <c r="CX355" i="4" s="1"/>
  <c r="CF355" i="4"/>
  <c r="CT355" i="4" s="1"/>
  <c r="DH355" i="4"/>
  <c r="DV355" i="4" s="1"/>
  <c r="L354" i="7" s="1"/>
  <c r="DD354" i="4"/>
  <c r="DR354" i="4" s="1"/>
  <c r="H353" i="7" s="1"/>
  <c r="CB354" i="4"/>
  <c r="CP354" i="4" s="1"/>
  <c r="DH353" i="4"/>
  <c r="DV353" i="4" s="1"/>
  <c r="L352" i="7" s="1"/>
  <c r="CF353" i="4"/>
  <c r="CT353" i="4" s="1"/>
  <c r="CJ352" i="4"/>
  <c r="CX352" i="4" s="1"/>
  <c r="DL352" i="4"/>
  <c r="DZ352" i="4" s="1"/>
  <c r="P351" i="7" s="1"/>
  <c r="DH352" i="4"/>
  <c r="DV352" i="4" s="1"/>
  <c r="L351" i="7" s="1"/>
  <c r="CF352" i="4"/>
  <c r="CT352" i="4" s="1"/>
  <c r="CB352" i="4"/>
  <c r="CP352" i="4" s="1"/>
  <c r="DL351" i="4"/>
  <c r="DZ351" i="4" s="1"/>
  <c r="P350" i="7" s="1"/>
  <c r="CJ351" i="4"/>
  <c r="CX351" i="4" s="1"/>
  <c r="DD351" i="4"/>
  <c r="DR351" i="4" s="1"/>
  <c r="H350" i="7" s="1"/>
  <c r="CB351" i="4"/>
  <c r="CP351" i="4" s="1"/>
  <c r="DL350" i="4"/>
  <c r="DZ350" i="4" s="1"/>
  <c r="P349" i="7" s="1"/>
  <c r="CJ350" i="4"/>
  <c r="CX350" i="4" s="1"/>
  <c r="DL349" i="4"/>
  <c r="DZ349" i="4" s="1"/>
  <c r="P348" i="7" s="1"/>
  <c r="CJ349" i="4"/>
  <c r="CX349" i="4" s="1"/>
  <c r="DL347" i="4"/>
  <c r="DZ347" i="4" s="1"/>
  <c r="P346" i="7" s="1"/>
  <c r="CJ347" i="4"/>
  <c r="CX347" i="4" s="1"/>
  <c r="DH347" i="4"/>
  <c r="DV347" i="4" s="1"/>
  <c r="L346" i="7" s="1"/>
  <c r="CF347" i="4"/>
  <c r="CT347" i="4" s="1"/>
  <c r="DL346" i="4"/>
  <c r="DZ346" i="4" s="1"/>
  <c r="P345" i="7" s="1"/>
  <c r="CJ346" i="4"/>
  <c r="CX346" i="4" s="1"/>
  <c r="DD346" i="4"/>
  <c r="DR346" i="4" s="1"/>
  <c r="H345" i="7" s="1"/>
  <c r="CB346" i="4"/>
  <c r="CP346" i="4" s="1"/>
  <c r="DH345" i="4"/>
  <c r="DV345" i="4" s="1"/>
  <c r="L344" i="7" s="1"/>
  <c r="CF345" i="4"/>
  <c r="CT345" i="4" s="1"/>
  <c r="DH344" i="4"/>
  <c r="DV344" i="4" s="1"/>
  <c r="L343" i="7" s="1"/>
  <c r="CF344" i="4"/>
  <c r="CT344" i="4" s="1"/>
  <c r="DD344" i="4"/>
  <c r="DR344" i="4" s="1"/>
  <c r="H343" i="7" s="1"/>
  <c r="CB344" i="4"/>
  <c r="CP344" i="4" s="1"/>
  <c r="DL343" i="4"/>
  <c r="DZ343" i="4" s="1"/>
  <c r="P342" i="7" s="1"/>
  <c r="CJ343" i="4"/>
  <c r="CX343" i="4" s="1"/>
  <c r="DD343" i="4"/>
  <c r="DR343" i="4" s="1"/>
  <c r="H342" i="7" s="1"/>
  <c r="CB343" i="4"/>
  <c r="CP343" i="4" s="1"/>
  <c r="DL342" i="4"/>
  <c r="DZ342" i="4" s="1"/>
  <c r="P341" i="7" s="1"/>
  <c r="CJ342" i="4"/>
  <c r="CX342" i="4" s="1"/>
  <c r="CF342" i="4"/>
  <c r="CT342" i="4" s="1"/>
  <c r="DH342" i="4"/>
  <c r="DV342" i="4" s="1"/>
  <c r="L341" i="7" s="1"/>
  <c r="DL341" i="4"/>
  <c r="DZ341" i="4" s="1"/>
  <c r="P340" i="7" s="1"/>
  <c r="CJ341" i="4"/>
  <c r="CX341" i="4" s="1"/>
  <c r="DD341" i="4"/>
  <c r="DR341" i="4" s="1"/>
  <c r="H340" i="7" s="1"/>
  <c r="CB341" i="4"/>
  <c r="CP341" i="4" s="1"/>
  <c r="DH340" i="4"/>
  <c r="DV340" i="4" s="1"/>
  <c r="L339" i="7" s="1"/>
  <c r="CF340" i="4"/>
  <c r="CT340" i="4" s="1"/>
  <c r="DD339" i="4"/>
  <c r="DR339" i="4" s="1"/>
  <c r="H338" i="7" s="1"/>
  <c r="CB339" i="4"/>
  <c r="CP339" i="4" s="1"/>
  <c r="DD338" i="4"/>
  <c r="DR338" i="4" s="1"/>
  <c r="H337" i="7" s="1"/>
  <c r="CB338" i="4"/>
  <c r="CP338" i="4" s="1"/>
  <c r="DL337" i="4"/>
  <c r="DZ337" i="4" s="1"/>
  <c r="P336" i="7" s="1"/>
  <c r="CJ337" i="4"/>
  <c r="CX337" i="4" s="1"/>
  <c r="DD337" i="4"/>
  <c r="DR337" i="4" s="1"/>
  <c r="H336" i="7" s="1"/>
  <c r="CB337" i="4"/>
  <c r="CP337" i="4" s="1"/>
  <c r="DH336" i="4"/>
  <c r="DV336" i="4" s="1"/>
  <c r="L335" i="7" s="1"/>
  <c r="CF336" i="4"/>
  <c r="CT336" i="4" s="1"/>
  <c r="DD336" i="4"/>
  <c r="DR336" i="4" s="1"/>
  <c r="H335" i="7" s="1"/>
  <c r="CB336" i="4"/>
  <c r="CP336" i="4" s="1"/>
  <c r="DD335" i="4"/>
  <c r="DR335" i="4" s="1"/>
  <c r="H334" i="7" s="1"/>
  <c r="CB335" i="4"/>
  <c r="CP335" i="4" s="1"/>
  <c r="DL334" i="4"/>
  <c r="DZ334" i="4" s="1"/>
  <c r="P333" i="7" s="1"/>
  <c r="CJ334" i="4"/>
  <c r="CX334" i="4" s="1"/>
  <c r="DD334" i="4"/>
  <c r="DR334" i="4" s="1"/>
  <c r="H333" i="7" s="1"/>
  <c r="CB334" i="4"/>
  <c r="CP334" i="4" s="1"/>
  <c r="DL333" i="4"/>
  <c r="DZ333" i="4" s="1"/>
  <c r="P332" i="7" s="1"/>
  <c r="CJ333" i="4"/>
  <c r="CX333" i="4" s="1"/>
  <c r="DD333" i="4"/>
  <c r="DR333" i="4" s="1"/>
  <c r="H332" i="7" s="1"/>
  <c r="CB333" i="4"/>
  <c r="CP333" i="4" s="1"/>
  <c r="DL332" i="4"/>
  <c r="DZ332" i="4" s="1"/>
  <c r="P331" i="7" s="1"/>
  <c r="DD331" i="4"/>
  <c r="DR331" i="4" s="1"/>
  <c r="H330" i="7" s="1"/>
  <c r="CB331" i="4"/>
  <c r="CP331" i="4" s="1"/>
  <c r="DD330" i="4"/>
  <c r="DR330" i="4" s="1"/>
  <c r="H329" i="7" s="1"/>
  <c r="CB330" i="4"/>
  <c r="CP330" i="4" s="1"/>
  <c r="DL329" i="4"/>
  <c r="DZ329" i="4" s="1"/>
  <c r="P328" i="7" s="1"/>
  <c r="CJ329" i="4"/>
  <c r="CX329" i="4" s="1"/>
  <c r="CB329" i="4"/>
  <c r="CP329" i="4" s="1"/>
  <c r="DD329" i="4"/>
  <c r="DR329" i="4" s="1"/>
  <c r="H328" i="7" s="1"/>
  <c r="DH328" i="4"/>
  <c r="DV328" i="4" s="1"/>
  <c r="L327" i="7" s="1"/>
  <c r="CF328" i="4"/>
  <c r="CT328" i="4" s="1"/>
  <c r="DD328" i="4"/>
  <c r="DR328" i="4" s="1"/>
  <c r="H327" i="7" s="1"/>
  <c r="CB328" i="4"/>
  <c r="CP328" i="4" s="1"/>
  <c r="DH327" i="4"/>
  <c r="DV327" i="4" s="1"/>
  <c r="L326" i="7" s="1"/>
  <c r="CF327" i="4"/>
  <c r="CT327" i="4" s="1"/>
  <c r="DL326" i="4"/>
  <c r="DZ326" i="4" s="1"/>
  <c r="P325" i="7" s="1"/>
  <c r="CJ326" i="4"/>
  <c r="CX326" i="4" s="1"/>
  <c r="CF326" i="4"/>
  <c r="CT326" i="4" s="1"/>
  <c r="DH326" i="4"/>
  <c r="DV326" i="4" s="1"/>
  <c r="L325" i="7" s="1"/>
  <c r="CJ325" i="4"/>
  <c r="CX325" i="4" s="1"/>
  <c r="DL325" i="4"/>
  <c r="DZ325" i="4" s="1"/>
  <c r="P324" i="7" s="1"/>
  <c r="DD325" i="4"/>
  <c r="DR325" i="4" s="1"/>
  <c r="H324" i="7" s="1"/>
  <c r="CB325" i="4"/>
  <c r="CP325" i="4" s="1"/>
  <c r="DD323" i="4"/>
  <c r="DR323" i="4" s="1"/>
  <c r="H322" i="7" s="1"/>
  <c r="CB323" i="4"/>
  <c r="CP323" i="4" s="1"/>
  <c r="DD322" i="4"/>
  <c r="DR322" i="4" s="1"/>
  <c r="H321" i="7" s="1"/>
  <c r="CB322" i="4"/>
  <c r="CP322" i="4" s="1"/>
  <c r="DH321" i="4"/>
  <c r="DV321" i="4" s="1"/>
  <c r="L320" i="7" s="1"/>
  <c r="CF321" i="4"/>
  <c r="CT321" i="4" s="1"/>
  <c r="DH320" i="4"/>
  <c r="DV320" i="4" s="1"/>
  <c r="L319" i="7" s="1"/>
  <c r="CF320" i="4"/>
  <c r="CT320" i="4" s="1"/>
  <c r="DD320" i="4"/>
  <c r="DR320" i="4" s="1"/>
  <c r="H319" i="7" s="1"/>
  <c r="CB320" i="4"/>
  <c r="CP320" i="4" s="1"/>
  <c r="DL319" i="4"/>
  <c r="DZ319" i="4" s="1"/>
  <c r="P318" i="7" s="1"/>
  <c r="CJ319" i="4"/>
  <c r="CX319" i="4" s="1"/>
  <c r="DH319" i="4"/>
  <c r="DV319" i="4" s="1"/>
  <c r="L318" i="7" s="1"/>
  <c r="CF319" i="4"/>
  <c r="CT319" i="4" s="1"/>
  <c r="DL318" i="4"/>
  <c r="DZ318" i="4" s="1"/>
  <c r="P317" i="7" s="1"/>
  <c r="CJ318" i="4"/>
  <c r="CX318" i="4" s="1"/>
  <c r="DH317" i="4"/>
  <c r="DV317" i="4" s="1"/>
  <c r="L316" i="7" s="1"/>
  <c r="CF317" i="4"/>
  <c r="CT317" i="4" s="1"/>
  <c r="DD316" i="4"/>
  <c r="DR316" i="4" s="1"/>
  <c r="H315" i="7" s="1"/>
  <c r="DL315" i="4"/>
  <c r="DZ315" i="4" s="1"/>
  <c r="P314" i="7" s="1"/>
  <c r="CJ315" i="4"/>
  <c r="CX315" i="4" s="1"/>
  <c r="DH315" i="4"/>
  <c r="DV315" i="4" s="1"/>
  <c r="L314" i="7" s="1"/>
  <c r="CF315" i="4"/>
  <c r="CT315" i="4" s="1"/>
  <c r="DL314" i="4"/>
  <c r="DZ314" i="4" s="1"/>
  <c r="P313" i="7" s="1"/>
  <c r="CJ314" i="4"/>
  <c r="CX314" i="4" s="1"/>
  <c r="CF314" i="4"/>
  <c r="CT314" i="4" s="1"/>
  <c r="DH314" i="4"/>
  <c r="DV314" i="4" s="1"/>
  <c r="L313" i="7" s="1"/>
  <c r="DD314" i="4"/>
  <c r="DR314" i="4" s="1"/>
  <c r="H313" i="7" s="1"/>
  <c r="CB314" i="4"/>
  <c r="CP314" i="4" s="1"/>
  <c r="DH313" i="4"/>
  <c r="DV313" i="4" s="1"/>
  <c r="L312" i="7" s="1"/>
  <c r="CF313" i="4"/>
  <c r="CT313" i="4" s="1"/>
  <c r="DH312" i="4"/>
  <c r="DV312" i="4" s="1"/>
  <c r="L311" i="7" s="1"/>
  <c r="CF312" i="4"/>
  <c r="CT312" i="4" s="1"/>
  <c r="DL311" i="4"/>
  <c r="DZ311" i="4" s="1"/>
  <c r="P310" i="7" s="1"/>
  <c r="CJ311" i="4"/>
  <c r="CX311" i="4" s="1"/>
  <c r="DH311" i="4"/>
  <c r="DV311" i="4" s="1"/>
  <c r="L310" i="7" s="1"/>
  <c r="CF311" i="4"/>
  <c r="CT311" i="4" s="1"/>
  <c r="DL310" i="4"/>
  <c r="DZ310" i="4" s="1"/>
  <c r="P309" i="7" s="1"/>
  <c r="CJ310" i="4"/>
  <c r="CX310" i="4" s="1"/>
  <c r="DH309" i="4"/>
  <c r="DV309" i="4" s="1"/>
  <c r="L308" i="7" s="1"/>
  <c r="CF309" i="4"/>
  <c r="CT309" i="4" s="1"/>
  <c r="DD309" i="4"/>
  <c r="DR309" i="4" s="1"/>
  <c r="H308" i="7" s="1"/>
  <c r="CB309" i="4"/>
  <c r="CP309" i="4" s="1"/>
  <c r="DH308" i="4"/>
  <c r="DV308" i="4" s="1"/>
  <c r="L307" i="7" s="1"/>
  <c r="CF308" i="4"/>
  <c r="CT308" i="4" s="1"/>
  <c r="DD308" i="4"/>
  <c r="DR308" i="4" s="1"/>
  <c r="H307" i="7" s="1"/>
  <c r="CB308" i="4"/>
  <c r="CP308" i="4" s="1"/>
  <c r="DD307" i="4"/>
  <c r="DR307" i="4" s="1"/>
  <c r="H306" i="7" s="1"/>
  <c r="CB307" i="4"/>
  <c r="CP307" i="4" s="1"/>
  <c r="DD306" i="4"/>
  <c r="DR306" i="4" s="1"/>
  <c r="H305" i="7" s="1"/>
  <c r="CB306" i="4"/>
  <c r="CP306" i="4" s="1"/>
  <c r="DL305" i="4"/>
  <c r="DZ305" i="4" s="1"/>
  <c r="P304" i="7" s="1"/>
  <c r="CJ305" i="4"/>
  <c r="CX305" i="4" s="1"/>
  <c r="DD305" i="4"/>
  <c r="DR305" i="4" s="1"/>
  <c r="H304" i="7" s="1"/>
  <c r="CB305" i="4"/>
  <c r="CP305" i="4" s="1"/>
  <c r="DL304" i="4"/>
  <c r="DZ304" i="4" s="1"/>
  <c r="P303" i="7" s="1"/>
  <c r="CJ304" i="4"/>
  <c r="CX304" i="4" s="1"/>
  <c r="DH304" i="4"/>
  <c r="DV304" i="4" s="1"/>
  <c r="L303" i="7" s="1"/>
  <c r="CF304" i="4"/>
  <c r="CT304" i="4" s="1"/>
  <c r="DD303" i="4"/>
  <c r="DR303" i="4" s="1"/>
  <c r="H302" i="7" s="1"/>
  <c r="CB303" i="4"/>
  <c r="CP303" i="4" s="1"/>
  <c r="DL302" i="4"/>
  <c r="DZ302" i="4" s="1"/>
  <c r="P301" i="7" s="1"/>
  <c r="CJ302" i="4"/>
  <c r="CX302" i="4" s="1"/>
  <c r="DD302" i="4"/>
  <c r="DR302" i="4" s="1"/>
  <c r="H301" i="7" s="1"/>
  <c r="CB302" i="4"/>
  <c r="CP302" i="4" s="1"/>
  <c r="CJ301" i="4"/>
  <c r="CX301" i="4" s="1"/>
  <c r="DL301" i="4"/>
  <c r="DZ301" i="4" s="1"/>
  <c r="P300" i="7" s="1"/>
  <c r="DL299" i="4"/>
  <c r="DZ299" i="4" s="1"/>
  <c r="P298" i="7" s="1"/>
  <c r="CJ299" i="4"/>
  <c r="CX299" i="4" s="1"/>
  <c r="DH299" i="4"/>
  <c r="DV299" i="4" s="1"/>
  <c r="L298" i="7" s="1"/>
  <c r="CF299" i="4"/>
  <c r="CT299" i="4" s="1"/>
  <c r="DD298" i="4"/>
  <c r="DR298" i="4" s="1"/>
  <c r="H297" i="7" s="1"/>
  <c r="CB298" i="4"/>
  <c r="CP298" i="4" s="1"/>
  <c r="DL297" i="4"/>
  <c r="DZ297" i="4" s="1"/>
  <c r="P296" i="7" s="1"/>
  <c r="CJ297" i="4"/>
  <c r="CX297" i="4" s="1"/>
  <c r="CB297" i="4"/>
  <c r="CP297" i="4" s="1"/>
  <c r="DD297" i="4"/>
  <c r="DR297" i="4" s="1"/>
  <c r="H296" i="7" s="1"/>
  <c r="DH296" i="4"/>
  <c r="DV296" i="4" s="1"/>
  <c r="L295" i="7" s="1"/>
  <c r="CF296" i="4"/>
  <c r="CT296" i="4" s="1"/>
  <c r="DD296" i="4"/>
  <c r="DR296" i="4" s="1"/>
  <c r="H295" i="7" s="1"/>
  <c r="CB296" i="4"/>
  <c r="CP296" i="4" s="1"/>
  <c r="DH295" i="4"/>
  <c r="DV295" i="4" s="1"/>
  <c r="L294" i="7" s="1"/>
  <c r="CF295" i="4"/>
  <c r="CT295" i="4" s="1"/>
  <c r="DD295" i="4"/>
  <c r="DR295" i="4" s="1"/>
  <c r="H294" i="7" s="1"/>
  <c r="CB295" i="4"/>
  <c r="CP295" i="4" s="1"/>
  <c r="DH294" i="4"/>
  <c r="DV294" i="4" s="1"/>
  <c r="L293" i="7" s="1"/>
  <c r="CF294" i="4"/>
  <c r="CT294" i="4" s="1"/>
  <c r="DL293" i="4"/>
  <c r="DZ293" i="4" s="1"/>
  <c r="P292" i="7" s="1"/>
  <c r="CJ293" i="4"/>
  <c r="CX293" i="4" s="1"/>
  <c r="DH292" i="4"/>
  <c r="DV292" i="4" s="1"/>
  <c r="L291" i="7" s="1"/>
  <c r="CF292" i="4"/>
  <c r="CT292" i="4" s="1"/>
  <c r="DL291" i="4"/>
  <c r="DZ291" i="4" s="1"/>
  <c r="P290" i="7" s="1"/>
  <c r="CJ291" i="4"/>
  <c r="CX291" i="4" s="1"/>
  <c r="DH291" i="4"/>
  <c r="DV291" i="4" s="1"/>
  <c r="L290" i="7" s="1"/>
  <c r="CF291" i="4"/>
  <c r="CT291" i="4" s="1"/>
  <c r="DL289" i="4"/>
  <c r="DZ289" i="4" s="1"/>
  <c r="P288" i="7" s="1"/>
  <c r="CJ289" i="4"/>
  <c r="CX289" i="4" s="1"/>
  <c r="DD289" i="4"/>
  <c r="DR289" i="4" s="1"/>
  <c r="H288" i="7" s="1"/>
  <c r="CB289" i="4"/>
  <c r="CP289" i="4" s="1"/>
  <c r="DD288" i="4"/>
  <c r="DR288" i="4" s="1"/>
  <c r="H287" i="7" s="1"/>
  <c r="CB288" i="4"/>
  <c r="CP288" i="4" s="1"/>
  <c r="DH287" i="4"/>
  <c r="DV287" i="4" s="1"/>
  <c r="L286" i="7" s="1"/>
  <c r="CF287" i="4"/>
  <c r="CT287" i="4" s="1"/>
  <c r="DD287" i="4"/>
  <c r="DR287" i="4" s="1"/>
  <c r="H286" i="7" s="1"/>
  <c r="CB287" i="4"/>
  <c r="CP287" i="4" s="1"/>
  <c r="DD286" i="4"/>
  <c r="DR286" i="4" s="1"/>
  <c r="H285" i="7" s="1"/>
  <c r="CB286" i="4"/>
  <c r="CP286" i="4" s="1"/>
  <c r="DL285" i="4"/>
  <c r="DZ285" i="4" s="1"/>
  <c r="P284" i="7" s="1"/>
  <c r="CJ285" i="4"/>
  <c r="CX285" i="4" s="1"/>
  <c r="DH285" i="4"/>
  <c r="DV285" i="4" s="1"/>
  <c r="L284" i="7" s="1"/>
  <c r="CF285" i="4"/>
  <c r="CT285" i="4" s="1"/>
  <c r="DD284" i="4"/>
  <c r="DR284" i="4" s="1"/>
  <c r="H283" i="7" s="1"/>
  <c r="CB284" i="4"/>
  <c r="CP284" i="4" s="1"/>
  <c r="DL283" i="4"/>
  <c r="DZ283" i="4" s="1"/>
  <c r="P282" i="7" s="1"/>
  <c r="CJ283" i="4"/>
  <c r="CX283" i="4" s="1"/>
  <c r="DL282" i="4"/>
  <c r="DZ282" i="4" s="1"/>
  <c r="P281" i="7" s="1"/>
  <c r="CJ282" i="4"/>
  <c r="CX282" i="4" s="1"/>
  <c r="DL281" i="4"/>
  <c r="DZ281" i="4" s="1"/>
  <c r="P280" i="7" s="1"/>
  <c r="CJ281" i="4"/>
  <c r="CX281" i="4" s="1"/>
  <c r="DD281" i="4"/>
  <c r="DR281" i="4" s="1"/>
  <c r="H280" i="7" s="1"/>
  <c r="CB281" i="4"/>
  <c r="CP281" i="4" s="1"/>
  <c r="CJ279" i="4"/>
  <c r="CX279" i="4" s="1"/>
  <c r="DL279" i="4"/>
  <c r="DZ279" i="4" s="1"/>
  <c r="P278" i="7" s="1"/>
  <c r="DH279" i="4"/>
  <c r="DV279" i="4" s="1"/>
  <c r="L278" i="7" s="1"/>
  <c r="CF279" i="4"/>
  <c r="CT279" i="4" s="1"/>
  <c r="DD279" i="4"/>
  <c r="DR279" i="4" s="1"/>
  <c r="H278" i="7" s="1"/>
  <c r="CB279" i="4"/>
  <c r="CP279" i="4" s="1"/>
  <c r="DL277" i="4"/>
  <c r="DZ277" i="4" s="1"/>
  <c r="P276" i="7" s="1"/>
  <c r="CJ277" i="4"/>
  <c r="CX277" i="4" s="1"/>
  <c r="DL276" i="4"/>
  <c r="DZ276" i="4" s="1"/>
  <c r="P275" i="7" s="1"/>
  <c r="CJ276" i="4"/>
  <c r="CX276" i="4" s="1"/>
  <c r="CF276" i="4"/>
  <c r="CT276" i="4" s="1"/>
  <c r="DH276" i="4"/>
  <c r="DV276" i="4" s="1"/>
  <c r="L275" i="7" s="1"/>
  <c r="CJ275" i="4"/>
  <c r="CX275" i="4" s="1"/>
  <c r="DL275" i="4"/>
  <c r="DZ275" i="4" s="1"/>
  <c r="P274" i="7" s="1"/>
  <c r="DH275" i="4"/>
  <c r="DV275" i="4" s="1"/>
  <c r="L274" i="7" s="1"/>
  <c r="CF275" i="4"/>
  <c r="CT275" i="4" s="1"/>
  <c r="DL273" i="4"/>
  <c r="DZ273" i="4" s="1"/>
  <c r="P272" i="7" s="1"/>
  <c r="CJ273" i="4"/>
  <c r="CX273" i="4" s="1"/>
  <c r="DD273" i="4"/>
  <c r="DR273" i="4" s="1"/>
  <c r="H272" i="7" s="1"/>
  <c r="CB273" i="4"/>
  <c r="CP273" i="4" s="1"/>
  <c r="CJ271" i="4"/>
  <c r="CX271" i="4" s="1"/>
  <c r="DL271" i="4"/>
  <c r="DZ271" i="4" s="1"/>
  <c r="P270" i="7" s="1"/>
  <c r="DH271" i="4"/>
  <c r="DV271" i="4" s="1"/>
  <c r="L270" i="7" s="1"/>
  <c r="CF271" i="4"/>
  <c r="CT271" i="4" s="1"/>
  <c r="DD270" i="4"/>
  <c r="DR270" i="4" s="1"/>
  <c r="H269" i="7" s="1"/>
  <c r="CB270" i="4"/>
  <c r="CP270" i="4" s="1"/>
  <c r="DL269" i="4"/>
  <c r="DZ269" i="4" s="1"/>
  <c r="P268" i="7" s="1"/>
  <c r="CJ269" i="4"/>
  <c r="CX269" i="4" s="1"/>
  <c r="DD269" i="4"/>
  <c r="DR269" i="4" s="1"/>
  <c r="H268" i="7" s="1"/>
  <c r="CB269" i="4"/>
  <c r="CP269" i="4" s="1"/>
  <c r="DL268" i="4"/>
  <c r="DZ268" i="4" s="1"/>
  <c r="P267" i="7" s="1"/>
  <c r="CJ268" i="4"/>
  <c r="CX268" i="4" s="1"/>
  <c r="DH267" i="4"/>
  <c r="DV267" i="4" s="1"/>
  <c r="L266" i="7" s="1"/>
  <c r="CF267" i="4"/>
  <c r="CT267" i="4" s="1"/>
  <c r="DL266" i="4"/>
  <c r="DZ266" i="4" s="1"/>
  <c r="P265" i="7" s="1"/>
  <c r="CJ266" i="4"/>
  <c r="CX266" i="4" s="1"/>
  <c r="DL265" i="4"/>
  <c r="DZ265" i="4" s="1"/>
  <c r="P264" i="7" s="1"/>
  <c r="CJ265" i="4"/>
  <c r="CX265" i="4" s="1"/>
  <c r="DH265" i="4"/>
  <c r="DV265" i="4" s="1"/>
  <c r="L264" i="7" s="1"/>
  <c r="CF265" i="4"/>
  <c r="CT265" i="4" s="1"/>
  <c r="CB265" i="4"/>
  <c r="CP265" i="4" s="1"/>
  <c r="DD265" i="4"/>
  <c r="DR265" i="4" s="1"/>
  <c r="H264" i="7" s="1"/>
  <c r="DL264" i="4"/>
  <c r="DZ264" i="4" s="1"/>
  <c r="P263" i="7" s="1"/>
  <c r="CJ264" i="4"/>
  <c r="CX264" i="4" s="1"/>
  <c r="DH263" i="4"/>
  <c r="DV263" i="4" s="1"/>
  <c r="L262" i="7" s="1"/>
  <c r="CF263" i="4"/>
  <c r="CT263" i="4" s="1"/>
  <c r="DL262" i="4"/>
  <c r="DZ262" i="4" s="1"/>
  <c r="P261" i="7" s="1"/>
  <c r="DL261" i="4"/>
  <c r="DZ261" i="4" s="1"/>
  <c r="P260" i="7" s="1"/>
  <c r="CJ261" i="4"/>
  <c r="CX261" i="4" s="1"/>
  <c r="DH261" i="4"/>
  <c r="DV261" i="4" s="1"/>
  <c r="L260" i="7" s="1"/>
  <c r="CF261" i="4"/>
  <c r="CT261" i="4" s="1"/>
  <c r="DH260" i="4"/>
  <c r="DV260" i="4" s="1"/>
  <c r="L259" i="7" s="1"/>
  <c r="CF260" i="4"/>
  <c r="CT260" i="4" s="1"/>
  <c r="DD260" i="4"/>
  <c r="DR260" i="4" s="1"/>
  <c r="H259" i="7" s="1"/>
  <c r="CB260" i="4"/>
  <c r="CP260" i="4" s="1"/>
  <c r="DL259" i="4"/>
  <c r="DZ259" i="4" s="1"/>
  <c r="P258" i="7" s="1"/>
  <c r="CJ259" i="4"/>
  <c r="CX259" i="4" s="1"/>
  <c r="DH259" i="4"/>
  <c r="DV259" i="4" s="1"/>
  <c r="L258" i="7" s="1"/>
  <c r="CF259" i="4"/>
  <c r="CT259" i="4" s="1"/>
  <c r="DL257" i="4"/>
  <c r="DZ257" i="4" s="1"/>
  <c r="P256" i="7" s="1"/>
  <c r="CJ257" i="4"/>
  <c r="CX257" i="4" s="1"/>
  <c r="DD257" i="4"/>
  <c r="DR257" i="4" s="1"/>
  <c r="H256" i="7" s="1"/>
  <c r="CB257" i="4"/>
  <c r="CP257" i="4" s="1"/>
  <c r="DL256" i="4"/>
  <c r="DZ256" i="4" s="1"/>
  <c r="P255" i="7" s="1"/>
  <c r="CJ256" i="4"/>
  <c r="CX256" i="4" s="1"/>
  <c r="DL255" i="4"/>
  <c r="DZ255" i="4" s="1"/>
  <c r="P254" i="7" s="1"/>
  <c r="CJ255" i="4"/>
  <c r="CX255" i="4" s="1"/>
  <c r="DH255" i="4"/>
  <c r="DV255" i="4" s="1"/>
  <c r="L254" i="7" s="1"/>
  <c r="CF255" i="4"/>
  <c r="CT255" i="4" s="1"/>
  <c r="CF254" i="4"/>
  <c r="CT254" i="4" s="1"/>
  <c r="DD254" i="4"/>
  <c r="DR254" i="4" s="1"/>
  <c r="H253" i="7" s="1"/>
  <c r="CB254" i="4"/>
  <c r="CP254" i="4" s="1"/>
  <c r="DL253" i="4"/>
  <c r="DZ253" i="4" s="1"/>
  <c r="P252" i="7" s="1"/>
  <c r="CJ253" i="4"/>
  <c r="CX253" i="4" s="1"/>
  <c r="DD253" i="4"/>
  <c r="DR253" i="4" s="1"/>
  <c r="H252" i="7" s="1"/>
  <c r="CB253" i="4"/>
  <c r="CP253" i="4" s="1"/>
  <c r="DL251" i="4"/>
  <c r="DZ251" i="4" s="1"/>
  <c r="P250" i="7" s="1"/>
  <c r="CJ251" i="4"/>
  <c r="CX251" i="4" s="1"/>
  <c r="DD251" i="4"/>
  <c r="DR251" i="4" s="1"/>
  <c r="H250" i="7" s="1"/>
  <c r="CB251" i="4"/>
  <c r="CP251" i="4" s="1"/>
  <c r="DL250" i="4"/>
  <c r="DZ250" i="4" s="1"/>
  <c r="P249" i="7" s="1"/>
  <c r="CJ250" i="4"/>
  <c r="CX250" i="4" s="1"/>
  <c r="DD249" i="4"/>
  <c r="DR249" i="4" s="1"/>
  <c r="H248" i="7" s="1"/>
  <c r="CB249" i="4"/>
  <c r="CP249" i="4" s="1"/>
  <c r="DD248" i="4"/>
  <c r="DR248" i="4" s="1"/>
  <c r="H247" i="7" s="1"/>
  <c r="CB248" i="4"/>
  <c r="CP248" i="4" s="1"/>
  <c r="CJ247" i="4"/>
  <c r="CX247" i="4" s="1"/>
  <c r="DL247" i="4"/>
  <c r="DZ247" i="4" s="1"/>
  <c r="P246" i="7" s="1"/>
  <c r="DH247" i="4"/>
  <c r="DV247" i="4" s="1"/>
  <c r="L246" i="7" s="1"/>
  <c r="CF247" i="4"/>
  <c r="CT247" i="4" s="1"/>
  <c r="DH246" i="4"/>
  <c r="DV246" i="4" s="1"/>
  <c r="L245" i="7" s="1"/>
  <c r="CF246" i="4"/>
  <c r="CT246" i="4" s="1"/>
  <c r="DL245" i="4"/>
  <c r="DZ245" i="4" s="1"/>
  <c r="P244" i="7" s="1"/>
  <c r="CJ245" i="4"/>
  <c r="CX245" i="4" s="1"/>
  <c r="DH245" i="4"/>
  <c r="DV245" i="4" s="1"/>
  <c r="L244" i="7" s="1"/>
  <c r="CF245" i="4"/>
  <c r="CT245" i="4" s="1"/>
  <c r="DH244" i="4"/>
  <c r="DV244" i="4" s="1"/>
  <c r="L243" i="7" s="1"/>
  <c r="CF244" i="4"/>
  <c r="CT244" i="4" s="1"/>
  <c r="DL243" i="4"/>
  <c r="DZ243" i="4" s="1"/>
  <c r="P242" i="7" s="1"/>
  <c r="CJ243" i="4"/>
  <c r="CX243" i="4" s="1"/>
  <c r="DH243" i="4"/>
  <c r="DV243" i="4" s="1"/>
  <c r="L242" i="7" s="1"/>
  <c r="CF243" i="4"/>
  <c r="CT243" i="4" s="1"/>
  <c r="DL241" i="4"/>
  <c r="DZ241" i="4" s="1"/>
  <c r="P240" i="7" s="1"/>
  <c r="CJ241" i="4"/>
  <c r="CX241" i="4" s="1"/>
  <c r="DD241" i="4"/>
  <c r="DR241" i="4" s="1"/>
  <c r="H240" i="7" s="1"/>
  <c r="CB241" i="4"/>
  <c r="CP241" i="4" s="1"/>
  <c r="DH239" i="4"/>
  <c r="DV239" i="4" s="1"/>
  <c r="L238" i="7" s="1"/>
  <c r="CF239" i="4"/>
  <c r="CT239" i="4" s="1"/>
  <c r="DD239" i="4"/>
  <c r="DR239" i="4" s="1"/>
  <c r="H238" i="7" s="1"/>
  <c r="CB239" i="4"/>
  <c r="CP239" i="4" s="1"/>
  <c r="DD238" i="4"/>
  <c r="DR238" i="4" s="1"/>
  <c r="H237" i="7" s="1"/>
  <c r="CB238" i="4"/>
  <c r="CP238" i="4" s="1"/>
  <c r="DL237" i="4"/>
  <c r="DZ237" i="4" s="1"/>
  <c r="P236" i="7" s="1"/>
  <c r="CJ237" i="4"/>
  <c r="CX237" i="4" s="1"/>
  <c r="DH237" i="4"/>
  <c r="DV237" i="4" s="1"/>
  <c r="L236" i="7" s="1"/>
  <c r="CF237" i="4"/>
  <c r="CT237" i="4" s="1"/>
  <c r="DL236" i="4"/>
  <c r="DZ236" i="4" s="1"/>
  <c r="P235" i="7" s="1"/>
  <c r="CJ236" i="4"/>
  <c r="CX236" i="4" s="1"/>
  <c r="DL235" i="4"/>
  <c r="DZ235" i="4" s="1"/>
  <c r="P234" i="7" s="1"/>
  <c r="CJ235" i="4"/>
  <c r="CX235" i="4" s="1"/>
  <c r="DD235" i="4"/>
  <c r="DR235" i="4" s="1"/>
  <c r="H234" i="7" s="1"/>
  <c r="CB235" i="4"/>
  <c r="CP235" i="4" s="1"/>
  <c r="DL234" i="4"/>
  <c r="DZ234" i="4" s="1"/>
  <c r="P233" i="7" s="1"/>
  <c r="CJ234" i="4"/>
  <c r="CX234" i="4" s="1"/>
  <c r="CF234" i="4"/>
  <c r="CT234" i="4" s="1"/>
  <c r="DH234" i="4"/>
  <c r="DV234" i="4" s="1"/>
  <c r="L233" i="7" s="1"/>
  <c r="DD233" i="4"/>
  <c r="DR233" i="4" s="1"/>
  <c r="H232" i="7" s="1"/>
  <c r="CB233" i="4"/>
  <c r="CP233" i="4" s="1"/>
  <c r="DL232" i="4"/>
  <c r="DZ232" i="4" s="1"/>
  <c r="P231" i="7" s="1"/>
  <c r="DL231" i="4"/>
  <c r="DZ231" i="4" s="1"/>
  <c r="P230" i="7" s="1"/>
  <c r="CJ231" i="4"/>
  <c r="CX231" i="4" s="1"/>
  <c r="DH231" i="4"/>
  <c r="DV231" i="4" s="1"/>
  <c r="L230" i="7" s="1"/>
  <c r="CF231" i="4"/>
  <c r="CT231" i="4" s="1"/>
  <c r="DL229" i="4"/>
  <c r="DZ229" i="4" s="1"/>
  <c r="P228" i="7" s="1"/>
  <c r="CJ229" i="4"/>
  <c r="CX229" i="4" s="1"/>
  <c r="DH229" i="4"/>
  <c r="DV229" i="4" s="1"/>
  <c r="L228" i="7" s="1"/>
  <c r="CF229" i="4"/>
  <c r="CT229" i="4" s="1"/>
  <c r="DL228" i="4"/>
  <c r="DZ228" i="4" s="1"/>
  <c r="P227" i="7" s="1"/>
  <c r="CJ228" i="4"/>
  <c r="CX228" i="4" s="1"/>
  <c r="CF228" i="4"/>
  <c r="CT228" i="4" s="1"/>
  <c r="DH228" i="4"/>
  <c r="DV228" i="4" s="1"/>
  <c r="L227" i="7" s="1"/>
  <c r="CB228" i="4"/>
  <c r="CP228" i="4" s="1"/>
  <c r="DL227" i="4"/>
  <c r="DZ227" i="4" s="1"/>
  <c r="P226" i="7" s="1"/>
  <c r="CJ227" i="4"/>
  <c r="CX227" i="4" s="1"/>
  <c r="DH227" i="4"/>
  <c r="DV227" i="4" s="1"/>
  <c r="L226" i="7" s="1"/>
  <c r="CF227" i="4"/>
  <c r="CT227" i="4" s="1"/>
  <c r="DH225" i="4"/>
  <c r="DV225" i="4" s="1"/>
  <c r="L224" i="7" s="1"/>
  <c r="CF225" i="4"/>
  <c r="CT225" i="4" s="1"/>
  <c r="DD225" i="4"/>
  <c r="DR225" i="4" s="1"/>
  <c r="H224" i="7" s="1"/>
  <c r="CB225" i="4"/>
  <c r="CP225" i="4" s="1"/>
  <c r="CJ223" i="4"/>
  <c r="CX223" i="4" s="1"/>
  <c r="DL223" i="4"/>
  <c r="DZ223" i="4" s="1"/>
  <c r="P222" i="7" s="1"/>
  <c r="DH223" i="4"/>
  <c r="DV223" i="4" s="1"/>
  <c r="L222" i="7" s="1"/>
  <c r="CF223" i="4"/>
  <c r="CT223" i="4" s="1"/>
  <c r="DD222" i="4"/>
  <c r="DR222" i="4" s="1"/>
  <c r="H221" i="7" s="1"/>
  <c r="CB222" i="4"/>
  <c r="CP222" i="4" s="1"/>
  <c r="DL221" i="4"/>
  <c r="DZ221" i="4" s="1"/>
  <c r="P220" i="7" s="1"/>
  <c r="CJ221" i="4"/>
  <c r="CX221" i="4" s="1"/>
  <c r="DD221" i="4"/>
  <c r="DR221" i="4" s="1"/>
  <c r="H220" i="7" s="1"/>
  <c r="CB221" i="4"/>
  <c r="CP221" i="4" s="1"/>
  <c r="DL220" i="4"/>
  <c r="DZ220" i="4" s="1"/>
  <c r="P219" i="7" s="1"/>
  <c r="CJ220" i="4"/>
  <c r="CX220" i="4" s="1"/>
  <c r="DL219" i="4"/>
  <c r="DZ219" i="4" s="1"/>
  <c r="P218" i="7" s="1"/>
  <c r="CJ219" i="4"/>
  <c r="CX219" i="4" s="1"/>
  <c r="DD219" i="4"/>
  <c r="DR219" i="4" s="1"/>
  <c r="H218" i="7" s="1"/>
  <c r="CB219" i="4"/>
  <c r="CP219" i="4" s="1"/>
  <c r="DL218" i="4"/>
  <c r="DZ218" i="4" s="1"/>
  <c r="P217" i="7" s="1"/>
  <c r="CJ218" i="4"/>
  <c r="CX218" i="4" s="1"/>
  <c r="CF218" i="4"/>
  <c r="CT218" i="4" s="1"/>
  <c r="DH218" i="4"/>
  <c r="DV218" i="4" s="1"/>
  <c r="L217" i="7" s="1"/>
  <c r="DD217" i="4"/>
  <c r="DR217" i="4" s="1"/>
  <c r="H216" i="7" s="1"/>
  <c r="CB217" i="4"/>
  <c r="CP217" i="4" s="1"/>
  <c r="DL215" i="4"/>
  <c r="DZ215" i="4" s="1"/>
  <c r="P214" i="7" s="1"/>
  <c r="CJ215" i="4"/>
  <c r="CX215" i="4" s="1"/>
  <c r="DH215" i="4"/>
  <c r="DV215" i="4" s="1"/>
  <c r="L214" i="7" s="1"/>
  <c r="CF215" i="4"/>
  <c r="CT215" i="4" s="1"/>
  <c r="DL213" i="4"/>
  <c r="DZ213" i="4" s="1"/>
  <c r="P212" i="7" s="1"/>
  <c r="CJ213" i="4"/>
  <c r="CX213" i="4" s="1"/>
  <c r="DH213" i="4"/>
  <c r="DV213" i="4" s="1"/>
  <c r="L212" i="7" s="1"/>
  <c r="CF213" i="4"/>
  <c r="CT213" i="4" s="1"/>
  <c r="CB213" i="4"/>
  <c r="CP213" i="4" s="1"/>
  <c r="DD213" i="4"/>
  <c r="DR213" i="4" s="1"/>
  <c r="H212" i="7" s="1"/>
  <c r="DL212" i="4"/>
  <c r="DZ212" i="4" s="1"/>
  <c r="P211" i="7" s="1"/>
  <c r="CJ212" i="4"/>
  <c r="CX212" i="4" s="1"/>
  <c r="DH212" i="4"/>
  <c r="DV212" i="4" s="1"/>
  <c r="L211" i="7" s="1"/>
  <c r="CF212" i="4"/>
  <c r="CT212" i="4" s="1"/>
  <c r="DH210" i="4"/>
  <c r="DV210" i="4" s="1"/>
  <c r="L209" i="7" s="1"/>
  <c r="CF210" i="4"/>
  <c r="CT210" i="4" s="1"/>
  <c r="CJ209" i="4"/>
  <c r="CX209" i="4" s="1"/>
  <c r="DH209" i="4"/>
  <c r="DV209" i="4" s="1"/>
  <c r="L208" i="7" s="1"/>
  <c r="CF209" i="4"/>
  <c r="CT209" i="4" s="1"/>
  <c r="DD209" i="4"/>
  <c r="DR209" i="4" s="1"/>
  <c r="H208" i="7" s="1"/>
  <c r="CB209" i="4"/>
  <c r="CP209" i="4" s="1"/>
  <c r="DL208" i="4"/>
  <c r="DZ208" i="4" s="1"/>
  <c r="P207" i="7" s="1"/>
  <c r="CJ208" i="4"/>
  <c r="CX208" i="4" s="1"/>
  <c r="DL207" i="4"/>
  <c r="DZ207" i="4" s="1"/>
  <c r="P206" i="7" s="1"/>
  <c r="CJ207" i="4"/>
  <c r="CX207" i="4" s="1"/>
  <c r="DH207" i="4"/>
  <c r="DV207" i="4" s="1"/>
  <c r="L206" i="7" s="1"/>
  <c r="CF207" i="4"/>
  <c r="CT207" i="4" s="1"/>
  <c r="DH206" i="4"/>
  <c r="DV206" i="4" s="1"/>
  <c r="L205" i="7" s="1"/>
  <c r="CF206" i="4"/>
  <c r="CT206" i="4" s="1"/>
  <c r="DD206" i="4"/>
  <c r="DR206" i="4" s="1"/>
  <c r="H205" i="7" s="1"/>
  <c r="CB206" i="4"/>
  <c r="CP206" i="4" s="1"/>
  <c r="DL205" i="4"/>
  <c r="DZ205" i="4" s="1"/>
  <c r="P204" i="7" s="1"/>
  <c r="CJ205" i="4"/>
  <c r="CX205" i="4" s="1"/>
  <c r="CJ204" i="4"/>
  <c r="CX204" i="4" s="1"/>
  <c r="DL204" i="4"/>
  <c r="DZ204" i="4" s="1"/>
  <c r="P203" i="7" s="1"/>
  <c r="DL203" i="4"/>
  <c r="DZ203" i="4" s="1"/>
  <c r="P202" i="7" s="1"/>
  <c r="CJ203" i="4"/>
  <c r="CX203" i="4" s="1"/>
  <c r="DD201" i="4"/>
  <c r="DR201" i="4" s="1"/>
  <c r="H200" i="7" s="1"/>
  <c r="CB201" i="4"/>
  <c r="CP201" i="4" s="1"/>
  <c r="DL200" i="4"/>
  <c r="DZ200" i="4" s="1"/>
  <c r="P199" i="7" s="1"/>
  <c r="CJ200" i="4"/>
  <c r="CX200" i="4" s="1"/>
  <c r="DH200" i="4"/>
  <c r="DV200" i="4" s="1"/>
  <c r="L199" i="7" s="1"/>
  <c r="CF200" i="4"/>
  <c r="CT200" i="4" s="1"/>
  <c r="DL199" i="4"/>
  <c r="DZ199" i="4" s="1"/>
  <c r="P198" i="7" s="1"/>
  <c r="CJ199" i="4"/>
  <c r="CX199" i="4" s="1"/>
  <c r="DH199" i="4"/>
  <c r="DV199" i="4" s="1"/>
  <c r="L198" i="7" s="1"/>
  <c r="CF199" i="4"/>
  <c r="CT199" i="4" s="1"/>
  <c r="DH198" i="4"/>
  <c r="DV198" i="4" s="1"/>
  <c r="L197" i="7" s="1"/>
  <c r="CF198" i="4"/>
  <c r="CT198" i="4" s="1"/>
  <c r="DL197" i="4"/>
  <c r="DZ197" i="4" s="1"/>
  <c r="P196" i="7" s="1"/>
  <c r="CJ197" i="4"/>
  <c r="CX197" i="4" s="1"/>
  <c r="DH197" i="4"/>
  <c r="DV197" i="4" s="1"/>
  <c r="L196" i="7" s="1"/>
  <c r="CF197" i="4"/>
  <c r="CT197" i="4" s="1"/>
  <c r="DD197" i="4"/>
  <c r="DR197" i="4" s="1"/>
  <c r="H196" i="7" s="1"/>
  <c r="DL196" i="4"/>
  <c r="DZ196" i="4" s="1"/>
  <c r="P195" i="7" s="1"/>
  <c r="CJ196" i="4"/>
  <c r="CX196" i="4" s="1"/>
  <c r="DH194" i="4"/>
  <c r="DV194" i="4" s="1"/>
  <c r="L193" i="7" s="1"/>
  <c r="CF194" i="4"/>
  <c r="CT194" i="4" s="1"/>
  <c r="DH193" i="4"/>
  <c r="DV193" i="4" s="1"/>
  <c r="L192" i="7" s="1"/>
  <c r="CF193" i="4"/>
  <c r="CT193" i="4" s="1"/>
  <c r="DD193" i="4"/>
  <c r="DR193" i="4" s="1"/>
  <c r="H192" i="7" s="1"/>
  <c r="CB193" i="4"/>
  <c r="CP193" i="4" s="1"/>
  <c r="DD192" i="4"/>
  <c r="DR192" i="4" s="1"/>
  <c r="H191" i="7" s="1"/>
  <c r="CB192" i="4"/>
  <c r="CP192" i="4" s="1"/>
  <c r="DH190" i="4"/>
  <c r="DV190" i="4" s="1"/>
  <c r="L189" i="7" s="1"/>
  <c r="CF190" i="4"/>
  <c r="CT190" i="4" s="1"/>
  <c r="DH189" i="4"/>
  <c r="DV189" i="4" s="1"/>
  <c r="L188" i="7" s="1"/>
  <c r="CF189" i="4"/>
  <c r="CT189" i="4" s="1"/>
  <c r="DD189" i="4"/>
  <c r="DR189" i="4" s="1"/>
  <c r="H188" i="7" s="1"/>
  <c r="CB189" i="4"/>
  <c r="CP189" i="4" s="1"/>
  <c r="DD188" i="4"/>
  <c r="DR188" i="4" s="1"/>
  <c r="H187" i="7" s="1"/>
  <c r="CB188" i="4"/>
  <c r="CP188" i="4" s="1"/>
  <c r="CJ187" i="4"/>
  <c r="CX187" i="4" s="1"/>
  <c r="DD187" i="4"/>
  <c r="DR187" i="4" s="1"/>
  <c r="H186" i="7" s="1"/>
  <c r="CB187" i="4"/>
  <c r="CP187" i="4" s="1"/>
  <c r="EE373" i="4"/>
  <c r="DK99" i="4"/>
  <c r="DY99" i="4" s="1"/>
  <c r="O98" i="7" s="1"/>
  <c r="CI99" i="4"/>
  <c r="CW99" i="4" s="1"/>
  <c r="DG99" i="4"/>
  <c r="DU99" i="4" s="1"/>
  <c r="K98" i="7" s="1"/>
  <c r="CE99" i="4"/>
  <c r="CS99" i="4" s="1"/>
  <c r="DK386" i="4"/>
  <c r="DY386" i="4" s="1"/>
  <c r="O385" i="7" s="1"/>
  <c r="CI386" i="4"/>
  <c r="CW386" i="4" s="1"/>
  <c r="DK385" i="4"/>
  <c r="DY385" i="4" s="1"/>
  <c r="O384" i="7" s="1"/>
  <c r="CI385" i="4"/>
  <c r="CW385" i="4" s="1"/>
  <c r="DG385" i="4"/>
  <c r="DU385" i="4" s="1"/>
  <c r="K384" i="7" s="1"/>
  <c r="CE385" i="4"/>
  <c r="CS385" i="4" s="1"/>
  <c r="DG383" i="4"/>
  <c r="DU383" i="4" s="1"/>
  <c r="K382" i="7" s="1"/>
  <c r="CE383" i="4"/>
  <c r="CS383" i="4" s="1"/>
  <c r="DK381" i="4"/>
  <c r="DY381" i="4" s="1"/>
  <c r="O380" i="7" s="1"/>
  <c r="CI381" i="4"/>
  <c r="CW381" i="4" s="1"/>
  <c r="DG381" i="4"/>
  <c r="DU381" i="4" s="1"/>
  <c r="K380" i="7" s="1"/>
  <c r="CE381" i="4"/>
  <c r="CS381" i="4" s="1"/>
  <c r="DK380" i="4"/>
  <c r="DY380" i="4" s="1"/>
  <c r="O379" i="7" s="1"/>
  <c r="CI380" i="4"/>
  <c r="CW380" i="4" s="1"/>
  <c r="DK379" i="4"/>
  <c r="DY379" i="4" s="1"/>
  <c r="O378" i="7" s="1"/>
  <c r="CI379" i="4"/>
  <c r="CW379" i="4" s="1"/>
  <c r="DG379" i="4"/>
  <c r="DU379" i="4" s="1"/>
  <c r="K378" i="7" s="1"/>
  <c r="CE379" i="4"/>
  <c r="CS379" i="4" s="1"/>
  <c r="DG378" i="4"/>
  <c r="DU378" i="4" s="1"/>
  <c r="K377" i="7" s="1"/>
  <c r="CE378" i="4"/>
  <c r="CS378" i="4" s="1"/>
  <c r="DK377" i="4"/>
  <c r="DY377" i="4" s="1"/>
  <c r="O376" i="7" s="1"/>
  <c r="CI377" i="4"/>
  <c r="CW377" i="4" s="1"/>
  <c r="CI375" i="4"/>
  <c r="CW375" i="4" s="1"/>
  <c r="DG375" i="4"/>
  <c r="DU375" i="4" s="1"/>
  <c r="K374" i="7" s="1"/>
  <c r="CE375" i="4"/>
  <c r="CS375" i="4" s="1"/>
  <c r="DK373" i="4"/>
  <c r="DY373" i="4" s="1"/>
  <c r="O372" i="7" s="1"/>
  <c r="CI373" i="4"/>
  <c r="CW373" i="4" s="1"/>
  <c r="DG373" i="4"/>
  <c r="DU373" i="4" s="1"/>
  <c r="K372" i="7" s="1"/>
  <c r="CE373" i="4"/>
  <c r="CS373" i="4" s="1"/>
  <c r="CI372" i="4"/>
  <c r="CW372" i="4" s="1"/>
  <c r="DK371" i="4"/>
  <c r="DY371" i="4" s="1"/>
  <c r="O370" i="7" s="1"/>
  <c r="CI371" i="4"/>
  <c r="CW371" i="4" s="1"/>
  <c r="DG371" i="4"/>
  <c r="DU371" i="4" s="1"/>
  <c r="K370" i="7" s="1"/>
  <c r="CE371" i="4"/>
  <c r="CS371" i="4" s="1"/>
  <c r="DK369" i="4"/>
  <c r="DY369" i="4" s="1"/>
  <c r="O368" i="7" s="1"/>
  <c r="CI369" i="4"/>
  <c r="CW369" i="4" s="1"/>
  <c r="DK368" i="4"/>
  <c r="DY368" i="4" s="1"/>
  <c r="O367" i="7" s="1"/>
  <c r="CI368" i="4"/>
  <c r="CW368" i="4" s="1"/>
  <c r="DG367" i="4"/>
  <c r="DU367" i="4" s="1"/>
  <c r="K366" i="7" s="1"/>
  <c r="CE367" i="4"/>
  <c r="CS367" i="4" s="1"/>
  <c r="DG366" i="4"/>
  <c r="DU366" i="4" s="1"/>
  <c r="K365" i="7" s="1"/>
  <c r="CE366" i="4"/>
  <c r="CS366" i="4" s="1"/>
  <c r="DK365" i="4"/>
  <c r="DY365" i="4" s="1"/>
  <c r="O364" i="7" s="1"/>
  <c r="CI365" i="4"/>
  <c r="CW365" i="4" s="1"/>
  <c r="DG365" i="4"/>
  <c r="DU365" i="4" s="1"/>
  <c r="K364" i="7" s="1"/>
  <c r="CE365" i="4"/>
  <c r="CS365" i="4" s="1"/>
  <c r="CE364" i="4"/>
  <c r="CS364" i="4" s="1"/>
  <c r="DK363" i="4"/>
  <c r="DY363" i="4" s="1"/>
  <c r="O362" i="7" s="1"/>
  <c r="CI363" i="4"/>
  <c r="CW363" i="4" s="1"/>
  <c r="DG363" i="4"/>
  <c r="DU363" i="4" s="1"/>
  <c r="K362" i="7" s="1"/>
  <c r="CE363" i="4"/>
  <c r="CS363" i="4" s="1"/>
  <c r="DK362" i="4"/>
  <c r="DY362" i="4" s="1"/>
  <c r="O361" i="7" s="1"/>
  <c r="CI362" i="4"/>
  <c r="CW362" i="4" s="1"/>
  <c r="DK361" i="4"/>
  <c r="DY361" i="4" s="1"/>
  <c r="O360" i="7" s="1"/>
  <c r="CI361" i="4"/>
  <c r="CW361" i="4" s="1"/>
  <c r="DG361" i="4"/>
  <c r="DU361" i="4" s="1"/>
  <c r="K360" i="7" s="1"/>
  <c r="CE361" i="4"/>
  <c r="CS361" i="4" s="1"/>
  <c r="CI359" i="4"/>
  <c r="CW359" i="4" s="1"/>
  <c r="DG359" i="4"/>
  <c r="DU359" i="4" s="1"/>
  <c r="K358" i="7" s="1"/>
  <c r="CE359" i="4"/>
  <c r="CS359" i="4" s="1"/>
  <c r="DK357" i="4"/>
  <c r="DY357" i="4" s="1"/>
  <c r="O356" i="7" s="1"/>
  <c r="CI357" i="4"/>
  <c r="CW357" i="4" s="1"/>
  <c r="DG357" i="4"/>
  <c r="DU357" i="4" s="1"/>
  <c r="K356" i="7" s="1"/>
  <c r="CE357" i="4"/>
  <c r="CS357" i="4" s="1"/>
  <c r="DK355" i="4"/>
  <c r="DY355" i="4" s="1"/>
  <c r="O354" i="7" s="1"/>
  <c r="CI355" i="4"/>
  <c r="CW355" i="4" s="1"/>
  <c r="DG355" i="4"/>
  <c r="DU355" i="4" s="1"/>
  <c r="K354" i="7" s="1"/>
  <c r="CE355" i="4"/>
  <c r="CS355" i="4" s="1"/>
  <c r="DK353" i="4"/>
  <c r="DY353" i="4" s="1"/>
  <c r="O352" i="7" s="1"/>
  <c r="CI353" i="4"/>
  <c r="CW353" i="4" s="1"/>
  <c r="DK351" i="4"/>
  <c r="DY351" i="4" s="1"/>
  <c r="O350" i="7" s="1"/>
  <c r="CI351" i="4"/>
  <c r="CW351" i="4" s="1"/>
  <c r="DG351" i="4"/>
  <c r="DU351" i="4" s="1"/>
  <c r="K350" i="7" s="1"/>
  <c r="CE351" i="4"/>
  <c r="CS351" i="4" s="1"/>
  <c r="DK349" i="4"/>
  <c r="DY349" i="4" s="1"/>
  <c r="O348" i="7" s="1"/>
  <c r="CI349" i="4"/>
  <c r="CW349" i="4" s="1"/>
  <c r="DG349" i="4"/>
  <c r="DU349" i="4" s="1"/>
  <c r="K348" i="7" s="1"/>
  <c r="CE349" i="4"/>
  <c r="CS349" i="4" s="1"/>
  <c r="DK348" i="4"/>
  <c r="DY348" i="4" s="1"/>
  <c r="O347" i="7" s="1"/>
  <c r="CI348" i="4"/>
  <c r="CW348" i="4" s="1"/>
  <c r="DK347" i="4"/>
  <c r="DY347" i="4" s="1"/>
  <c r="O346" i="7" s="1"/>
  <c r="CI347" i="4"/>
  <c r="CW347" i="4" s="1"/>
  <c r="DG347" i="4"/>
  <c r="DU347" i="4" s="1"/>
  <c r="K346" i="7" s="1"/>
  <c r="CE347" i="4"/>
  <c r="CS347" i="4" s="1"/>
  <c r="CI346" i="4"/>
  <c r="CW346" i="4" s="1"/>
  <c r="DK345" i="4"/>
  <c r="DY345" i="4" s="1"/>
  <c r="O344" i="7" s="1"/>
  <c r="CI345" i="4"/>
  <c r="CW345" i="4" s="1"/>
  <c r="DG344" i="4"/>
  <c r="DU344" i="4" s="1"/>
  <c r="K343" i="7" s="1"/>
  <c r="CE344" i="4"/>
  <c r="CS344" i="4" s="1"/>
  <c r="DG343" i="4"/>
  <c r="DU343" i="4" s="1"/>
  <c r="K342" i="7" s="1"/>
  <c r="CE343" i="4"/>
  <c r="CS343" i="4" s="1"/>
  <c r="DK342" i="4"/>
  <c r="DY342" i="4" s="1"/>
  <c r="O341" i="7" s="1"/>
  <c r="CI342" i="4"/>
  <c r="CW342" i="4" s="1"/>
  <c r="DK341" i="4"/>
  <c r="DY341" i="4" s="1"/>
  <c r="O340" i="7" s="1"/>
  <c r="CI341" i="4"/>
  <c r="CW341" i="4" s="1"/>
  <c r="DG341" i="4"/>
  <c r="DU341" i="4" s="1"/>
  <c r="K340" i="7" s="1"/>
  <c r="CE341" i="4"/>
  <c r="CS341" i="4" s="1"/>
  <c r="DK339" i="4"/>
  <c r="DY339" i="4" s="1"/>
  <c r="O338" i="7" s="1"/>
  <c r="CI339" i="4"/>
  <c r="CW339" i="4" s="1"/>
  <c r="DG339" i="4"/>
  <c r="DU339" i="4" s="1"/>
  <c r="K338" i="7" s="1"/>
  <c r="CE339" i="4"/>
  <c r="CS339" i="4" s="1"/>
  <c r="DG338" i="4"/>
  <c r="DU338" i="4" s="1"/>
  <c r="K337" i="7" s="1"/>
  <c r="CE338" i="4"/>
  <c r="CS338" i="4" s="1"/>
  <c r="DK337" i="4"/>
  <c r="DY337" i="4" s="1"/>
  <c r="O336" i="7" s="1"/>
  <c r="CI337" i="4"/>
  <c r="CW337" i="4" s="1"/>
  <c r="DK335" i="4"/>
  <c r="DY335" i="4" s="1"/>
  <c r="O334" i="7" s="1"/>
  <c r="CI335" i="4"/>
  <c r="CW335" i="4" s="1"/>
  <c r="DG335" i="4"/>
  <c r="DU335" i="4" s="1"/>
  <c r="K334" i="7" s="1"/>
  <c r="CE335" i="4"/>
  <c r="CS335" i="4" s="1"/>
  <c r="DK333" i="4"/>
  <c r="DY333" i="4" s="1"/>
  <c r="O332" i="7" s="1"/>
  <c r="CI333" i="4"/>
  <c r="CW333" i="4" s="1"/>
  <c r="DG333" i="4"/>
  <c r="DU333" i="4" s="1"/>
  <c r="K332" i="7" s="1"/>
  <c r="CE333" i="4"/>
  <c r="CS333" i="4" s="1"/>
  <c r="DG332" i="4"/>
  <c r="DU332" i="4" s="1"/>
  <c r="K331" i="7" s="1"/>
  <c r="CE332" i="4"/>
  <c r="CS332" i="4" s="1"/>
  <c r="DK331" i="4"/>
  <c r="DY331" i="4" s="1"/>
  <c r="O330" i="7" s="1"/>
  <c r="CI331" i="4"/>
  <c r="CW331" i="4" s="1"/>
  <c r="DG331" i="4"/>
  <c r="DU331" i="4" s="1"/>
  <c r="K330" i="7" s="1"/>
  <c r="CE331" i="4"/>
  <c r="CS331" i="4" s="1"/>
  <c r="DK330" i="4"/>
  <c r="DY330" i="4" s="1"/>
  <c r="O329" i="7" s="1"/>
  <c r="CI330" i="4"/>
  <c r="CW330" i="4" s="1"/>
  <c r="DK329" i="4"/>
  <c r="DY329" i="4" s="1"/>
  <c r="O328" i="7" s="1"/>
  <c r="CI329" i="4"/>
  <c r="CW329" i="4" s="1"/>
  <c r="DK328" i="4"/>
  <c r="DY328" i="4" s="1"/>
  <c r="O327" i="7" s="1"/>
  <c r="CI328" i="4"/>
  <c r="CW328" i="4" s="1"/>
  <c r="DG327" i="4"/>
  <c r="DU327" i="4" s="1"/>
  <c r="K326" i="7" s="1"/>
  <c r="CE327" i="4"/>
  <c r="CS327" i="4" s="1"/>
  <c r="DG326" i="4"/>
  <c r="DU326" i="4" s="1"/>
  <c r="K325" i="7" s="1"/>
  <c r="CE326" i="4"/>
  <c r="CS326" i="4" s="1"/>
  <c r="DK325" i="4"/>
  <c r="DY325" i="4" s="1"/>
  <c r="O324" i="7" s="1"/>
  <c r="CI325" i="4"/>
  <c r="CW325" i="4" s="1"/>
  <c r="DG325" i="4"/>
  <c r="DU325" i="4" s="1"/>
  <c r="K324" i="7" s="1"/>
  <c r="CE325" i="4"/>
  <c r="CS325" i="4" s="1"/>
  <c r="DG324" i="4"/>
  <c r="DU324" i="4" s="1"/>
  <c r="K323" i="7" s="1"/>
  <c r="DK323" i="4"/>
  <c r="DY323" i="4" s="1"/>
  <c r="O322" i="7" s="1"/>
  <c r="CI323" i="4"/>
  <c r="CW323" i="4" s="1"/>
  <c r="DG323" i="4"/>
  <c r="DU323" i="4" s="1"/>
  <c r="K322" i="7" s="1"/>
  <c r="CE323" i="4"/>
  <c r="CS323" i="4" s="1"/>
  <c r="DK322" i="4"/>
  <c r="DY322" i="4" s="1"/>
  <c r="O321" i="7" s="1"/>
  <c r="CI322" i="4"/>
  <c r="CW322" i="4" s="1"/>
  <c r="DK321" i="4"/>
  <c r="DY321" i="4" s="1"/>
  <c r="O320" i="7" s="1"/>
  <c r="CI321" i="4"/>
  <c r="CW321" i="4" s="1"/>
  <c r="DG321" i="4"/>
  <c r="DU321" i="4" s="1"/>
  <c r="K320" i="7" s="1"/>
  <c r="CE321" i="4"/>
  <c r="CS321" i="4" s="1"/>
  <c r="DK320" i="4"/>
  <c r="DY320" i="4" s="1"/>
  <c r="O319" i="7" s="1"/>
  <c r="CI320" i="4"/>
  <c r="CW320" i="4" s="1"/>
  <c r="DG319" i="4"/>
  <c r="DU319" i="4" s="1"/>
  <c r="K318" i="7" s="1"/>
  <c r="CE319" i="4"/>
  <c r="CS319" i="4" s="1"/>
  <c r="DK318" i="4"/>
  <c r="DY318" i="4" s="1"/>
  <c r="O317" i="7" s="1"/>
  <c r="CI318" i="4"/>
  <c r="CW318" i="4" s="1"/>
  <c r="DK317" i="4"/>
  <c r="DY317" i="4" s="1"/>
  <c r="O316" i="7" s="1"/>
  <c r="CI317" i="4"/>
  <c r="CW317" i="4" s="1"/>
  <c r="DG317" i="4"/>
  <c r="DU317" i="4" s="1"/>
  <c r="K316" i="7" s="1"/>
  <c r="CE317" i="4"/>
  <c r="CS317" i="4" s="1"/>
  <c r="DK316" i="4"/>
  <c r="DY316" i="4" s="1"/>
  <c r="O315" i="7" s="1"/>
  <c r="CI316" i="4"/>
  <c r="CW316" i="4" s="1"/>
  <c r="DK315" i="4"/>
  <c r="DY315" i="4" s="1"/>
  <c r="O314" i="7" s="1"/>
  <c r="CI315" i="4"/>
  <c r="CW315" i="4" s="1"/>
  <c r="DG315" i="4"/>
  <c r="DU315" i="4" s="1"/>
  <c r="K314" i="7" s="1"/>
  <c r="CE315" i="4"/>
  <c r="CS315" i="4" s="1"/>
  <c r="DK314" i="4"/>
  <c r="DY314" i="4" s="1"/>
  <c r="O313" i="7" s="1"/>
  <c r="CI314" i="4"/>
  <c r="CW314" i="4" s="1"/>
  <c r="DK313" i="4"/>
  <c r="DY313" i="4" s="1"/>
  <c r="O312" i="7" s="1"/>
  <c r="CI313" i="4"/>
  <c r="CW313" i="4" s="1"/>
  <c r="DK312" i="4"/>
  <c r="DY312" i="4" s="1"/>
  <c r="O311" i="7" s="1"/>
  <c r="CI312" i="4"/>
  <c r="CW312" i="4" s="1"/>
  <c r="DG311" i="4"/>
  <c r="DU311" i="4" s="1"/>
  <c r="K310" i="7" s="1"/>
  <c r="CE311" i="4"/>
  <c r="CS311" i="4" s="1"/>
  <c r="DK310" i="4"/>
  <c r="DY310" i="4" s="1"/>
  <c r="O309" i="7" s="1"/>
  <c r="CI310" i="4"/>
  <c r="CW310" i="4" s="1"/>
  <c r="DK309" i="4"/>
  <c r="DY309" i="4" s="1"/>
  <c r="O308" i="7" s="1"/>
  <c r="CI309" i="4"/>
  <c r="CW309" i="4" s="1"/>
  <c r="DG309" i="4"/>
  <c r="DU309" i="4" s="1"/>
  <c r="K308" i="7" s="1"/>
  <c r="CE309" i="4"/>
  <c r="CS309" i="4" s="1"/>
  <c r="DK308" i="4"/>
  <c r="DY308" i="4" s="1"/>
  <c r="O307" i="7" s="1"/>
  <c r="CI308" i="4"/>
  <c r="CW308" i="4" s="1"/>
  <c r="DK307" i="4"/>
  <c r="DY307" i="4" s="1"/>
  <c r="O306" i="7" s="1"/>
  <c r="CI307" i="4"/>
  <c r="CW307" i="4" s="1"/>
  <c r="DG307" i="4"/>
  <c r="DU307" i="4" s="1"/>
  <c r="K306" i="7" s="1"/>
  <c r="CE307" i="4"/>
  <c r="CS307" i="4" s="1"/>
  <c r="DK306" i="4"/>
  <c r="DY306" i="4" s="1"/>
  <c r="O305" i="7" s="1"/>
  <c r="CI306" i="4"/>
  <c r="CW306" i="4" s="1"/>
  <c r="DK305" i="4"/>
  <c r="DY305" i="4" s="1"/>
  <c r="O304" i="7" s="1"/>
  <c r="CI305" i="4"/>
  <c r="CW305" i="4" s="1"/>
  <c r="DK304" i="4"/>
  <c r="DY304" i="4" s="1"/>
  <c r="O303" i="7" s="1"/>
  <c r="CI304" i="4"/>
  <c r="CW304" i="4" s="1"/>
  <c r="DG303" i="4"/>
  <c r="DU303" i="4" s="1"/>
  <c r="K302" i="7" s="1"/>
  <c r="CE303" i="4"/>
  <c r="CS303" i="4" s="1"/>
  <c r="DK302" i="4"/>
  <c r="DY302" i="4" s="1"/>
  <c r="O301" i="7" s="1"/>
  <c r="CI302" i="4"/>
  <c r="CW302" i="4" s="1"/>
  <c r="DK301" i="4"/>
  <c r="DY301" i="4" s="1"/>
  <c r="O300" i="7" s="1"/>
  <c r="CI301" i="4"/>
  <c r="CW301" i="4" s="1"/>
  <c r="DG301" i="4"/>
  <c r="DU301" i="4" s="1"/>
  <c r="K300" i="7" s="1"/>
  <c r="CE301" i="4"/>
  <c r="CS301" i="4" s="1"/>
  <c r="DK300" i="4"/>
  <c r="DY300" i="4" s="1"/>
  <c r="O299" i="7" s="1"/>
  <c r="CI300" i="4"/>
  <c r="CW300" i="4" s="1"/>
  <c r="DK299" i="4"/>
  <c r="DY299" i="4" s="1"/>
  <c r="O298" i="7" s="1"/>
  <c r="CI299" i="4"/>
  <c r="CW299" i="4" s="1"/>
  <c r="DG299" i="4"/>
  <c r="DU299" i="4" s="1"/>
  <c r="K298" i="7" s="1"/>
  <c r="CE299" i="4"/>
  <c r="CS299" i="4" s="1"/>
  <c r="DK298" i="4"/>
  <c r="DY298" i="4" s="1"/>
  <c r="O297" i="7" s="1"/>
  <c r="CI298" i="4"/>
  <c r="CW298" i="4" s="1"/>
  <c r="DK297" i="4"/>
  <c r="DY297" i="4" s="1"/>
  <c r="O296" i="7" s="1"/>
  <c r="CI297" i="4"/>
  <c r="CW297" i="4" s="1"/>
  <c r="DG297" i="4"/>
  <c r="DU297" i="4" s="1"/>
  <c r="K296" i="7" s="1"/>
  <c r="CE297" i="4"/>
  <c r="CS297" i="4" s="1"/>
  <c r="DK296" i="4"/>
  <c r="DY296" i="4" s="1"/>
  <c r="O295" i="7" s="1"/>
  <c r="CI296" i="4"/>
  <c r="CW296" i="4" s="1"/>
  <c r="DG295" i="4"/>
  <c r="DU295" i="4" s="1"/>
  <c r="K294" i="7" s="1"/>
  <c r="CE295" i="4"/>
  <c r="CS295" i="4" s="1"/>
  <c r="DK294" i="4"/>
  <c r="DY294" i="4" s="1"/>
  <c r="O293" i="7" s="1"/>
  <c r="CI294" i="4"/>
  <c r="CW294" i="4" s="1"/>
  <c r="DK293" i="4"/>
  <c r="DY293" i="4" s="1"/>
  <c r="O292" i="7" s="1"/>
  <c r="CI293" i="4"/>
  <c r="CW293" i="4" s="1"/>
  <c r="DG293" i="4"/>
  <c r="DU293" i="4" s="1"/>
  <c r="K292" i="7" s="1"/>
  <c r="DK292" i="4"/>
  <c r="DY292" i="4" s="1"/>
  <c r="O291" i="7" s="1"/>
  <c r="CI292" i="4"/>
  <c r="CW292" i="4" s="1"/>
  <c r="DG292" i="4"/>
  <c r="DU292" i="4" s="1"/>
  <c r="K291" i="7" s="1"/>
  <c r="CE292" i="4"/>
  <c r="CS292" i="4" s="1"/>
  <c r="DG291" i="4"/>
  <c r="DU291" i="4" s="1"/>
  <c r="K290" i="7" s="1"/>
  <c r="CE291" i="4"/>
  <c r="CS291" i="4" s="1"/>
  <c r="DK290" i="4"/>
  <c r="DY290" i="4" s="1"/>
  <c r="O289" i="7" s="1"/>
  <c r="CI290" i="4"/>
  <c r="CW290" i="4" s="1"/>
  <c r="DK289" i="4"/>
  <c r="DY289" i="4" s="1"/>
  <c r="O288" i="7" s="1"/>
  <c r="CI289" i="4"/>
  <c r="CW289" i="4" s="1"/>
  <c r="DK288" i="4"/>
  <c r="DY288" i="4" s="1"/>
  <c r="O287" i="7" s="1"/>
  <c r="CI288" i="4"/>
  <c r="CW288" i="4" s="1"/>
  <c r="DK287" i="4"/>
  <c r="DY287" i="4" s="1"/>
  <c r="O286" i="7" s="1"/>
  <c r="CI287" i="4"/>
  <c r="CW287" i="4" s="1"/>
  <c r="DG287" i="4"/>
  <c r="DU287" i="4" s="1"/>
  <c r="K286" i="7" s="1"/>
  <c r="CE287" i="4"/>
  <c r="CS287" i="4" s="1"/>
  <c r="DK286" i="4"/>
  <c r="DY286" i="4" s="1"/>
  <c r="O285" i="7" s="1"/>
  <c r="CI286" i="4"/>
  <c r="CW286" i="4" s="1"/>
  <c r="DK285" i="4"/>
  <c r="DY285" i="4" s="1"/>
  <c r="O284" i="7" s="1"/>
  <c r="CI285" i="4"/>
  <c r="CW285" i="4" s="1"/>
  <c r="DK284" i="4"/>
  <c r="DY284" i="4" s="1"/>
  <c r="O283" i="7" s="1"/>
  <c r="CI284" i="4"/>
  <c r="CW284" i="4" s="1"/>
  <c r="DG284" i="4"/>
  <c r="DU284" i="4" s="1"/>
  <c r="K283" i="7" s="1"/>
  <c r="CE284" i="4"/>
  <c r="CS284" i="4" s="1"/>
  <c r="DG283" i="4"/>
  <c r="DU283" i="4" s="1"/>
  <c r="K282" i="7" s="1"/>
  <c r="CE283" i="4"/>
  <c r="CS283" i="4" s="1"/>
  <c r="DK282" i="4"/>
  <c r="DY282" i="4" s="1"/>
  <c r="O281" i="7" s="1"/>
  <c r="CI282" i="4"/>
  <c r="CW282" i="4" s="1"/>
  <c r="DK281" i="4"/>
  <c r="DY281" i="4" s="1"/>
  <c r="O280" i="7" s="1"/>
  <c r="CI281" i="4"/>
  <c r="CW281" i="4" s="1"/>
  <c r="DG281" i="4"/>
  <c r="DU281" i="4" s="1"/>
  <c r="K280" i="7" s="1"/>
  <c r="CE281" i="4"/>
  <c r="CS281" i="4" s="1"/>
  <c r="DK280" i="4"/>
  <c r="DY280" i="4" s="1"/>
  <c r="O279" i="7" s="1"/>
  <c r="DG279" i="4"/>
  <c r="DU279" i="4" s="1"/>
  <c r="K278" i="7" s="1"/>
  <c r="CE279" i="4"/>
  <c r="CS279" i="4" s="1"/>
  <c r="DJ148" i="4"/>
  <c r="DX148" i="4" s="1"/>
  <c r="N147" i="7" s="1"/>
  <c r="CH148" i="4"/>
  <c r="CV148" i="4" s="1"/>
  <c r="DF143" i="4"/>
  <c r="DT143" i="4" s="1"/>
  <c r="J142" i="7" s="1"/>
  <c r="CD143" i="4"/>
  <c r="CR143" i="4" s="1"/>
  <c r="DF136" i="4"/>
  <c r="DT136" i="4" s="1"/>
  <c r="J135" i="7" s="1"/>
  <c r="CD136" i="4"/>
  <c r="CR136" i="4" s="1"/>
  <c r="DF132" i="4"/>
  <c r="DT132" i="4" s="1"/>
  <c r="J131" i="7" s="1"/>
  <c r="CD132" i="4"/>
  <c r="CR132" i="4" s="1"/>
  <c r="DF151" i="4"/>
  <c r="DT151" i="4" s="1"/>
  <c r="J150" i="7" s="1"/>
  <c r="CD151" i="4"/>
  <c r="CR151" i="4" s="1"/>
  <c r="DF149" i="4"/>
  <c r="DT149" i="4" s="1"/>
  <c r="J148" i="7" s="1"/>
  <c r="CD149" i="4"/>
  <c r="CR149" i="4" s="1"/>
  <c r="DJ144" i="4"/>
  <c r="DX144" i="4" s="1"/>
  <c r="N143" i="7" s="1"/>
  <c r="CH144" i="4"/>
  <c r="CV144" i="4" s="1"/>
  <c r="DF141" i="4"/>
  <c r="DT141" i="4" s="1"/>
  <c r="J140" i="7" s="1"/>
  <c r="CD141" i="4"/>
  <c r="CR141" i="4" s="1"/>
  <c r="DJ140" i="4"/>
  <c r="DX140" i="4" s="1"/>
  <c r="N139" i="7" s="1"/>
  <c r="CH140" i="4"/>
  <c r="CV140" i="4" s="1"/>
  <c r="DJ134" i="4"/>
  <c r="DX134" i="4" s="1"/>
  <c r="N133" i="7" s="1"/>
  <c r="CH134" i="4"/>
  <c r="CV134" i="4" s="1"/>
  <c r="DJ133" i="4"/>
  <c r="DX133" i="4" s="1"/>
  <c r="N132" i="7" s="1"/>
  <c r="CH133" i="4"/>
  <c r="CV133" i="4" s="1"/>
  <c r="DF133" i="4"/>
  <c r="DT133" i="4" s="1"/>
  <c r="J132" i="7" s="1"/>
  <c r="CD133" i="4"/>
  <c r="CR133" i="4" s="1"/>
  <c r="DJ129" i="4"/>
  <c r="DX129" i="4" s="1"/>
  <c r="N128" i="7" s="1"/>
  <c r="DJ128" i="4"/>
  <c r="DX128" i="4" s="1"/>
  <c r="N127" i="7" s="1"/>
  <c r="CH128" i="4"/>
  <c r="CV128" i="4" s="1"/>
  <c r="DF125" i="4"/>
  <c r="DT125" i="4" s="1"/>
  <c r="J124" i="7" s="1"/>
  <c r="CD125" i="4"/>
  <c r="CR125" i="4" s="1"/>
  <c r="DF124" i="4"/>
  <c r="DT124" i="4" s="1"/>
  <c r="J123" i="7" s="1"/>
  <c r="CD124" i="4"/>
  <c r="CR124" i="4" s="1"/>
  <c r="DJ122" i="4"/>
  <c r="DX122" i="4" s="1"/>
  <c r="N121" i="7" s="1"/>
  <c r="CH122" i="4"/>
  <c r="CV122" i="4" s="1"/>
  <c r="DJ121" i="4"/>
  <c r="DX121" i="4" s="1"/>
  <c r="N120" i="7" s="1"/>
  <c r="CH121" i="4"/>
  <c r="CV121" i="4" s="1"/>
  <c r="DF120" i="4"/>
  <c r="DT120" i="4" s="1"/>
  <c r="J119" i="7" s="1"/>
  <c r="CD120" i="4"/>
  <c r="CR120" i="4" s="1"/>
  <c r="DF117" i="4"/>
  <c r="DT117" i="4" s="1"/>
  <c r="J116" i="7" s="1"/>
  <c r="CD117" i="4"/>
  <c r="CR117" i="4" s="1"/>
  <c r="DF113" i="4"/>
  <c r="DT113" i="4" s="1"/>
  <c r="J112" i="7" s="1"/>
  <c r="CD113" i="4"/>
  <c r="CR113" i="4" s="1"/>
  <c r="DJ110" i="4"/>
  <c r="DX110" i="4" s="1"/>
  <c r="N109" i="7" s="1"/>
  <c r="CH110" i="4"/>
  <c r="CV110" i="4" s="1"/>
  <c r="DF103" i="4"/>
  <c r="DT103" i="4" s="1"/>
  <c r="J102" i="7" s="1"/>
  <c r="CD103" i="4"/>
  <c r="CR103" i="4" s="1"/>
  <c r="DF101" i="4"/>
  <c r="DT101" i="4" s="1"/>
  <c r="J100" i="7" s="1"/>
  <c r="CD101" i="4"/>
  <c r="CR101" i="4" s="1"/>
  <c r="DJ100" i="4"/>
  <c r="DX100" i="4" s="1"/>
  <c r="N99" i="7" s="1"/>
  <c r="CH100" i="4"/>
  <c r="CV100" i="4" s="1"/>
  <c r="CD150" i="4"/>
  <c r="CR150" i="4" s="1"/>
  <c r="CH147" i="4"/>
  <c r="CV147" i="4" s="1"/>
  <c r="CD142" i="4"/>
  <c r="CR142" i="4" s="1"/>
  <c r="CH139" i="4"/>
  <c r="CV139" i="4" s="1"/>
  <c r="DI99" i="4"/>
  <c r="DW99" i="4" s="1"/>
  <c r="M98" i="7" s="1"/>
  <c r="CG99" i="4"/>
  <c r="CU99" i="4" s="1"/>
  <c r="DE386" i="4"/>
  <c r="DS386" i="4" s="1"/>
  <c r="I385" i="7" s="1"/>
  <c r="CC386" i="4"/>
  <c r="CQ386" i="4" s="1"/>
  <c r="DM385" i="4"/>
  <c r="EA385" i="4" s="1"/>
  <c r="Q384" i="7" s="1"/>
  <c r="CK385" i="4"/>
  <c r="CY385" i="4" s="1"/>
  <c r="CG385" i="4"/>
  <c r="CU385" i="4" s="1"/>
  <c r="DE383" i="4"/>
  <c r="DS383" i="4" s="1"/>
  <c r="I382" i="7" s="1"/>
  <c r="CC383" i="4"/>
  <c r="CQ383" i="4" s="1"/>
  <c r="DE382" i="4"/>
  <c r="DS382" i="4" s="1"/>
  <c r="I381" i="7" s="1"/>
  <c r="CC382" i="4"/>
  <c r="CQ382" i="4" s="1"/>
  <c r="DE380" i="4"/>
  <c r="DS380" i="4" s="1"/>
  <c r="I379" i="7" s="1"/>
  <c r="CC380" i="4"/>
  <c r="CQ380" i="4" s="1"/>
  <c r="DM379" i="4"/>
  <c r="EA379" i="4" s="1"/>
  <c r="Q378" i="7" s="1"/>
  <c r="CK379" i="4"/>
  <c r="CY379" i="4" s="1"/>
  <c r="DE378" i="4"/>
  <c r="DS378" i="4" s="1"/>
  <c r="I377" i="7" s="1"/>
  <c r="CC378" i="4"/>
  <c r="CQ378" i="4" s="1"/>
  <c r="DI377" i="4"/>
  <c r="DW377" i="4" s="1"/>
  <c r="M376" i="7" s="1"/>
  <c r="CG377" i="4"/>
  <c r="CU377" i="4" s="1"/>
  <c r="DI376" i="4"/>
  <c r="DW376" i="4" s="1"/>
  <c r="M375" i="7" s="1"/>
  <c r="CG376" i="4"/>
  <c r="CU376" i="4" s="1"/>
  <c r="DE375" i="4"/>
  <c r="DS375" i="4" s="1"/>
  <c r="I374" i="7" s="1"/>
  <c r="CC375" i="4"/>
  <c r="CQ375" i="4" s="1"/>
  <c r="DM374" i="4"/>
  <c r="EA374" i="4" s="1"/>
  <c r="Q373" i="7" s="1"/>
  <c r="CK374" i="4"/>
  <c r="CY374" i="4" s="1"/>
  <c r="DI374" i="4"/>
  <c r="DW374" i="4" s="1"/>
  <c r="M373" i="7" s="1"/>
  <c r="CG374" i="4"/>
  <c r="CU374" i="4" s="1"/>
  <c r="DM371" i="4"/>
  <c r="EA371" i="4" s="1"/>
  <c r="Q370" i="7" s="1"/>
  <c r="CK371" i="4"/>
  <c r="CY371" i="4" s="1"/>
  <c r="DM370" i="4"/>
  <c r="EA370" i="4" s="1"/>
  <c r="Q369" i="7" s="1"/>
  <c r="CK370" i="4"/>
  <c r="CY370" i="4" s="1"/>
  <c r="DM369" i="4"/>
  <c r="EA369" i="4" s="1"/>
  <c r="Q368" i="7" s="1"/>
  <c r="CK369" i="4"/>
  <c r="CY369" i="4" s="1"/>
  <c r="DI368" i="4"/>
  <c r="DW368" i="4" s="1"/>
  <c r="M367" i="7" s="1"/>
  <c r="CG368" i="4"/>
  <c r="CU368" i="4" s="1"/>
  <c r="DE367" i="4"/>
  <c r="DS367" i="4" s="1"/>
  <c r="I366" i="7" s="1"/>
  <c r="CC367" i="4"/>
  <c r="CQ367" i="4" s="1"/>
  <c r="DM366" i="4"/>
  <c r="EA366" i="4" s="1"/>
  <c r="Q365" i="7" s="1"/>
  <c r="CK366" i="4"/>
  <c r="CY366" i="4" s="1"/>
  <c r="DI366" i="4"/>
  <c r="DW366" i="4" s="1"/>
  <c r="M365" i="7" s="1"/>
  <c r="CG366" i="4"/>
  <c r="CU366" i="4" s="1"/>
  <c r="DE366" i="4"/>
  <c r="DS366" i="4" s="1"/>
  <c r="I365" i="7" s="1"/>
  <c r="CC366" i="4"/>
  <c r="CQ366" i="4" s="1"/>
  <c r="DM364" i="4"/>
  <c r="EA364" i="4" s="1"/>
  <c r="Q363" i="7" s="1"/>
  <c r="CK364" i="4"/>
  <c r="CY364" i="4" s="1"/>
  <c r="DM363" i="4"/>
  <c r="EA363" i="4" s="1"/>
  <c r="Q362" i="7" s="1"/>
  <c r="CK363" i="4"/>
  <c r="CY363" i="4" s="1"/>
  <c r="DM361" i="4"/>
  <c r="EA361" i="4" s="1"/>
  <c r="Q360" i="7" s="1"/>
  <c r="CK361" i="4"/>
  <c r="CY361" i="4" s="1"/>
  <c r="DI361" i="4"/>
  <c r="DW361" i="4" s="1"/>
  <c r="M360" i="7" s="1"/>
  <c r="DI360" i="4"/>
  <c r="DW360" i="4" s="1"/>
  <c r="M359" i="7" s="1"/>
  <c r="CG360" i="4"/>
  <c r="CU360" i="4" s="1"/>
  <c r="DI358" i="4"/>
  <c r="DW358" i="4" s="1"/>
  <c r="M357" i="7" s="1"/>
  <c r="CG358" i="4"/>
  <c r="CU358" i="4" s="1"/>
  <c r="DM357" i="4"/>
  <c r="EA357" i="4" s="1"/>
  <c r="Q356" i="7" s="1"/>
  <c r="DI356" i="4"/>
  <c r="DW356" i="4" s="1"/>
  <c r="M355" i="7" s="1"/>
  <c r="CG356" i="4"/>
  <c r="CU356" i="4" s="1"/>
  <c r="DI355" i="4"/>
  <c r="DW355" i="4" s="1"/>
  <c r="M354" i="7" s="1"/>
  <c r="DE354" i="4"/>
  <c r="DS354" i="4" s="1"/>
  <c r="I353" i="7" s="1"/>
  <c r="CC354" i="4"/>
  <c r="CQ354" i="4" s="1"/>
  <c r="DI351" i="4"/>
  <c r="DW351" i="4" s="1"/>
  <c r="M350" i="7" s="1"/>
  <c r="DM350" i="4"/>
  <c r="EA350" i="4" s="1"/>
  <c r="Q349" i="7" s="1"/>
  <c r="CK350" i="4"/>
  <c r="CY350" i="4" s="1"/>
  <c r="DI350" i="4"/>
  <c r="DW350" i="4" s="1"/>
  <c r="M349" i="7" s="1"/>
  <c r="CG350" i="4"/>
  <c r="CU350" i="4" s="1"/>
  <c r="DM349" i="4"/>
  <c r="EA349" i="4" s="1"/>
  <c r="Q348" i="7" s="1"/>
  <c r="DI349" i="4"/>
  <c r="DW349" i="4" s="1"/>
  <c r="M348" i="7" s="1"/>
  <c r="CG349" i="4"/>
  <c r="CU349" i="4" s="1"/>
  <c r="DE348" i="4"/>
  <c r="DS348" i="4" s="1"/>
  <c r="I347" i="7" s="1"/>
  <c r="CC348" i="4"/>
  <c r="CQ348" i="4" s="1"/>
  <c r="DM347" i="4"/>
  <c r="EA347" i="4" s="1"/>
  <c r="Q346" i="7" s="1"/>
  <c r="CK347" i="4"/>
  <c r="CY347" i="4" s="1"/>
  <c r="DE347" i="4"/>
  <c r="DS347" i="4" s="1"/>
  <c r="I346" i="7" s="1"/>
  <c r="CC347" i="4"/>
  <c r="CQ347" i="4" s="1"/>
  <c r="DE346" i="4"/>
  <c r="DS346" i="4" s="1"/>
  <c r="I345" i="7" s="1"/>
  <c r="CC346" i="4"/>
  <c r="CQ346" i="4" s="1"/>
  <c r="DI345" i="4"/>
  <c r="DW345" i="4" s="1"/>
  <c r="M344" i="7" s="1"/>
  <c r="CG345" i="4"/>
  <c r="CU345" i="4" s="1"/>
  <c r="DI344" i="4"/>
  <c r="DW344" i="4" s="1"/>
  <c r="M343" i="7" s="1"/>
  <c r="CG344" i="4"/>
  <c r="CU344" i="4" s="1"/>
  <c r="DE344" i="4"/>
  <c r="DS344" i="4" s="1"/>
  <c r="I343" i="7" s="1"/>
  <c r="CC344" i="4"/>
  <c r="CQ344" i="4" s="1"/>
  <c r="DM343" i="4"/>
  <c r="EA343" i="4" s="1"/>
  <c r="Q342" i="7" s="1"/>
  <c r="CK343" i="4"/>
  <c r="CY343" i="4" s="1"/>
  <c r="DE342" i="4"/>
  <c r="DS342" i="4" s="1"/>
  <c r="I341" i="7" s="1"/>
  <c r="CC342" i="4"/>
  <c r="CQ342" i="4" s="1"/>
  <c r="DM341" i="4"/>
  <c r="EA341" i="4" s="1"/>
  <c r="Q340" i="7" s="1"/>
  <c r="CK341" i="4"/>
  <c r="CY341" i="4" s="1"/>
  <c r="CG341" i="4"/>
  <c r="CU341" i="4" s="1"/>
  <c r="DE339" i="4"/>
  <c r="DS339" i="4" s="1"/>
  <c r="I338" i="7" s="1"/>
  <c r="CC339" i="4"/>
  <c r="CQ339" i="4" s="1"/>
  <c r="DE338" i="4"/>
  <c r="DS338" i="4" s="1"/>
  <c r="I337" i="7" s="1"/>
  <c r="CC338" i="4"/>
  <c r="CQ338" i="4" s="1"/>
  <c r="DM336" i="4"/>
  <c r="EA336" i="4" s="1"/>
  <c r="Q335" i="7" s="1"/>
  <c r="CK336" i="4"/>
  <c r="CY336" i="4" s="1"/>
  <c r="DI336" i="4"/>
  <c r="DW336" i="4" s="1"/>
  <c r="M335" i="7" s="1"/>
  <c r="CG336" i="4"/>
  <c r="CU336" i="4" s="1"/>
  <c r="DM335" i="4"/>
  <c r="EA335" i="4" s="1"/>
  <c r="Q334" i="7" s="1"/>
  <c r="CK335" i="4"/>
  <c r="CY335" i="4" s="1"/>
  <c r="CG333" i="4"/>
  <c r="CU333" i="4" s="1"/>
  <c r="DI333" i="4"/>
  <c r="DW333" i="4" s="1"/>
  <c r="M332" i="7" s="1"/>
  <c r="DE332" i="4"/>
  <c r="DS332" i="4" s="1"/>
  <c r="I331" i="7" s="1"/>
  <c r="CC332" i="4"/>
  <c r="CQ332" i="4" s="1"/>
  <c r="DI331" i="4"/>
  <c r="DW331" i="4" s="1"/>
  <c r="M330" i="7" s="1"/>
  <c r="CG331" i="4"/>
  <c r="CU331" i="4" s="1"/>
  <c r="DM330" i="4"/>
  <c r="EA330" i="4" s="1"/>
  <c r="Q329" i="7" s="1"/>
  <c r="CK330" i="4"/>
  <c r="CY330" i="4" s="1"/>
  <c r="DI329" i="4"/>
  <c r="DW329" i="4" s="1"/>
  <c r="M328" i="7" s="1"/>
  <c r="CG329" i="4"/>
  <c r="CU329" i="4" s="1"/>
  <c r="DI327" i="4"/>
  <c r="DW327" i="4" s="1"/>
  <c r="M326" i="7" s="1"/>
  <c r="CG327" i="4"/>
  <c r="CU327" i="4" s="1"/>
  <c r="DM326" i="4"/>
  <c r="EA326" i="4" s="1"/>
  <c r="Q325" i="7" s="1"/>
  <c r="CK326" i="4"/>
  <c r="CY326" i="4" s="1"/>
  <c r="DE326" i="4"/>
  <c r="DS326" i="4" s="1"/>
  <c r="I325" i="7" s="1"/>
  <c r="DI321" i="4"/>
  <c r="DW321" i="4" s="1"/>
  <c r="M320" i="7" s="1"/>
  <c r="CG321" i="4"/>
  <c r="CU321" i="4" s="1"/>
  <c r="DM320" i="4"/>
  <c r="EA320" i="4" s="1"/>
  <c r="Q319" i="7" s="1"/>
  <c r="CK320" i="4"/>
  <c r="CY320" i="4" s="1"/>
  <c r="DE318" i="4"/>
  <c r="DS318" i="4" s="1"/>
  <c r="I317" i="7" s="1"/>
  <c r="CC318" i="4"/>
  <c r="CQ318" i="4" s="1"/>
  <c r="DE314" i="4"/>
  <c r="DS314" i="4" s="1"/>
  <c r="I313" i="7" s="1"/>
  <c r="CC314" i="4"/>
  <c r="CQ314" i="4" s="1"/>
  <c r="DI313" i="4"/>
  <c r="DW313" i="4" s="1"/>
  <c r="M312" i="7" s="1"/>
  <c r="CG313" i="4"/>
  <c r="CU313" i="4" s="1"/>
  <c r="DE312" i="4"/>
  <c r="DS312" i="4" s="1"/>
  <c r="I311" i="7" s="1"/>
  <c r="CC312" i="4"/>
  <c r="CQ312" i="4" s="1"/>
  <c r="CK310" i="4"/>
  <c r="CY310" i="4" s="1"/>
  <c r="DM310" i="4"/>
  <c r="EA310" i="4" s="1"/>
  <c r="Q309" i="7" s="1"/>
  <c r="DM306" i="4"/>
  <c r="EA306" i="4" s="1"/>
  <c r="Q305" i="7" s="1"/>
  <c r="CK306" i="4"/>
  <c r="CY306" i="4" s="1"/>
  <c r="DI305" i="4"/>
  <c r="DW305" i="4" s="1"/>
  <c r="M304" i="7" s="1"/>
  <c r="CG305" i="4"/>
  <c r="CU305" i="4" s="1"/>
  <c r="CC304" i="4"/>
  <c r="CQ304" i="4" s="1"/>
  <c r="DE304" i="4"/>
  <c r="DS304" i="4" s="1"/>
  <c r="I303" i="7" s="1"/>
  <c r="DM302" i="4"/>
  <c r="EA302" i="4" s="1"/>
  <c r="Q301" i="7" s="1"/>
  <c r="CK302" i="4"/>
  <c r="CY302" i="4" s="1"/>
  <c r="DE302" i="4"/>
  <c r="DS302" i="4" s="1"/>
  <c r="I301" i="7" s="1"/>
  <c r="CC302" i="4"/>
  <c r="CQ302" i="4" s="1"/>
  <c r="DM300" i="4"/>
  <c r="EA300" i="4" s="1"/>
  <c r="Q299" i="7" s="1"/>
  <c r="CK300" i="4"/>
  <c r="CY300" i="4" s="1"/>
  <c r="DI295" i="4"/>
  <c r="DW295" i="4" s="1"/>
  <c r="M294" i="7" s="1"/>
  <c r="CG295" i="4"/>
  <c r="CU295" i="4" s="1"/>
  <c r="DE294" i="4"/>
  <c r="DS294" i="4" s="1"/>
  <c r="I293" i="7" s="1"/>
  <c r="CC294" i="4"/>
  <c r="CQ294" i="4" s="1"/>
  <c r="DE292" i="4"/>
  <c r="DS292" i="4" s="1"/>
  <c r="I291" i="7" s="1"/>
  <c r="CC292" i="4"/>
  <c r="CQ292" i="4" s="1"/>
  <c r="CG291" i="4"/>
  <c r="CU291" i="4" s="1"/>
  <c r="DM290" i="4"/>
  <c r="EA290" i="4" s="1"/>
  <c r="Q289" i="7" s="1"/>
  <c r="CK290" i="4"/>
  <c r="CY290" i="4" s="1"/>
  <c r="DM286" i="4"/>
  <c r="EA286" i="4" s="1"/>
  <c r="Q285" i="7" s="1"/>
  <c r="DI285" i="4"/>
  <c r="DW285" i="4" s="1"/>
  <c r="M284" i="7" s="1"/>
  <c r="CG285" i="4"/>
  <c r="CU285" i="4" s="1"/>
  <c r="DE284" i="4"/>
  <c r="DS284" i="4" s="1"/>
  <c r="I283" i="7" s="1"/>
  <c r="CC284" i="4"/>
  <c r="CQ284" i="4" s="1"/>
  <c r="CG283" i="4"/>
  <c r="CU283" i="4" s="1"/>
  <c r="DE280" i="4"/>
  <c r="DS280" i="4" s="1"/>
  <c r="I279" i="7" s="1"/>
  <c r="CC280" i="4"/>
  <c r="CQ280" i="4" s="1"/>
  <c r="DI279" i="4"/>
  <c r="DW279" i="4" s="1"/>
  <c r="M278" i="7" s="1"/>
  <c r="CG279" i="4"/>
  <c r="CU279" i="4" s="1"/>
  <c r="DE278" i="4"/>
  <c r="DS278" i="4" s="1"/>
  <c r="I277" i="7" s="1"/>
  <c r="CC278" i="4"/>
  <c r="CQ278" i="4" s="1"/>
  <c r="DI277" i="4"/>
  <c r="DW277" i="4" s="1"/>
  <c r="M276" i="7" s="1"/>
  <c r="CG277" i="4"/>
  <c r="CU277" i="4" s="1"/>
  <c r="DI275" i="4"/>
  <c r="DW275" i="4" s="1"/>
  <c r="M274" i="7" s="1"/>
  <c r="CG275" i="4"/>
  <c r="CU275" i="4" s="1"/>
  <c r="DM274" i="4"/>
  <c r="EA274" i="4" s="1"/>
  <c r="Q273" i="7" s="1"/>
  <c r="CK274" i="4"/>
  <c r="CY274" i="4" s="1"/>
  <c r="DI271" i="4"/>
  <c r="DW271" i="4" s="1"/>
  <c r="M270" i="7" s="1"/>
  <c r="CG271" i="4"/>
  <c r="CU271" i="4" s="1"/>
  <c r="CK270" i="4"/>
  <c r="CY270" i="4" s="1"/>
  <c r="DI269" i="4"/>
  <c r="DW269" i="4" s="1"/>
  <c r="M268" i="7" s="1"/>
  <c r="CG269" i="4"/>
  <c r="CU269" i="4" s="1"/>
  <c r="CC268" i="4"/>
  <c r="CQ268" i="4" s="1"/>
  <c r="DE268" i="4"/>
  <c r="DS268" i="4" s="1"/>
  <c r="I267" i="7" s="1"/>
  <c r="DI267" i="4"/>
  <c r="DW267" i="4" s="1"/>
  <c r="M266" i="7" s="1"/>
  <c r="CG267" i="4"/>
  <c r="CU267" i="4" s="1"/>
  <c r="DE264" i="4"/>
  <c r="DS264" i="4" s="1"/>
  <c r="I263" i="7" s="1"/>
  <c r="CC264" i="4"/>
  <c r="CQ264" i="4" s="1"/>
  <c r="DI263" i="4"/>
  <c r="DW263" i="4" s="1"/>
  <c r="M262" i="7" s="1"/>
  <c r="CG263" i="4"/>
  <c r="CU263" i="4" s="1"/>
  <c r="CG261" i="4"/>
  <c r="CU261" i="4" s="1"/>
  <c r="DI261" i="4"/>
  <c r="DW261" i="4" s="1"/>
  <c r="M260" i="7" s="1"/>
  <c r="DM258" i="4"/>
  <c r="EA258" i="4" s="1"/>
  <c r="Q257" i="7" s="1"/>
  <c r="CK258" i="4"/>
  <c r="CY258" i="4" s="1"/>
  <c r="DE256" i="4"/>
  <c r="DS256" i="4" s="1"/>
  <c r="I255" i="7" s="1"/>
  <c r="CC256" i="4"/>
  <c r="CQ256" i="4" s="1"/>
  <c r="DI255" i="4"/>
  <c r="DW255" i="4" s="1"/>
  <c r="M254" i="7" s="1"/>
  <c r="CG255" i="4"/>
  <c r="CU255" i="4" s="1"/>
  <c r="CK254" i="4"/>
  <c r="CY254" i="4" s="1"/>
  <c r="DM252" i="4"/>
  <c r="EA252" i="4" s="1"/>
  <c r="Q251" i="7" s="1"/>
  <c r="CK252" i="4"/>
  <c r="CY252" i="4" s="1"/>
  <c r="DI247" i="4"/>
  <c r="DW247" i="4" s="1"/>
  <c r="M246" i="7" s="1"/>
  <c r="CG247" i="4"/>
  <c r="CU247" i="4" s="1"/>
  <c r="DE246" i="4"/>
  <c r="DS246" i="4" s="1"/>
  <c r="I245" i="7" s="1"/>
  <c r="CC246" i="4"/>
  <c r="CQ246" i="4" s="1"/>
  <c r="DE244" i="4"/>
  <c r="DS244" i="4" s="1"/>
  <c r="I243" i="7" s="1"/>
  <c r="CC244" i="4"/>
  <c r="CQ244" i="4" s="1"/>
  <c r="DI243" i="4"/>
  <c r="DW243" i="4" s="1"/>
  <c r="M242" i="7" s="1"/>
  <c r="CG243" i="4"/>
  <c r="CU243" i="4" s="1"/>
  <c r="DM242" i="4"/>
  <c r="EA242" i="4" s="1"/>
  <c r="Q241" i="7" s="1"/>
  <c r="CK242" i="4"/>
  <c r="CY242" i="4" s="1"/>
  <c r="CC240" i="4"/>
  <c r="CQ240" i="4" s="1"/>
  <c r="DI239" i="4"/>
  <c r="DW239" i="4" s="1"/>
  <c r="M238" i="7" s="1"/>
  <c r="CG239" i="4"/>
  <c r="CU239" i="4" s="1"/>
  <c r="DI237" i="4"/>
  <c r="DW237" i="4" s="1"/>
  <c r="M236" i="7" s="1"/>
  <c r="CG237" i="4"/>
  <c r="CU237" i="4" s="1"/>
  <c r="DE236" i="4"/>
  <c r="DS236" i="4" s="1"/>
  <c r="I235" i="7" s="1"/>
  <c r="CC236" i="4"/>
  <c r="CQ236" i="4" s="1"/>
  <c r="DI233" i="4"/>
  <c r="DW233" i="4" s="1"/>
  <c r="M232" i="7" s="1"/>
  <c r="DE232" i="4"/>
  <c r="DS232" i="4" s="1"/>
  <c r="I231" i="7" s="1"/>
  <c r="CC232" i="4"/>
  <c r="CQ232" i="4" s="1"/>
  <c r="DI231" i="4"/>
  <c r="DW231" i="4" s="1"/>
  <c r="M230" i="7" s="1"/>
  <c r="CG231" i="4"/>
  <c r="CU231" i="4" s="1"/>
  <c r="DE230" i="4"/>
  <c r="DS230" i="4" s="1"/>
  <c r="I229" i="7" s="1"/>
  <c r="CC230" i="4"/>
  <c r="CQ230" i="4" s="1"/>
  <c r="DI227" i="4"/>
  <c r="DW227" i="4" s="1"/>
  <c r="M226" i="7" s="1"/>
  <c r="DM226" i="4"/>
  <c r="EA226" i="4" s="1"/>
  <c r="Q225" i="7" s="1"/>
  <c r="CK226" i="4"/>
  <c r="CY226" i="4" s="1"/>
  <c r="DE224" i="4"/>
  <c r="DS224" i="4" s="1"/>
  <c r="I223" i="7" s="1"/>
  <c r="CC224" i="4"/>
  <c r="CQ224" i="4" s="1"/>
  <c r="DI223" i="4"/>
  <c r="DW223" i="4" s="1"/>
  <c r="M222" i="7" s="1"/>
  <c r="CG223" i="4"/>
  <c r="CU223" i="4" s="1"/>
  <c r="DI221" i="4"/>
  <c r="DW221" i="4" s="1"/>
  <c r="M220" i="7" s="1"/>
  <c r="CG221" i="4"/>
  <c r="CU221" i="4" s="1"/>
  <c r="DI219" i="4"/>
  <c r="DW219" i="4" s="1"/>
  <c r="M218" i="7" s="1"/>
  <c r="CG219" i="4"/>
  <c r="CU219" i="4" s="1"/>
  <c r="DE216" i="4"/>
  <c r="DS216" i="4" s="1"/>
  <c r="I215" i="7" s="1"/>
  <c r="CC216" i="4"/>
  <c r="CQ216" i="4" s="1"/>
  <c r="DI215" i="4"/>
  <c r="DW215" i="4" s="1"/>
  <c r="M214" i="7" s="1"/>
  <c r="CG215" i="4"/>
  <c r="CU215" i="4" s="1"/>
  <c r="DI213" i="4"/>
  <c r="DW213" i="4" s="1"/>
  <c r="M212" i="7" s="1"/>
  <c r="CG213" i="4"/>
  <c r="CU213" i="4" s="1"/>
  <c r="CK212" i="4"/>
  <c r="CY212" i="4" s="1"/>
  <c r="DE212" i="4"/>
  <c r="DS212" i="4" s="1"/>
  <c r="I211" i="7" s="1"/>
  <c r="CC212" i="4"/>
  <c r="CQ212" i="4" s="1"/>
  <c r="DI207" i="4"/>
  <c r="DW207" i="4" s="1"/>
  <c r="M206" i="7" s="1"/>
  <c r="CG207" i="4"/>
  <c r="CU207" i="4" s="1"/>
  <c r="DM204" i="4"/>
  <c r="EA204" i="4" s="1"/>
  <c r="Q203" i="7" s="1"/>
  <c r="CK204" i="4"/>
  <c r="CY204" i="4" s="1"/>
  <c r="CG203" i="4"/>
  <c r="CU203" i="4" s="1"/>
  <c r="DM202" i="4"/>
  <c r="EA202" i="4" s="1"/>
  <c r="Q201" i="7" s="1"/>
  <c r="CK202" i="4"/>
  <c r="CY202" i="4" s="1"/>
  <c r="DE202" i="4"/>
  <c r="DS202" i="4" s="1"/>
  <c r="I201" i="7" s="1"/>
  <c r="CC202" i="4"/>
  <c r="CQ202" i="4" s="1"/>
  <c r="DI199" i="4"/>
  <c r="DW199" i="4" s="1"/>
  <c r="M198" i="7" s="1"/>
  <c r="CG199" i="4"/>
  <c r="CU199" i="4" s="1"/>
  <c r="CK198" i="4"/>
  <c r="CY198" i="4" s="1"/>
  <c r="DM198" i="4"/>
  <c r="EA198" i="4" s="1"/>
  <c r="Q197" i="7" s="1"/>
  <c r="DI197" i="4"/>
  <c r="DW197" i="4" s="1"/>
  <c r="M196" i="7" s="1"/>
  <c r="CG197" i="4"/>
  <c r="CU197" i="4" s="1"/>
  <c r="DE196" i="4"/>
  <c r="DS196" i="4" s="1"/>
  <c r="I195" i="7" s="1"/>
  <c r="CC196" i="4"/>
  <c r="CQ196" i="4" s="1"/>
  <c r="CC194" i="4"/>
  <c r="CQ194" i="4" s="1"/>
  <c r="DE190" i="4"/>
  <c r="DS190" i="4" s="1"/>
  <c r="I189" i="7" s="1"/>
  <c r="CC190" i="4"/>
  <c r="CQ190" i="4" s="1"/>
  <c r="DI189" i="4"/>
  <c r="DW189" i="4" s="1"/>
  <c r="M188" i="7" s="1"/>
  <c r="CG189" i="4"/>
  <c r="CU189" i="4" s="1"/>
  <c r="DI185" i="4"/>
  <c r="DW185" i="4" s="1"/>
  <c r="M184" i="7" s="1"/>
  <c r="CG185" i="4"/>
  <c r="CU185" i="4" s="1"/>
  <c r="DM184" i="4"/>
  <c r="EA184" i="4" s="1"/>
  <c r="Q183" i="7" s="1"/>
  <c r="CK184" i="4"/>
  <c r="CY184" i="4" s="1"/>
  <c r="CK182" i="4"/>
  <c r="CY182" i="4" s="1"/>
  <c r="DM182" i="4"/>
  <c r="EA182" i="4" s="1"/>
  <c r="Q181" i="7" s="1"/>
  <c r="DI181" i="4"/>
  <c r="DW181" i="4" s="1"/>
  <c r="M180" i="7" s="1"/>
  <c r="CG181" i="4"/>
  <c r="CU181" i="4" s="1"/>
  <c r="DI177" i="4"/>
  <c r="DW177" i="4" s="1"/>
  <c r="M176" i="7" s="1"/>
  <c r="CG177" i="4"/>
  <c r="CU177" i="4" s="1"/>
  <c r="DE176" i="4"/>
  <c r="DS176" i="4" s="1"/>
  <c r="I175" i="7" s="1"/>
  <c r="DI175" i="4"/>
  <c r="DW175" i="4" s="1"/>
  <c r="M174" i="7" s="1"/>
  <c r="CG175" i="4"/>
  <c r="CU175" i="4" s="1"/>
  <c r="DM174" i="4"/>
  <c r="EA174" i="4" s="1"/>
  <c r="Q173" i="7" s="1"/>
  <c r="CK174" i="4"/>
  <c r="CY174" i="4" s="1"/>
  <c r="DI173" i="4"/>
  <c r="DW173" i="4" s="1"/>
  <c r="M172" i="7" s="1"/>
  <c r="CG173" i="4"/>
  <c r="CU173" i="4" s="1"/>
  <c r="DM172" i="4"/>
  <c r="EA172" i="4" s="1"/>
  <c r="Q171" i="7" s="1"/>
  <c r="CK172" i="4"/>
  <c r="CY172" i="4" s="1"/>
  <c r="DI171" i="4"/>
  <c r="DW171" i="4" s="1"/>
  <c r="M170" i="7" s="1"/>
  <c r="CG171" i="4"/>
  <c r="CU171" i="4" s="1"/>
  <c r="DM170" i="4"/>
  <c r="EA170" i="4" s="1"/>
  <c r="Q169" i="7" s="1"/>
  <c r="CK170" i="4"/>
  <c r="CY170" i="4" s="1"/>
  <c r="DI167" i="4"/>
  <c r="DW167" i="4" s="1"/>
  <c r="M166" i="7" s="1"/>
  <c r="DI163" i="4"/>
  <c r="DW163" i="4" s="1"/>
  <c r="M162" i="7" s="1"/>
  <c r="CG163" i="4"/>
  <c r="CU163" i="4" s="1"/>
  <c r="DM160" i="4"/>
  <c r="EA160" i="4" s="1"/>
  <c r="Q159" i="7" s="1"/>
  <c r="CK160" i="4"/>
  <c r="CY160" i="4" s="1"/>
  <c r="DI159" i="4"/>
  <c r="DW159" i="4" s="1"/>
  <c r="M158" i="7" s="1"/>
  <c r="CG159" i="4"/>
  <c r="CU159" i="4" s="1"/>
  <c r="DM158" i="4"/>
  <c r="EA158" i="4" s="1"/>
  <c r="Q157" i="7" s="1"/>
  <c r="CK158" i="4"/>
  <c r="CY158" i="4" s="1"/>
  <c r="DE158" i="4"/>
  <c r="DS158" i="4" s="1"/>
  <c r="I157" i="7" s="1"/>
  <c r="CC158" i="4"/>
  <c r="CQ158" i="4" s="1"/>
  <c r="DI157" i="4"/>
  <c r="DW157" i="4" s="1"/>
  <c r="M156" i="7" s="1"/>
  <c r="CG157" i="4"/>
  <c r="CU157" i="4" s="1"/>
  <c r="DM156" i="4"/>
  <c r="EA156" i="4" s="1"/>
  <c r="Q155" i="7" s="1"/>
  <c r="CK156" i="4"/>
  <c r="CY156" i="4" s="1"/>
  <c r="DE154" i="4"/>
  <c r="DS154" i="4" s="1"/>
  <c r="I153" i="7" s="1"/>
  <c r="CC154" i="4"/>
  <c r="CQ154" i="4" s="1"/>
  <c r="DI153" i="4"/>
  <c r="DW153" i="4" s="1"/>
  <c r="M152" i="7" s="1"/>
  <c r="CG153" i="4"/>
  <c r="CU153" i="4" s="1"/>
  <c r="DM152" i="4"/>
  <c r="EA152" i="4" s="1"/>
  <c r="Q151" i="7" s="1"/>
  <c r="CK152" i="4"/>
  <c r="CY152" i="4" s="1"/>
  <c r="DI149" i="4"/>
  <c r="DW149" i="4" s="1"/>
  <c r="M148" i="7" s="1"/>
  <c r="CG149" i="4"/>
  <c r="CU149" i="4" s="1"/>
  <c r="DM148" i="4"/>
  <c r="EA148" i="4" s="1"/>
  <c r="Q147" i="7" s="1"/>
  <c r="CG147" i="4"/>
  <c r="CU147" i="4" s="1"/>
  <c r="CK140" i="4"/>
  <c r="CY140" i="4" s="1"/>
  <c r="DM138" i="4"/>
  <c r="EA138" i="4" s="1"/>
  <c r="Q137" i="7" s="1"/>
  <c r="CK138" i="4"/>
  <c r="CY138" i="4" s="1"/>
  <c r="DE138" i="4"/>
  <c r="DS138" i="4" s="1"/>
  <c r="I137" i="7" s="1"/>
  <c r="CC138" i="4"/>
  <c r="CQ138" i="4" s="1"/>
  <c r="DE136" i="4"/>
  <c r="DS136" i="4" s="1"/>
  <c r="I135" i="7" s="1"/>
  <c r="CC136" i="4"/>
  <c r="CQ136" i="4" s="1"/>
  <c r="DI135" i="4"/>
  <c r="DW135" i="4" s="1"/>
  <c r="M134" i="7" s="1"/>
  <c r="CG135" i="4"/>
  <c r="CU135" i="4" s="1"/>
  <c r="DM134" i="4"/>
  <c r="EA134" i="4" s="1"/>
  <c r="Q133" i="7" s="1"/>
  <c r="DI134" i="4"/>
  <c r="DW134" i="4" s="1"/>
  <c r="M133" i="7" s="1"/>
  <c r="CG134" i="4"/>
  <c r="CU134" i="4" s="1"/>
  <c r="DM132" i="4"/>
  <c r="EA132" i="4" s="1"/>
  <c r="Q131" i="7" s="1"/>
  <c r="CK132" i="4"/>
  <c r="CY132" i="4" s="1"/>
  <c r="DI131" i="4"/>
  <c r="DW131" i="4" s="1"/>
  <c r="M130" i="7" s="1"/>
  <c r="CG131" i="4"/>
  <c r="CU131" i="4" s="1"/>
  <c r="DI129" i="4"/>
  <c r="DW129" i="4" s="1"/>
  <c r="M128" i="7" s="1"/>
  <c r="CG129" i="4"/>
  <c r="CU129" i="4" s="1"/>
  <c r="DE128" i="4"/>
  <c r="DS128" i="4" s="1"/>
  <c r="I127" i="7" s="1"/>
  <c r="CC128" i="4"/>
  <c r="CQ128" i="4" s="1"/>
  <c r="DI126" i="4"/>
  <c r="DW126" i="4" s="1"/>
  <c r="M125" i="7" s="1"/>
  <c r="CG126" i="4"/>
  <c r="CU126" i="4" s="1"/>
  <c r="DE126" i="4"/>
  <c r="DS126" i="4" s="1"/>
  <c r="I125" i="7" s="1"/>
  <c r="CC126" i="4"/>
  <c r="CQ126" i="4" s="1"/>
  <c r="DI125" i="4"/>
  <c r="DW125" i="4" s="1"/>
  <c r="M124" i="7" s="1"/>
  <c r="CG125" i="4"/>
  <c r="CU125" i="4" s="1"/>
  <c r="DE124" i="4"/>
  <c r="DS124" i="4" s="1"/>
  <c r="I123" i="7" s="1"/>
  <c r="CC124" i="4"/>
  <c r="CQ124" i="4" s="1"/>
  <c r="DI122" i="4"/>
  <c r="DW122" i="4" s="1"/>
  <c r="M121" i="7" s="1"/>
  <c r="CG122" i="4"/>
  <c r="CU122" i="4" s="1"/>
  <c r="DE122" i="4"/>
  <c r="DS122" i="4" s="1"/>
  <c r="I121" i="7" s="1"/>
  <c r="CC122" i="4"/>
  <c r="CQ122" i="4" s="1"/>
  <c r="DE120" i="4"/>
  <c r="DS120" i="4" s="1"/>
  <c r="I119" i="7" s="1"/>
  <c r="CC120" i="4"/>
  <c r="CQ120" i="4" s="1"/>
  <c r="CC117" i="4"/>
  <c r="CQ117" i="4" s="1"/>
  <c r="DM116" i="4"/>
  <c r="EA116" i="4" s="1"/>
  <c r="Q115" i="7" s="1"/>
  <c r="CK116" i="4"/>
  <c r="CY116" i="4" s="1"/>
  <c r="DE116" i="4"/>
  <c r="DS116" i="4" s="1"/>
  <c r="I115" i="7" s="1"/>
  <c r="CC116" i="4"/>
  <c r="CQ116" i="4" s="1"/>
  <c r="DE113" i="4"/>
  <c r="DS113" i="4" s="1"/>
  <c r="I112" i="7" s="1"/>
  <c r="DM112" i="4"/>
  <c r="EA112" i="4" s="1"/>
  <c r="Q111" i="7" s="1"/>
  <c r="CK112" i="4"/>
  <c r="CY112" i="4" s="1"/>
  <c r="DI111" i="4"/>
  <c r="DW111" i="4" s="1"/>
  <c r="M110" i="7" s="1"/>
  <c r="CG111" i="4"/>
  <c r="CU111" i="4" s="1"/>
  <c r="DI109" i="4"/>
  <c r="DW109" i="4" s="1"/>
  <c r="M108" i="7" s="1"/>
  <c r="CG109" i="4"/>
  <c r="CU109" i="4" s="1"/>
  <c r="CC108" i="4"/>
  <c r="CQ108" i="4" s="1"/>
  <c r="DE108" i="4"/>
  <c r="DS108" i="4" s="1"/>
  <c r="I107" i="7" s="1"/>
  <c r="DM106" i="4"/>
  <c r="EA106" i="4" s="1"/>
  <c r="Q105" i="7" s="1"/>
  <c r="CK106" i="4"/>
  <c r="CY106" i="4" s="1"/>
  <c r="DI106" i="4"/>
  <c r="DW106" i="4" s="1"/>
  <c r="M105" i="7" s="1"/>
  <c r="DM104" i="4"/>
  <c r="EA104" i="4" s="1"/>
  <c r="Q103" i="7" s="1"/>
  <c r="CK104" i="4"/>
  <c r="CY104" i="4" s="1"/>
  <c r="DI103" i="4"/>
  <c r="DW103" i="4" s="1"/>
  <c r="M102" i="7" s="1"/>
  <c r="CG103" i="4"/>
  <c r="CU103" i="4" s="1"/>
  <c r="DI101" i="4"/>
  <c r="DW101" i="4" s="1"/>
  <c r="M100" i="7" s="1"/>
  <c r="CG101" i="4"/>
  <c r="CU101" i="4" s="1"/>
  <c r="CC100" i="4"/>
  <c r="CQ100" i="4" s="1"/>
  <c r="CC317" i="4"/>
  <c r="CQ317" i="4" s="1"/>
  <c r="CG314" i="4"/>
  <c r="CU314" i="4" s="1"/>
  <c r="CG298" i="4"/>
  <c r="CU298" i="4" s="1"/>
  <c r="CG290" i="4"/>
  <c r="CU290" i="4" s="1"/>
  <c r="CK287" i="4"/>
  <c r="CY287" i="4" s="1"/>
  <c r="CK279" i="4"/>
  <c r="CY279" i="4" s="1"/>
  <c r="CG274" i="4"/>
  <c r="CU274" i="4" s="1"/>
  <c r="CK263" i="4"/>
  <c r="CY263" i="4" s="1"/>
  <c r="CG258" i="4"/>
  <c r="CU258" i="4" s="1"/>
  <c r="CC245" i="4"/>
  <c r="CQ245" i="4" s="1"/>
  <c r="CG242" i="4"/>
  <c r="CU242" i="4" s="1"/>
  <c r="CK239" i="4"/>
  <c r="CY239" i="4" s="1"/>
  <c r="CC229" i="4"/>
  <c r="CQ229" i="4" s="1"/>
  <c r="CC221" i="4"/>
  <c r="CQ221" i="4" s="1"/>
  <c r="CG218" i="4"/>
  <c r="CU218" i="4" s="1"/>
  <c r="CK215" i="4"/>
  <c r="CY215" i="4" s="1"/>
  <c r="CG210" i="4"/>
  <c r="CU210" i="4" s="1"/>
  <c r="CC205" i="4"/>
  <c r="CQ205" i="4" s="1"/>
  <c r="CC197" i="4"/>
  <c r="CQ197" i="4" s="1"/>
  <c r="CK191" i="4"/>
  <c r="CY191" i="4" s="1"/>
  <c r="CG186" i="4"/>
  <c r="CU186" i="4" s="1"/>
  <c r="CJ184" i="4"/>
  <c r="CX184" i="4" s="1"/>
  <c r="CK183" i="4"/>
  <c r="CY183" i="4" s="1"/>
  <c r="CB174" i="4"/>
  <c r="CP174" i="4" s="1"/>
  <c r="CJ168" i="4"/>
  <c r="CX168" i="4" s="1"/>
  <c r="CK167" i="4"/>
  <c r="CY167" i="4" s="1"/>
  <c r="CF163" i="4"/>
  <c r="CT163" i="4" s="1"/>
  <c r="CJ160" i="4"/>
  <c r="CX160" i="4" s="1"/>
  <c r="CF155" i="4"/>
  <c r="CT155" i="4" s="1"/>
  <c r="CG154" i="4"/>
  <c r="CU154" i="4" s="1"/>
  <c r="CJ152" i="4"/>
  <c r="CX152" i="4" s="1"/>
  <c r="CK151" i="4"/>
  <c r="CY151" i="4" s="1"/>
  <c r="CF147" i="4"/>
  <c r="CT147" i="4" s="1"/>
  <c r="CG146" i="4"/>
  <c r="CU146" i="4" s="1"/>
  <c r="CJ144" i="4"/>
  <c r="CX144" i="4" s="1"/>
  <c r="CB142" i="4"/>
  <c r="CP142" i="4" s="1"/>
  <c r="CC141" i="4"/>
  <c r="CQ141" i="4" s="1"/>
  <c r="CB136" i="4"/>
  <c r="CP136" i="4" s="1"/>
  <c r="CG132" i="4"/>
  <c r="CU132" i="4" s="1"/>
  <c r="CF125" i="4"/>
  <c r="CT125" i="4" s="1"/>
  <c r="CH123" i="4"/>
  <c r="CV123" i="4" s="1"/>
  <c r="CF109" i="4"/>
  <c r="CT109" i="4" s="1"/>
  <c r="CH107" i="4"/>
  <c r="CV107" i="4" s="1"/>
  <c r="CD102" i="4"/>
  <c r="CR102" i="4" s="1"/>
  <c r="CG100" i="4"/>
  <c r="CU100" i="4" s="1"/>
  <c r="DE322" i="4"/>
  <c r="DS322" i="4" s="1"/>
  <c r="I321" i="7" s="1"/>
  <c r="DH183" i="4"/>
  <c r="DV183" i="4" s="1"/>
  <c r="L182" i="7" s="1"/>
  <c r="DF147" i="4"/>
  <c r="DT147" i="4" s="1"/>
  <c r="J146" i="7" s="1"/>
  <c r="DF109" i="4"/>
  <c r="DT109" i="4" s="1"/>
  <c r="J108" i="7" s="1"/>
  <c r="DH184" i="4"/>
  <c r="DV184" i="4" s="1"/>
  <c r="L183" i="7" s="1"/>
  <c r="CF184" i="4"/>
  <c r="CT184" i="4" s="1"/>
  <c r="DD183" i="4"/>
  <c r="DR183" i="4" s="1"/>
  <c r="H182" i="7" s="1"/>
  <c r="CB183" i="4"/>
  <c r="CP183" i="4" s="1"/>
  <c r="DH182" i="4"/>
  <c r="DV182" i="4" s="1"/>
  <c r="L181" i="7" s="1"/>
  <c r="CF182" i="4"/>
  <c r="CT182" i="4" s="1"/>
  <c r="DD181" i="4"/>
  <c r="DR181" i="4" s="1"/>
  <c r="H180" i="7" s="1"/>
  <c r="CB181" i="4"/>
  <c r="CP181" i="4" s="1"/>
  <c r="DL179" i="4"/>
  <c r="DZ179" i="4" s="1"/>
  <c r="P178" i="7" s="1"/>
  <c r="CJ179" i="4"/>
  <c r="CX179" i="4" s="1"/>
  <c r="DD179" i="4"/>
  <c r="DR179" i="4" s="1"/>
  <c r="H178" i="7" s="1"/>
  <c r="CB179" i="4"/>
  <c r="CP179" i="4" s="1"/>
  <c r="DH178" i="4"/>
  <c r="DV178" i="4" s="1"/>
  <c r="L177" i="7" s="1"/>
  <c r="CF178" i="4"/>
  <c r="CT178" i="4" s="1"/>
  <c r="DH174" i="4"/>
  <c r="DV174" i="4" s="1"/>
  <c r="L173" i="7" s="1"/>
  <c r="CF174" i="4"/>
  <c r="CT174" i="4" s="1"/>
  <c r="DD173" i="4"/>
  <c r="DR173" i="4" s="1"/>
  <c r="H172" i="7" s="1"/>
  <c r="CB173" i="4"/>
  <c r="CP173" i="4" s="1"/>
  <c r="DD171" i="4"/>
  <c r="DR171" i="4" s="1"/>
  <c r="H170" i="7" s="1"/>
  <c r="CB171" i="4"/>
  <c r="CP171" i="4" s="1"/>
  <c r="DL169" i="4"/>
  <c r="DZ169" i="4" s="1"/>
  <c r="P168" i="7" s="1"/>
  <c r="CJ169" i="4"/>
  <c r="CX169" i="4" s="1"/>
  <c r="DL167" i="4"/>
  <c r="DZ167" i="4" s="1"/>
  <c r="P166" i="7" s="1"/>
  <c r="CJ167" i="4"/>
  <c r="CX167" i="4" s="1"/>
  <c r="DD167" i="4"/>
  <c r="DR167" i="4" s="1"/>
  <c r="H166" i="7" s="1"/>
  <c r="CB167" i="4"/>
  <c r="CP167" i="4" s="1"/>
  <c r="DL165" i="4"/>
  <c r="DZ165" i="4" s="1"/>
  <c r="P164" i="7" s="1"/>
  <c r="CJ165" i="4"/>
  <c r="CX165" i="4" s="1"/>
  <c r="DL163" i="4"/>
  <c r="DZ163" i="4" s="1"/>
  <c r="P162" i="7" s="1"/>
  <c r="CJ163" i="4"/>
  <c r="CX163" i="4" s="1"/>
  <c r="DH162" i="4"/>
  <c r="DV162" i="4" s="1"/>
  <c r="L161" i="7" s="1"/>
  <c r="CF162" i="4"/>
  <c r="CT162" i="4" s="1"/>
  <c r="DH158" i="4"/>
  <c r="DV158" i="4" s="1"/>
  <c r="L157" i="7" s="1"/>
  <c r="CF158" i="4"/>
  <c r="CT158" i="4" s="1"/>
  <c r="DD157" i="4"/>
  <c r="DR157" i="4" s="1"/>
  <c r="H156" i="7" s="1"/>
  <c r="CB157" i="4"/>
  <c r="CP157" i="4" s="1"/>
  <c r="CJ155" i="4"/>
  <c r="CX155" i="4" s="1"/>
  <c r="DL153" i="4"/>
  <c r="DZ153" i="4" s="1"/>
  <c r="P152" i="7" s="1"/>
  <c r="CJ153" i="4"/>
  <c r="CX153" i="4" s="1"/>
  <c r="DH152" i="4"/>
  <c r="DV152" i="4" s="1"/>
  <c r="L151" i="7" s="1"/>
  <c r="CF152" i="4"/>
  <c r="CT152" i="4" s="1"/>
  <c r="DD151" i="4"/>
  <c r="DR151" i="4" s="1"/>
  <c r="H150" i="7" s="1"/>
  <c r="CB151" i="4"/>
  <c r="CP151" i="4" s="1"/>
  <c r="DL149" i="4"/>
  <c r="DZ149" i="4" s="1"/>
  <c r="P148" i="7" s="1"/>
  <c r="CJ149" i="4"/>
  <c r="CX149" i="4" s="1"/>
  <c r="DH148" i="4"/>
  <c r="DV148" i="4" s="1"/>
  <c r="L147" i="7" s="1"/>
  <c r="CF148" i="4"/>
  <c r="CT148" i="4" s="1"/>
  <c r="DL147" i="4"/>
  <c r="DZ147" i="4" s="1"/>
  <c r="P146" i="7" s="1"/>
  <c r="CJ147" i="4"/>
  <c r="CX147" i="4" s="1"/>
  <c r="CF146" i="4"/>
  <c r="CT146" i="4" s="1"/>
  <c r="DL145" i="4"/>
  <c r="DZ145" i="4" s="1"/>
  <c r="P144" i="7" s="1"/>
  <c r="CJ145" i="4"/>
  <c r="CX145" i="4" s="1"/>
  <c r="DH142" i="4"/>
  <c r="DV142" i="4" s="1"/>
  <c r="L141" i="7" s="1"/>
  <c r="CF142" i="4"/>
  <c r="CT142" i="4" s="1"/>
  <c r="DD141" i="4"/>
  <c r="DR141" i="4" s="1"/>
  <c r="H140" i="7" s="1"/>
  <c r="CB141" i="4"/>
  <c r="CP141" i="4" s="1"/>
  <c r="DH140" i="4"/>
  <c r="DV140" i="4" s="1"/>
  <c r="L139" i="7" s="1"/>
  <c r="CF140" i="4"/>
  <c r="CT140" i="4" s="1"/>
  <c r="DD139" i="4"/>
  <c r="DR139" i="4" s="1"/>
  <c r="H138" i="7" s="1"/>
  <c r="CB139" i="4"/>
  <c r="CP139" i="4" s="1"/>
  <c r="DH138" i="4"/>
  <c r="DV138" i="4" s="1"/>
  <c r="L137" i="7" s="1"/>
  <c r="CF138" i="4"/>
  <c r="CT138" i="4" s="1"/>
  <c r="DD137" i="4"/>
  <c r="DR137" i="4" s="1"/>
  <c r="H136" i="7" s="1"/>
  <c r="CB137" i="4"/>
  <c r="CP137" i="4" s="1"/>
  <c r="DL135" i="4"/>
  <c r="DZ135" i="4" s="1"/>
  <c r="P134" i="7" s="1"/>
  <c r="CJ135" i="4"/>
  <c r="CX135" i="4" s="1"/>
  <c r="DD135" i="4"/>
  <c r="DR135" i="4" s="1"/>
  <c r="H134" i="7" s="1"/>
  <c r="CB135" i="4"/>
  <c r="CP135" i="4" s="1"/>
  <c r="DD134" i="4"/>
  <c r="DR134" i="4" s="1"/>
  <c r="H133" i="7" s="1"/>
  <c r="CB134" i="4"/>
  <c r="CP134" i="4" s="1"/>
  <c r="DL133" i="4"/>
  <c r="DZ133" i="4" s="1"/>
  <c r="P132" i="7" s="1"/>
  <c r="CJ133" i="4"/>
  <c r="CX133" i="4" s="1"/>
  <c r="DL132" i="4"/>
  <c r="DZ132" i="4" s="1"/>
  <c r="P131" i="7" s="1"/>
  <c r="CJ132" i="4"/>
  <c r="CX132" i="4" s="1"/>
  <c r="DH132" i="4"/>
  <c r="DV132" i="4" s="1"/>
  <c r="L131" i="7" s="1"/>
  <c r="CF132" i="4"/>
  <c r="CT132" i="4" s="1"/>
  <c r="DL131" i="4"/>
  <c r="DZ131" i="4" s="1"/>
  <c r="P130" i="7" s="1"/>
  <c r="CJ131" i="4"/>
  <c r="CX131" i="4" s="1"/>
  <c r="DH131" i="4"/>
  <c r="DV131" i="4" s="1"/>
  <c r="L130" i="7" s="1"/>
  <c r="CF131" i="4"/>
  <c r="CT131" i="4" s="1"/>
  <c r="DD130" i="4"/>
  <c r="DR130" i="4" s="1"/>
  <c r="H129" i="7" s="1"/>
  <c r="CB130" i="4"/>
  <c r="CP130" i="4" s="1"/>
  <c r="DL128" i="4"/>
  <c r="DZ128" i="4" s="1"/>
  <c r="P127" i="7" s="1"/>
  <c r="CJ128" i="4"/>
  <c r="CX128" i="4" s="1"/>
  <c r="DH128" i="4"/>
  <c r="DV128" i="4" s="1"/>
  <c r="L127" i="7" s="1"/>
  <c r="DL127" i="4"/>
  <c r="DZ127" i="4" s="1"/>
  <c r="P126" i="7" s="1"/>
  <c r="CJ127" i="4"/>
  <c r="CX127" i="4" s="1"/>
  <c r="DD127" i="4"/>
  <c r="DR127" i="4" s="1"/>
  <c r="H126" i="7" s="1"/>
  <c r="CB127" i="4"/>
  <c r="CP127" i="4" s="1"/>
  <c r="DD126" i="4"/>
  <c r="DR126" i="4" s="1"/>
  <c r="H125" i="7" s="1"/>
  <c r="CB126" i="4"/>
  <c r="CP126" i="4" s="1"/>
  <c r="DL125" i="4"/>
  <c r="DZ125" i="4" s="1"/>
  <c r="P124" i="7" s="1"/>
  <c r="CJ125" i="4"/>
  <c r="CX125" i="4" s="1"/>
  <c r="DL124" i="4"/>
  <c r="DZ124" i="4" s="1"/>
  <c r="P123" i="7" s="1"/>
  <c r="CJ124" i="4"/>
  <c r="CX124" i="4" s="1"/>
  <c r="DD123" i="4"/>
  <c r="DR123" i="4" s="1"/>
  <c r="H122" i="7" s="1"/>
  <c r="CB123" i="4"/>
  <c r="CP123" i="4" s="1"/>
  <c r="DL121" i="4"/>
  <c r="DZ121" i="4" s="1"/>
  <c r="P120" i="7" s="1"/>
  <c r="CJ121" i="4"/>
  <c r="CX121" i="4" s="1"/>
  <c r="DL120" i="4"/>
  <c r="DZ120" i="4" s="1"/>
  <c r="P119" i="7" s="1"/>
  <c r="CJ120" i="4"/>
  <c r="CX120" i="4" s="1"/>
  <c r="DL119" i="4"/>
  <c r="DZ119" i="4" s="1"/>
  <c r="P118" i="7" s="1"/>
  <c r="CJ119" i="4"/>
  <c r="CX119" i="4" s="1"/>
  <c r="DH119" i="4"/>
  <c r="DV119" i="4" s="1"/>
  <c r="L118" i="7" s="1"/>
  <c r="CF119" i="4"/>
  <c r="CT119" i="4" s="1"/>
  <c r="DL117" i="4"/>
  <c r="DZ117" i="4" s="1"/>
  <c r="P116" i="7" s="1"/>
  <c r="CJ117" i="4"/>
  <c r="CX117" i="4" s="1"/>
  <c r="DD117" i="4"/>
  <c r="DR117" i="4" s="1"/>
  <c r="H116" i="7" s="1"/>
  <c r="CB117" i="4"/>
  <c r="CP117" i="4" s="1"/>
  <c r="DL116" i="4"/>
  <c r="DZ116" i="4" s="1"/>
  <c r="P115" i="7" s="1"/>
  <c r="CJ116" i="4"/>
  <c r="CX116" i="4" s="1"/>
  <c r="DL115" i="4"/>
  <c r="DZ115" i="4" s="1"/>
  <c r="P114" i="7" s="1"/>
  <c r="CJ115" i="4"/>
  <c r="CX115" i="4" s="1"/>
  <c r="DH115" i="4"/>
  <c r="DV115" i="4" s="1"/>
  <c r="L114" i="7" s="1"/>
  <c r="CF115" i="4"/>
  <c r="CT115" i="4" s="1"/>
  <c r="DL113" i="4"/>
  <c r="DZ113" i="4" s="1"/>
  <c r="P112" i="7" s="1"/>
  <c r="CJ113" i="4"/>
  <c r="CX113" i="4" s="1"/>
  <c r="DL112" i="4"/>
  <c r="DZ112" i="4" s="1"/>
  <c r="P111" i="7" s="1"/>
  <c r="CJ112" i="4"/>
  <c r="CX112" i="4" s="1"/>
  <c r="DH111" i="4"/>
  <c r="DV111" i="4" s="1"/>
  <c r="L110" i="7" s="1"/>
  <c r="CF111" i="4"/>
  <c r="CT111" i="4" s="1"/>
  <c r="DH110" i="4"/>
  <c r="DV110" i="4" s="1"/>
  <c r="L109" i="7" s="1"/>
  <c r="CF110" i="4"/>
  <c r="CT110" i="4" s="1"/>
  <c r="DD109" i="4"/>
  <c r="DR109" i="4" s="1"/>
  <c r="H108" i="7" s="1"/>
  <c r="CB109" i="4"/>
  <c r="CP109" i="4" s="1"/>
  <c r="DD107" i="4"/>
  <c r="DR107" i="4" s="1"/>
  <c r="H106" i="7" s="1"/>
  <c r="CB107" i="4"/>
  <c r="CP107" i="4" s="1"/>
  <c r="DD106" i="4"/>
  <c r="DR106" i="4" s="1"/>
  <c r="H105" i="7" s="1"/>
  <c r="CB106" i="4"/>
  <c r="CP106" i="4" s="1"/>
  <c r="DL105" i="4"/>
  <c r="DZ105" i="4" s="1"/>
  <c r="P104" i="7" s="1"/>
  <c r="CJ105" i="4"/>
  <c r="CX105" i="4" s="1"/>
  <c r="DL104" i="4"/>
  <c r="DZ104" i="4" s="1"/>
  <c r="P103" i="7" s="1"/>
  <c r="CJ104" i="4"/>
  <c r="CX104" i="4" s="1"/>
  <c r="DL103" i="4"/>
  <c r="DZ103" i="4" s="1"/>
  <c r="P102" i="7" s="1"/>
  <c r="CJ103" i="4"/>
  <c r="CX103" i="4" s="1"/>
  <c r="DD103" i="4"/>
  <c r="DR103" i="4" s="1"/>
  <c r="H102" i="7" s="1"/>
  <c r="CB103" i="4"/>
  <c r="CP103" i="4" s="1"/>
  <c r="DL101" i="4"/>
  <c r="DZ101" i="4" s="1"/>
  <c r="P100" i="7" s="1"/>
  <c r="CJ101" i="4"/>
  <c r="CX101" i="4" s="1"/>
  <c r="DL100" i="4"/>
  <c r="DZ100" i="4" s="1"/>
  <c r="P99" i="7" s="1"/>
  <c r="CJ100" i="4"/>
  <c r="CX100" i="4" s="1"/>
  <c r="DH100" i="4"/>
  <c r="DV100" i="4" s="1"/>
  <c r="L99" i="7" s="1"/>
  <c r="CF100" i="4"/>
  <c r="CT100" i="4" s="1"/>
  <c r="CG328" i="4"/>
  <c r="CU328" i="4" s="1"/>
  <c r="CG320" i="4"/>
  <c r="CU320" i="4" s="1"/>
  <c r="CG312" i="4"/>
  <c r="CU312" i="4" s="1"/>
  <c r="CG304" i="4"/>
  <c r="CU304" i="4" s="1"/>
  <c r="CK293" i="4"/>
  <c r="CY293" i="4" s="1"/>
  <c r="CK285" i="4"/>
  <c r="CY285" i="4" s="1"/>
  <c r="CG280" i="4"/>
  <c r="CU280" i="4" s="1"/>
  <c r="CK277" i="4"/>
  <c r="CY277" i="4" s="1"/>
  <c r="CK269" i="4"/>
  <c r="CY269" i="4" s="1"/>
  <c r="CK261" i="4"/>
  <c r="CY261" i="4" s="1"/>
  <c r="CC259" i="4"/>
  <c r="CQ259" i="4" s="1"/>
  <c r="CK253" i="4"/>
  <c r="CY253" i="4" s="1"/>
  <c r="CK245" i="4"/>
  <c r="CY245" i="4" s="1"/>
  <c r="CK237" i="4"/>
  <c r="CY237" i="4" s="1"/>
  <c r="CK229" i="4"/>
  <c r="CY229" i="4" s="1"/>
  <c r="CK221" i="4"/>
  <c r="CY221" i="4" s="1"/>
  <c r="CK213" i="4"/>
  <c r="CY213" i="4" s="1"/>
  <c r="CK205" i="4"/>
  <c r="CY205" i="4" s="1"/>
  <c r="CC203" i="4"/>
  <c r="CQ203" i="4" s="1"/>
  <c r="CK197" i="4"/>
  <c r="CY197" i="4" s="1"/>
  <c r="CC195" i="4"/>
  <c r="CQ195" i="4" s="1"/>
  <c r="CF185" i="4"/>
  <c r="CT185" i="4" s="1"/>
  <c r="CB180" i="4"/>
  <c r="CP180" i="4" s="1"/>
  <c r="CF177" i="4"/>
  <c r="CT177" i="4" s="1"/>
  <c r="CG176" i="4"/>
  <c r="CU176" i="4" s="1"/>
  <c r="CB172" i="4"/>
  <c r="CP172" i="4" s="1"/>
  <c r="CJ166" i="4"/>
  <c r="CX166" i="4" s="1"/>
  <c r="CF161" i="4"/>
  <c r="CT161" i="4" s="1"/>
  <c r="CB156" i="4"/>
  <c r="CP156" i="4" s="1"/>
  <c r="CD154" i="4"/>
  <c r="CR154" i="4" s="1"/>
  <c r="CF153" i="4"/>
  <c r="CT153" i="4" s="1"/>
  <c r="CG152" i="4"/>
  <c r="CU152" i="4" s="1"/>
  <c r="CD146" i="4"/>
  <c r="CR146" i="4" s="1"/>
  <c r="CF145" i="4"/>
  <c r="CT145" i="4" s="1"/>
  <c r="CB140" i="4"/>
  <c r="CP140" i="4" s="1"/>
  <c r="CC139" i="4"/>
  <c r="CQ139" i="4" s="1"/>
  <c r="CK133" i="4"/>
  <c r="CY133" i="4" s="1"/>
  <c r="CG128" i="4"/>
  <c r="CU128" i="4" s="1"/>
  <c r="CH119" i="4"/>
  <c r="CV119" i="4" s="1"/>
  <c r="CC107" i="4"/>
  <c r="CQ107" i="4" s="1"/>
  <c r="CF105" i="4"/>
  <c r="CT105" i="4" s="1"/>
  <c r="DI209" i="4"/>
  <c r="DW209" i="4" s="1"/>
  <c r="M208" i="7" s="1"/>
  <c r="DH180" i="4"/>
  <c r="DV180" i="4" s="1"/>
  <c r="L179" i="7" s="1"/>
  <c r="DI142" i="4"/>
  <c r="DW142" i="4" s="1"/>
  <c r="M141" i="7" s="1"/>
  <c r="DJ104" i="4"/>
  <c r="DX104" i="4" s="1"/>
  <c r="N103" i="7" s="1"/>
  <c r="CI278" i="4"/>
  <c r="CW278" i="4" s="1"/>
  <c r="DK277" i="4"/>
  <c r="DY277" i="4" s="1"/>
  <c r="O276" i="7" s="1"/>
  <c r="CI277" i="4"/>
  <c r="CW277" i="4" s="1"/>
  <c r="CE277" i="4"/>
  <c r="CS277" i="4" s="1"/>
  <c r="CI276" i="4"/>
  <c r="CW276" i="4" s="1"/>
  <c r="DG276" i="4"/>
  <c r="DU276" i="4" s="1"/>
  <c r="K275" i="7" s="1"/>
  <c r="CE276" i="4"/>
  <c r="CS276" i="4" s="1"/>
  <c r="DG275" i="4"/>
  <c r="DU275" i="4" s="1"/>
  <c r="K274" i="7" s="1"/>
  <c r="CE275" i="4"/>
  <c r="CS275" i="4" s="1"/>
  <c r="DK274" i="4"/>
  <c r="DY274" i="4" s="1"/>
  <c r="O273" i="7" s="1"/>
  <c r="CI274" i="4"/>
  <c r="CW274" i="4" s="1"/>
  <c r="DK273" i="4"/>
  <c r="DY273" i="4" s="1"/>
  <c r="O272" i="7" s="1"/>
  <c r="CI273" i="4"/>
  <c r="CW273" i="4" s="1"/>
  <c r="DK271" i="4"/>
  <c r="DY271" i="4" s="1"/>
  <c r="O270" i="7" s="1"/>
  <c r="CI271" i="4"/>
  <c r="CW271" i="4" s="1"/>
  <c r="DG271" i="4"/>
  <c r="DU271" i="4" s="1"/>
  <c r="K270" i="7" s="1"/>
  <c r="CE271" i="4"/>
  <c r="CS271" i="4" s="1"/>
  <c r="DK269" i="4"/>
  <c r="DY269" i="4" s="1"/>
  <c r="O268" i="7" s="1"/>
  <c r="CI269" i="4"/>
  <c r="CW269" i="4" s="1"/>
  <c r="DG268" i="4"/>
  <c r="DU268" i="4" s="1"/>
  <c r="K267" i="7" s="1"/>
  <c r="CE268" i="4"/>
  <c r="CS268" i="4" s="1"/>
  <c r="CI267" i="4"/>
  <c r="CW267" i="4" s="1"/>
  <c r="DG267" i="4"/>
  <c r="DU267" i="4" s="1"/>
  <c r="K266" i="7" s="1"/>
  <c r="CE267" i="4"/>
  <c r="CS267" i="4" s="1"/>
  <c r="DK266" i="4"/>
  <c r="DY266" i="4" s="1"/>
  <c r="O265" i="7" s="1"/>
  <c r="CI266" i="4"/>
  <c r="CW266" i="4" s="1"/>
  <c r="DK265" i="4"/>
  <c r="DY265" i="4" s="1"/>
  <c r="O264" i="7" s="1"/>
  <c r="CI265" i="4"/>
  <c r="CW265" i="4" s="1"/>
  <c r="DG265" i="4"/>
  <c r="DU265" i="4" s="1"/>
  <c r="K264" i="7" s="1"/>
  <c r="CE265" i="4"/>
  <c r="CS265" i="4" s="1"/>
  <c r="DG263" i="4"/>
  <c r="DU263" i="4" s="1"/>
  <c r="K262" i="7" s="1"/>
  <c r="CE263" i="4"/>
  <c r="CS263" i="4" s="1"/>
  <c r="DK261" i="4"/>
  <c r="DY261" i="4" s="1"/>
  <c r="O260" i="7" s="1"/>
  <c r="CI261" i="4"/>
  <c r="CW261" i="4" s="1"/>
  <c r="DG261" i="4"/>
  <c r="DU261" i="4" s="1"/>
  <c r="K260" i="7" s="1"/>
  <c r="DG260" i="4"/>
  <c r="DU260" i="4" s="1"/>
  <c r="K259" i="7" s="1"/>
  <c r="CE260" i="4"/>
  <c r="CS260" i="4" s="1"/>
  <c r="DG259" i="4"/>
  <c r="DU259" i="4" s="1"/>
  <c r="K258" i="7" s="1"/>
  <c r="CE259" i="4"/>
  <c r="CS259" i="4" s="1"/>
  <c r="DK258" i="4"/>
  <c r="DY258" i="4" s="1"/>
  <c r="O257" i="7" s="1"/>
  <c r="CI258" i="4"/>
  <c r="CW258" i="4" s="1"/>
  <c r="DK257" i="4"/>
  <c r="DY257" i="4" s="1"/>
  <c r="O256" i="7" s="1"/>
  <c r="CI257" i="4"/>
  <c r="CW257" i="4" s="1"/>
  <c r="DK255" i="4"/>
  <c r="DY255" i="4" s="1"/>
  <c r="O254" i="7" s="1"/>
  <c r="CI255" i="4"/>
  <c r="CW255" i="4" s="1"/>
  <c r="DG255" i="4"/>
  <c r="DU255" i="4" s="1"/>
  <c r="K254" i="7" s="1"/>
  <c r="CE255" i="4"/>
  <c r="CS255" i="4" s="1"/>
  <c r="DK254" i="4"/>
  <c r="DY254" i="4" s="1"/>
  <c r="O253" i="7" s="1"/>
  <c r="DK253" i="4"/>
  <c r="DY253" i="4" s="1"/>
  <c r="O252" i="7" s="1"/>
  <c r="CI253" i="4"/>
  <c r="CW253" i="4" s="1"/>
  <c r="DG252" i="4"/>
  <c r="DU252" i="4" s="1"/>
  <c r="K251" i="7" s="1"/>
  <c r="CE252" i="4"/>
  <c r="CS252" i="4" s="1"/>
  <c r="DG251" i="4"/>
  <c r="DU251" i="4" s="1"/>
  <c r="K250" i="7" s="1"/>
  <c r="CE251" i="4"/>
  <c r="CS251" i="4" s="1"/>
  <c r="DK250" i="4"/>
  <c r="DY250" i="4" s="1"/>
  <c r="O249" i="7" s="1"/>
  <c r="CI250" i="4"/>
  <c r="CW250" i="4" s="1"/>
  <c r="DK249" i="4"/>
  <c r="DY249" i="4" s="1"/>
  <c r="O248" i="7" s="1"/>
  <c r="CI249" i="4"/>
  <c r="CW249" i="4" s="1"/>
  <c r="DG249" i="4"/>
  <c r="DU249" i="4" s="1"/>
  <c r="K248" i="7" s="1"/>
  <c r="CE249" i="4"/>
  <c r="CS249" i="4" s="1"/>
  <c r="DG247" i="4"/>
  <c r="DU247" i="4" s="1"/>
  <c r="K246" i="7" s="1"/>
  <c r="CE247" i="4"/>
  <c r="CS247" i="4" s="1"/>
  <c r="DK245" i="4"/>
  <c r="DY245" i="4" s="1"/>
  <c r="O244" i="7" s="1"/>
  <c r="CI245" i="4"/>
  <c r="CW245" i="4" s="1"/>
  <c r="DG245" i="4"/>
  <c r="DU245" i="4" s="1"/>
  <c r="K244" i="7" s="1"/>
  <c r="DG244" i="4"/>
  <c r="DU244" i="4" s="1"/>
  <c r="K243" i="7" s="1"/>
  <c r="CE244" i="4"/>
  <c r="CS244" i="4" s="1"/>
  <c r="DG243" i="4"/>
  <c r="DU243" i="4" s="1"/>
  <c r="K242" i="7" s="1"/>
  <c r="CE243" i="4"/>
  <c r="CS243" i="4" s="1"/>
  <c r="DK242" i="4"/>
  <c r="DY242" i="4" s="1"/>
  <c r="O241" i="7" s="1"/>
  <c r="CI242" i="4"/>
  <c r="CW242" i="4" s="1"/>
  <c r="DK241" i="4"/>
  <c r="DY241" i="4" s="1"/>
  <c r="O240" i="7" s="1"/>
  <c r="CI241" i="4"/>
  <c r="CW241" i="4" s="1"/>
  <c r="DK239" i="4"/>
  <c r="DY239" i="4" s="1"/>
  <c r="O238" i="7" s="1"/>
  <c r="CI239" i="4"/>
  <c r="CW239" i="4" s="1"/>
  <c r="DG239" i="4"/>
  <c r="DU239" i="4" s="1"/>
  <c r="K238" i="7" s="1"/>
  <c r="CE239" i="4"/>
  <c r="CS239" i="4" s="1"/>
  <c r="DK238" i="4"/>
  <c r="DY238" i="4" s="1"/>
  <c r="O237" i="7" s="1"/>
  <c r="DK237" i="4"/>
  <c r="DY237" i="4" s="1"/>
  <c r="O236" i="7" s="1"/>
  <c r="CI237" i="4"/>
  <c r="CW237" i="4" s="1"/>
  <c r="DG236" i="4"/>
  <c r="DU236" i="4" s="1"/>
  <c r="K235" i="7" s="1"/>
  <c r="CE236" i="4"/>
  <c r="CS236" i="4" s="1"/>
  <c r="DG235" i="4"/>
  <c r="DU235" i="4" s="1"/>
  <c r="K234" i="7" s="1"/>
  <c r="CE235" i="4"/>
  <c r="CS235" i="4" s="1"/>
  <c r="DK234" i="4"/>
  <c r="DY234" i="4" s="1"/>
  <c r="O233" i="7" s="1"/>
  <c r="CI234" i="4"/>
  <c r="CW234" i="4" s="1"/>
  <c r="DK233" i="4"/>
  <c r="DY233" i="4" s="1"/>
  <c r="O232" i="7" s="1"/>
  <c r="CI233" i="4"/>
  <c r="CW233" i="4" s="1"/>
  <c r="DG233" i="4"/>
  <c r="DU233" i="4" s="1"/>
  <c r="K232" i="7" s="1"/>
  <c r="CE233" i="4"/>
  <c r="CS233" i="4" s="1"/>
  <c r="DG231" i="4"/>
  <c r="DU231" i="4" s="1"/>
  <c r="K230" i="7" s="1"/>
  <c r="CE231" i="4"/>
  <c r="CS231" i="4" s="1"/>
  <c r="DK229" i="4"/>
  <c r="DY229" i="4" s="1"/>
  <c r="O228" i="7" s="1"/>
  <c r="CI229" i="4"/>
  <c r="CW229" i="4" s="1"/>
  <c r="DG229" i="4"/>
  <c r="DU229" i="4" s="1"/>
  <c r="K228" i="7" s="1"/>
  <c r="DG228" i="4"/>
  <c r="DU228" i="4" s="1"/>
  <c r="K227" i="7" s="1"/>
  <c r="CE228" i="4"/>
  <c r="CS228" i="4" s="1"/>
  <c r="DG227" i="4"/>
  <c r="DU227" i="4" s="1"/>
  <c r="K226" i="7" s="1"/>
  <c r="CE227" i="4"/>
  <c r="CS227" i="4" s="1"/>
  <c r="DK226" i="4"/>
  <c r="DY226" i="4" s="1"/>
  <c r="O225" i="7" s="1"/>
  <c r="CI226" i="4"/>
  <c r="CW226" i="4" s="1"/>
  <c r="DK225" i="4"/>
  <c r="DY225" i="4" s="1"/>
  <c r="O224" i="7" s="1"/>
  <c r="CI225" i="4"/>
  <c r="CW225" i="4" s="1"/>
  <c r="DK223" i="4"/>
  <c r="DY223" i="4" s="1"/>
  <c r="O222" i="7" s="1"/>
  <c r="CI223" i="4"/>
  <c r="CW223" i="4" s="1"/>
  <c r="DG223" i="4"/>
  <c r="DU223" i="4" s="1"/>
  <c r="K222" i="7" s="1"/>
  <c r="CE223" i="4"/>
  <c r="CS223" i="4" s="1"/>
  <c r="DK222" i="4"/>
  <c r="DY222" i="4" s="1"/>
  <c r="O221" i="7" s="1"/>
  <c r="DK221" i="4"/>
  <c r="DY221" i="4" s="1"/>
  <c r="O220" i="7" s="1"/>
  <c r="CI221" i="4"/>
  <c r="CW221" i="4" s="1"/>
  <c r="CI220" i="4"/>
  <c r="CW220" i="4" s="1"/>
  <c r="DG220" i="4"/>
  <c r="DU220" i="4" s="1"/>
  <c r="K219" i="7" s="1"/>
  <c r="CE220" i="4"/>
  <c r="CS220" i="4" s="1"/>
  <c r="DG219" i="4"/>
  <c r="DU219" i="4" s="1"/>
  <c r="K218" i="7" s="1"/>
  <c r="CE219" i="4"/>
  <c r="CS219" i="4" s="1"/>
  <c r="DK218" i="4"/>
  <c r="DY218" i="4" s="1"/>
  <c r="O217" i="7" s="1"/>
  <c r="CI218" i="4"/>
  <c r="CW218" i="4" s="1"/>
  <c r="DK217" i="4"/>
  <c r="DY217" i="4" s="1"/>
  <c r="O216" i="7" s="1"/>
  <c r="CI217" i="4"/>
  <c r="CW217" i="4" s="1"/>
  <c r="DG217" i="4"/>
  <c r="DU217" i="4" s="1"/>
  <c r="K216" i="7" s="1"/>
  <c r="CE217" i="4"/>
  <c r="CS217" i="4" s="1"/>
  <c r="CI216" i="4"/>
  <c r="CW216" i="4" s="1"/>
  <c r="DG215" i="4"/>
  <c r="DU215" i="4" s="1"/>
  <c r="K214" i="7" s="1"/>
  <c r="CE215" i="4"/>
  <c r="CS215" i="4" s="1"/>
  <c r="DK213" i="4"/>
  <c r="DY213" i="4" s="1"/>
  <c r="O212" i="7" s="1"/>
  <c r="CI213" i="4"/>
  <c r="CW213" i="4" s="1"/>
  <c r="DG212" i="4"/>
  <c r="DU212" i="4" s="1"/>
  <c r="K211" i="7" s="1"/>
  <c r="CE212" i="4"/>
  <c r="CS212" i="4" s="1"/>
  <c r="DK211" i="4"/>
  <c r="DY211" i="4" s="1"/>
  <c r="O210" i="7" s="1"/>
  <c r="CI211" i="4"/>
  <c r="CW211" i="4" s="1"/>
  <c r="DK210" i="4"/>
  <c r="DY210" i="4" s="1"/>
  <c r="O209" i="7" s="1"/>
  <c r="CI210" i="4"/>
  <c r="CW210" i="4" s="1"/>
  <c r="DG209" i="4"/>
  <c r="DU209" i="4" s="1"/>
  <c r="K208" i="7" s="1"/>
  <c r="CE209" i="4"/>
  <c r="CS209" i="4" s="1"/>
  <c r="CI208" i="4"/>
  <c r="CW208" i="4" s="1"/>
  <c r="CE206" i="4"/>
  <c r="CS206" i="4" s="1"/>
  <c r="DG205" i="4"/>
  <c r="DU205" i="4" s="1"/>
  <c r="K204" i="7" s="1"/>
  <c r="CE205" i="4"/>
  <c r="CS205" i="4" s="1"/>
  <c r="DG204" i="4"/>
  <c r="DU204" i="4" s="1"/>
  <c r="K203" i="7" s="1"/>
  <c r="CE204" i="4"/>
  <c r="CS204" i="4" s="1"/>
  <c r="DK203" i="4"/>
  <c r="DY203" i="4" s="1"/>
  <c r="O202" i="7" s="1"/>
  <c r="CI203" i="4"/>
  <c r="CW203" i="4" s="1"/>
  <c r="DK202" i="4"/>
  <c r="DY202" i="4" s="1"/>
  <c r="O201" i="7" s="1"/>
  <c r="CI202" i="4"/>
  <c r="CW202" i="4" s="1"/>
  <c r="CI200" i="4"/>
  <c r="CW200" i="4" s="1"/>
  <c r="CE199" i="4"/>
  <c r="CS199" i="4" s="1"/>
  <c r="DG197" i="4"/>
  <c r="DU197" i="4" s="1"/>
  <c r="K196" i="7" s="1"/>
  <c r="CE197" i="4"/>
  <c r="CS197" i="4" s="1"/>
  <c r="CI196" i="4"/>
  <c r="CW196" i="4" s="1"/>
  <c r="DG196" i="4"/>
  <c r="DU196" i="4" s="1"/>
  <c r="K195" i="7" s="1"/>
  <c r="CE196" i="4"/>
  <c r="CS196" i="4" s="1"/>
  <c r="DK195" i="4"/>
  <c r="DY195" i="4" s="1"/>
  <c r="O194" i="7" s="1"/>
  <c r="CI195" i="4"/>
  <c r="CW195" i="4" s="1"/>
  <c r="DK194" i="4"/>
  <c r="DY194" i="4" s="1"/>
  <c r="O193" i="7" s="1"/>
  <c r="CI194" i="4"/>
  <c r="CW194" i="4" s="1"/>
  <c r="CE194" i="4"/>
  <c r="CS194" i="4" s="1"/>
  <c r="DK192" i="4"/>
  <c r="DY192" i="4" s="1"/>
  <c r="O191" i="7" s="1"/>
  <c r="CI192" i="4"/>
  <c r="CW192" i="4" s="1"/>
  <c r="CI190" i="4"/>
  <c r="CW190" i="4" s="1"/>
  <c r="CI189" i="4"/>
  <c r="CW189" i="4" s="1"/>
  <c r="DG189" i="4"/>
  <c r="DU189" i="4" s="1"/>
  <c r="K188" i="7" s="1"/>
  <c r="CE189" i="4"/>
  <c r="CS189" i="4" s="1"/>
  <c r="CE188" i="4"/>
  <c r="CS188" i="4" s="1"/>
  <c r="DK187" i="4"/>
  <c r="DY187" i="4" s="1"/>
  <c r="O186" i="7" s="1"/>
  <c r="CI187" i="4"/>
  <c r="CW187" i="4" s="1"/>
  <c r="DG186" i="4"/>
  <c r="DU186" i="4" s="1"/>
  <c r="K185" i="7" s="1"/>
  <c r="CE186" i="4"/>
  <c r="CS186" i="4" s="1"/>
  <c r="DK184" i="4"/>
  <c r="DY184" i="4" s="1"/>
  <c r="O183" i="7" s="1"/>
  <c r="CI184" i="4"/>
  <c r="CW184" i="4" s="1"/>
  <c r="DK183" i="4"/>
  <c r="DY183" i="4" s="1"/>
  <c r="O182" i="7" s="1"/>
  <c r="CI183" i="4"/>
  <c r="CW183" i="4" s="1"/>
  <c r="DG181" i="4"/>
  <c r="DU181" i="4" s="1"/>
  <c r="K180" i="7" s="1"/>
  <c r="CE181" i="4"/>
  <c r="CS181" i="4" s="1"/>
  <c r="DK179" i="4"/>
  <c r="DY179" i="4" s="1"/>
  <c r="O178" i="7" s="1"/>
  <c r="CI179" i="4"/>
  <c r="CW179" i="4" s="1"/>
  <c r="CE179" i="4"/>
  <c r="CS179" i="4" s="1"/>
  <c r="DG178" i="4"/>
  <c r="DU178" i="4" s="1"/>
  <c r="K177" i="7" s="1"/>
  <c r="CE178" i="4"/>
  <c r="CS178" i="4" s="1"/>
  <c r="DG177" i="4"/>
  <c r="DU177" i="4" s="1"/>
  <c r="K176" i="7" s="1"/>
  <c r="CE177" i="4"/>
  <c r="CS177" i="4" s="1"/>
  <c r="DK176" i="4"/>
  <c r="DY176" i="4" s="1"/>
  <c r="O175" i="7" s="1"/>
  <c r="CI176" i="4"/>
  <c r="CW176" i="4" s="1"/>
  <c r="CE176" i="4"/>
  <c r="CS176" i="4" s="1"/>
  <c r="CI175" i="4"/>
  <c r="CW175" i="4" s="1"/>
  <c r="DG173" i="4"/>
  <c r="DU173" i="4" s="1"/>
  <c r="K172" i="7" s="1"/>
  <c r="CE173" i="4"/>
  <c r="CS173" i="4" s="1"/>
  <c r="DK171" i="4"/>
  <c r="DY171" i="4" s="1"/>
  <c r="O170" i="7" s="1"/>
  <c r="CI171" i="4"/>
  <c r="CW171" i="4" s="1"/>
  <c r="DK170" i="4"/>
  <c r="DY170" i="4" s="1"/>
  <c r="O169" i="7" s="1"/>
  <c r="DG170" i="4"/>
  <c r="DU170" i="4" s="1"/>
  <c r="K169" i="7" s="1"/>
  <c r="CE170" i="4"/>
  <c r="CS170" i="4" s="1"/>
  <c r="DG169" i="4"/>
  <c r="DU169" i="4" s="1"/>
  <c r="K168" i="7" s="1"/>
  <c r="DK168" i="4"/>
  <c r="DY168" i="4" s="1"/>
  <c r="O167" i="7" s="1"/>
  <c r="CI168" i="4"/>
  <c r="CW168" i="4" s="1"/>
  <c r="DG166" i="4"/>
  <c r="DU166" i="4" s="1"/>
  <c r="K165" i="7" s="1"/>
  <c r="DG165" i="4"/>
  <c r="DU165" i="4" s="1"/>
  <c r="K164" i="7" s="1"/>
  <c r="CE165" i="4"/>
  <c r="CS165" i="4" s="1"/>
  <c r="DK163" i="4"/>
  <c r="DY163" i="4" s="1"/>
  <c r="O162" i="7" s="1"/>
  <c r="CI163" i="4"/>
  <c r="CW163" i="4" s="1"/>
  <c r="DG162" i="4"/>
  <c r="DU162" i="4" s="1"/>
  <c r="K161" i="7" s="1"/>
  <c r="CE162" i="4"/>
  <c r="CS162" i="4" s="1"/>
  <c r="DK160" i="4"/>
  <c r="DY160" i="4" s="1"/>
  <c r="O159" i="7" s="1"/>
  <c r="CI160" i="4"/>
  <c r="CW160" i="4" s="1"/>
  <c r="DK158" i="4"/>
  <c r="DY158" i="4" s="1"/>
  <c r="O157" i="7" s="1"/>
  <c r="DK157" i="4"/>
  <c r="DY157" i="4" s="1"/>
  <c r="O156" i="7" s="1"/>
  <c r="DG157" i="4"/>
  <c r="DU157" i="4" s="1"/>
  <c r="K156" i="7" s="1"/>
  <c r="CE157" i="4"/>
  <c r="CS157" i="4" s="1"/>
  <c r="DG156" i="4"/>
  <c r="DU156" i="4" s="1"/>
  <c r="K155" i="7" s="1"/>
  <c r="DK155" i="4"/>
  <c r="DY155" i="4" s="1"/>
  <c r="O154" i="7" s="1"/>
  <c r="CI155" i="4"/>
  <c r="CW155" i="4" s="1"/>
  <c r="CI154" i="4"/>
  <c r="CW154" i="4" s="1"/>
  <c r="DG154" i="4"/>
  <c r="DU154" i="4" s="1"/>
  <c r="K153" i="7" s="1"/>
  <c r="CE154" i="4"/>
  <c r="CS154" i="4" s="1"/>
  <c r="DK152" i="4"/>
  <c r="DY152" i="4" s="1"/>
  <c r="O151" i="7" s="1"/>
  <c r="CI152" i="4"/>
  <c r="CW152" i="4" s="1"/>
  <c r="DK151" i="4"/>
  <c r="DY151" i="4" s="1"/>
  <c r="O150" i="7" s="1"/>
  <c r="CI151" i="4"/>
  <c r="CW151" i="4" s="1"/>
  <c r="CE150" i="4"/>
  <c r="CS150" i="4" s="1"/>
  <c r="DG149" i="4"/>
  <c r="DU149" i="4" s="1"/>
  <c r="K148" i="7" s="1"/>
  <c r="CE149" i="4"/>
  <c r="CS149" i="4" s="1"/>
  <c r="DK147" i="4"/>
  <c r="DY147" i="4" s="1"/>
  <c r="O146" i="7" s="1"/>
  <c r="CI147" i="4"/>
  <c r="CW147" i="4" s="1"/>
  <c r="DG146" i="4"/>
  <c r="DU146" i="4" s="1"/>
  <c r="K145" i="7" s="1"/>
  <c r="CE146" i="4"/>
  <c r="CS146" i="4" s="1"/>
  <c r="DG145" i="4"/>
  <c r="DU145" i="4" s="1"/>
  <c r="K144" i="7" s="1"/>
  <c r="CE145" i="4"/>
  <c r="CS145" i="4" s="1"/>
  <c r="DK144" i="4"/>
  <c r="DY144" i="4" s="1"/>
  <c r="O143" i="7" s="1"/>
  <c r="CI144" i="4"/>
  <c r="CW144" i="4" s="1"/>
  <c r="CE144" i="4"/>
  <c r="CS144" i="4" s="1"/>
  <c r="CI141" i="4"/>
  <c r="CW141" i="4" s="1"/>
  <c r="DG141" i="4"/>
  <c r="DU141" i="4" s="1"/>
  <c r="K140" i="7" s="1"/>
  <c r="CE141" i="4"/>
  <c r="CS141" i="4" s="1"/>
  <c r="DG140" i="4"/>
  <c r="DU140" i="4" s="1"/>
  <c r="K139" i="7" s="1"/>
  <c r="CE140" i="4"/>
  <c r="CS140" i="4" s="1"/>
  <c r="DK139" i="4"/>
  <c r="DY139" i="4" s="1"/>
  <c r="O138" i="7" s="1"/>
  <c r="CI139" i="4"/>
  <c r="CW139" i="4" s="1"/>
  <c r="CE138" i="4"/>
  <c r="CS138" i="4" s="1"/>
  <c r="CE137" i="4"/>
  <c r="CS137" i="4" s="1"/>
  <c r="CE134" i="4"/>
  <c r="CS134" i="4" s="1"/>
  <c r="DG133" i="4"/>
  <c r="DU133" i="4" s="1"/>
  <c r="K132" i="7" s="1"/>
  <c r="CE133" i="4"/>
  <c r="CS133" i="4" s="1"/>
  <c r="DK131" i="4"/>
  <c r="DY131" i="4" s="1"/>
  <c r="O130" i="7" s="1"/>
  <c r="CI131" i="4"/>
  <c r="CW131" i="4" s="1"/>
  <c r="CI128" i="4"/>
  <c r="CW128" i="4" s="1"/>
  <c r="CE127" i="4"/>
  <c r="CS127" i="4" s="1"/>
  <c r="DG125" i="4"/>
  <c r="DU125" i="4" s="1"/>
  <c r="K124" i="7" s="1"/>
  <c r="CE125" i="4"/>
  <c r="CS125" i="4" s="1"/>
  <c r="CI124" i="4"/>
  <c r="CW124" i="4" s="1"/>
  <c r="DK123" i="4"/>
  <c r="DY123" i="4" s="1"/>
  <c r="O122" i="7" s="1"/>
  <c r="CI123" i="4"/>
  <c r="CW123" i="4" s="1"/>
  <c r="CE123" i="4"/>
  <c r="CS123" i="4" s="1"/>
  <c r="CE122" i="4"/>
  <c r="CS122" i="4" s="1"/>
  <c r="DK119" i="4"/>
  <c r="DY119" i="4" s="1"/>
  <c r="O118" i="7" s="1"/>
  <c r="CI119" i="4"/>
  <c r="CW119" i="4" s="1"/>
  <c r="CE119" i="4"/>
  <c r="CS119" i="4" s="1"/>
  <c r="DG117" i="4"/>
  <c r="DU117" i="4" s="1"/>
  <c r="K116" i="7" s="1"/>
  <c r="CE117" i="4"/>
  <c r="CS117" i="4" s="1"/>
  <c r="CI116" i="4"/>
  <c r="CW116" i="4" s="1"/>
  <c r="DK115" i="4"/>
  <c r="DY115" i="4" s="1"/>
  <c r="O114" i="7" s="1"/>
  <c r="CI115" i="4"/>
  <c r="CW115" i="4" s="1"/>
  <c r="CE115" i="4"/>
  <c r="CS115" i="4" s="1"/>
  <c r="CE114" i="4"/>
  <c r="CS114" i="4" s="1"/>
  <c r="DG113" i="4"/>
  <c r="DU113" i="4" s="1"/>
  <c r="K112" i="7" s="1"/>
  <c r="CE113" i="4"/>
  <c r="CS113" i="4" s="1"/>
  <c r="CI112" i="4"/>
  <c r="CW112" i="4" s="1"/>
  <c r="DG112" i="4"/>
  <c r="DU112" i="4" s="1"/>
  <c r="K111" i="7" s="1"/>
  <c r="CE112" i="4"/>
  <c r="CS112" i="4" s="1"/>
  <c r="DK110" i="4"/>
  <c r="DY110" i="4" s="1"/>
  <c r="O109" i="7" s="1"/>
  <c r="CI110" i="4"/>
  <c r="CW110" i="4" s="1"/>
  <c r="DK109" i="4"/>
  <c r="DY109" i="4" s="1"/>
  <c r="O108" i="7" s="1"/>
  <c r="CI109" i="4"/>
  <c r="CW109" i="4" s="1"/>
  <c r="DG109" i="4"/>
  <c r="DU109" i="4" s="1"/>
  <c r="K108" i="7" s="1"/>
  <c r="CE109" i="4"/>
  <c r="CS109" i="4" s="1"/>
  <c r="DG108" i="4"/>
  <c r="DU108" i="4" s="1"/>
  <c r="K107" i="7" s="1"/>
  <c r="CE108" i="4"/>
  <c r="CS108" i="4" s="1"/>
  <c r="DK107" i="4"/>
  <c r="DY107" i="4" s="1"/>
  <c r="O106" i="7" s="1"/>
  <c r="CI107" i="4"/>
  <c r="CW107" i="4" s="1"/>
  <c r="DG107" i="4"/>
  <c r="DU107" i="4" s="1"/>
  <c r="K106" i="7" s="1"/>
  <c r="CE107" i="4"/>
  <c r="CS107" i="4" s="1"/>
  <c r="DG106" i="4"/>
  <c r="DU106" i="4" s="1"/>
  <c r="K105" i="7" s="1"/>
  <c r="CE106" i="4"/>
  <c r="CS106" i="4" s="1"/>
  <c r="DK104" i="4"/>
  <c r="DY104" i="4" s="1"/>
  <c r="O103" i="7" s="1"/>
  <c r="CI104" i="4"/>
  <c r="CW104" i="4" s="1"/>
  <c r="DG103" i="4"/>
  <c r="DU103" i="4" s="1"/>
  <c r="K102" i="7" s="1"/>
  <c r="CE103" i="4"/>
  <c r="CS103" i="4" s="1"/>
  <c r="DG102" i="4"/>
  <c r="DU102" i="4" s="1"/>
  <c r="K101" i="7" s="1"/>
  <c r="CE102" i="4"/>
  <c r="CS102" i="4" s="1"/>
  <c r="DG101" i="4"/>
  <c r="DU101" i="4" s="1"/>
  <c r="K100" i="7" s="1"/>
  <c r="CE101" i="4"/>
  <c r="CS101" i="4" s="1"/>
  <c r="DK100" i="4"/>
  <c r="DY100" i="4" s="1"/>
  <c r="O99" i="7" s="1"/>
  <c r="CI100" i="4"/>
  <c r="CW100" i="4" s="1"/>
  <c r="CK323" i="4"/>
  <c r="CY323" i="4" s="1"/>
  <c r="CK315" i="4"/>
  <c r="CY315" i="4" s="1"/>
  <c r="CK307" i="4"/>
  <c r="CY307" i="4" s="1"/>
  <c r="CK299" i="4"/>
  <c r="CY299" i="4" s="1"/>
  <c r="CC289" i="4"/>
  <c r="CQ289" i="4" s="1"/>
  <c r="CK283" i="4"/>
  <c r="CY283" i="4" s="1"/>
  <c r="CG278" i="4"/>
  <c r="CU278" i="4" s="1"/>
  <c r="CC273" i="4"/>
  <c r="CQ273" i="4" s="1"/>
  <c r="CG270" i="4"/>
  <c r="CU270" i="4" s="1"/>
  <c r="CC265" i="4"/>
  <c r="CQ265" i="4" s="1"/>
  <c r="CG262" i="4"/>
  <c r="CU262" i="4" s="1"/>
  <c r="CK259" i="4"/>
  <c r="CY259" i="4" s="1"/>
  <c r="CC257" i="4"/>
  <c r="CQ257" i="4" s="1"/>
  <c r="CC249" i="4"/>
  <c r="CQ249" i="4" s="1"/>
  <c r="CC241" i="4"/>
  <c r="CQ241" i="4" s="1"/>
  <c r="CC225" i="4"/>
  <c r="CQ225" i="4" s="1"/>
  <c r="CC217" i="4"/>
  <c r="CQ217" i="4" s="1"/>
  <c r="CC209" i="4"/>
  <c r="CQ209" i="4" s="1"/>
  <c r="CK203" i="4"/>
  <c r="CY203" i="4" s="1"/>
  <c r="CC201" i="4"/>
  <c r="CQ201" i="4" s="1"/>
  <c r="CC193" i="4"/>
  <c r="CQ193" i="4" s="1"/>
  <c r="CB186" i="4"/>
  <c r="CP186" i="4" s="1"/>
  <c r="CK179" i="4"/>
  <c r="CY179" i="4" s="1"/>
  <c r="CC177" i="4"/>
  <c r="CQ177" i="4" s="1"/>
  <c r="CF175" i="4"/>
  <c r="CT175" i="4" s="1"/>
  <c r="CG174" i="4"/>
  <c r="CU174" i="4" s="1"/>
  <c r="CK171" i="4"/>
  <c r="CY171" i="4" s="1"/>
  <c r="CF167" i="4"/>
  <c r="CT167" i="4" s="1"/>
  <c r="CJ164" i="4"/>
  <c r="CX164" i="4" s="1"/>
  <c r="CK163" i="4"/>
  <c r="CY163" i="4" s="1"/>
  <c r="CB162" i="4"/>
  <c r="CP162" i="4" s="1"/>
  <c r="CF159" i="4"/>
  <c r="CT159" i="4" s="1"/>
  <c r="CF151" i="4"/>
  <c r="CT151" i="4" s="1"/>
  <c r="CG150" i="4"/>
  <c r="CU150" i="4" s="1"/>
  <c r="CJ148" i="4"/>
  <c r="CX148" i="4" s="1"/>
  <c r="CK147" i="4"/>
  <c r="CY147" i="4" s="1"/>
  <c r="CC145" i="4"/>
  <c r="CQ145" i="4" s="1"/>
  <c r="CF143" i="4"/>
  <c r="CT143" i="4" s="1"/>
  <c r="CB138" i="4"/>
  <c r="CP138" i="4" s="1"/>
  <c r="CH131" i="4"/>
  <c r="CV131" i="4" s="1"/>
  <c r="CG124" i="4"/>
  <c r="CU124" i="4" s="1"/>
  <c r="CC119" i="4"/>
  <c r="CQ119" i="4" s="1"/>
  <c r="CH115" i="4"/>
  <c r="CV115" i="4" s="1"/>
  <c r="CJ106" i="4"/>
  <c r="CX106" i="4" s="1"/>
  <c r="CC103" i="4"/>
  <c r="CQ103" i="4" s="1"/>
  <c r="DI386" i="4"/>
  <c r="DW386" i="4" s="1"/>
  <c r="M385" i="7" s="1"/>
  <c r="DI257" i="4"/>
  <c r="DW257" i="4" s="1"/>
  <c r="M256" i="7" s="1"/>
  <c r="DM118" i="4"/>
  <c r="EA118" i="4" s="1"/>
  <c r="Q117" i="7" s="1"/>
  <c r="S99" i="4" l="1"/>
  <c r="D99" i="4"/>
  <c r="R99" i="4"/>
  <c r="E99" i="4"/>
  <c r="S101" i="4"/>
  <c r="R101" i="4"/>
  <c r="D101" i="4"/>
  <c r="E101" i="4"/>
  <c r="S103" i="4"/>
  <c r="D103" i="4"/>
  <c r="E103" i="4"/>
  <c r="R103" i="4"/>
  <c r="S105" i="4"/>
  <c r="R105" i="4"/>
  <c r="D105" i="4"/>
  <c r="E105" i="4"/>
  <c r="S107" i="4"/>
  <c r="R107" i="4"/>
  <c r="D107" i="4"/>
  <c r="E107" i="4"/>
  <c r="S109" i="4"/>
  <c r="R109" i="4"/>
  <c r="D109" i="4"/>
  <c r="E109" i="4"/>
  <c r="S111" i="4"/>
  <c r="D111" i="4"/>
  <c r="E111" i="4"/>
  <c r="R111" i="4"/>
  <c r="S113" i="4"/>
  <c r="R113" i="4"/>
  <c r="D113" i="4"/>
  <c r="E113" i="4"/>
  <c r="S115" i="4"/>
  <c r="D115" i="4"/>
  <c r="R115" i="4"/>
  <c r="E115" i="4"/>
  <c r="S117" i="4"/>
  <c r="R117" i="4"/>
  <c r="D117" i="4"/>
  <c r="E117" i="4"/>
  <c r="S119" i="4"/>
  <c r="R119" i="4"/>
  <c r="D119" i="4"/>
  <c r="E119" i="4"/>
  <c r="S121" i="4"/>
  <c r="R121" i="4"/>
  <c r="D121" i="4"/>
  <c r="E121" i="4"/>
  <c r="S123" i="4"/>
  <c r="D123" i="4"/>
  <c r="E123" i="4"/>
  <c r="R123" i="4"/>
  <c r="S125" i="4"/>
  <c r="R125" i="4"/>
  <c r="D125" i="4"/>
  <c r="E125" i="4"/>
  <c r="S127" i="4"/>
  <c r="D127" i="4"/>
  <c r="E127" i="4"/>
  <c r="R127" i="4"/>
  <c r="S129" i="4"/>
  <c r="R129" i="4"/>
  <c r="D129" i="4"/>
  <c r="E129" i="4"/>
  <c r="S131" i="4"/>
  <c r="D131" i="4"/>
  <c r="R131" i="4"/>
  <c r="E131" i="4"/>
  <c r="S133" i="4"/>
  <c r="R133" i="4"/>
  <c r="D133" i="4"/>
  <c r="E133" i="4"/>
  <c r="S135" i="4"/>
  <c r="R135" i="4"/>
  <c r="D135" i="4"/>
  <c r="E135" i="4"/>
  <c r="S137" i="4"/>
  <c r="R137" i="4"/>
  <c r="D137" i="4"/>
  <c r="E137" i="4"/>
  <c r="S139" i="4"/>
  <c r="D139" i="4"/>
  <c r="E139" i="4"/>
  <c r="R139" i="4"/>
  <c r="S141" i="4"/>
  <c r="R141" i="4"/>
  <c r="D141" i="4"/>
  <c r="E141" i="4"/>
  <c r="S143" i="4"/>
  <c r="R143" i="4"/>
  <c r="D143" i="4"/>
  <c r="E143" i="4"/>
  <c r="S145" i="4"/>
  <c r="R145" i="4"/>
  <c r="D145" i="4"/>
  <c r="E145" i="4"/>
  <c r="S147" i="4"/>
  <c r="D147" i="4"/>
  <c r="E147" i="4"/>
  <c r="R147" i="4"/>
  <c r="S149" i="4"/>
  <c r="R149" i="4"/>
  <c r="D149" i="4"/>
  <c r="E149" i="4"/>
  <c r="S151" i="4"/>
  <c r="R151" i="4"/>
  <c r="D151" i="4"/>
  <c r="E151" i="4"/>
  <c r="S153" i="4"/>
  <c r="R153" i="4"/>
  <c r="D153" i="4"/>
  <c r="E153" i="4"/>
  <c r="S155" i="4"/>
  <c r="D155" i="4"/>
  <c r="E155" i="4"/>
  <c r="R155" i="4"/>
  <c r="S157" i="4"/>
  <c r="R157" i="4"/>
  <c r="D157" i="4"/>
  <c r="E157" i="4"/>
  <c r="S159" i="4"/>
  <c r="D159" i="4"/>
  <c r="R159" i="4"/>
  <c r="E159" i="4"/>
  <c r="S161" i="4"/>
  <c r="R161" i="4"/>
  <c r="D161" i="4"/>
  <c r="E161" i="4"/>
  <c r="S163" i="4"/>
  <c r="R163" i="4"/>
  <c r="D163" i="4"/>
  <c r="E163" i="4"/>
  <c r="S165" i="4"/>
  <c r="R165" i="4"/>
  <c r="D165" i="4"/>
  <c r="E165" i="4"/>
  <c r="S167" i="4"/>
  <c r="D167" i="4"/>
  <c r="E167" i="4"/>
  <c r="R167" i="4"/>
  <c r="S169" i="4"/>
  <c r="R169" i="4"/>
  <c r="D169" i="4"/>
  <c r="E169" i="4"/>
  <c r="S171" i="4"/>
  <c r="D171" i="4"/>
  <c r="R171" i="4"/>
  <c r="E171" i="4"/>
  <c r="S173" i="4"/>
  <c r="R173" i="4"/>
  <c r="D173" i="4"/>
  <c r="E173" i="4"/>
  <c r="S175" i="4"/>
  <c r="D175" i="4"/>
  <c r="E175" i="4"/>
  <c r="R175" i="4"/>
  <c r="S177" i="4"/>
  <c r="R177" i="4"/>
  <c r="D177" i="4"/>
  <c r="E177" i="4"/>
  <c r="S179" i="4"/>
  <c r="R179" i="4"/>
  <c r="D179" i="4"/>
  <c r="E179" i="4"/>
  <c r="S181" i="4"/>
  <c r="R181" i="4"/>
  <c r="D181" i="4"/>
  <c r="E181" i="4"/>
  <c r="S183" i="4"/>
  <c r="D183" i="4"/>
  <c r="R183" i="4"/>
  <c r="E183" i="4"/>
  <c r="S185" i="4"/>
  <c r="R185" i="4"/>
  <c r="D185" i="4"/>
  <c r="E185" i="4"/>
  <c r="S187" i="4"/>
  <c r="D187" i="4"/>
  <c r="E187" i="4"/>
  <c r="R187" i="4"/>
  <c r="S189" i="4"/>
  <c r="R189" i="4"/>
  <c r="D189" i="4"/>
  <c r="E189" i="4"/>
  <c r="S191" i="4"/>
  <c r="D191" i="4"/>
  <c r="R191" i="4"/>
  <c r="E191" i="4"/>
  <c r="S193" i="4"/>
  <c r="D193" i="4"/>
  <c r="R193" i="4"/>
  <c r="E193" i="4"/>
  <c r="S195" i="4"/>
  <c r="D195" i="4"/>
  <c r="R195" i="4"/>
  <c r="E195" i="4"/>
  <c r="S197" i="4"/>
  <c r="D197" i="4"/>
  <c r="R197" i="4"/>
  <c r="E197" i="4"/>
  <c r="S199" i="4"/>
  <c r="D199" i="4"/>
  <c r="E199" i="4"/>
  <c r="R199" i="4"/>
  <c r="S201" i="4"/>
  <c r="D201" i="4"/>
  <c r="R201" i="4"/>
  <c r="E201" i="4"/>
  <c r="S203" i="4"/>
  <c r="D203" i="4"/>
  <c r="R203" i="4"/>
  <c r="E203" i="4"/>
  <c r="S205" i="4"/>
  <c r="R205" i="4"/>
  <c r="D205" i="4"/>
  <c r="E205" i="4"/>
  <c r="S207" i="4"/>
  <c r="R207" i="4"/>
  <c r="D207" i="4"/>
  <c r="E207" i="4"/>
  <c r="S209" i="4"/>
  <c r="E209" i="4"/>
  <c r="R209" i="4"/>
  <c r="D209" i="4"/>
  <c r="S211" i="4"/>
  <c r="D211" i="4"/>
  <c r="E211" i="4"/>
  <c r="R211" i="4"/>
  <c r="S213" i="4"/>
  <c r="R213" i="4"/>
  <c r="D213" i="4"/>
  <c r="E213" i="4"/>
  <c r="S215" i="4"/>
  <c r="D215" i="4"/>
  <c r="E215" i="4"/>
  <c r="R215" i="4"/>
  <c r="S217" i="4"/>
  <c r="D217" i="4"/>
  <c r="E217" i="4"/>
  <c r="R217" i="4"/>
  <c r="S219" i="4"/>
  <c r="D219" i="4"/>
  <c r="E219" i="4"/>
  <c r="R219" i="4"/>
  <c r="S221" i="4"/>
  <c r="D221" i="4"/>
  <c r="R221" i="4"/>
  <c r="E221" i="4"/>
  <c r="S223" i="4"/>
  <c r="D223" i="4"/>
  <c r="E223" i="4"/>
  <c r="R223" i="4"/>
  <c r="S225" i="4"/>
  <c r="D225" i="4"/>
  <c r="R225" i="4"/>
  <c r="E225" i="4"/>
  <c r="S227" i="4"/>
  <c r="D227" i="4"/>
  <c r="R227" i="4"/>
  <c r="E227" i="4"/>
  <c r="S229" i="4"/>
  <c r="D229" i="4"/>
  <c r="R229" i="4"/>
  <c r="E229" i="4"/>
  <c r="S231" i="4"/>
  <c r="D231" i="4"/>
  <c r="R231" i="4"/>
  <c r="E231" i="4"/>
  <c r="S233" i="4"/>
  <c r="D233" i="4"/>
  <c r="E233" i="4"/>
  <c r="R233" i="4"/>
  <c r="S235" i="4"/>
  <c r="D235" i="4"/>
  <c r="E235" i="4"/>
  <c r="R235" i="4"/>
  <c r="S237" i="4"/>
  <c r="D237" i="4"/>
  <c r="R237" i="4"/>
  <c r="E237" i="4"/>
  <c r="S239" i="4"/>
  <c r="E239" i="4"/>
  <c r="D239" i="4"/>
  <c r="R239" i="4"/>
  <c r="S241" i="4"/>
  <c r="R241" i="4"/>
  <c r="D241" i="4"/>
  <c r="E241" i="4"/>
  <c r="S243" i="4"/>
  <c r="E243" i="4"/>
  <c r="R243" i="4"/>
  <c r="D243" i="4"/>
  <c r="S245" i="4"/>
  <c r="R245" i="4"/>
  <c r="D245" i="4"/>
  <c r="E245" i="4"/>
  <c r="S247" i="4"/>
  <c r="D247" i="4"/>
  <c r="E247" i="4"/>
  <c r="R247" i="4"/>
  <c r="S249" i="4"/>
  <c r="D249" i="4"/>
  <c r="E249" i="4"/>
  <c r="R249" i="4"/>
  <c r="S251" i="4"/>
  <c r="D251" i="4"/>
  <c r="E251" i="4"/>
  <c r="R251" i="4"/>
  <c r="S253" i="4"/>
  <c r="R253" i="4"/>
  <c r="D253" i="4"/>
  <c r="E253" i="4"/>
  <c r="S255" i="4"/>
  <c r="D255" i="4"/>
  <c r="R255" i="4"/>
  <c r="E255" i="4"/>
  <c r="S257" i="4"/>
  <c r="E257" i="4"/>
  <c r="R257" i="4"/>
  <c r="D257" i="4"/>
  <c r="S259" i="4"/>
  <c r="E259" i="4"/>
  <c r="D259" i="4"/>
  <c r="R259" i="4"/>
  <c r="S261" i="4"/>
  <c r="R261" i="4"/>
  <c r="D261" i="4"/>
  <c r="E261" i="4"/>
  <c r="S263" i="4"/>
  <c r="D263" i="4"/>
  <c r="R263" i="4"/>
  <c r="E263" i="4"/>
  <c r="S265" i="4"/>
  <c r="D265" i="4"/>
  <c r="E265" i="4"/>
  <c r="R265" i="4"/>
  <c r="S267" i="4"/>
  <c r="D267" i="4"/>
  <c r="E267" i="4"/>
  <c r="R267" i="4"/>
  <c r="S269" i="4"/>
  <c r="R269" i="4"/>
  <c r="D269" i="4"/>
  <c r="E269" i="4"/>
  <c r="S271" i="4"/>
  <c r="D271" i="4"/>
  <c r="E271" i="4"/>
  <c r="R271" i="4"/>
  <c r="S273" i="4"/>
  <c r="E273" i="4"/>
  <c r="R273" i="4"/>
  <c r="D273" i="4"/>
  <c r="S275" i="4"/>
  <c r="D275" i="4"/>
  <c r="E275" i="4"/>
  <c r="R275" i="4"/>
  <c r="S277" i="4"/>
  <c r="D277" i="4"/>
  <c r="E277" i="4"/>
  <c r="R277" i="4"/>
  <c r="S279" i="4"/>
  <c r="D279" i="4"/>
  <c r="E279" i="4"/>
  <c r="R279" i="4"/>
  <c r="D281" i="4"/>
  <c r="R281" i="4"/>
  <c r="S281" i="4"/>
  <c r="E281" i="4"/>
  <c r="D283" i="4"/>
  <c r="R283" i="4"/>
  <c r="E283" i="4"/>
  <c r="S283" i="4"/>
  <c r="R285" i="4"/>
  <c r="D285" i="4"/>
  <c r="S285" i="4"/>
  <c r="E285" i="4"/>
  <c r="D287" i="4"/>
  <c r="R287" i="4"/>
  <c r="E287" i="4"/>
  <c r="S287" i="4"/>
  <c r="E289" i="4"/>
  <c r="R289" i="4"/>
  <c r="D289" i="4"/>
  <c r="S289" i="4"/>
  <c r="D291" i="4"/>
  <c r="R291" i="4"/>
  <c r="E291" i="4"/>
  <c r="S291" i="4"/>
  <c r="D293" i="4"/>
  <c r="R293" i="4"/>
  <c r="S293" i="4"/>
  <c r="E293" i="4"/>
  <c r="D295" i="4"/>
  <c r="R295" i="4"/>
  <c r="E295" i="4"/>
  <c r="S295" i="4"/>
  <c r="D297" i="4"/>
  <c r="E297" i="4"/>
  <c r="R297" i="4"/>
  <c r="S297" i="4"/>
  <c r="D299" i="4"/>
  <c r="E299" i="4"/>
  <c r="R299" i="4"/>
  <c r="S299" i="4"/>
  <c r="E301" i="4"/>
  <c r="R301" i="4"/>
  <c r="D301" i="4"/>
  <c r="S301" i="4"/>
  <c r="R303" i="4"/>
  <c r="D303" i="4"/>
  <c r="E303" i="4"/>
  <c r="S303" i="4"/>
  <c r="D305" i="4"/>
  <c r="R305" i="4"/>
  <c r="S305" i="4"/>
  <c r="E305" i="4"/>
  <c r="D307" i="4"/>
  <c r="R307" i="4"/>
  <c r="S307" i="4"/>
  <c r="E307" i="4"/>
  <c r="D309" i="4"/>
  <c r="R309" i="4"/>
  <c r="S309" i="4"/>
  <c r="E309" i="4"/>
  <c r="D311" i="4"/>
  <c r="R311" i="4"/>
  <c r="E311" i="4"/>
  <c r="S311" i="4"/>
  <c r="D313" i="4"/>
  <c r="R313" i="4"/>
  <c r="S313" i="4"/>
  <c r="E313" i="4"/>
  <c r="D315" i="4"/>
  <c r="E315" i="4"/>
  <c r="R315" i="4"/>
  <c r="S315" i="4"/>
  <c r="D317" i="4"/>
  <c r="E317" i="4"/>
  <c r="R317" i="4"/>
  <c r="S317" i="4"/>
  <c r="D319" i="4"/>
  <c r="R319" i="4"/>
  <c r="S319" i="4"/>
  <c r="E319" i="4"/>
  <c r="R321" i="4"/>
  <c r="D321" i="4"/>
  <c r="S321" i="4"/>
  <c r="E321" i="4"/>
  <c r="E323" i="4"/>
  <c r="R323" i="4"/>
  <c r="D323" i="4"/>
  <c r="S323" i="4"/>
  <c r="R325" i="4"/>
  <c r="D325" i="4"/>
  <c r="E325" i="4"/>
  <c r="S325" i="4"/>
  <c r="R327" i="4"/>
  <c r="D327" i="4"/>
  <c r="S327" i="4"/>
  <c r="E327" i="4"/>
  <c r="D329" i="4"/>
  <c r="R329" i="4"/>
  <c r="S329" i="4"/>
  <c r="E329" i="4"/>
  <c r="R331" i="4"/>
  <c r="D331" i="4"/>
  <c r="S331" i="4"/>
  <c r="E331" i="4"/>
  <c r="R333" i="4"/>
  <c r="D333" i="4"/>
  <c r="E333" i="4"/>
  <c r="S333" i="4"/>
  <c r="D335" i="4"/>
  <c r="E335" i="4"/>
  <c r="R335" i="4"/>
  <c r="S335" i="4"/>
  <c r="D337" i="4"/>
  <c r="R337" i="4"/>
  <c r="S337" i="4"/>
  <c r="E337" i="4"/>
  <c r="R339" i="4"/>
  <c r="D339" i="4"/>
  <c r="E339" i="4"/>
  <c r="S339" i="4"/>
  <c r="E341" i="4"/>
  <c r="R341" i="4"/>
  <c r="D341" i="4"/>
  <c r="S341" i="4"/>
  <c r="D343" i="4"/>
  <c r="R343" i="4"/>
  <c r="S343" i="4"/>
  <c r="E343" i="4"/>
  <c r="D345" i="4"/>
  <c r="E345" i="4"/>
  <c r="R345" i="4"/>
  <c r="S345" i="4"/>
  <c r="R347" i="4"/>
  <c r="D347" i="4"/>
  <c r="E347" i="4"/>
  <c r="S347" i="4"/>
  <c r="E349" i="4"/>
  <c r="R349" i="4"/>
  <c r="D349" i="4"/>
  <c r="S349" i="4"/>
  <c r="D351" i="4"/>
  <c r="R351" i="4"/>
  <c r="E351" i="4"/>
  <c r="S351" i="4"/>
  <c r="D353" i="4"/>
  <c r="R353" i="4"/>
  <c r="S353" i="4"/>
  <c r="E353" i="4"/>
  <c r="D355" i="4"/>
  <c r="R355" i="4"/>
  <c r="E355" i="4"/>
  <c r="S355" i="4"/>
  <c r="D357" i="4"/>
  <c r="E357" i="4"/>
  <c r="R357" i="4"/>
  <c r="S357" i="4"/>
  <c r="D359" i="4"/>
  <c r="R359" i="4"/>
  <c r="S359" i="4"/>
  <c r="E359" i="4"/>
  <c r="D361" i="4"/>
  <c r="R361" i="4"/>
  <c r="S361" i="4"/>
  <c r="E361" i="4"/>
  <c r="R363" i="4"/>
  <c r="D363" i="4"/>
  <c r="E363" i="4"/>
  <c r="S363" i="4"/>
  <c r="R365" i="4"/>
  <c r="D365" i="4"/>
  <c r="S365" i="4"/>
  <c r="E365" i="4"/>
  <c r="R367" i="4"/>
  <c r="D367" i="4"/>
  <c r="S367" i="4"/>
  <c r="E367" i="4"/>
  <c r="E369" i="4"/>
  <c r="R369" i="4"/>
  <c r="D369" i="4"/>
  <c r="S369" i="4"/>
  <c r="D371" i="4"/>
  <c r="R371" i="4"/>
  <c r="E371" i="4"/>
  <c r="S371" i="4"/>
  <c r="D373" i="4"/>
  <c r="R373" i="4"/>
  <c r="S373" i="4"/>
  <c r="E373" i="4"/>
  <c r="D375" i="4"/>
  <c r="R375" i="4"/>
  <c r="S375" i="4"/>
  <c r="E375" i="4"/>
  <c r="D377" i="4"/>
  <c r="R377" i="4"/>
  <c r="E377" i="4"/>
  <c r="S377" i="4"/>
  <c r="D379" i="4"/>
  <c r="R379" i="4"/>
  <c r="S379" i="4"/>
  <c r="E379" i="4"/>
  <c r="D381" i="4"/>
  <c r="E381" i="4"/>
  <c r="R381" i="4"/>
  <c r="S381" i="4"/>
  <c r="D383" i="4"/>
  <c r="R383" i="4"/>
  <c r="E383" i="4"/>
  <c r="S383" i="4"/>
  <c r="D385" i="4"/>
  <c r="E385" i="4"/>
  <c r="R385" i="4"/>
  <c r="S385" i="4"/>
  <c r="S100" i="4"/>
  <c r="D100" i="4"/>
  <c r="R100" i="4"/>
  <c r="E100" i="4"/>
  <c r="S102" i="4"/>
  <c r="R102" i="4"/>
  <c r="D102" i="4"/>
  <c r="E102" i="4"/>
  <c r="S104" i="4"/>
  <c r="D104" i="4"/>
  <c r="R104" i="4"/>
  <c r="E104" i="4"/>
  <c r="S106" i="4"/>
  <c r="R106" i="4"/>
  <c r="D106" i="4"/>
  <c r="E106" i="4"/>
  <c r="S108" i="4"/>
  <c r="D108" i="4"/>
  <c r="R108" i="4"/>
  <c r="E108" i="4"/>
  <c r="S110" i="4"/>
  <c r="R110" i="4"/>
  <c r="D110" i="4"/>
  <c r="E110" i="4"/>
  <c r="S112" i="4"/>
  <c r="D112" i="4"/>
  <c r="R112" i="4"/>
  <c r="E112" i="4"/>
  <c r="S114" i="4"/>
  <c r="R114" i="4"/>
  <c r="D114" i="4"/>
  <c r="E114" i="4"/>
  <c r="S116" i="4"/>
  <c r="D116" i="4"/>
  <c r="R116" i="4"/>
  <c r="E116" i="4"/>
  <c r="S118" i="4"/>
  <c r="R118" i="4"/>
  <c r="D118" i="4"/>
  <c r="E118" i="4"/>
  <c r="S120" i="4"/>
  <c r="D120" i="4"/>
  <c r="R120" i="4"/>
  <c r="E120" i="4"/>
  <c r="S122" i="4"/>
  <c r="R122" i="4"/>
  <c r="D122" i="4"/>
  <c r="E122" i="4"/>
  <c r="S124" i="4"/>
  <c r="D124" i="4"/>
  <c r="R124" i="4"/>
  <c r="E124" i="4"/>
  <c r="S126" i="4"/>
  <c r="R126" i="4"/>
  <c r="D126" i="4"/>
  <c r="E126" i="4"/>
  <c r="S128" i="4"/>
  <c r="D128" i="4"/>
  <c r="R128" i="4"/>
  <c r="E128" i="4"/>
  <c r="S130" i="4"/>
  <c r="R130" i="4"/>
  <c r="D130" i="4"/>
  <c r="E130" i="4"/>
  <c r="S132" i="4"/>
  <c r="D132" i="4"/>
  <c r="R132" i="4"/>
  <c r="E132" i="4"/>
  <c r="S134" i="4"/>
  <c r="R134" i="4"/>
  <c r="D134" i="4"/>
  <c r="E134" i="4"/>
  <c r="S136" i="4"/>
  <c r="D136" i="4"/>
  <c r="R136" i="4"/>
  <c r="E136" i="4"/>
  <c r="S138" i="4"/>
  <c r="R138" i="4"/>
  <c r="D138" i="4"/>
  <c r="E138" i="4"/>
  <c r="S140" i="4"/>
  <c r="D140" i="4"/>
  <c r="R140" i="4"/>
  <c r="E140" i="4"/>
  <c r="S142" i="4"/>
  <c r="R142" i="4"/>
  <c r="D142" i="4"/>
  <c r="E142" i="4"/>
  <c r="S144" i="4"/>
  <c r="D144" i="4"/>
  <c r="R144" i="4"/>
  <c r="E144" i="4"/>
  <c r="S146" i="4"/>
  <c r="R146" i="4"/>
  <c r="D146" i="4"/>
  <c r="E146" i="4"/>
  <c r="S148" i="4"/>
  <c r="D148" i="4"/>
  <c r="R148" i="4"/>
  <c r="E148" i="4"/>
  <c r="S150" i="4"/>
  <c r="R150" i="4"/>
  <c r="D150" i="4"/>
  <c r="E150" i="4"/>
  <c r="S152" i="4"/>
  <c r="D152" i="4"/>
  <c r="R152" i="4"/>
  <c r="E152" i="4"/>
  <c r="S154" i="4"/>
  <c r="R154" i="4"/>
  <c r="D154" i="4"/>
  <c r="E154" i="4"/>
  <c r="S156" i="4"/>
  <c r="D156" i="4"/>
  <c r="R156" i="4"/>
  <c r="E156" i="4"/>
  <c r="S158" i="4"/>
  <c r="R158" i="4"/>
  <c r="D158" i="4"/>
  <c r="E158" i="4"/>
  <c r="S160" i="4"/>
  <c r="D160" i="4"/>
  <c r="R160" i="4"/>
  <c r="E160" i="4"/>
  <c r="S162" i="4"/>
  <c r="R162" i="4"/>
  <c r="D162" i="4"/>
  <c r="E162" i="4"/>
  <c r="S164" i="4"/>
  <c r="D164" i="4"/>
  <c r="R164" i="4"/>
  <c r="E164" i="4"/>
  <c r="S166" i="4"/>
  <c r="R166" i="4"/>
  <c r="D166" i="4"/>
  <c r="E166" i="4"/>
  <c r="S168" i="4"/>
  <c r="D168" i="4"/>
  <c r="R168" i="4"/>
  <c r="E168" i="4"/>
  <c r="S170" i="4"/>
  <c r="R170" i="4"/>
  <c r="D170" i="4"/>
  <c r="E170" i="4"/>
  <c r="S172" i="4"/>
  <c r="D172" i="4"/>
  <c r="R172" i="4"/>
  <c r="E172" i="4"/>
  <c r="S174" i="4"/>
  <c r="R174" i="4"/>
  <c r="D174" i="4"/>
  <c r="E174" i="4"/>
  <c r="S176" i="4"/>
  <c r="D176" i="4"/>
  <c r="R176" i="4"/>
  <c r="E176" i="4"/>
  <c r="S178" i="4"/>
  <c r="R178" i="4"/>
  <c r="D178" i="4"/>
  <c r="E178" i="4"/>
  <c r="S180" i="4"/>
  <c r="D180" i="4"/>
  <c r="R180" i="4"/>
  <c r="E180" i="4"/>
  <c r="S182" i="4"/>
  <c r="R182" i="4"/>
  <c r="D182" i="4"/>
  <c r="E182" i="4"/>
  <c r="S184" i="4"/>
  <c r="D184" i="4"/>
  <c r="R184" i="4"/>
  <c r="E184" i="4"/>
  <c r="S186" i="4"/>
  <c r="R186" i="4"/>
  <c r="D186" i="4"/>
  <c r="E186" i="4"/>
  <c r="S188" i="4"/>
  <c r="D188" i="4"/>
  <c r="R188" i="4"/>
  <c r="E188" i="4"/>
  <c r="S190" i="4"/>
  <c r="R190" i="4"/>
  <c r="D190" i="4"/>
  <c r="E190" i="4"/>
  <c r="S192" i="4"/>
  <c r="D192" i="4"/>
  <c r="R192" i="4"/>
  <c r="E192" i="4"/>
  <c r="S194" i="4"/>
  <c r="R194" i="4"/>
  <c r="D194" i="4"/>
  <c r="E194" i="4"/>
  <c r="S196" i="4"/>
  <c r="D196" i="4"/>
  <c r="R196" i="4"/>
  <c r="E196" i="4"/>
  <c r="S198" i="4"/>
  <c r="R198" i="4"/>
  <c r="D198" i="4"/>
  <c r="E198" i="4"/>
  <c r="S200" i="4"/>
  <c r="D200" i="4"/>
  <c r="R200" i="4"/>
  <c r="E200" i="4"/>
  <c r="S202" i="4"/>
  <c r="R202" i="4"/>
  <c r="D202" i="4"/>
  <c r="E202" i="4"/>
  <c r="S204" i="4"/>
  <c r="D204" i="4"/>
  <c r="R204" i="4"/>
  <c r="E204" i="4"/>
  <c r="S206" i="4"/>
  <c r="R206" i="4"/>
  <c r="D206" i="4"/>
  <c r="E206" i="4"/>
  <c r="S208" i="4"/>
  <c r="D208" i="4"/>
  <c r="R208" i="4"/>
  <c r="E208" i="4"/>
  <c r="S210" i="4"/>
  <c r="R210" i="4"/>
  <c r="D210" i="4"/>
  <c r="E210" i="4"/>
  <c r="S212" i="4"/>
  <c r="E212" i="4"/>
  <c r="D212" i="4"/>
  <c r="R212" i="4"/>
  <c r="S214" i="4"/>
  <c r="R214" i="4"/>
  <c r="D214" i="4"/>
  <c r="E214" i="4"/>
  <c r="S216" i="4"/>
  <c r="D216" i="4"/>
  <c r="R216" i="4"/>
  <c r="E216" i="4"/>
  <c r="S218" i="4"/>
  <c r="R218" i="4"/>
  <c r="D218" i="4"/>
  <c r="E218" i="4"/>
  <c r="S220" i="4"/>
  <c r="D220" i="4"/>
  <c r="E220" i="4"/>
  <c r="R220" i="4"/>
  <c r="S222" i="4"/>
  <c r="R222" i="4"/>
  <c r="D222" i="4"/>
  <c r="E222" i="4"/>
  <c r="S224" i="4"/>
  <c r="D224" i="4"/>
  <c r="E224" i="4"/>
  <c r="R224" i="4"/>
  <c r="S226" i="4"/>
  <c r="R226" i="4"/>
  <c r="D226" i="4"/>
  <c r="E226" i="4"/>
  <c r="S228" i="4"/>
  <c r="D228" i="4"/>
  <c r="E228" i="4"/>
  <c r="R228" i="4"/>
  <c r="S230" i="4"/>
  <c r="R230" i="4"/>
  <c r="D230" i="4"/>
  <c r="E230" i="4"/>
  <c r="S232" i="4"/>
  <c r="D232" i="4"/>
  <c r="R232" i="4"/>
  <c r="E232" i="4"/>
  <c r="S234" i="4"/>
  <c r="R234" i="4"/>
  <c r="D234" i="4"/>
  <c r="E234" i="4"/>
  <c r="S236" i="4"/>
  <c r="D236" i="4"/>
  <c r="E236" i="4"/>
  <c r="R236" i="4"/>
  <c r="S238" i="4"/>
  <c r="R238" i="4"/>
  <c r="D238" i="4"/>
  <c r="E238" i="4"/>
  <c r="S240" i="4"/>
  <c r="D240" i="4"/>
  <c r="E240" i="4"/>
  <c r="R240" i="4"/>
  <c r="S242" i="4"/>
  <c r="R242" i="4"/>
  <c r="E242" i="4"/>
  <c r="D242" i="4"/>
  <c r="S244" i="4"/>
  <c r="D244" i="4"/>
  <c r="R244" i="4"/>
  <c r="E244" i="4"/>
  <c r="S246" i="4"/>
  <c r="R246" i="4"/>
  <c r="E246" i="4"/>
  <c r="D246" i="4"/>
  <c r="S248" i="4"/>
  <c r="D248" i="4"/>
  <c r="E248" i="4"/>
  <c r="R248" i="4"/>
  <c r="S250" i="4"/>
  <c r="R250" i="4"/>
  <c r="D250" i="4"/>
  <c r="E250" i="4"/>
  <c r="S252" i="4"/>
  <c r="D252" i="4"/>
  <c r="R252" i="4"/>
  <c r="E252" i="4"/>
  <c r="S254" i="4"/>
  <c r="R254" i="4"/>
  <c r="E254" i="4"/>
  <c r="D254" i="4"/>
  <c r="S256" i="4"/>
  <c r="D256" i="4"/>
  <c r="E256" i="4"/>
  <c r="R256" i="4"/>
  <c r="S258" i="4"/>
  <c r="R258" i="4"/>
  <c r="D258" i="4"/>
  <c r="E258" i="4"/>
  <c r="S260" i="4"/>
  <c r="D260" i="4"/>
  <c r="R260" i="4"/>
  <c r="E260" i="4"/>
  <c r="S262" i="4"/>
  <c r="R262" i="4"/>
  <c r="E262" i="4"/>
  <c r="D262" i="4"/>
  <c r="S264" i="4"/>
  <c r="D264" i="4"/>
  <c r="E264" i="4"/>
  <c r="R264" i="4"/>
  <c r="S266" i="4"/>
  <c r="R266" i="4"/>
  <c r="D266" i="4"/>
  <c r="E266" i="4"/>
  <c r="S268" i="4"/>
  <c r="D268" i="4"/>
  <c r="R268" i="4"/>
  <c r="E268" i="4"/>
  <c r="S270" i="4"/>
  <c r="R270" i="4"/>
  <c r="E270" i="4"/>
  <c r="D270" i="4"/>
  <c r="S272" i="4"/>
  <c r="D272" i="4"/>
  <c r="E272" i="4"/>
  <c r="R272" i="4"/>
  <c r="S274" i="4"/>
  <c r="R274" i="4"/>
  <c r="D274" i="4"/>
  <c r="E274" i="4"/>
  <c r="S276" i="4"/>
  <c r="D276" i="4"/>
  <c r="R276" i="4"/>
  <c r="E276" i="4"/>
  <c r="S278" i="4"/>
  <c r="R278" i="4"/>
  <c r="D278" i="4"/>
  <c r="E278" i="4"/>
  <c r="S280" i="4"/>
  <c r="D280" i="4"/>
  <c r="E280" i="4"/>
  <c r="R280" i="4"/>
  <c r="D282" i="4"/>
  <c r="E282" i="4"/>
  <c r="R282" i="4"/>
  <c r="S282" i="4"/>
  <c r="D284" i="4"/>
  <c r="E284" i="4"/>
  <c r="R284" i="4"/>
  <c r="S284" i="4"/>
  <c r="E286" i="4"/>
  <c r="R286" i="4"/>
  <c r="D286" i="4"/>
  <c r="S286" i="4"/>
  <c r="D288" i="4"/>
  <c r="R288" i="4"/>
  <c r="S288" i="4"/>
  <c r="E288" i="4"/>
  <c r="R290" i="4"/>
  <c r="D290" i="4"/>
  <c r="S290" i="4"/>
  <c r="E290" i="4"/>
  <c r="D292" i="4"/>
  <c r="E292" i="4"/>
  <c r="R292" i="4"/>
  <c r="S292" i="4"/>
  <c r="D294" i="4"/>
  <c r="E294" i="4"/>
  <c r="R294" i="4"/>
  <c r="S294" i="4"/>
  <c r="D296" i="4"/>
  <c r="R296" i="4"/>
  <c r="S296" i="4"/>
  <c r="E296" i="4"/>
  <c r="D298" i="4"/>
  <c r="R298" i="4"/>
  <c r="S298" i="4"/>
  <c r="E298" i="4"/>
  <c r="D300" i="4"/>
  <c r="R300" i="4"/>
  <c r="E300" i="4"/>
  <c r="S300" i="4"/>
  <c r="R302" i="4"/>
  <c r="D302" i="4"/>
  <c r="S302" i="4"/>
  <c r="E302" i="4"/>
  <c r="D304" i="4"/>
  <c r="E304" i="4"/>
  <c r="R304" i="4"/>
  <c r="S304" i="4"/>
  <c r="D306" i="4"/>
  <c r="E306" i="4"/>
  <c r="R306" i="4"/>
  <c r="S306" i="4"/>
  <c r="R308" i="4"/>
  <c r="D308" i="4"/>
  <c r="E308" i="4"/>
  <c r="S308" i="4"/>
  <c r="D310" i="4"/>
  <c r="E310" i="4"/>
  <c r="R310" i="4"/>
  <c r="S310" i="4"/>
  <c r="D312" i="4"/>
  <c r="E312" i="4"/>
  <c r="R312" i="4"/>
  <c r="S312" i="4"/>
  <c r="D314" i="4"/>
  <c r="R314" i="4"/>
  <c r="E314" i="4"/>
  <c r="S314" i="4"/>
  <c r="D316" i="4"/>
  <c r="R316" i="4"/>
  <c r="S316" i="4"/>
  <c r="E316" i="4"/>
  <c r="D318" i="4"/>
  <c r="R318" i="4"/>
  <c r="E318" i="4"/>
  <c r="S318" i="4"/>
  <c r="E320" i="4"/>
  <c r="R320" i="4"/>
  <c r="D320" i="4"/>
  <c r="S320" i="4"/>
  <c r="D322" i="4"/>
  <c r="R322" i="4"/>
  <c r="E322" i="4"/>
  <c r="S322" i="4"/>
  <c r="R324" i="4"/>
  <c r="D324" i="4"/>
  <c r="S324" i="4"/>
  <c r="E324" i="4"/>
  <c r="E326" i="4"/>
  <c r="R326" i="4"/>
  <c r="D326" i="4"/>
  <c r="S326" i="4"/>
  <c r="R328" i="4"/>
  <c r="D328" i="4"/>
  <c r="E328" i="4"/>
  <c r="S328" i="4"/>
  <c r="R330" i="4"/>
  <c r="D330" i="4"/>
  <c r="E330" i="4"/>
  <c r="S330" i="4"/>
  <c r="E332" i="4"/>
  <c r="R332" i="4"/>
  <c r="D332" i="4"/>
  <c r="S332" i="4"/>
  <c r="D334" i="4"/>
  <c r="R334" i="4"/>
  <c r="S334" i="4"/>
  <c r="E334" i="4"/>
  <c r="D336" i="4"/>
  <c r="R336" i="4"/>
  <c r="E336" i="4"/>
  <c r="S336" i="4"/>
  <c r="D338" i="4"/>
  <c r="E338" i="4"/>
  <c r="R338" i="4"/>
  <c r="S338" i="4"/>
  <c r="D340" i="4"/>
  <c r="R340" i="4"/>
  <c r="S340" i="4"/>
  <c r="E340" i="4"/>
  <c r="D342" i="4"/>
  <c r="E342" i="4"/>
  <c r="R342" i="4"/>
  <c r="S342" i="4"/>
  <c r="D344" i="4"/>
  <c r="R344" i="4"/>
  <c r="E344" i="4"/>
  <c r="S344" i="4"/>
  <c r="D346" i="4"/>
  <c r="R346" i="4"/>
  <c r="S346" i="4"/>
  <c r="E346" i="4"/>
  <c r="R348" i="4"/>
  <c r="D348" i="4"/>
  <c r="S348" i="4"/>
  <c r="E348" i="4"/>
  <c r="D350" i="4"/>
  <c r="R350" i="4"/>
  <c r="S350" i="4"/>
  <c r="E350" i="4"/>
  <c r="D352" i="4"/>
  <c r="E352" i="4"/>
  <c r="R352" i="4"/>
  <c r="S352" i="4"/>
  <c r="D354" i="4"/>
  <c r="E354" i="4"/>
  <c r="R354" i="4"/>
  <c r="S354" i="4"/>
  <c r="D356" i="4"/>
  <c r="R356" i="4"/>
  <c r="S356" i="4"/>
  <c r="E356" i="4"/>
  <c r="D358" i="4"/>
  <c r="R358" i="4"/>
  <c r="E358" i="4"/>
  <c r="S358" i="4"/>
  <c r="D360" i="4"/>
  <c r="E360" i="4"/>
  <c r="R360" i="4"/>
  <c r="S360" i="4"/>
  <c r="D362" i="4"/>
  <c r="E362" i="4"/>
  <c r="R362" i="4"/>
  <c r="S362" i="4"/>
  <c r="D364" i="4"/>
  <c r="E364" i="4"/>
  <c r="R364" i="4"/>
  <c r="S364" i="4"/>
  <c r="R366" i="4"/>
  <c r="D366" i="4"/>
  <c r="E366" i="4"/>
  <c r="S366" i="4"/>
  <c r="E368" i="4"/>
  <c r="R368" i="4"/>
  <c r="D368" i="4"/>
  <c r="S368" i="4"/>
  <c r="R370" i="4"/>
  <c r="D370" i="4"/>
  <c r="S370" i="4"/>
  <c r="E370" i="4"/>
  <c r="D372" i="4"/>
  <c r="E372" i="4"/>
  <c r="R372" i="4"/>
  <c r="S372" i="4"/>
  <c r="D374" i="4"/>
  <c r="R374" i="4"/>
  <c r="E374" i="4"/>
  <c r="S374" i="4"/>
  <c r="D376" i="4"/>
  <c r="E376" i="4"/>
  <c r="R376" i="4"/>
  <c r="S376" i="4"/>
  <c r="D378" i="4"/>
  <c r="E378" i="4"/>
  <c r="R378" i="4"/>
  <c r="S378" i="4"/>
  <c r="D380" i="4"/>
  <c r="R380" i="4"/>
  <c r="E380" i="4"/>
  <c r="S380" i="4"/>
  <c r="D382" i="4"/>
  <c r="R382" i="4"/>
  <c r="S382" i="4"/>
  <c r="E382" i="4"/>
  <c r="D384" i="4"/>
  <c r="R384" i="4"/>
  <c r="S384" i="4"/>
  <c r="E384" i="4"/>
  <c r="E386" i="4"/>
  <c r="R386" i="4"/>
  <c r="D386" i="4"/>
  <c r="S386" i="4"/>
  <c r="CC161" i="4"/>
  <c r="CQ161" i="4" s="1"/>
  <c r="DH103" i="4"/>
  <c r="DV103" i="4" s="1"/>
  <c r="L102" i="7" s="1"/>
  <c r="CE300" i="4"/>
  <c r="CS300" i="4" s="1"/>
  <c r="CC363" i="4"/>
  <c r="CQ363" i="4" s="1"/>
  <c r="CG206" i="4"/>
  <c r="CU206" i="4" s="1"/>
  <c r="CE155" i="4"/>
  <c r="CS155" i="4" s="1"/>
  <c r="CE221" i="4"/>
  <c r="CS221" i="4" s="1"/>
  <c r="CD138" i="4"/>
  <c r="CR138" i="4" s="1"/>
  <c r="DF104" i="4"/>
  <c r="DT104" i="4" s="1"/>
  <c r="J103" i="7" s="1"/>
  <c r="CB280" i="4"/>
  <c r="CP280" i="4" s="1"/>
  <c r="CD281" i="4"/>
  <c r="CR281" i="4" s="1"/>
  <c r="DF281" i="4"/>
  <c r="DT281" i="4" s="1"/>
  <c r="J280" i="7" s="1"/>
  <c r="CD166" i="4"/>
  <c r="CR166" i="4" s="1"/>
  <c r="DF166" i="4"/>
  <c r="DT166" i="4" s="1"/>
  <c r="J165" i="7" s="1"/>
  <c r="DL176" i="4"/>
  <c r="DZ176" i="4" s="1"/>
  <c r="P175" i="7" s="1"/>
  <c r="CJ176" i="4"/>
  <c r="CX176" i="4" s="1"/>
  <c r="DM311" i="4"/>
  <c r="EA311" i="4" s="1"/>
  <c r="Q310" i="7" s="1"/>
  <c r="CK311" i="4"/>
  <c r="CY311" i="4" s="1"/>
  <c r="DE343" i="4"/>
  <c r="DS343" i="4" s="1"/>
  <c r="I342" i="7" s="1"/>
  <c r="CC343" i="4"/>
  <c r="CQ343" i="4" s="1"/>
  <c r="CI343" i="4"/>
  <c r="CW343" i="4" s="1"/>
  <c r="DK343" i="4"/>
  <c r="DY343" i="4" s="1"/>
  <c r="O342" i="7" s="1"/>
  <c r="DH381" i="4"/>
  <c r="DV381" i="4" s="1"/>
  <c r="L380" i="7" s="1"/>
  <c r="CF381" i="4"/>
  <c r="CT381" i="4" s="1"/>
  <c r="CC308" i="4"/>
  <c r="CQ308" i="4" s="1"/>
  <c r="DE308" i="4"/>
  <c r="DS308" i="4" s="1"/>
  <c r="I307" i="7" s="1"/>
  <c r="CB115" i="4"/>
  <c r="CP115" i="4" s="1"/>
  <c r="CJ143" i="4"/>
  <c r="CX143" i="4" s="1"/>
  <c r="DE238" i="4"/>
  <c r="DS238" i="4" s="1"/>
  <c r="I237" i="7" s="1"/>
  <c r="DD190" i="4"/>
  <c r="DR190" i="4" s="1"/>
  <c r="H189" i="7" s="1"/>
  <c r="CB190" i="4"/>
  <c r="CP190" i="4" s="1"/>
  <c r="DD246" i="4"/>
  <c r="DR246" i="4" s="1"/>
  <c r="H245" i="7" s="1"/>
  <c r="CB246" i="4"/>
  <c r="CP246" i="4" s="1"/>
  <c r="CD174" i="4"/>
  <c r="CR174" i="4" s="1"/>
  <c r="DF174" i="4"/>
  <c r="DT174" i="4" s="1"/>
  <c r="J173" i="7" s="1"/>
  <c r="CF106" i="4"/>
  <c r="CT106" i="4" s="1"/>
  <c r="DH106" i="4"/>
  <c r="DV106" i="4" s="1"/>
  <c r="L105" i="7" s="1"/>
  <c r="DE285" i="4"/>
  <c r="DS285" i="4" s="1"/>
  <c r="I284" i="7" s="1"/>
  <c r="CC285" i="4"/>
  <c r="CQ285" i="4" s="1"/>
  <c r="CI263" i="4"/>
  <c r="CW263" i="4" s="1"/>
  <c r="DK263" i="4"/>
  <c r="DY263" i="4" s="1"/>
  <c r="O262" i="7" s="1"/>
  <c r="CC310" i="4"/>
  <c r="CQ310" i="4" s="1"/>
  <c r="DE310" i="4"/>
  <c r="DS310" i="4" s="1"/>
  <c r="I309" i="7" s="1"/>
  <c r="DG316" i="4"/>
  <c r="DU316" i="4" s="1"/>
  <c r="K315" i="7" s="1"/>
  <c r="CE316" i="4"/>
  <c r="CS316" i="4" s="1"/>
  <c r="DD184" i="4"/>
  <c r="DR184" i="4" s="1"/>
  <c r="H183" i="7" s="1"/>
  <c r="CB184" i="4"/>
  <c r="CP184" i="4" s="1"/>
  <c r="DI346" i="4"/>
  <c r="DW346" i="4" s="1"/>
  <c r="M345" i="7" s="1"/>
  <c r="CG346" i="4"/>
  <c r="CU346" i="4" s="1"/>
  <c r="DH107" i="4"/>
  <c r="DV107" i="4" s="1"/>
  <c r="L106" i="7" s="1"/>
  <c r="DI102" i="4"/>
  <c r="DW102" i="4" s="1"/>
  <c r="M101" i="7" s="1"/>
  <c r="DM127" i="4"/>
  <c r="EA127" i="4" s="1"/>
  <c r="Q126" i="7" s="1"/>
  <c r="CK224" i="4"/>
  <c r="CY224" i="4" s="1"/>
  <c r="DM298" i="4"/>
  <c r="EA298" i="4" s="1"/>
  <c r="Q297" i="7" s="1"/>
  <c r="DE365" i="4"/>
  <c r="DS365" i="4" s="1"/>
  <c r="I364" i="7" s="1"/>
  <c r="CG230" i="4"/>
  <c r="CU230" i="4" s="1"/>
  <c r="CE105" i="4"/>
  <c r="CS105" i="4" s="1"/>
  <c r="CE118" i="4"/>
  <c r="CS118" i="4" s="1"/>
  <c r="CI120" i="4"/>
  <c r="CW120" i="4" s="1"/>
  <c r="CE126" i="4"/>
  <c r="CS126" i="4" s="1"/>
  <c r="CE131" i="4"/>
  <c r="CS131" i="4" s="1"/>
  <c r="CI136" i="4"/>
  <c r="CW136" i="4" s="1"/>
  <c r="CI143" i="4"/>
  <c r="CW143" i="4" s="1"/>
  <c r="CE147" i="4"/>
  <c r="CS147" i="4" s="1"/>
  <c r="DG163" i="4"/>
  <c r="DU163" i="4" s="1"/>
  <c r="K162" i="7" s="1"/>
  <c r="DG172" i="4"/>
  <c r="DU172" i="4" s="1"/>
  <c r="K171" i="7" s="1"/>
  <c r="DK174" i="4"/>
  <c r="DY174" i="4" s="1"/>
  <c r="O173" i="7" s="1"/>
  <c r="CI180" i="4"/>
  <c r="CW180" i="4" s="1"/>
  <c r="CE183" i="4"/>
  <c r="CS183" i="4" s="1"/>
  <c r="CE198" i="4"/>
  <c r="CS198" i="4" s="1"/>
  <c r="CE202" i="4"/>
  <c r="CS202" i="4" s="1"/>
  <c r="CI207" i="4"/>
  <c r="CW207" i="4" s="1"/>
  <c r="CE210" i="4"/>
  <c r="CS210" i="4" s="1"/>
  <c r="CE213" i="4"/>
  <c r="CS213" i="4" s="1"/>
  <c r="DK228" i="4"/>
  <c r="DY228" i="4" s="1"/>
  <c r="O227" i="7" s="1"/>
  <c r="DK230" i="4"/>
  <c r="DY230" i="4" s="1"/>
  <c r="O229" i="7" s="1"/>
  <c r="DK235" i="4"/>
  <c r="DY235" i="4" s="1"/>
  <c r="O234" i="7" s="1"/>
  <c r="DK244" i="4"/>
  <c r="DY244" i="4" s="1"/>
  <c r="O243" i="7" s="1"/>
  <c r="DK246" i="4"/>
  <c r="DY246" i="4" s="1"/>
  <c r="O245" i="7" s="1"/>
  <c r="DK251" i="4"/>
  <c r="DY251" i="4" s="1"/>
  <c r="O250" i="7" s="1"/>
  <c r="DK260" i="4"/>
  <c r="DY260" i="4" s="1"/>
  <c r="O259" i="7" s="1"/>
  <c r="DK262" i="4"/>
  <c r="DY262" i="4" s="1"/>
  <c r="O261" i="7" s="1"/>
  <c r="CI264" i="4"/>
  <c r="CW264" i="4" s="1"/>
  <c r="CI268" i="4"/>
  <c r="CW268" i="4" s="1"/>
  <c r="CI272" i="4"/>
  <c r="CW272" i="4" s="1"/>
  <c r="DI161" i="4"/>
  <c r="DW161" i="4" s="1"/>
  <c r="M160" i="7" s="1"/>
  <c r="CG232" i="4"/>
  <c r="CU232" i="4" s="1"/>
  <c r="CC331" i="4"/>
  <c r="CQ331" i="4" s="1"/>
  <c r="DH104" i="4"/>
  <c r="DV104" i="4" s="1"/>
  <c r="L103" i="7" s="1"/>
  <c r="DH120" i="4"/>
  <c r="DV120" i="4" s="1"/>
  <c r="L119" i="7" s="1"/>
  <c r="DH160" i="4"/>
  <c r="DV160" i="4" s="1"/>
  <c r="L159" i="7" s="1"/>
  <c r="CF176" i="4"/>
  <c r="CT176" i="4" s="1"/>
  <c r="CC269" i="4"/>
  <c r="CQ269" i="4" s="1"/>
  <c r="CC105" i="4"/>
  <c r="CQ105" i="4" s="1"/>
  <c r="CG110" i="4"/>
  <c r="CU110" i="4" s="1"/>
  <c r="DI118" i="4"/>
  <c r="DW118" i="4" s="1"/>
  <c r="M117" i="7" s="1"/>
  <c r="CG127" i="4"/>
  <c r="CU127" i="4" s="1"/>
  <c r="CK131" i="4"/>
  <c r="CY131" i="4" s="1"/>
  <c r="DI145" i="4"/>
  <c r="DW145" i="4" s="1"/>
  <c r="M144" i="7" s="1"/>
  <c r="CC170" i="4"/>
  <c r="CQ170" i="4" s="1"/>
  <c r="DI179" i="4"/>
  <c r="DW179" i="4" s="1"/>
  <c r="M178" i="7" s="1"/>
  <c r="DI195" i="4"/>
  <c r="DW195" i="4" s="1"/>
  <c r="M194" i="7" s="1"/>
  <c r="CG205" i="4"/>
  <c r="CU205" i="4" s="1"/>
  <c r="DE242" i="4"/>
  <c r="DS242" i="4" s="1"/>
  <c r="I241" i="7" s="1"/>
  <c r="CC306" i="4"/>
  <c r="CQ306" i="4" s="1"/>
  <c r="CC320" i="4"/>
  <c r="CQ320" i="4" s="1"/>
  <c r="CK334" i="4"/>
  <c r="CY334" i="4" s="1"/>
  <c r="CG339" i="4"/>
  <c r="CU339" i="4" s="1"/>
  <c r="CC364" i="4"/>
  <c r="CQ364" i="4" s="1"/>
  <c r="CC370" i="4"/>
  <c r="CQ370" i="4" s="1"/>
  <c r="CK377" i="4"/>
  <c r="CY377" i="4" s="1"/>
  <c r="CG384" i="4"/>
  <c r="CU384" i="4" s="1"/>
  <c r="CI311" i="4"/>
  <c r="CW311" i="4" s="1"/>
  <c r="CE352" i="4"/>
  <c r="CS352" i="4" s="1"/>
  <c r="CE382" i="4"/>
  <c r="CS382" i="4" s="1"/>
  <c r="DD268" i="4"/>
  <c r="DR268" i="4" s="1"/>
  <c r="H267" i="7" s="1"/>
  <c r="CB304" i="4"/>
  <c r="CP304" i="4" s="1"/>
  <c r="DH366" i="4"/>
  <c r="DV366" i="4" s="1"/>
  <c r="L365" i="7" s="1"/>
  <c r="CD242" i="4"/>
  <c r="CR242" i="4" s="1"/>
  <c r="DF352" i="4"/>
  <c r="DT352" i="4" s="1"/>
  <c r="J351" i="7" s="1"/>
  <c r="CK129" i="4"/>
  <c r="CY129" i="4" s="1"/>
  <c r="CG182" i="4"/>
  <c r="CU182" i="4" s="1"/>
  <c r="CG286" i="4"/>
  <c r="CU286" i="4" s="1"/>
  <c r="CG310" i="4"/>
  <c r="CU310" i="4" s="1"/>
  <c r="CI111" i="4"/>
  <c r="CW111" i="4" s="1"/>
  <c r="CE130" i="4"/>
  <c r="CS130" i="4" s="1"/>
  <c r="CI132" i="4"/>
  <c r="CW132" i="4" s="1"/>
  <c r="CE135" i="4"/>
  <c r="CS135" i="4" s="1"/>
  <c r="CE139" i="4"/>
  <c r="CS139" i="4" s="1"/>
  <c r="CI142" i="4"/>
  <c r="CW142" i="4" s="1"/>
  <c r="CI148" i="4"/>
  <c r="CW148" i="4" s="1"/>
  <c r="CE151" i="4"/>
  <c r="CS151" i="4" s="1"/>
  <c r="DG160" i="4"/>
  <c r="DU160" i="4" s="1"/>
  <c r="K159" i="7" s="1"/>
  <c r="DK164" i="4"/>
  <c r="DY164" i="4" s="1"/>
  <c r="O163" i="7" s="1"/>
  <c r="DG167" i="4"/>
  <c r="DU167" i="4" s="1"/>
  <c r="K166" i="7" s="1"/>
  <c r="DK173" i="4"/>
  <c r="DY173" i="4" s="1"/>
  <c r="O172" i="7" s="1"/>
  <c r="CE182" i="4"/>
  <c r="CS182" i="4" s="1"/>
  <c r="CI186" i="4"/>
  <c r="CW186" i="4" s="1"/>
  <c r="CE192" i="4"/>
  <c r="CS192" i="4" s="1"/>
  <c r="CE201" i="4"/>
  <c r="CS201" i="4" s="1"/>
  <c r="CI204" i="4"/>
  <c r="CW204" i="4" s="1"/>
  <c r="CE207" i="4"/>
  <c r="CS207" i="4" s="1"/>
  <c r="CI212" i="4"/>
  <c r="CW212" i="4" s="1"/>
  <c r="CI214" i="4"/>
  <c r="CW214" i="4" s="1"/>
  <c r="CI219" i="4"/>
  <c r="CW219" i="4" s="1"/>
  <c r="DK224" i="4"/>
  <c r="DY224" i="4" s="1"/>
  <c r="O223" i="7" s="1"/>
  <c r="DK232" i="4"/>
  <c r="DY232" i="4" s="1"/>
  <c r="O231" i="7" s="1"/>
  <c r="DK236" i="4"/>
  <c r="DY236" i="4" s="1"/>
  <c r="O235" i="7" s="1"/>
  <c r="DK240" i="4"/>
  <c r="DY240" i="4" s="1"/>
  <c r="O239" i="7" s="1"/>
  <c r="DK248" i="4"/>
  <c r="DY248" i="4" s="1"/>
  <c r="O247" i="7" s="1"/>
  <c r="DK252" i="4"/>
  <c r="DY252" i="4" s="1"/>
  <c r="O251" i="7" s="1"/>
  <c r="DK256" i="4"/>
  <c r="DY256" i="4" s="1"/>
  <c r="O255" i="7" s="1"/>
  <c r="CI270" i="4"/>
  <c r="CW270" i="4" s="1"/>
  <c r="DE373" i="4"/>
  <c r="DS373" i="4" s="1"/>
  <c r="I372" i="7" s="1"/>
  <c r="CG248" i="4"/>
  <c r="CU248" i="4" s="1"/>
  <c r="CB159" i="4"/>
  <c r="CP159" i="4" s="1"/>
  <c r="DH172" i="4"/>
  <c r="DV172" i="4" s="1"/>
  <c r="L171" i="7" s="1"/>
  <c r="DE381" i="4"/>
  <c r="DS381" i="4" s="1"/>
  <c r="I380" i="7" s="1"/>
  <c r="CH153" i="4"/>
  <c r="CV153" i="4" s="1"/>
  <c r="DE101" i="4"/>
  <c r="DS101" i="4" s="1"/>
  <c r="I100" i="7" s="1"/>
  <c r="CK102" i="4"/>
  <c r="CY102" i="4" s="1"/>
  <c r="CC118" i="4"/>
  <c r="CQ118" i="4" s="1"/>
  <c r="DI121" i="4"/>
  <c r="DW121" i="4" s="1"/>
  <c r="M120" i="7" s="1"/>
  <c r="DE144" i="4"/>
  <c r="DS144" i="4" s="1"/>
  <c r="I143" i="7" s="1"/>
  <c r="DM162" i="4"/>
  <c r="EA162" i="4" s="1"/>
  <c r="Q161" i="7" s="1"/>
  <c r="CG169" i="4"/>
  <c r="CU169" i="4" s="1"/>
  <c r="CC182" i="4"/>
  <c r="CQ182" i="4" s="1"/>
  <c r="CK194" i="4"/>
  <c r="CY194" i="4" s="1"/>
  <c r="CC208" i="4"/>
  <c r="CQ208" i="4" s="1"/>
  <c r="CK220" i="4"/>
  <c r="CY220" i="4" s="1"/>
  <c r="DE226" i="4"/>
  <c r="DS226" i="4" s="1"/>
  <c r="I225" i="7" s="1"/>
  <c r="CK238" i="4"/>
  <c r="CY238" i="4" s="1"/>
  <c r="CK240" i="4"/>
  <c r="CY240" i="4" s="1"/>
  <c r="DI249" i="4"/>
  <c r="DW249" i="4" s="1"/>
  <c r="M248" i="7" s="1"/>
  <c r="DE258" i="4"/>
  <c r="DS258" i="4" s="1"/>
  <c r="I257" i="7" s="1"/>
  <c r="DM288" i="4"/>
  <c r="EA288" i="4" s="1"/>
  <c r="Q287" i="7" s="1"/>
  <c r="CK308" i="4"/>
  <c r="CY308" i="4" s="1"/>
  <c r="CG319" i="4"/>
  <c r="CU319" i="4" s="1"/>
  <c r="CC337" i="4"/>
  <c r="CQ337" i="4" s="1"/>
  <c r="DM353" i="4"/>
  <c r="EA353" i="4" s="1"/>
  <c r="Q352" i="7" s="1"/>
  <c r="CG367" i="4"/>
  <c r="CU367" i="4" s="1"/>
  <c r="CG375" i="4"/>
  <c r="CU375" i="4" s="1"/>
  <c r="CG383" i="4"/>
  <c r="CU383" i="4" s="1"/>
  <c r="DF116" i="4"/>
  <c r="DT116" i="4" s="1"/>
  <c r="J115" i="7" s="1"/>
  <c r="DG336" i="4"/>
  <c r="DU336" i="4" s="1"/>
  <c r="K335" i="7" s="1"/>
  <c r="CE356" i="4"/>
  <c r="CS356" i="4" s="1"/>
  <c r="DL380" i="4"/>
  <c r="DZ380" i="4" s="1"/>
  <c r="P379" i="7" s="1"/>
  <c r="CF386" i="4"/>
  <c r="CT386" i="4" s="1"/>
  <c r="DJ212" i="4"/>
  <c r="DX212" i="4" s="1"/>
  <c r="N211" i="7" s="1"/>
  <c r="DJ286" i="4"/>
  <c r="DX286" i="4" s="1"/>
  <c r="N285" i="7" s="1"/>
  <c r="DJ316" i="4"/>
  <c r="DX316" i="4" s="1"/>
  <c r="N315" i="7" s="1"/>
  <c r="DF340" i="4"/>
  <c r="DT340" i="4" s="1"/>
  <c r="J339" i="7" s="1"/>
  <c r="CK225" i="4"/>
  <c r="CY225" i="4" s="1"/>
  <c r="CK289" i="4"/>
  <c r="CY289" i="4" s="1"/>
  <c r="DL214" i="4"/>
  <c r="DZ214" i="4" s="1"/>
  <c r="P213" i="7" s="1"/>
  <c r="CJ214" i="4"/>
  <c r="CX214" i="4" s="1"/>
  <c r="CB234" i="4"/>
  <c r="CP234" i="4" s="1"/>
  <c r="DD234" i="4"/>
  <c r="DR234" i="4" s="1"/>
  <c r="H233" i="7" s="1"/>
  <c r="CD237" i="4"/>
  <c r="CR237" i="4" s="1"/>
  <c r="DF237" i="4"/>
  <c r="DT237" i="4" s="1"/>
  <c r="J236" i="7" s="1"/>
  <c r="DJ243" i="4"/>
  <c r="DX243" i="4" s="1"/>
  <c r="N242" i="7" s="1"/>
  <c r="CH243" i="4"/>
  <c r="CV243" i="4" s="1"/>
  <c r="CJ246" i="4"/>
  <c r="CX246" i="4" s="1"/>
  <c r="DL246" i="4"/>
  <c r="DZ246" i="4" s="1"/>
  <c r="P245" i="7" s="1"/>
  <c r="DD250" i="4"/>
  <c r="DR250" i="4" s="1"/>
  <c r="H249" i="7" s="1"/>
  <c r="CB250" i="4"/>
  <c r="CP250" i="4" s="1"/>
  <c r="CF256" i="4"/>
  <c r="CT256" i="4" s="1"/>
  <c r="DH256" i="4"/>
  <c r="DV256" i="4" s="1"/>
  <c r="L255" i="7" s="1"/>
  <c r="DD266" i="4"/>
  <c r="DR266" i="4" s="1"/>
  <c r="H265" i="7" s="1"/>
  <c r="CB266" i="4"/>
  <c r="CP266" i="4" s="1"/>
  <c r="CD269" i="4"/>
  <c r="CR269" i="4" s="1"/>
  <c r="DF269" i="4"/>
  <c r="DT269" i="4" s="1"/>
  <c r="J268" i="7" s="1"/>
  <c r="CF272" i="4"/>
  <c r="CT272" i="4" s="1"/>
  <c r="DH272" i="4"/>
  <c r="DV272" i="4" s="1"/>
  <c r="L271" i="7" s="1"/>
  <c r="CH275" i="4"/>
  <c r="CV275" i="4" s="1"/>
  <c r="DJ275" i="4"/>
  <c r="DX275" i="4" s="1"/>
  <c r="N274" i="7" s="1"/>
  <c r="DL278" i="4"/>
  <c r="DZ278" i="4" s="1"/>
  <c r="P277" i="7" s="1"/>
  <c r="CJ278" i="4"/>
  <c r="CX278" i="4" s="1"/>
  <c r="CB282" i="4"/>
  <c r="CP282" i="4" s="1"/>
  <c r="DD282" i="4"/>
  <c r="DR282" i="4" s="1"/>
  <c r="H281" i="7" s="1"/>
  <c r="CD285" i="4"/>
  <c r="CR285" i="4" s="1"/>
  <c r="DF285" i="4"/>
  <c r="DT285" i="4" s="1"/>
  <c r="J284" i="7" s="1"/>
  <c r="CH291" i="4"/>
  <c r="CV291" i="4" s="1"/>
  <c r="DJ291" i="4"/>
  <c r="DX291" i="4" s="1"/>
  <c r="N290" i="7" s="1"/>
  <c r="CD152" i="4"/>
  <c r="CR152" i="4" s="1"/>
  <c r="DJ109" i="4"/>
  <c r="DX109" i="4" s="1"/>
  <c r="N108" i="7" s="1"/>
  <c r="CB218" i="4"/>
  <c r="CP218" i="4" s="1"/>
  <c r="CJ294" i="4"/>
  <c r="CX294" i="4" s="1"/>
  <c r="CB118" i="4"/>
  <c r="CP118" i="4" s="1"/>
  <c r="DH124" i="4"/>
  <c r="DV124" i="4" s="1"/>
  <c r="L123" i="7" s="1"/>
  <c r="DJ113" i="4"/>
  <c r="DX113" i="4" s="1"/>
  <c r="N112" i="7" s="1"/>
  <c r="DJ118" i="4"/>
  <c r="DX118" i="4" s="1"/>
  <c r="N117" i="7" s="1"/>
  <c r="CF204" i="4"/>
  <c r="CT204" i="4" s="1"/>
  <c r="CF240" i="4"/>
  <c r="CT240" i="4" s="1"/>
  <c r="CF288" i="4"/>
  <c r="CT288" i="4" s="1"/>
  <c r="CD253" i="4"/>
  <c r="CR253" i="4" s="1"/>
  <c r="CH383" i="4"/>
  <c r="CV383" i="4" s="1"/>
  <c r="CD105" i="4"/>
  <c r="CR105" i="4" s="1"/>
  <c r="DF105" i="4"/>
  <c r="DT105" i="4" s="1"/>
  <c r="J104" i="7" s="1"/>
  <c r="DJ111" i="4"/>
  <c r="DX111" i="4" s="1"/>
  <c r="N110" i="7" s="1"/>
  <c r="CH111" i="4"/>
  <c r="CV111" i="4" s="1"/>
  <c r="DL130" i="4"/>
  <c r="DZ130" i="4" s="1"/>
  <c r="P129" i="7" s="1"/>
  <c r="CJ130" i="4"/>
  <c r="CX130" i="4" s="1"/>
  <c r="DL138" i="4"/>
  <c r="DZ138" i="4" s="1"/>
  <c r="P137" i="7" s="1"/>
  <c r="CJ138" i="4"/>
  <c r="CX138" i="4" s="1"/>
  <c r="CH159" i="4"/>
  <c r="CV159" i="4" s="1"/>
  <c r="DJ159" i="4"/>
  <c r="DX159" i="4" s="1"/>
  <c r="N158" i="7" s="1"/>
  <c r="DF185" i="4"/>
  <c r="DT185" i="4" s="1"/>
  <c r="J184" i="7" s="1"/>
  <c r="CD185" i="4"/>
  <c r="CR185" i="4" s="1"/>
  <c r="DJ191" i="4"/>
  <c r="DX191" i="4" s="1"/>
  <c r="N190" i="7" s="1"/>
  <c r="CH191" i="4"/>
  <c r="CV191" i="4" s="1"/>
  <c r="DD198" i="4"/>
  <c r="DR198" i="4" s="1"/>
  <c r="H197" i="7" s="1"/>
  <c r="CB198" i="4"/>
  <c r="CP198" i="4" s="1"/>
  <c r="CD221" i="4"/>
  <c r="CR221" i="4" s="1"/>
  <c r="DF221" i="4"/>
  <c r="DT221" i="4" s="1"/>
  <c r="J220" i="7" s="1"/>
  <c r="DH224" i="4"/>
  <c r="DV224" i="4" s="1"/>
  <c r="L223" i="7" s="1"/>
  <c r="CF224" i="4"/>
  <c r="CT224" i="4" s="1"/>
  <c r="DL230" i="4"/>
  <c r="DZ230" i="4" s="1"/>
  <c r="P229" i="7" s="1"/>
  <c r="CJ230" i="4"/>
  <c r="CX230" i="4" s="1"/>
  <c r="DJ259" i="4"/>
  <c r="DX259" i="4" s="1"/>
  <c r="N258" i="7" s="1"/>
  <c r="CH259" i="4"/>
  <c r="CV259" i="4" s="1"/>
  <c r="CF300" i="4"/>
  <c r="CT300" i="4" s="1"/>
  <c r="DH300" i="4"/>
  <c r="DV300" i="4" s="1"/>
  <c r="L299" i="7" s="1"/>
  <c r="CJ306" i="4"/>
  <c r="CX306" i="4" s="1"/>
  <c r="DL306" i="4"/>
  <c r="DZ306" i="4" s="1"/>
  <c r="P305" i="7" s="1"/>
  <c r="CD313" i="4"/>
  <c r="CR313" i="4" s="1"/>
  <c r="DF313" i="4"/>
  <c r="DT313" i="4" s="1"/>
  <c r="J312" i="7" s="1"/>
  <c r="CH319" i="4"/>
  <c r="CV319" i="4" s="1"/>
  <c r="DJ319" i="4"/>
  <c r="DX319" i="4" s="1"/>
  <c r="N318" i="7" s="1"/>
  <c r="DD326" i="4"/>
  <c r="DR326" i="4" s="1"/>
  <c r="H325" i="7" s="1"/>
  <c r="CB326" i="4"/>
  <c r="CP326" i="4" s="1"/>
  <c r="DH332" i="4"/>
  <c r="DV332" i="4" s="1"/>
  <c r="L331" i="7" s="1"/>
  <c r="CF332" i="4"/>
  <c r="CT332" i="4" s="1"/>
  <c r="DL338" i="4"/>
  <c r="DZ338" i="4" s="1"/>
  <c r="P337" i="7" s="1"/>
  <c r="CJ338" i="4"/>
  <c r="CX338" i="4" s="1"/>
  <c r="CD345" i="4"/>
  <c r="CR345" i="4" s="1"/>
  <c r="DF345" i="4"/>
  <c r="DT345" i="4" s="1"/>
  <c r="J344" i="7" s="1"/>
  <c r="DJ351" i="4"/>
  <c r="DX351" i="4" s="1"/>
  <c r="N350" i="7" s="1"/>
  <c r="CH351" i="4"/>
  <c r="CV351" i="4" s="1"/>
  <c r="DD358" i="4"/>
  <c r="DR358" i="4" s="1"/>
  <c r="H357" i="7" s="1"/>
  <c r="CB358" i="4"/>
  <c r="CP358" i="4" s="1"/>
  <c r="CF364" i="4"/>
  <c r="CT364" i="4" s="1"/>
  <c r="DH364" i="4"/>
  <c r="DV364" i="4" s="1"/>
  <c r="L363" i="7" s="1"/>
  <c r="CJ370" i="4"/>
  <c r="CX370" i="4" s="1"/>
  <c r="DL370" i="4"/>
  <c r="DZ370" i="4" s="1"/>
  <c r="P369" i="7" s="1"/>
  <c r="DF377" i="4"/>
  <c r="DT377" i="4" s="1"/>
  <c r="J376" i="7" s="1"/>
  <c r="CD377" i="4"/>
  <c r="CR377" i="4" s="1"/>
  <c r="CD108" i="4"/>
  <c r="CR108" i="4" s="1"/>
  <c r="DF108" i="4"/>
  <c r="DT108" i="4" s="1"/>
  <c r="J107" i="7" s="1"/>
  <c r="CD112" i="4"/>
  <c r="CR112" i="4" s="1"/>
  <c r="DF112" i="4"/>
  <c r="DT112" i="4" s="1"/>
  <c r="J111" i="7" s="1"/>
  <c r="CH114" i="4"/>
  <c r="CV114" i="4" s="1"/>
  <c r="DJ114" i="4"/>
  <c r="DX114" i="4" s="1"/>
  <c r="N113" i="7" s="1"/>
  <c r="DJ117" i="4"/>
  <c r="DX117" i="4" s="1"/>
  <c r="N116" i="7" s="1"/>
  <c r="CH117" i="4"/>
  <c r="CV117" i="4" s="1"/>
  <c r="DF126" i="4"/>
  <c r="DT126" i="4" s="1"/>
  <c r="J125" i="7" s="1"/>
  <c r="CD126" i="4"/>
  <c r="CR126" i="4" s="1"/>
  <c r="CD127" i="4"/>
  <c r="CR127" i="4" s="1"/>
  <c r="DF127" i="4"/>
  <c r="DT127" i="4" s="1"/>
  <c r="J126" i="7" s="1"/>
  <c r="CH130" i="4"/>
  <c r="CV130" i="4" s="1"/>
  <c r="DJ130" i="4"/>
  <c r="DX130" i="4" s="1"/>
  <c r="N129" i="7" s="1"/>
  <c r="CD139" i="4"/>
  <c r="CR139" i="4" s="1"/>
  <c r="DF139" i="4"/>
  <c r="DT139" i="4" s="1"/>
  <c r="J138" i="7" s="1"/>
  <c r="CH158" i="4"/>
  <c r="CV158" i="4" s="1"/>
  <c r="DJ158" i="4"/>
  <c r="DX158" i="4" s="1"/>
  <c r="N157" i="7" s="1"/>
  <c r="CH162" i="4"/>
  <c r="CV162" i="4" s="1"/>
  <c r="DJ162" i="4"/>
  <c r="DX162" i="4" s="1"/>
  <c r="N161" i="7" s="1"/>
  <c r="CD164" i="4"/>
  <c r="CR164" i="4" s="1"/>
  <c r="DF164" i="4"/>
  <c r="DT164" i="4" s="1"/>
  <c r="J163" i="7" s="1"/>
  <c r="DJ168" i="4"/>
  <c r="DX168" i="4" s="1"/>
  <c r="N167" i="7" s="1"/>
  <c r="CH168" i="4"/>
  <c r="CV168" i="4" s="1"/>
  <c r="DJ170" i="4"/>
  <c r="DX170" i="4" s="1"/>
  <c r="N169" i="7" s="1"/>
  <c r="CH170" i="4"/>
  <c r="CV170" i="4" s="1"/>
  <c r="DF172" i="4"/>
  <c r="DT172" i="4" s="1"/>
  <c r="J171" i="7" s="1"/>
  <c r="CD172" i="4"/>
  <c r="CR172" i="4" s="1"/>
  <c r="DJ173" i="4"/>
  <c r="DX173" i="4" s="1"/>
  <c r="N172" i="7" s="1"/>
  <c r="CH173" i="4"/>
  <c r="CV173" i="4" s="1"/>
  <c r="CD180" i="4"/>
  <c r="CR180" i="4" s="1"/>
  <c r="DF180" i="4"/>
  <c r="DT180" i="4" s="1"/>
  <c r="J179" i="7" s="1"/>
  <c r="CH181" i="4"/>
  <c r="CV181" i="4" s="1"/>
  <c r="DJ181" i="4"/>
  <c r="DX181" i="4" s="1"/>
  <c r="N180" i="7" s="1"/>
  <c r="DJ186" i="4"/>
  <c r="DX186" i="4" s="1"/>
  <c r="N185" i="7" s="1"/>
  <c r="CH186" i="4"/>
  <c r="CV186" i="4" s="1"/>
  <c r="DF188" i="4"/>
  <c r="DT188" i="4" s="1"/>
  <c r="J187" i="7" s="1"/>
  <c r="CD188" i="4"/>
  <c r="CR188" i="4" s="1"/>
  <c r="DJ189" i="4"/>
  <c r="DX189" i="4" s="1"/>
  <c r="N188" i="7" s="1"/>
  <c r="CH189" i="4"/>
  <c r="CV189" i="4" s="1"/>
  <c r="CH193" i="4"/>
  <c r="CV193" i="4" s="1"/>
  <c r="DJ193" i="4"/>
  <c r="DX193" i="4" s="1"/>
  <c r="N192" i="7" s="1"/>
  <c r="DF195" i="4"/>
  <c r="DT195" i="4" s="1"/>
  <c r="J194" i="7" s="1"/>
  <c r="CD195" i="4"/>
  <c r="CR195" i="4" s="1"/>
  <c r="CB166" i="4"/>
  <c r="CP166" i="4" s="1"/>
  <c r="DJ106" i="4"/>
  <c r="DX106" i="4" s="1"/>
  <c r="N105" i="7" s="1"/>
  <c r="DF153" i="4"/>
  <c r="DT153" i="4" s="1"/>
  <c r="J152" i="7" s="1"/>
  <c r="DL210" i="4"/>
  <c r="DZ210" i="4" s="1"/>
  <c r="P209" i="7" s="1"/>
  <c r="DF183" i="4"/>
  <c r="DT183" i="4" s="1"/>
  <c r="J182" i="7" s="1"/>
  <c r="DJ197" i="4"/>
  <c r="DX197" i="4" s="1"/>
  <c r="N196" i="7" s="1"/>
  <c r="CH227" i="4"/>
  <c r="CV227" i="4" s="1"/>
  <c r="DE188" i="4"/>
  <c r="DS188" i="4" s="1"/>
  <c r="I187" i="7" s="1"/>
  <c r="CB146" i="4"/>
  <c r="CP146" i="4" s="1"/>
  <c r="CG214" i="4"/>
  <c r="CU214" i="4" s="1"/>
  <c r="CE175" i="4"/>
  <c r="CS175" i="4" s="1"/>
  <c r="CK165" i="4"/>
  <c r="CY165" i="4" s="1"/>
  <c r="CG192" i="4"/>
  <c r="CU192" i="4" s="1"/>
  <c r="CG296" i="4"/>
  <c r="CU296" i="4" s="1"/>
  <c r="CB175" i="4"/>
  <c r="CP175" i="4" s="1"/>
  <c r="CC157" i="4"/>
  <c r="CQ157" i="4" s="1"/>
  <c r="CG178" i="4"/>
  <c r="CU178" i="4" s="1"/>
  <c r="CC189" i="4"/>
  <c r="CQ189" i="4" s="1"/>
  <c r="CK223" i="4"/>
  <c r="CY223" i="4" s="1"/>
  <c r="CK295" i="4"/>
  <c r="CY295" i="4" s="1"/>
  <c r="CG114" i="4"/>
  <c r="CU114" i="4" s="1"/>
  <c r="DI139" i="4"/>
  <c r="DW139" i="4" s="1"/>
  <c r="M138" i="7" s="1"/>
  <c r="DE150" i="4"/>
  <c r="DS150" i="4" s="1"/>
  <c r="I149" i="7" s="1"/>
  <c r="CC168" i="4"/>
  <c r="CQ168" i="4" s="1"/>
  <c r="CC192" i="4"/>
  <c r="CQ192" i="4" s="1"/>
  <c r="CK222" i="4"/>
  <c r="CY222" i="4" s="1"/>
  <c r="CK268" i="4"/>
  <c r="CY268" i="4" s="1"/>
  <c r="CC290" i="4"/>
  <c r="CQ290" i="4" s="1"/>
  <c r="CG311" i="4"/>
  <c r="CU311" i="4" s="1"/>
  <c r="CC330" i="4"/>
  <c r="CQ330" i="4" s="1"/>
  <c r="CC336" i="4"/>
  <c r="CQ336" i="4" s="1"/>
  <c r="CG338" i="4"/>
  <c r="CU338" i="4" s="1"/>
  <c r="CG340" i="4"/>
  <c r="CU340" i="4" s="1"/>
  <c r="DM348" i="4"/>
  <c r="EA348" i="4" s="1"/>
  <c r="Q347" i="7" s="1"/>
  <c r="DE350" i="4"/>
  <c r="DS350" i="4" s="1"/>
  <c r="I349" i="7" s="1"/>
  <c r="CG364" i="4"/>
  <c r="CU364" i="4" s="1"/>
  <c r="CC384" i="4"/>
  <c r="CQ384" i="4" s="1"/>
  <c r="DK334" i="4"/>
  <c r="DY334" i="4" s="1"/>
  <c r="O333" i="7" s="1"/>
  <c r="CE350" i="4"/>
  <c r="CS350" i="4" s="1"/>
  <c r="CE354" i="4"/>
  <c r="CS354" i="4" s="1"/>
  <c r="CI374" i="4"/>
  <c r="CW374" i="4" s="1"/>
  <c r="CE376" i="4"/>
  <c r="CS376" i="4" s="1"/>
  <c r="CB205" i="4"/>
  <c r="CP205" i="4" s="1"/>
  <c r="DH214" i="4"/>
  <c r="DV214" i="4" s="1"/>
  <c r="L213" i="7" s="1"/>
  <c r="DD220" i="4"/>
  <c r="DR220" i="4" s="1"/>
  <c r="H219" i="7" s="1"/>
  <c r="CF242" i="4"/>
  <c r="CT242" i="4" s="1"/>
  <c r="DD256" i="4"/>
  <c r="DR256" i="4" s="1"/>
  <c r="H255" i="7" s="1"/>
  <c r="CF274" i="4"/>
  <c r="CT274" i="4" s="1"/>
  <c r="DF203" i="4"/>
  <c r="DT203" i="4" s="1"/>
  <c r="J202" i="7" s="1"/>
  <c r="CH280" i="4"/>
  <c r="CV280" i="4" s="1"/>
  <c r="CH298" i="4"/>
  <c r="CV298" i="4" s="1"/>
  <c r="DJ334" i="4"/>
  <c r="DX334" i="4" s="1"/>
  <c r="N333" i="7" s="1"/>
  <c r="CD378" i="4"/>
  <c r="CR378" i="4" s="1"/>
  <c r="CC327" i="4"/>
  <c r="CQ327" i="4" s="1"/>
  <c r="CH201" i="4"/>
  <c r="CV201" i="4" s="1"/>
  <c r="DJ201" i="4"/>
  <c r="DX201" i="4" s="1"/>
  <c r="N200" i="7" s="1"/>
  <c r="CD210" i="4"/>
  <c r="CR210" i="4" s="1"/>
  <c r="DF210" i="4"/>
  <c r="DT210" i="4" s="1"/>
  <c r="J209" i="7" s="1"/>
  <c r="CD214" i="4"/>
  <c r="CR214" i="4" s="1"/>
  <c r="DF214" i="4"/>
  <c r="DT214" i="4" s="1"/>
  <c r="J213" i="7" s="1"/>
  <c r="DJ224" i="4"/>
  <c r="DX224" i="4" s="1"/>
  <c r="N223" i="7" s="1"/>
  <c r="CH224" i="4"/>
  <c r="CV224" i="4" s="1"/>
  <c r="CD230" i="4"/>
  <c r="CR230" i="4" s="1"/>
  <c r="DF230" i="4"/>
  <c r="DT230" i="4" s="1"/>
  <c r="J229" i="7" s="1"/>
  <c r="CD240" i="4"/>
  <c r="CR240" i="4" s="1"/>
  <c r="DF240" i="4"/>
  <c r="DT240" i="4" s="1"/>
  <c r="J239" i="7" s="1"/>
  <c r="DF250" i="4"/>
  <c r="DT250" i="4" s="1"/>
  <c r="J249" i="7" s="1"/>
  <c r="CD250" i="4"/>
  <c r="CR250" i="4" s="1"/>
  <c r="DF254" i="4"/>
  <c r="DT254" i="4" s="1"/>
  <c r="J253" i="7" s="1"/>
  <c r="CD254" i="4"/>
  <c r="CR254" i="4" s="1"/>
  <c r="DJ278" i="4"/>
  <c r="DX278" i="4" s="1"/>
  <c r="N277" i="7" s="1"/>
  <c r="CH278" i="4"/>
  <c r="CV278" i="4" s="1"/>
  <c r="CH288" i="4"/>
  <c r="CV288" i="4" s="1"/>
  <c r="DJ288" i="4"/>
  <c r="DX288" i="4" s="1"/>
  <c r="N287" i="7" s="1"/>
  <c r="CH292" i="4"/>
  <c r="CV292" i="4" s="1"/>
  <c r="DJ292" i="4"/>
  <c r="DX292" i="4" s="1"/>
  <c r="N291" i="7" s="1"/>
  <c r="DJ296" i="4"/>
  <c r="DX296" i="4" s="1"/>
  <c r="N295" i="7" s="1"/>
  <c r="CH296" i="4"/>
  <c r="CV296" i="4" s="1"/>
  <c r="CH300" i="4"/>
  <c r="CV300" i="4" s="1"/>
  <c r="DJ300" i="4"/>
  <c r="DX300" i="4" s="1"/>
  <c r="N299" i="7" s="1"/>
  <c r="DJ304" i="4"/>
  <c r="DX304" i="4" s="1"/>
  <c r="N303" i="7" s="1"/>
  <c r="CH304" i="4"/>
  <c r="CV304" i="4" s="1"/>
  <c r="CH308" i="4"/>
  <c r="CV308" i="4" s="1"/>
  <c r="DJ308" i="4"/>
  <c r="DX308" i="4" s="1"/>
  <c r="N307" i="7" s="1"/>
  <c r="CH312" i="4"/>
  <c r="CV312" i="4" s="1"/>
  <c r="DJ312" i="4"/>
  <c r="DX312" i="4" s="1"/>
  <c r="N311" i="7" s="1"/>
  <c r="CH314" i="4"/>
  <c r="CV314" i="4" s="1"/>
  <c r="DJ314" i="4"/>
  <c r="DX314" i="4" s="1"/>
  <c r="N313" i="7" s="1"/>
  <c r="DJ318" i="4"/>
  <c r="DX318" i="4" s="1"/>
  <c r="N317" i="7" s="1"/>
  <c r="CH318" i="4"/>
  <c r="CV318" i="4" s="1"/>
  <c r="CH320" i="4"/>
  <c r="CV320" i="4" s="1"/>
  <c r="DJ320" i="4"/>
  <c r="DX320" i="4" s="1"/>
  <c r="N319" i="7" s="1"/>
  <c r="DJ324" i="4"/>
  <c r="DX324" i="4" s="1"/>
  <c r="N323" i="7" s="1"/>
  <c r="CH324" i="4"/>
  <c r="CV324" i="4" s="1"/>
  <c r="CH336" i="4"/>
  <c r="CV336" i="4" s="1"/>
  <c r="DJ336" i="4"/>
  <c r="DX336" i="4" s="1"/>
  <c r="N335" i="7" s="1"/>
  <c r="DJ346" i="4"/>
  <c r="DX346" i="4" s="1"/>
  <c r="N345" i="7" s="1"/>
  <c r="CH346" i="4"/>
  <c r="CV346" i="4" s="1"/>
  <c r="CD354" i="4"/>
  <c r="CR354" i="4" s="1"/>
  <c r="DF354" i="4"/>
  <c r="DT354" i="4" s="1"/>
  <c r="J353" i="7" s="1"/>
  <c r="CH362" i="4"/>
  <c r="CV362" i="4" s="1"/>
  <c r="DJ362" i="4"/>
  <c r="DX362" i="4" s="1"/>
  <c r="N361" i="7" s="1"/>
  <c r="CD368" i="4"/>
  <c r="CR368" i="4" s="1"/>
  <c r="DF368" i="4"/>
  <c r="DT368" i="4" s="1"/>
  <c r="J367" i="7" s="1"/>
  <c r="DF380" i="4"/>
  <c r="DT380" i="4" s="1"/>
  <c r="J379" i="7" s="1"/>
  <c r="CD380" i="4"/>
  <c r="CR380" i="4" s="1"/>
  <c r="CH386" i="4"/>
  <c r="CV386" i="4" s="1"/>
  <c r="DJ386" i="4"/>
  <c r="DX386" i="4" s="1"/>
  <c r="N385" i="7" s="1"/>
  <c r="CJ312" i="4"/>
  <c r="CX312" i="4" s="1"/>
  <c r="DL312" i="4"/>
  <c r="DZ312" i="4" s="1"/>
  <c r="P311" i="7" s="1"/>
  <c r="CF322" i="4"/>
  <c r="CT322" i="4" s="1"/>
  <c r="DH322" i="4"/>
  <c r="DV322" i="4" s="1"/>
  <c r="L321" i="7" s="1"/>
  <c r="CF338" i="4"/>
  <c r="CT338" i="4" s="1"/>
  <c r="DH338" i="4"/>
  <c r="DV338" i="4" s="1"/>
  <c r="L337" i="7" s="1"/>
  <c r="CB368" i="4"/>
  <c r="CP368" i="4" s="1"/>
  <c r="DD368" i="4"/>
  <c r="DR368" i="4" s="1"/>
  <c r="H367" i="7" s="1"/>
  <c r="CB376" i="4"/>
  <c r="CP376" i="4" s="1"/>
  <c r="DD376" i="4"/>
  <c r="DR376" i="4" s="1"/>
  <c r="H375" i="7" s="1"/>
  <c r="DH165" i="4"/>
  <c r="DV165" i="4" s="1"/>
  <c r="L164" i="7" s="1"/>
  <c r="CF165" i="4"/>
  <c r="CT165" i="4" s="1"/>
  <c r="DI226" i="4"/>
  <c r="DW226" i="4" s="1"/>
  <c r="M225" i="7" s="1"/>
  <c r="CG226" i="4"/>
  <c r="CU226" i="4" s="1"/>
  <c r="DI322" i="4"/>
  <c r="DW322" i="4" s="1"/>
  <c r="M321" i="7" s="1"/>
  <c r="CG322" i="4"/>
  <c r="CU322" i="4" s="1"/>
  <c r="DE175" i="4"/>
  <c r="DS175" i="4" s="1"/>
  <c r="I174" i="7" s="1"/>
  <c r="CC175" i="4"/>
  <c r="CQ175" i="4" s="1"/>
  <c r="CG188" i="4"/>
  <c r="CU188" i="4" s="1"/>
  <c r="DI188" i="4"/>
  <c r="DW188" i="4" s="1"/>
  <c r="M187" i="7" s="1"/>
  <c r="DI300" i="4"/>
  <c r="DW300" i="4" s="1"/>
  <c r="M299" i="7" s="1"/>
  <c r="CG300" i="4"/>
  <c r="CU300" i="4" s="1"/>
  <c r="CG316" i="4"/>
  <c r="CU316" i="4" s="1"/>
  <c r="DI316" i="4"/>
  <c r="DW316" i="4" s="1"/>
  <c r="M315" i="7" s="1"/>
  <c r="CB114" i="4"/>
  <c r="CP114" i="4" s="1"/>
  <c r="DD114" i="4"/>
  <c r="DR114" i="4" s="1"/>
  <c r="H113" i="7" s="1"/>
  <c r="DL198" i="4"/>
  <c r="DZ198" i="4" s="1"/>
  <c r="P197" i="7" s="1"/>
  <c r="CJ198" i="4"/>
  <c r="CX198" i="4" s="1"/>
  <c r="DD236" i="4"/>
  <c r="DR236" i="4" s="1"/>
  <c r="H235" i="7" s="1"/>
  <c r="CB236" i="4"/>
  <c r="CP236" i="4" s="1"/>
  <c r="DL244" i="4"/>
  <c r="DZ244" i="4" s="1"/>
  <c r="P243" i="7" s="1"/>
  <c r="CJ244" i="4"/>
  <c r="CX244" i="4" s="1"/>
  <c r="CB264" i="4"/>
  <c r="CP264" i="4" s="1"/>
  <c r="DD264" i="4"/>
  <c r="DR264" i="4" s="1"/>
  <c r="H263" i="7" s="1"/>
  <c r="CJ292" i="4"/>
  <c r="CX292" i="4" s="1"/>
  <c r="DL292" i="4"/>
  <c r="DZ292" i="4" s="1"/>
  <c r="P291" i="7" s="1"/>
  <c r="DH302" i="4"/>
  <c r="DV302" i="4" s="1"/>
  <c r="L301" i="7" s="1"/>
  <c r="CF302" i="4"/>
  <c r="CT302" i="4" s="1"/>
  <c r="DH350" i="4"/>
  <c r="DV350" i="4" s="1"/>
  <c r="L349" i="7" s="1"/>
  <c r="CF350" i="4"/>
  <c r="CT350" i="4" s="1"/>
  <c r="DH181" i="4"/>
  <c r="DV181" i="4" s="1"/>
  <c r="L180" i="7" s="1"/>
  <c r="CF181" i="4"/>
  <c r="CT181" i="4" s="1"/>
  <c r="DL193" i="4"/>
  <c r="DZ193" i="4" s="1"/>
  <c r="P192" i="7" s="1"/>
  <c r="CJ193" i="4"/>
  <c r="CX193" i="4" s="1"/>
  <c r="DI120" i="4"/>
  <c r="DW120" i="4" s="1"/>
  <c r="M119" i="7" s="1"/>
  <c r="CG120" i="4"/>
  <c r="CU120" i="4" s="1"/>
  <c r="DM125" i="4"/>
  <c r="EA125" i="4" s="1"/>
  <c r="Q124" i="7" s="1"/>
  <c r="CK125" i="4"/>
  <c r="CY125" i="4" s="1"/>
  <c r="DE165" i="4"/>
  <c r="DS165" i="4" s="1"/>
  <c r="I164" i="7" s="1"/>
  <c r="CC165" i="4"/>
  <c r="CQ165" i="4" s="1"/>
  <c r="DI194" i="4"/>
  <c r="DW194" i="4" s="1"/>
  <c r="M193" i="7" s="1"/>
  <c r="CG194" i="4"/>
  <c r="CU194" i="4" s="1"/>
  <c r="DE199" i="4"/>
  <c r="DS199" i="4" s="1"/>
  <c r="I198" i="7" s="1"/>
  <c r="CC199" i="4"/>
  <c r="CQ199" i="4" s="1"/>
  <c r="DE207" i="4"/>
  <c r="DS207" i="4" s="1"/>
  <c r="I206" i="7" s="1"/>
  <c r="CC207" i="4"/>
  <c r="CQ207" i="4" s="1"/>
  <c r="CC231" i="4"/>
  <c r="CQ231" i="4" s="1"/>
  <c r="DE231" i="4"/>
  <c r="DS231" i="4" s="1"/>
  <c r="I230" i="7" s="1"/>
  <c r="DE255" i="4"/>
  <c r="DS255" i="4" s="1"/>
  <c r="I254" i="7" s="1"/>
  <c r="CC255" i="4"/>
  <c r="CQ255" i="4" s="1"/>
  <c r="DE293" i="4"/>
  <c r="DS293" i="4" s="1"/>
  <c r="I292" i="7" s="1"/>
  <c r="CC293" i="4"/>
  <c r="CQ293" i="4" s="1"/>
  <c r="DM305" i="4"/>
  <c r="EA305" i="4" s="1"/>
  <c r="Q304" i="7" s="1"/>
  <c r="CK305" i="4"/>
  <c r="CY305" i="4" s="1"/>
  <c r="DE309" i="4"/>
  <c r="DS309" i="4" s="1"/>
  <c r="I308" i="7" s="1"/>
  <c r="CC309" i="4"/>
  <c r="CQ309" i="4" s="1"/>
  <c r="DM313" i="4"/>
  <c r="EA313" i="4" s="1"/>
  <c r="Q312" i="7" s="1"/>
  <c r="CK313" i="4"/>
  <c r="CY313" i="4" s="1"/>
  <c r="DM321" i="4"/>
  <c r="EA321" i="4" s="1"/>
  <c r="Q320" i="7" s="1"/>
  <c r="CK321" i="4"/>
  <c r="CY321" i="4" s="1"/>
  <c r="CC357" i="4"/>
  <c r="CQ357" i="4" s="1"/>
  <c r="DE357" i="4"/>
  <c r="DS357" i="4" s="1"/>
  <c r="I356" i="7" s="1"/>
  <c r="CK251" i="4"/>
  <c r="CY251" i="4" s="1"/>
  <c r="CG326" i="4"/>
  <c r="CU326" i="4" s="1"/>
  <c r="DI362" i="4"/>
  <c r="DW362" i="4" s="1"/>
  <c r="M361" i="7" s="1"/>
  <c r="CJ150" i="4"/>
  <c r="CX150" i="4" s="1"/>
  <c r="CJ182" i="4"/>
  <c r="CX182" i="4" s="1"/>
  <c r="CG216" i="4"/>
  <c r="CU216" i="4" s="1"/>
  <c r="CC235" i="4"/>
  <c r="CQ235" i="4" s="1"/>
  <c r="CC251" i="4"/>
  <c r="CQ251" i="4" s="1"/>
  <c r="CG264" i="4"/>
  <c r="CU264" i="4" s="1"/>
  <c r="CK333" i="4"/>
  <c r="CY333" i="4" s="1"/>
  <c r="CB143" i="4"/>
  <c r="CP143" i="4" s="1"/>
  <c r="CC237" i="4"/>
  <c r="CQ237" i="4" s="1"/>
  <c r="CG250" i="4"/>
  <c r="CU250" i="4" s="1"/>
  <c r="CK271" i="4"/>
  <c r="CY271" i="4" s="1"/>
  <c r="CC301" i="4"/>
  <c r="CQ301" i="4" s="1"/>
  <c r="CC325" i="4"/>
  <c r="CQ325" i="4" s="1"/>
  <c r="CC109" i="4"/>
  <c r="CQ109" i="4" s="1"/>
  <c r="CK123" i="4"/>
  <c r="CY123" i="4" s="1"/>
  <c r="DM130" i="4"/>
  <c r="EA130" i="4" s="1"/>
  <c r="Q129" i="7" s="1"/>
  <c r="DE146" i="4"/>
  <c r="DS146" i="4" s="1"/>
  <c r="I145" i="7" s="1"/>
  <c r="DE164" i="4"/>
  <c r="DS164" i="4" s="1"/>
  <c r="I163" i="7" s="1"/>
  <c r="CK180" i="4"/>
  <c r="CY180" i="4" s="1"/>
  <c r="CC200" i="4"/>
  <c r="CQ200" i="4" s="1"/>
  <c r="CC252" i="4"/>
  <c r="CQ252" i="4" s="1"/>
  <c r="CC274" i="4"/>
  <c r="CQ274" i="4" s="1"/>
  <c r="CG297" i="4"/>
  <c r="CU297" i="4" s="1"/>
  <c r="DI303" i="4"/>
  <c r="DW303" i="4" s="1"/>
  <c r="M302" i="7" s="1"/>
  <c r="CG342" i="4"/>
  <c r="CU342" i="4" s="1"/>
  <c r="DE353" i="4"/>
  <c r="DS353" i="4" s="1"/>
  <c r="I352" i="7" s="1"/>
  <c r="DM354" i="4"/>
  <c r="EA354" i="4" s="1"/>
  <c r="Q353" i="7" s="1"/>
  <c r="DM356" i="4"/>
  <c r="EA356" i="4" s="1"/>
  <c r="Q355" i="7" s="1"/>
  <c r="DI359" i="4"/>
  <c r="DW359" i="4" s="1"/>
  <c r="M358" i="7" s="1"/>
  <c r="CG369" i="4"/>
  <c r="CU369" i="4" s="1"/>
  <c r="CK372" i="4"/>
  <c r="CY372" i="4" s="1"/>
  <c r="CC376" i="4"/>
  <c r="CQ376" i="4" s="1"/>
  <c r="CG380" i="4"/>
  <c r="CU380" i="4" s="1"/>
  <c r="CK384" i="4"/>
  <c r="CY384" i="4" s="1"/>
  <c r="DK283" i="4"/>
  <c r="DY283" i="4" s="1"/>
  <c r="O282" i="7" s="1"/>
  <c r="DK340" i="4"/>
  <c r="DY340" i="4" s="1"/>
  <c r="O339" i="7" s="1"/>
  <c r="CE345" i="4"/>
  <c r="CS345" i="4" s="1"/>
  <c r="CE358" i="4"/>
  <c r="CS358" i="4" s="1"/>
  <c r="CI360" i="4"/>
  <c r="CW360" i="4" s="1"/>
  <c r="CE370" i="4"/>
  <c r="CS370" i="4" s="1"/>
  <c r="CI384" i="4"/>
  <c r="CW384" i="4" s="1"/>
  <c r="DD210" i="4"/>
  <c r="DR210" i="4" s="1"/>
  <c r="H209" i="7" s="1"/>
  <c r="DH282" i="4"/>
  <c r="DV282" i="4" s="1"/>
  <c r="L281" i="7" s="1"/>
  <c r="DD292" i="4"/>
  <c r="DR292" i="4" s="1"/>
  <c r="H291" i="7" s="1"/>
  <c r="DL324" i="4"/>
  <c r="DZ324" i="4" s="1"/>
  <c r="P323" i="7" s="1"/>
  <c r="CJ340" i="4"/>
  <c r="CX340" i="4" s="1"/>
  <c r="DH358" i="4"/>
  <c r="DV358" i="4" s="1"/>
  <c r="L357" i="7" s="1"/>
  <c r="CH222" i="4"/>
  <c r="CV222" i="4" s="1"/>
  <c r="DJ236" i="4"/>
  <c r="DX236" i="4" s="1"/>
  <c r="N235" i="7" s="1"/>
  <c r="CH246" i="4"/>
  <c r="CV246" i="4" s="1"/>
  <c r="DJ284" i="4"/>
  <c r="DX284" i="4" s="1"/>
  <c r="N283" i="7" s="1"/>
  <c r="DJ306" i="4"/>
  <c r="DX306" i="4" s="1"/>
  <c r="N305" i="7" s="1"/>
  <c r="CD350" i="4"/>
  <c r="CR350" i="4" s="1"/>
  <c r="CD356" i="4"/>
  <c r="CR356" i="4" s="1"/>
  <c r="DM209" i="4"/>
  <c r="EA209" i="4" s="1"/>
  <c r="Q208" i="7" s="1"/>
  <c r="DI156" i="4"/>
  <c r="DW156" i="4" s="1"/>
  <c r="M155" i="7" s="1"/>
  <c r="CK208" i="4"/>
  <c r="CY208" i="4" s="1"/>
  <c r="CC222" i="4"/>
  <c r="CQ222" i="4" s="1"/>
  <c r="DM256" i="4"/>
  <c r="EA256" i="4" s="1"/>
  <c r="Q255" i="7" s="1"/>
  <c r="CG289" i="4"/>
  <c r="CU289" i="4" s="1"/>
  <c r="CC356" i="4"/>
  <c r="CQ356" i="4" s="1"/>
  <c r="CH105" i="4"/>
  <c r="CV105" i="4" s="1"/>
  <c r="CE298" i="4"/>
  <c r="CS298" i="4" s="1"/>
  <c r="CE386" i="4"/>
  <c r="CS386" i="4" s="1"/>
  <c r="CF333" i="4"/>
  <c r="CT333" i="4" s="1"/>
  <c r="CF337" i="4"/>
  <c r="CT337" i="4" s="1"/>
  <c r="DL348" i="4"/>
  <c r="DZ348" i="4" s="1"/>
  <c r="P347" i="7" s="1"/>
  <c r="CE211" i="4"/>
  <c r="CS211" i="4" s="1"/>
  <c r="CG143" i="4"/>
  <c r="CU143" i="4" s="1"/>
  <c r="DK101" i="4"/>
  <c r="DY101" i="4" s="1"/>
  <c r="O100" i="7" s="1"/>
  <c r="DK113" i="4"/>
  <c r="DY113" i="4" s="1"/>
  <c r="O112" i="7" s="1"/>
  <c r="CE195" i="4"/>
  <c r="CS195" i="4" s="1"/>
  <c r="CB155" i="4"/>
  <c r="CP155" i="4" s="1"/>
  <c r="DD161" i="4"/>
  <c r="DR161" i="4" s="1"/>
  <c r="H160" i="7" s="1"/>
  <c r="CB163" i="4"/>
  <c r="CP163" i="4" s="1"/>
  <c r="CD140" i="4"/>
  <c r="CR140" i="4" s="1"/>
  <c r="DM282" i="4"/>
  <c r="EA282" i="4" s="1"/>
  <c r="Q281" i="7" s="1"/>
  <c r="CK275" i="4"/>
  <c r="CY275" i="4" s="1"/>
  <c r="CE110" i="4"/>
  <c r="CS110" i="4" s="1"/>
  <c r="DK122" i="4"/>
  <c r="DY122" i="4" s="1"/>
  <c r="O121" i="7" s="1"/>
  <c r="DK161" i="4"/>
  <c r="DY161" i="4" s="1"/>
  <c r="O160" i="7" s="1"/>
  <c r="DK188" i="4"/>
  <c r="DY188" i="4" s="1"/>
  <c r="O187" i="7" s="1"/>
  <c r="CK189" i="4"/>
  <c r="CY189" i="4" s="1"/>
  <c r="CC219" i="4"/>
  <c r="CQ219" i="4" s="1"/>
  <c r="DD110" i="4"/>
  <c r="DR110" i="4" s="1"/>
  <c r="H109" i="7" s="1"/>
  <c r="DD153" i="4"/>
  <c r="DR153" i="4" s="1"/>
  <c r="H152" i="7" s="1"/>
  <c r="DL159" i="4"/>
  <c r="DZ159" i="4" s="1"/>
  <c r="P158" i="7" s="1"/>
  <c r="CJ161" i="4"/>
  <c r="CX161" i="4" s="1"/>
  <c r="DM359" i="4"/>
  <c r="EA359" i="4" s="1"/>
  <c r="Q358" i="7" s="1"/>
  <c r="DM108" i="4"/>
  <c r="EA108" i="4" s="1"/>
  <c r="Q107" i="7" s="1"/>
  <c r="CK250" i="4"/>
  <c r="CY250" i="4" s="1"/>
  <c r="CG281" i="4"/>
  <c r="CU281" i="4" s="1"/>
  <c r="DM360" i="4"/>
  <c r="EA360" i="4" s="1"/>
  <c r="Q359" i="7" s="1"/>
  <c r="DI382" i="4"/>
  <c r="DW382" i="4" s="1"/>
  <c r="M381" i="7" s="1"/>
  <c r="CH102" i="4"/>
  <c r="CV102" i="4" s="1"/>
  <c r="DG288" i="4"/>
  <c r="DU288" i="4" s="1"/>
  <c r="K287" i="7" s="1"/>
  <c r="CE318" i="4"/>
  <c r="CS318" i="4" s="1"/>
  <c r="CE369" i="4"/>
  <c r="CS369" i="4" s="1"/>
  <c r="DL260" i="4"/>
  <c r="DZ260" i="4" s="1"/>
  <c r="P259" i="7" s="1"/>
  <c r="CF349" i="4"/>
  <c r="CT349" i="4" s="1"/>
  <c r="CE121" i="4"/>
  <c r="CS121" i="4" s="1"/>
  <c r="DK243" i="4"/>
  <c r="DY243" i="4" s="1"/>
  <c r="O242" i="7" s="1"/>
  <c r="CC106" i="4"/>
  <c r="CQ106" i="4" s="1"/>
  <c r="CG253" i="4"/>
  <c r="CU253" i="4" s="1"/>
  <c r="CC340" i="4"/>
  <c r="CQ340" i="4" s="1"/>
  <c r="CK235" i="4"/>
  <c r="CY235" i="4" s="1"/>
  <c r="DK118" i="4"/>
  <c r="DY118" i="4" s="1"/>
  <c r="O117" i="7" s="1"/>
  <c r="DK130" i="4"/>
  <c r="DY130" i="4" s="1"/>
  <c r="O129" i="7" s="1"/>
  <c r="DK166" i="4"/>
  <c r="DY166" i="4" s="1"/>
  <c r="O165" i="7" s="1"/>
  <c r="CE226" i="4"/>
  <c r="CS226" i="4" s="1"/>
  <c r="CE234" i="4"/>
  <c r="CS234" i="4" s="1"/>
  <c r="CE248" i="4"/>
  <c r="CS248" i="4" s="1"/>
  <c r="CJ126" i="4"/>
  <c r="CX126" i="4" s="1"/>
  <c r="CG208" i="4"/>
  <c r="CU208" i="4" s="1"/>
  <c r="DD102" i="4"/>
  <c r="DR102" i="4" s="1"/>
  <c r="H101" i="7" s="1"/>
  <c r="CB119" i="4"/>
  <c r="CP119" i="4" s="1"/>
  <c r="CF136" i="4"/>
  <c r="CT136" i="4" s="1"/>
  <c r="CB145" i="4"/>
  <c r="CP145" i="4" s="1"/>
  <c r="DL151" i="4"/>
  <c r="DZ151" i="4" s="1"/>
  <c r="P150" i="7" s="1"/>
  <c r="DH166" i="4"/>
  <c r="DV166" i="4" s="1"/>
  <c r="L165" i="7" s="1"/>
  <c r="DL177" i="4"/>
  <c r="DZ177" i="4" s="1"/>
  <c r="P176" i="7" s="1"/>
  <c r="CF186" i="4"/>
  <c r="CT186" i="4" s="1"/>
  <c r="DM211" i="4"/>
  <c r="EA211" i="4" s="1"/>
  <c r="Q210" i="7" s="1"/>
  <c r="CC111" i="4"/>
  <c r="CQ111" i="4" s="1"/>
  <c r="DI107" i="4"/>
  <c r="DW107" i="4" s="1"/>
  <c r="M106" i="7" s="1"/>
  <c r="DE112" i="4"/>
  <c r="DS112" i="4" s="1"/>
  <c r="I111" i="7" s="1"/>
  <c r="CG133" i="4"/>
  <c r="CU133" i="4" s="1"/>
  <c r="DM186" i="4"/>
  <c r="EA186" i="4" s="1"/>
  <c r="Q185" i="7" s="1"/>
  <c r="DM196" i="4"/>
  <c r="EA196" i="4" s="1"/>
  <c r="Q195" i="7" s="1"/>
  <c r="CC204" i="4"/>
  <c r="CQ204" i="4" s="1"/>
  <c r="DE276" i="4"/>
  <c r="DS276" i="4" s="1"/>
  <c r="I275" i="7" s="1"/>
  <c r="DM296" i="4"/>
  <c r="EA296" i="4" s="1"/>
  <c r="Q295" i="7" s="1"/>
  <c r="DI325" i="4"/>
  <c r="DW325" i="4" s="1"/>
  <c r="M324" i="7" s="1"/>
  <c r="CC369" i="4"/>
  <c r="CQ369" i="4" s="1"/>
  <c r="DM378" i="4"/>
  <c r="EA378" i="4" s="1"/>
  <c r="Q377" i="7" s="1"/>
  <c r="CD131" i="4"/>
  <c r="CR131" i="4" s="1"/>
  <c r="CH132" i="4"/>
  <c r="CV132" i="4" s="1"/>
  <c r="CD145" i="4"/>
  <c r="CR145" i="4" s="1"/>
  <c r="DG286" i="4"/>
  <c r="DU286" i="4" s="1"/>
  <c r="K285" i="7" s="1"/>
  <c r="DG294" i="4"/>
  <c r="DU294" i="4" s="1"/>
  <c r="K293" i="7" s="1"/>
  <c r="CE314" i="4"/>
  <c r="CS314" i="4" s="1"/>
  <c r="DG329" i="4"/>
  <c r="DU329" i="4" s="1"/>
  <c r="K328" i="7" s="1"/>
  <c r="CB212" i="4"/>
  <c r="CP212" i="4" s="1"/>
  <c r="CF371" i="4"/>
  <c r="CT371" i="4" s="1"/>
  <c r="CC335" i="4"/>
  <c r="CQ335" i="4" s="1"/>
  <c r="CK195" i="4"/>
  <c r="CY195" i="4" s="1"/>
  <c r="DK127" i="4"/>
  <c r="DY127" i="4" s="1"/>
  <c r="O126" i="7" s="1"/>
  <c r="DK172" i="4"/>
  <c r="DY172" i="4" s="1"/>
  <c r="O171" i="7" s="1"/>
  <c r="CE203" i="4"/>
  <c r="CS203" i="4" s="1"/>
  <c r="DK275" i="4"/>
  <c r="DY275" i="4" s="1"/>
  <c r="O274" i="7" s="1"/>
  <c r="CG245" i="4"/>
  <c r="CU245" i="4" s="1"/>
  <c r="CC296" i="4"/>
  <c r="CQ296" i="4" s="1"/>
  <c r="CC360" i="4"/>
  <c r="CQ360" i="4" s="1"/>
  <c r="CG381" i="4"/>
  <c r="CU381" i="4" s="1"/>
  <c r="CE334" i="4"/>
  <c r="CS334" i="4" s="1"/>
  <c r="CF117" i="4"/>
  <c r="CT117" i="4" s="1"/>
  <c r="CD144" i="4"/>
  <c r="CR144" i="4" s="1"/>
  <c r="CG334" i="4"/>
  <c r="CU334" i="4" s="1"/>
  <c r="CE116" i="4"/>
  <c r="CS116" i="4" s="1"/>
  <c r="DK135" i="4"/>
  <c r="DY135" i="4" s="1"/>
  <c r="O134" i="7" s="1"/>
  <c r="CE161" i="4"/>
  <c r="CS161" i="4" s="1"/>
  <c r="CE164" i="4"/>
  <c r="CS164" i="4" s="1"/>
  <c r="DK178" i="4"/>
  <c r="DY178" i="4" s="1"/>
  <c r="O177" i="7" s="1"/>
  <c r="CE191" i="4"/>
  <c r="CS191" i="4" s="1"/>
  <c r="DK215" i="4"/>
  <c r="DY215" i="4" s="1"/>
  <c r="O214" i="7" s="1"/>
  <c r="CE225" i="4"/>
  <c r="CS225" i="4" s="1"/>
  <c r="CI231" i="4"/>
  <c r="CW231" i="4" s="1"/>
  <c r="DK259" i="4"/>
  <c r="DY259" i="4" s="1"/>
  <c r="O258" i="7" s="1"/>
  <c r="CK325" i="4"/>
  <c r="CY325" i="4" s="1"/>
  <c r="CB101" i="4"/>
  <c r="CP101" i="4" s="1"/>
  <c r="CJ123" i="4"/>
  <c r="CX123" i="4" s="1"/>
  <c r="CB165" i="4"/>
  <c r="CP165" i="4" s="1"/>
  <c r="DL171" i="4"/>
  <c r="DZ171" i="4" s="1"/>
  <c r="P170" i="7" s="1"/>
  <c r="CJ181" i="4"/>
  <c r="CX181" i="4" s="1"/>
  <c r="CK175" i="4"/>
  <c r="CY175" i="4" s="1"/>
  <c r="CC213" i="4"/>
  <c r="CQ213" i="4" s="1"/>
  <c r="DM124" i="4"/>
  <c r="EA124" i="4" s="1"/>
  <c r="Q123" i="7" s="1"/>
  <c r="DM128" i="4"/>
  <c r="EA128" i="4" s="1"/>
  <c r="Q127" i="7" s="1"/>
  <c r="DM136" i="4"/>
  <c r="EA136" i="4" s="1"/>
  <c r="Q135" i="7" s="1"/>
  <c r="DE152" i="4"/>
  <c r="DS152" i="4" s="1"/>
  <c r="I151" i="7" s="1"/>
  <c r="DE174" i="4"/>
  <c r="DS174" i="4" s="1"/>
  <c r="I173" i="7" s="1"/>
  <c r="CG187" i="4"/>
  <c r="CU187" i="4" s="1"/>
  <c r="DI201" i="4"/>
  <c r="DW201" i="4" s="1"/>
  <c r="M200" i="7" s="1"/>
  <c r="CC206" i="4"/>
  <c r="CQ206" i="4" s="1"/>
  <c r="CK228" i="4"/>
  <c r="CY228" i="4" s="1"/>
  <c r="DI273" i="4"/>
  <c r="DW273" i="4" s="1"/>
  <c r="M272" i="7" s="1"/>
  <c r="DM276" i="4"/>
  <c r="EA276" i="4" s="1"/>
  <c r="Q275" i="7" s="1"/>
  <c r="CC286" i="4"/>
  <c r="CQ286" i="4" s="1"/>
  <c r="CC316" i="4"/>
  <c r="CQ316" i="4" s="1"/>
  <c r="DE371" i="4"/>
  <c r="DS371" i="4" s="1"/>
  <c r="I370" i="7" s="1"/>
  <c r="CC385" i="4"/>
  <c r="CQ385" i="4" s="1"/>
  <c r="CD121" i="4"/>
  <c r="CR121" i="4" s="1"/>
  <c r="CE306" i="4"/>
  <c r="CS306" i="4" s="1"/>
  <c r="DG328" i="4"/>
  <c r="DU328" i="4" s="1"/>
  <c r="K327" i="7" s="1"/>
  <c r="CE346" i="4"/>
  <c r="CS346" i="4" s="1"/>
  <c r="CE374" i="4"/>
  <c r="CS374" i="4" s="1"/>
  <c r="CF187" i="4"/>
  <c r="CT187" i="4" s="1"/>
  <c r="DD204" i="4"/>
  <c r="DR204" i="4" s="1"/>
  <c r="H203" i="7" s="1"/>
  <c r="DH293" i="4"/>
  <c r="DV293" i="4" s="1"/>
  <c r="L292" i="7" s="1"/>
  <c r="DH369" i="4"/>
  <c r="DV369" i="4" s="1"/>
  <c r="L368" i="7" s="1"/>
  <c r="CD177" i="4"/>
  <c r="CR177" i="4" s="1"/>
  <c r="CJ170" i="4"/>
  <c r="CX170" i="4" s="1"/>
  <c r="CG292" i="4"/>
  <c r="CU292" i="4" s="1"/>
  <c r="DL242" i="4"/>
  <c r="DZ242" i="4" s="1"/>
  <c r="P241" i="7" s="1"/>
  <c r="DD294" i="4"/>
  <c r="DR294" i="4" s="1"/>
  <c r="H293" i="7" s="1"/>
  <c r="DD350" i="4"/>
  <c r="DR350" i="4" s="1"/>
  <c r="H349" i="7" s="1"/>
  <c r="DL364" i="4"/>
  <c r="DZ364" i="4" s="1"/>
  <c r="P363" i="7" s="1"/>
  <c r="DF167" i="4"/>
  <c r="DT167" i="4" s="1"/>
  <c r="J166" i="7" s="1"/>
  <c r="DF175" i="4"/>
  <c r="DT175" i="4" s="1"/>
  <c r="J174" i="7" s="1"/>
  <c r="CD209" i="4"/>
  <c r="CR209" i="4" s="1"/>
  <c r="CD369" i="4"/>
  <c r="CR369" i="4" s="1"/>
  <c r="CG324" i="4"/>
  <c r="CU324" i="4" s="1"/>
  <c r="CK145" i="4"/>
  <c r="CY145" i="4" s="1"/>
  <c r="DI235" i="4"/>
  <c r="DW235" i="4" s="1"/>
  <c r="M234" i="7" s="1"/>
  <c r="CH149" i="4"/>
  <c r="CV149" i="4" s="1"/>
  <c r="CC153" i="4"/>
  <c r="CQ153" i="4" s="1"/>
  <c r="CJ172" i="4"/>
  <c r="CX172" i="4" s="1"/>
  <c r="CB178" i="4"/>
  <c r="CP178" i="4" s="1"/>
  <c r="CK219" i="4"/>
  <c r="CY219" i="4" s="1"/>
  <c r="CG238" i="4"/>
  <c r="CU238" i="4" s="1"/>
  <c r="DK103" i="4"/>
  <c r="DY103" i="4" s="1"/>
  <c r="O102" i="7" s="1"/>
  <c r="DK167" i="4"/>
  <c r="DY167" i="4" s="1"/>
  <c r="O166" i="7" s="1"/>
  <c r="CE193" i="4"/>
  <c r="CS193" i="4" s="1"/>
  <c r="CI198" i="4"/>
  <c r="CW198" i="4" s="1"/>
  <c r="CI199" i="4"/>
  <c r="CW199" i="4" s="1"/>
  <c r="CB148" i="4"/>
  <c r="CP148" i="4" s="1"/>
  <c r="CC187" i="4"/>
  <c r="CQ187" i="4" s="1"/>
  <c r="CC211" i="4"/>
  <c r="CQ211" i="4" s="1"/>
  <c r="CC307" i="4"/>
  <c r="CQ307" i="4" s="1"/>
  <c r="CF102" i="4"/>
  <c r="CT102" i="4" s="1"/>
  <c r="CJ111" i="4"/>
  <c r="CX111" i="4" s="1"/>
  <c r="CB113" i="4"/>
  <c r="CP113" i="4" s="1"/>
  <c r="CF126" i="4"/>
  <c r="CT126" i="4" s="1"/>
  <c r="CF127" i="4"/>
  <c r="CT127" i="4" s="1"/>
  <c r="CB129" i="4"/>
  <c r="CP129" i="4" s="1"/>
  <c r="CF130" i="4"/>
  <c r="CT130" i="4" s="1"/>
  <c r="DH150" i="4"/>
  <c r="DV150" i="4" s="1"/>
  <c r="L149" i="7" s="1"/>
  <c r="DE349" i="4"/>
  <c r="DS349" i="4" s="1"/>
  <c r="I348" i="7" s="1"/>
  <c r="CD134" i="4"/>
  <c r="CR134" i="4" s="1"/>
  <c r="CF171" i="4"/>
  <c r="CT171" i="4" s="1"/>
  <c r="CC261" i="4"/>
  <c r="CQ261" i="4" s="1"/>
  <c r="CC333" i="4"/>
  <c r="CQ333" i="4" s="1"/>
  <c r="CC104" i="4"/>
  <c r="CQ104" i="4" s="1"/>
  <c r="DI113" i="4"/>
  <c r="DW113" i="4" s="1"/>
  <c r="M112" i="7" s="1"/>
  <c r="DE142" i="4"/>
  <c r="DS142" i="4" s="1"/>
  <c r="I141" i="7" s="1"/>
  <c r="CG165" i="4"/>
  <c r="CU165" i="4" s="1"/>
  <c r="DM218" i="4"/>
  <c r="EA218" i="4" s="1"/>
  <c r="Q217" i="7" s="1"/>
  <c r="DM248" i="4"/>
  <c r="EA248" i="4" s="1"/>
  <c r="Q247" i="7" s="1"/>
  <c r="CK260" i="4"/>
  <c r="CY260" i="4" s="1"/>
  <c r="CC266" i="4"/>
  <c r="CQ266" i="4" s="1"/>
  <c r="DM345" i="4"/>
  <c r="EA345" i="4" s="1"/>
  <c r="Q344" i="7" s="1"/>
  <c r="DE374" i="4"/>
  <c r="DS374" i="4" s="1"/>
  <c r="I373" i="7" s="1"/>
  <c r="CC379" i="4"/>
  <c r="CQ379" i="4" s="1"/>
  <c r="CE280" i="4"/>
  <c r="CS280" i="4" s="1"/>
  <c r="CE296" i="4"/>
  <c r="CS296" i="4" s="1"/>
  <c r="CE313" i="4"/>
  <c r="CS313" i="4" s="1"/>
  <c r="DG362" i="4"/>
  <c r="DU362" i="4" s="1"/>
  <c r="K361" i="7" s="1"/>
  <c r="DD202" i="4"/>
  <c r="DR202" i="4" s="1"/>
  <c r="H201" i="7" s="1"/>
  <c r="CF219" i="4"/>
  <c r="CT219" i="4" s="1"/>
  <c r="CB232" i="4"/>
  <c r="CP232" i="4" s="1"/>
  <c r="CF273" i="4"/>
  <c r="CT273" i="4" s="1"/>
  <c r="CB318" i="4"/>
  <c r="CP318" i="4" s="1"/>
  <c r="DH323" i="4"/>
  <c r="DV323" i="4" s="1"/>
  <c r="L322" i="7" s="1"/>
  <c r="CF331" i="4"/>
  <c r="CT331" i="4" s="1"/>
  <c r="CD248" i="4"/>
  <c r="CR248" i="4" s="1"/>
  <c r="CD249" i="4"/>
  <c r="CR249" i="4" s="1"/>
  <c r="CD280" i="4"/>
  <c r="CR280" i="4" s="1"/>
  <c r="DM99" i="4"/>
  <c r="EA99" i="4" s="1"/>
  <c r="Q98" i="7" s="1"/>
  <c r="DM375" i="4"/>
  <c r="EA375" i="4" s="1"/>
  <c r="Q374" i="7" s="1"/>
  <c r="CK139" i="4"/>
  <c r="CY139" i="4" s="1"/>
  <c r="DK102" i="4"/>
  <c r="DY102" i="4" s="1"/>
  <c r="O101" i="7" s="1"/>
  <c r="CE104" i="4"/>
  <c r="CS104" i="4" s="1"/>
  <c r="CE129" i="4"/>
  <c r="CS129" i="4" s="1"/>
  <c r="CE208" i="4"/>
  <c r="CS208" i="4" s="1"/>
  <c r="CF121" i="4"/>
  <c r="CT121" i="4" s="1"/>
  <c r="CF137" i="4"/>
  <c r="CT137" i="4" s="1"/>
  <c r="CK141" i="4"/>
  <c r="CY141" i="4" s="1"/>
  <c r="CC171" i="4"/>
  <c r="CQ171" i="4" s="1"/>
  <c r="CC275" i="4"/>
  <c r="CQ275" i="4" s="1"/>
  <c r="DD111" i="4"/>
  <c r="DR111" i="4" s="1"/>
  <c r="H110" i="7" s="1"/>
  <c r="CF112" i="4"/>
  <c r="CT112" i="4" s="1"/>
  <c r="DH118" i="4"/>
  <c r="DV118" i="4" s="1"/>
  <c r="L117" i="7" s="1"/>
  <c r="CB131" i="4"/>
  <c r="CP131" i="4" s="1"/>
  <c r="CJ141" i="4"/>
  <c r="CX141" i="4" s="1"/>
  <c r="DD149" i="4"/>
  <c r="DR149" i="4" s="1"/>
  <c r="H148" i="7" s="1"/>
  <c r="CF154" i="4"/>
  <c r="CT154" i="4" s="1"/>
  <c r="CG234" i="4"/>
  <c r="CU234" i="4" s="1"/>
  <c r="CK319" i="4"/>
  <c r="CY319" i="4" s="1"/>
  <c r="CG117" i="4"/>
  <c r="CU117" i="4" s="1"/>
  <c r="DE130" i="4"/>
  <c r="DS130" i="4" s="1"/>
  <c r="I129" i="7" s="1"/>
  <c r="DM142" i="4"/>
  <c r="EA142" i="4" s="1"/>
  <c r="Q141" i="7" s="1"/>
  <c r="CK150" i="4"/>
  <c r="CY150" i="4" s="1"/>
  <c r="DE156" i="4"/>
  <c r="DS156" i="4" s="1"/>
  <c r="I155" i="7" s="1"/>
  <c r="CG183" i="4"/>
  <c r="CU183" i="4" s="1"/>
  <c r="DE210" i="4"/>
  <c r="DS210" i="4" s="1"/>
  <c r="I209" i="7" s="1"/>
  <c r="DM266" i="4"/>
  <c r="EA266" i="4" s="1"/>
  <c r="Q265" i="7" s="1"/>
  <c r="CC288" i="4"/>
  <c r="CQ288" i="4" s="1"/>
  <c r="DI301" i="4"/>
  <c r="DW301" i="4" s="1"/>
  <c r="M300" i="7" s="1"/>
  <c r="DM314" i="4"/>
  <c r="EA314" i="4" s="1"/>
  <c r="Q313" i="7" s="1"/>
  <c r="DM324" i="4"/>
  <c r="EA324" i="4" s="1"/>
  <c r="Q323" i="7" s="1"/>
  <c r="DE334" i="4"/>
  <c r="DS334" i="4" s="1"/>
  <c r="I333" i="7" s="1"/>
  <c r="DM340" i="4"/>
  <c r="EA340" i="4" s="1"/>
  <c r="Q339" i="7" s="1"/>
  <c r="DE345" i="4"/>
  <c r="DS345" i="4" s="1"/>
  <c r="I344" i="7" s="1"/>
  <c r="DI347" i="4"/>
  <c r="DW347" i="4" s="1"/>
  <c r="M346" i="7" s="1"/>
  <c r="DE372" i="4"/>
  <c r="DS372" i="4" s="1"/>
  <c r="I371" i="7" s="1"/>
  <c r="CE302" i="4"/>
  <c r="CS302" i="4" s="1"/>
  <c r="CE308" i="4"/>
  <c r="CS308" i="4" s="1"/>
  <c r="DK332" i="4"/>
  <c r="DY332" i="4" s="1"/>
  <c r="O331" i="7" s="1"/>
  <c r="CE342" i="4"/>
  <c r="CS342" i="4" s="1"/>
  <c r="CB214" i="4"/>
  <c r="CP214" i="4" s="1"/>
  <c r="CB230" i="4"/>
  <c r="CP230" i="4" s="1"/>
  <c r="DH233" i="4"/>
  <c r="DV233" i="4" s="1"/>
  <c r="L232" i="7" s="1"/>
  <c r="DL280" i="4"/>
  <c r="DZ280" i="4" s="1"/>
  <c r="P279" i="7" s="1"/>
  <c r="DL298" i="4"/>
  <c r="DZ298" i="4" s="1"/>
  <c r="P297" i="7" s="1"/>
  <c r="DH305" i="4"/>
  <c r="DV305" i="4" s="1"/>
  <c r="L304" i="7" s="1"/>
  <c r="DH307" i="4"/>
  <c r="DV307" i="4" s="1"/>
  <c r="L306" i="7" s="1"/>
  <c r="CB324" i="4"/>
  <c r="CP324" i="4" s="1"/>
  <c r="DH329" i="4"/>
  <c r="DV329" i="4" s="1"/>
  <c r="L328" i="7" s="1"/>
  <c r="DH375" i="4"/>
  <c r="DV375" i="4" s="1"/>
  <c r="L374" i="7" s="1"/>
  <c r="DF156" i="4"/>
  <c r="DT156" i="4" s="1"/>
  <c r="J155" i="7" s="1"/>
  <c r="CD374" i="4"/>
  <c r="CR374" i="4" s="1"/>
  <c r="DF297" i="4"/>
  <c r="DT297" i="4" s="1"/>
  <c r="J296" i="7" s="1"/>
  <c r="CD297" i="4"/>
  <c r="CR297" i="4" s="1"/>
  <c r="DF184" i="4"/>
  <c r="DT184" i="4" s="1"/>
  <c r="J183" i="7" s="1"/>
  <c r="CD184" i="4"/>
  <c r="CR184" i="4" s="1"/>
  <c r="DF234" i="4"/>
  <c r="DT234" i="4" s="1"/>
  <c r="J233" i="7" s="1"/>
  <c r="CD234" i="4"/>
  <c r="CR234" i="4" s="1"/>
  <c r="DF308" i="4"/>
  <c r="DT308" i="4" s="1"/>
  <c r="J307" i="7" s="1"/>
  <c r="CD308" i="4"/>
  <c r="CR308" i="4" s="1"/>
  <c r="DF320" i="4"/>
  <c r="DT320" i="4" s="1"/>
  <c r="J319" i="7" s="1"/>
  <c r="CD320" i="4"/>
  <c r="CR320" i="4" s="1"/>
  <c r="DF334" i="4"/>
  <c r="DT334" i="4" s="1"/>
  <c r="J333" i="7" s="1"/>
  <c r="CD334" i="4"/>
  <c r="CR334" i="4" s="1"/>
  <c r="DF346" i="4"/>
  <c r="DT346" i="4" s="1"/>
  <c r="J345" i="7" s="1"/>
  <c r="CD346" i="4"/>
  <c r="CR346" i="4" s="1"/>
  <c r="DD194" i="4"/>
  <c r="DR194" i="4" s="1"/>
  <c r="H193" i="7" s="1"/>
  <c r="CB194" i="4"/>
  <c r="CP194" i="4" s="1"/>
  <c r="CG144" i="4"/>
  <c r="CU144" i="4" s="1"/>
  <c r="CK376" i="4"/>
  <c r="CY376" i="4" s="1"/>
  <c r="CF203" i="4"/>
  <c r="CT203" i="4" s="1"/>
  <c r="CB364" i="4"/>
  <c r="CP364" i="4" s="1"/>
  <c r="DF217" i="4"/>
  <c r="DT217" i="4" s="1"/>
  <c r="J216" i="7" s="1"/>
  <c r="CD217" i="4"/>
  <c r="CR217" i="4" s="1"/>
  <c r="DL258" i="4"/>
  <c r="DZ258" i="4" s="1"/>
  <c r="P257" i="7" s="1"/>
  <c r="CJ258" i="4"/>
  <c r="CX258" i="4" s="1"/>
  <c r="CD265" i="4"/>
  <c r="CR265" i="4" s="1"/>
  <c r="DF265" i="4"/>
  <c r="DT265" i="4" s="1"/>
  <c r="J264" i="7" s="1"/>
  <c r="CJ274" i="4"/>
  <c r="CX274" i="4" s="1"/>
  <c r="DL274" i="4"/>
  <c r="DZ274" i="4" s="1"/>
  <c r="P273" i="7" s="1"/>
  <c r="CD337" i="4"/>
  <c r="CR337" i="4" s="1"/>
  <c r="DF337" i="4"/>
  <c r="DT337" i="4" s="1"/>
  <c r="J336" i="7" s="1"/>
  <c r="DF207" i="4"/>
  <c r="DT207" i="4" s="1"/>
  <c r="J206" i="7" s="1"/>
  <c r="CD207" i="4"/>
  <c r="CR207" i="4" s="1"/>
  <c r="DF326" i="4"/>
  <c r="DT326" i="4" s="1"/>
  <c r="J325" i="7" s="1"/>
  <c r="CD326" i="4"/>
  <c r="CR326" i="4" s="1"/>
  <c r="DF328" i="4"/>
  <c r="DT328" i="4" s="1"/>
  <c r="J327" i="7" s="1"/>
  <c r="CD328" i="4"/>
  <c r="CR328" i="4" s="1"/>
  <c r="DF376" i="4"/>
  <c r="DT376" i="4" s="1"/>
  <c r="J375" i="7" s="1"/>
  <c r="CD376" i="4"/>
  <c r="CR376" i="4" s="1"/>
  <c r="DL240" i="4"/>
  <c r="DZ240" i="4" s="1"/>
  <c r="P239" i="7" s="1"/>
  <c r="CJ240" i="4"/>
  <c r="CX240" i="4" s="1"/>
  <c r="DD300" i="4"/>
  <c r="DR300" i="4" s="1"/>
  <c r="H299" i="7" s="1"/>
  <c r="CB300" i="4"/>
  <c r="CP300" i="4" s="1"/>
  <c r="CB312" i="4"/>
  <c r="CP312" i="4" s="1"/>
  <c r="DD312" i="4"/>
  <c r="DR312" i="4" s="1"/>
  <c r="H311" i="7" s="1"/>
  <c r="DD168" i="4"/>
  <c r="DR168" i="4" s="1"/>
  <c r="H167" i="7" s="1"/>
  <c r="CB168" i="4"/>
  <c r="CP168" i="4" s="1"/>
  <c r="DL192" i="4"/>
  <c r="DZ192" i="4" s="1"/>
  <c r="P191" i="7" s="1"/>
  <c r="CJ192" i="4"/>
  <c r="CX192" i="4" s="1"/>
  <c r="DD200" i="4"/>
  <c r="DR200" i="4" s="1"/>
  <c r="H199" i="7" s="1"/>
  <c r="CB200" i="4"/>
  <c r="CP200" i="4" s="1"/>
  <c r="DH201" i="4"/>
  <c r="DV201" i="4" s="1"/>
  <c r="L200" i="7" s="1"/>
  <c r="CF201" i="4"/>
  <c r="CT201" i="4" s="1"/>
  <c r="DH241" i="4"/>
  <c r="DV241" i="4" s="1"/>
  <c r="L240" i="7" s="1"/>
  <c r="CF241" i="4"/>
  <c r="CT241" i="4" s="1"/>
  <c r="DH257" i="4"/>
  <c r="DV257" i="4" s="1"/>
  <c r="L256" i="7" s="1"/>
  <c r="CF257" i="4"/>
  <c r="CT257" i="4" s="1"/>
  <c r="CF281" i="4"/>
  <c r="CT281" i="4" s="1"/>
  <c r="DH281" i="4"/>
  <c r="DV281" i="4" s="1"/>
  <c r="L280" i="7" s="1"/>
  <c r="CF301" i="4"/>
  <c r="CT301" i="4" s="1"/>
  <c r="DH301" i="4"/>
  <c r="DV301" i="4" s="1"/>
  <c r="L300" i="7" s="1"/>
  <c r="DH335" i="4"/>
  <c r="DV335" i="4" s="1"/>
  <c r="L334" i="7" s="1"/>
  <c r="CF335" i="4"/>
  <c r="CT335" i="4" s="1"/>
  <c r="DH339" i="4"/>
  <c r="DV339" i="4" s="1"/>
  <c r="L338" i="7" s="1"/>
  <c r="CF339" i="4"/>
  <c r="CT339" i="4" s="1"/>
  <c r="DH343" i="4"/>
  <c r="DV343" i="4" s="1"/>
  <c r="L342" i="7" s="1"/>
  <c r="CF343" i="4"/>
  <c r="CT343" i="4" s="1"/>
  <c r="CF367" i="4"/>
  <c r="CT367" i="4" s="1"/>
  <c r="DH367" i="4"/>
  <c r="DV367" i="4" s="1"/>
  <c r="L366" i="7" s="1"/>
  <c r="CF383" i="4"/>
  <c r="CT383" i="4" s="1"/>
  <c r="DH383" i="4"/>
  <c r="DV383" i="4" s="1"/>
  <c r="L382" i="7" s="1"/>
  <c r="DI306" i="4"/>
  <c r="DW306" i="4" s="1"/>
  <c r="M305" i="7" s="1"/>
  <c r="CG306" i="4"/>
  <c r="CU306" i="4" s="1"/>
  <c r="DM185" i="4"/>
  <c r="EA185" i="4" s="1"/>
  <c r="Q184" i="7" s="1"/>
  <c r="CK185" i="4"/>
  <c r="CY185" i="4" s="1"/>
  <c r="DE215" i="4"/>
  <c r="DS215" i="4" s="1"/>
  <c r="I214" i="7" s="1"/>
  <c r="CC215" i="4"/>
  <c r="CQ215" i="4" s="1"/>
  <c r="DE239" i="4"/>
  <c r="DS239" i="4" s="1"/>
  <c r="I238" i="7" s="1"/>
  <c r="CC239" i="4"/>
  <c r="CQ239" i="4" s="1"/>
  <c r="DM257" i="4"/>
  <c r="EA257" i="4" s="1"/>
  <c r="Q256" i="7" s="1"/>
  <c r="CK257" i="4"/>
  <c r="CY257" i="4" s="1"/>
  <c r="DE263" i="4"/>
  <c r="DS263" i="4" s="1"/>
  <c r="I262" i="7" s="1"/>
  <c r="CC263" i="4"/>
  <c r="CQ263" i="4" s="1"/>
  <c r="DI180" i="4"/>
  <c r="DW180" i="4" s="1"/>
  <c r="M179" i="7" s="1"/>
  <c r="CG180" i="4"/>
  <c r="CU180" i="4" s="1"/>
  <c r="CI279" i="4"/>
  <c r="CW279" i="4" s="1"/>
  <c r="DK279" i="4"/>
  <c r="DY279" i="4" s="1"/>
  <c r="O278" i="7" s="1"/>
  <c r="CI319" i="4"/>
  <c r="CW319" i="4" s="1"/>
  <c r="DK319" i="4"/>
  <c r="DY319" i="4" s="1"/>
  <c r="O318" i="7" s="1"/>
  <c r="CI344" i="4"/>
  <c r="CW344" i="4" s="1"/>
  <c r="DK344" i="4"/>
  <c r="DY344" i="4" s="1"/>
  <c r="O343" i="7" s="1"/>
  <c r="CI366" i="4"/>
  <c r="CW366" i="4" s="1"/>
  <c r="DK366" i="4"/>
  <c r="DY366" i="4" s="1"/>
  <c r="O365" i="7" s="1"/>
  <c r="DG380" i="4"/>
  <c r="DU380" i="4" s="1"/>
  <c r="K379" i="7" s="1"/>
  <c r="CE380" i="4"/>
  <c r="CS380" i="4" s="1"/>
  <c r="DL224" i="4"/>
  <c r="DZ224" i="4" s="1"/>
  <c r="P223" i="7" s="1"/>
  <c r="CJ224" i="4"/>
  <c r="CX224" i="4" s="1"/>
  <c r="DL191" i="4"/>
  <c r="DZ191" i="4" s="1"/>
  <c r="P190" i="7" s="1"/>
  <c r="CJ191" i="4"/>
  <c r="CX191" i="4" s="1"/>
  <c r="DD196" i="4"/>
  <c r="DR196" i="4" s="1"/>
  <c r="H195" i="7" s="1"/>
  <c r="CB196" i="4"/>
  <c r="CP196" i="4" s="1"/>
  <c r="DH269" i="4"/>
  <c r="DV269" i="4" s="1"/>
  <c r="L268" i="7" s="1"/>
  <c r="CF269" i="4"/>
  <c r="CT269" i="4" s="1"/>
  <c r="DH325" i="4"/>
  <c r="DV325" i="4" s="1"/>
  <c r="L324" i="7" s="1"/>
  <c r="CF325" i="4"/>
  <c r="CT325" i="4" s="1"/>
  <c r="DH351" i="4"/>
  <c r="DV351" i="4" s="1"/>
  <c r="L350" i="7" s="1"/>
  <c r="CF351" i="4"/>
  <c r="CT351" i="4" s="1"/>
  <c r="DH379" i="4"/>
  <c r="DV379" i="4" s="1"/>
  <c r="L378" i="7" s="1"/>
  <c r="CF379" i="4"/>
  <c r="CT379" i="4" s="1"/>
  <c r="CF385" i="4"/>
  <c r="CT385" i="4" s="1"/>
  <c r="DH385" i="4"/>
  <c r="DV385" i="4" s="1"/>
  <c r="L384" i="7" s="1"/>
  <c r="DM338" i="4"/>
  <c r="EA338" i="4" s="1"/>
  <c r="Q337" i="7" s="1"/>
  <c r="CD110" i="4"/>
  <c r="CR110" i="4" s="1"/>
  <c r="CJ122" i="4"/>
  <c r="CX122" i="4" s="1"/>
  <c r="CC169" i="4"/>
  <c r="CQ169" i="4" s="1"/>
  <c r="CI105" i="4"/>
  <c r="CW105" i="4" s="1"/>
  <c r="CI106" i="4"/>
  <c r="CW106" i="4" s="1"/>
  <c r="CI108" i="4"/>
  <c r="CW108" i="4" s="1"/>
  <c r="CE200" i="4"/>
  <c r="CS200" i="4" s="1"/>
  <c r="CI206" i="4"/>
  <c r="CW206" i="4" s="1"/>
  <c r="CE241" i="4"/>
  <c r="CS241" i="4" s="1"/>
  <c r="CI247" i="4"/>
  <c r="CW247" i="4" s="1"/>
  <c r="DI246" i="4"/>
  <c r="DW246" i="4" s="1"/>
  <c r="M245" i="7" s="1"/>
  <c r="DM383" i="4"/>
  <c r="EA383" i="4" s="1"/>
  <c r="Q382" i="7" s="1"/>
  <c r="CG112" i="4"/>
  <c r="CU112" i="4" s="1"/>
  <c r="CH151" i="4"/>
  <c r="CV151" i="4" s="1"/>
  <c r="CC155" i="4"/>
  <c r="CQ155" i="4" s="1"/>
  <c r="CG184" i="4"/>
  <c r="CU184" i="4" s="1"/>
  <c r="CC243" i="4"/>
  <c r="CQ243" i="4" s="1"/>
  <c r="CC267" i="4"/>
  <c r="CQ267" i="4" s="1"/>
  <c r="CC315" i="4"/>
  <c r="CQ315" i="4" s="1"/>
  <c r="CJ107" i="4"/>
  <c r="CX107" i="4" s="1"/>
  <c r="CJ109" i="4"/>
  <c r="CX109" i="4" s="1"/>
  <c r="CF116" i="4"/>
  <c r="CT116" i="4" s="1"/>
  <c r="CB121" i="4"/>
  <c r="CP121" i="4" s="1"/>
  <c r="DH122" i="4"/>
  <c r="DV122" i="4" s="1"/>
  <c r="L121" i="7" s="1"/>
  <c r="CF135" i="4"/>
  <c r="CT135" i="4" s="1"/>
  <c r="CJ136" i="4"/>
  <c r="CX136" i="4" s="1"/>
  <c r="CJ139" i="4"/>
  <c r="CX139" i="4" s="1"/>
  <c r="CB147" i="4"/>
  <c r="CP147" i="4" s="1"/>
  <c r="CJ157" i="4"/>
  <c r="CX157" i="4" s="1"/>
  <c r="CB169" i="4"/>
  <c r="CP169" i="4" s="1"/>
  <c r="CF170" i="4"/>
  <c r="CT170" i="4" s="1"/>
  <c r="CB177" i="4"/>
  <c r="CP177" i="4" s="1"/>
  <c r="CJ183" i="4"/>
  <c r="CX183" i="4" s="1"/>
  <c r="CB185" i="4"/>
  <c r="CP185" i="4" s="1"/>
  <c r="DF128" i="4"/>
  <c r="DT128" i="4" s="1"/>
  <c r="J127" i="7" s="1"/>
  <c r="DI317" i="4"/>
  <c r="DW317" i="4" s="1"/>
  <c r="M316" i="7" s="1"/>
  <c r="DI370" i="4"/>
  <c r="DW370" i="4" s="1"/>
  <c r="M369" i="7" s="1"/>
  <c r="CB104" i="4"/>
  <c r="CP104" i="4" s="1"/>
  <c r="CG116" i="4"/>
  <c r="CU116" i="4" s="1"/>
  <c r="CG138" i="4"/>
  <c r="CU138" i="4" s="1"/>
  <c r="CC173" i="4"/>
  <c r="CQ173" i="4" s="1"/>
  <c r="CG202" i="4"/>
  <c r="CU202" i="4" s="1"/>
  <c r="CC253" i="4"/>
  <c r="CQ253" i="4" s="1"/>
  <c r="CG266" i="4"/>
  <c r="CU266" i="4" s="1"/>
  <c r="DE110" i="4"/>
  <c r="DS110" i="4" s="1"/>
  <c r="I109" i="7" s="1"/>
  <c r="CC114" i="4"/>
  <c r="CQ114" i="4" s="1"/>
  <c r="DI115" i="4"/>
  <c r="DW115" i="4" s="1"/>
  <c r="M114" i="7" s="1"/>
  <c r="CK120" i="4"/>
  <c r="CY120" i="4" s="1"/>
  <c r="DM122" i="4"/>
  <c r="EA122" i="4" s="1"/>
  <c r="Q121" i="7" s="1"/>
  <c r="DE133" i="4"/>
  <c r="DS133" i="4" s="1"/>
  <c r="I132" i="7" s="1"/>
  <c r="DM135" i="4"/>
  <c r="EA135" i="4" s="1"/>
  <c r="Q134" i="7" s="1"/>
  <c r="DI137" i="4"/>
  <c r="DW137" i="4" s="1"/>
  <c r="M136" i="7" s="1"/>
  <c r="CG151" i="4"/>
  <c r="CU151" i="4" s="1"/>
  <c r="DM166" i="4"/>
  <c r="EA166" i="4" s="1"/>
  <c r="Q165" i="7" s="1"/>
  <c r="CC178" i="4"/>
  <c r="CQ178" i="4" s="1"/>
  <c r="CK190" i="4"/>
  <c r="CY190" i="4" s="1"/>
  <c r="DI193" i="4"/>
  <c r="DW193" i="4" s="1"/>
  <c r="M192" i="7" s="1"/>
  <c r="CK234" i="4"/>
  <c r="CY234" i="4" s="1"/>
  <c r="CG241" i="4"/>
  <c r="CU241" i="4" s="1"/>
  <c r="DE254" i="4"/>
  <c r="DS254" i="4" s="1"/>
  <c r="I253" i="7" s="1"/>
  <c r="CG259" i="4"/>
  <c r="CU259" i="4" s="1"/>
  <c r="DM272" i="4"/>
  <c r="EA272" i="4" s="1"/>
  <c r="Q271" i="7" s="1"/>
  <c r="DI293" i="4"/>
  <c r="DW293" i="4" s="1"/>
  <c r="M292" i="7" s="1"/>
  <c r="DI299" i="4"/>
  <c r="DW299" i="4" s="1"/>
  <c r="M298" i="7" s="1"/>
  <c r="DI309" i="4"/>
  <c r="DW309" i="4" s="1"/>
  <c r="M308" i="7" s="1"/>
  <c r="DI337" i="4"/>
  <c r="DW337" i="4" s="1"/>
  <c r="M336" i="7" s="1"/>
  <c r="CG348" i="4"/>
  <c r="CU348" i="4" s="1"/>
  <c r="DM358" i="4"/>
  <c r="EA358" i="4" s="1"/>
  <c r="Q357" i="7" s="1"/>
  <c r="DE361" i="4"/>
  <c r="DS361" i="4" s="1"/>
  <c r="I360" i="7" s="1"/>
  <c r="DM365" i="4"/>
  <c r="EA365" i="4" s="1"/>
  <c r="Q364" i="7" s="1"/>
  <c r="DM381" i="4"/>
  <c r="EA381" i="4" s="1"/>
  <c r="Q380" i="7" s="1"/>
  <c r="CD100" i="4"/>
  <c r="CR100" i="4" s="1"/>
  <c r="DG290" i="4"/>
  <c r="DU290" i="4" s="1"/>
  <c r="K289" i="7" s="1"/>
  <c r="CE305" i="4"/>
  <c r="CS305" i="4" s="1"/>
  <c r="CE312" i="4"/>
  <c r="CS312" i="4" s="1"/>
  <c r="CE320" i="4"/>
  <c r="CS320" i="4" s="1"/>
  <c r="CE322" i="4"/>
  <c r="CS322" i="4" s="1"/>
  <c r="DK326" i="4"/>
  <c r="DY326" i="4" s="1"/>
  <c r="O325" i="7" s="1"/>
  <c r="DG353" i="4"/>
  <c r="DU353" i="4" s="1"/>
  <c r="K352" i="7" s="1"/>
  <c r="CE368" i="4"/>
  <c r="CS368" i="4" s="1"/>
  <c r="DD195" i="4"/>
  <c r="DR195" i="4" s="1"/>
  <c r="H194" i="7" s="1"/>
  <c r="DD208" i="4"/>
  <c r="DR208" i="4" s="1"/>
  <c r="H207" i="7" s="1"/>
  <c r="CJ226" i="4"/>
  <c r="CX226" i="4" s="1"/>
  <c r="CF235" i="4"/>
  <c r="CT235" i="4" s="1"/>
  <c r="CJ272" i="4"/>
  <c r="CX272" i="4" s="1"/>
  <c r="CB276" i="4"/>
  <c r="CP276" i="4" s="1"/>
  <c r="DD278" i="4"/>
  <c r="DR278" i="4" s="1"/>
  <c r="H277" i="7" s="1"/>
  <c r="DL290" i="4"/>
  <c r="DZ290" i="4" s="1"/>
  <c r="P289" i="7" s="1"/>
  <c r="CJ300" i="4"/>
  <c r="CX300" i="4" s="1"/>
  <c r="CJ330" i="4"/>
  <c r="CX330" i="4" s="1"/>
  <c r="CB332" i="4"/>
  <c r="CP332" i="4" s="1"/>
  <c r="CB340" i="4"/>
  <c r="CP340" i="4" s="1"/>
  <c r="CF341" i="4"/>
  <c r="CT341" i="4" s="1"/>
  <c r="DL360" i="4"/>
  <c r="DZ360" i="4" s="1"/>
  <c r="P359" i="7" s="1"/>
  <c r="CJ362" i="4"/>
  <c r="CX362" i="4" s="1"/>
  <c r="DH373" i="4"/>
  <c r="DV373" i="4" s="1"/>
  <c r="L372" i="7" s="1"/>
  <c r="DH377" i="4"/>
  <c r="DV377" i="4" s="1"/>
  <c r="L376" i="7" s="1"/>
  <c r="DH99" i="4"/>
  <c r="DV99" i="4" s="1"/>
  <c r="L98" i="7" s="1"/>
  <c r="DF182" i="4"/>
  <c r="DT182" i="4" s="1"/>
  <c r="J181" i="7" s="1"/>
  <c r="CD190" i="4"/>
  <c r="CR190" i="4" s="1"/>
  <c r="DF226" i="4"/>
  <c r="DT226" i="4" s="1"/>
  <c r="J225" i="7" s="1"/>
  <c r="CD233" i="4"/>
  <c r="CR233" i="4" s="1"/>
  <c r="CD305" i="4"/>
  <c r="CR305" i="4" s="1"/>
  <c r="CD312" i="4"/>
  <c r="CR312" i="4" s="1"/>
  <c r="DF169" i="4"/>
  <c r="DT169" i="4" s="1"/>
  <c r="J168" i="7" s="1"/>
  <c r="CD169" i="4"/>
  <c r="CR169" i="4" s="1"/>
  <c r="DL286" i="4"/>
  <c r="DZ286" i="4" s="1"/>
  <c r="P285" i="7" s="1"/>
  <c r="CJ286" i="4"/>
  <c r="CX286" i="4" s="1"/>
  <c r="DD290" i="4"/>
  <c r="DR290" i="4" s="1"/>
  <c r="H289" i="7" s="1"/>
  <c r="CB290" i="4"/>
  <c r="CP290" i="4" s="1"/>
  <c r="DL322" i="4"/>
  <c r="DZ322" i="4" s="1"/>
  <c r="P321" i="7" s="1"/>
  <c r="CJ322" i="4"/>
  <c r="CX322" i="4" s="1"/>
  <c r="DF178" i="4"/>
  <c r="DT178" i="4" s="1"/>
  <c r="J177" i="7" s="1"/>
  <c r="CD178" i="4"/>
  <c r="CR178" i="4" s="1"/>
  <c r="DF290" i="4"/>
  <c r="DT290" i="4" s="1"/>
  <c r="J289" i="7" s="1"/>
  <c r="CD290" i="4"/>
  <c r="CR290" i="4" s="1"/>
  <c r="DD240" i="4"/>
  <c r="DR240" i="4" s="1"/>
  <c r="H239" i="7" s="1"/>
  <c r="CB240" i="4"/>
  <c r="CP240" i="4" s="1"/>
  <c r="DH211" i="4"/>
  <c r="DV211" i="4" s="1"/>
  <c r="L210" i="7" s="1"/>
  <c r="CF211" i="4"/>
  <c r="CT211" i="4" s="1"/>
  <c r="CG200" i="4"/>
  <c r="CU200" i="4" s="1"/>
  <c r="CB226" i="4"/>
  <c r="CP226" i="4" s="1"/>
  <c r="DL202" i="4"/>
  <c r="DZ202" i="4" s="1"/>
  <c r="P201" i="7" s="1"/>
  <c r="CJ202" i="4"/>
  <c r="CX202" i="4" s="1"/>
  <c r="DD262" i="4"/>
  <c r="DR262" i="4" s="1"/>
  <c r="H261" i="7" s="1"/>
  <c r="CB262" i="4"/>
  <c r="CP262" i="4" s="1"/>
  <c r="DF162" i="4"/>
  <c r="DT162" i="4" s="1"/>
  <c r="J161" i="7" s="1"/>
  <c r="CD162" i="4"/>
  <c r="CR162" i="4" s="1"/>
  <c r="CD238" i="4"/>
  <c r="CR238" i="4" s="1"/>
  <c r="DF238" i="4"/>
  <c r="DT238" i="4" s="1"/>
  <c r="J237" i="7" s="1"/>
  <c r="CD364" i="4"/>
  <c r="CR364" i="4" s="1"/>
  <c r="DF364" i="4"/>
  <c r="DT364" i="4" s="1"/>
  <c r="J363" i="7" s="1"/>
  <c r="DL216" i="4"/>
  <c r="DZ216" i="4" s="1"/>
  <c r="P215" i="7" s="1"/>
  <c r="CJ216" i="4"/>
  <c r="CX216" i="4" s="1"/>
  <c r="DL356" i="4"/>
  <c r="DZ356" i="4" s="1"/>
  <c r="P355" i="7" s="1"/>
  <c r="CJ356" i="4"/>
  <c r="CX356" i="4" s="1"/>
  <c r="DH217" i="4"/>
  <c r="DV217" i="4" s="1"/>
  <c r="L216" i="7" s="1"/>
  <c r="CF217" i="4"/>
  <c r="CT217" i="4" s="1"/>
  <c r="DH249" i="4"/>
  <c r="DV249" i="4" s="1"/>
  <c r="L248" i="7" s="1"/>
  <c r="CF249" i="4"/>
  <c r="CT249" i="4" s="1"/>
  <c r="CF277" i="4"/>
  <c r="CT277" i="4" s="1"/>
  <c r="DH277" i="4"/>
  <c r="DV277" i="4" s="1"/>
  <c r="L276" i="7" s="1"/>
  <c r="DH289" i="4"/>
  <c r="DV289" i="4" s="1"/>
  <c r="L288" i="7" s="1"/>
  <c r="CF289" i="4"/>
  <c r="CT289" i="4" s="1"/>
  <c r="DE131" i="4"/>
  <c r="DS131" i="4" s="1"/>
  <c r="I130" i="7" s="1"/>
  <c r="CC131" i="4"/>
  <c r="CQ131" i="4" s="1"/>
  <c r="CK329" i="4"/>
  <c r="CY329" i="4" s="1"/>
  <c r="DM329" i="4"/>
  <c r="EA329" i="4" s="1"/>
  <c r="Q328" i="7" s="1"/>
  <c r="CG276" i="4"/>
  <c r="CU276" i="4" s="1"/>
  <c r="DI276" i="4"/>
  <c r="DW276" i="4" s="1"/>
  <c r="M275" i="7" s="1"/>
  <c r="CI295" i="4"/>
  <c r="CW295" i="4" s="1"/>
  <c r="DK295" i="4"/>
  <c r="DY295" i="4" s="1"/>
  <c r="O294" i="7" s="1"/>
  <c r="CI338" i="4"/>
  <c r="CW338" i="4" s="1"/>
  <c r="DK338" i="4"/>
  <c r="DY338" i="4" s="1"/>
  <c r="O337" i="7" s="1"/>
  <c r="DD244" i="4"/>
  <c r="DR244" i="4" s="1"/>
  <c r="H243" i="7" s="1"/>
  <c r="CB244" i="4"/>
  <c r="CP244" i="4" s="1"/>
  <c r="CJ252" i="4"/>
  <c r="CX252" i="4" s="1"/>
  <c r="DL252" i="4"/>
  <c r="DZ252" i="4" s="1"/>
  <c r="P251" i="7" s="1"/>
  <c r="DD152" i="4"/>
  <c r="DR152" i="4" s="1"/>
  <c r="H151" i="7" s="1"/>
  <c r="CB152" i="4"/>
  <c r="CP152" i="4" s="1"/>
  <c r="DL188" i="4"/>
  <c r="DZ188" i="4" s="1"/>
  <c r="P187" i="7" s="1"/>
  <c r="CJ188" i="4"/>
  <c r="CX188" i="4" s="1"/>
  <c r="DH221" i="4"/>
  <c r="DV221" i="4" s="1"/>
  <c r="L220" i="7" s="1"/>
  <c r="CF221" i="4"/>
  <c r="CT221" i="4" s="1"/>
  <c r="DH251" i="4"/>
  <c r="DV251" i="4" s="1"/>
  <c r="L250" i="7" s="1"/>
  <c r="CF251" i="4"/>
  <c r="CT251" i="4" s="1"/>
  <c r="DH253" i="4"/>
  <c r="DV253" i="4" s="1"/>
  <c r="L252" i="7" s="1"/>
  <c r="CF253" i="4"/>
  <c r="CT253" i="4" s="1"/>
  <c r="DH303" i="4"/>
  <c r="DV303" i="4" s="1"/>
  <c r="L302" i="7" s="1"/>
  <c r="CF303" i="4"/>
  <c r="CT303" i="4" s="1"/>
  <c r="CF365" i="4"/>
  <c r="CT365" i="4" s="1"/>
  <c r="DH365" i="4"/>
  <c r="DV365" i="4" s="1"/>
  <c r="L364" i="7" s="1"/>
  <c r="CJ140" i="4"/>
  <c r="CX140" i="4" s="1"/>
  <c r="CJ156" i="4"/>
  <c r="CX156" i="4" s="1"/>
  <c r="CK267" i="4"/>
  <c r="CY267" i="4" s="1"/>
  <c r="CG294" i="4"/>
  <c r="CU294" i="4" s="1"/>
  <c r="CE100" i="4"/>
  <c r="CS100" i="4" s="1"/>
  <c r="DL175" i="4"/>
  <c r="DZ175" i="4" s="1"/>
  <c r="P174" i="7" s="1"/>
  <c r="DE270" i="4"/>
  <c r="DS270" i="4" s="1"/>
  <c r="I269" i="7" s="1"/>
  <c r="DI354" i="4"/>
  <c r="DW354" i="4" s="1"/>
  <c r="M353" i="7" s="1"/>
  <c r="CF101" i="4"/>
  <c r="CT101" i="4" s="1"/>
  <c r="CF133" i="4"/>
  <c r="CT133" i="4" s="1"/>
  <c r="CG158" i="4"/>
  <c r="CU158" i="4" s="1"/>
  <c r="CC185" i="4"/>
  <c r="CQ185" i="4" s="1"/>
  <c r="CK243" i="4"/>
  <c r="CY243" i="4" s="1"/>
  <c r="CE111" i="4"/>
  <c r="CS111" i="4" s="1"/>
  <c r="CE257" i="4"/>
  <c r="CS257" i="4" s="1"/>
  <c r="CE273" i="4"/>
  <c r="CS273" i="4" s="1"/>
  <c r="DI265" i="4"/>
  <c r="DW265" i="4" s="1"/>
  <c r="M264" i="7" s="1"/>
  <c r="CH103" i="4"/>
  <c r="CV103" i="4" s="1"/>
  <c r="CG168" i="4"/>
  <c r="CU168" i="4" s="1"/>
  <c r="CC283" i="4"/>
  <c r="CQ283" i="4" s="1"/>
  <c r="CB105" i="4"/>
  <c r="CP105" i="4" s="1"/>
  <c r="CJ108" i="4"/>
  <c r="CX108" i="4" s="1"/>
  <c r="CF114" i="4"/>
  <c r="CT114" i="4" s="1"/>
  <c r="CB125" i="4"/>
  <c r="CP125" i="4" s="1"/>
  <c r="CF134" i="4"/>
  <c r="CT134" i="4" s="1"/>
  <c r="CF144" i="4"/>
  <c r="CT144" i="4" s="1"/>
  <c r="CF164" i="4"/>
  <c r="CT164" i="4" s="1"/>
  <c r="CJ173" i="4"/>
  <c r="CX173" i="4" s="1"/>
  <c r="CB120" i="4"/>
  <c r="CP120" i="4" s="1"/>
  <c r="CF139" i="4"/>
  <c r="CT139" i="4" s="1"/>
  <c r="CK143" i="4"/>
  <c r="CY143" i="4" s="1"/>
  <c r="CD148" i="4"/>
  <c r="CR148" i="4" s="1"/>
  <c r="CG162" i="4"/>
  <c r="CU162" i="4" s="1"/>
  <c r="CG282" i="4"/>
  <c r="CU282" i="4" s="1"/>
  <c r="CK303" i="4"/>
  <c r="CY303" i="4" s="1"/>
  <c r="CG330" i="4"/>
  <c r="CU330" i="4" s="1"/>
  <c r="DI105" i="4"/>
  <c r="DW105" i="4" s="1"/>
  <c r="M104" i="7" s="1"/>
  <c r="DI119" i="4"/>
  <c r="DW119" i="4" s="1"/>
  <c r="M118" i="7" s="1"/>
  <c r="DE132" i="4"/>
  <c r="DS132" i="4" s="1"/>
  <c r="I131" i="7" s="1"/>
  <c r="DM154" i="4"/>
  <c r="EA154" i="4" s="1"/>
  <c r="Q153" i="7" s="1"/>
  <c r="DE160" i="4"/>
  <c r="DS160" i="4" s="1"/>
  <c r="I159" i="7" s="1"/>
  <c r="DE172" i="4"/>
  <c r="DS172" i="4" s="1"/>
  <c r="I171" i="7" s="1"/>
  <c r="DE184" i="4"/>
  <c r="DS184" i="4" s="1"/>
  <c r="I183" i="7" s="1"/>
  <c r="DI217" i="4"/>
  <c r="DW217" i="4" s="1"/>
  <c r="M216" i="7" s="1"/>
  <c r="CC220" i="4"/>
  <c r="CQ220" i="4" s="1"/>
  <c r="DM339" i="4"/>
  <c r="EA339" i="4" s="1"/>
  <c r="Q338" i="7" s="1"/>
  <c r="DM362" i="4"/>
  <c r="EA362" i="4" s="1"/>
  <c r="Q361" i="7" s="1"/>
  <c r="DI373" i="4"/>
  <c r="DW373" i="4" s="1"/>
  <c r="M372" i="7" s="1"/>
  <c r="CH138" i="4"/>
  <c r="CV138" i="4" s="1"/>
  <c r="DG289" i="4"/>
  <c r="DU289" i="4" s="1"/>
  <c r="K288" i="7" s="1"/>
  <c r="CE304" i="4"/>
  <c r="CS304" i="4" s="1"/>
  <c r="CE310" i="4"/>
  <c r="CS310" i="4" s="1"/>
  <c r="DG330" i="4"/>
  <c r="DU330" i="4" s="1"/>
  <c r="K329" i="7" s="1"/>
  <c r="DG348" i="4"/>
  <c r="DU348" i="4" s="1"/>
  <c r="K347" i="7" s="1"/>
  <c r="DL189" i="4"/>
  <c r="DZ189" i="4" s="1"/>
  <c r="P188" i="7" s="1"/>
  <c r="CF191" i="4"/>
  <c r="CT191" i="4" s="1"/>
  <c r="DH205" i="4"/>
  <c r="DV205" i="4" s="1"/>
  <c r="L204" i="7" s="1"/>
  <c r="DH283" i="4"/>
  <c r="DV283" i="4" s="1"/>
  <c r="L282" i="7" s="1"/>
  <c r="DH297" i="4"/>
  <c r="DV297" i="4" s="1"/>
  <c r="L296" i="7" s="1"/>
  <c r="CF361" i="4"/>
  <c r="CT361" i="4" s="1"/>
  <c r="DL372" i="4"/>
  <c r="DZ372" i="4" s="1"/>
  <c r="P371" i="7" s="1"/>
  <c r="DD380" i="4"/>
  <c r="DR380" i="4" s="1"/>
  <c r="H379" i="7" s="1"/>
  <c r="DD382" i="4"/>
  <c r="DR382" i="4" s="1"/>
  <c r="H381" i="7" s="1"/>
  <c r="CD206" i="4"/>
  <c r="CR206" i="4" s="1"/>
  <c r="CD286" i="4"/>
  <c r="CR286" i="4" s="1"/>
  <c r="DF338" i="4"/>
  <c r="DT338" i="4" s="1"/>
  <c r="J337" i="7" s="1"/>
  <c r="CD348" i="4"/>
  <c r="CR348" i="4" s="1"/>
  <c r="DM367" i="4"/>
  <c r="EA367" i="4" s="1"/>
  <c r="Q366" i="7" s="1"/>
  <c r="DL146" i="4"/>
  <c r="DZ146" i="4" s="1"/>
  <c r="P145" i="7" s="1"/>
  <c r="CJ146" i="4"/>
  <c r="CX146" i="4" s="1"/>
  <c r="DL178" i="4"/>
  <c r="DZ178" i="4" s="1"/>
  <c r="P177" i="7" s="1"/>
  <c r="CJ178" i="4"/>
  <c r="CX178" i="4" s="1"/>
  <c r="DJ143" i="4"/>
  <c r="DX143" i="4" s="1"/>
  <c r="N142" i="7" s="1"/>
  <c r="CH143" i="4"/>
  <c r="CV143" i="4" s="1"/>
  <c r="DD150" i="4"/>
  <c r="DR150" i="4" s="1"/>
  <c r="H149" i="7" s="1"/>
  <c r="CB150" i="4"/>
  <c r="CP150" i="4" s="1"/>
  <c r="DH156" i="4"/>
  <c r="DV156" i="4" s="1"/>
  <c r="L155" i="7" s="1"/>
  <c r="CF156" i="4"/>
  <c r="CT156" i="4" s="1"/>
  <c r="DL162" i="4"/>
  <c r="DZ162" i="4" s="1"/>
  <c r="P161" i="7" s="1"/>
  <c r="CJ162" i="4"/>
  <c r="CX162" i="4" s="1"/>
  <c r="DJ175" i="4"/>
  <c r="DX175" i="4" s="1"/>
  <c r="N174" i="7" s="1"/>
  <c r="CH175" i="4"/>
  <c r="CV175" i="4" s="1"/>
  <c r="DH264" i="4"/>
  <c r="DV264" i="4" s="1"/>
  <c r="L263" i="7" s="1"/>
  <c r="CF264" i="4"/>
  <c r="CT264" i="4" s="1"/>
  <c r="DE368" i="4"/>
  <c r="DS368" i="4" s="1"/>
  <c r="I367" i="7" s="1"/>
  <c r="CC368" i="4"/>
  <c r="CQ368" i="4" s="1"/>
  <c r="DM380" i="4"/>
  <c r="EA380" i="4" s="1"/>
  <c r="Q379" i="7" s="1"/>
  <c r="CK380" i="4"/>
  <c r="CY380" i="4" s="1"/>
  <c r="DE99" i="4"/>
  <c r="DS99" i="4" s="1"/>
  <c r="I98" i="7" s="1"/>
  <c r="CC99" i="4"/>
  <c r="CQ99" i="4" s="1"/>
  <c r="DM103" i="4"/>
  <c r="EA103" i="4" s="1"/>
  <c r="Q102" i="7" s="1"/>
  <c r="CK103" i="4"/>
  <c r="CY103" i="4" s="1"/>
  <c r="DM117" i="4"/>
  <c r="EA117" i="4" s="1"/>
  <c r="Q116" i="7" s="1"/>
  <c r="CK117" i="4"/>
  <c r="CY117" i="4" s="1"/>
  <c r="DI130" i="4"/>
  <c r="DW130" i="4" s="1"/>
  <c r="M129" i="7" s="1"/>
  <c r="CG130" i="4"/>
  <c r="CU130" i="4" s="1"/>
  <c r="DE148" i="4"/>
  <c r="DS148" i="4" s="1"/>
  <c r="I147" i="7" s="1"/>
  <c r="CC148" i="4"/>
  <c r="CQ148" i="4" s="1"/>
  <c r="DE149" i="4"/>
  <c r="DS149" i="4" s="1"/>
  <c r="I148" i="7" s="1"/>
  <c r="CC149" i="4"/>
  <c r="CQ149" i="4" s="1"/>
  <c r="DM149" i="4"/>
  <c r="EA149" i="4" s="1"/>
  <c r="Q148" i="7" s="1"/>
  <c r="CK149" i="4"/>
  <c r="CY149" i="4" s="1"/>
  <c r="DI170" i="4"/>
  <c r="DW170" i="4" s="1"/>
  <c r="M169" i="7" s="1"/>
  <c r="CG170" i="4"/>
  <c r="CU170" i="4" s="1"/>
  <c r="DM173" i="4"/>
  <c r="EA173" i="4" s="1"/>
  <c r="Q172" i="7" s="1"/>
  <c r="CK173" i="4"/>
  <c r="CY173" i="4" s="1"/>
  <c r="DM188" i="4"/>
  <c r="EA188" i="4" s="1"/>
  <c r="Q187" i="7" s="1"/>
  <c r="CK188" i="4"/>
  <c r="CY188" i="4" s="1"/>
  <c r="DM207" i="4"/>
  <c r="EA207" i="4" s="1"/>
  <c r="Q206" i="7" s="1"/>
  <c r="CK207" i="4"/>
  <c r="CY207" i="4" s="1"/>
  <c r="DE223" i="4"/>
  <c r="DS223" i="4" s="1"/>
  <c r="I222" i="7" s="1"/>
  <c r="CC223" i="4"/>
  <c r="CQ223" i="4" s="1"/>
  <c r="DE227" i="4"/>
  <c r="DS227" i="4" s="1"/>
  <c r="I226" i="7" s="1"/>
  <c r="CC227" i="4"/>
  <c r="CQ227" i="4" s="1"/>
  <c r="DI229" i="4"/>
  <c r="DW229" i="4" s="1"/>
  <c r="M228" i="7" s="1"/>
  <c r="CG229" i="4"/>
  <c r="CU229" i="4" s="1"/>
  <c r="DE299" i="4"/>
  <c r="DS299" i="4" s="1"/>
  <c r="I298" i="7" s="1"/>
  <c r="CC299" i="4"/>
  <c r="CQ299" i="4" s="1"/>
  <c r="DI315" i="4"/>
  <c r="DW315" i="4" s="1"/>
  <c r="M314" i="7" s="1"/>
  <c r="CG315" i="4"/>
  <c r="CU315" i="4" s="1"/>
  <c r="DI363" i="4"/>
  <c r="DW363" i="4" s="1"/>
  <c r="M362" i="7" s="1"/>
  <c r="CG363" i="4"/>
  <c r="CU363" i="4" s="1"/>
  <c r="CG198" i="4"/>
  <c r="CU198" i="4" s="1"/>
  <c r="CG302" i="4"/>
  <c r="CU302" i="4" s="1"/>
  <c r="DK117" i="4"/>
  <c r="DY117" i="4" s="1"/>
  <c r="O116" i="7" s="1"/>
  <c r="CE124" i="4"/>
  <c r="CS124" i="4" s="1"/>
  <c r="DK126" i="4"/>
  <c r="DY126" i="4" s="1"/>
  <c r="O125" i="7" s="1"/>
  <c r="CE128" i="4"/>
  <c r="CS128" i="4" s="1"/>
  <c r="DK129" i="4"/>
  <c r="DY129" i="4" s="1"/>
  <c r="O128" i="7" s="1"/>
  <c r="CE132" i="4"/>
  <c r="CS132" i="4" s="1"/>
  <c r="DK134" i="4"/>
  <c r="DY134" i="4" s="1"/>
  <c r="O133" i="7" s="1"/>
  <c r="CE159" i="4"/>
  <c r="CS159" i="4" s="1"/>
  <c r="DK165" i="4"/>
  <c r="DY165" i="4" s="1"/>
  <c r="O164" i="7" s="1"/>
  <c r="CE168" i="4"/>
  <c r="CS168" i="4" s="1"/>
  <c r="CE185" i="4"/>
  <c r="CS185" i="4" s="1"/>
  <c r="DK191" i="4"/>
  <c r="DY191" i="4" s="1"/>
  <c r="O190" i="7" s="1"/>
  <c r="CE246" i="4"/>
  <c r="CS246" i="4" s="1"/>
  <c r="CC129" i="4"/>
  <c r="CQ129" i="4" s="1"/>
  <c r="CK216" i="4"/>
  <c r="CY216" i="4" s="1"/>
  <c r="CK284" i="4"/>
  <c r="CY284" i="4" s="1"/>
  <c r="DM322" i="4"/>
  <c r="EA322" i="4" s="1"/>
  <c r="Q321" i="7" s="1"/>
  <c r="CE377" i="4"/>
  <c r="CS377" i="4" s="1"/>
  <c r="CF195" i="4"/>
  <c r="CT195" i="4" s="1"/>
  <c r="CB348" i="4"/>
  <c r="CP348" i="4" s="1"/>
  <c r="DF179" i="4"/>
  <c r="DT179" i="4" s="1"/>
  <c r="J178" i="7" s="1"/>
  <c r="CD187" i="4"/>
  <c r="CR187" i="4" s="1"/>
  <c r="CD194" i="4"/>
  <c r="CR194" i="4" s="1"/>
  <c r="CD202" i="4"/>
  <c r="CR202" i="4" s="1"/>
  <c r="CD222" i="4"/>
  <c r="CR222" i="4" s="1"/>
  <c r="CD306" i="4"/>
  <c r="CR306" i="4" s="1"/>
  <c r="CD336" i="4"/>
  <c r="CR336" i="4" s="1"/>
  <c r="CD386" i="4"/>
  <c r="CR386" i="4" s="1"/>
  <c r="CK233" i="4"/>
  <c r="CY233" i="4" s="1"/>
  <c r="CF149" i="4"/>
  <c r="CT149" i="4" s="1"/>
  <c r="DL114" i="4"/>
  <c r="DZ114" i="4" s="1"/>
  <c r="P113" i="7" s="1"/>
  <c r="CJ114" i="4"/>
  <c r="CX114" i="4" s="1"/>
  <c r="DJ127" i="4"/>
  <c r="DX127" i="4" s="1"/>
  <c r="N126" i="7" s="1"/>
  <c r="CH127" i="4"/>
  <c r="CV127" i="4" s="1"/>
  <c r="DH188" i="4"/>
  <c r="DV188" i="4" s="1"/>
  <c r="L187" i="7" s="1"/>
  <c r="CF188" i="4"/>
  <c r="CT188" i="4" s="1"/>
  <c r="DJ207" i="4"/>
  <c r="DX207" i="4" s="1"/>
  <c r="N206" i="7" s="1"/>
  <c r="CH207" i="4"/>
  <c r="CV207" i="4" s="1"/>
  <c r="DH216" i="4"/>
  <c r="DV216" i="4" s="1"/>
  <c r="L215" i="7" s="1"/>
  <c r="CF216" i="4"/>
  <c r="CT216" i="4" s="1"/>
  <c r="DJ219" i="4"/>
  <c r="DX219" i="4" s="1"/>
  <c r="N218" i="7" s="1"/>
  <c r="CH219" i="4"/>
  <c r="CV219" i="4" s="1"/>
  <c r="DH232" i="4"/>
  <c r="DV232" i="4" s="1"/>
  <c r="L231" i="7" s="1"/>
  <c r="CF232" i="4"/>
  <c r="CT232" i="4" s="1"/>
  <c r="DJ235" i="4"/>
  <c r="DX235" i="4" s="1"/>
  <c r="N234" i="7" s="1"/>
  <c r="CH235" i="4"/>
  <c r="CV235" i="4" s="1"/>
  <c r="DH248" i="4"/>
  <c r="DV248" i="4" s="1"/>
  <c r="L247" i="7" s="1"/>
  <c r="CF248" i="4"/>
  <c r="CT248" i="4" s="1"/>
  <c r="DJ251" i="4"/>
  <c r="DX251" i="4" s="1"/>
  <c r="N250" i="7" s="1"/>
  <c r="CH251" i="4"/>
  <c r="CV251" i="4" s="1"/>
  <c r="DJ267" i="4"/>
  <c r="DX267" i="4" s="1"/>
  <c r="N266" i="7" s="1"/>
  <c r="CH267" i="4"/>
  <c r="CV267" i="4" s="1"/>
  <c r="DH280" i="4"/>
  <c r="DV280" i="4" s="1"/>
  <c r="L279" i="7" s="1"/>
  <c r="CF280" i="4"/>
  <c r="CT280" i="4" s="1"/>
  <c r="DJ283" i="4"/>
  <c r="DX283" i="4" s="1"/>
  <c r="N282" i="7" s="1"/>
  <c r="CH283" i="4"/>
  <c r="CV283" i="4" s="1"/>
  <c r="DJ303" i="4"/>
  <c r="DX303" i="4" s="1"/>
  <c r="N302" i="7" s="1"/>
  <c r="CH303" i="4"/>
  <c r="CV303" i="4" s="1"/>
  <c r="DH316" i="4"/>
  <c r="DV316" i="4" s="1"/>
  <c r="L315" i="7" s="1"/>
  <c r="CF316" i="4"/>
  <c r="CT316" i="4" s="1"/>
  <c r="DJ335" i="4"/>
  <c r="DX335" i="4" s="1"/>
  <c r="N334" i="7" s="1"/>
  <c r="CH335" i="4"/>
  <c r="CV335" i="4" s="1"/>
  <c r="DH348" i="4"/>
  <c r="DV348" i="4" s="1"/>
  <c r="L347" i="7" s="1"/>
  <c r="CF348" i="4"/>
  <c r="CT348" i="4" s="1"/>
  <c r="DJ367" i="4"/>
  <c r="DX367" i="4" s="1"/>
  <c r="N366" i="7" s="1"/>
  <c r="CH367" i="4"/>
  <c r="CV367" i="4" s="1"/>
  <c r="DH380" i="4"/>
  <c r="DV380" i="4" s="1"/>
  <c r="L379" i="7" s="1"/>
  <c r="CF380" i="4"/>
  <c r="CT380" i="4" s="1"/>
  <c r="DF111" i="4"/>
  <c r="DT111" i="4" s="1"/>
  <c r="J110" i="7" s="1"/>
  <c r="CD111" i="4"/>
  <c r="CR111" i="4" s="1"/>
  <c r="DF114" i="4"/>
  <c r="DT114" i="4" s="1"/>
  <c r="J113" i="7" s="1"/>
  <c r="CD114" i="4"/>
  <c r="CR114" i="4" s="1"/>
  <c r="DF115" i="4"/>
  <c r="DT115" i="4" s="1"/>
  <c r="J114" i="7" s="1"/>
  <c r="CD115" i="4"/>
  <c r="CR115" i="4" s="1"/>
  <c r="DJ116" i="4"/>
  <c r="DX116" i="4" s="1"/>
  <c r="N115" i="7" s="1"/>
  <c r="CH116" i="4"/>
  <c r="CV116" i="4" s="1"/>
  <c r="DF119" i="4"/>
  <c r="DT119" i="4" s="1"/>
  <c r="J118" i="7" s="1"/>
  <c r="CD119" i="4"/>
  <c r="CR119" i="4" s="1"/>
  <c r="DJ125" i="4"/>
  <c r="DX125" i="4" s="1"/>
  <c r="N124" i="7" s="1"/>
  <c r="CH125" i="4"/>
  <c r="CV125" i="4" s="1"/>
  <c r="DF130" i="4"/>
  <c r="DT130" i="4" s="1"/>
  <c r="J129" i="7" s="1"/>
  <c r="CD130" i="4"/>
  <c r="CR130" i="4" s="1"/>
  <c r="DJ137" i="4"/>
  <c r="DX137" i="4" s="1"/>
  <c r="N136" i="7" s="1"/>
  <c r="CH137" i="4"/>
  <c r="CV137" i="4" s="1"/>
  <c r="DJ145" i="4"/>
  <c r="DX145" i="4" s="1"/>
  <c r="N144" i="7" s="1"/>
  <c r="CH145" i="4"/>
  <c r="CV145" i="4" s="1"/>
  <c r="DJ146" i="4"/>
  <c r="DX146" i="4" s="1"/>
  <c r="N145" i="7" s="1"/>
  <c r="CH146" i="4"/>
  <c r="CV146" i="4" s="1"/>
  <c r="DJ154" i="4"/>
  <c r="DX154" i="4" s="1"/>
  <c r="N153" i="7" s="1"/>
  <c r="CH154" i="4"/>
  <c r="CV154" i="4" s="1"/>
  <c r="DJ164" i="4"/>
  <c r="DX164" i="4" s="1"/>
  <c r="N163" i="7" s="1"/>
  <c r="CH164" i="4"/>
  <c r="CV164" i="4" s="1"/>
  <c r="DJ172" i="4"/>
  <c r="DX172" i="4" s="1"/>
  <c r="N171" i="7" s="1"/>
  <c r="CH172" i="4"/>
  <c r="CV172" i="4" s="1"/>
  <c r="DJ180" i="4"/>
  <c r="DX180" i="4" s="1"/>
  <c r="N179" i="7" s="1"/>
  <c r="CH180" i="4"/>
  <c r="CV180" i="4" s="1"/>
  <c r="DJ185" i="4"/>
  <c r="DX185" i="4" s="1"/>
  <c r="N184" i="7" s="1"/>
  <c r="CH185" i="4"/>
  <c r="CV185" i="4" s="1"/>
  <c r="DJ188" i="4"/>
  <c r="DX188" i="4" s="1"/>
  <c r="N187" i="7" s="1"/>
  <c r="CH188" i="4"/>
  <c r="CV188" i="4" s="1"/>
  <c r="DJ196" i="4"/>
  <c r="DX196" i="4" s="1"/>
  <c r="N195" i="7" s="1"/>
  <c r="CH196" i="4"/>
  <c r="CV196" i="4" s="1"/>
  <c r="DJ200" i="4"/>
  <c r="DX200" i="4" s="1"/>
  <c r="N199" i="7" s="1"/>
  <c r="CH200" i="4"/>
  <c r="CV200" i="4" s="1"/>
  <c r="DJ204" i="4"/>
  <c r="DX204" i="4" s="1"/>
  <c r="N203" i="7" s="1"/>
  <c r="CH204" i="4"/>
  <c r="CV204" i="4" s="1"/>
  <c r="DJ206" i="4"/>
  <c r="DX206" i="4" s="1"/>
  <c r="N205" i="7" s="1"/>
  <c r="CH206" i="4"/>
  <c r="CV206" i="4" s="1"/>
  <c r="DJ214" i="4"/>
  <c r="DX214" i="4" s="1"/>
  <c r="N213" i="7" s="1"/>
  <c r="CH214" i="4"/>
  <c r="CV214" i="4" s="1"/>
  <c r="DJ230" i="4"/>
  <c r="DX230" i="4" s="1"/>
  <c r="N229" i="7" s="1"/>
  <c r="CH230" i="4"/>
  <c r="CV230" i="4" s="1"/>
  <c r="DJ240" i="4"/>
  <c r="DX240" i="4" s="1"/>
  <c r="N239" i="7" s="1"/>
  <c r="CH240" i="4"/>
  <c r="CV240" i="4" s="1"/>
  <c r="DJ252" i="4"/>
  <c r="DX252" i="4" s="1"/>
  <c r="N251" i="7" s="1"/>
  <c r="CH252" i="4"/>
  <c r="CV252" i="4" s="1"/>
  <c r="DJ254" i="4"/>
  <c r="DX254" i="4" s="1"/>
  <c r="N253" i="7" s="1"/>
  <c r="CH254" i="4"/>
  <c r="CV254" i="4" s="1"/>
  <c r="DJ340" i="4"/>
  <c r="DX340" i="4" s="1"/>
  <c r="N339" i="7" s="1"/>
  <c r="CH340" i="4"/>
  <c r="CV340" i="4" s="1"/>
  <c r="DJ350" i="4"/>
  <c r="DX350" i="4" s="1"/>
  <c r="N349" i="7" s="1"/>
  <c r="CH350" i="4"/>
  <c r="CV350" i="4" s="1"/>
  <c r="DJ352" i="4"/>
  <c r="DX352" i="4" s="1"/>
  <c r="N351" i="7" s="1"/>
  <c r="CH352" i="4"/>
  <c r="CV352" i="4" s="1"/>
  <c r="DJ354" i="4"/>
  <c r="DX354" i="4" s="1"/>
  <c r="N353" i="7" s="1"/>
  <c r="CH354" i="4"/>
  <c r="CV354" i="4" s="1"/>
  <c r="DJ356" i="4"/>
  <c r="DX356" i="4" s="1"/>
  <c r="N355" i="7" s="1"/>
  <c r="CH356" i="4"/>
  <c r="CV356" i="4" s="1"/>
  <c r="DJ366" i="4"/>
  <c r="DX366" i="4" s="1"/>
  <c r="N365" i="7" s="1"/>
  <c r="CH366" i="4"/>
  <c r="CV366" i="4" s="1"/>
  <c r="DJ368" i="4"/>
  <c r="DX368" i="4" s="1"/>
  <c r="N367" i="7" s="1"/>
  <c r="CH368" i="4"/>
  <c r="CV368" i="4" s="1"/>
  <c r="DJ378" i="4"/>
  <c r="DX378" i="4" s="1"/>
  <c r="N377" i="7" s="1"/>
  <c r="CH378" i="4"/>
  <c r="CV378" i="4" s="1"/>
  <c r="DJ380" i="4"/>
  <c r="DX380" i="4" s="1"/>
  <c r="N379" i="7" s="1"/>
  <c r="CH380" i="4"/>
  <c r="CV380" i="4" s="1"/>
  <c r="DL142" i="4"/>
  <c r="DZ142" i="4" s="1"/>
  <c r="P141" i="7" s="1"/>
  <c r="CJ142" i="4"/>
  <c r="CX142" i="4" s="1"/>
  <c r="DH168" i="4"/>
  <c r="DV168" i="4" s="1"/>
  <c r="L167" i="7" s="1"/>
  <c r="CF168" i="4"/>
  <c r="CT168" i="4" s="1"/>
  <c r="DH222" i="4"/>
  <c r="DV222" i="4" s="1"/>
  <c r="L221" i="7" s="1"/>
  <c r="CF222" i="4"/>
  <c r="CT222" i="4" s="1"/>
  <c r="DH262" i="4"/>
  <c r="DV262" i="4" s="1"/>
  <c r="L261" i="7" s="1"/>
  <c r="CF262" i="4"/>
  <c r="CT262" i="4" s="1"/>
  <c r="DH306" i="4"/>
  <c r="DV306" i="4" s="1"/>
  <c r="L305" i="7" s="1"/>
  <c r="CF306" i="4"/>
  <c r="CT306" i="4" s="1"/>
  <c r="DH330" i="4"/>
  <c r="DV330" i="4" s="1"/>
  <c r="L329" i="7" s="1"/>
  <c r="CF330" i="4"/>
  <c r="CT330" i="4" s="1"/>
  <c r="DH354" i="4"/>
  <c r="DV354" i="4" s="1"/>
  <c r="L353" i="7" s="1"/>
  <c r="CF354" i="4"/>
  <c r="CT354" i="4" s="1"/>
  <c r="DH378" i="4"/>
  <c r="DV378" i="4" s="1"/>
  <c r="L377" i="7" s="1"/>
  <c r="CF378" i="4"/>
  <c r="CT378" i="4" s="1"/>
  <c r="CF123" i="4"/>
  <c r="CT123" i="4" s="1"/>
  <c r="DH123" i="4"/>
  <c r="DV123" i="4" s="1"/>
  <c r="L122" i="7" s="1"/>
  <c r="CJ129" i="4"/>
  <c r="CX129" i="4" s="1"/>
  <c r="DL129" i="4"/>
  <c r="DZ129" i="4" s="1"/>
  <c r="P128" i="7" s="1"/>
  <c r="DL201" i="4"/>
  <c r="DZ201" i="4" s="1"/>
  <c r="P200" i="7" s="1"/>
  <c r="CJ201" i="4"/>
  <c r="CX201" i="4" s="1"/>
  <c r="DM110" i="4"/>
  <c r="EA110" i="4" s="1"/>
  <c r="Q109" i="7" s="1"/>
  <c r="CK110" i="4"/>
  <c r="CY110" i="4" s="1"/>
  <c r="DM126" i="4"/>
  <c r="EA126" i="4" s="1"/>
  <c r="Q125" i="7" s="1"/>
  <c r="CK126" i="4"/>
  <c r="CY126" i="4" s="1"/>
  <c r="DE162" i="4"/>
  <c r="DS162" i="4" s="1"/>
  <c r="I161" i="7" s="1"/>
  <c r="CC162" i="4"/>
  <c r="CQ162" i="4" s="1"/>
  <c r="DM232" i="4"/>
  <c r="EA232" i="4" s="1"/>
  <c r="Q231" i="7" s="1"/>
  <c r="CK232" i="4"/>
  <c r="CY232" i="4" s="1"/>
  <c r="CK244" i="4"/>
  <c r="CY244" i="4" s="1"/>
  <c r="DM244" i="4"/>
  <c r="EA244" i="4" s="1"/>
  <c r="Q243" i="7" s="1"/>
  <c r="DE260" i="4"/>
  <c r="DS260" i="4" s="1"/>
  <c r="I259" i="7" s="1"/>
  <c r="CC260" i="4"/>
  <c r="CQ260" i="4" s="1"/>
  <c r="DM280" i="4"/>
  <c r="EA280" i="4" s="1"/>
  <c r="Q279" i="7" s="1"/>
  <c r="CK280" i="4"/>
  <c r="CY280" i="4" s="1"/>
  <c r="DM292" i="4"/>
  <c r="EA292" i="4" s="1"/>
  <c r="Q291" i="7" s="1"/>
  <c r="CK292" i="4"/>
  <c r="CY292" i="4" s="1"/>
  <c r="CK304" i="4"/>
  <c r="CY304" i="4" s="1"/>
  <c r="DM304" i="4"/>
  <c r="EA304" i="4" s="1"/>
  <c r="Q303" i="7" s="1"/>
  <c r="DM316" i="4"/>
  <c r="EA316" i="4" s="1"/>
  <c r="Q315" i="7" s="1"/>
  <c r="CK316" i="4"/>
  <c r="CY316" i="4" s="1"/>
  <c r="DM352" i="4"/>
  <c r="EA352" i="4" s="1"/>
  <c r="Q351" i="7" s="1"/>
  <c r="CK352" i="4"/>
  <c r="CY352" i="4" s="1"/>
  <c r="DM368" i="4"/>
  <c r="EA368" i="4" s="1"/>
  <c r="Q367" i="7" s="1"/>
  <c r="CK368" i="4"/>
  <c r="CY368" i="4" s="1"/>
  <c r="DE121" i="4"/>
  <c r="DS121" i="4" s="1"/>
  <c r="I120" i="7" s="1"/>
  <c r="CC121" i="4"/>
  <c r="CQ121" i="4" s="1"/>
  <c r="DM155" i="4"/>
  <c r="EA155" i="4" s="1"/>
  <c r="Q154" i="7" s="1"/>
  <c r="CK155" i="4"/>
  <c r="CY155" i="4" s="1"/>
  <c r="DM187" i="4"/>
  <c r="EA187" i="4" s="1"/>
  <c r="Q186" i="7" s="1"/>
  <c r="CK187" i="4"/>
  <c r="CY187" i="4" s="1"/>
  <c r="DM201" i="4"/>
  <c r="EA201" i="4" s="1"/>
  <c r="Q200" i="7" s="1"/>
  <c r="CK201" i="4"/>
  <c r="CY201" i="4" s="1"/>
  <c r="DI211" i="4"/>
  <c r="DW211" i="4" s="1"/>
  <c r="M210" i="7" s="1"/>
  <c r="CG211" i="4"/>
  <c r="CU211" i="4" s="1"/>
  <c r="DE102" i="4"/>
  <c r="DS102" i="4" s="1"/>
  <c r="I101" i="7" s="1"/>
  <c r="CC102" i="4"/>
  <c r="CQ102" i="4" s="1"/>
  <c r="DE134" i="4"/>
  <c r="DS134" i="4" s="1"/>
  <c r="I133" i="7" s="1"/>
  <c r="CC134" i="4"/>
  <c r="CQ134" i="4" s="1"/>
  <c r="DI140" i="4"/>
  <c r="DW140" i="4" s="1"/>
  <c r="M139" i="7" s="1"/>
  <c r="CG140" i="4"/>
  <c r="CU140" i="4" s="1"/>
  <c r="DM146" i="4"/>
  <c r="EA146" i="4" s="1"/>
  <c r="Q145" i="7" s="1"/>
  <c r="CK146" i="4"/>
  <c r="CY146" i="4" s="1"/>
  <c r="CC166" i="4"/>
  <c r="CQ166" i="4" s="1"/>
  <c r="DE166" i="4"/>
  <c r="DS166" i="4" s="1"/>
  <c r="I165" i="7" s="1"/>
  <c r="DI172" i="4"/>
  <c r="DW172" i="4" s="1"/>
  <c r="M171" i="7" s="1"/>
  <c r="CG172" i="4"/>
  <c r="CU172" i="4" s="1"/>
  <c r="DM178" i="4"/>
  <c r="EA178" i="4" s="1"/>
  <c r="Q177" i="7" s="1"/>
  <c r="CK178" i="4"/>
  <c r="CY178" i="4" s="1"/>
  <c r="DI204" i="4"/>
  <c r="DW204" i="4" s="1"/>
  <c r="M203" i="7" s="1"/>
  <c r="CG204" i="4"/>
  <c r="CU204" i="4" s="1"/>
  <c r="DM214" i="4"/>
  <c r="EA214" i="4" s="1"/>
  <c r="Q213" i="7" s="1"/>
  <c r="CK214" i="4"/>
  <c r="CY214" i="4" s="1"/>
  <c r="DI224" i="4"/>
  <c r="DW224" i="4" s="1"/>
  <c r="M223" i="7" s="1"/>
  <c r="CG224" i="4"/>
  <c r="CU224" i="4" s="1"/>
  <c r="CK230" i="4"/>
  <c r="CY230" i="4" s="1"/>
  <c r="DM230" i="4"/>
  <c r="EA230" i="4" s="1"/>
  <c r="Q229" i="7" s="1"/>
  <c r="DE234" i="4"/>
  <c r="DS234" i="4" s="1"/>
  <c r="I233" i="7" s="1"/>
  <c r="CC234" i="4"/>
  <c r="CQ234" i="4" s="1"/>
  <c r="DI240" i="4"/>
  <c r="DW240" i="4" s="1"/>
  <c r="M239" i="7" s="1"/>
  <c r="CG240" i="4"/>
  <c r="CU240" i="4" s="1"/>
  <c r="DE250" i="4"/>
  <c r="DS250" i="4" s="1"/>
  <c r="I249" i="7" s="1"/>
  <c r="CC250" i="4"/>
  <c r="CQ250" i="4" s="1"/>
  <c r="DI256" i="4"/>
  <c r="DW256" i="4" s="1"/>
  <c r="M255" i="7" s="1"/>
  <c r="CG256" i="4"/>
  <c r="CU256" i="4" s="1"/>
  <c r="DG269" i="4"/>
  <c r="DU269" i="4" s="1"/>
  <c r="K268" i="7" s="1"/>
  <c r="CE269" i="4"/>
  <c r="CS269" i="4" s="1"/>
  <c r="DI272" i="4"/>
  <c r="DW272" i="4" s="1"/>
  <c r="M271" i="7" s="1"/>
  <c r="CG272" i="4"/>
  <c r="CU272" i="4" s="1"/>
  <c r="DE282" i="4"/>
  <c r="DS282" i="4" s="1"/>
  <c r="I281" i="7" s="1"/>
  <c r="CC282" i="4"/>
  <c r="CQ282" i="4" s="1"/>
  <c r="DI288" i="4"/>
  <c r="DW288" i="4" s="1"/>
  <c r="M287" i="7" s="1"/>
  <c r="CG288" i="4"/>
  <c r="CU288" i="4" s="1"/>
  <c r="DK291" i="4"/>
  <c r="DY291" i="4" s="1"/>
  <c r="O290" i="7" s="1"/>
  <c r="CI291" i="4"/>
  <c r="CW291" i="4" s="1"/>
  <c r="DE298" i="4"/>
  <c r="DS298" i="4" s="1"/>
  <c r="I297" i="7" s="1"/>
  <c r="CC298" i="4"/>
  <c r="CQ298" i="4" s="1"/>
  <c r="DK303" i="4"/>
  <c r="DY303" i="4" s="1"/>
  <c r="O302" i="7" s="1"/>
  <c r="CI303" i="4"/>
  <c r="CW303" i="4" s="1"/>
  <c r="DM318" i="4"/>
  <c r="EA318" i="4" s="1"/>
  <c r="Q317" i="7" s="1"/>
  <c r="CK318" i="4"/>
  <c r="CY318" i="4" s="1"/>
  <c r="DK327" i="4"/>
  <c r="DY327" i="4" s="1"/>
  <c r="O326" i="7" s="1"/>
  <c r="CI327" i="4"/>
  <c r="CW327" i="4" s="1"/>
  <c r="DI332" i="4"/>
  <c r="DW332" i="4" s="1"/>
  <c r="M331" i="7" s="1"/>
  <c r="CG332" i="4"/>
  <c r="CU332" i="4" s="1"/>
  <c r="DM342" i="4"/>
  <c r="EA342" i="4" s="1"/>
  <c r="Q341" i="7" s="1"/>
  <c r="CK342" i="4"/>
  <c r="CY342" i="4" s="1"/>
  <c r="DM346" i="4"/>
  <c r="EA346" i="4" s="1"/>
  <c r="Q345" i="7" s="1"/>
  <c r="CK346" i="4"/>
  <c r="CY346" i="4" s="1"/>
  <c r="DE358" i="4"/>
  <c r="DS358" i="4" s="1"/>
  <c r="I357" i="7" s="1"/>
  <c r="CC358" i="4"/>
  <c r="CQ358" i="4" s="1"/>
  <c r="DK367" i="4"/>
  <c r="DY367" i="4" s="1"/>
  <c r="O366" i="7" s="1"/>
  <c r="CI367" i="4"/>
  <c r="CW367" i="4" s="1"/>
  <c r="DI372" i="4"/>
  <c r="DW372" i="4" s="1"/>
  <c r="M371" i="7" s="1"/>
  <c r="CG372" i="4"/>
  <c r="CU372" i="4" s="1"/>
  <c r="DG254" i="4"/>
  <c r="DU254" i="4" s="1"/>
  <c r="K253" i="7" s="1"/>
  <c r="CE254" i="4"/>
  <c r="CS254" i="4" s="1"/>
  <c r="DG256" i="4"/>
  <c r="DU256" i="4" s="1"/>
  <c r="K255" i="7" s="1"/>
  <c r="CE256" i="4"/>
  <c r="CS256" i="4" s="1"/>
  <c r="CE258" i="4"/>
  <c r="CS258" i="4" s="1"/>
  <c r="DG258" i="4"/>
  <c r="DU258" i="4" s="1"/>
  <c r="K257" i="7" s="1"/>
  <c r="DG262" i="4"/>
  <c r="DU262" i="4" s="1"/>
  <c r="K261" i="7" s="1"/>
  <c r="CE262" i="4"/>
  <c r="CS262" i="4" s="1"/>
  <c r="DG264" i="4"/>
  <c r="DU264" i="4" s="1"/>
  <c r="K263" i="7" s="1"/>
  <c r="CE264" i="4"/>
  <c r="CS264" i="4" s="1"/>
  <c r="DG266" i="4"/>
  <c r="DU266" i="4" s="1"/>
  <c r="K265" i="7" s="1"/>
  <c r="CE266" i="4"/>
  <c r="CS266" i="4" s="1"/>
  <c r="CE270" i="4"/>
  <c r="CS270" i="4" s="1"/>
  <c r="DG270" i="4"/>
  <c r="DU270" i="4" s="1"/>
  <c r="K269" i="7" s="1"/>
  <c r="DG272" i="4"/>
  <c r="DU272" i="4" s="1"/>
  <c r="K271" i="7" s="1"/>
  <c r="CE272" i="4"/>
  <c r="CS272" i="4" s="1"/>
  <c r="DG274" i="4"/>
  <c r="DU274" i="4" s="1"/>
  <c r="K273" i="7" s="1"/>
  <c r="CE274" i="4"/>
  <c r="CS274" i="4" s="1"/>
  <c r="DG278" i="4"/>
  <c r="DU278" i="4" s="1"/>
  <c r="K277" i="7" s="1"/>
  <c r="CE278" i="4"/>
  <c r="CS278" i="4" s="1"/>
  <c r="DK324" i="4"/>
  <c r="DY324" i="4" s="1"/>
  <c r="O323" i="7" s="1"/>
  <c r="CI324" i="4"/>
  <c r="CW324" i="4" s="1"/>
  <c r="DK336" i="4"/>
  <c r="DY336" i="4" s="1"/>
  <c r="O335" i="7" s="1"/>
  <c r="CI336" i="4"/>
  <c r="CW336" i="4" s="1"/>
  <c r="DK350" i="4"/>
  <c r="DY350" i="4" s="1"/>
  <c r="O349" i="7" s="1"/>
  <c r="CI350" i="4"/>
  <c r="CW350" i="4" s="1"/>
  <c r="DK352" i="4"/>
  <c r="DY352" i="4" s="1"/>
  <c r="O351" i="7" s="1"/>
  <c r="CI352" i="4"/>
  <c r="CW352" i="4" s="1"/>
  <c r="DK354" i="4"/>
  <c r="DY354" i="4" s="1"/>
  <c r="O353" i="7" s="1"/>
  <c r="CI354" i="4"/>
  <c r="CW354" i="4" s="1"/>
  <c r="DK356" i="4"/>
  <c r="DY356" i="4" s="1"/>
  <c r="O355" i="7" s="1"/>
  <c r="CI356" i="4"/>
  <c r="CW356" i="4" s="1"/>
  <c r="DK358" i="4"/>
  <c r="DY358" i="4" s="1"/>
  <c r="O357" i="7" s="1"/>
  <c r="CI358" i="4"/>
  <c r="CW358" i="4" s="1"/>
  <c r="DK364" i="4"/>
  <c r="DY364" i="4" s="1"/>
  <c r="O363" i="7" s="1"/>
  <c r="CI364" i="4"/>
  <c r="CW364" i="4" s="1"/>
  <c r="DK370" i="4"/>
  <c r="DY370" i="4" s="1"/>
  <c r="O369" i="7" s="1"/>
  <c r="CI370" i="4"/>
  <c r="CW370" i="4" s="1"/>
  <c r="DK376" i="4"/>
  <c r="DY376" i="4" s="1"/>
  <c r="O375" i="7" s="1"/>
  <c r="CI376" i="4"/>
  <c r="CW376" i="4" s="1"/>
  <c r="DK382" i="4"/>
  <c r="DY382" i="4" s="1"/>
  <c r="O381" i="7" s="1"/>
  <c r="CI382" i="4"/>
  <c r="CW382" i="4" s="1"/>
  <c r="DL110" i="4"/>
  <c r="DZ110" i="4" s="1"/>
  <c r="P109" i="7" s="1"/>
  <c r="CJ110" i="4"/>
  <c r="CX110" i="4" s="1"/>
  <c r="DD154" i="4"/>
  <c r="DR154" i="4" s="1"/>
  <c r="H153" i="7" s="1"/>
  <c r="CB154" i="4"/>
  <c r="CP154" i="4" s="1"/>
  <c r="DL174" i="4"/>
  <c r="DZ174" i="4" s="1"/>
  <c r="P173" i="7" s="1"/>
  <c r="CJ174" i="4"/>
  <c r="CX174" i="4" s="1"/>
  <c r="DH230" i="4"/>
  <c r="DV230" i="4" s="1"/>
  <c r="L229" i="7" s="1"/>
  <c r="CF230" i="4"/>
  <c r="CT230" i="4" s="1"/>
  <c r="DH238" i="4"/>
  <c r="DV238" i="4" s="1"/>
  <c r="L237" i="7" s="1"/>
  <c r="CF238" i="4"/>
  <c r="CT238" i="4" s="1"/>
  <c r="CF258" i="4"/>
  <c r="CT258" i="4" s="1"/>
  <c r="DH258" i="4"/>
  <c r="DV258" i="4" s="1"/>
  <c r="L257" i="7" s="1"/>
  <c r="DH270" i="4"/>
  <c r="DV270" i="4" s="1"/>
  <c r="L269" i="7" s="1"/>
  <c r="CF270" i="4"/>
  <c r="CT270" i="4" s="1"/>
  <c r="DH278" i="4"/>
  <c r="DV278" i="4" s="1"/>
  <c r="L277" i="7" s="1"/>
  <c r="CF278" i="4"/>
  <c r="CT278" i="4" s="1"/>
  <c r="DH298" i="4"/>
  <c r="DV298" i="4" s="1"/>
  <c r="L297" i="7" s="1"/>
  <c r="CF298" i="4"/>
  <c r="CT298" i="4" s="1"/>
  <c r="DH374" i="4"/>
  <c r="DV374" i="4" s="1"/>
  <c r="L373" i="7" s="1"/>
  <c r="CF374" i="4"/>
  <c r="CT374" i="4" s="1"/>
  <c r="DD191" i="4"/>
  <c r="DR191" i="4" s="1"/>
  <c r="H190" i="7" s="1"/>
  <c r="CB191" i="4"/>
  <c r="CP191" i="4" s="1"/>
  <c r="DI136" i="4"/>
  <c r="DW136" i="4" s="1"/>
  <c r="M135" i="7" s="1"/>
  <c r="CG136" i="4"/>
  <c r="CU136" i="4" s="1"/>
  <c r="DI160" i="4"/>
  <c r="DW160" i="4" s="1"/>
  <c r="M159" i="7" s="1"/>
  <c r="CG160" i="4"/>
  <c r="CU160" i="4" s="1"/>
  <c r="DM206" i="4"/>
  <c r="EA206" i="4" s="1"/>
  <c r="Q205" i="7" s="1"/>
  <c r="CK206" i="4"/>
  <c r="CY206" i="4" s="1"/>
  <c r="DE228" i="4"/>
  <c r="DS228" i="4" s="1"/>
  <c r="I227" i="7" s="1"/>
  <c r="CC228" i="4"/>
  <c r="CQ228" i="4" s="1"/>
  <c r="DI254" i="4"/>
  <c r="DW254" i="4" s="1"/>
  <c r="M253" i="7" s="1"/>
  <c r="CG254" i="4"/>
  <c r="CU254" i="4" s="1"/>
  <c r="DM264" i="4"/>
  <c r="EA264" i="4" s="1"/>
  <c r="Q263" i="7" s="1"/>
  <c r="CK264" i="4"/>
  <c r="CY264" i="4" s="1"/>
  <c r="CK312" i="4"/>
  <c r="CY312" i="4" s="1"/>
  <c r="DM312" i="4"/>
  <c r="EA312" i="4" s="1"/>
  <c r="Q311" i="7" s="1"/>
  <c r="CK332" i="4"/>
  <c r="CY332" i="4" s="1"/>
  <c r="DM332" i="4"/>
  <c r="EA332" i="4" s="1"/>
  <c r="Q331" i="7" s="1"/>
  <c r="DE352" i="4"/>
  <c r="DS352" i="4" s="1"/>
  <c r="I351" i="7" s="1"/>
  <c r="CC352" i="4"/>
  <c r="CQ352" i="4" s="1"/>
  <c r="DM101" i="4"/>
  <c r="EA101" i="4" s="1"/>
  <c r="Q100" i="7" s="1"/>
  <c r="CK101" i="4"/>
  <c r="CY101" i="4" s="1"/>
  <c r="DM105" i="4"/>
  <c r="EA105" i="4" s="1"/>
  <c r="Q104" i="7" s="1"/>
  <c r="CK105" i="4"/>
  <c r="CY105" i="4" s="1"/>
  <c r="DM109" i="4"/>
  <c r="EA109" i="4" s="1"/>
  <c r="Q108" i="7" s="1"/>
  <c r="CK109" i="4"/>
  <c r="CY109" i="4" s="1"/>
  <c r="DM111" i="4"/>
  <c r="EA111" i="4" s="1"/>
  <c r="Q110" i="7" s="1"/>
  <c r="CK111" i="4"/>
  <c r="CY111" i="4" s="1"/>
  <c r="DM113" i="4"/>
  <c r="EA113" i="4" s="1"/>
  <c r="Q112" i="7" s="1"/>
  <c r="CK113" i="4"/>
  <c r="CY113" i="4" s="1"/>
  <c r="DE123" i="4"/>
  <c r="DS123" i="4" s="1"/>
  <c r="I122" i="7" s="1"/>
  <c r="CC123" i="4"/>
  <c r="CQ123" i="4" s="1"/>
  <c r="DE125" i="4"/>
  <c r="DS125" i="4" s="1"/>
  <c r="I124" i="7" s="1"/>
  <c r="CC125" i="4"/>
  <c r="CQ125" i="4" s="1"/>
  <c r="DE127" i="4"/>
  <c r="DS127" i="4" s="1"/>
  <c r="I126" i="7" s="1"/>
  <c r="CC127" i="4"/>
  <c r="CQ127" i="4" s="1"/>
  <c r="CC140" i="4"/>
  <c r="CQ140" i="4" s="1"/>
  <c r="DE140" i="4"/>
  <c r="DS140" i="4" s="1"/>
  <c r="I139" i="7" s="1"/>
  <c r="DI141" i="4"/>
  <c r="DW141" i="4" s="1"/>
  <c r="M140" i="7" s="1"/>
  <c r="CG141" i="4"/>
  <c r="CU141" i="4" s="1"/>
  <c r="DE147" i="4"/>
  <c r="DS147" i="4" s="1"/>
  <c r="I146" i="7" s="1"/>
  <c r="CC147" i="4"/>
  <c r="CQ147" i="4" s="1"/>
  <c r="DM157" i="4"/>
  <c r="EA157" i="4" s="1"/>
  <c r="Q156" i="7" s="1"/>
  <c r="CK157" i="4"/>
  <c r="CY157" i="4" s="1"/>
  <c r="DM159" i="4"/>
  <c r="EA159" i="4" s="1"/>
  <c r="Q158" i="7" s="1"/>
  <c r="CK159" i="4"/>
  <c r="CY159" i="4" s="1"/>
  <c r="DE163" i="4"/>
  <c r="DS163" i="4" s="1"/>
  <c r="I162" i="7" s="1"/>
  <c r="CC163" i="4"/>
  <c r="CQ163" i="4" s="1"/>
  <c r="DM164" i="4"/>
  <c r="EA164" i="4" s="1"/>
  <c r="Q163" i="7" s="1"/>
  <c r="CK164" i="4"/>
  <c r="CY164" i="4" s="1"/>
  <c r="DI166" i="4"/>
  <c r="DW166" i="4" s="1"/>
  <c r="M165" i="7" s="1"/>
  <c r="CG166" i="4"/>
  <c r="CU166" i="4" s="1"/>
  <c r="DM177" i="4"/>
  <c r="EA177" i="4" s="1"/>
  <c r="Q176" i="7" s="1"/>
  <c r="CK177" i="4"/>
  <c r="CY177" i="4" s="1"/>
  <c r="DE179" i="4"/>
  <c r="DS179" i="4" s="1"/>
  <c r="I178" i="7" s="1"/>
  <c r="CC179" i="4"/>
  <c r="CQ179" i="4" s="1"/>
  <c r="DE180" i="4"/>
  <c r="DS180" i="4" s="1"/>
  <c r="I179" i="7" s="1"/>
  <c r="CC180" i="4"/>
  <c r="CQ180" i="4" s="1"/>
  <c r="DE181" i="4"/>
  <c r="DS181" i="4" s="1"/>
  <c r="I180" i="7" s="1"/>
  <c r="CC181" i="4"/>
  <c r="CQ181" i="4" s="1"/>
  <c r="DM181" i="4"/>
  <c r="EA181" i="4" s="1"/>
  <c r="Q180" i="7" s="1"/>
  <c r="CK181" i="4"/>
  <c r="CY181" i="4" s="1"/>
  <c r="DI191" i="4"/>
  <c r="DW191" i="4" s="1"/>
  <c r="M190" i="7" s="1"/>
  <c r="CG191" i="4"/>
  <c r="CU191" i="4" s="1"/>
  <c r="CG225" i="4"/>
  <c r="CU225" i="4" s="1"/>
  <c r="DI225" i="4"/>
  <c r="DW225" i="4" s="1"/>
  <c r="M224" i="7" s="1"/>
  <c r="DM227" i="4"/>
  <c r="EA227" i="4" s="1"/>
  <c r="Q226" i="7" s="1"/>
  <c r="CK227" i="4"/>
  <c r="CY227" i="4" s="1"/>
  <c r="DM247" i="4"/>
  <c r="EA247" i="4" s="1"/>
  <c r="Q246" i="7" s="1"/>
  <c r="CK247" i="4"/>
  <c r="CY247" i="4" s="1"/>
  <c r="DM249" i="4"/>
  <c r="EA249" i="4" s="1"/>
  <c r="Q248" i="7" s="1"/>
  <c r="CK249" i="4"/>
  <c r="CY249" i="4" s="1"/>
  <c r="DI251" i="4"/>
  <c r="DW251" i="4" s="1"/>
  <c r="M250" i="7" s="1"/>
  <c r="CG251" i="4"/>
  <c r="CU251" i="4" s="1"/>
  <c r="DM255" i="4"/>
  <c r="EA255" i="4" s="1"/>
  <c r="Q254" i="7" s="1"/>
  <c r="CK255" i="4"/>
  <c r="CY255" i="4" s="1"/>
  <c r="DE271" i="4"/>
  <c r="DS271" i="4" s="1"/>
  <c r="I270" i="7" s="1"/>
  <c r="CC271" i="4"/>
  <c r="CQ271" i="4" s="1"/>
  <c r="DE277" i="4"/>
  <c r="DS277" i="4" s="1"/>
  <c r="I276" i="7" s="1"/>
  <c r="CC277" i="4"/>
  <c r="CQ277" i="4" s="1"/>
  <c r="DE291" i="4"/>
  <c r="DS291" i="4" s="1"/>
  <c r="I290" i="7" s="1"/>
  <c r="CC291" i="4"/>
  <c r="CQ291" i="4" s="1"/>
  <c r="DE295" i="4"/>
  <c r="DS295" i="4" s="1"/>
  <c r="I294" i="7" s="1"/>
  <c r="CC295" i="4"/>
  <c r="CQ295" i="4" s="1"/>
  <c r="DE297" i="4"/>
  <c r="DS297" i="4" s="1"/>
  <c r="I296" i="7" s="1"/>
  <c r="CC297" i="4"/>
  <c r="CQ297" i="4" s="1"/>
  <c r="DM301" i="4"/>
  <c r="EA301" i="4" s="1"/>
  <c r="Q300" i="7" s="1"/>
  <c r="CK301" i="4"/>
  <c r="CY301" i="4" s="1"/>
  <c r="DI307" i="4"/>
  <c r="DW307" i="4" s="1"/>
  <c r="M306" i="7" s="1"/>
  <c r="CG307" i="4"/>
  <c r="CU307" i="4" s="1"/>
  <c r="DM309" i="4"/>
  <c r="EA309" i="4" s="1"/>
  <c r="Q308" i="7" s="1"/>
  <c r="CK309" i="4"/>
  <c r="CY309" i="4" s="1"/>
  <c r="DE321" i="4"/>
  <c r="DS321" i="4" s="1"/>
  <c r="I320" i="7" s="1"/>
  <c r="CC321" i="4"/>
  <c r="CQ321" i="4" s="1"/>
  <c r="DI323" i="4"/>
  <c r="DW323" i="4" s="1"/>
  <c r="M322" i="7" s="1"/>
  <c r="CG323" i="4"/>
  <c r="CU323" i="4" s="1"/>
  <c r="DM327" i="4"/>
  <c r="EA327" i="4" s="1"/>
  <c r="Q326" i="7" s="1"/>
  <c r="CK327" i="4"/>
  <c r="CY327" i="4" s="1"/>
  <c r="DM331" i="4"/>
  <c r="EA331" i="4" s="1"/>
  <c r="Q330" i="7" s="1"/>
  <c r="CK331" i="4"/>
  <c r="CY331" i="4" s="1"/>
  <c r="DI335" i="4"/>
  <c r="DW335" i="4" s="1"/>
  <c r="M334" i="7" s="1"/>
  <c r="CG335" i="4"/>
  <c r="CU335" i="4" s="1"/>
  <c r="CC341" i="4"/>
  <c r="CQ341" i="4" s="1"/>
  <c r="DE341" i="4"/>
  <c r="DS341" i="4" s="1"/>
  <c r="I340" i="7" s="1"/>
  <c r="DE351" i="4"/>
  <c r="DS351" i="4" s="1"/>
  <c r="I350" i="7" s="1"/>
  <c r="CC351" i="4"/>
  <c r="CQ351" i="4" s="1"/>
  <c r="CK351" i="4"/>
  <c r="CY351" i="4" s="1"/>
  <c r="DM351" i="4"/>
  <c r="EA351" i="4" s="1"/>
  <c r="Q350" i="7" s="1"/>
  <c r="DI353" i="4"/>
  <c r="DW353" i="4" s="1"/>
  <c r="M352" i="7" s="1"/>
  <c r="CG353" i="4"/>
  <c r="CU353" i="4" s="1"/>
  <c r="DE355" i="4"/>
  <c r="DS355" i="4" s="1"/>
  <c r="I354" i="7" s="1"/>
  <c r="CC355" i="4"/>
  <c r="CQ355" i="4" s="1"/>
  <c r="DM355" i="4"/>
  <c r="EA355" i="4" s="1"/>
  <c r="Q354" i="7" s="1"/>
  <c r="CK355" i="4"/>
  <c r="CY355" i="4" s="1"/>
  <c r="DI357" i="4"/>
  <c r="DW357" i="4" s="1"/>
  <c r="M356" i="7" s="1"/>
  <c r="CG357" i="4"/>
  <c r="CU357" i="4" s="1"/>
  <c r="DE377" i="4"/>
  <c r="DS377" i="4" s="1"/>
  <c r="I376" i="7" s="1"/>
  <c r="CC377" i="4"/>
  <c r="CQ377" i="4" s="1"/>
  <c r="DI379" i="4"/>
  <c r="DW379" i="4" s="1"/>
  <c r="M378" i="7" s="1"/>
  <c r="CG379" i="4"/>
  <c r="CU379" i="4" s="1"/>
  <c r="CG222" i="4"/>
  <c r="CU222" i="4" s="1"/>
  <c r="CC313" i="4"/>
  <c r="CQ313" i="4" s="1"/>
  <c r="CE120" i="4"/>
  <c r="CS120" i="4" s="1"/>
  <c r="DK121" i="4"/>
  <c r="DY121" i="4" s="1"/>
  <c r="O120" i="7" s="1"/>
  <c r="DK140" i="4"/>
  <c r="DY140" i="4" s="1"/>
  <c r="O139" i="7" s="1"/>
  <c r="CE143" i="4"/>
  <c r="CS143" i="4" s="1"/>
  <c r="DK146" i="4"/>
  <c r="DY146" i="4" s="1"/>
  <c r="O145" i="7" s="1"/>
  <c r="DK156" i="4"/>
  <c r="DY156" i="4" s="1"/>
  <c r="O155" i="7" s="1"/>
  <c r="CE174" i="4"/>
  <c r="CS174" i="4" s="1"/>
  <c r="DK177" i="4"/>
  <c r="DY177" i="4" s="1"/>
  <c r="O176" i="7" s="1"/>
  <c r="CE180" i="4"/>
  <c r="CS180" i="4" s="1"/>
  <c r="DK182" i="4"/>
  <c r="DY182" i="4" s="1"/>
  <c r="O181" i="7" s="1"/>
  <c r="CE190" i="4"/>
  <c r="CS190" i="4" s="1"/>
  <c r="DK197" i="4"/>
  <c r="DY197" i="4" s="1"/>
  <c r="O196" i="7" s="1"/>
  <c r="DK205" i="4"/>
  <c r="DY205" i="4" s="1"/>
  <c r="O204" i="7" s="1"/>
  <c r="CE218" i="4"/>
  <c r="CS218" i="4" s="1"/>
  <c r="DK227" i="4"/>
  <c r="DY227" i="4" s="1"/>
  <c r="O226" i="7" s="1"/>
  <c r="CE232" i="4"/>
  <c r="CS232" i="4" s="1"/>
  <c r="CE240" i="4"/>
  <c r="CS240" i="4" s="1"/>
  <c r="CK115" i="4"/>
  <c r="CY115" i="4" s="1"/>
  <c r="CK176" i="4"/>
  <c r="CY176" i="4" s="1"/>
  <c r="CK200" i="4"/>
  <c r="CY200" i="4" s="1"/>
  <c r="CK294" i="4"/>
  <c r="CY294" i="4" s="1"/>
  <c r="CK344" i="4"/>
  <c r="CY344" i="4" s="1"/>
  <c r="CC359" i="4"/>
  <c r="CQ359" i="4" s="1"/>
  <c r="CK382" i="4"/>
  <c r="CY382" i="4" s="1"/>
  <c r="CH108" i="4"/>
  <c r="CV108" i="4" s="1"/>
  <c r="CH126" i="4"/>
  <c r="CV126" i="4" s="1"/>
  <c r="CE337" i="4"/>
  <c r="CS337" i="4" s="1"/>
  <c r="CE360" i="4"/>
  <c r="CS360" i="4" s="1"/>
  <c r="CE372" i="4"/>
  <c r="CS372" i="4" s="1"/>
  <c r="CB252" i="4"/>
  <c r="CP252" i="4" s="1"/>
  <c r="CJ284" i="4"/>
  <c r="CX284" i="4" s="1"/>
  <c r="CJ288" i="4"/>
  <c r="CX288" i="4" s="1"/>
  <c r="CJ320" i="4"/>
  <c r="CX320" i="4" s="1"/>
  <c r="CD199" i="4"/>
  <c r="CR199" i="4" s="1"/>
  <c r="CD229" i="4"/>
  <c r="CR229" i="4" s="1"/>
  <c r="CD261" i="4"/>
  <c r="CR261" i="4" s="1"/>
  <c r="CD278" i="4"/>
  <c r="CR278" i="4" s="1"/>
  <c r="CD288" i="4"/>
  <c r="CR288" i="4" s="1"/>
  <c r="CD296" i="4"/>
  <c r="CR296" i="4" s="1"/>
  <c r="CD302" i="4"/>
  <c r="CR302" i="4" s="1"/>
  <c r="CD318" i="4"/>
  <c r="CR318" i="4" s="1"/>
  <c r="DF329" i="4"/>
  <c r="DT329" i="4" s="1"/>
  <c r="J328" i="7" s="1"/>
  <c r="CK291" i="4"/>
  <c r="CY291" i="4" s="1"/>
  <c r="CC305" i="4"/>
  <c r="CQ305" i="4" s="1"/>
  <c r="DK125" i="4"/>
  <c r="DY125" i="4" s="1"/>
  <c r="O124" i="7" s="1"/>
  <c r="DK133" i="4"/>
  <c r="DY133" i="4" s="1"/>
  <c r="O132" i="7" s="1"/>
  <c r="CE136" i="4"/>
  <c r="CS136" i="4" s="1"/>
  <c r="DK138" i="4"/>
  <c r="DY138" i="4" s="1"/>
  <c r="O137" i="7" s="1"/>
  <c r="CE142" i="4"/>
  <c r="CS142" i="4" s="1"/>
  <c r="DK145" i="4"/>
  <c r="DY145" i="4" s="1"/>
  <c r="O144" i="7" s="1"/>
  <c r="CE148" i="4"/>
  <c r="CS148" i="4" s="1"/>
  <c r="DK150" i="4"/>
  <c r="DY150" i="4" s="1"/>
  <c r="O149" i="7" s="1"/>
  <c r="CE153" i="4"/>
  <c r="CS153" i="4" s="1"/>
  <c r="CE158" i="4"/>
  <c r="CS158" i="4" s="1"/>
  <c r="DK159" i="4"/>
  <c r="DY159" i="4" s="1"/>
  <c r="O158" i="7" s="1"/>
  <c r="DK169" i="4"/>
  <c r="DY169" i="4" s="1"/>
  <c r="O168" i="7" s="1"/>
  <c r="DK181" i="4"/>
  <c r="DY181" i="4" s="1"/>
  <c r="O180" i="7" s="1"/>
  <c r="CE184" i="4"/>
  <c r="CS184" i="4" s="1"/>
  <c r="DK185" i="4"/>
  <c r="DY185" i="4" s="1"/>
  <c r="O184" i="7" s="1"/>
  <c r="CE216" i="4"/>
  <c r="CS216" i="4" s="1"/>
  <c r="CE224" i="4"/>
  <c r="CS224" i="4" s="1"/>
  <c r="CE230" i="4"/>
  <c r="CS230" i="4" s="1"/>
  <c r="CE238" i="4"/>
  <c r="CS238" i="4" s="1"/>
  <c r="CE253" i="4"/>
  <c r="CS253" i="4" s="1"/>
  <c r="CH135" i="4"/>
  <c r="CV135" i="4" s="1"/>
  <c r="CK317" i="4"/>
  <c r="CY317" i="4" s="1"/>
  <c r="CD118" i="4"/>
  <c r="CR118" i="4" s="1"/>
  <c r="CK231" i="4"/>
  <c r="CY231" i="4" s="1"/>
  <c r="CK100" i="4"/>
  <c r="CY100" i="4" s="1"/>
  <c r="CK107" i="4"/>
  <c r="CY107" i="4" s="1"/>
  <c r="CC186" i="4"/>
  <c r="CQ186" i="4" s="1"/>
  <c r="CC198" i="4"/>
  <c r="CQ198" i="4" s="1"/>
  <c r="CK210" i="4"/>
  <c r="CY210" i="4" s="1"/>
  <c r="CK236" i="4"/>
  <c r="CY236" i="4" s="1"/>
  <c r="CC248" i="4"/>
  <c r="CQ248" i="4" s="1"/>
  <c r="CC272" i="4"/>
  <c r="CQ272" i="4" s="1"/>
  <c r="DM278" i="4"/>
  <c r="EA278" i="4" s="1"/>
  <c r="Q277" i="7" s="1"/>
  <c r="CC324" i="4"/>
  <c r="CQ324" i="4" s="1"/>
  <c r="CK337" i="4"/>
  <c r="CY337" i="4" s="1"/>
  <c r="CC362" i="4"/>
  <c r="CQ362" i="4" s="1"/>
  <c r="CG365" i="4"/>
  <c r="CU365" i="4" s="1"/>
  <c r="CG371" i="4"/>
  <c r="CU371" i="4" s="1"/>
  <c r="CK373" i="4"/>
  <c r="CY373" i="4" s="1"/>
  <c r="CD106" i="4"/>
  <c r="CR106" i="4" s="1"/>
  <c r="CD107" i="4"/>
  <c r="CR107" i="4" s="1"/>
  <c r="CE285" i="4"/>
  <c r="CS285" i="4" s="1"/>
  <c r="CE384" i="4"/>
  <c r="CS384" i="4" s="1"/>
  <c r="CJ190" i="4"/>
  <c r="CX190" i="4" s="1"/>
  <c r="CJ222" i="4"/>
  <c r="CX222" i="4" s="1"/>
  <c r="CJ248" i="4"/>
  <c r="CX248" i="4" s="1"/>
  <c r="CJ254" i="4"/>
  <c r="CX254" i="4" s="1"/>
  <c r="CJ270" i="4"/>
  <c r="CX270" i="4" s="1"/>
  <c r="CB274" i="4"/>
  <c r="CP274" i="4" s="1"/>
  <c r="CJ308" i="4"/>
  <c r="CX308" i="4" s="1"/>
  <c r="CJ316" i="4"/>
  <c r="CX316" i="4" s="1"/>
  <c r="CJ336" i="4"/>
  <c r="CX336" i="4" s="1"/>
  <c r="DL344" i="4"/>
  <c r="DZ344" i="4" s="1"/>
  <c r="P343" i="7" s="1"/>
  <c r="CJ354" i="4"/>
  <c r="CX354" i="4" s="1"/>
  <c r="DD374" i="4"/>
  <c r="DR374" i="4" s="1"/>
  <c r="H373" i="7" s="1"/>
  <c r="CJ386" i="4"/>
  <c r="CX386" i="4" s="1"/>
  <c r="CD159" i="4"/>
  <c r="CR159" i="4" s="1"/>
  <c r="CD192" i="4"/>
  <c r="CR192" i="4" s="1"/>
  <c r="CD198" i="4"/>
  <c r="CR198" i="4" s="1"/>
  <c r="CD201" i="4"/>
  <c r="CR201" i="4" s="1"/>
  <c r="CD208" i="4"/>
  <c r="CR208" i="4" s="1"/>
  <c r="CD213" i="4"/>
  <c r="CR213" i="4" s="1"/>
  <c r="CD224" i="4"/>
  <c r="CR224" i="4" s="1"/>
  <c r="CD246" i="4"/>
  <c r="CR246" i="4" s="1"/>
  <c r="CD277" i="4"/>
  <c r="CR277" i="4" s="1"/>
  <c r="CD294" i="4"/>
  <c r="CR294" i="4" s="1"/>
  <c r="CD300" i="4"/>
  <c r="CR300" i="4" s="1"/>
  <c r="CD304" i="4"/>
  <c r="CR304" i="4" s="1"/>
  <c r="CD316" i="4"/>
  <c r="CR316" i="4" s="1"/>
  <c r="CD324" i="4"/>
  <c r="CR324" i="4" s="1"/>
  <c r="CD362" i="4"/>
  <c r="CR362" i="4" s="1"/>
  <c r="DI343" i="4"/>
  <c r="DW343" i="4" s="1"/>
  <c r="M342" i="7" s="1"/>
  <c r="CG108" i="4"/>
  <c r="CU108" i="4" s="1"/>
  <c r="DK114" i="4"/>
  <c r="DY114" i="4" s="1"/>
  <c r="O113" i="7" s="1"/>
  <c r="DK137" i="4"/>
  <c r="DY137" i="4" s="1"/>
  <c r="O136" i="7" s="1"/>
  <c r="DK149" i="4"/>
  <c r="DY149" i="4" s="1"/>
  <c r="O148" i="7" s="1"/>
  <c r="CE152" i="4"/>
  <c r="CS152" i="4" s="1"/>
  <c r="DK153" i="4"/>
  <c r="DY153" i="4" s="1"/>
  <c r="O152" i="7" s="1"/>
  <c r="DK162" i="4"/>
  <c r="DY162" i="4" s="1"/>
  <c r="O161" i="7" s="1"/>
  <c r="CE171" i="4"/>
  <c r="CS171" i="4" s="1"/>
  <c r="CE187" i="4"/>
  <c r="CS187" i="4" s="1"/>
  <c r="DK193" i="4"/>
  <c r="DY193" i="4" s="1"/>
  <c r="O192" i="7" s="1"/>
  <c r="DK201" i="4"/>
  <c r="DY201" i="4" s="1"/>
  <c r="O200" i="7" s="1"/>
  <c r="DK209" i="4"/>
  <c r="DY209" i="4" s="1"/>
  <c r="O208" i="7" s="1"/>
  <c r="CE214" i="4"/>
  <c r="CS214" i="4" s="1"/>
  <c r="CE222" i="4"/>
  <c r="CS222" i="4" s="1"/>
  <c r="CE237" i="4"/>
  <c r="CS237" i="4" s="1"/>
  <c r="CE242" i="4"/>
  <c r="CS242" i="4" s="1"/>
  <c r="CE250" i="4"/>
  <c r="CS250" i="4" s="1"/>
  <c r="DH108" i="4"/>
  <c r="DV108" i="4" s="1"/>
  <c r="L107" i="7" s="1"/>
  <c r="DD122" i="4"/>
  <c r="DR122" i="4" s="1"/>
  <c r="H121" i="7" s="1"/>
  <c r="DM192" i="4"/>
  <c r="EA192" i="4" s="1"/>
  <c r="Q191" i="7" s="1"/>
  <c r="CB182" i="4"/>
  <c r="CP182" i="4" s="1"/>
  <c r="CK199" i="4"/>
  <c r="CY199" i="4" s="1"/>
  <c r="CK114" i="4"/>
  <c r="CY114" i="4" s="1"/>
  <c r="CK119" i="4"/>
  <c r="CY119" i="4" s="1"/>
  <c r="CC137" i="4"/>
  <c r="CQ137" i="4" s="1"/>
  <c r="CK144" i="4"/>
  <c r="CY144" i="4" s="1"/>
  <c r="CG155" i="4"/>
  <c r="CU155" i="4" s="1"/>
  <c r="CK168" i="4"/>
  <c r="CY168" i="4" s="1"/>
  <c r="CC218" i="4"/>
  <c r="CQ218" i="4" s="1"/>
  <c r="CK246" i="4"/>
  <c r="CY246" i="4" s="1"/>
  <c r="CK262" i="4"/>
  <c r="CY262" i="4" s="1"/>
  <c r="CK328" i="4"/>
  <c r="CY328" i="4" s="1"/>
  <c r="CG352" i="4"/>
  <c r="CU352" i="4" s="1"/>
  <c r="CK386" i="4"/>
  <c r="CY386" i="4" s="1"/>
  <c r="CE282" i="4"/>
  <c r="CS282" i="4" s="1"/>
  <c r="CE340" i="4"/>
  <c r="CS340" i="4" s="1"/>
  <c r="CJ194" i="4"/>
  <c r="CX194" i="4" s="1"/>
  <c r="CJ206" i="4"/>
  <c r="CX206" i="4" s="1"/>
  <c r="CB216" i="4"/>
  <c r="CP216" i="4" s="1"/>
  <c r="CB224" i="4"/>
  <c r="CP224" i="4" s="1"/>
  <c r="CJ238" i="4"/>
  <c r="CX238" i="4" s="1"/>
  <c r="CB242" i="4"/>
  <c r="CP242" i="4" s="1"/>
  <c r="CB258" i="4"/>
  <c r="CP258" i="4" s="1"/>
  <c r="CB272" i="4"/>
  <c r="CP272" i="4" s="1"/>
  <c r="CJ296" i="4"/>
  <c r="CX296" i="4" s="1"/>
  <c r="CB310" i="4"/>
  <c r="CP310" i="4" s="1"/>
  <c r="CJ328" i="4"/>
  <c r="CX328" i="4" s="1"/>
  <c r="CB342" i="4"/>
  <c r="CP342" i="4" s="1"/>
  <c r="CB360" i="4"/>
  <c r="CP360" i="4" s="1"/>
  <c r="CB372" i="4"/>
  <c r="CP372" i="4" s="1"/>
  <c r="DL384" i="4"/>
  <c r="DZ384" i="4" s="1"/>
  <c r="P383" i="7" s="1"/>
  <c r="CD158" i="4"/>
  <c r="CR158" i="4" s="1"/>
  <c r="CD163" i="4"/>
  <c r="CR163" i="4" s="1"/>
  <c r="CD171" i="4"/>
  <c r="CR171" i="4" s="1"/>
  <c r="DF211" i="4"/>
  <c r="DT211" i="4" s="1"/>
  <c r="J210" i="7" s="1"/>
  <c r="CD245" i="4"/>
  <c r="CR245" i="4" s="1"/>
  <c r="CD282" i="4"/>
  <c r="CR282" i="4" s="1"/>
  <c r="CD293" i="4"/>
  <c r="CR293" i="4" s="1"/>
  <c r="CD298" i="4"/>
  <c r="CR298" i="4" s="1"/>
  <c r="CD310" i="4"/>
  <c r="CR310" i="4" s="1"/>
  <c r="CD314" i="4"/>
  <c r="CR314" i="4" s="1"/>
  <c r="CD322" i="4"/>
  <c r="CR322" i="4" s="1"/>
  <c r="CD361" i="4"/>
  <c r="CR361" i="4" s="1"/>
  <c r="CJ134" i="4"/>
  <c r="CX134" i="4" s="1"/>
  <c r="CG308" i="4"/>
  <c r="CU308" i="4" s="1"/>
  <c r="DL137" i="4"/>
  <c r="DZ137" i="4" s="1"/>
  <c r="P136" i="7" s="1"/>
  <c r="CB112" i="4"/>
  <c r="CP112" i="4" s="1"/>
  <c r="CB128" i="4"/>
  <c r="CP128" i="4" s="1"/>
  <c r="CC135" i="4"/>
  <c r="CQ135" i="4" s="1"/>
  <c r="CH141" i="4"/>
  <c r="CV141" i="4" s="1"/>
  <c r="CB170" i="4"/>
  <c r="CP170" i="4" s="1"/>
  <c r="CJ180" i="4"/>
  <c r="CX180" i="4" s="1"/>
  <c r="CG318" i="4"/>
  <c r="CU318" i="4" s="1"/>
  <c r="CC329" i="4"/>
  <c r="CQ329" i="4" s="1"/>
  <c r="DI123" i="4"/>
  <c r="DW123" i="4" s="1"/>
  <c r="M122" i="7" s="1"/>
  <c r="DI190" i="4"/>
  <c r="DW190" i="4" s="1"/>
  <c r="M189" i="7" s="1"/>
  <c r="CB100" i="4"/>
  <c r="CP100" i="4" s="1"/>
  <c r="CB116" i="4"/>
  <c r="CP116" i="4" s="1"/>
  <c r="CB132" i="4"/>
  <c r="CP132" i="4" s="1"/>
  <c r="CJ158" i="4"/>
  <c r="CX158" i="4" s="1"/>
  <c r="CB164" i="4"/>
  <c r="CP164" i="4" s="1"/>
  <c r="CF169" i="4"/>
  <c r="CT169" i="4" s="1"/>
  <c r="CC323" i="4"/>
  <c r="CQ323" i="4" s="1"/>
  <c r="CK121" i="4"/>
  <c r="CY121" i="4" s="1"/>
  <c r="CB158" i="4"/>
  <c r="CP158" i="4" s="1"/>
  <c r="CF179" i="4"/>
  <c r="CT179" i="4" s="1"/>
  <c r="CD122" i="4"/>
  <c r="CR122" i="4" s="1"/>
  <c r="CH101" i="4"/>
  <c r="CV101" i="4" s="1"/>
  <c r="CH112" i="4"/>
  <c r="CV112" i="4" s="1"/>
  <c r="CH120" i="4"/>
  <c r="CV120" i="4" s="1"/>
  <c r="CD123" i="4"/>
  <c r="CR123" i="4" s="1"/>
  <c r="CH124" i="4"/>
  <c r="CV124" i="4" s="1"/>
  <c r="CD129" i="4"/>
  <c r="CR129" i="4" s="1"/>
  <c r="CD137" i="4"/>
  <c r="CR137" i="4" s="1"/>
  <c r="CH142" i="4"/>
  <c r="CV142" i="4" s="1"/>
  <c r="CH152" i="4"/>
  <c r="CV152" i="4" s="1"/>
  <c r="CD135" i="4"/>
  <c r="CR135" i="4" s="1"/>
  <c r="DJ136" i="4"/>
  <c r="DX136" i="4" s="1"/>
  <c r="N135" i="7" s="1"/>
  <c r="CH150" i="4"/>
  <c r="CV150" i="4" s="1"/>
  <c r="CI378" i="4"/>
  <c r="CW378" i="4" s="1"/>
  <c r="CI383" i="4"/>
  <c r="CW383" i="4" s="1"/>
  <c r="CF192" i="4"/>
  <c r="CT192" i="4" s="1"/>
  <c r="CJ195" i="4"/>
  <c r="CX195" i="4" s="1"/>
  <c r="CF196" i="4"/>
  <c r="CT196" i="4" s="1"/>
  <c r="CB199" i="4"/>
  <c r="CP199" i="4" s="1"/>
  <c r="DH202" i="4"/>
  <c r="DV202" i="4" s="1"/>
  <c r="L201" i="7" s="1"/>
  <c r="CB203" i="4"/>
  <c r="CP203" i="4" s="1"/>
  <c r="DD207" i="4"/>
  <c r="DR207" i="4" s="1"/>
  <c r="H206" i="7" s="1"/>
  <c r="CF208" i="4"/>
  <c r="CT208" i="4" s="1"/>
  <c r="CB211" i="4"/>
  <c r="CP211" i="4" s="1"/>
  <c r="CJ211" i="4"/>
  <c r="CX211" i="4" s="1"/>
  <c r="CB215" i="4"/>
  <c r="CP215" i="4" s="1"/>
  <c r="CJ217" i="4"/>
  <c r="CX217" i="4" s="1"/>
  <c r="CF220" i="4"/>
  <c r="CT220" i="4" s="1"/>
  <c r="CB223" i="4"/>
  <c r="CP223" i="4" s="1"/>
  <c r="CJ225" i="4"/>
  <c r="CX225" i="4" s="1"/>
  <c r="CF226" i="4"/>
  <c r="CT226" i="4" s="1"/>
  <c r="CB227" i="4"/>
  <c r="CP227" i="4" s="1"/>
  <c r="CB229" i="4"/>
  <c r="CP229" i="4" s="1"/>
  <c r="CB231" i="4"/>
  <c r="CP231" i="4" s="1"/>
  <c r="CJ233" i="4"/>
  <c r="CX233" i="4" s="1"/>
  <c r="CF236" i="4"/>
  <c r="CT236" i="4" s="1"/>
  <c r="CB237" i="4"/>
  <c r="CP237" i="4" s="1"/>
  <c r="DL239" i="4"/>
  <c r="DZ239" i="4" s="1"/>
  <c r="P238" i="7" s="1"/>
  <c r="CB243" i="4"/>
  <c r="CP243" i="4" s="1"/>
  <c r="CB245" i="4"/>
  <c r="CP245" i="4" s="1"/>
  <c r="CB247" i="4"/>
  <c r="CP247" i="4" s="1"/>
  <c r="CJ249" i="4"/>
  <c r="CX249" i="4" s="1"/>
  <c r="DH250" i="4"/>
  <c r="DV250" i="4" s="1"/>
  <c r="L249" i="7" s="1"/>
  <c r="CF252" i="4"/>
  <c r="CT252" i="4" s="1"/>
  <c r="CB255" i="4"/>
  <c r="CP255" i="4" s="1"/>
  <c r="DD259" i="4"/>
  <c r="DR259" i="4" s="1"/>
  <c r="H258" i="7" s="1"/>
  <c r="CB261" i="4"/>
  <c r="CP261" i="4" s="1"/>
  <c r="CB263" i="4"/>
  <c r="CP263" i="4" s="1"/>
  <c r="CJ263" i="4"/>
  <c r="CX263" i="4" s="1"/>
  <c r="CF266" i="4"/>
  <c r="CT266" i="4" s="1"/>
  <c r="CB267" i="4"/>
  <c r="CP267" i="4" s="1"/>
  <c r="CJ267" i="4"/>
  <c r="CX267" i="4" s="1"/>
  <c r="CF268" i="4"/>
  <c r="CT268" i="4" s="1"/>
  <c r="CB271" i="4"/>
  <c r="CP271" i="4" s="1"/>
  <c r="CB275" i="4"/>
  <c r="CP275" i="4" s="1"/>
  <c r="CB277" i="4"/>
  <c r="CP277" i="4" s="1"/>
  <c r="CB283" i="4"/>
  <c r="CP283" i="4" s="1"/>
  <c r="DH284" i="4"/>
  <c r="DV284" i="4" s="1"/>
  <c r="L283" i="7" s="1"/>
  <c r="CB285" i="4"/>
  <c r="CP285" i="4" s="1"/>
  <c r="CF286" i="4"/>
  <c r="CT286" i="4" s="1"/>
  <c r="CJ287" i="4"/>
  <c r="CX287" i="4" s="1"/>
  <c r="DH290" i="4"/>
  <c r="DV290" i="4" s="1"/>
  <c r="L289" i="7" s="1"/>
  <c r="CB291" i="4"/>
  <c r="CP291" i="4" s="1"/>
  <c r="DD293" i="4"/>
  <c r="DR293" i="4" s="1"/>
  <c r="H292" i="7" s="1"/>
  <c r="CJ295" i="4"/>
  <c r="CX295" i="4" s="1"/>
  <c r="CB299" i="4"/>
  <c r="CP299" i="4" s="1"/>
  <c r="DD301" i="4"/>
  <c r="DR301" i="4" s="1"/>
  <c r="H300" i="7" s="1"/>
  <c r="CJ303" i="4"/>
  <c r="CX303" i="4" s="1"/>
  <c r="DL307" i="4"/>
  <c r="DZ307" i="4" s="1"/>
  <c r="P306" i="7" s="1"/>
  <c r="CJ309" i="4"/>
  <c r="CX309" i="4" s="1"/>
  <c r="CF310" i="4"/>
  <c r="CT310" i="4" s="1"/>
  <c r="CB311" i="4"/>
  <c r="CP311" i="4" s="1"/>
  <c r="CB313" i="4"/>
  <c r="CP313" i="4" s="1"/>
  <c r="CJ313" i="4"/>
  <c r="CX313" i="4" s="1"/>
  <c r="CB315" i="4"/>
  <c r="CP315" i="4" s="1"/>
  <c r="CB317" i="4"/>
  <c r="CP317" i="4" s="1"/>
  <c r="CJ317" i="4"/>
  <c r="CX317" i="4" s="1"/>
  <c r="DH318" i="4"/>
  <c r="DV318" i="4" s="1"/>
  <c r="L317" i="7" s="1"/>
  <c r="CB319" i="4"/>
  <c r="CP319" i="4" s="1"/>
  <c r="DD321" i="4"/>
  <c r="DR321" i="4" s="1"/>
  <c r="H320" i="7" s="1"/>
  <c r="CJ321" i="4"/>
  <c r="CX321" i="4" s="1"/>
  <c r="CJ323" i="4"/>
  <c r="CX323" i="4" s="1"/>
  <c r="CF324" i="4"/>
  <c r="CT324" i="4" s="1"/>
  <c r="CB327" i="4"/>
  <c r="CP327" i="4" s="1"/>
  <c r="CJ327" i="4"/>
  <c r="CX327" i="4" s="1"/>
  <c r="DL331" i="4"/>
  <c r="DZ331" i="4" s="1"/>
  <c r="P330" i="7" s="1"/>
  <c r="CF334" i="4"/>
  <c r="CT334" i="4" s="1"/>
  <c r="CJ335" i="4"/>
  <c r="CX335" i="4" s="1"/>
  <c r="CJ339" i="4"/>
  <c r="CX339" i="4" s="1"/>
  <c r="CB345" i="4"/>
  <c r="CP345" i="4" s="1"/>
  <c r="CJ345" i="4"/>
  <c r="CX345" i="4" s="1"/>
  <c r="CF346" i="4"/>
  <c r="CT346" i="4" s="1"/>
  <c r="CB347" i="4"/>
  <c r="CP347" i="4" s="1"/>
  <c r="CB349" i="4"/>
  <c r="CP349" i="4" s="1"/>
  <c r="CB353" i="4"/>
  <c r="CP353" i="4" s="1"/>
  <c r="CJ353" i="4"/>
  <c r="CX353" i="4" s="1"/>
  <c r="CB355" i="4"/>
  <c r="CP355" i="4" s="1"/>
  <c r="CF356" i="4"/>
  <c r="CT356" i="4" s="1"/>
  <c r="CB357" i="4"/>
  <c r="CP357" i="4" s="1"/>
  <c r="CJ357" i="4"/>
  <c r="CX357" i="4" s="1"/>
  <c r="CB359" i="4"/>
  <c r="CP359" i="4" s="1"/>
  <c r="CB361" i="4"/>
  <c r="CP361" i="4" s="1"/>
  <c r="CB363" i="4"/>
  <c r="CP363" i="4" s="1"/>
  <c r="CJ363" i="4"/>
  <c r="CX363" i="4" s="1"/>
  <c r="CJ367" i="4"/>
  <c r="CX367" i="4" s="1"/>
  <c r="CJ371" i="4"/>
  <c r="CX371" i="4" s="1"/>
  <c r="CJ375" i="4"/>
  <c r="CX375" i="4" s="1"/>
  <c r="CJ379" i="4"/>
  <c r="CX379" i="4" s="1"/>
  <c r="CF382" i="4"/>
  <c r="CT382" i="4" s="1"/>
  <c r="CJ383" i="4"/>
  <c r="CX383" i="4" s="1"/>
  <c r="CH157" i="4"/>
  <c r="CV157" i="4" s="1"/>
  <c r="CH161" i="4"/>
  <c r="CV161" i="4" s="1"/>
  <c r="CH177" i="4"/>
  <c r="CV177" i="4" s="1"/>
  <c r="CH178" i="4"/>
  <c r="CV178" i="4" s="1"/>
  <c r="CH183" i="4"/>
  <c r="CV183" i="4" s="1"/>
  <c r="CH208" i="4"/>
  <c r="CV208" i="4" s="1"/>
  <c r="DJ216" i="4"/>
  <c r="DX216" i="4" s="1"/>
  <c r="N215" i="7" s="1"/>
  <c r="CH220" i="4"/>
  <c r="CV220" i="4" s="1"/>
  <c r="CH223" i="4"/>
  <c r="CV223" i="4" s="1"/>
  <c r="DJ232" i="4"/>
  <c r="DX232" i="4" s="1"/>
  <c r="N231" i="7" s="1"/>
  <c r="CH239" i="4"/>
  <c r="CV239" i="4" s="1"/>
  <c r="CH244" i="4"/>
  <c r="CV244" i="4" s="1"/>
  <c r="CH255" i="4"/>
  <c r="CV255" i="4" s="1"/>
  <c r="CH256" i="4"/>
  <c r="CV256" i="4" s="1"/>
  <c r="CH260" i="4"/>
  <c r="CV260" i="4" s="1"/>
  <c r="CH262" i="4"/>
  <c r="CV262" i="4" s="1"/>
  <c r="DJ264" i="4"/>
  <c r="DX264" i="4" s="1"/>
  <c r="N263" i="7" s="1"/>
  <c r="DJ268" i="4"/>
  <c r="DX268" i="4" s="1"/>
  <c r="N267" i="7" s="1"/>
  <c r="CH270" i="4"/>
  <c r="CV270" i="4" s="1"/>
  <c r="CH271" i="4"/>
  <c r="CV271" i="4" s="1"/>
  <c r="DJ272" i="4"/>
  <c r="DX272" i="4" s="1"/>
  <c r="N271" i="7" s="1"/>
  <c r="CH287" i="4"/>
  <c r="CV287" i="4" s="1"/>
  <c r="CH311" i="4"/>
  <c r="CV311" i="4" s="1"/>
  <c r="CH330" i="4"/>
  <c r="CV330" i="4" s="1"/>
  <c r="DJ332" i="4"/>
  <c r="DX332" i="4" s="1"/>
  <c r="N331" i="7" s="1"/>
  <c r="CH342" i="4"/>
  <c r="CV342" i="4" s="1"/>
  <c r="CH343" i="4"/>
  <c r="CV343" i="4" s="1"/>
  <c r="CH344" i="4"/>
  <c r="CV344" i="4" s="1"/>
  <c r="CH358" i="4"/>
  <c r="CV358" i="4" s="1"/>
  <c r="CH360" i="4"/>
  <c r="CV360" i="4" s="1"/>
  <c r="CH370" i="4"/>
  <c r="CV370" i="4" s="1"/>
  <c r="CH372" i="4"/>
  <c r="CV372" i="4" s="1"/>
  <c r="CH375" i="4"/>
  <c r="CV375" i="4" s="1"/>
  <c r="CH382" i="4"/>
  <c r="CV382" i="4" s="1"/>
  <c r="CH384" i="4"/>
  <c r="CV384" i="4" s="1"/>
  <c r="CG148" i="4"/>
  <c r="CU148" i="4" s="1"/>
  <c r="CK193" i="4"/>
  <c r="CY193" i="4" s="1"/>
  <c r="CC279" i="4"/>
  <c r="CQ279" i="4" s="1"/>
  <c r="CG260" i="4"/>
  <c r="CU260" i="4" s="1"/>
  <c r="CB124" i="4"/>
  <c r="CP124" i="4" s="1"/>
  <c r="CC287" i="4"/>
  <c r="CQ287" i="4" s="1"/>
  <c r="CG212" i="4"/>
  <c r="CU212" i="4" s="1"/>
  <c r="CG244" i="4"/>
  <c r="CU244" i="4" s="1"/>
  <c r="DI378" i="4"/>
  <c r="DW378" i="4" s="1"/>
  <c r="M377" i="7" s="1"/>
  <c r="DD133" i="4"/>
  <c r="DR133" i="4" s="1"/>
  <c r="H132" i="7" s="1"/>
  <c r="CK153" i="4"/>
  <c r="CY153" i="4" s="1"/>
  <c r="CB144" i="4"/>
  <c r="CP144" i="4" s="1"/>
  <c r="CG228" i="4"/>
  <c r="CU228" i="4" s="1"/>
  <c r="CJ102" i="4"/>
  <c r="CX102" i="4" s="1"/>
  <c r="C97" i="1"/>
  <c r="FV97" i="4" s="1"/>
  <c r="BK386" i="4" l="1"/>
  <c r="BK380" i="4"/>
  <c r="BK378" i="4"/>
  <c r="BK376" i="4"/>
  <c r="BK374" i="4"/>
  <c r="BK372" i="4"/>
  <c r="BK368" i="4"/>
  <c r="BK366" i="4"/>
  <c r="BK362" i="4"/>
  <c r="BK360" i="4"/>
  <c r="FU358" i="4"/>
  <c r="BK358" i="4"/>
  <c r="EE356" i="4"/>
  <c r="ES354" i="4"/>
  <c r="ES352" i="4"/>
  <c r="EE350" i="4"/>
  <c r="EE348" i="4"/>
  <c r="EE346" i="4"/>
  <c r="BK344" i="4"/>
  <c r="ES344" i="4"/>
  <c r="ES342" i="4"/>
  <c r="BK342" i="4"/>
  <c r="EE340" i="4"/>
  <c r="BK338" i="4"/>
  <c r="ES338" i="4"/>
  <c r="ES336" i="4"/>
  <c r="BK336" i="4"/>
  <c r="BK332" i="4"/>
  <c r="BK328" i="4"/>
  <c r="BK326" i="4"/>
  <c r="BJ256" i="4"/>
  <c r="BJ240" i="4"/>
  <c r="BK385" i="4"/>
  <c r="BK383" i="4"/>
  <c r="BK381" i="4"/>
  <c r="BK377" i="4"/>
  <c r="BK371" i="4"/>
  <c r="BK369" i="4"/>
  <c r="BK363" i="4"/>
  <c r="FG359" i="4"/>
  <c r="ES357" i="4"/>
  <c r="ES355" i="4"/>
  <c r="EE353" i="4"/>
  <c r="ES351" i="4"/>
  <c r="ES349" i="4"/>
  <c r="BK349" i="4"/>
  <c r="BK347" i="4"/>
  <c r="ES347" i="4"/>
  <c r="BK345" i="4"/>
  <c r="ES345" i="4"/>
  <c r="EE343" i="4"/>
  <c r="ES341" i="4"/>
  <c r="BK341" i="4"/>
  <c r="ES339" i="4"/>
  <c r="EE337" i="4"/>
  <c r="BK335" i="4"/>
  <c r="BK333" i="4"/>
  <c r="BK325" i="4"/>
  <c r="BK283" i="4"/>
  <c r="BJ275" i="4"/>
  <c r="BJ247" i="4"/>
  <c r="BJ155" i="4"/>
  <c r="BJ147" i="4"/>
  <c r="BK384" i="4"/>
  <c r="BK370" i="4"/>
  <c r="BJ364" i="4"/>
  <c r="FG358" i="4"/>
  <c r="ES356" i="4"/>
  <c r="ER354" i="4"/>
  <c r="ER352" i="4"/>
  <c r="ES350" i="4"/>
  <c r="BK350" i="4"/>
  <c r="ES348" i="4"/>
  <c r="BK346" i="4"/>
  <c r="ES346" i="4"/>
  <c r="EE344" i="4"/>
  <c r="ER342" i="4"/>
  <c r="ES340" i="4"/>
  <c r="BK340" i="4"/>
  <c r="ER338" i="4"/>
  <c r="EE336" i="4"/>
  <c r="BK334" i="4"/>
  <c r="BK324" i="4"/>
  <c r="BJ232" i="4"/>
  <c r="BJ216" i="4"/>
  <c r="BJ160" i="4"/>
  <c r="BJ152" i="4"/>
  <c r="BJ140" i="4"/>
  <c r="BJ128" i="4"/>
  <c r="BJ120" i="4"/>
  <c r="BK379" i="4"/>
  <c r="BK375" i="4"/>
  <c r="BK367" i="4"/>
  <c r="BK365" i="4"/>
  <c r="BK361" i="4"/>
  <c r="FU359" i="4"/>
  <c r="BK359" i="4"/>
  <c r="ER357" i="4"/>
  <c r="EE355" i="4"/>
  <c r="ES353" i="4"/>
  <c r="EE351" i="4"/>
  <c r="ED349" i="4"/>
  <c r="EE347" i="4"/>
  <c r="ER345" i="4"/>
  <c r="BK343" i="4"/>
  <c r="ES343" i="4"/>
  <c r="ED341" i="4"/>
  <c r="EE339" i="4"/>
  <c r="ES337" i="4"/>
  <c r="BK337" i="4"/>
  <c r="BK331" i="4"/>
  <c r="BK329" i="4"/>
  <c r="BK327" i="4"/>
  <c r="BJ243" i="4"/>
  <c r="BJ237" i="4"/>
  <c r="BJ225" i="4"/>
  <c r="BJ191" i="4"/>
  <c r="BJ183" i="4"/>
  <c r="BJ131" i="4"/>
  <c r="BJ382" i="4"/>
  <c r="FT358" i="4"/>
  <c r="ER356" i="4"/>
  <c r="EE354" i="4"/>
  <c r="EE352" i="4"/>
  <c r="ER350" i="4"/>
  <c r="ED348" i="4"/>
  <c r="ER346" i="4"/>
  <c r="ER344" i="4"/>
  <c r="EE342" i="4"/>
  <c r="ER340" i="4"/>
  <c r="EE338" i="4"/>
  <c r="ER336" i="4"/>
  <c r="BJ250" i="4"/>
  <c r="BJ246" i="4"/>
  <c r="BJ234" i="4"/>
  <c r="BJ230" i="4"/>
  <c r="BJ222" i="4"/>
  <c r="BJ214" i="4"/>
  <c r="BJ210" i="4"/>
  <c r="BJ182" i="4"/>
  <c r="BJ174" i="4"/>
  <c r="BJ170" i="4"/>
  <c r="BJ162" i="4"/>
  <c r="BJ158" i="4"/>
  <c r="BJ106" i="4"/>
  <c r="BJ373" i="4"/>
  <c r="FT359" i="4"/>
  <c r="EE357" i="4"/>
  <c r="ER355" i="4"/>
  <c r="ER353" i="4"/>
  <c r="ER351" i="4"/>
  <c r="ER349" i="4"/>
  <c r="ED347" i="4"/>
  <c r="EE345" i="4"/>
  <c r="ER343" i="4"/>
  <c r="ER341" i="4"/>
  <c r="ED339" i="4"/>
  <c r="ER337" i="4"/>
  <c r="BJ213" i="4"/>
  <c r="BJ205" i="4"/>
  <c r="BJ179" i="4"/>
  <c r="BJ165" i="4"/>
  <c r="BJ145" i="4"/>
  <c r="BJ137" i="4"/>
  <c r="BJ129" i="4"/>
  <c r="BJ125" i="4"/>
  <c r="FF358" i="4"/>
  <c r="ED356" i="4"/>
  <c r="ED354" i="4"/>
  <c r="ED352" i="4"/>
  <c r="ED350" i="4"/>
  <c r="ER348" i="4"/>
  <c r="BJ348" i="4"/>
  <c r="ED346" i="4"/>
  <c r="ED344" i="4"/>
  <c r="ED342" i="4"/>
  <c r="ED340" i="4"/>
  <c r="ED338" i="4"/>
  <c r="ED336" i="4"/>
  <c r="BJ330" i="4"/>
  <c r="BK190" i="4"/>
  <c r="FF359" i="4"/>
  <c r="ED357" i="4"/>
  <c r="ED355" i="4"/>
  <c r="ED353" i="4"/>
  <c r="ED351" i="4"/>
  <c r="EE349" i="4"/>
  <c r="ER347" i="4"/>
  <c r="ED345" i="4"/>
  <c r="ED343" i="4"/>
  <c r="EE341" i="4"/>
  <c r="BJ339" i="4"/>
  <c r="ER339" i="4"/>
  <c r="ED337" i="4"/>
  <c r="BK113" i="4"/>
  <c r="FJ97" i="4"/>
  <c r="GA97" i="4"/>
  <c r="FP97" i="4"/>
  <c r="FI97" i="4"/>
  <c r="FX97" i="4"/>
  <c r="FN97" i="4"/>
  <c r="FH97" i="4"/>
  <c r="FU97" i="4"/>
  <c r="FM97" i="4"/>
  <c r="GB97" i="4"/>
  <c r="FQ97" i="4"/>
  <c r="FL97" i="4"/>
  <c r="GC97" i="4"/>
  <c r="FW97" i="4"/>
  <c r="FO97" i="4"/>
  <c r="FK97" i="4"/>
  <c r="GE97" i="4"/>
  <c r="FY97" i="4"/>
  <c r="FT97" i="4"/>
  <c r="GD97" i="4"/>
  <c r="FZ97" i="4"/>
  <c r="FG97" i="4" l="1"/>
  <c r="FF97" i="4"/>
  <c r="BQ28" i="4" l="1"/>
  <c r="DJ3" i="4"/>
  <c r="DX3" i="4" s="1"/>
  <c r="BR3" i="4"/>
  <c r="BU98" i="4"/>
  <c r="BU93" i="4"/>
  <c r="BU91" i="4"/>
  <c r="BU90" i="4"/>
  <c r="BU88" i="4"/>
  <c r="BU87" i="4"/>
  <c r="BU82" i="4"/>
  <c r="BU79" i="4"/>
  <c r="BU77" i="4"/>
  <c r="BU68" i="4"/>
  <c r="BU65" i="4"/>
  <c r="BU62" i="4"/>
  <c r="BU59" i="4"/>
  <c r="BU47" i="4"/>
  <c r="BU38" i="4"/>
  <c r="BU33" i="4"/>
  <c r="BU30" i="4"/>
  <c r="BU28" i="4"/>
  <c r="BU26" i="4"/>
  <c r="BU24" i="4"/>
  <c r="BU23" i="4"/>
  <c r="BU22" i="4"/>
  <c r="BU21" i="4"/>
  <c r="BU20" i="4"/>
  <c r="BM20" i="4"/>
  <c r="BU19" i="4"/>
  <c r="BU18" i="4"/>
  <c r="BU17" i="4"/>
  <c r="BU16" i="4"/>
  <c r="BU15" i="4"/>
  <c r="BU14" i="4"/>
  <c r="BU13" i="4"/>
  <c r="BU12" i="4"/>
  <c r="BU11" i="4"/>
  <c r="BU10" i="4"/>
  <c r="BU9" i="4"/>
  <c r="BU8" i="4"/>
  <c r="BU7" i="4"/>
  <c r="BU6" i="4"/>
  <c r="BU5" i="4"/>
  <c r="BU4" i="4"/>
  <c r="DM3" i="4"/>
  <c r="EA3" i="4" s="1"/>
  <c r="BU3" i="4"/>
  <c r="BT98" i="4"/>
  <c r="BT97" i="4"/>
  <c r="BT96" i="4"/>
  <c r="BT95" i="4"/>
  <c r="BT94" i="4"/>
  <c r="BL94" i="4"/>
  <c r="BT93" i="4"/>
  <c r="BT92" i="4"/>
  <c r="BT91" i="4"/>
  <c r="BT90" i="4"/>
  <c r="BT89" i="4"/>
  <c r="BT88" i="4"/>
  <c r="BT87" i="4"/>
  <c r="BT86" i="4"/>
  <c r="BL86" i="4"/>
  <c r="BT85" i="4"/>
  <c r="BT84" i="4"/>
  <c r="BT83" i="4"/>
  <c r="BT82" i="4"/>
  <c r="BT81" i="4"/>
  <c r="BT80" i="4"/>
  <c r="BL80" i="4"/>
  <c r="BT79" i="4"/>
  <c r="BT78" i="4"/>
  <c r="BT77" i="4"/>
  <c r="BL77" i="4"/>
  <c r="BT76" i="4"/>
  <c r="BU94" i="4"/>
  <c r="BU92" i="4"/>
  <c r="BU86" i="4"/>
  <c r="BU84" i="4"/>
  <c r="BU81" i="4"/>
  <c r="BU78" i="4"/>
  <c r="BU76" i="4"/>
  <c r="BU73" i="4"/>
  <c r="BU72" i="4"/>
  <c r="BU71" i="4"/>
  <c r="BU58" i="4"/>
  <c r="BU57" i="4"/>
  <c r="BU55" i="4"/>
  <c r="BU54" i="4"/>
  <c r="BU52" i="4"/>
  <c r="BU51" i="4"/>
  <c r="BU46" i="4"/>
  <c r="BU44" i="4"/>
  <c r="BU43" i="4"/>
  <c r="BU42" i="4"/>
  <c r="BU40" i="4"/>
  <c r="BU39" i="4"/>
  <c r="BU37" i="4"/>
  <c r="BU34" i="4"/>
  <c r="BU31" i="4"/>
  <c r="BS98" i="4"/>
  <c r="BS94" i="4"/>
  <c r="BS87" i="4"/>
  <c r="BS82" i="4"/>
  <c r="BS79" i="4"/>
  <c r="BS76" i="4"/>
  <c r="BS72" i="4"/>
  <c r="BS71" i="4"/>
  <c r="BS70" i="4"/>
  <c r="BS69" i="4"/>
  <c r="BS68" i="4"/>
  <c r="BS67" i="4"/>
  <c r="BS66" i="4"/>
  <c r="BS65" i="4"/>
  <c r="BS64" i="4"/>
  <c r="BS63" i="4"/>
  <c r="BS62" i="4"/>
  <c r="BS61" i="4"/>
  <c r="BS60" i="4"/>
  <c r="BS59" i="4"/>
  <c r="BU97" i="4"/>
  <c r="BU96" i="4"/>
  <c r="BU95" i="4"/>
  <c r="BU89" i="4"/>
  <c r="BU85" i="4"/>
  <c r="BU83" i="4"/>
  <c r="BU80" i="4"/>
  <c r="BU75" i="4"/>
  <c r="BU74" i="4"/>
  <c r="BU70" i="4"/>
  <c r="BU69" i="4"/>
  <c r="BU67" i="4"/>
  <c r="BU66" i="4"/>
  <c r="BU64" i="4"/>
  <c r="BU63" i="4"/>
  <c r="BU61" i="4"/>
  <c r="BU60" i="4"/>
  <c r="BU56" i="4"/>
  <c r="BU53" i="4"/>
  <c r="BU50" i="4"/>
  <c r="BU49" i="4"/>
  <c r="BU48" i="4"/>
  <c r="BU45" i="4"/>
  <c r="BU41" i="4"/>
  <c r="BU36" i="4"/>
  <c r="BU35" i="4"/>
  <c r="BU32" i="4"/>
  <c r="BU29" i="4"/>
  <c r="BU27" i="4"/>
  <c r="BU25" i="4"/>
  <c r="DL3" i="4"/>
  <c r="DZ3" i="4" s="1"/>
  <c r="BT3" i="4"/>
  <c r="BS97" i="4"/>
  <c r="BS96" i="4"/>
  <c r="BS95" i="4"/>
  <c r="BS93" i="4"/>
  <c r="BS92" i="4"/>
  <c r="BS91" i="4"/>
  <c r="BS90" i="4"/>
  <c r="BS89" i="4"/>
  <c r="BS88" i="4"/>
  <c r="BS86" i="4"/>
  <c r="BS85" i="4"/>
  <c r="BS84" i="4"/>
  <c r="BS83" i="4"/>
  <c r="BS81" i="4"/>
  <c r="BS80" i="4"/>
  <c r="BS78" i="4"/>
  <c r="BS77" i="4"/>
  <c r="BS75" i="4"/>
  <c r="BS74" i="4"/>
  <c r="BS73" i="4"/>
  <c r="DK3" i="4"/>
  <c r="DY3" i="4" s="1"/>
  <c r="BS3" i="4"/>
  <c r="BR98" i="4"/>
  <c r="BR97" i="4"/>
  <c r="BR96" i="4"/>
  <c r="BR95" i="4"/>
  <c r="BR94" i="4"/>
  <c r="BR93" i="4"/>
  <c r="BR92" i="4"/>
  <c r="BR91" i="4"/>
  <c r="BR90" i="4"/>
  <c r="BR89" i="4"/>
  <c r="BR88" i="4"/>
  <c r="BR87" i="4"/>
  <c r="BR86" i="4"/>
  <c r="BR85" i="4"/>
  <c r="BR84" i="4"/>
  <c r="BR83" i="4"/>
  <c r="BR82" i="4"/>
  <c r="BR81" i="4"/>
  <c r="BR80" i="4"/>
  <c r="BR79" i="4"/>
  <c r="BR78" i="4"/>
  <c r="BR77" i="4"/>
  <c r="BR76" i="4"/>
  <c r="BL76" i="4"/>
  <c r="BT75" i="4"/>
  <c r="BT74" i="4"/>
  <c r="BT73" i="4"/>
  <c r="BL73" i="4"/>
  <c r="BT72" i="4"/>
  <c r="BT71" i="4"/>
  <c r="BT70" i="4"/>
  <c r="BL70" i="4"/>
  <c r="BT69" i="4"/>
  <c r="BT68" i="4"/>
  <c r="BT67" i="4"/>
  <c r="BL67" i="4"/>
  <c r="BT66" i="4"/>
  <c r="BT65" i="4"/>
  <c r="BT64" i="4"/>
  <c r="BL64" i="4"/>
  <c r="BT63" i="4"/>
  <c r="BT62" i="4"/>
  <c r="BL62" i="4"/>
  <c r="BT61" i="4"/>
  <c r="BT60" i="4"/>
  <c r="BL60" i="4"/>
  <c r="BT59" i="4"/>
  <c r="BT58" i="4"/>
  <c r="BT57" i="4"/>
  <c r="BT56" i="4"/>
  <c r="BT55" i="4"/>
  <c r="BL55" i="4"/>
  <c r="BT54" i="4"/>
  <c r="BT53" i="4"/>
  <c r="BT52" i="4"/>
  <c r="BL52" i="4"/>
  <c r="BT51" i="4"/>
  <c r="BT50" i="4"/>
  <c r="BT49" i="4"/>
  <c r="BT48" i="4"/>
  <c r="BT47" i="4"/>
  <c r="BT46" i="4"/>
  <c r="BL46" i="4"/>
  <c r="BT45" i="4"/>
  <c r="BT44" i="4"/>
  <c r="BL44" i="4"/>
  <c r="BT43" i="4"/>
  <c r="BL43" i="4"/>
  <c r="BT42" i="4"/>
  <c r="BT41" i="4"/>
  <c r="BT40" i="4"/>
  <c r="BL40" i="4"/>
  <c r="BT39" i="4"/>
  <c r="BT38" i="4"/>
  <c r="BT37" i="4"/>
  <c r="BT36" i="4"/>
  <c r="BT35" i="4"/>
  <c r="BL35" i="4"/>
  <c r="BT34" i="4"/>
  <c r="BT33" i="4"/>
  <c r="BT32" i="4"/>
  <c r="BT31" i="4"/>
  <c r="BT30" i="4"/>
  <c r="BT29" i="4"/>
  <c r="BT28" i="4"/>
  <c r="BT27" i="4"/>
  <c r="BT26" i="4"/>
  <c r="BT25" i="4"/>
  <c r="BT24" i="4"/>
  <c r="BT23" i="4"/>
  <c r="BT22" i="4"/>
  <c r="BT21" i="4"/>
  <c r="BL21" i="4"/>
  <c r="BT20" i="4"/>
  <c r="BP20" i="4"/>
  <c r="BT19" i="4"/>
  <c r="BT18" i="4"/>
  <c r="BT17" i="4"/>
  <c r="BT16" i="4"/>
  <c r="BT15" i="4"/>
  <c r="BT14" i="4"/>
  <c r="BT13" i="4"/>
  <c r="BL13" i="4"/>
  <c r="BT12" i="4"/>
  <c r="BL12" i="4"/>
  <c r="BT11" i="4"/>
  <c r="BT10" i="4"/>
  <c r="BT9" i="4"/>
  <c r="BL9" i="4"/>
  <c r="BT8" i="4"/>
  <c r="BT7" i="4"/>
  <c r="BT6" i="4"/>
  <c r="BT5" i="4"/>
  <c r="BT4" i="4"/>
  <c r="BL4" i="4"/>
  <c r="BS58" i="4"/>
  <c r="BS57" i="4"/>
  <c r="BS56" i="4"/>
  <c r="BS55" i="4"/>
  <c r="BS54" i="4"/>
  <c r="BS53" i="4"/>
  <c r="BS52" i="4"/>
  <c r="BS51" i="4"/>
  <c r="BS50" i="4"/>
  <c r="BS49" i="4"/>
  <c r="BS48" i="4"/>
  <c r="BS47" i="4"/>
  <c r="BS46" i="4"/>
  <c r="BS45" i="4"/>
  <c r="BS44" i="4"/>
  <c r="BS43" i="4"/>
  <c r="BS42" i="4"/>
  <c r="BS41" i="4"/>
  <c r="BS40" i="4"/>
  <c r="BS39" i="4"/>
  <c r="BS38" i="4"/>
  <c r="BS37" i="4"/>
  <c r="BS36" i="4"/>
  <c r="BS35" i="4"/>
  <c r="BS34" i="4"/>
  <c r="BS33" i="4"/>
  <c r="BS32" i="4"/>
  <c r="BS31" i="4"/>
  <c r="BS30" i="4"/>
  <c r="BS29" i="4"/>
  <c r="BS28" i="4"/>
  <c r="BO28" i="4"/>
  <c r="BS27" i="4"/>
  <c r="BS26" i="4"/>
  <c r="BS25" i="4"/>
  <c r="BS24" i="4"/>
  <c r="BS23" i="4"/>
  <c r="BS22" i="4"/>
  <c r="BS21" i="4"/>
  <c r="BS20" i="4"/>
  <c r="BS19" i="4"/>
  <c r="BS18" i="4"/>
  <c r="BS17" i="4"/>
  <c r="BS16" i="4"/>
  <c r="BS15" i="4"/>
  <c r="BS14" i="4"/>
  <c r="BS13" i="4"/>
  <c r="BS12" i="4"/>
  <c r="BS11" i="4"/>
  <c r="BS10" i="4"/>
  <c r="BS9" i="4"/>
  <c r="BS8" i="4"/>
  <c r="BS7" i="4"/>
  <c r="BS6" i="4"/>
  <c r="BS5" i="4"/>
  <c r="BS4" i="4"/>
  <c r="BR75" i="4"/>
  <c r="BR74" i="4"/>
  <c r="BR73" i="4"/>
  <c r="BR72" i="4"/>
  <c r="BR71" i="4"/>
  <c r="BR70" i="4"/>
  <c r="BR69" i="4"/>
  <c r="BR68" i="4"/>
  <c r="BR67" i="4"/>
  <c r="BR66" i="4"/>
  <c r="BR65" i="4"/>
  <c r="BR64" i="4"/>
  <c r="BR63" i="4"/>
  <c r="BR62" i="4"/>
  <c r="BR61" i="4"/>
  <c r="BR60" i="4"/>
  <c r="BR59" i="4"/>
  <c r="BR58" i="4"/>
  <c r="BR57" i="4"/>
  <c r="BR56" i="4"/>
  <c r="BR55" i="4"/>
  <c r="BR54" i="4"/>
  <c r="BR53" i="4"/>
  <c r="BR52" i="4"/>
  <c r="BR51" i="4"/>
  <c r="BR50" i="4"/>
  <c r="BR49" i="4"/>
  <c r="BR48" i="4"/>
  <c r="BR47" i="4"/>
  <c r="BR46" i="4"/>
  <c r="BR45" i="4"/>
  <c r="BR44" i="4"/>
  <c r="BR43" i="4"/>
  <c r="BR42" i="4"/>
  <c r="BR41" i="4"/>
  <c r="BR40" i="4"/>
  <c r="BR39" i="4"/>
  <c r="BR38" i="4"/>
  <c r="BR37" i="4"/>
  <c r="BR36" i="4"/>
  <c r="BR35" i="4"/>
  <c r="BR34" i="4"/>
  <c r="BR33" i="4"/>
  <c r="BR32" i="4"/>
  <c r="BR31" i="4"/>
  <c r="BR30" i="4"/>
  <c r="BR29" i="4"/>
  <c r="BR28" i="4"/>
  <c r="BR27" i="4"/>
  <c r="BR26" i="4"/>
  <c r="BR25" i="4"/>
  <c r="BR24" i="4"/>
  <c r="BR23" i="4"/>
  <c r="BR22" i="4"/>
  <c r="BR21" i="4"/>
  <c r="BR20" i="4"/>
  <c r="BN20" i="4"/>
  <c r="BR19" i="4"/>
  <c r="BR18" i="4"/>
  <c r="BR17" i="4"/>
  <c r="BR16" i="4"/>
  <c r="BR15" i="4"/>
  <c r="BR14" i="4"/>
  <c r="BR13" i="4"/>
  <c r="BR12" i="4"/>
  <c r="BR11" i="4"/>
  <c r="BR10" i="4"/>
  <c r="BR9" i="4"/>
  <c r="BR8" i="4"/>
  <c r="BR7" i="4"/>
  <c r="BR6" i="4"/>
  <c r="BR5" i="4"/>
  <c r="BR4" i="4"/>
  <c r="B4" i="1"/>
  <c r="C4" i="1"/>
  <c r="D4" i="1"/>
  <c r="E4" i="1"/>
  <c r="B5" i="1"/>
  <c r="C5" i="1"/>
  <c r="D5" i="1"/>
  <c r="E5" i="1"/>
  <c r="B6" i="1"/>
  <c r="C6" i="1"/>
  <c r="D6" i="1"/>
  <c r="E6" i="1"/>
  <c r="B7" i="1"/>
  <c r="C7" i="1"/>
  <c r="D7" i="1"/>
  <c r="E7" i="1"/>
  <c r="B8" i="1"/>
  <c r="C8" i="1"/>
  <c r="D8" i="1"/>
  <c r="E8" i="1"/>
  <c r="B9" i="1"/>
  <c r="C9" i="1"/>
  <c r="D9" i="1"/>
  <c r="E9" i="1"/>
  <c r="B10" i="1"/>
  <c r="C10" i="1"/>
  <c r="D10" i="1"/>
  <c r="E10" i="1"/>
  <c r="B11" i="1"/>
  <c r="C11" i="1"/>
  <c r="D11" i="1"/>
  <c r="E11" i="1"/>
  <c r="B12" i="1"/>
  <c r="C12" i="1"/>
  <c r="D12" i="1"/>
  <c r="E12" i="1"/>
  <c r="B13" i="1"/>
  <c r="C13" i="1"/>
  <c r="D13" i="1"/>
  <c r="E13" i="1"/>
  <c r="B14" i="1"/>
  <c r="C14" i="1"/>
  <c r="D14" i="1"/>
  <c r="E14" i="1"/>
  <c r="B15" i="1"/>
  <c r="C15" i="1"/>
  <c r="D15" i="1"/>
  <c r="E15" i="1"/>
  <c r="B16" i="1"/>
  <c r="C16" i="1"/>
  <c r="D16" i="1"/>
  <c r="E16" i="1"/>
  <c r="B17" i="1"/>
  <c r="C17" i="1"/>
  <c r="D17" i="1"/>
  <c r="E17" i="1"/>
  <c r="B18" i="1"/>
  <c r="C18" i="1"/>
  <c r="D18" i="1"/>
  <c r="E18" i="1"/>
  <c r="B19" i="1"/>
  <c r="C19" i="1"/>
  <c r="D19" i="1"/>
  <c r="E19" i="1"/>
  <c r="B20" i="1"/>
  <c r="C20" i="1"/>
  <c r="D20" i="1"/>
  <c r="E20" i="1"/>
  <c r="B21" i="1"/>
  <c r="C21" i="1"/>
  <c r="D21" i="1"/>
  <c r="E21" i="1"/>
  <c r="B22" i="1"/>
  <c r="C22" i="1"/>
  <c r="D22" i="1"/>
  <c r="E22" i="1"/>
  <c r="B23" i="1"/>
  <c r="C23" i="1"/>
  <c r="D23" i="1"/>
  <c r="E23" i="1"/>
  <c r="B24" i="1"/>
  <c r="C24" i="1"/>
  <c r="D24" i="1"/>
  <c r="E24" i="1"/>
  <c r="B25" i="1"/>
  <c r="C25" i="1"/>
  <c r="D25" i="1"/>
  <c r="E25" i="1"/>
  <c r="B26" i="1"/>
  <c r="C26" i="1"/>
  <c r="D26" i="1"/>
  <c r="E26" i="1"/>
  <c r="B27" i="1"/>
  <c r="C27" i="1"/>
  <c r="D27" i="1"/>
  <c r="E27" i="1"/>
  <c r="B28" i="1"/>
  <c r="C28" i="1"/>
  <c r="D28" i="1"/>
  <c r="E28" i="1"/>
  <c r="B29" i="1"/>
  <c r="C29" i="1"/>
  <c r="D29" i="1"/>
  <c r="E29" i="1"/>
  <c r="B30" i="1"/>
  <c r="C30" i="1"/>
  <c r="D30" i="1"/>
  <c r="E30" i="1"/>
  <c r="B31" i="1"/>
  <c r="C31" i="1"/>
  <c r="D31" i="1"/>
  <c r="E31" i="1"/>
  <c r="B32" i="1"/>
  <c r="C32" i="1"/>
  <c r="D32" i="1"/>
  <c r="E32" i="1"/>
  <c r="B33" i="1"/>
  <c r="C33" i="1"/>
  <c r="D33" i="1"/>
  <c r="E33" i="1"/>
  <c r="B34" i="1"/>
  <c r="C34" i="1"/>
  <c r="D34" i="1"/>
  <c r="E34" i="1"/>
  <c r="B35" i="1"/>
  <c r="C35" i="1"/>
  <c r="D35" i="1"/>
  <c r="E35" i="1"/>
  <c r="B36" i="1"/>
  <c r="C36" i="1"/>
  <c r="D36" i="1"/>
  <c r="E36" i="1"/>
  <c r="B37" i="1"/>
  <c r="C37" i="1"/>
  <c r="D37" i="1"/>
  <c r="E37" i="1"/>
  <c r="B38" i="1"/>
  <c r="C38" i="1"/>
  <c r="D38" i="1"/>
  <c r="E38" i="1"/>
  <c r="B39" i="1"/>
  <c r="C39" i="1"/>
  <c r="D39" i="1"/>
  <c r="E39" i="1"/>
  <c r="B40" i="1"/>
  <c r="C40" i="1"/>
  <c r="D40" i="1"/>
  <c r="E40" i="1"/>
  <c r="B41" i="1"/>
  <c r="C41" i="1"/>
  <c r="D41" i="1"/>
  <c r="E41" i="1"/>
  <c r="B42" i="1"/>
  <c r="C42" i="1"/>
  <c r="D42" i="1"/>
  <c r="E42" i="1"/>
  <c r="B43" i="1"/>
  <c r="C43" i="1"/>
  <c r="D43" i="1"/>
  <c r="E43" i="1"/>
  <c r="B44" i="1"/>
  <c r="C44" i="1"/>
  <c r="D44" i="1"/>
  <c r="E44" i="1"/>
  <c r="B45" i="1"/>
  <c r="C45" i="1"/>
  <c r="D45" i="1"/>
  <c r="E45" i="1"/>
  <c r="B46" i="1"/>
  <c r="C46" i="1"/>
  <c r="D46" i="1"/>
  <c r="E46" i="1"/>
  <c r="B47" i="1"/>
  <c r="C47" i="1"/>
  <c r="D47" i="1"/>
  <c r="E47" i="1"/>
  <c r="B48" i="1"/>
  <c r="C48" i="1"/>
  <c r="D48" i="1"/>
  <c r="E48" i="1"/>
  <c r="B49" i="1"/>
  <c r="C49" i="1"/>
  <c r="D49" i="1"/>
  <c r="E49" i="1"/>
  <c r="B50" i="1"/>
  <c r="C50" i="1"/>
  <c r="D50" i="1"/>
  <c r="E50" i="1"/>
  <c r="B51" i="1"/>
  <c r="C51" i="1"/>
  <c r="D51" i="1"/>
  <c r="E51" i="1"/>
  <c r="B52" i="1"/>
  <c r="C52" i="1"/>
  <c r="D52" i="1"/>
  <c r="E52" i="1"/>
  <c r="B53" i="1"/>
  <c r="C53" i="1"/>
  <c r="D53" i="1"/>
  <c r="E53" i="1"/>
  <c r="B54" i="1"/>
  <c r="C54" i="1"/>
  <c r="D54" i="1"/>
  <c r="E54" i="1"/>
  <c r="B55" i="1"/>
  <c r="C55" i="1"/>
  <c r="D55" i="1"/>
  <c r="E55" i="1"/>
  <c r="B56" i="1"/>
  <c r="C56" i="1"/>
  <c r="D56" i="1"/>
  <c r="E56" i="1"/>
  <c r="B57" i="1"/>
  <c r="C57" i="1"/>
  <c r="D57" i="1"/>
  <c r="E57" i="1"/>
  <c r="B58" i="1"/>
  <c r="C58" i="1"/>
  <c r="D58" i="1"/>
  <c r="E58" i="1"/>
  <c r="B59" i="1"/>
  <c r="C59" i="1"/>
  <c r="D59" i="1"/>
  <c r="E59" i="1"/>
  <c r="B60" i="1"/>
  <c r="C60" i="1"/>
  <c r="D60" i="1"/>
  <c r="E60" i="1"/>
  <c r="B61" i="1"/>
  <c r="C61" i="1"/>
  <c r="D61" i="1"/>
  <c r="E61" i="1"/>
  <c r="B62" i="1"/>
  <c r="C62" i="1"/>
  <c r="D62" i="1"/>
  <c r="E62" i="1"/>
  <c r="B63" i="1"/>
  <c r="C63" i="1"/>
  <c r="D63" i="1"/>
  <c r="E63" i="1"/>
  <c r="B64" i="1"/>
  <c r="C64" i="1"/>
  <c r="D64" i="1"/>
  <c r="E64" i="1"/>
  <c r="B65" i="1"/>
  <c r="C65" i="1"/>
  <c r="D65" i="1"/>
  <c r="E65" i="1"/>
  <c r="B66" i="1"/>
  <c r="C66" i="1"/>
  <c r="D66" i="1"/>
  <c r="E66" i="1"/>
  <c r="B67" i="1"/>
  <c r="C67" i="1"/>
  <c r="D67" i="1"/>
  <c r="E67" i="1"/>
  <c r="B68" i="1"/>
  <c r="C68" i="1"/>
  <c r="D68" i="1"/>
  <c r="E68" i="1"/>
  <c r="B69" i="1"/>
  <c r="C69" i="1"/>
  <c r="D69" i="1"/>
  <c r="E69" i="1"/>
  <c r="B70" i="1"/>
  <c r="C70" i="1"/>
  <c r="D70" i="1"/>
  <c r="E70" i="1"/>
  <c r="B71" i="1"/>
  <c r="C71" i="1"/>
  <c r="D71" i="1"/>
  <c r="E71" i="1"/>
  <c r="B72" i="1"/>
  <c r="C72" i="1"/>
  <c r="D72" i="1"/>
  <c r="E72" i="1"/>
  <c r="B73" i="1"/>
  <c r="C73" i="1"/>
  <c r="D73" i="1"/>
  <c r="E73" i="1"/>
  <c r="B74" i="1"/>
  <c r="C74" i="1"/>
  <c r="D74" i="1"/>
  <c r="E74" i="1"/>
  <c r="B75" i="1"/>
  <c r="C75" i="1"/>
  <c r="D75" i="1"/>
  <c r="E75" i="1"/>
  <c r="B76" i="1"/>
  <c r="C76" i="1"/>
  <c r="D76" i="1"/>
  <c r="E76" i="1"/>
  <c r="B77" i="1"/>
  <c r="C77" i="1"/>
  <c r="D77" i="1"/>
  <c r="E77" i="1"/>
  <c r="B78" i="1"/>
  <c r="C78" i="1"/>
  <c r="D78" i="1"/>
  <c r="E78" i="1"/>
  <c r="B79" i="1"/>
  <c r="C79" i="1"/>
  <c r="D79" i="1"/>
  <c r="E79" i="1"/>
  <c r="B80" i="1"/>
  <c r="C80" i="1"/>
  <c r="D80" i="1"/>
  <c r="E80" i="1"/>
  <c r="B81" i="1"/>
  <c r="C81" i="1"/>
  <c r="D81" i="1"/>
  <c r="E81" i="1"/>
  <c r="B82" i="1"/>
  <c r="C82" i="1"/>
  <c r="D82" i="1"/>
  <c r="E82" i="1"/>
  <c r="B83" i="1"/>
  <c r="C83" i="1"/>
  <c r="D83" i="1"/>
  <c r="E83" i="1"/>
  <c r="B84" i="1"/>
  <c r="C84" i="1"/>
  <c r="D84" i="1"/>
  <c r="E84" i="1"/>
  <c r="B85" i="1"/>
  <c r="C85" i="1"/>
  <c r="D85" i="1"/>
  <c r="E85" i="1"/>
  <c r="B86" i="1"/>
  <c r="C86" i="1"/>
  <c r="D86" i="1"/>
  <c r="E86" i="1"/>
  <c r="B87" i="1"/>
  <c r="C87" i="1"/>
  <c r="D87" i="1"/>
  <c r="E87" i="1"/>
  <c r="B88" i="1"/>
  <c r="C88" i="1"/>
  <c r="D88" i="1"/>
  <c r="E88" i="1"/>
  <c r="B89" i="1"/>
  <c r="C89" i="1"/>
  <c r="D89" i="1"/>
  <c r="E89" i="1"/>
  <c r="B90" i="1"/>
  <c r="C90" i="1"/>
  <c r="D90" i="1"/>
  <c r="E90" i="1"/>
  <c r="B91" i="1"/>
  <c r="C91" i="1"/>
  <c r="D91" i="1"/>
  <c r="E91" i="1"/>
  <c r="B92" i="1"/>
  <c r="C92" i="1"/>
  <c r="D92" i="1"/>
  <c r="E92" i="1"/>
  <c r="B93" i="1"/>
  <c r="C93" i="1"/>
  <c r="D93" i="1"/>
  <c r="E93" i="1"/>
  <c r="B94" i="1"/>
  <c r="C94" i="1"/>
  <c r="D94" i="1"/>
  <c r="E94" i="1"/>
  <c r="B95" i="1"/>
  <c r="C95" i="1"/>
  <c r="D95" i="1"/>
  <c r="E95" i="1"/>
  <c r="B96" i="1"/>
  <c r="C96" i="1"/>
  <c r="D96" i="1"/>
  <c r="E96" i="1"/>
  <c r="B97" i="1"/>
  <c r="C96" i="7"/>
  <c r="D97" i="1"/>
  <c r="E97" i="1"/>
  <c r="B98" i="1"/>
  <c r="C98" i="1"/>
  <c r="D98" i="1"/>
  <c r="E98" i="1"/>
  <c r="E3" i="1"/>
  <c r="D3" i="1"/>
  <c r="C3" i="1"/>
  <c r="B3" i="1"/>
  <c r="E96" i="7" l="1"/>
  <c r="B97" i="4"/>
  <c r="E2" i="7"/>
  <c r="B3" i="4"/>
  <c r="E97" i="7"/>
  <c r="B98" i="4"/>
  <c r="E95" i="7"/>
  <c r="B96" i="4"/>
  <c r="E94" i="7"/>
  <c r="B95" i="4"/>
  <c r="E93" i="7"/>
  <c r="B94" i="4"/>
  <c r="E92" i="7"/>
  <c r="B93" i="4"/>
  <c r="E91" i="7"/>
  <c r="B92" i="4"/>
  <c r="E90" i="7"/>
  <c r="B91" i="4"/>
  <c r="E89" i="7"/>
  <c r="B90" i="4"/>
  <c r="E88" i="7"/>
  <c r="B89" i="4"/>
  <c r="E87" i="7"/>
  <c r="B88" i="4"/>
  <c r="E86" i="7"/>
  <c r="B87" i="4"/>
  <c r="E85" i="7"/>
  <c r="B86" i="4"/>
  <c r="E84" i="7"/>
  <c r="B85" i="4"/>
  <c r="E83" i="7"/>
  <c r="B84" i="4"/>
  <c r="E82" i="7"/>
  <c r="B83" i="4"/>
  <c r="E81" i="7"/>
  <c r="B82" i="4"/>
  <c r="E80" i="7"/>
  <c r="B81" i="4"/>
  <c r="E79" i="7"/>
  <c r="B80" i="4"/>
  <c r="E78" i="7"/>
  <c r="B79" i="4"/>
  <c r="E77" i="7"/>
  <c r="B78" i="4"/>
  <c r="E76" i="7"/>
  <c r="B77" i="4"/>
  <c r="E75" i="7"/>
  <c r="B76" i="4"/>
  <c r="E74" i="7"/>
  <c r="B75" i="4"/>
  <c r="E73" i="7"/>
  <c r="B74" i="4"/>
  <c r="E72" i="7"/>
  <c r="B73" i="4"/>
  <c r="E71" i="7"/>
  <c r="B72" i="4"/>
  <c r="E70" i="7"/>
  <c r="B71" i="4"/>
  <c r="E69" i="7"/>
  <c r="B70" i="4"/>
  <c r="E68" i="7"/>
  <c r="B69" i="4"/>
  <c r="E67" i="7"/>
  <c r="B68" i="4"/>
  <c r="E66" i="7"/>
  <c r="B67" i="4"/>
  <c r="E65" i="7"/>
  <c r="B66" i="4"/>
  <c r="E64" i="7"/>
  <c r="B65" i="4"/>
  <c r="E63" i="7"/>
  <c r="B64" i="4"/>
  <c r="E62" i="7"/>
  <c r="B63" i="4"/>
  <c r="E61" i="7"/>
  <c r="B62" i="4"/>
  <c r="E60" i="7"/>
  <c r="B61" i="4"/>
  <c r="E59" i="7"/>
  <c r="B60" i="4"/>
  <c r="E58" i="7"/>
  <c r="B59" i="4"/>
  <c r="E57" i="7"/>
  <c r="B58" i="4"/>
  <c r="E56" i="7"/>
  <c r="B57" i="4"/>
  <c r="E55" i="7"/>
  <c r="B56" i="4"/>
  <c r="E54" i="7"/>
  <c r="B55" i="4"/>
  <c r="E53" i="7"/>
  <c r="B54" i="4"/>
  <c r="E52" i="7"/>
  <c r="B53" i="4"/>
  <c r="E51" i="7"/>
  <c r="B52" i="4"/>
  <c r="E50" i="7"/>
  <c r="B51" i="4"/>
  <c r="E49" i="7"/>
  <c r="B50" i="4"/>
  <c r="E48" i="7"/>
  <c r="B49" i="4"/>
  <c r="E47" i="7"/>
  <c r="B48" i="4"/>
  <c r="E46" i="7"/>
  <c r="B47" i="4"/>
  <c r="E45" i="7"/>
  <c r="B46" i="4"/>
  <c r="E44" i="7"/>
  <c r="B45" i="4"/>
  <c r="E43" i="7"/>
  <c r="B44" i="4"/>
  <c r="E42" i="7"/>
  <c r="B43" i="4"/>
  <c r="E41" i="7"/>
  <c r="B42" i="4"/>
  <c r="E40" i="7"/>
  <c r="B41" i="4"/>
  <c r="E39" i="7"/>
  <c r="B40" i="4"/>
  <c r="E38" i="7"/>
  <c r="B39" i="4"/>
  <c r="E37" i="7"/>
  <c r="B38" i="4"/>
  <c r="E36" i="7"/>
  <c r="B37" i="4"/>
  <c r="E35" i="7"/>
  <c r="B36" i="4"/>
  <c r="E34" i="7"/>
  <c r="B35" i="4"/>
  <c r="E33" i="7"/>
  <c r="B34" i="4"/>
  <c r="E32" i="7"/>
  <c r="B33" i="4"/>
  <c r="E31" i="7"/>
  <c r="B32" i="4"/>
  <c r="E30" i="7"/>
  <c r="B31" i="4"/>
  <c r="E29" i="7"/>
  <c r="B30" i="4"/>
  <c r="E28" i="7"/>
  <c r="B29" i="4"/>
  <c r="E27" i="7"/>
  <c r="B28" i="4"/>
  <c r="E26" i="7"/>
  <c r="B27" i="4"/>
  <c r="E25" i="7"/>
  <c r="B26" i="4"/>
  <c r="E24" i="7"/>
  <c r="B25" i="4"/>
  <c r="E23" i="7"/>
  <c r="B24" i="4"/>
  <c r="E22" i="7"/>
  <c r="B23" i="4"/>
  <c r="E21" i="7"/>
  <c r="B22" i="4"/>
  <c r="E20" i="7"/>
  <c r="B21" i="4"/>
  <c r="E19" i="7"/>
  <c r="B20" i="4"/>
  <c r="E18" i="7"/>
  <c r="B19" i="4"/>
  <c r="E17" i="7"/>
  <c r="B18" i="4"/>
  <c r="E16" i="7"/>
  <c r="B17" i="4"/>
  <c r="E15" i="7"/>
  <c r="B16" i="4"/>
  <c r="E14" i="7"/>
  <c r="B15" i="4"/>
  <c r="E13" i="7"/>
  <c r="B14" i="4"/>
  <c r="E12" i="7"/>
  <c r="B13" i="4"/>
  <c r="E11" i="7"/>
  <c r="B12" i="4"/>
  <c r="E10" i="7"/>
  <c r="B11" i="4"/>
  <c r="E9" i="7"/>
  <c r="B10" i="4"/>
  <c r="E8" i="7"/>
  <c r="B9" i="4"/>
  <c r="E7" i="7"/>
  <c r="B8" i="4"/>
  <c r="E6" i="7"/>
  <c r="B7" i="4"/>
  <c r="E5" i="7"/>
  <c r="B6" i="4"/>
  <c r="E4" i="7"/>
  <c r="B5" i="4"/>
  <c r="E3" i="7"/>
  <c r="B4" i="4"/>
  <c r="C2" i="7"/>
  <c r="FW3" i="4"/>
  <c r="FV3" i="4"/>
  <c r="GA3" i="4"/>
  <c r="GE3" i="4"/>
  <c r="FY3" i="4"/>
  <c r="GD3" i="4"/>
  <c r="GB3" i="4"/>
  <c r="FJ3" i="4"/>
  <c r="FN3" i="4"/>
  <c r="FF3" i="4"/>
  <c r="FX3" i="4"/>
  <c r="FT3" i="4"/>
  <c r="FH3" i="4"/>
  <c r="FL3" i="4"/>
  <c r="FP3" i="4"/>
  <c r="FZ3" i="4"/>
  <c r="FI3" i="4"/>
  <c r="FM3" i="4"/>
  <c r="FQ3" i="4"/>
  <c r="FU3" i="4"/>
  <c r="GC3" i="4"/>
  <c r="FG3" i="4"/>
  <c r="FK3" i="4"/>
  <c r="FO3" i="4"/>
  <c r="D96" i="7"/>
  <c r="EU97" i="4"/>
  <c r="EY97" i="4"/>
  <c r="FC97" i="4"/>
  <c r="ER97" i="4"/>
  <c r="EW97" i="4"/>
  <c r="FB97" i="4"/>
  <c r="EF97" i="4"/>
  <c r="EJ97" i="4"/>
  <c r="EN97" i="4"/>
  <c r="ET97" i="4"/>
  <c r="ES97" i="4"/>
  <c r="EX97" i="4"/>
  <c r="EG97" i="4"/>
  <c r="EK97" i="4"/>
  <c r="EO97" i="4"/>
  <c r="EZ97" i="4"/>
  <c r="EH97" i="4"/>
  <c r="ED97" i="4"/>
  <c r="EE97" i="4"/>
  <c r="EI97" i="4"/>
  <c r="EV97" i="4"/>
  <c r="EL97" i="4"/>
  <c r="FA97" i="4"/>
  <c r="EM97" i="4"/>
  <c r="D95" i="7"/>
  <c r="EU96" i="4"/>
  <c r="EY96" i="4"/>
  <c r="FC96" i="4"/>
  <c r="ES96" i="4"/>
  <c r="EX96" i="4"/>
  <c r="EF96" i="4"/>
  <c r="EJ96" i="4"/>
  <c r="EN96" i="4"/>
  <c r="EV96" i="4"/>
  <c r="ET96" i="4"/>
  <c r="EZ96" i="4"/>
  <c r="EG96" i="4"/>
  <c r="EK96" i="4"/>
  <c r="EO96" i="4"/>
  <c r="FA96" i="4"/>
  <c r="EW96" i="4"/>
  <c r="EL96" i="4"/>
  <c r="ER96" i="4"/>
  <c r="FB96" i="4"/>
  <c r="EM96" i="4"/>
  <c r="EH96" i="4"/>
  <c r="EI96" i="4"/>
  <c r="EE96" i="4"/>
  <c r="ED96" i="4"/>
  <c r="D93" i="7"/>
  <c r="EU94" i="4"/>
  <c r="EY94" i="4"/>
  <c r="FC94" i="4"/>
  <c r="EV94" i="4"/>
  <c r="FA94" i="4"/>
  <c r="EF94" i="4"/>
  <c r="EJ94" i="4"/>
  <c r="EN94" i="4"/>
  <c r="EX94" i="4"/>
  <c r="ER94" i="4"/>
  <c r="EW94" i="4"/>
  <c r="FB94" i="4"/>
  <c r="EG94" i="4"/>
  <c r="EK94" i="4"/>
  <c r="EO94" i="4"/>
  <c r="ES94" i="4"/>
  <c r="EZ94" i="4"/>
  <c r="EH94" i="4"/>
  <c r="EI94" i="4"/>
  <c r="EL94" i="4"/>
  <c r="ET94" i="4"/>
  <c r="EM94" i="4"/>
  <c r="ED94" i="4"/>
  <c r="EE94" i="4"/>
  <c r="D92" i="7"/>
  <c r="EU93" i="4"/>
  <c r="EY93" i="4"/>
  <c r="FC93" i="4"/>
  <c r="ER93" i="4"/>
  <c r="EW93" i="4"/>
  <c r="FB93" i="4"/>
  <c r="EH93" i="4"/>
  <c r="EL93" i="4"/>
  <c r="EZ93" i="4"/>
  <c r="ES93" i="4"/>
  <c r="EX93" i="4"/>
  <c r="EI93" i="4"/>
  <c r="EM93" i="4"/>
  <c r="ET93" i="4"/>
  <c r="EJ93" i="4"/>
  <c r="EN93" i="4"/>
  <c r="EO93" i="4"/>
  <c r="EV93" i="4"/>
  <c r="EK93" i="4"/>
  <c r="FA93" i="4"/>
  <c r="EF93" i="4"/>
  <c r="EG93" i="4"/>
  <c r="EE93" i="4"/>
  <c r="ED93" i="4"/>
  <c r="D90" i="7"/>
  <c r="EU91" i="4"/>
  <c r="EY91" i="4"/>
  <c r="FC91" i="4"/>
  <c r="ET91" i="4"/>
  <c r="EZ91" i="4"/>
  <c r="EH91" i="4"/>
  <c r="EL91" i="4"/>
  <c r="ER91" i="4"/>
  <c r="FB91" i="4"/>
  <c r="EV91" i="4"/>
  <c r="FA91" i="4"/>
  <c r="EI91" i="4"/>
  <c r="EM91" i="4"/>
  <c r="EW91" i="4"/>
  <c r="ES91" i="4"/>
  <c r="EF91" i="4"/>
  <c r="EN91" i="4"/>
  <c r="EJ91" i="4"/>
  <c r="EX91" i="4"/>
  <c r="EG91" i="4"/>
  <c r="EO91" i="4"/>
  <c r="EK91" i="4"/>
  <c r="ED91" i="4"/>
  <c r="EE91" i="4"/>
  <c r="D88" i="7"/>
  <c r="EU89" i="4"/>
  <c r="EY89" i="4"/>
  <c r="FC89" i="4"/>
  <c r="ER89" i="4"/>
  <c r="EW89" i="4"/>
  <c r="FB89" i="4"/>
  <c r="EH89" i="4"/>
  <c r="EL89" i="4"/>
  <c r="ET89" i="4"/>
  <c r="ES89" i="4"/>
  <c r="EX89" i="4"/>
  <c r="EI89" i="4"/>
  <c r="EM89" i="4"/>
  <c r="EZ89" i="4"/>
  <c r="EV89" i="4"/>
  <c r="EJ89" i="4"/>
  <c r="EF89" i="4"/>
  <c r="EN89" i="4"/>
  <c r="EG89" i="4"/>
  <c r="FA89" i="4"/>
  <c r="EK89" i="4"/>
  <c r="EO89" i="4"/>
  <c r="EE89" i="4"/>
  <c r="ED89" i="4"/>
  <c r="D87" i="7"/>
  <c r="EU88" i="4"/>
  <c r="EY88" i="4"/>
  <c r="FC88" i="4"/>
  <c r="ES88" i="4"/>
  <c r="EX88" i="4"/>
  <c r="EF88" i="4"/>
  <c r="EJ88" i="4"/>
  <c r="EN88" i="4"/>
  <c r="EV88" i="4"/>
  <c r="ET88" i="4"/>
  <c r="EZ88" i="4"/>
  <c r="EG88" i="4"/>
  <c r="EK88" i="4"/>
  <c r="EO88" i="4"/>
  <c r="FA88" i="4"/>
  <c r="EL88" i="4"/>
  <c r="EW88" i="4"/>
  <c r="EH88" i="4"/>
  <c r="ER88" i="4"/>
  <c r="EM88" i="4"/>
  <c r="FB88" i="4"/>
  <c r="EI88" i="4"/>
  <c r="EE88" i="4"/>
  <c r="ED88" i="4"/>
  <c r="D85" i="7"/>
  <c r="EU86" i="4"/>
  <c r="EY86" i="4"/>
  <c r="FC86" i="4"/>
  <c r="EV86" i="4"/>
  <c r="FA86" i="4"/>
  <c r="ED86" i="4"/>
  <c r="EH86" i="4"/>
  <c r="EL86" i="4"/>
  <c r="EX86" i="4"/>
  <c r="ER86" i="4"/>
  <c r="EW86" i="4"/>
  <c r="FB86" i="4"/>
  <c r="EE86" i="4"/>
  <c r="EI86" i="4"/>
  <c r="EM86" i="4"/>
  <c r="ES86" i="4"/>
  <c r="EJ86" i="4"/>
  <c r="EF86" i="4"/>
  <c r="EN86" i="4"/>
  <c r="ET86" i="4"/>
  <c r="EK86" i="4"/>
  <c r="EZ86" i="4"/>
  <c r="EG86" i="4"/>
  <c r="EO86" i="4"/>
  <c r="D84" i="7"/>
  <c r="EU85" i="4"/>
  <c r="EY85" i="4"/>
  <c r="FC85" i="4"/>
  <c r="ER85" i="4"/>
  <c r="EW85" i="4"/>
  <c r="FB85" i="4"/>
  <c r="ED85" i="4"/>
  <c r="EH85" i="4"/>
  <c r="EL85" i="4"/>
  <c r="EZ85" i="4"/>
  <c r="ES85" i="4"/>
  <c r="EX85" i="4"/>
  <c r="EE85" i="4"/>
  <c r="EI85" i="4"/>
  <c r="EM85" i="4"/>
  <c r="ET85" i="4"/>
  <c r="FA85" i="4"/>
  <c r="EF85" i="4"/>
  <c r="EN85" i="4"/>
  <c r="EK85" i="4"/>
  <c r="EG85" i="4"/>
  <c r="EO85" i="4"/>
  <c r="EJ85" i="4"/>
  <c r="EV85" i="4"/>
  <c r="D83" i="7"/>
  <c r="EU84" i="4"/>
  <c r="EY84" i="4"/>
  <c r="FC84" i="4"/>
  <c r="ES84" i="4"/>
  <c r="EX84" i="4"/>
  <c r="ED84" i="4"/>
  <c r="EH84" i="4"/>
  <c r="EL84" i="4"/>
  <c r="FA84" i="4"/>
  <c r="ET84" i="4"/>
  <c r="EZ84" i="4"/>
  <c r="EE84" i="4"/>
  <c r="EI84" i="4"/>
  <c r="EM84" i="4"/>
  <c r="EV84" i="4"/>
  <c r="ER84" i="4"/>
  <c r="EJ84" i="4"/>
  <c r="FB84" i="4"/>
  <c r="EN84" i="4"/>
  <c r="EG84" i="4"/>
  <c r="EW84" i="4"/>
  <c r="EK84" i="4"/>
  <c r="EF84" i="4"/>
  <c r="EO84" i="4"/>
  <c r="D81" i="7"/>
  <c r="EU82" i="4"/>
  <c r="EY82" i="4"/>
  <c r="FC82" i="4"/>
  <c r="EV82" i="4"/>
  <c r="FA82" i="4"/>
  <c r="ED82" i="4"/>
  <c r="EH82" i="4"/>
  <c r="EL82" i="4"/>
  <c r="ES82" i="4"/>
  <c r="ER82" i="4"/>
  <c r="EW82" i="4"/>
  <c r="FB82" i="4"/>
  <c r="EE82" i="4"/>
  <c r="EI82" i="4"/>
  <c r="EM82" i="4"/>
  <c r="EX82" i="4"/>
  <c r="ET82" i="4"/>
  <c r="EJ82" i="4"/>
  <c r="EF82" i="4"/>
  <c r="EO82" i="4"/>
  <c r="EZ82" i="4"/>
  <c r="EK82" i="4"/>
  <c r="EN82" i="4"/>
  <c r="EG82" i="4"/>
  <c r="D80" i="7"/>
  <c r="EU81" i="4"/>
  <c r="EY81" i="4"/>
  <c r="FC81" i="4"/>
  <c r="ER81" i="4"/>
  <c r="EW81" i="4"/>
  <c r="FB81" i="4"/>
  <c r="ED81" i="4"/>
  <c r="EH81" i="4"/>
  <c r="EL81" i="4"/>
  <c r="ES81" i="4"/>
  <c r="EX81" i="4"/>
  <c r="EE81" i="4"/>
  <c r="EI81" i="4"/>
  <c r="EM81" i="4"/>
  <c r="ET81" i="4"/>
  <c r="EZ81" i="4"/>
  <c r="EF81" i="4"/>
  <c r="EN81" i="4"/>
  <c r="EG81" i="4"/>
  <c r="EO81" i="4"/>
  <c r="EV81" i="4"/>
  <c r="EJ81" i="4"/>
  <c r="FA81" i="4"/>
  <c r="EK81" i="4"/>
  <c r="D78" i="7"/>
  <c r="EU79" i="4"/>
  <c r="EY79" i="4"/>
  <c r="FC79" i="4"/>
  <c r="ET79" i="4"/>
  <c r="EZ79" i="4"/>
  <c r="ED79" i="4"/>
  <c r="EH79" i="4"/>
  <c r="EL79" i="4"/>
  <c r="ER79" i="4"/>
  <c r="FB79" i="4"/>
  <c r="EV79" i="4"/>
  <c r="FA79" i="4"/>
  <c r="EE79" i="4"/>
  <c r="EI79" i="4"/>
  <c r="EM79" i="4"/>
  <c r="EW79" i="4"/>
  <c r="EF79" i="4"/>
  <c r="EN79" i="4"/>
  <c r="EX79" i="4"/>
  <c r="EJ79" i="4"/>
  <c r="EK79" i="4"/>
  <c r="ES79" i="4"/>
  <c r="EG79" i="4"/>
  <c r="EO79" i="4"/>
  <c r="D77" i="7"/>
  <c r="EU78" i="4"/>
  <c r="EY78" i="4"/>
  <c r="FC78" i="4"/>
  <c r="EV78" i="4"/>
  <c r="FA78" i="4"/>
  <c r="ED78" i="4"/>
  <c r="EH78" i="4"/>
  <c r="EL78" i="4"/>
  <c r="ES78" i="4"/>
  <c r="ER78" i="4"/>
  <c r="EW78" i="4"/>
  <c r="FB78" i="4"/>
  <c r="EE78" i="4"/>
  <c r="EI78" i="4"/>
  <c r="EM78" i="4"/>
  <c r="EX78" i="4"/>
  <c r="EZ78" i="4"/>
  <c r="EJ78" i="4"/>
  <c r="EF78" i="4"/>
  <c r="EG78" i="4"/>
  <c r="EK78" i="4"/>
  <c r="EN78" i="4"/>
  <c r="ET78" i="4"/>
  <c r="EO78" i="4"/>
  <c r="D75" i="7"/>
  <c r="EU76" i="4"/>
  <c r="EY76" i="4"/>
  <c r="FC76" i="4"/>
  <c r="ES76" i="4"/>
  <c r="EX76" i="4"/>
  <c r="ED76" i="4"/>
  <c r="EH76" i="4"/>
  <c r="EL76" i="4"/>
  <c r="EV76" i="4"/>
  <c r="ET76" i="4"/>
  <c r="EZ76" i="4"/>
  <c r="EE76" i="4"/>
  <c r="EI76" i="4"/>
  <c r="EM76" i="4"/>
  <c r="FA76" i="4"/>
  <c r="FB76" i="4"/>
  <c r="EJ76" i="4"/>
  <c r="ER76" i="4"/>
  <c r="EN76" i="4"/>
  <c r="EW76" i="4"/>
  <c r="EO76" i="4"/>
  <c r="EK76" i="4"/>
  <c r="EF76" i="4"/>
  <c r="EG76" i="4"/>
  <c r="D73" i="7"/>
  <c r="EU74" i="4"/>
  <c r="EY74" i="4"/>
  <c r="FC74" i="4"/>
  <c r="EV74" i="4"/>
  <c r="FA74" i="4"/>
  <c r="ED74" i="4"/>
  <c r="EH74" i="4"/>
  <c r="EL74" i="4"/>
  <c r="EX74" i="4"/>
  <c r="ER74" i="4"/>
  <c r="EW74" i="4"/>
  <c r="FB74" i="4"/>
  <c r="EE74" i="4"/>
  <c r="EI74" i="4"/>
  <c r="EM74" i="4"/>
  <c r="ES74" i="4"/>
  <c r="EJ74" i="4"/>
  <c r="EF74" i="4"/>
  <c r="EK74" i="4"/>
  <c r="ET74" i="4"/>
  <c r="EN74" i="4"/>
  <c r="EZ74" i="4"/>
  <c r="EG74" i="4"/>
  <c r="EO74" i="4"/>
  <c r="D72" i="7"/>
  <c r="EU73" i="4"/>
  <c r="EY73" i="4"/>
  <c r="FC73" i="4"/>
  <c r="ER73" i="4"/>
  <c r="EW73" i="4"/>
  <c r="FB73" i="4"/>
  <c r="ED73" i="4"/>
  <c r="EH73" i="4"/>
  <c r="EL73" i="4"/>
  <c r="EZ73" i="4"/>
  <c r="ES73" i="4"/>
  <c r="EX73" i="4"/>
  <c r="EE73" i="4"/>
  <c r="EI73" i="4"/>
  <c r="EM73" i="4"/>
  <c r="ET73" i="4"/>
  <c r="EV73" i="4"/>
  <c r="EF73" i="4"/>
  <c r="EN73" i="4"/>
  <c r="EK73" i="4"/>
  <c r="FA73" i="4"/>
  <c r="EG73" i="4"/>
  <c r="EO73" i="4"/>
  <c r="EJ73" i="4"/>
  <c r="D70" i="7"/>
  <c r="EU71" i="4"/>
  <c r="EY71" i="4"/>
  <c r="FC71" i="4"/>
  <c r="ET71" i="4"/>
  <c r="EZ71" i="4"/>
  <c r="ED71" i="4"/>
  <c r="EH71" i="4"/>
  <c r="EL71" i="4"/>
  <c r="ER71" i="4"/>
  <c r="FB71" i="4"/>
  <c r="EV71" i="4"/>
  <c r="FA71" i="4"/>
  <c r="EE71" i="4"/>
  <c r="EI71" i="4"/>
  <c r="EM71" i="4"/>
  <c r="EW71" i="4"/>
  <c r="EX71" i="4"/>
  <c r="EF71" i="4"/>
  <c r="EN71" i="4"/>
  <c r="EJ71" i="4"/>
  <c r="ES71" i="4"/>
  <c r="EG71" i="4"/>
  <c r="EO71" i="4"/>
  <c r="EK71" i="4"/>
  <c r="D69" i="7"/>
  <c r="EU70" i="4"/>
  <c r="EY70" i="4"/>
  <c r="FC70" i="4"/>
  <c r="EV70" i="4"/>
  <c r="FA70" i="4"/>
  <c r="ED70" i="4"/>
  <c r="EH70" i="4"/>
  <c r="EL70" i="4"/>
  <c r="ES70" i="4"/>
  <c r="ER70" i="4"/>
  <c r="EW70" i="4"/>
  <c r="FB70" i="4"/>
  <c r="EE70" i="4"/>
  <c r="EI70" i="4"/>
  <c r="EM70" i="4"/>
  <c r="EX70" i="4"/>
  <c r="EJ70" i="4"/>
  <c r="EZ70" i="4"/>
  <c r="EF70" i="4"/>
  <c r="EG70" i="4"/>
  <c r="EO70" i="4"/>
  <c r="ET70" i="4"/>
  <c r="EK70" i="4"/>
  <c r="EN70" i="4"/>
  <c r="D67" i="7"/>
  <c r="EU68" i="4"/>
  <c r="EY68" i="4"/>
  <c r="FC68" i="4"/>
  <c r="ES68" i="4"/>
  <c r="EX68" i="4"/>
  <c r="ED68" i="4"/>
  <c r="EH68" i="4"/>
  <c r="EL68" i="4"/>
  <c r="EV68" i="4"/>
  <c r="ET68" i="4"/>
  <c r="EZ68" i="4"/>
  <c r="EE68" i="4"/>
  <c r="EI68" i="4"/>
  <c r="EM68" i="4"/>
  <c r="FA68" i="4"/>
  <c r="ER68" i="4"/>
  <c r="EJ68" i="4"/>
  <c r="EN68" i="4"/>
  <c r="EG68" i="4"/>
  <c r="EW68" i="4"/>
  <c r="EK68" i="4"/>
  <c r="FB68" i="4"/>
  <c r="EF68" i="4"/>
  <c r="EO68" i="4"/>
  <c r="D66" i="7"/>
  <c r="EU67" i="4"/>
  <c r="EY67" i="4"/>
  <c r="FC67" i="4"/>
  <c r="ET67" i="4"/>
  <c r="EZ67" i="4"/>
  <c r="ED67" i="4"/>
  <c r="EH67" i="4"/>
  <c r="EL67" i="4"/>
  <c r="EW67" i="4"/>
  <c r="EV67" i="4"/>
  <c r="FA67" i="4"/>
  <c r="EE67" i="4"/>
  <c r="EI67" i="4"/>
  <c r="EM67" i="4"/>
  <c r="ER67" i="4"/>
  <c r="FB67" i="4"/>
  <c r="EF67" i="4"/>
  <c r="EN67" i="4"/>
  <c r="ES67" i="4"/>
  <c r="EG67" i="4"/>
  <c r="EO67" i="4"/>
  <c r="EJ67" i="4"/>
  <c r="EX67" i="4"/>
  <c r="EK67" i="4"/>
  <c r="D65" i="7"/>
  <c r="EU66" i="4"/>
  <c r="EY66" i="4"/>
  <c r="FC66" i="4"/>
  <c r="EV66" i="4"/>
  <c r="FA66" i="4"/>
  <c r="ED66" i="4"/>
  <c r="EH66" i="4"/>
  <c r="EL66" i="4"/>
  <c r="EX66" i="4"/>
  <c r="ER66" i="4"/>
  <c r="EW66" i="4"/>
  <c r="FB66" i="4"/>
  <c r="EE66" i="4"/>
  <c r="EI66" i="4"/>
  <c r="EM66" i="4"/>
  <c r="ES66" i="4"/>
  <c r="ET66" i="4"/>
  <c r="EJ66" i="4"/>
  <c r="EN66" i="4"/>
  <c r="EO66" i="4"/>
  <c r="EZ66" i="4"/>
  <c r="EK66" i="4"/>
  <c r="EF66" i="4"/>
  <c r="EG66" i="4"/>
  <c r="D64" i="7"/>
  <c r="EU65" i="4"/>
  <c r="EY65" i="4"/>
  <c r="FC65" i="4"/>
  <c r="ER65" i="4"/>
  <c r="EW65" i="4"/>
  <c r="FB65" i="4"/>
  <c r="ED65" i="4"/>
  <c r="EH65" i="4"/>
  <c r="EL65" i="4"/>
  <c r="EZ65" i="4"/>
  <c r="ES65" i="4"/>
  <c r="EX65" i="4"/>
  <c r="EE65" i="4"/>
  <c r="EI65" i="4"/>
  <c r="EM65" i="4"/>
  <c r="ET65" i="4"/>
  <c r="EF65" i="4"/>
  <c r="EN65" i="4"/>
  <c r="EJ65" i="4"/>
  <c r="FA65" i="4"/>
  <c r="EK65" i="4"/>
  <c r="EG65" i="4"/>
  <c r="EO65" i="4"/>
  <c r="EV65" i="4"/>
  <c r="D63" i="7"/>
  <c r="EU64" i="4"/>
  <c r="EY64" i="4"/>
  <c r="FC64" i="4"/>
  <c r="ES64" i="4"/>
  <c r="EX64" i="4"/>
  <c r="ED64" i="4"/>
  <c r="EH64" i="4"/>
  <c r="EL64" i="4"/>
  <c r="FA64" i="4"/>
  <c r="ET64" i="4"/>
  <c r="EZ64" i="4"/>
  <c r="EE64" i="4"/>
  <c r="EI64" i="4"/>
  <c r="EM64" i="4"/>
  <c r="EV64" i="4"/>
  <c r="EW64" i="4"/>
  <c r="EJ64" i="4"/>
  <c r="EF64" i="4"/>
  <c r="FB64" i="4"/>
  <c r="EK64" i="4"/>
  <c r="EN64" i="4"/>
  <c r="ER64" i="4"/>
  <c r="EG64" i="4"/>
  <c r="EO64" i="4"/>
  <c r="D62" i="7"/>
  <c r="EU63" i="4"/>
  <c r="EY63" i="4"/>
  <c r="FC63" i="4"/>
  <c r="ET63" i="4"/>
  <c r="EZ63" i="4"/>
  <c r="ED63" i="4"/>
  <c r="EH63" i="4"/>
  <c r="EL63" i="4"/>
  <c r="EW63" i="4"/>
  <c r="EV63" i="4"/>
  <c r="FA63" i="4"/>
  <c r="EE63" i="4"/>
  <c r="EI63" i="4"/>
  <c r="EM63" i="4"/>
  <c r="ER63" i="4"/>
  <c r="FB63" i="4"/>
  <c r="EF63" i="4"/>
  <c r="EN63" i="4"/>
  <c r="EX63" i="4"/>
  <c r="EK63" i="4"/>
  <c r="ES63" i="4"/>
  <c r="EG63" i="4"/>
  <c r="EO63" i="4"/>
  <c r="EJ63" i="4"/>
  <c r="D61" i="7"/>
  <c r="EU62" i="4"/>
  <c r="EY62" i="4"/>
  <c r="FC62" i="4"/>
  <c r="EV62" i="4"/>
  <c r="FA62" i="4"/>
  <c r="ED62" i="4"/>
  <c r="EH62" i="4"/>
  <c r="EL62" i="4"/>
  <c r="EX62" i="4"/>
  <c r="ER62" i="4"/>
  <c r="EW62" i="4"/>
  <c r="FB62" i="4"/>
  <c r="EE62" i="4"/>
  <c r="EI62" i="4"/>
  <c r="EM62" i="4"/>
  <c r="ES62" i="4"/>
  <c r="EZ62" i="4"/>
  <c r="EJ62" i="4"/>
  <c r="EN62" i="4"/>
  <c r="ET62" i="4"/>
  <c r="EG62" i="4"/>
  <c r="EK62" i="4"/>
  <c r="EF62" i="4"/>
  <c r="EO62" i="4"/>
  <c r="D60" i="7"/>
  <c r="EU61" i="4"/>
  <c r="EY61" i="4"/>
  <c r="FC61" i="4"/>
  <c r="ER61" i="4"/>
  <c r="EW61" i="4"/>
  <c r="FB61" i="4"/>
  <c r="ED61" i="4"/>
  <c r="EH61" i="4"/>
  <c r="EL61" i="4"/>
  <c r="EZ61" i="4"/>
  <c r="ES61" i="4"/>
  <c r="EX61" i="4"/>
  <c r="EE61" i="4"/>
  <c r="EI61" i="4"/>
  <c r="EM61" i="4"/>
  <c r="ET61" i="4"/>
  <c r="EF61" i="4"/>
  <c r="EN61" i="4"/>
  <c r="EJ61" i="4"/>
  <c r="EV61" i="4"/>
  <c r="EG61" i="4"/>
  <c r="EO61" i="4"/>
  <c r="FA61" i="4"/>
  <c r="EK61" i="4"/>
  <c r="D59" i="7"/>
  <c r="EU60" i="4"/>
  <c r="EY60" i="4"/>
  <c r="FC60" i="4"/>
  <c r="ES60" i="4"/>
  <c r="EX60" i="4"/>
  <c r="ED60" i="4"/>
  <c r="EH60" i="4"/>
  <c r="EL60" i="4"/>
  <c r="FA60" i="4"/>
  <c r="ET60" i="4"/>
  <c r="EZ60" i="4"/>
  <c r="EE60" i="4"/>
  <c r="EI60" i="4"/>
  <c r="EM60" i="4"/>
  <c r="EV60" i="4"/>
  <c r="FB60" i="4"/>
  <c r="EJ60" i="4"/>
  <c r="ER60" i="4"/>
  <c r="EF60" i="4"/>
  <c r="EO60" i="4"/>
  <c r="EK60" i="4"/>
  <c r="EN60" i="4"/>
  <c r="EW60" i="4"/>
  <c r="EG60" i="4"/>
  <c r="D58" i="7"/>
  <c r="EU59" i="4"/>
  <c r="EY59" i="4"/>
  <c r="FC59" i="4"/>
  <c r="ET59" i="4"/>
  <c r="EZ59" i="4"/>
  <c r="ED59" i="4"/>
  <c r="EH59" i="4"/>
  <c r="EL59" i="4"/>
  <c r="ER59" i="4"/>
  <c r="FB59" i="4"/>
  <c r="EV59" i="4"/>
  <c r="FA59" i="4"/>
  <c r="EE59" i="4"/>
  <c r="EI59" i="4"/>
  <c r="EM59" i="4"/>
  <c r="EW59" i="4"/>
  <c r="ES59" i="4"/>
  <c r="EF59" i="4"/>
  <c r="EN59" i="4"/>
  <c r="EK59" i="4"/>
  <c r="EX59" i="4"/>
  <c r="EG59" i="4"/>
  <c r="EO59" i="4"/>
  <c r="EJ59" i="4"/>
  <c r="D57" i="7"/>
  <c r="EU58" i="4"/>
  <c r="EY58" i="4"/>
  <c r="FC58" i="4"/>
  <c r="EV58" i="4"/>
  <c r="FA58" i="4"/>
  <c r="ED58" i="4"/>
  <c r="EH58" i="4"/>
  <c r="EL58" i="4"/>
  <c r="ER58" i="4"/>
  <c r="EW58" i="4"/>
  <c r="FB58" i="4"/>
  <c r="EE58" i="4"/>
  <c r="EI58" i="4"/>
  <c r="EM58" i="4"/>
  <c r="ES58" i="4"/>
  <c r="EX58" i="4"/>
  <c r="EJ58" i="4"/>
  <c r="EF58" i="4"/>
  <c r="EN58" i="4"/>
  <c r="EZ58" i="4"/>
  <c r="EO58" i="4"/>
  <c r="EK58" i="4"/>
  <c r="ET58" i="4"/>
  <c r="EG58" i="4"/>
  <c r="D56" i="7"/>
  <c r="EU57" i="4"/>
  <c r="EY57" i="4"/>
  <c r="FC57" i="4"/>
  <c r="ER57" i="4"/>
  <c r="EW57" i="4"/>
  <c r="FB57" i="4"/>
  <c r="ED57" i="4"/>
  <c r="EH57" i="4"/>
  <c r="EL57" i="4"/>
  <c r="EZ57" i="4"/>
  <c r="ES57" i="4"/>
  <c r="EX57" i="4"/>
  <c r="EE57" i="4"/>
  <c r="EI57" i="4"/>
  <c r="EM57" i="4"/>
  <c r="ET57" i="4"/>
  <c r="EV57" i="4"/>
  <c r="EF57" i="4"/>
  <c r="EN57" i="4"/>
  <c r="EK57" i="4"/>
  <c r="FA57" i="4"/>
  <c r="EG57" i="4"/>
  <c r="EO57" i="4"/>
  <c r="EJ57" i="4"/>
  <c r="D55" i="7"/>
  <c r="EU56" i="4"/>
  <c r="EY56" i="4"/>
  <c r="FC56" i="4"/>
  <c r="ES56" i="4"/>
  <c r="EX56" i="4"/>
  <c r="ED56" i="4"/>
  <c r="EH56" i="4"/>
  <c r="EL56" i="4"/>
  <c r="FA56" i="4"/>
  <c r="ET56" i="4"/>
  <c r="EZ56" i="4"/>
  <c r="EE56" i="4"/>
  <c r="EI56" i="4"/>
  <c r="EM56" i="4"/>
  <c r="EV56" i="4"/>
  <c r="EJ56" i="4"/>
  <c r="EW56" i="4"/>
  <c r="EN56" i="4"/>
  <c r="EG56" i="4"/>
  <c r="ER56" i="4"/>
  <c r="EK56" i="4"/>
  <c r="EF56" i="4"/>
  <c r="FB56" i="4"/>
  <c r="EO56" i="4"/>
  <c r="D54" i="7"/>
  <c r="EU55" i="4"/>
  <c r="EY55" i="4"/>
  <c r="FC55" i="4"/>
  <c r="ET55" i="4"/>
  <c r="EZ55" i="4"/>
  <c r="ED55" i="4"/>
  <c r="EH55" i="4"/>
  <c r="EL55" i="4"/>
  <c r="ER55" i="4"/>
  <c r="FB55" i="4"/>
  <c r="EV55" i="4"/>
  <c r="FA55" i="4"/>
  <c r="EE55" i="4"/>
  <c r="EI55" i="4"/>
  <c r="EM55" i="4"/>
  <c r="EW55" i="4"/>
  <c r="EX55" i="4"/>
  <c r="EF55" i="4"/>
  <c r="EN55" i="4"/>
  <c r="EJ55" i="4"/>
  <c r="ES55" i="4"/>
  <c r="EG55" i="4"/>
  <c r="EO55" i="4"/>
  <c r="EK55" i="4"/>
  <c r="D53" i="7"/>
  <c r="EU54" i="4"/>
  <c r="EY54" i="4"/>
  <c r="FC54" i="4"/>
  <c r="EV54" i="4"/>
  <c r="FA54" i="4"/>
  <c r="ED54" i="4"/>
  <c r="EH54" i="4"/>
  <c r="EL54" i="4"/>
  <c r="ES54" i="4"/>
  <c r="ER54" i="4"/>
  <c r="EW54" i="4"/>
  <c r="FB54" i="4"/>
  <c r="EE54" i="4"/>
  <c r="EI54" i="4"/>
  <c r="EM54" i="4"/>
  <c r="EX54" i="4"/>
  <c r="EJ54" i="4"/>
  <c r="EF54" i="4"/>
  <c r="EO54" i="4"/>
  <c r="ET54" i="4"/>
  <c r="EK54" i="4"/>
  <c r="EZ54" i="4"/>
  <c r="EN54" i="4"/>
  <c r="EG54" i="4"/>
  <c r="D52" i="7"/>
  <c r="EU53" i="4"/>
  <c r="EY53" i="4"/>
  <c r="FC53" i="4"/>
  <c r="ER53" i="4"/>
  <c r="EW53" i="4"/>
  <c r="FB53" i="4"/>
  <c r="ED53" i="4"/>
  <c r="EH53" i="4"/>
  <c r="EL53" i="4"/>
  <c r="ET53" i="4"/>
  <c r="ES53" i="4"/>
  <c r="EX53" i="4"/>
  <c r="EE53" i="4"/>
  <c r="EI53" i="4"/>
  <c r="EM53" i="4"/>
  <c r="EZ53" i="4"/>
  <c r="FA53" i="4"/>
  <c r="EF53" i="4"/>
  <c r="EN53" i="4"/>
  <c r="EK53" i="4"/>
  <c r="EG53" i="4"/>
  <c r="EO53" i="4"/>
  <c r="EJ53" i="4"/>
  <c r="EV53" i="4"/>
  <c r="D51" i="7"/>
  <c r="EU52" i="4"/>
  <c r="EY52" i="4"/>
  <c r="FC52" i="4"/>
  <c r="ES52" i="4"/>
  <c r="EX52" i="4"/>
  <c r="ED52" i="4"/>
  <c r="EH52" i="4"/>
  <c r="EL52" i="4"/>
  <c r="EV52" i="4"/>
  <c r="ET52" i="4"/>
  <c r="EZ52" i="4"/>
  <c r="EE52" i="4"/>
  <c r="EI52" i="4"/>
  <c r="EM52" i="4"/>
  <c r="FA52" i="4"/>
  <c r="ER52" i="4"/>
  <c r="EJ52" i="4"/>
  <c r="FB52" i="4"/>
  <c r="EF52" i="4"/>
  <c r="EG52" i="4"/>
  <c r="EW52" i="4"/>
  <c r="EK52" i="4"/>
  <c r="EN52" i="4"/>
  <c r="EO52" i="4"/>
  <c r="D50" i="7"/>
  <c r="EU51" i="4"/>
  <c r="EY51" i="4"/>
  <c r="FC51" i="4"/>
  <c r="ET51" i="4"/>
  <c r="EZ51" i="4"/>
  <c r="ED51" i="4"/>
  <c r="EH51" i="4"/>
  <c r="EL51" i="4"/>
  <c r="EW51" i="4"/>
  <c r="EV51" i="4"/>
  <c r="FA51" i="4"/>
  <c r="EE51" i="4"/>
  <c r="EI51" i="4"/>
  <c r="EM51" i="4"/>
  <c r="ER51" i="4"/>
  <c r="FB51" i="4"/>
  <c r="EF51" i="4"/>
  <c r="EN51" i="4"/>
  <c r="EX51" i="4"/>
  <c r="EG51" i="4"/>
  <c r="EO51" i="4"/>
  <c r="ES51" i="4"/>
  <c r="EJ51" i="4"/>
  <c r="EK51" i="4"/>
  <c r="D49" i="7"/>
  <c r="EU50" i="4"/>
  <c r="EY50" i="4"/>
  <c r="FC50" i="4"/>
  <c r="EV50" i="4"/>
  <c r="FA50" i="4"/>
  <c r="ED50" i="4"/>
  <c r="EH50" i="4"/>
  <c r="EL50" i="4"/>
  <c r="EX50" i="4"/>
  <c r="ER50" i="4"/>
  <c r="EW50" i="4"/>
  <c r="FB50" i="4"/>
  <c r="EE50" i="4"/>
  <c r="EI50" i="4"/>
  <c r="EM50" i="4"/>
  <c r="ES50" i="4"/>
  <c r="ET50" i="4"/>
  <c r="EJ50" i="4"/>
  <c r="EN50" i="4"/>
  <c r="EG50" i="4"/>
  <c r="EO50" i="4"/>
  <c r="EZ50" i="4"/>
  <c r="EK50" i="4"/>
  <c r="EF50" i="4"/>
  <c r="D48" i="7"/>
  <c r="EU49" i="4"/>
  <c r="EY49" i="4"/>
  <c r="FC49" i="4"/>
  <c r="ER49" i="4"/>
  <c r="EW49" i="4"/>
  <c r="FB49" i="4"/>
  <c r="ED49" i="4"/>
  <c r="EH49" i="4"/>
  <c r="EL49" i="4"/>
  <c r="ET49" i="4"/>
  <c r="ES49" i="4"/>
  <c r="EX49" i="4"/>
  <c r="EE49" i="4"/>
  <c r="EI49" i="4"/>
  <c r="EM49" i="4"/>
  <c r="EZ49" i="4"/>
  <c r="EF49" i="4"/>
  <c r="EN49" i="4"/>
  <c r="EG49" i="4"/>
  <c r="EO49" i="4"/>
  <c r="EV49" i="4"/>
  <c r="EJ49" i="4"/>
  <c r="FA49" i="4"/>
  <c r="EK49" i="4"/>
  <c r="D47" i="7"/>
  <c r="EU48" i="4"/>
  <c r="EY48" i="4"/>
  <c r="FC48" i="4"/>
  <c r="ES48" i="4"/>
  <c r="EX48" i="4"/>
  <c r="ED48" i="4"/>
  <c r="EH48" i="4"/>
  <c r="EL48" i="4"/>
  <c r="EV48" i="4"/>
  <c r="ET48" i="4"/>
  <c r="EZ48" i="4"/>
  <c r="EE48" i="4"/>
  <c r="EI48" i="4"/>
  <c r="EM48" i="4"/>
  <c r="FA48" i="4"/>
  <c r="EW48" i="4"/>
  <c r="EJ48" i="4"/>
  <c r="EN48" i="4"/>
  <c r="ER48" i="4"/>
  <c r="EO48" i="4"/>
  <c r="FB48" i="4"/>
  <c r="EK48" i="4"/>
  <c r="EF48" i="4"/>
  <c r="EG48" i="4"/>
  <c r="D46" i="7"/>
  <c r="EU47" i="4"/>
  <c r="EY47" i="4"/>
  <c r="FC47" i="4"/>
  <c r="ET47" i="4"/>
  <c r="EZ47" i="4"/>
  <c r="ED47" i="4"/>
  <c r="EH47" i="4"/>
  <c r="EL47" i="4"/>
  <c r="EW47" i="4"/>
  <c r="EV47" i="4"/>
  <c r="FA47" i="4"/>
  <c r="EE47" i="4"/>
  <c r="EI47" i="4"/>
  <c r="EM47" i="4"/>
  <c r="ER47" i="4"/>
  <c r="FB47" i="4"/>
  <c r="EF47" i="4"/>
  <c r="EN47" i="4"/>
  <c r="EX47" i="4"/>
  <c r="EJ47" i="4"/>
  <c r="EK47" i="4"/>
  <c r="ES47" i="4"/>
  <c r="EG47" i="4"/>
  <c r="EO47" i="4"/>
  <c r="D45" i="7"/>
  <c r="EU46" i="4"/>
  <c r="EY46" i="4"/>
  <c r="FC46" i="4"/>
  <c r="EV46" i="4"/>
  <c r="FA46" i="4"/>
  <c r="ED46" i="4"/>
  <c r="EH46" i="4"/>
  <c r="EL46" i="4"/>
  <c r="EX46" i="4"/>
  <c r="ER46" i="4"/>
  <c r="EW46" i="4"/>
  <c r="FB46" i="4"/>
  <c r="EE46" i="4"/>
  <c r="EI46" i="4"/>
  <c r="EM46" i="4"/>
  <c r="ES46" i="4"/>
  <c r="EZ46" i="4"/>
  <c r="EJ46" i="4"/>
  <c r="EF46" i="4"/>
  <c r="EK46" i="4"/>
  <c r="EN46" i="4"/>
  <c r="ET46" i="4"/>
  <c r="EG46" i="4"/>
  <c r="EO46" i="4"/>
  <c r="D44" i="7"/>
  <c r="EU45" i="4"/>
  <c r="EY45" i="4"/>
  <c r="FC45" i="4"/>
  <c r="ER45" i="4"/>
  <c r="EW45" i="4"/>
  <c r="FB45" i="4"/>
  <c r="ED45" i="4"/>
  <c r="EH45" i="4"/>
  <c r="EL45" i="4"/>
  <c r="EZ45" i="4"/>
  <c r="ES45" i="4"/>
  <c r="EX45" i="4"/>
  <c r="EE45" i="4"/>
  <c r="EI45" i="4"/>
  <c r="EM45" i="4"/>
  <c r="ET45" i="4"/>
  <c r="EF45" i="4"/>
  <c r="EN45" i="4"/>
  <c r="EK45" i="4"/>
  <c r="EV45" i="4"/>
  <c r="EG45" i="4"/>
  <c r="EO45" i="4"/>
  <c r="FA45" i="4"/>
  <c r="EJ45" i="4"/>
  <c r="D43" i="7"/>
  <c r="EU44" i="4"/>
  <c r="EY44" i="4"/>
  <c r="FC44" i="4"/>
  <c r="ES44" i="4"/>
  <c r="EX44" i="4"/>
  <c r="ED44" i="4"/>
  <c r="EH44" i="4"/>
  <c r="EL44" i="4"/>
  <c r="FA44" i="4"/>
  <c r="ET44" i="4"/>
  <c r="EZ44" i="4"/>
  <c r="EE44" i="4"/>
  <c r="EI44" i="4"/>
  <c r="EM44" i="4"/>
  <c r="EV44" i="4"/>
  <c r="FB44" i="4"/>
  <c r="EJ44" i="4"/>
  <c r="ER44" i="4"/>
  <c r="EF44" i="4"/>
  <c r="EN44" i="4"/>
  <c r="EW44" i="4"/>
  <c r="EO44" i="4"/>
  <c r="EK44" i="4"/>
  <c r="EG44" i="4"/>
  <c r="D42" i="7"/>
  <c r="EU43" i="4"/>
  <c r="EY43" i="4"/>
  <c r="FC43" i="4"/>
  <c r="ET43" i="4"/>
  <c r="EZ43" i="4"/>
  <c r="ED43" i="4"/>
  <c r="EH43" i="4"/>
  <c r="EL43" i="4"/>
  <c r="ER43" i="4"/>
  <c r="FB43" i="4"/>
  <c r="EV43" i="4"/>
  <c r="FA43" i="4"/>
  <c r="EE43" i="4"/>
  <c r="EI43" i="4"/>
  <c r="EM43" i="4"/>
  <c r="EW43" i="4"/>
  <c r="ES43" i="4"/>
  <c r="EF43" i="4"/>
  <c r="EN43" i="4"/>
  <c r="EK43" i="4"/>
  <c r="EX43" i="4"/>
  <c r="EG43" i="4"/>
  <c r="EO43" i="4"/>
  <c r="EJ43" i="4"/>
  <c r="D41" i="7"/>
  <c r="EU42" i="4"/>
  <c r="EY42" i="4"/>
  <c r="FC42" i="4"/>
  <c r="EV42" i="4"/>
  <c r="FA42" i="4"/>
  <c r="ED42" i="4"/>
  <c r="EH42" i="4"/>
  <c r="EL42" i="4"/>
  <c r="ES42" i="4"/>
  <c r="ER42" i="4"/>
  <c r="EW42" i="4"/>
  <c r="FB42" i="4"/>
  <c r="EE42" i="4"/>
  <c r="EI42" i="4"/>
  <c r="EM42" i="4"/>
  <c r="EX42" i="4"/>
  <c r="EJ42" i="4"/>
  <c r="EN42" i="4"/>
  <c r="EG42" i="4"/>
  <c r="EK42" i="4"/>
  <c r="ET42" i="4"/>
  <c r="EF42" i="4"/>
  <c r="EZ42" i="4"/>
  <c r="EO42" i="4"/>
  <c r="D40" i="7"/>
  <c r="EU41" i="4"/>
  <c r="EY41" i="4"/>
  <c r="FC41" i="4"/>
  <c r="ER41" i="4"/>
  <c r="EW41" i="4"/>
  <c r="FB41" i="4"/>
  <c r="ED41" i="4"/>
  <c r="EH41" i="4"/>
  <c r="EL41" i="4"/>
  <c r="ET41" i="4"/>
  <c r="ES41" i="4"/>
  <c r="EX41" i="4"/>
  <c r="EE41" i="4"/>
  <c r="EI41" i="4"/>
  <c r="EM41" i="4"/>
  <c r="EZ41" i="4"/>
  <c r="EV41" i="4"/>
  <c r="EF41" i="4"/>
  <c r="EN41" i="4"/>
  <c r="EJ41" i="4"/>
  <c r="FA41" i="4"/>
  <c r="EG41" i="4"/>
  <c r="EO41" i="4"/>
  <c r="EK41" i="4"/>
  <c r="D39" i="7"/>
  <c r="EU40" i="4"/>
  <c r="EY40" i="4"/>
  <c r="FC40" i="4"/>
  <c r="ES40" i="4"/>
  <c r="EX40" i="4"/>
  <c r="ED40" i="4"/>
  <c r="EH40" i="4"/>
  <c r="EL40" i="4"/>
  <c r="EV40" i="4"/>
  <c r="ET40" i="4"/>
  <c r="EZ40" i="4"/>
  <c r="EE40" i="4"/>
  <c r="EI40" i="4"/>
  <c r="EM40" i="4"/>
  <c r="FA40" i="4"/>
  <c r="EJ40" i="4"/>
  <c r="EF40" i="4"/>
  <c r="FB40" i="4"/>
  <c r="EO40" i="4"/>
  <c r="ER40" i="4"/>
  <c r="EK40" i="4"/>
  <c r="EW40" i="4"/>
  <c r="EN40" i="4"/>
  <c r="EG40" i="4"/>
  <c r="D38" i="7"/>
  <c r="EU39" i="4"/>
  <c r="EY39" i="4"/>
  <c r="FC39" i="4"/>
  <c r="ET39" i="4"/>
  <c r="EZ39" i="4"/>
  <c r="ED39" i="4"/>
  <c r="EH39" i="4"/>
  <c r="EL39" i="4"/>
  <c r="EW39" i="4"/>
  <c r="EV39" i="4"/>
  <c r="FA39" i="4"/>
  <c r="EE39" i="4"/>
  <c r="EI39" i="4"/>
  <c r="EM39" i="4"/>
  <c r="ER39" i="4"/>
  <c r="FB39" i="4"/>
  <c r="EX39" i="4"/>
  <c r="EF39" i="4"/>
  <c r="EN39" i="4"/>
  <c r="EK39" i="4"/>
  <c r="EG39" i="4"/>
  <c r="EO39" i="4"/>
  <c r="EJ39" i="4"/>
  <c r="ES39" i="4"/>
  <c r="D37" i="7"/>
  <c r="EU38" i="4"/>
  <c r="EY38" i="4"/>
  <c r="FC38" i="4"/>
  <c r="EV38" i="4"/>
  <c r="FA38" i="4"/>
  <c r="ED38" i="4"/>
  <c r="EH38" i="4"/>
  <c r="EL38" i="4"/>
  <c r="EX38" i="4"/>
  <c r="ER38" i="4"/>
  <c r="EW38" i="4"/>
  <c r="FB38" i="4"/>
  <c r="EE38" i="4"/>
  <c r="EI38" i="4"/>
  <c r="EM38" i="4"/>
  <c r="ES38" i="4"/>
  <c r="EJ38" i="4"/>
  <c r="EZ38" i="4"/>
  <c r="EN38" i="4"/>
  <c r="EG38" i="4"/>
  <c r="ET38" i="4"/>
  <c r="EK38" i="4"/>
  <c r="EF38" i="4"/>
  <c r="EO38" i="4"/>
  <c r="D36" i="7"/>
  <c r="EU37" i="4"/>
  <c r="EY37" i="4"/>
  <c r="FC37" i="4"/>
  <c r="ER37" i="4"/>
  <c r="EW37" i="4"/>
  <c r="FB37" i="4"/>
  <c r="ED37" i="4"/>
  <c r="EH37" i="4"/>
  <c r="EL37" i="4"/>
  <c r="ET37" i="4"/>
  <c r="ES37" i="4"/>
  <c r="EX37" i="4"/>
  <c r="EE37" i="4"/>
  <c r="EI37" i="4"/>
  <c r="EM37" i="4"/>
  <c r="EZ37" i="4"/>
  <c r="FA37" i="4"/>
  <c r="EF37" i="4"/>
  <c r="EN37" i="4"/>
  <c r="EJ37" i="4"/>
  <c r="EV37" i="4"/>
  <c r="EK37" i="4"/>
  <c r="EG37" i="4"/>
  <c r="EO37" i="4"/>
  <c r="D35" i="7"/>
  <c r="EU36" i="4"/>
  <c r="EY36" i="4"/>
  <c r="FC36" i="4"/>
  <c r="ES36" i="4"/>
  <c r="EX36" i="4"/>
  <c r="ED36" i="4"/>
  <c r="EH36" i="4"/>
  <c r="EL36" i="4"/>
  <c r="EV36" i="4"/>
  <c r="ET36" i="4"/>
  <c r="EZ36" i="4"/>
  <c r="EE36" i="4"/>
  <c r="EI36" i="4"/>
  <c r="EM36" i="4"/>
  <c r="FA36" i="4"/>
  <c r="ER36" i="4"/>
  <c r="EJ36" i="4"/>
  <c r="EF36" i="4"/>
  <c r="EG36" i="4"/>
  <c r="EW36" i="4"/>
  <c r="EK36" i="4"/>
  <c r="FB36" i="4"/>
  <c r="EN36" i="4"/>
  <c r="EO36" i="4"/>
  <c r="D34" i="7"/>
  <c r="EU35" i="4"/>
  <c r="EY35" i="4"/>
  <c r="FC35" i="4"/>
  <c r="ET35" i="4"/>
  <c r="EZ35" i="4"/>
  <c r="ED35" i="4"/>
  <c r="EH35" i="4"/>
  <c r="EL35" i="4"/>
  <c r="ER35" i="4"/>
  <c r="FB35" i="4"/>
  <c r="EF35" i="4"/>
  <c r="EV35" i="4"/>
  <c r="FA35" i="4"/>
  <c r="EE35" i="4"/>
  <c r="EI35" i="4"/>
  <c r="EM35" i="4"/>
  <c r="EW35" i="4"/>
  <c r="EJ35" i="4"/>
  <c r="EN35" i="4"/>
  <c r="EK35" i="4"/>
  <c r="EO35" i="4"/>
  <c r="ES35" i="4"/>
  <c r="EG35" i="4"/>
  <c r="EX35" i="4"/>
  <c r="D33" i="7"/>
  <c r="EU34" i="4"/>
  <c r="EY34" i="4"/>
  <c r="FC34" i="4"/>
  <c r="EV34" i="4"/>
  <c r="FA34" i="4"/>
  <c r="ED34" i="4"/>
  <c r="EH34" i="4"/>
  <c r="EL34" i="4"/>
  <c r="EX34" i="4"/>
  <c r="EF34" i="4"/>
  <c r="ER34" i="4"/>
  <c r="EW34" i="4"/>
  <c r="FB34" i="4"/>
  <c r="EE34" i="4"/>
  <c r="EI34" i="4"/>
  <c r="EM34" i="4"/>
  <c r="ES34" i="4"/>
  <c r="EJ34" i="4"/>
  <c r="EN34" i="4"/>
  <c r="ET34" i="4"/>
  <c r="EK34" i="4"/>
  <c r="EZ34" i="4"/>
  <c r="EO34" i="4"/>
  <c r="EG34" i="4"/>
  <c r="D32" i="7"/>
  <c r="EU33" i="4"/>
  <c r="EY33" i="4"/>
  <c r="FC33" i="4"/>
  <c r="ER33" i="4"/>
  <c r="EW33" i="4"/>
  <c r="FB33" i="4"/>
  <c r="ED33" i="4"/>
  <c r="EH33" i="4"/>
  <c r="EL33" i="4"/>
  <c r="EZ33" i="4"/>
  <c r="EJ33" i="4"/>
  <c r="ES33" i="4"/>
  <c r="EX33" i="4"/>
  <c r="EE33" i="4"/>
  <c r="EI33" i="4"/>
  <c r="EM33" i="4"/>
  <c r="ET33" i="4"/>
  <c r="EF33" i="4"/>
  <c r="EN33" i="4"/>
  <c r="EG33" i="4"/>
  <c r="EO33" i="4"/>
  <c r="FA33" i="4"/>
  <c r="EK33" i="4"/>
  <c r="EV33" i="4"/>
  <c r="D31" i="7"/>
  <c r="EU32" i="4"/>
  <c r="EY32" i="4"/>
  <c r="FC32" i="4"/>
  <c r="ES32" i="4"/>
  <c r="EX32" i="4"/>
  <c r="ED32" i="4"/>
  <c r="EH32" i="4"/>
  <c r="EL32" i="4"/>
  <c r="FA32" i="4"/>
  <c r="EF32" i="4"/>
  <c r="EN32" i="4"/>
  <c r="ET32" i="4"/>
  <c r="EZ32" i="4"/>
  <c r="EE32" i="4"/>
  <c r="EI32" i="4"/>
  <c r="EM32" i="4"/>
  <c r="EV32" i="4"/>
  <c r="EJ32" i="4"/>
  <c r="EW32" i="4"/>
  <c r="EO32" i="4"/>
  <c r="FB32" i="4"/>
  <c r="EG32" i="4"/>
  <c r="EK32" i="4"/>
  <c r="ER32" i="4"/>
  <c r="D30" i="7"/>
  <c r="EU31" i="4"/>
  <c r="EY31" i="4"/>
  <c r="FC31" i="4"/>
  <c r="ET31" i="4"/>
  <c r="EZ31" i="4"/>
  <c r="ED31" i="4"/>
  <c r="EH31" i="4"/>
  <c r="EL31" i="4"/>
  <c r="ER31" i="4"/>
  <c r="FB31" i="4"/>
  <c r="EJ31" i="4"/>
  <c r="EV31" i="4"/>
  <c r="FA31" i="4"/>
  <c r="EE31" i="4"/>
  <c r="EI31" i="4"/>
  <c r="EM31" i="4"/>
  <c r="EW31" i="4"/>
  <c r="EF31" i="4"/>
  <c r="EN31" i="4"/>
  <c r="EO31" i="4"/>
  <c r="EG31" i="4"/>
  <c r="ES31" i="4"/>
  <c r="EX31" i="4"/>
  <c r="EK31" i="4"/>
  <c r="D29" i="7"/>
  <c r="EU30" i="4"/>
  <c r="EY30" i="4"/>
  <c r="FC30" i="4"/>
  <c r="EV30" i="4"/>
  <c r="FA30" i="4"/>
  <c r="ED30" i="4"/>
  <c r="EH30" i="4"/>
  <c r="EL30" i="4"/>
  <c r="ES30" i="4"/>
  <c r="EJ30" i="4"/>
  <c r="EN30" i="4"/>
  <c r="ER30" i="4"/>
  <c r="EW30" i="4"/>
  <c r="FB30" i="4"/>
  <c r="EE30" i="4"/>
  <c r="EI30" i="4"/>
  <c r="EM30" i="4"/>
  <c r="EX30" i="4"/>
  <c r="EF30" i="4"/>
  <c r="EZ30" i="4"/>
  <c r="EK30" i="4"/>
  <c r="ET30" i="4"/>
  <c r="EG30" i="4"/>
  <c r="EO30" i="4"/>
  <c r="D28" i="7"/>
  <c r="EU29" i="4"/>
  <c r="EY29" i="4"/>
  <c r="FC29" i="4"/>
  <c r="ER29" i="4"/>
  <c r="EW29" i="4"/>
  <c r="FB29" i="4"/>
  <c r="ED29" i="4"/>
  <c r="EH29" i="4"/>
  <c r="EL29" i="4"/>
  <c r="ET29" i="4"/>
  <c r="EF29" i="4"/>
  <c r="EN29" i="4"/>
  <c r="ES29" i="4"/>
  <c r="EX29" i="4"/>
  <c r="EE29" i="4"/>
  <c r="EI29" i="4"/>
  <c r="EM29" i="4"/>
  <c r="EZ29" i="4"/>
  <c r="EJ29" i="4"/>
  <c r="EG29" i="4"/>
  <c r="EV29" i="4"/>
  <c r="EK29" i="4"/>
  <c r="FA29" i="4"/>
  <c r="EO29" i="4"/>
  <c r="D27" i="7"/>
  <c r="EU28" i="4"/>
  <c r="EY28" i="4"/>
  <c r="FC28" i="4"/>
  <c r="ES28" i="4"/>
  <c r="EX28" i="4"/>
  <c r="ED28" i="4"/>
  <c r="EH28" i="4"/>
  <c r="EL28" i="4"/>
  <c r="EV28" i="4"/>
  <c r="EJ28" i="4"/>
  <c r="ET28" i="4"/>
  <c r="EZ28" i="4"/>
  <c r="EE28" i="4"/>
  <c r="EI28" i="4"/>
  <c r="EM28" i="4"/>
  <c r="FA28" i="4"/>
  <c r="EF28" i="4"/>
  <c r="EN28" i="4"/>
  <c r="FB28" i="4"/>
  <c r="EK28" i="4"/>
  <c r="EG28" i="4"/>
  <c r="ER28" i="4"/>
  <c r="EW28" i="4"/>
  <c r="EO28" i="4"/>
  <c r="D26" i="7"/>
  <c r="EU27" i="4"/>
  <c r="EY27" i="4"/>
  <c r="FC27" i="4"/>
  <c r="ET27" i="4"/>
  <c r="EZ27" i="4"/>
  <c r="ED27" i="4"/>
  <c r="EH27" i="4"/>
  <c r="EL27" i="4"/>
  <c r="EW27" i="4"/>
  <c r="EJ27" i="4"/>
  <c r="EN27" i="4"/>
  <c r="EV27" i="4"/>
  <c r="FA27" i="4"/>
  <c r="EE27" i="4"/>
  <c r="EI27" i="4"/>
  <c r="EM27" i="4"/>
  <c r="ER27" i="4"/>
  <c r="FB27" i="4"/>
  <c r="EF27" i="4"/>
  <c r="ES27" i="4"/>
  <c r="EO27" i="4"/>
  <c r="EK27" i="4"/>
  <c r="EX27" i="4"/>
  <c r="EG27" i="4"/>
  <c r="D25" i="7"/>
  <c r="EU26" i="4"/>
  <c r="EY26" i="4"/>
  <c r="FC26" i="4"/>
  <c r="EV26" i="4"/>
  <c r="FA26" i="4"/>
  <c r="ED26" i="4"/>
  <c r="EH26" i="4"/>
  <c r="EL26" i="4"/>
  <c r="EX26" i="4"/>
  <c r="EF26" i="4"/>
  <c r="EN26" i="4"/>
  <c r="ER26" i="4"/>
  <c r="EW26" i="4"/>
  <c r="FB26" i="4"/>
  <c r="EE26" i="4"/>
  <c r="EI26" i="4"/>
  <c r="EM26" i="4"/>
  <c r="ES26" i="4"/>
  <c r="EJ26" i="4"/>
  <c r="EK26" i="4"/>
  <c r="EZ26" i="4"/>
  <c r="EO26" i="4"/>
  <c r="ET26" i="4"/>
  <c r="EG26" i="4"/>
  <c r="D24" i="7"/>
  <c r="EU25" i="4"/>
  <c r="EY25" i="4"/>
  <c r="FC25" i="4"/>
  <c r="ER25" i="4"/>
  <c r="EW25" i="4"/>
  <c r="FB25" i="4"/>
  <c r="ED25" i="4"/>
  <c r="EH25" i="4"/>
  <c r="EL25" i="4"/>
  <c r="ET25" i="4"/>
  <c r="EZ25" i="4"/>
  <c r="EJ25" i="4"/>
  <c r="ES25" i="4"/>
  <c r="EX25" i="4"/>
  <c r="EE25" i="4"/>
  <c r="EI25" i="4"/>
  <c r="EM25" i="4"/>
  <c r="EF25" i="4"/>
  <c r="EN25" i="4"/>
  <c r="EV25" i="4"/>
  <c r="EG25" i="4"/>
  <c r="EO25" i="4"/>
  <c r="FA25" i="4"/>
  <c r="EK25" i="4"/>
  <c r="D23" i="7"/>
  <c r="EU24" i="4"/>
  <c r="EY24" i="4"/>
  <c r="FC24" i="4"/>
  <c r="ES24" i="4"/>
  <c r="EX24" i="4"/>
  <c r="ED24" i="4"/>
  <c r="EH24" i="4"/>
  <c r="EL24" i="4"/>
  <c r="EV24" i="4"/>
  <c r="EJ24" i="4"/>
  <c r="ET24" i="4"/>
  <c r="EZ24" i="4"/>
  <c r="EE24" i="4"/>
  <c r="EI24" i="4"/>
  <c r="EM24" i="4"/>
  <c r="FA24" i="4"/>
  <c r="EF24" i="4"/>
  <c r="EN24" i="4"/>
  <c r="EK24" i="4"/>
  <c r="EO24" i="4"/>
  <c r="ER24" i="4"/>
  <c r="EG24" i="4"/>
  <c r="EW24" i="4"/>
  <c r="FB24" i="4"/>
  <c r="D22" i="7"/>
  <c r="EU23" i="4"/>
  <c r="EY23" i="4"/>
  <c r="FC23" i="4"/>
  <c r="ET23" i="4"/>
  <c r="EZ23" i="4"/>
  <c r="ED23" i="4"/>
  <c r="EH23" i="4"/>
  <c r="EL23" i="4"/>
  <c r="EW23" i="4"/>
  <c r="EF23" i="4"/>
  <c r="EN23" i="4"/>
  <c r="EV23" i="4"/>
  <c r="FA23" i="4"/>
  <c r="EE23" i="4"/>
  <c r="EI23" i="4"/>
  <c r="EM23" i="4"/>
  <c r="ER23" i="4"/>
  <c r="FB23" i="4"/>
  <c r="EJ23" i="4"/>
  <c r="EX23" i="4"/>
  <c r="EO23" i="4"/>
  <c r="ES23" i="4"/>
  <c r="EG23" i="4"/>
  <c r="EK23" i="4"/>
  <c r="D21" i="7"/>
  <c r="EU22" i="4"/>
  <c r="EY22" i="4"/>
  <c r="FC22" i="4"/>
  <c r="EV22" i="4"/>
  <c r="FA22" i="4"/>
  <c r="ED22" i="4"/>
  <c r="EH22" i="4"/>
  <c r="EL22" i="4"/>
  <c r="EX22" i="4"/>
  <c r="EF22" i="4"/>
  <c r="EJ22" i="4"/>
  <c r="ER22" i="4"/>
  <c r="EW22" i="4"/>
  <c r="FB22" i="4"/>
  <c r="EE22" i="4"/>
  <c r="EI22" i="4"/>
  <c r="EM22" i="4"/>
  <c r="ES22" i="4"/>
  <c r="EN22" i="4"/>
  <c r="EK22" i="4"/>
  <c r="EG22" i="4"/>
  <c r="ET22" i="4"/>
  <c r="EO22" i="4"/>
  <c r="EZ22" i="4"/>
  <c r="D20" i="7"/>
  <c r="EU21" i="4"/>
  <c r="EY21" i="4"/>
  <c r="FC21" i="4"/>
  <c r="ER21" i="4"/>
  <c r="EW21" i="4"/>
  <c r="FB21" i="4"/>
  <c r="ED21" i="4"/>
  <c r="EH21" i="4"/>
  <c r="EL21" i="4"/>
  <c r="EZ21" i="4"/>
  <c r="EJ21" i="4"/>
  <c r="ES21" i="4"/>
  <c r="EX21" i="4"/>
  <c r="EE21" i="4"/>
  <c r="EI21" i="4"/>
  <c r="EM21" i="4"/>
  <c r="ET21" i="4"/>
  <c r="EF21" i="4"/>
  <c r="EN21" i="4"/>
  <c r="FA21" i="4"/>
  <c r="EG21" i="4"/>
  <c r="EO21" i="4"/>
  <c r="EK21" i="4"/>
  <c r="EV21" i="4"/>
  <c r="D19" i="7"/>
  <c r="EU20" i="4"/>
  <c r="EY20" i="4"/>
  <c r="FC20" i="4"/>
  <c r="ES20" i="4"/>
  <c r="EX20" i="4"/>
  <c r="ED20" i="4"/>
  <c r="EH20" i="4"/>
  <c r="EL20" i="4"/>
  <c r="EV20" i="4"/>
  <c r="FA20" i="4"/>
  <c r="EJ20" i="4"/>
  <c r="ET20" i="4"/>
  <c r="EZ20" i="4"/>
  <c r="EE20" i="4"/>
  <c r="EI20" i="4"/>
  <c r="EM20" i="4"/>
  <c r="EF20" i="4"/>
  <c r="EN20" i="4"/>
  <c r="ER20" i="4"/>
  <c r="FB20" i="4"/>
  <c r="EW20" i="4"/>
  <c r="EG20" i="4"/>
  <c r="EK20" i="4"/>
  <c r="EO20" i="4"/>
  <c r="D18" i="7"/>
  <c r="EU19" i="4"/>
  <c r="EY19" i="4"/>
  <c r="FC19" i="4"/>
  <c r="ET19" i="4"/>
  <c r="EZ19" i="4"/>
  <c r="ED19" i="4"/>
  <c r="EH19" i="4"/>
  <c r="EL19" i="4"/>
  <c r="ER19" i="4"/>
  <c r="EW19" i="4"/>
  <c r="EF19" i="4"/>
  <c r="EN19" i="4"/>
  <c r="EV19" i="4"/>
  <c r="FA19" i="4"/>
  <c r="EE19" i="4"/>
  <c r="EI19" i="4"/>
  <c r="EM19" i="4"/>
  <c r="FB19" i="4"/>
  <c r="EJ19" i="4"/>
  <c r="EO19" i="4"/>
  <c r="EX19" i="4"/>
  <c r="EK19" i="4"/>
  <c r="ES19" i="4"/>
  <c r="EG19" i="4"/>
  <c r="D17" i="7"/>
  <c r="EU18" i="4"/>
  <c r="EY18" i="4"/>
  <c r="FC18" i="4"/>
  <c r="EV18" i="4"/>
  <c r="FA18" i="4"/>
  <c r="ED18" i="4"/>
  <c r="EH18" i="4"/>
  <c r="EL18" i="4"/>
  <c r="ES18" i="4"/>
  <c r="EJ18" i="4"/>
  <c r="ER18" i="4"/>
  <c r="EW18" i="4"/>
  <c r="FB18" i="4"/>
  <c r="EE18" i="4"/>
  <c r="EI18" i="4"/>
  <c r="EM18" i="4"/>
  <c r="EX18" i="4"/>
  <c r="EF18" i="4"/>
  <c r="EN18" i="4"/>
  <c r="ET18" i="4"/>
  <c r="EK18" i="4"/>
  <c r="EZ18" i="4"/>
  <c r="EO18" i="4"/>
  <c r="EG18" i="4"/>
  <c r="D16" i="7"/>
  <c r="EU17" i="4"/>
  <c r="EY17" i="4"/>
  <c r="FC17" i="4"/>
  <c r="ER17" i="4"/>
  <c r="EW17" i="4"/>
  <c r="FB17" i="4"/>
  <c r="ED17" i="4"/>
  <c r="EH17" i="4"/>
  <c r="EL17" i="4"/>
  <c r="ET17" i="4"/>
  <c r="EF17" i="4"/>
  <c r="EN17" i="4"/>
  <c r="ES17" i="4"/>
  <c r="EX17" i="4"/>
  <c r="EE17" i="4"/>
  <c r="EI17" i="4"/>
  <c r="EM17" i="4"/>
  <c r="EZ17" i="4"/>
  <c r="EJ17" i="4"/>
  <c r="EG17" i="4"/>
  <c r="EO17" i="4"/>
  <c r="EK17" i="4"/>
  <c r="EV17" i="4"/>
  <c r="FA17" i="4"/>
  <c r="D15" i="7"/>
  <c r="EU16" i="4"/>
  <c r="EY16" i="4"/>
  <c r="FC16" i="4"/>
  <c r="ES16" i="4"/>
  <c r="EX16" i="4"/>
  <c r="ED16" i="4"/>
  <c r="EH16" i="4"/>
  <c r="EL16" i="4"/>
  <c r="FA16" i="4"/>
  <c r="EF16" i="4"/>
  <c r="ET16" i="4"/>
  <c r="EZ16" i="4"/>
  <c r="EE16" i="4"/>
  <c r="EI16" i="4"/>
  <c r="EM16" i="4"/>
  <c r="EV16" i="4"/>
  <c r="EJ16" i="4"/>
  <c r="EN16" i="4"/>
  <c r="EW16" i="4"/>
  <c r="FB16" i="4"/>
  <c r="EG16" i="4"/>
  <c r="EK16" i="4"/>
  <c r="ER16" i="4"/>
  <c r="EO16" i="4"/>
  <c r="D14" i="7"/>
  <c r="EU15" i="4"/>
  <c r="EY15" i="4"/>
  <c r="FC15" i="4"/>
  <c r="ET15" i="4"/>
  <c r="EZ15" i="4"/>
  <c r="ED15" i="4"/>
  <c r="EH15" i="4"/>
  <c r="EL15" i="4"/>
  <c r="FB15" i="4"/>
  <c r="EJ15" i="4"/>
  <c r="EV15" i="4"/>
  <c r="FA15" i="4"/>
  <c r="EE15" i="4"/>
  <c r="EI15" i="4"/>
  <c r="EM15" i="4"/>
  <c r="ER15" i="4"/>
  <c r="EW15" i="4"/>
  <c r="EF15" i="4"/>
  <c r="EN15" i="4"/>
  <c r="EO15" i="4"/>
  <c r="EK15" i="4"/>
  <c r="ES15" i="4"/>
  <c r="EX15" i="4"/>
  <c r="EG15" i="4"/>
  <c r="D13" i="7"/>
  <c r="EU14" i="4"/>
  <c r="EY14" i="4"/>
  <c r="FC14" i="4"/>
  <c r="EG14" i="4"/>
  <c r="EV14" i="4"/>
  <c r="FA14" i="4"/>
  <c r="EH14" i="4"/>
  <c r="EL14" i="4"/>
  <c r="ES14" i="4"/>
  <c r="EX14" i="4"/>
  <c r="EJ14" i="4"/>
  <c r="ER14" i="4"/>
  <c r="EW14" i="4"/>
  <c r="FB14" i="4"/>
  <c r="ED14" i="4"/>
  <c r="EI14" i="4"/>
  <c r="EM14" i="4"/>
  <c r="EE14" i="4"/>
  <c r="EN14" i="4"/>
  <c r="EZ14" i="4"/>
  <c r="EK14" i="4"/>
  <c r="ET14" i="4"/>
  <c r="EO14" i="4"/>
  <c r="EF14" i="4"/>
  <c r="D12" i="7"/>
  <c r="EU13" i="4"/>
  <c r="EY13" i="4"/>
  <c r="FC13" i="4"/>
  <c r="EG13" i="4"/>
  <c r="EK13" i="4"/>
  <c r="EO13" i="4"/>
  <c r="ER13" i="4"/>
  <c r="EW13" i="4"/>
  <c r="FB13" i="4"/>
  <c r="ED13" i="4"/>
  <c r="EI13" i="4"/>
  <c r="EN13" i="4"/>
  <c r="ET13" i="4"/>
  <c r="EZ13" i="4"/>
  <c r="EF13" i="4"/>
  <c r="EL13" i="4"/>
  <c r="ES13" i="4"/>
  <c r="EX13" i="4"/>
  <c r="EE13" i="4"/>
  <c r="EJ13" i="4"/>
  <c r="EM13" i="4"/>
  <c r="EV13" i="4"/>
  <c r="EH13" i="4"/>
  <c r="FA13" i="4"/>
  <c r="D11" i="7"/>
  <c r="EU12" i="4"/>
  <c r="EY12" i="4"/>
  <c r="FC12" i="4"/>
  <c r="EG12" i="4"/>
  <c r="EK12" i="4"/>
  <c r="EO12" i="4"/>
  <c r="ES12" i="4"/>
  <c r="EX12" i="4"/>
  <c r="EE12" i="4"/>
  <c r="EJ12" i="4"/>
  <c r="EV12" i="4"/>
  <c r="EH12" i="4"/>
  <c r="ET12" i="4"/>
  <c r="EZ12" i="4"/>
  <c r="EF12" i="4"/>
  <c r="EL12" i="4"/>
  <c r="FA12" i="4"/>
  <c r="EM12" i="4"/>
  <c r="FB12" i="4"/>
  <c r="EN12" i="4"/>
  <c r="EI12" i="4"/>
  <c r="ER12" i="4"/>
  <c r="ED12" i="4"/>
  <c r="EW12" i="4"/>
  <c r="D10" i="7"/>
  <c r="EU11" i="4"/>
  <c r="EY11" i="4"/>
  <c r="FC11" i="4"/>
  <c r="EG11" i="4"/>
  <c r="EK11" i="4"/>
  <c r="EO11" i="4"/>
  <c r="ET11" i="4"/>
  <c r="EZ11" i="4"/>
  <c r="EF11" i="4"/>
  <c r="EL11" i="4"/>
  <c r="ER11" i="4"/>
  <c r="EW11" i="4"/>
  <c r="FB11" i="4"/>
  <c r="EI11" i="4"/>
  <c r="EV11" i="4"/>
  <c r="FA11" i="4"/>
  <c r="EH11" i="4"/>
  <c r="EM11" i="4"/>
  <c r="ED11" i="4"/>
  <c r="EN11" i="4"/>
  <c r="ES11" i="4"/>
  <c r="EE11" i="4"/>
  <c r="EX11" i="4"/>
  <c r="EJ11" i="4"/>
  <c r="D9" i="7"/>
  <c r="EU10" i="4"/>
  <c r="EY10" i="4"/>
  <c r="FC10" i="4"/>
  <c r="EG10" i="4"/>
  <c r="EK10" i="4"/>
  <c r="EO10" i="4"/>
  <c r="EV10" i="4"/>
  <c r="FA10" i="4"/>
  <c r="EH10" i="4"/>
  <c r="EM10" i="4"/>
  <c r="ES10" i="4"/>
  <c r="EX10" i="4"/>
  <c r="EE10" i="4"/>
  <c r="ER10" i="4"/>
  <c r="EW10" i="4"/>
  <c r="FB10" i="4"/>
  <c r="ED10" i="4"/>
  <c r="EI10" i="4"/>
  <c r="EN10" i="4"/>
  <c r="EJ10" i="4"/>
  <c r="EF10" i="4"/>
  <c r="ET10" i="4"/>
  <c r="EZ10" i="4"/>
  <c r="EL10" i="4"/>
  <c r="D8" i="7"/>
  <c r="EU9" i="4"/>
  <c r="EY9" i="4"/>
  <c r="FC9" i="4"/>
  <c r="EG9" i="4"/>
  <c r="EK9" i="4"/>
  <c r="EO9" i="4"/>
  <c r="ER9" i="4"/>
  <c r="EW9" i="4"/>
  <c r="FB9" i="4"/>
  <c r="ED9" i="4"/>
  <c r="EI9" i="4"/>
  <c r="EN9" i="4"/>
  <c r="ET9" i="4"/>
  <c r="EZ9" i="4"/>
  <c r="EF9" i="4"/>
  <c r="ES9" i="4"/>
  <c r="EX9" i="4"/>
  <c r="EE9" i="4"/>
  <c r="EJ9" i="4"/>
  <c r="EL9" i="4"/>
  <c r="EV9" i="4"/>
  <c r="EH9" i="4"/>
  <c r="FA9" i="4"/>
  <c r="EM9" i="4"/>
  <c r="D7" i="7"/>
  <c r="EU8" i="4"/>
  <c r="EY8" i="4"/>
  <c r="FC8" i="4"/>
  <c r="EG8" i="4"/>
  <c r="EK8" i="4"/>
  <c r="EO8" i="4"/>
  <c r="ES8" i="4"/>
  <c r="EX8" i="4"/>
  <c r="EE8" i="4"/>
  <c r="EJ8" i="4"/>
  <c r="EV8" i="4"/>
  <c r="FA8" i="4"/>
  <c r="EH8" i="4"/>
  <c r="ET8" i="4"/>
  <c r="EZ8" i="4"/>
  <c r="EF8" i="4"/>
  <c r="EL8" i="4"/>
  <c r="EM8" i="4"/>
  <c r="EN8" i="4"/>
  <c r="ER8" i="4"/>
  <c r="ED8" i="4"/>
  <c r="EW8" i="4"/>
  <c r="EI8" i="4"/>
  <c r="FB8" i="4"/>
  <c r="D6" i="7"/>
  <c r="EU7" i="4"/>
  <c r="EY7" i="4"/>
  <c r="FC7" i="4"/>
  <c r="EG7" i="4"/>
  <c r="EK7" i="4"/>
  <c r="EO7" i="4"/>
  <c r="ET7" i="4"/>
  <c r="EZ7" i="4"/>
  <c r="EF7" i="4"/>
  <c r="EL7" i="4"/>
  <c r="ER7" i="4"/>
  <c r="EW7" i="4"/>
  <c r="FB7" i="4"/>
  <c r="EI7" i="4"/>
  <c r="EV7" i="4"/>
  <c r="FA7" i="4"/>
  <c r="EH7" i="4"/>
  <c r="EM7" i="4"/>
  <c r="ED7" i="4"/>
  <c r="EN7" i="4"/>
  <c r="EX7" i="4"/>
  <c r="EJ7" i="4"/>
  <c r="EE7" i="4"/>
  <c r="ES7" i="4"/>
  <c r="D5" i="7"/>
  <c r="EU6" i="4"/>
  <c r="EY6" i="4"/>
  <c r="FC6" i="4"/>
  <c r="EG6" i="4"/>
  <c r="EK6" i="4"/>
  <c r="EO6" i="4"/>
  <c r="EV6" i="4"/>
  <c r="FA6" i="4"/>
  <c r="EH6" i="4"/>
  <c r="EM6" i="4"/>
  <c r="ES6" i="4"/>
  <c r="EX6" i="4"/>
  <c r="EE6" i="4"/>
  <c r="ER6" i="4"/>
  <c r="EW6" i="4"/>
  <c r="FB6" i="4"/>
  <c r="ED6" i="4"/>
  <c r="EI6" i="4"/>
  <c r="EN6" i="4"/>
  <c r="EJ6" i="4"/>
  <c r="EL6" i="4"/>
  <c r="ET6" i="4"/>
  <c r="EF6" i="4"/>
  <c r="EZ6" i="4"/>
  <c r="D4" i="7"/>
  <c r="EU5" i="4"/>
  <c r="EY5" i="4"/>
  <c r="FC5" i="4"/>
  <c r="EG5" i="4"/>
  <c r="EK5" i="4"/>
  <c r="EO5" i="4"/>
  <c r="ER5" i="4"/>
  <c r="EW5" i="4"/>
  <c r="FB5" i="4"/>
  <c r="ED5" i="4"/>
  <c r="EI5" i="4"/>
  <c r="EN5" i="4"/>
  <c r="ET5" i="4"/>
  <c r="EZ5" i="4"/>
  <c r="EF5" i="4"/>
  <c r="ES5" i="4"/>
  <c r="EX5" i="4"/>
  <c r="EE5" i="4"/>
  <c r="EJ5" i="4"/>
  <c r="EL5" i="4"/>
  <c r="FA5" i="4"/>
  <c r="EM5" i="4"/>
  <c r="EV5" i="4"/>
  <c r="EH5" i="4"/>
  <c r="D3" i="7"/>
  <c r="EU4" i="4"/>
  <c r="EY4" i="4"/>
  <c r="FC4" i="4"/>
  <c r="EG4" i="4"/>
  <c r="EK4" i="4"/>
  <c r="EO4" i="4"/>
  <c r="ES4" i="4"/>
  <c r="EX4" i="4"/>
  <c r="EE4" i="4"/>
  <c r="EJ4" i="4"/>
  <c r="EV4" i="4"/>
  <c r="FA4" i="4"/>
  <c r="ET4" i="4"/>
  <c r="EZ4" i="4"/>
  <c r="EF4" i="4"/>
  <c r="EL4" i="4"/>
  <c r="EH4" i="4"/>
  <c r="EM4" i="4"/>
  <c r="ER4" i="4"/>
  <c r="ED4" i="4"/>
  <c r="EW4" i="4"/>
  <c r="EI4" i="4"/>
  <c r="FB4" i="4"/>
  <c r="EN4" i="4"/>
  <c r="D2" i="7"/>
  <c r="EV3" i="4"/>
  <c r="EZ3" i="4"/>
  <c r="ER3" i="4"/>
  <c r="EU3" i="4"/>
  <c r="FA3" i="4"/>
  <c r="EG3" i="4"/>
  <c r="EK3" i="4"/>
  <c r="EO3" i="4"/>
  <c r="ES3" i="4"/>
  <c r="FC3" i="4"/>
  <c r="EW3" i="4"/>
  <c r="FB3" i="4"/>
  <c r="EH3" i="4"/>
  <c r="EL3" i="4"/>
  <c r="ED3" i="4"/>
  <c r="EX3" i="4"/>
  <c r="EI3" i="4"/>
  <c r="ET3" i="4"/>
  <c r="EM3" i="4"/>
  <c r="EY3" i="4"/>
  <c r="EN3" i="4"/>
  <c r="EJ3" i="4"/>
  <c r="EE3" i="4"/>
  <c r="EF3" i="4"/>
  <c r="C97" i="7"/>
  <c r="FV98" i="4"/>
  <c r="FZ98" i="4"/>
  <c r="GD98" i="4"/>
  <c r="FW98" i="4"/>
  <c r="GB98" i="4"/>
  <c r="FU98" i="4"/>
  <c r="GC98" i="4"/>
  <c r="FT98" i="4"/>
  <c r="GE98" i="4"/>
  <c r="FI98" i="4"/>
  <c r="FM98" i="4"/>
  <c r="FQ98" i="4"/>
  <c r="FY98" i="4"/>
  <c r="FK98" i="4"/>
  <c r="FO98" i="4"/>
  <c r="GA98" i="4"/>
  <c r="FH98" i="4"/>
  <c r="FL98" i="4"/>
  <c r="FP98" i="4"/>
  <c r="FX98" i="4"/>
  <c r="FJ98" i="4"/>
  <c r="FN98" i="4"/>
  <c r="FG98" i="4"/>
  <c r="FF98" i="4"/>
  <c r="FV96" i="4"/>
  <c r="FZ96" i="4"/>
  <c r="GD96" i="4"/>
  <c r="FT96" i="4"/>
  <c r="FY96" i="4"/>
  <c r="GE96" i="4"/>
  <c r="FU96" i="4"/>
  <c r="GB96" i="4"/>
  <c r="FX96" i="4"/>
  <c r="FI96" i="4"/>
  <c r="FM96" i="4"/>
  <c r="FQ96" i="4"/>
  <c r="FJ96" i="4"/>
  <c r="GC96" i="4"/>
  <c r="FG96" i="4"/>
  <c r="FK96" i="4"/>
  <c r="FO96" i="4"/>
  <c r="FW96" i="4"/>
  <c r="FH96" i="4"/>
  <c r="FL96" i="4"/>
  <c r="FP96" i="4"/>
  <c r="GA96" i="4"/>
  <c r="FF96" i="4"/>
  <c r="FN96" i="4"/>
  <c r="C94" i="7"/>
  <c r="FV95" i="4"/>
  <c r="FZ95" i="4"/>
  <c r="GD95" i="4"/>
  <c r="FX95" i="4"/>
  <c r="GC95" i="4"/>
  <c r="FU95" i="4"/>
  <c r="GA95" i="4"/>
  <c r="FW95" i="4"/>
  <c r="FI95" i="4"/>
  <c r="FM95" i="4"/>
  <c r="FQ95" i="4"/>
  <c r="FY95" i="4"/>
  <c r="FF95" i="4"/>
  <c r="FK95" i="4"/>
  <c r="FP95" i="4"/>
  <c r="FL95" i="4"/>
  <c r="GE95" i="4"/>
  <c r="FH95" i="4"/>
  <c r="FN95" i="4"/>
  <c r="FT95" i="4"/>
  <c r="FJ95" i="4"/>
  <c r="FO95" i="4"/>
  <c r="GB95" i="4"/>
  <c r="FG95" i="4"/>
  <c r="C93" i="7"/>
  <c r="FV94" i="4"/>
  <c r="FZ94" i="4"/>
  <c r="GD94" i="4"/>
  <c r="FT94" i="4"/>
  <c r="FY94" i="4"/>
  <c r="GE94" i="4"/>
  <c r="FW94" i="4"/>
  <c r="GB94" i="4"/>
  <c r="FX94" i="4"/>
  <c r="FI94" i="4"/>
  <c r="FM94" i="4"/>
  <c r="FQ94" i="4"/>
  <c r="FU94" i="4"/>
  <c r="FG94" i="4"/>
  <c r="FL94" i="4"/>
  <c r="FH94" i="4"/>
  <c r="GC94" i="4"/>
  <c r="FJ94" i="4"/>
  <c r="FO94" i="4"/>
  <c r="FF94" i="4"/>
  <c r="FK94" i="4"/>
  <c r="FP94" i="4"/>
  <c r="GA94" i="4"/>
  <c r="FN94" i="4"/>
  <c r="C92" i="7"/>
  <c r="FV93" i="4"/>
  <c r="FZ93" i="4"/>
  <c r="GD93" i="4"/>
  <c r="FU93" i="4"/>
  <c r="GA93" i="4"/>
  <c r="FX93" i="4"/>
  <c r="GC93" i="4"/>
  <c r="FY93" i="4"/>
  <c r="FI93" i="4"/>
  <c r="FM93" i="4"/>
  <c r="FQ93" i="4"/>
  <c r="FT93" i="4"/>
  <c r="FH93" i="4"/>
  <c r="FN93" i="4"/>
  <c r="FJ93" i="4"/>
  <c r="GB93" i="4"/>
  <c r="FF93" i="4"/>
  <c r="FK93" i="4"/>
  <c r="FP93" i="4"/>
  <c r="GE93" i="4"/>
  <c r="FG93" i="4"/>
  <c r="FL93" i="4"/>
  <c r="FW93" i="4"/>
  <c r="FO93" i="4"/>
  <c r="FV92" i="4"/>
  <c r="FZ92" i="4"/>
  <c r="GD92" i="4"/>
  <c r="FW92" i="4"/>
  <c r="GB92" i="4"/>
  <c r="FT92" i="4"/>
  <c r="FY92" i="4"/>
  <c r="GE92" i="4"/>
  <c r="GA92" i="4"/>
  <c r="FI92" i="4"/>
  <c r="FM92" i="4"/>
  <c r="FQ92" i="4"/>
  <c r="FJ92" i="4"/>
  <c r="FO92" i="4"/>
  <c r="FF92" i="4"/>
  <c r="FX92" i="4"/>
  <c r="FG92" i="4"/>
  <c r="FL92" i="4"/>
  <c r="GC92" i="4"/>
  <c r="FH92" i="4"/>
  <c r="FN92" i="4"/>
  <c r="FU92" i="4"/>
  <c r="FK92" i="4"/>
  <c r="FP92" i="4"/>
  <c r="C90" i="7"/>
  <c r="FV91" i="4"/>
  <c r="FZ91" i="4"/>
  <c r="GD91" i="4"/>
  <c r="FX91" i="4"/>
  <c r="GC91" i="4"/>
  <c r="FU91" i="4"/>
  <c r="GA91" i="4"/>
  <c r="GB91" i="4"/>
  <c r="FI91" i="4"/>
  <c r="FM91" i="4"/>
  <c r="FQ91" i="4"/>
  <c r="GE91" i="4"/>
  <c r="FF91" i="4"/>
  <c r="FK91" i="4"/>
  <c r="FP91" i="4"/>
  <c r="FW91" i="4"/>
  <c r="FH91" i="4"/>
  <c r="FN91" i="4"/>
  <c r="FY91" i="4"/>
  <c r="FJ91" i="4"/>
  <c r="FO91" i="4"/>
  <c r="FT91" i="4"/>
  <c r="FG91" i="4"/>
  <c r="FL91" i="4"/>
  <c r="C89" i="7"/>
  <c r="FV90" i="4"/>
  <c r="FZ90" i="4"/>
  <c r="GD90" i="4"/>
  <c r="FT90" i="4"/>
  <c r="FY90" i="4"/>
  <c r="GE90" i="4"/>
  <c r="FW90" i="4"/>
  <c r="GB90" i="4"/>
  <c r="GC90" i="4"/>
  <c r="FI90" i="4"/>
  <c r="FM90" i="4"/>
  <c r="FQ90" i="4"/>
  <c r="GA90" i="4"/>
  <c r="FG90" i="4"/>
  <c r="FL90" i="4"/>
  <c r="FN90" i="4"/>
  <c r="FU90" i="4"/>
  <c r="FJ90" i="4"/>
  <c r="FO90" i="4"/>
  <c r="FX90" i="4"/>
  <c r="FF90" i="4"/>
  <c r="FK90" i="4"/>
  <c r="FP90" i="4"/>
  <c r="FH90" i="4"/>
  <c r="C88" i="7"/>
  <c r="FV89" i="4"/>
  <c r="FZ89" i="4"/>
  <c r="GD89" i="4"/>
  <c r="FU89" i="4"/>
  <c r="GA89" i="4"/>
  <c r="FX89" i="4"/>
  <c r="GC89" i="4"/>
  <c r="FT89" i="4"/>
  <c r="GE89" i="4"/>
  <c r="FI89" i="4"/>
  <c r="FM89" i="4"/>
  <c r="FQ89" i="4"/>
  <c r="FY89" i="4"/>
  <c r="FH89" i="4"/>
  <c r="FN89" i="4"/>
  <c r="FJ89" i="4"/>
  <c r="FF89" i="4"/>
  <c r="FK89" i="4"/>
  <c r="FP89" i="4"/>
  <c r="FW89" i="4"/>
  <c r="FG89" i="4"/>
  <c r="FL89" i="4"/>
  <c r="GB89" i="4"/>
  <c r="FO89" i="4"/>
  <c r="FV88" i="4"/>
  <c r="FZ88" i="4"/>
  <c r="GD88" i="4"/>
  <c r="FW88" i="4"/>
  <c r="GB88" i="4"/>
  <c r="FT88" i="4"/>
  <c r="FY88" i="4"/>
  <c r="GE88" i="4"/>
  <c r="FU88" i="4"/>
  <c r="FI88" i="4"/>
  <c r="FM88" i="4"/>
  <c r="FQ88" i="4"/>
  <c r="FX88" i="4"/>
  <c r="FJ88" i="4"/>
  <c r="FO88" i="4"/>
  <c r="FK88" i="4"/>
  <c r="GC88" i="4"/>
  <c r="FG88" i="4"/>
  <c r="FL88" i="4"/>
  <c r="FH88" i="4"/>
  <c r="FN88" i="4"/>
  <c r="GA88" i="4"/>
  <c r="FF88" i="4"/>
  <c r="FP88" i="4"/>
  <c r="C86" i="7"/>
  <c r="FV87" i="4"/>
  <c r="FZ87" i="4"/>
  <c r="GD87" i="4"/>
  <c r="FX87" i="4"/>
  <c r="GC87" i="4"/>
  <c r="FU87" i="4"/>
  <c r="GA87" i="4"/>
  <c r="FW87" i="4"/>
  <c r="FI87" i="4"/>
  <c r="FM87" i="4"/>
  <c r="FQ87" i="4"/>
  <c r="FT87" i="4"/>
  <c r="FF87" i="4"/>
  <c r="FK87" i="4"/>
  <c r="FP87" i="4"/>
  <c r="FG87" i="4"/>
  <c r="GB87" i="4"/>
  <c r="FH87" i="4"/>
  <c r="FN87" i="4"/>
  <c r="GE87" i="4"/>
  <c r="FJ87" i="4"/>
  <c r="FO87" i="4"/>
  <c r="FY87" i="4"/>
  <c r="FL87" i="4"/>
  <c r="C85" i="7"/>
  <c r="FV86" i="4"/>
  <c r="FZ86" i="4"/>
  <c r="GD86" i="4"/>
  <c r="FT86" i="4"/>
  <c r="FY86" i="4"/>
  <c r="GE86" i="4"/>
  <c r="FW86" i="4"/>
  <c r="GB86" i="4"/>
  <c r="FX86" i="4"/>
  <c r="FI86" i="4"/>
  <c r="FM86" i="4"/>
  <c r="FQ86" i="4"/>
  <c r="FG86" i="4"/>
  <c r="FL86" i="4"/>
  <c r="GA86" i="4"/>
  <c r="FJ86" i="4"/>
  <c r="FO86" i="4"/>
  <c r="GC86" i="4"/>
  <c r="FF86" i="4"/>
  <c r="FK86" i="4"/>
  <c r="FP86" i="4"/>
  <c r="FU86" i="4"/>
  <c r="FH86" i="4"/>
  <c r="FN86" i="4"/>
  <c r="C84" i="7"/>
  <c r="FV85" i="4"/>
  <c r="FZ85" i="4"/>
  <c r="GD85" i="4"/>
  <c r="FU85" i="4"/>
  <c r="GA85" i="4"/>
  <c r="FX85" i="4"/>
  <c r="GC85" i="4"/>
  <c r="FY85" i="4"/>
  <c r="FI85" i="4"/>
  <c r="FM85" i="4"/>
  <c r="FQ85" i="4"/>
  <c r="GE85" i="4"/>
  <c r="FH85" i="4"/>
  <c r="FN85" i="4"/>
  <c r="FJ85" i="4"/>
  <c r="FW85" i="4"/>
  <c r="FF85" i="4"/>
  <c r="FK85" i="4"/>
  <c r="FP85" i="4"/>
  <c r="GB85" i="4"/>
  <c r="FG85" i="4"/>
  <c r="FL85" i="4"/>
  <c r="FT85" i="4"/>
  <c r="FO85" i="4"/>
  <c r="FV84" i="4"/>
  <c r="FZ84" i="4"/>
  <c r="GD84" i="4"/>
  <c r="FW84" i="4"/>
  <c r="GB84" i="4"/>
  <c r="FT84" i="4"/>
  <c r="FY84" i="4"/>
  <c r="GE84" i="4"/>
  <c r="GA84" i="4"/>
  <c r="FI84" i="4"/>
  <c r="FM84" i="4"/>
  <c r="FQ84" i="4"/>
  <c r="GC84" i="4"/>
  <c r="FJ84" i="4"/>
  <c r="FO84" i="4"/>
  <c r="FF84" i="4"/>
  <c r="FU84" i="4"/>
  <c r="FG84" i="4"/>
  <c r="FL84" i="4"/>
  <c r="FX84" i="4"/>
  <c r="FH84" i="4"/>
  <c r="FN84" i="4"/>
  <c r="FK84" i="4"/>
  <c r="FP84" i="4"/>
  <c r="C82" i="7"/>
  <c r="FV83" i="4"/>
  <c r="FZ83" i="4"/>
  <c r="GD83" i="4"/>
  <c r="FX83" i="4"/>
  <c r="GC83" i="4"/>
  <c r="FU83" i="4"/>
  <c r="GA83" i="4"/>
  <c r="GB83" i="4"/>
  <c r="FI83" i="4"/>
  <c r="FM83" i="4"/>
  <c r="FQ83" i="4"/>
  <c r="FY83" i="4"/>
  <c r="FF83" i="4"/>
  <c r="FK83" i="4"/>
  <c r="FP83" i="4"/>
  <c r="FT83" i="4"/>
  <c r="FH83" i="4"/>
  <c r="FN83" i="4"/>
  <c r="FW83" i="4"/>
  <c r="FJ83" i="4"/>
  <c r="FO83" i="4"/>
  <c r="GE83" i="4"/>
  <c r="FG83" i="4"/>
  <c r="FL83" i="4"/>
  <c r="C81" i="7"/>
  <c r="FV82" i="4"/>
  <c r="FZ82" i="4"/>
  <c r="GD82" i="4"/>
  <c r="FT82" i="4"/>
  <c r="FY82" i="4"/>
  <c r="GE82" i="4"/>
  <c r="FW82" i="4"/>
  <c r="GB82" i="4"/>
  <c r="GC82" i="4"/>
  <c r="FI82" i="4"/>
  <c r="FM82" i="4"/>
  <c r="FQ82" i="4"/>
  <c r="FX82" i="4"/>
  <c r="FG82" i="4"/>
  <c r="FL82" i="4"/>
  <c r="FN82" i="4"/>
  <c r="FJ82" i="4"/>
  <c r="FO82" i="4"/>
  <c r="FU82" i="4"/>
  <c r="FF82" i="4"/>
  <c r="FK82" i="4"/>
  <c r="FP82" i="4"/>
  <c r="GA82" i="4"/>
  <c r="FH82" i="4"/>
  <c r="C80" i="7"/>
  <c r="FV81" i="4"/>
  <c r="FZ81" i="4"/>
  <c r="GD81" i="4"/>
  <c r="FU81" i="4"/>
  <c r="GA81" i="4"/>
  <c r="FX81" i="4"/>
  <c r="GC81" i="4"/>
  <c r="FT81" i="4"/>
  <c r="GE81" i="4"/>
  <c r="FI81" i="4"/>
  <c r="FM81" i="4"/>
  <c r="FQ81" i="4"/>
  <c r="FW81" i="4"/>
  <c r="FH81" i="4"/>
  <c r="FN81" i="4"/>
  <c r="FJ81" i="4"/>
  <c r="GB81" i="4"/>
  <c r="FF81" i="4"/>
  <c r="FK81" i="4"/>
  <c r="FP81" i="4"/>
  <c r="FG81" i="4"/>
  <c r="FL81" i="4"/>
  <c r="FY81" i="4"/>
  <c r="FO81" i="4"/>
  <c r="FV80" i="4"/>
  <c r="FZ80" i="4"/>
  <c r="GD80" i="4"/>
  <c r="FW80" i="4"/>
  <c r="GB80" i="4"/>
  <c r="FT80" i="4"/>
  <c r="FY80" i="4"/>
  <c r="GE80" i="4"/>
  <c r="FU80" i="4"/>
  <c r="FI80" i="4"/>
  <c r="FM80" i="4"/>
  <c r="FQ80" i="4"/>
  <c r="FJ80" i="4"/>
  <c r="FO80" i="4"/>
  <c r="FK80" i="4"/>
  <c r="GA80" i="4"/>
  <c r="FG80" i="4"/>
  <c r="FL80" i="4"/>
  <c r="GC80" i="4"/>
  <c r="FH80" i="4"/>
  <c r="FN80" i="4"/>
  <c r="FX80" i="4"/>
  <c r="FF80" i="4"/>
  <c r="FP80" i="4"/>
  <c r="C78" i="7"/>
  <c r="FV79" i="4"/>
  <c r="FZ79" i="4"/>
  <c r="GD79" i="4"/>
  <c r="FX79" i="4"/>
  <c r="GC79" i="4"/>
  <c r="FU79" i="4"/>
  <c r="GA79" i="4"/>
  <c r="FW79" i="4"/>
  <c r="FI79" i="4"/>
  <c r="FM79" i="4"/>
  <c r="FQ79" i="4"/>
  <c r="GE79" i="4"/>
  <c r="FF79" i="4"/>
  <c r="FK79" i="4"/>
  <c r="FP79" i="4"/>
  <c r="FL79" i="4"/>
  <c r="FY79" i="4"/>
  <c r="FH79" i="4"/>
  <c r="FN79" i="4"/>
  <c r="GB79" i="4"/>
  <c r="FJ79" i="4"/>
  <c r="FO79" i="4"/>
  <c r="FT79" i="4"/>
  <c r="FG79" i="4"/>
  <c r="C77" i="7"/>
  <c r="FV78" i="4"/>
  <c r="FZ78" i="4"/>
  <c r="GD78" i="4"/>
  <c r="FT78" i="4"/>
  <c r="FY78" i="4"/>
  <c r="GE78" i="4"/>
  <c r="FW78" i="4"/>
  <c r="GB78" i="4"/>
  <c r="FX78" i="4"/>
  <c r="FI78" i="4"/>
  <c r="FM78" i="4"/>
  <c r="FQ78" i="4"/>
  <c r="GC78" i="4"/>
  <c r="FG78" i="4"/>
  <c r="FL78" i="4"/>
  <c r="FH78" i="4"/>
  <c r="FU78" i="4"/>
  <c r="FJ78" i="4"/>
  <c r="FO78" i="4"/>
  <c r="GA78" i="4"/>
  <c r="FF78" i="4"/>
  <c r="FK78" i="4"/>
  <c r="FP78" i="4"/>
  <c r="FN78" i="4"/>
  <c r="C76" i="7"/>
  <c r="FV77" i="4"/>
  <c r="FZ77" i="4"/>
  <c r="GD77" i="4"/>
  <c r="FU77" i="4"/>
  <c r="GA77" i="4"/>
  <c r="FX77" i="4"/>
  <c r="GC77" i="4"/>
  <c r="FY77" i="4"/>
  <c r="FI77" i="4"/>
  <c r="FM77" i="4"/>
  <c r="FQ77" i="4"/>
  <c r="GB77" i="4"/>
  <c r="FH77" i="4"/>
  <c r="FN77" i="4"/>
  <c r="FJ77" i="4"/>
  <c r="FT77" i="4"/>
  <c r="FF77" i="4"/>
  <c r="FK77" i="4"/>
  <c r="FP77" i="4"/>
  <c r="FW77" i="4"/>
  <c r="FG77" i="4"/>
  <c r="FL77" i="4"/>
  <c r="GE77" i="4"/>
  <c r="FO77" i="4"/>
  <c r="C75" i="7"/>
  <c r="FV76" i="4"/>
  <c r="FZ76" i="4"/>
  <c r="GD76" i="4"/>
  <c r="FW76" i="4"/>
  <c r="GB76" i="4"/>
  <c r="FT76" i="4"/>
  <c r="FY76" i="4"/>
  <c r="GE76" i="4"/>
  <c r="GA76" i="4"/>
  <c r="FI76" i="4"/>
  <c r="FM76" i="4"/>
  <c r="FQ76" i="4"/>
  <c r="FX76" i="4"/>
  <c r="FJ76" i="4"/>
  <c r="FO76" i="4"/>
  <c r="FF76" i="4"/>
  <c r="FG76" i="4"/>
  <c r="FL76" i="4"/>
  <c r="FU76" i="4"/>
  <c r="FH76" i="4"/>
  <c r="FN76" i="4"/>
  <c r="GC76" i="4"/>
  <c r="FK76" i="4"/>
  <c r="FP76" i="4"/>
  <c r="C74" i="7"/>
  <c r="FV75" i="4"/>
  <c r="FZ75" i="4"/>
  <c r="GD75" i="4"/>
  <c r="FX75" i="4"/>
  <c r="GC75" i="4"/>
  <c r="FU75" i="4"/>
  <c r="GA75" i="4"/>
  <c r="GB75" i="4"/>
  <c r="FI75" i="4"/>
  <c r="FM75" i="4"/>
  <c r="FQ75" i="4"/>
  <c r="FW75" i="4"/>
  <c r="FF75" i="4"/>
  <c r="FK75" i="4"/>
  <c r="FP75" i="4"/>
  <c r="GE75" i="4"/>
  <c r="FH75" i="4"/>
  <c r="FN75" i="4"/>
  <c r="FT75" i="4"/>
  <c r="FJ75" i="4"/>
  <c r="FO75" i="4"/>
  <c r="FY75" i="4"/>
  <c r="FG75" i="4"/>
  <c r="FL75" i="4"/>
  <c r="C73" i="7"/>
  <c r="FV74" i="4"/>
  <c r="FZ74" i="4"/>
  <c r="GD74" i="4"/>
  <c r="FT74" i="4"/>
  <c r="FY74" i="4"/>
  <c r="GE74" i="4"/>
  <c r="FW74" i="4"/>
  <c r="GB74" i="4"/>
  <c r="GC74" i="4"/>
  <c r="FI74" i="4"/>
  <c r="FM74" i="4"/>
  <c r="FQ74" i="4"/>
  <c r="FU74" i="4"/>
  <c r="FG74" i="4"/>
  <c r="FL74" i="4"/>
  <c r="FN74" i="4"/>
  <c r="GA74" i="4"/>
  <c r="FJ74" i="4"/>
  <c r="FO74" i="4"/>
  <c r="FF74" i="4"/>
  <c r="FK74" i="4"/>
  <c r="FP74" i="4"/>
  <c r="FX74" i="4"/>
  <c r="FH74" i="4"/>
  <c r="C72" i="7"/>
  <c r="FV73" i="4"/>
  <c r="FZ73" i="4"/>
  <c r="GD73" i="4"/>
  <c r="FX73" i="4"/>
  <c r="GC73" i="4"/>
  <c r="FY73" i="4"/>
  <c r="FU73" i="4"/>
  <c r="GB73" i="4"/>
  <c r="GE73" i="4"/>
  <c r="FI73" i="4"/>
  <c r="FM73" i="4"/>
  <c r="FQ73" i="4"/>
  <c r="FH73" i="4"/>
  <c r="FN73" i="4"/>
  <c r="FJ73" i="4"/>
  <c r="FW73" i="4"/>
  <c r="FF73" i="4"/>
  <c r="FK73" i="4"/>
  <c r="FP73" i="4"/>
  <c r="GA73" i="4"/>
  <c r="FG73" i="4"/>
  <c r="FL73" i="4"/>
  <c r="FT73" i="4"/>
  <c r="FO73" i="4"/>
  <c r="C71" i="7"/>
  <c r="FV72" i="4"/>
  <c r="FZ72" i="4"/>
  <c r="GD72" i="4"/>
  <c r="FT72" i="4"/>
  <c r="FY72" i="4"/>
  <c r="GE72" i="4"/>
  <c r="FW72" i="4"/>
  <c r="GC72" i="4"/>
  <c r="GA72" i="4"/>
  <c r="GB72" i="4"/>
  <c r="FI72" i="4"/>
  <c r="FM72" i="4"/>
  <c r="FQ72" i="4"/>
  <c r="FX72" i="4"/>
  <c r="FJ72" i="4"/>
  <c r="FO72" i="4"/>
  <c r="FK72" i="4"/>
  <c r="FG72" i="4"/>
  <c r="FL72" i="4"/>
  <c r="FU72" i="4"/>
  <c r="FH72" i="4"/>
  <c r="FN72" i="4"/>
  <c r="FF72" i="4"/>
  <c r="FP72" i="4"/>
  <c r="C70" i="7"/>
  <c r="FV71" i="4"/>
  <c r="FZ71" i="4"/>
  <c r="GD71" i="4"/>
  <c r="FU71" i="4"/>
  <c r="GA71" i="4"/>
  <c r="FT71" i="4"/>
  <c r="GB71" i="4"/>
  <c r="FX71" i="4"/>
  <c r="GE71" i="4"/>
  <c r="FY71" i="4"/>
  <c r="FI71" i="4"/>
  <c r="FM71" i="4"/>
  <c r="FQ71" i="4"/>
  <c r="FF71" i="4"/>
  <c r="FK71" i="4"/>
  <c r="FP71" i="4"/>
  <c r="FW71" i="4"/>
  <c r="FL71" i="4"/>
  <c r="GC71" i="4"/>
  <c r="FH71" i="4"/>
  <c r="FN71" i="4"/>
  <c r="FJ71" i="4"/>
  <c r="FO71" i="4"/>
  <c r="FG71" i="4"/>
  <c r="C69" i="7"/>
  <c r="FV70" i="4"/>
  <c r="FZ70" i="4"/>
  <c r="GD70" i="4"/>
  <c r="FW70" i="4"/>
  <c r="GB70" i="4"/>
  <c r="FY70" i="4"/>
  <c r="FU70" i="4"/>
  <c r="GC70" i="4"/>
  <c r="FX70" i="4"/>
  <c r="FI70" i="4"/>
  <c r="FM70" i="4"/>
  <c r="FQ70" i="4"/>
  <c r="GE70" i="4"/>
  <c r="FG70" i="4"/>
  <c r="FL70" i="4"/>
  <c r="FN70" i="4"/>
  <c r="FT70" i="4"/>
  <c r="FJ70" i="4"/>
  <c r="FO70" i="4"/>
  <c r="GA70" i="4"/>
  <c r="FF70" i="4"/>
  <c r="FK70" i="4"/>
  <c r="FP70" i="4"/>
  <c r="FH70" i="4"/>
  <c r="C68" i="7"/>
  <c r="FV69" i="4"/>
  <c r="FZ69" i="4"/>
  <c r="GD69" i="4"/>
  <c r="FX69" i="4"/>
  <c r="GC69" i="4"/>
  <c r="FW69" i="4"/>
  <c r="GE69" i="4"/>
  <c r="FT69" i="4"/>
  <c r="GA69" i="4"/>
  <c r="FU69" i="4"/>
  <c r="FI69" i="4"/>
  <c r="FM69" i="4"/>
  <c r="FQ69" i="4"/>
  <c r="FY69" i="4"/>
  <c r="FH69" i="4"/>
  <c r="FN69" i="4"/>
  <c r="GB69" i="4"/>
  <c r="FJ69" i="4"/>
  <c r="FF69" i="4"/>
  <c r="FK69" i="4"/>
  <c r="FP69" i="4"/>
  <c r="FG69" i="4"/>
  <c r="FL69" i="4"/>
  <c r="FO69" i="4"/>
  <c r="C67" i="7"/>
  <c r="FV68" i="4"/>
  <c r="FZ68" i="4"/>
  <c r="GD68" i="4"/>
  <c r="FT68" i="4"/>
  <c r="FY68" i="4"/>
  <c r="GE68" i="4"/>
  <c r="FU68" i="4"/>
  <c r="GB68" i="4"/>
  <c r="FX68" i="4"/>
  <c r="FI68" i="4"/>
  <c r="FM68" i="4"/>
  <c r="FQ68" i="4"/>
  <c r="FJ68" i="4"/>
  <c r="FO68" i="4"/>
  <c r="FW68" i="4"/>
  <c r="FF68" i="4"/>
  <c r="GA68" i="4"/>
  <c r="FG68" i="4"/>
  <c r="FL68" i="4"/>
  <c r="GC68" i="4"/>
  <c r="FH68" i="4"/>
  <c r="FN68" i="4"/>
  <c r="FK68" i="4"/>
  <c r="FP68" i="4"/>
  <c r="C66" i="7"/>
  <c r="FV67" i="4"/>
  <c r="FZ67" i="4"/>
  <c r="GD67" i="4"/>
  <c r="FU67" i="4"/>
  <c r="GA67" i="4"/>
  <c r="FY67" i="4"/>
  <c r="FW67" i="4"/>
  <c r="GC67" i="4"/>
  <c r="GE67" i="4"/>
  <c r="FI67" i="4"/>
  <c r="FM67" i="4"/>
  <c r="FQ67" i="4"/>
  <c r="GB67" i="4"/>
  <c r="FF67" i="4"/>
  <c r="FK67" i="4"/>
  <c r="FP67" i="4"/>
  <c r="FT67" i="4"/>
  <c r="FH67" i="4"/>
  <c r="FN67" i="4"/>
  <c r="FX67" i="4"/>
  <c r="FJ67" i="4"/>
  <c r="FO67" i="4"/>
  <c r="FG67" i="4"/>
  <c r="FL67" i="4"/>
  <c r="C65" i="7"/>
  <c r="FV66" i="4"/>
  <c r="FZ66" i="4"/>
  <c r="GD66" i="4"/>
  <c r="FW66" i="4"/>
  <c r="GB66" i="4"/>
  <c r="FX66" i="4"/>
  <c r="GE66" i="4"/>
  <c r="FT66" i="4"/>
  <c r="GA66" i="4"/>
  <c r="GC66" i="4"/>
  <c r="FI66" i="4"/>
  <c r="FM66" i="4"/>
  <c r="FQ66" i="4"/>
  <c r="FU66" i="4"/>
  <c r="FG66" i="4"/>
  <c r="FL66" i="4"/>
  <c r="FY66" i="4"/>
  <c r="FN66" i="4"/>
  <c r="FJ66" i="4"/>
  <c r="FO66" i="4"/>
  <c r="FF66" i="4"/>
  <c r="FK66" i="4"/>
  <c r="FP66" i="4"/>
  <c r="FH66" i="4"/>
  <c r="C64" i="7"/>
  <c r="FV65" i="4"/>
  <c r="FZ65" i="4"/>
  <c r="GD65" i="4"/>
  <c r="FX65" i="4"/>
  <c r="GC65" i="4"/>
  <c r="FU65" i="4"/>
  <c r="GB65" i="4"/>
  <c r="FY65" i="4"/>
  <c r="GA65" i="4"/>
  <c r="FI65" i="4"/>
  <c r="FM65" i="4"/>
  <c r="FQ65" i="4"/>
  <c r="FH65" i="4"/>
  <c r="FN65" i="4"/>
  <c r="FT65" i="4"/>
  <c r="FJ65" i="4"/>
  <c r="FW65" i="4"/>
  <c r="FF65" i="4"/>
  <c r="FK65" i="4"/>
  <c r="FP65" i="4"/>
  <c r="GE65" i="4"/>
  <c r="FG65" i="4"/>
  <c r="FL65" i="4"/>
  <c r="FO65" i="4"/>
  <c r="C63" i="7"/>
  <c r="FV64" i="4"/>
  <c r="FZ64" i="4"/>
  <c r="GD64" i="4"/>
  <c r="FT64" i="4"/>
  <c r="FY64" i="4"/>
  <c r="GE64" i="4"/>
  <c r="GA64" i="4"/>
  <c r="FW64" i="4"/>
  <c r="GC64" i="4"/>
  <c r="FX64" i="4"/>
  <c r="FI64" i="4"/>
  <c r="FM64" i="4"/>
  <c r="FQ64" i="4"/>
  <c r="GB64" i="4"/>
  <c r="FJ64" i="4"/>
  <c r="FO64" i="4"/>
  <c r="FF64" i="4"/>
  <c r="FG64" i="4"/>
  <c r="FL64" i="4"/>
  <c r="FU64" i="4"/>
  <c r="FH64" i="4"/>
  <c r="FN64" i="4"/>
  <c r="FK64" i="4"/>
  <c r="FP64" i="4"/>
  <c r="C62" i="7"/>
  <c r="FV63" i="4"/>
  <c r="FZ63" i="4"/>
  <c r="GD63" i="4"/>
  <c r="FU63" i="4"/>
  <c r="GA63" i="4"/>
  <c r="FX63" i="4"/>
  <c r="GE63" i="4"/>
  <c r="FT63" i="4"/>
  <c r="GB63" i="4"/>
  <c r="FW63" i="4"/>
  <c r="FI63" i="4"/>
  <c r="FM63" i="4"/>
  <c r="FQ63" i="4"/>
  <c r="FF63" i="4"/>
  <c r="FK63" i="4"/>
  <c r="FP63" i="4"/>
  <c r="FY63" i="4"/>
  <c r="FG63" i="4"/>
  <c r="GC63" i="4"/>
  <c r="FH63" i="4"/>
  <c r="FN63" i="4"/>
  <c r="FJ63" i="4"/>
  <c r="FO63" i="4"/>
  <c r="FL63" i="4"/>
  <c r="C61" i="7"/>
  <c r="FV62" i="4"/>
  <c r="FZ62" i="4"/>
  <c r="GD62" i="4"/>
  <c r="FW62" i="4"/>
  <c r="GB62" i="4"/>
  <c r="FU62" i="4"/>
  <c r="GC62" i="4"/>
  <c r="FY62" i="4"/>
  <c r="FT62" i="4"/>
  <c r="FI62" i="4"/>
  <c r="FM62" i="4"/>
  <c r="FQ62" i="4"/>
  <c r="GE62" i="4"/>
  <c r="FG62" i="4"/>
  <c r="FL62" i="4"/>
  <c r="FH62" i="4"/>
  <c r="FX62" i="4"/>
  <c r="FJ62" i="4"/>
  <c r="FO62" i="4"/>
  <c r="GA62" i="4"/>
  <c r="FF62" i="4"/>
  <c r="FK62" i="4"/>
  <c r="FP62" i="4"/>
  <c r="FN62" i="4"/>
  <c r="C60" i="7"/>
  <c r="FV61" i="4"/>
  <c r="FZ61" i="4"/>
  <c r="GD61" i="4"/>
  <c r="FX61" i="4"/>
  <c r="GC61" i="4"/>
  <c r="FT61" i="4"/>
  <c r="GA61" i="4"/>
  <c r="FW61" i="4"/>
  <c r="GE61" i="4"/>
  <c r="FI61" i="4"/>
  <c r="FM61" i="4"/>
  <c r="FQ61" i="4"/>
  <c r="FY61" i="4"/>
  <c r="FH61" i="4"/>
  <c r="FN61" i="4"/>
  <c r="GB61" i="4"/>
  <c r="FF61" i="4"/>
  <c r="FK61" i="4"/>
  <c r="FP61" i="4"/>
  <c r="FU61" i="4"/>
  <c r="FG61" i="4"/>
  <c r="FL61" i="4"/>
  <c r="FJ61" i="4"/>
  <c r="FO61" i="4"/>
  <c r="C59" i="7"/>
  <c r="FV60" i="4"/>
  <c r="FZ60" i="4"/>
  <c r="GD60" i="4"/>
  <c r="FT60" i="4"/>
  <c r="FY60" i="4"/>
  <c r="GE60" i="4"/>
  <c r="FX60" i="4"/>
  <c r="FU60" i="4"/>
  <c r="GB60" i="4"/>
  <c r="GC60" i="4"/>
  <c r="FI60" i="4"/>
  <c r="FM60" i="4"/>
  <c r="FQ60" i="4"/>
  <c r="FJ60" i="4"/>
  <c r="FO60" i="4"/>
  <c r="FW60" i="4"/>
  <c r="FF60" i="4"/>
  <c r="FP60" i="4"/>
  <c r="GA60" i="4"/>
  <c r="FG60" i="4"/>
  <c r="FL60" i="4"/>
  <c r="FH60" i="4"/>
  <c r="FN60" i="4"/>
  <c r="FK60" i="4"/>
  <c r="C58" i="7"/>
  <c r="FV59" i="4"/>
  <c r="FZ59" i="4"/>
  <c r="GD59" i="4"/>
  <c r="FU59" i="4"/>
  <c r="GA59" i="4"/>
  <c r="FW59" i="4"/>
  <c r="GC59" i="4"/>
  <c r="FY59" i="4"/>
  <c r="GB59" i="4"/>
  <c r="FI59" i="4"/>
  <c r="FM59" i="4"/>
  <c r="FQ59" i="4"/>
  <c r="GE59" i="4"/>
  <c r="FF59" i="4"/>
  <c r="FK59" i="4"/>
  <c r="FP59" i="4"/>
  <c r="FT59" i="4"/>
  <c r="FH59" i="4"/>
  <c r="FN59" i="4"/>
  <c r="FX59" i="4"/>
  <c r="FJ59" i="4"/>
  <c r="FO59" i="4"/>
  <c r="FG59" i="4"/>
  <c r="FL59" i="4"/>
  <c r="C57" i="7"/>
  <c r="FV58" i="4"/>
  <c r="FZ58" i="4"/>
  <c r="GD58" i="4"/>
  <c r="FW58" i="4"/>
  <c r="GB58" i="4"/>
  <c r="FT58" i="4"/>
  <c r="GA58" i="4"/>
  <c r="FX58" i="4"/>
  <c r="GE58" i="4"/>
  <c r="FY58" i="4"/>
  <c r="FI58" i="4"/>
  <c r="FM58" i="4"/>
  <c r="FQ58" i="4"/>
  <c r="FU58" i="4"/>
  <c r="FG58" i="4"/>
  <c r="FL58" i="4"/>
  <c r="GC58" i="4"/>
  <c r="FN58" i="4"/>
  <c r="FJ58" i="4"/>
  <c r="FO58" i="4"/>
  <c r="FF58" i="4"/>
  <c r="FK58" i="4"/>
  <c r="FP58" i="4"/>
  <c r="FH58" i="4"/>
  <c r="C56" i="7"/>
  <c r="FV57" i="4"/>
  <c r="FZ57" i="4"/>
  <c r="GD57" i="4"/>
  <c r="FX57" i="4"/>
  <c r="GC57" i="4"/>
  <c r="FY57" i="4"/>
  <c r="FU57" i="4"/>
  <c r="GB57" i="4"/>
  <c r="FW57" i="4"/>
  <c r="FI57" i="4"/>
  <c r="FM57" i="4"/>
  <c r="FQ57" i="4"/>
  <c r="FH57" i="4"/>
  <c r="FN57" i="4"/>
  <c r="FT57" i="4"/>
  <c r="FO57" i="4"/>
  <c r="GA57" i="4"/>
  <c r="FF57" i="4"/>
  <c r="FK57" i="4"/>
  <c r="FP57" i="4"/>
  <c r="GE57" i="4"/>
  <c r="FG57" i="4"/>
  <c r="FL57" i="4"/>
  <c r="FJ57" i="4"/>
  <c r="C55" i="7"/>
  <c r="FV56" i="4"/>
  <c r="FZ56" i="4"/>
  <c r="GD56" i="4"/>
  <c r="FT56" i="4"/>
  <c r="FY56" i="4"/>
  <c r="GE56" i="4"/>
  <c r="FW56" i="4"/>
  <c r="GC56" i="4"/>
  <c r="GA56" i="4"/>
  <c r="FU56" i="4"/>
  <c r="FI56" i="4"/>
  <c r="FM56" i="4"/>
  <c r="FQ56" i="4"/>
  <c r="GB56" i="4"/>
  <c r="FJ56" i="4"/>
  <c r="FO56" i="4"/>
  <c r="FF56" i="4"/>
  <c r="FP56" i="4"/>
  <c r="FG56" i="4"/>
  <c r="FL56" i="4"/>
  <c r="FX56" i="4"/>
  <c r="FH56" i="4"/>
  <c r="FN56" i="4"/>
  <c r="FK56" i="4"/>
  <c r="C54" i="7"/>
  <c r="FV55" i="4"/>
  <c r="FZ55" i="4"/>
  <c r="GD55" i="4"/>
  <c r="FU55" i="4"/>
  <c r="GA55" i="4"/>
  <c r="FT55" i="4"/>
  <c r="GB55" i="4"/>
  <c r="FX55" i="4"/>
  <c r="GE55" i="4"/>
  <c r="FI55" i="4"/>
  <c r="FM55" i="4"/>
  <c r="FQ55" i="4"/>
  <c r="FW55" i="4"/>
  <c r="FF55" i="4"/>
  <c r="FK55" i="4"/>
  <c r="FP55" i="4"/>
  <c r="FY55" i="4"/>
  <c r="GC55" i="4"/>
  <c r="FH55" i="4"/>
  <c r="FN55" i="4"/>
  <c r="FJ55" i="4"/>
  <c r="FO55" i="4"/>
  <c r="FG55" i="4"/>
  <c r="FL55" i="4"/>
  <c r="C53" i="7"/>
  <c r="FV54" i="4"/>
  <c r="FZ54" i="4"/>
  <c r="GD54" i="4"/>
  <c r="FW54" i="4"/>
  <c r="GB54" i="4"/>
  <c r="FY54" i="4"/>
  <c r="FU54" i="4"/>
  <c r="GC54" i="4"/>
  <c r="GE54" i="4"/>
  <c r="FI54" i="4"/>
  <c r="FM54" i="4"/>
  <c r="FQ54" i="4"/>
  <c r="FG54" i="4"/>
  <c r="FL54" i="4"/>
  <c r="FT54" i="4"/>
  <c r="FN54" i="4"/>
  <c r="FX54" i="4"/>
  <c r="FJ54" i="4"/>
  <c r="FO54" i="4"/>
  <c r="GA54" i="4"/>
  <c r="FF54" i="4"/>
  <c r="FK54" i="4"/>
  <c r="FP54" i="4"/>
  <c r="FH54" i="4"/>
  <c r="C52" i="7"/>
  <c r="FV53" i="4"/>
  <c r="FZ53" i="4"/>
  <c r="GD53" i="4"/>
  <c r="FX53" i="4"/>
  <c r="GC53" i="4"/>
  <c r="FW53" i="4"/>
  <c r="GE53" i="4"/>
  <c r="FT53" i="4"/>
  <c r="GA53" i="4"/>
  <c r="GB53" i="4"/>
  <c r="FI53" i="4"/>
  <c r="FM53" i="4"/>
  <c r="FQ53" i="4"/>
  <c r="FY53" i="4"/>
  <c r="FH53" i="4"/>
  <c r="FN53" i="4"/>
  <c r="FO53" i="4"/>
  <c r="FF53" i="4"/>
  <c r="FK53" i="4"/>
  <c r="FP53" i="4"/>
  <c r="FU53" i="4"/>
  <c r="FG53" i="4"/>
  <c r="FL53" i="4"/>
  <c r="FJ53" i="4"/>
  <c r="C51" i="7"/>
  <c r="FV52" i="4"/>
  <c r="FZ52" i="4"/>
  <c r="GD52" i="4"/>
  <c r="FT52" i="4"/>
  <c r="FY52" i="4"/>
  <c r="GE52" i="4"/>
  <c r="FU52" i="4"/>
  <c r="GB52" i="4"/>
  <c r="FX52" i="4"/>
  <c r="GA52" i="4"/>
  <c r="FI52" i="4"/>
  <c r="FM52" i="4"/>
  <c r="FQ52" i="4"/>
  <c r="FJ52" i="4"/>
  <c r="FO52" i="4"/>
  <c r="FW52" i="4"/>
  <c r="FP52" i="4"/>
  <c r="GC52" i="4"/>
  <c r="FG52" i="4"/>
  <c r="FL52" i="4"/>
  <c r="FH52" i="4"/>
  <c r="FN52" i="4"/>
  <c r="FF52" i="4"/>
  <c r="FK52" i="4"/>
  <c r="C50" i="7"/>
  <c r="FV51" i="4"/>
  <c r="FZ51" i="4"/>
  <c r="GD51" i="4"/>
  <c r="FU51" i="4"/>
  <c r="GA51" i="4"/>
  <c r="FY51" i="4"/>
  <c r="FW51" i="4"/>
  <c r="GC51" i="4"/>
  <c r="FX51" i="4"/>
  <c r="FI51" i="4"/>
  <c r="FM51" i="4"/>
  <c r="FQ51" i="4"/>
  <c r="GE51" i="4"/>
  <c r="FF51" i="4"/>
  <c r="FK51" i="4"/>
  <c r="FP51" i="4"/>
  <c r="FL51" i="4"/>
  <c r="FT51" i="4"/>
  <c r="FH51" i="4"/>
  <c r="FN51" i="4"/>
  <c r="GB51" i="4"/>
  <c r="FJ51" i="4"/>
  <c r="FO51" i="4"/>
  <c r="FG51" i="4"/>
  <c r="C49" i="7"/>
  <c r="FV50" i="4"/>
  <c r="FZ50" i="4"/>
  <c r="GD50" i="4"/>
  <c r="FW50" i="4"/>
  <c r="GB50" i="4"/>
  <c r="FX50" i="4"/>
  <c r="GE50" i="4"/>
  <c r="FT50" i="4"/>
  <c r="GA50" i="4"/>
  <c r="FU50" i="4"/>
  <c r="FI50" i="4"/>
  <c r="FM50" i="4"/>
  <c r="FQ50" i="4"/>
  <c r="FY50" i="4"/>
  <c r="FG50" i="4"/>
  <c r="FL50" i="4"/>
  <c r="GC50" i="4"/>
  <c r="FN50" i="4"/>
  <c r="FJ50" i="4"/>
  <c r="FO50" i="4"/>
  <c r="FF50" i="4"/>
  <c r="FK50" i="4"/>
  <c r="FP50" i="4"/>
  <c r="FH50" i="4"/>
  <c r="C48" i="7"/>
  <c r="FV49" i="4"/>
  <c r="FZ49" i="4"/>
  <c r="GD49" i="4"/>
  <c r="FX49" i="4"/>
  <c r="GC49" i="4"/>
  <c r="FU49" i="4"/>
  <c r="GB49" i="4"/>
  <c r="FY49" i="4"/>
  <c r="FT49" i="4"/>
  <c r="FI49" i="4"/>
  <c r="FM49" i="4"/>
  <c r="FQ49" i="4"/>
  <c r="FH49" i="4"/>
  <c r="FN49" i="4"/>
  <c r="FW49" i="4"/>
  <c r="FJ49" i="4"/>
  <c r="GA49" i="4"/>
  <c r="FF49" i="4"/>
  <c r="FK49" i="4"/>
  <c r="FP49" i="4"/>
  <c r="GE49" i="4"/>
  <c r="FG49" i="4"/>
  <c r="FL49" i="4"/>
  <c r="FO49" i="4"/>
  <c r="C47" i="7"/>
  <c r="FV48" i="4"/>
  <c r="FZ48" i="4"/>
  <c r="GD48" i="4"/>
  <c r="FT48" i="4"/>
  <c r="FY48" i="4"/>
  <c r="GE48" i="4"/>
  <c r="GA48" i="4"/>
  <c r="FW48" i="4"/>
  <c r="GC48" i="4"/>
  <c r="FI48" i="4"/>
  <c r="FM48" i="4"/>
  <c r="FQ48" i="4"/>
  <c r="GB48" i="4"/>
  <c r="FJ48" i="4"/>
  <c r="FO48" i="4"/>
  <c r="FF48" i="4"/>
  <c r="FU48" i="4"/>
  <c r="FG48" i="4"/>
  <c r="FL48" i="4"/>
  <c r="FX48" i="4"/>
  <c r="FH48" i="4"/>
  <c r="FN48" i="4"/>
  <c r="FK48" i="4"/>
  <c r="FP48" i="4"/>
  <c r="C46" i="7"/>
  <c r="FV47" i="4"/>
  <c r="FZ47" i="4"/>
  <c r="GD47" i="4"/>
  <c r="FU47" i="4"/>
  <c r="GA47" i="4"/>
  <c r="FX47" i="4"/>
  <c r="GE47" i="4"/>
  <c r="FT47" i="4"/>
  <c r="GB47" i="4"/>
  <c r="GC47" i="4"/>
  <c r="FI47" i="4"/>
  <c r="FM47" i="4"/>
  <c r="FQ47" i="4"/>
  <c r="FW47" i="4"/>
  <c r="FF47" i="4"/>
  <c r="FK47" i="4"/>
  <c r="FP47" i="4"/>
  <c r="FY47" i="4"/>
  <c r="FG47" i="4"/>
  <c r="FH47" i="4"/>
  <c r="FN47" i="4"/>
  <c r="FJ47" i="4"/>
  <c r="FO47" i="4"/>
  <c r="FL47" i="4"/>
  <c r="C45" i="7"/>
  <c r="FV46" i="4"/>
  <c r="FZ46" i="4"/>
  <c r="GD46" i="4"/>
  <c r="FW46" i="4"/>
  <c r="GB46" i="4"/>
  <c r="FU46" i="4"/>
  <c r="GC46" i="4"/>
  <c r="FY46" i="4"/>
  <c r="GA46" i="4"/>
  <c r="FI46" i="4"/>
  <c r="FM46" i="4"/>
  <c r="FQ46" i="4"/>
  <c r="FG46" i="4"/>
  <c r="FL46" i="4"/>
  <c r="FT46" i="4"/>
  <c r="FX46" i="4"/>
  <c r="FJ46" i="4"/>
  <c r="FO46" i="4"/>
  <c r="GE46" i="4"/>
  <c r="FF46" i="4"/>
  <c r="FK46" i="4"/>
  <c r="FP46" i="4"/>
  <c r="FH46" i="4"/>
  <c r="FN46" i="4"/>
  <c r="C44" i="7"/>
  <c r="FV45" i="4"/>
  <c r="FZ45" i="4"/>
  <c r="GD45" i="4"/>
  <c r="FX45" i="4"/>
  <c r="GC45" i="4"/>
  <c r="FT45" i="4"/>
  <c r="GA45" i="4"/>
  <c r="FW45" i="4"/>
  <c r="GE45" i="4"/>
  <c r="FY45" i="4"/>
  <c r="FI45" i="4"/>
  <c r="FM45" i="4"/>
  <c r="FQ45" i="4"/>
  <c r="GB45" i="4"/>
  <c r="FH45" i="4"/>
  <c r="FN45" i="4"/>
  <c r="FO45" i="4"/>
  <c r="FF45" i="4"/>
  <c r="FK45" i="4"/>
  <c r="FP45" i="4"/>
  <c r="FU45" i="4"/>
  <c r="FG45" i="4"/>
  <c r="FL45" i="4"/>
  <c r="FJ45" i="4"/>
  <c r="C43" i="7"/>
  <c r="FV44" i="4"/>
  <c r="FZ44" i="4"/>
  <c r="GD44" i="4"/>
  <c r="FT44" i="4"/>
  <c r="FY44" i="4"/>
  <c r="GE44" i="4"/>
  <c r="FX44" i="4"/>
  <c r="FU44" i="4"/>
  <c r="GB44" i="4"/>
  <c r="FW44" i="4"/>
  <c r="FI44" i="4"/>
  <c r="FM44" i="4"/>
  <c r="FQ44" i="4"/>
  <c r="FJ44" i="4"/>
  <c r="FO44" i="4"/>
  <c r="GA44" i="4"/>
  <c r="FP44" i="4"/>
  <c r="GC44" i="4"/>
  <c r="FG44" i="4"/>
  <c r="FL44" i="4"/>
  <c r="FH44" i="4"/>
  <c r="FN44" i="4"/>
  <c r="FF44" i="4"/>
  <c r="FK44" i="4"/>
  <c r="C42" i="7"/>
  <c r="FV43" i="4"/>
  <c r="FZ43" i="4"/>
  <c r="GD43" i="4"/>
  <c r="FU43" i="4"/>
  <c r="GA43" i="4"/>
  <c r="FW43" i="4"/>
  <c r="GC43" i="4"/>
  <c r="FY43" i="4"/>
  <c r="FT43" i="4"/>
  <c r="FI43" i="4"/>
  <c r="FM43" i="4"/>
  <c r="FQ43" i="4"/>
  <c r="GE43" i="4"/>
  <c r="FF43" i="4"/>
  <c r="FK43" i="4"/>
  <c r="FP43" i="4"/>
  <c r="FL43" i="4"/>
  <c r="FX43" i="4"/>
  <c r="FH43" i="4"/>
  <c r="FN43" i="4"/>
  <c r="GB43" i="4"/>
  <c r="FJ43" i="4"/>
  <c r="FO43" i="4"/>
  <c r="FG43" i="4"/>
  <c r="C41" i="7"/>
  <c r="FV42" i="4"/>
  <c r="FZ42" i="4"/>
  <c r="GD42" i="4"/>
  <c r="FW42" i="4"/>
  <c r="GB42" i="4"/>
  <c r="FT42" i="4"/>
  <c r="GA42" i="4"/>
  <c r="FX42" i="4"/>
  <c r="GE42" i="4"/>
  <c r="FI42" i="4"/>
  <c r="FM42" i="4"/>
  <c r="FQ42" i="4"/>
  <c r="FY42" i="4"/>
  <c r="FG42" i="4"/>
  <c r="FL42" i="4"/>
  <c r="GC42" i="4"/>
  <c r="FN42" i="4"/>
  <c r="FJ42" i="4"/>
  <c r="FO42" i="4"/>
  <c r="FU42" i="4"/>
  <c r="FF42" i="4"/>
  <c r="FK42" i="4"/>
  <c r="FP42" i="4"/>
  <c r="FH42" i="4"/>
  <c r="C40" i="7"/>
  <c r="FV41" i="4"/>
  <c r="FZ41" i="4"/>
  <c r="GD41" i="4"/>
  <c r="FX41" i="4"/>
  <c r="GC41" i="4"/>
  <c r="FY41" i="4"/>
  <c r="FU41" i="4"/>
  <c r="GB41" i="4"/>
  <c r="GE41" i="4"/>
  <c r="FI41" i="4"/>
  <c r="FM41" i="4"/>
  <c r="FQ41" i="4"/>
  <c r="FT41" i="4"/>
  <c r="FH41" i="4"/>
  <c r="FN41" i="4"/>
  <c r="FW41" i="4"/>
  <c r="FJ41" i="4"/>
  <c r="GA41" i="4"/>
  <c r="FF41" i="4"/>
  <c r="FK41" i="4"/>
  <c r="FP41" i="4"/>
  <c r="FG41" i="4"/>
  <c r="FL41" i="4"/>
  <c r="FO41" i="4"/>
  <c r="C39" i="7"/>
  <c r="FV40" i="4"/>
  <c r="FZ40" i="4"/>
  <c r="GD40" i="4"/>
  <c r="FT40" i="4"/>
  <c r="FY40" i="4"/>
  <c r="GE40" i="4"/>
  <c r="FW40" i="4"/>
  <c r="GC40" i="4"/>
  <c r="GA40" i="4"/>
  <c r="FH40" i="4"/>
  <c r="GB40" i="4"/>
  <c r="FI40" i="4"/>
  <c r="FM40" i="4"/>
  <c r="FQ40" i="4"/>
  <c r="FJ40" i="4"/>
  <c r="FO40" i="4"/>
  <c r="FK40" i="4"/>
  <c r="FU40" i="4"/>
  <c r="FF40" i="4"/>
  <c r="FL40" i="4"/>
  <c r="FX40" i="4"/>
  <c r="FG40" i="4"/>
  <c r="FN40" i="4"/>
  <c r="FP40" i="4"/>
  <c r="C38" i="7"/>
  <c r="FW39" i="4"/>
  <c r="FU39" i="4"/>
  <c r="FZ39" i="4"/>
  <c r="GD39" i="4"/>
  <c r="FT39" i="4"/>
  <c r="GA39" i="4"/>
  <c r="GB39" i="4"/>
  <c r="FX39" i="4"/>
  <c r="GE39" i="4"/>
  <c r="FH39" i="4"/>
  <c r="FL39" i="4"/>
  <c r="FP39" i="4"/>
  <c r="FY39" i="4"/>
  <c r="FJ39" i="4"/>
  <c r="FO39" i="4"/>
  <c r="FV39" i="4"/>
  <c r="FG39" i="4"/>
  <c r="FN39" i="4"/>
  <c r="GC39" i="4"/>
  <c r="FK39" i="4"/>
  <c r="FF39" i="4"/>
  <c r="FM39" i="4"/>
  <c r="FI39" i="4"/>
  <c r="FQ39" i="4"/>
  <c r="C37" i="7"/>
  <c r="FW38" i="4"/>
  <c r="GA38" i="4"/>
  <c r="GE38" i="4"/>
  <c r="FV38" i="4"/>
  <c r="GB38" i="4"/>
  <c r="FY38" i="4"/>
  <c r="FU38" i="4"/>
  <c r="GD38" i="4"/>
  <c r="FZ38" i="4"/>
  <c r="FH38" i="4"/>
  <c r="FL38" i="4"/>
  <c r="FP38" i="4"/>
  <c r="FT38" i="4"/>
  <c r="FF38" i="4"/>
  <c r="FK38" i="4"/>
  <c r="FQ38" i="4"/>
  <c r="FM38" i="4"/>
  <c r="FN38" i="4"/>
  <c r="FX38" i="4"/>
  <c r="FI38" i="4"/>
  <c r="FO38" i="4"/>
  <c r="GC38" i="4"/>
  <c r="FJ38" i="4"/>
  <c r="FG38" i="4"/>
  <c r="C36" i="7"/>
  <c r="FW37" i="4"/>
  <c r="GA37" i="4"/>
  <c r="GE37" i="4"/>
  <c r="FX37" i="4"/>
  <c r="GC37" i="4"/>
  <c r="FV37" i="4"/>
  <c r="GD37" i="4"/>
  <c r="FY37" i="4"/>
  <c r="FT37" i="4"/>
  <c r="GB37" i="4"/>
  <c r="FH37" i="4"/>
  <c r="FL37" i="4"/>
  <c r="FP37" i="4"/>
  <c r="FG37" i="4"/>
  <c r="FM37" i="4"/>
  <c r="FU37" i="4"/>
  <c r="FJ37" i="4"/>
  <c r="FQ37" i="4"/>
  <c r="FZ37" i="4"/>
  <c r="FK37" i="4"/>
  <c r="FF37" i="4"/>
  <c r="FN37" i="4"/>
  <c r="FI37" i="4"/>
  <c r="FO37" i="4"/>
  <c r="C35" i="7"/>
  <c r="FW36" i="4"/>
  <c r="GA36" i="4"/>
  <c r="GE36" i="4"/>
  <c r="FT36" i="4"/>
  <c r="FY36" i="4"/>
  <c r="GD36" i="4"/>
  <c r="FU36" i="4"/>
  <c r="GB36" i="4"/>
  <c r="FZ36" i="4"/>
  <c r="FV36" i="4"/>
  <c r="FH36" i="4"/>
  <c r="FL36" i="4"/>
  <c r="FP36" i="4"/>
  <c r="FX36" i="4"/>
  <c r="FI36" i="4"/>
  <c r="FN36" i="4"/>
  <c r="FG36" i="4"/>
  <c r="FO36" i="4"/>
  <c r="FK36" i="4"/>
  <c r="GC36" i="4"/>
  <c r="FF36" i="4"/>
  <c r="FM36" i="4"/>
  <c r="FJ36" i="4"/>
  <c r="FQ36" i="4"/>
  <c r="C34" i="7"/>
  <c r="FW35" i="4"/>
  <c r="GA35" i="4"/>
  <c r="GE35" i="4"/>
  <c r="FU35" i="4"/>
  <c r="FZ35" i="4"/>
  <c r="FY35" i="4"/>
  <c r="FT35" i="4"/>
  <c r="GC35" i="4"/>
  <c r="FX35" i="4"/>
  <c r="FH35" i="4"/>
  <c r="FL35" i="4"/>
  <c r="FP35" i="4"/>
  <c r="FJ35" i="4"/>
  <c r="FO35" i="4"/>
  <c r="FV35" i="4"/>
  <c r="FF35" i="4"/>
  <c r="FM35" i="4"/>
  <c r="GB35" i="4"/>
  <c r="FN35" i="4"/>
  <c r="GD35" i="4"/>
  <c r="FI35" i="4"/>
  <c r="FQ35" i="4"/>
  <c r="FK35" i="4"/>
  <c r="FG35" i="4"/>
  <c r="C33" i="7"/>
  <c r="FW34" i="4"/>
  <c r="GA34" i="4"/>
  <c r="GE34" i="4"/>
  <c r="FV34" i="4"/>
  <c r="GB34" i="4"/>
  <c r="FX34" i="4"/>
  <c r="GD34" i="4"/>
  <c r="FU34" i="4"/>
  <c r="FZ34" i="4"/>
  <c r="FH34" i="4"/>
  <c r="FL34" i="4"/>
  <c r="FP34" i="4"/>
  <c r="GC34" i="4"/>
  <c r="FF34" i="4"/>
  <c r="FK34" i="4"/>
  <c r="FQ34" i="4"/>
  <c r="FJ34" i="4"/>
  <c r="FT34" i="4"/>
  <c r="FG34" i="4"/>
  <c r="FN34" i="4"/>
  <c r="FY34" i="4"/>
  <c r="FI34" i="4"/>
  <c r="FO34" i="4"/>
  <c r="FM34" i="4"/>
  <c r="C32" i="7"/>
  <c r="FW33" i="4"/>
  <c r="GA33" i="4"/>
  <c r="GE33" i="4"/>
  <c r="FX33" i="4"/>
  <c r="GC33" i="4"/>
  <c r="FU33" i="4"/>
  <c r="GB33" i="4"/>
  <c r="FY33" i="4"/>
  <c r="FT33" i="4"/>
  <c r="GD33" i="4"/>
  <c r="FH33" i="4"/>
  <c r="FL33" i="4"/>
  <c r="FP33" i="4"/>
  <c r="FV33" i="4"/>
  <c r="FG33" i="4"/>
  <c r="FM33" i="4"/>
  <c r="FI33" i="4"/>
  <c r="FO33" i="4"/>
  <c r="FZ33" i="4"/>
  <c r="FQ33" i="4"/>
  <c r="FK33" i="4"/>
  <c r="FF33" i="4"/>
  <c r="FN33" i="4"/>
  <c r="FJ33" i="4"/>
  <c r="C31" i="7"/>
  <c r="FW32" i="4"/>
  <c r="GA32" i="4"/>
  <c r="GE32" i="4"/>
  <c r="FT32" i="4"/>
  <c r="FY32" i="4"/>
  <c r="GD32" i="4"/>
  <c r="FZ32" i="4"/>
  <c r="GB32" i="4"/>
  <c r="FV32" i="4"/>
  <c r="FH32" i="4"/>
  <c r="FL32" i="4"/>
  <c r="FP32" i="4"/>
  <c r="FI32" i="4"/>
  <c r="FN32" i="4"/>
  <c r="GC32" i="4"/>
  <c r="FF32" i="4"/>
  <c r="FM32" i="4"/>
  <c r="FG32" i="4"/>
  <c r="FU32" i="4"/>
  <c r="FJ32" i="4"/>
  <c r="FQ32" i="4"/>
  <c r="FX32" i="4"/>
  <c r="FK32" i="4"/>
  <c r="FO32" i="4"/>
  <c r="C30" i="7"/>
  <c r="FW31" i="4"/>
  <c r="GA31" i="4"/>
  <c r="GE31" i="4"/>
  <c r="FU31" i="4"/>
  <c r="FZ31" i="4"/>
  <c r="FX31" i="4"/>
  <c r="GD31" i="4"/>
  <c r="FT31" i="4"/>
  <c r="GC31" i="4"/>
  <c r="FY31" i="4"/>
  <c r="FH31" i="4"/>
  <c r="FL31" i="4"/>
  <c r="FP31" i="4"/>
  <c r="GB31" i="4"/>
  <c r="FJ31" i="4"/>
  <c r="FO31" i="4"/>
  <c r="FK31" i="4"/>
  <c r="FV31" i="4"/>
  <c r="FF31" i="4"/>
  <c r="FG31" i="4"/>
  <c r="FN31" i="4"/>
  <c r="FI31" i="4"/>
  <c r="FQ31" i="4"/>
  <c r="FM31" i="4"/>
  <c r="C29" i="7"/>
  <c r="FW30" i="4"/>
  <c r="GA30" i="4"/>
  <c r="GE30" i="4"/>
  <c r="FV30" i="4"/>
  <c r="GB30" i="4"/>
  <c r="FU30" i="4"/>
  <c r="GC30" i="4"/>
  <c r="FX30" i="4"/>
  <c r="FZ30" i="4"/>
  <c r="FH30" i="4"/>
  <c r="FL30" i="4"/>
  <c r="FP30" i="4"/>
  <c r="FT30" i="4"/>
  <c r="FF30" i="4"/>
  <c r="FK30" i="4"/>
  <c r="FQ30" i="4"/>
  <c r="GD30" i="4"/>
  <c r="FI30" i="4"/>
  <c r="FO30" i="4"/>
  <c r="FM30" i="4"/>
  <c r="FY30" i="4"/>
  <c r="FG30" i="4"/>
  <c r="FN30" i="4"/>
  <c r="FJ30" i="4"/>
  <c r="C28" i="7"/>
  <c r="FW29" i="4"/>
  <c r="GA29" i="4"/>
  <c r="GE29" i="4"/>
  <c r="FX29" i="4"/>
  <c r="GC29" i="4"/>
  <c r="FT29" i="4"/>
  <c r="FZ29" i="4"/>
  <c r="FY29" i="4"/>
  <c r="FU29" i="4"/>
  <c r="GD29" i="4"/>
  <c r="FH29" i="4"/>
  <c r="FL29" i="4"/>
  <c r="FP29" i="4"/>
  <c r="FG29" i="4"/>
  <c r="FM29" i="4"/>
  <c r="FF29" i="4"/>
  <c r="FN29" i="4"/>
  <c r="FV29" i="4"/>
  <c r="GB29" i="4"/>
  <c r="FJ29" i="4"/>
  <c r="FQ29" i="4"/>
  <c r="FK29" i="4"/>
  <c r="FI29" i="4"/>
  <c r="FO29" i="4"/>
  <c r="C27" i="7"/>
  <c r="FW28" i="4"/>
  <c r="GA28" i="4"/>
  <c r="GE28" i="4"/>
  <c r="FT28" i="4"/>
  <c r="FY28" i="4"/>
  <c r="GD28" i="4"/>
  <c r="FX28" i="4"/>
  <c r="GB28" i="4"/>
  <c r="FV28" i="4"/>
  <c r="FH28" i="4"/>
  <c r="FL28" i="4"/>
  <c r="FP28" i="4"/>
  <c r="FZ28" i="4"/>
  <c r="FI28" i="4"/>
  <c r="FN28" i="4"/>
  <c r="GC28" i="4"/>
  <c r="FK28" i="4"/>
  <c r="FM28" i="4"/>
  <c r="FG28" i="4"/>
  <c r="FO28" i="4"/>
  <c r="FU28" i="4"/>
  <c r="FJ28" i="4"/>
  <c r="FQ28" i="4"/>
  <c r="FF28" i="4"/>
  <c r="C26" i="7"/>
  <c r="FW27" i="4"/>
  <c r="GA27" i="4"/>
  <c r="GE27" i="4"/>
  <c r="FU27" i="4"/>
  <c r="FZ27" i="4"/>
  <c r="FV27" i="4"/>
  <c r="GC27" i="4"/>
  <c r="FT27" i="4"/>
  <c r="GD27" i="4"/>
  <c r="FY27" i="4"/>
  <c r="FH27" i="4"/>
  <c r="FL27" i="4"/>
  <c r="FP27" i="4"/>
  <c r="FJ27" i="4"/>
  <c r="FO27" i="4"/>
  <c r="FI27" i="4"/>
  <c r="FQ27" i="4"/>
  <c r="FX27" i="4"/>
  <c r="GB27" i="4"/>
  <c r="FF27" i="4"/>
  <c r="FM27" i="4"/>
  <c r="FG27" i="4"/>
  <c r="FN27" i="4"/>
  <c r="FK27" i="4"/>
  <c r="FW26" i="4"/>
  <c r="GA26" i="4"/>
  <c r="GE26" i="4"/>
  <c r="FV26" i="4"/>
  <c r="GB26" i="4"/>
  <c r="FT26" i="4"/>
  <c r="FZ26" i="4"/>
  <c r="FX26" i="4"/>
  <c r="GC26" i="4"/>
  <c r="FH26" i="4"/>
  <c r="FL26" i="4"/>
  <c r="FP26" i="4"/>
  <c r="GD26" i="4"/>
  <c r="FF26" i="4"/>
  <c r="FK26" i="4"/>
  <c r="FQ26" i="4"/>
  <c r="FY26" i="4"/>
  <c r="FG26" i="4"/>
  <c r="FN26" i="4"/>
  <c r="FO26" i="4"/>
  <c r="FJ26" i="4"/>
  <c r="FU26" i="4"/>
  <c r="FM26" i="4"/>
  <c r="FI26" i="4"/>
  <c r="C24" i="7"/>
  <c r="FW25" i="4"/>
  <c r="GA25" i="4"/>
  <c r="GE25" i="4"/>
  <c r="FX25" i="4"/>
  <c r="GC25" i="4"/>
  <c r="FY25" i="4"/>
  <c r="FZ25" i="4"/>
  <c r="FU25" i="4"/>
  <c r="GD25" i="4"/>
  <c r="FH25" i="4"/>
  <c r="FL25" i="4"/>
  <c r="FP25" i="4"/>
  <c r="FV25" i="4"/>
  <c r="FG25" i="4"/>
  <c r="FM25" i="4"/>
  <c r="FK25" i="4"/>
  <c r="FT25" i="4"/>
  <c r="FN25" i="4"/>
  <c r="GB25" i="4"/>
  <c r="FI25" i="4"/>
  <c r="FO25" i="4"/>
  <c r="FJ25" i="4"/>
  <c r="FQ25" i="4"/>
  <c r="FF25" i="4"/>
  <c r="C23" i="7"/>
  <c r="FW24" i="4"/>
  <c r="GA24" i="4"/>
  <c r="GE24" i="4"/>
  <c r="FT24" i="4"/>
  <c r="FY24" i="4"/>
  <c r="GD24" i="4"/>
  <c r="FV24" i="4"/>
  <c r="GC24" i="4"/>
  <c r="GB24" i="4"/>
  <c r="FX24" i="4"/>
  <c r="FH24" i="4"/>
  <c r="FL24" i="4"/>
  <c r="FP24" i="4"/>
  <c r="FI24" i="4"/>
  <c r="FN24" i="4"/>
  <c r="FZ24" i="4"/>
  <c r="FJ24" i="4"/>
  <c r="FQ24" i="4"/>
  <c r="FF24" i="4"/>
  <c r="FM24" i="4"/>
  <c r="FU24" i="4"/>
  <c r="FG24" i="4"/>
  <c r="FO24" i="4"/>
  <c r="FK24" i="4"/>
  <c r="C22" i="7"/>
  <c r="FW23" i="4"/>
  <c r="GA23" i="4"/>
  <c r="GE23" i="4"/>
  <c r="FU23" i="4"/>
  <c r="FZ23" i="4"/>
  <c r="FT23" i="4"/>
  <c r="GB23" i="4"/>
  <c r="FV23" i="4"/>
  <c r="GD23" i="4"/>
  <c r="FY23" i="4"/>
  <c r="FH23" i="4"/>
  <c r="FL23" i="4"/>
  <c r="FP23" i="4"/>
  <c r="GC23" i="4"/>
  <c r="FJ23" i="4"/>
  <c r="FO23" i="4"/>
  <c r="FG23" i="4"/>
  <c r="FN23" i="4"/>
  <c r="FQ23" i="4"/>
  <c r="FX23" i="4"/>
  <c r="FK23" i="4"/>
  <c r="FF23" i="4"/>
  <c r="FM23" i="4"/>
  <c r="FI23" i="4"/>
  <c r="FW22" i="4"/>
  <c r="GA22" i="4"/>
  <c r="GE22" i="4"/>
  <c r="FV22" i="4"/>
  <c r="GB22" i="4"/>
  <c r="FY22" i="4"/>
  <c r="FX22" i="4"/>
  <c r="FT22" i="4"/>
  <c r="GC22" i="4"/>
  <c r="FH22" i="4"/>
  <c r="FL22" i="4"/>
  <c r="FP22" i="4"/>
  <c r="FU22" i="4"/>
  <c r="FF22" i="4"/>
  <c r="FK22" i="4"/>
  <c r="FQ22" i="4"/>
  <c r="FZ22" i="4"/>
  <c r="FM22" i="4"/>
  <c r="GD22" i="4"/>
  <c r="FG22" i="4"/>
  <c r="FN22" i="4"/>
  <c r="FI22" i="4"/>
  <c r="FO22" i="4"/>
  <c r="FJ22" i="4"/>
  <c r="C20" i="7"/>
  <c r="FW21" i="4"/>
  <c r="GA21" i="4"/>
  <c r="GE21" i="4"/>
  <c r="FX21" i="4"/>
  <c r="GC21" i="4"/>
  <c r="FV21" i="4"/>
  <c r="GD21" i="4"/>
  <c r="FZ21" i="4"/>
  <c r="FU21" i="4"/>
  <c r="FH21" i="4"/>
  <c r="FL21" i="4"/>
  <c r="FP21" i="4"/>
  <c r="FG21" i="4"/>
  <c r="FM21" i="4"/>
  <c r="FJ21" i="4"/>
  <c r="FQ21" i="4"/>
  <c r="FT21" i="4"/>
  <c r="FK21" i="4"/>
  <c r="FY21" i="4"/>
  <c r="FF21" i="4"/>
  <c r="FN21" i="4"/>
  <c r="GB21" i="4"/>
  <c r="FI21" i="4"/>
  <c r="FO21" i="4"/>
  <c r="C19" i="7"/>
  <c r="FW20" i="4"/>
  <c r="GA20" i="4"/>
  <c r="GE20" i="4"/>
  <c r="FT20" i="4"/>
  <c r="FY20" i="4"/>
  <c r="GD20" i="4"/>
  <c r="FU20" i="4"/>
  <c r="GB20" i="4"/>
  <c r="GC20" i="4"/>
  <c r="FX20" i="4"/>
  <c r="FH20" i="4"/>
  <c r="FL20" i="4"/>
  <c r="FP20" i="4"/>
  <c r="FZ20" i="4"/>
  <c r="FI20" i="4"/>
  <c r="FN20" i="4"/>
  <c r="FV20" i="4"/>
  <c r="FG20" i="4"/>
  <c r="FO20" i="4"/>
  <c r="FJ20" i="4"/>
  <c r="FQ20" i="4"/>
  <c r="FK20" i="4"/>
  <c r="FF20" i="4"/>
  <c r="FM20" i="4"/>
  <c r="C18" i="7"/>
  <c r="FW19" i="4"/>
  <c r="GA19" i="4"/>
  <c r="GE19" i="4"/>
  <c r="FU19" i="4"/>
  <c r="FZ19" i="4"/>
  <c r="FY19" i="4"/>
  <c r="FV19" i="4"/>
  <c r="GD19" i="4"/>
  <c r="GB19" i="4"/>
  <c r="FH19" i="4"/>
  <c r="FL19" i="4"/>
  <c r="FP19" i="4"/>
  <c r="FT19" i="4"/>
  <c r="FJ19" i="4"/>
  <c r="FO19" i="4"/>
  <c r="FF19" i="4"/>
  <c r="FM19" i="4"/>
  <c r="FG19" i="4"/>
  <c r="FN19" i="4"/>
  <c r="FX19" i="4"/>
  <c r="FI19" i="4"/>
  <c r="FQ19" i="4"/>
  <c r="GC19" i="4"/>
  <c r="FK19" i="4"/>
  <c r="FW18" i="4"/>
  <c r="GA18" i="4"/>
  <c r="GE18" i="4"/>
  <c r="FV18" i="4"/>
  <c r="GB18" i="4"/>
  <c r="FX18" i="4"/>
  <c r="GD18" i="4"/>
  <c r="FY18" i="4"/>
  <c r="FT18" i="4"/>
  <c r="GC18" i="4"/>
  <c r="FH18" i="4"/>
  <c r="FL18" i="4"/>
  <c r="FP18" i="4"/>
  <c r="FF18" i="4"/>
  <c r="FK18" i="4"/>
  <c r="FQ18" i="4"/>
  <c r="FU18" i="4"/>
  <c r="FJ18" i="4"/>
  <c r="FZ18" i="4"/>
  <c r="FM18" i="4"/>
  <c r="FG18" i="4"/>
  <c r="FN18" i="4"/>
  <c r="FI18" i="4"/>
  <c r="FO18" i="4"/>
  <c r="C16" i="7"/>
  <c r="FW17" i="4"/>
  <c r="GA17" i="4"/>
  <c r="GE17" i="4"/>
  <c r="FX17" i="4"/>
  <c r="GC17" i="4"/>
  <c r="FU17" i="4"/>
  <c r="GB17" i="4"/>
  <c r="FZ17" i="4"/>
  <c r="FV17" i="4"/>
  <c r="FH17" i="4"/>
  <c r="FL17" i="4"/>
  <c r="FP17" i="4"/>
  <c r="FY17" i="4"/>
  <c r="FG17" i="4"/>
  <c r="FM17" i="4"/>
  <c r="FI17" i="4"/>
  <c r="FO17" i="4"/>
  <c r="FJ17" i="4"/>
  <c r="FQ17" i="4"/>
  <c r="FT17" i="4"/>
  <c r="FK17" i="4"/>
  <c r="GD17" i="4"/>
  <c r="FF17" i="4"/>
  <c r="FN17" i="4"/>
  <c r="C15" i="7"/>
  <c r="FW16" i="4"/>
  <c r="GA16" i="4"/>
  <c r="GE16" i="4"/>
  <c r="FT16" i="4"/>
  <c r="FY16" i="4"/>
  <c r="GD16" i="4"/>
  <c r="FZ16" i="4"/>
  <c r="FU16" i="4"/>
  <c r="GC16" i="4"/>
  <c r="FX16" i="4"/>
  <c r="FH16" i="4"/>
  <c r="FL16" i="4"/>
  <c r="FP16" i="4"/>
  <c r="FI16" i="4"/>
  <c r="FN16" i="4"/>
  <c r="FV16" i="4"/>
  <c r="FF16" i="4"/>
  <c r="FM16" i="4"/>
  <c r="GB16" i="4"/>
  <c r="FG16" i="4"/>
  <c r="FO16" i="4"/>
  <c r="FJ16" i="4"/>
  <c r="FQ16" i="4"/>
  <c r="FK16" i="4"/>
  <c r="C14" i="7"/>
  <c r="FW15" i="4"/>
  <c r="GA15" i="4"/>
  <c r="GE15" i="4"/>
  <c r="FU15" i="4"/>
  <c r="FZ15" i="4"/>
  <c r="FX15" i="4"/>
  <c r="GD15" i="4"/>
  <c r="FV15" i="4"/>
  <c r="GB15" i="4"/>
  <c r="FH15" i="4"/>
  <c r="FL15" i="4"/>
  <c r="FP15" i="4"/>
  <c r="GC15" i="4"/>
  <c r="FJ15" i="4"/>
  <c r="FO15" i="4"/>
  <c r="FK15" i="4"/>
  <c r="FF15" i="4"/>
  <c r="FM15" i="4"/>
  <c r="FT15" i="4"/>
  <c r="FG15" i="4"/>
  <c r="FN15" i="4"/>
  <c r="FY15" i="4"/>
  <c r="FI15" i="4"/>
  <c r="FQ15" i="4"/>
  <c r="C13" i="7"/>
  <c r="FW14" i="4"/>
  <c r="GA14" i="4"/>
  <c r="GE14" i="4"/>
  <c r="FV14" i="4"/>
  <c r="GB14" i="4"/>
  <c r="FU14" i="4"/>
  <c r="GC14" i="4"/>
  <c r="FY14" i="4"/>
  <c r="FT14" i="4"/>
  <c r="GD14" i="4"/>
  <c r="FH14" i="4"/>
  <c r="FL14" i="4"/>
  <c r="FP14" i="4"/>
  <c r="FX14" i="4"/>
  <c r="FF14" i="4"/>
  <c r="FK14" i="4"/>
  <c r="FQ14" i="4"/>
  <c r="FI14" i="4"/>
  <c r="FO14" i="4"/>
  <c r="FZ14" i="4"/>
  <c r="FJ14" i="4"/>
  <c r="FM14" i="4"/>
  <c r="FG14" i="4"/>
  <c r="FN14" i="4"/>
  <c r="C12" i="7"/>
  <c r="FW13" i="4"/>
  <c r="GA13" i="4"/>
  <c r="GE13" i="4"/>
  <c r="FX13" i="4"/>
  <c r="GC13" i="4"/>
  <c r="FT13" i="4"/>
  <c r="FZ13" i="4"/>
  <c r="GB13" i="4"/>
  <c r="FV13" i="4"/>
  <c r="FH13" i="4"/>
  <c r="FL13" i="4"/>
  <c r="FP13" i="4"/>
  <c r="FG13" i="4"/>
  <c r="FM13" i="4"/>
  <c r="GD13" i="4"/>
  <c r="FF13" i="4"/>
  <c r="FN13" i="4"/>
  <c r="FI13" i="4"/>
  <c r="FO13" i="4"/>
  <c r="FU13" i="4"/>
  <c r="FJ13" i="4"/>
  <c r="FQ13" i="4"/>
  <c r="FY13" i="4"/>
  <c r="FK13" i="4"/>
  <c r="FW12" i="4"/>
  <c r="GA12" i="4"/>
  <c r="GE12" i="4"/>
  <c r="FT12" i="4"/>
  <c r="FY12" i="4"/>
  <c r="GD12" i="4"/>
  <c r="FX12" i="4"/>
  <c r="FU12" i="4"/>
  <c r="GC12" i="4"/>
  <c r="FZ12" i="4"/>
  <c r="FH12" i="4"/>
  <c r="FL12" i="4"/>
  <c r="FP12" i="4"/>
  <c r="GB12" i="4"/>
  <c r="FI12" i="4"/>
  <c r="FN12" i="4"/>
  <c r="FK12" i="4"/>
  <c r="FV12" i="4"/>
  <c r="FF12" i="4"/>
  <c r="FM12" i="4"/>
  <c r="FG12" i="4"/>
  <c r="FO12" i="4"/>
  <c r="FJ12" i="4"/>
  <c r="FQ12" i="4"/>
  <c r="C10" i="7"/>
  <c r="FW11" i="4"/>
  <c r="GA11" i="4"/>
  <c r="GE11" i="4"/>
  <c r="FU11" i="4"/>
  <c r="FZ11" i="4"/>
  <c r="FV11" i="4"/>
  <c r="GC11" i="4"/>
  <c r="FX11" i="4"/>
  <c r="GB11" i="4"/>
  <c r="FH11" i="4"/>
  <c r="FL11" i="4"/>
  <c r="FP11" i="4"/>
  <c r="FT11" i="4"/>
  <c r="FJ11" i="4"/>
  <c r="FO11" i="4"/>
  <c r="GD11" i="4"/>
  <c r="FI11" i="4"/>
  <c r="FQ11" i="4"/>
  <c r="FK11" i="4"/>
  <c r="FF11" i="4"/>
  <c r="FM11" i="4"/>
  <c r="FY11" i="4"/>
  <c r="FG11" i="4"/>
  <c r="FN11" i="4"/>
  <c r="C9" i="7"/>
  <c r="FW10" i="4"/>
  <c r="GA10" i="4"/>
  <c r="GE10" i="4"/>
  <c r="FV10" i="4"/>
  <c r="GB10" i="4"/>
  <c r="FT10" i="4"/>
  <c r="FZ10" i="4"/>
  <c r="FY10" i="4"/>
  <c r="FU10" i="4"/>
  <c r="GD10" i="4"/>
  <c r="FH10" i="4"/>
  <c r="FL10" i="4"/>
  <c r="FP10" i="4"/>
  <c r="FF10" i="4"/>
  <c r="FK10" i="4"/>
  <c r="FQ10" i="4"/>
  <c r="FG10" i="4"/>
  <c r="FN10" i="4"/>
  <c r="FX10" i="4"/>
  <c r="FI10" i="4"/>
  <c r="FO10" i="4"/>
  <c r="GC10" i="4"/>
  <c r="FJ10" i="4"/>
  <c r="FM10" i="4"/>
  <c r="C8" i="7"/>
  <c r="FW9" i="4"/>
  <c r="GA9" i="4"/>
  <c r="GE9" i="4"/>
  <c r="FX9" i="4"/>
  <c r="GC9" i="4"/>
  <c r="FY9" i="4"/>
  <c r="FT9" i="4"/>
  <c r="GB9" i="4"/>
  <c r="FV9" i="4"/>
  <c r="FH9" i="4"/>
  <c r="FL9" i="4"/>
  <c r="FP9" i="4"/>
  <c r="FZ9" i="4"/>
  <c r="FG9" i="4"/>
  <c r="FM9" i="4"/>
  <c r="GD9" i="4"/>
  <c r="FK9" i="4"/>
  <c r="FN9" i="4"/>
  <c r="FI9" i="4"/>
  <c r="FO9" i="4"/>
  <c r="FU9" i="4"/>
  <c r="FJ9" i="4"/>
  <c r="FQ9" i="4"/>
  <c r="FF9" i="4"/>
  <c r="C7" i="7"/>
  <c r="FW8" i="4"/>
  <c r="GA8" i="4"/>
  <c r="GE8" i="4"/>
  <c r="FT8" i="4"/>
  <c r="FY8" i="4"/>
  <c r="GD8" i="4"/>
  <c r="FV8" i="4"/>
  <c r="GC8" i="4"/>
  <c r="FU8" i="4"/>
  <c r="FZ8" i="4"/>
  <c r="FH8" i="4"/>
  <c r="FL8" i="4"/>
  <c r="FP8" i="4"/>
  <c r="FI8" i="4"/>
  <c r="FN8" i="4"/>
  <c r="FJ8" i="4"/>
  <c r="FQ8" i="4"/>
  <c r="FX8" i="4"/>
  <c r="GB8" i="4"/>
  <c r="FF8" i="4"/>
  <c r="FM8" i="4"/>
  <c r="FG8" i="4"/>
  <c r="FO8" i="4"/>
  <c r="FK8" i="4"/>
  <c r="C6" i="7"/>
  <c r="FW7" i="4"/>
  <c r="GA7" i="4"/>
  <c r="GE7" i="4"/>
  <c r="FU7" i="4"/>
  <c r="FZ7" i="4"/>
  <c r="FT7" i="4"/>
  <c r="GB7" i="4"/>
  <c r="FX7" i="4"/>
  <c r="GC7" i="4"/>
  <c r="FH7" i="4"/>
  <c r="FL7" i="4"/>
  <c r="FP7" i="4"/>
  <c r="GD7" i="4"/>
  <c r="FJ7" i="4"/>
  <c r="FO7" i="4"/>
  <c r="FY7" i="4"/>
  <c r="FG7" i="4"/>
  <c r="FN7" i="4"/>
  <c r="FK7" i="4"/>
  <c r="FV7" i="4"/>
  <c r="FF7" i="4"/>
  <c r="FM7" i="4"/>
  <c r="FI7" i="4"/>
  <c r="FQ7" i="4"/>
  <c r="C5" i="7"/>
  <c r="FW6" i="4"/>
  <c r="GA6" i="4"/>
  <c r="GE6" i="4"/>
  <c r="FV6" i="4"/>
  <c r="GB6" i="4"/>
  <c r="FY6" i="4"/>
  <c r="FZ6" i="4"/>
  <c r="FU6" i="4"/>
  <c r="GD6" i="4"/>
  <c r="FH6" i="4"/>
  <c r="FL6" i="4"/>
  <c r="FP6" i="4"/>
  <c r="FX6" i="4"/>
  <c r="FF6" i="4"/>
  <c r="FK6" i="4"/>
  <c r="FQ6" i="4"/>
  <c r="FM6" i="4"/>
  <c r="FT6" i="4"/>
  <c r="GC6" i="4"/>
  <c r="FI6" i="4"/>
  <c r="FO6" i="4"/>
  <c r="FJ6" i="4"/>
  <c r="FG6" i="4"/>
  <c r="FN6" i="4"/>
  <c r="C4" i="7"/>
  <c r="FW5" i="4"/>
  <c r="GA5" i="4"/>
  <c r="GE5" i="4"/>
  <c r="FX5" i="4"/>
  <c r="GC5" i="4"/>
  <c r="FV5" i="4"/>
  <c r="GD5" i="4"/>
  <c r="FT5" i="4"/>
  <c r="GB5" i="4"/>
  <c r="FY5" i="4"/>
  <c r="FH5" i="4"/>
  <c r="FL5" i="4"/>
  <c r="FP5" i="4"/>
  <c r="FG5" i="4"/>
  <c r="FM5" i="4"/>
  <c r="FZ5" i="4"/>
  <c r="FJ5" i="4"/>
  <c r="FQ5" i="4"/>
  <c r="FF5" i="4"/>
  <c r="FN5" i="4"/>
  <c r="FU5" i="4"/>
  <c r="FI5" i="4"/>
  <c r="FO5" i="4"/>
  <c r="FK5" i="4"/>
  <c r="C3" i="7"/>
  <c r="FW4" i="4"/>
  <c r="GA4" i="4"/>
  <c r="GE4" i="4"/>
  <c r="FT4" i="4"/>
  <c r="FY4" i="4"/>
  <c r="GD4" i="4"/>
  <c r="FU4" i="4"/>
  <c r="GB4" i="4"/>
  <c r="FV4" i="4"/>
  <c r="FZ4" i="4"/>
  <c r="FH4" i="4"/>
  <c r="FL4" i="4"/>
  <c r="FP4" i="4"/>
  <c r="GC4" i="4"/>
  <c r="FI4" i="4"/>
  <c r="FN4" i="4"/>
  <c r="FG4" i="4"/>
  <c r="FO4" i="4"/>
  <c r="FX4" i="4"/>
  <c r="FK4" i="4"/>
  <c r="FF4" i="4"/>
  <c r="FM4" i="4"/>
  <c r="FJ4" i="4"/>
  <c r="FQ4" i="4"/>
  <c r="D97" i="7"/>
  <c r="EU98" i="4"/>
  <c r="EY98" i="4"/>
  <c r="FC98" i="4"/>
  <c r="EV98" i="4"/>
  <c r="FA98" i="4"/>
  <c r="EF98" i="4"/>
  <c r="EJ98" i="4"/>
  <c r="EN98" i="4"/>
  <c r="ES98" i="4"/>
  <c r="ER98" i="4"/>
  <c r="EW98" i="4"/>
  <c r="FB98" i="4"/>
  <c r="EG98" i="4"/>
  <c r="EK98" i="4"/>
  <c r="EO98" i="4"/>
  <c r="EX98" i="4"/>
  <c r="ET98" i="4"/>
  <c r="ED98" i="4"/>
  <c r="EL98" i="4"/>
  <c r="EH98" i="4"/>
  <c r="EI98" i="4"/>
  <c r="EZ98" i="4"/>
  <c r="EE98" i="4"/>
  <c r="EM98" i="4"/>
  <c r="D94" i="7"/>
  <c r="EU95" i="4"/>
  <c r="EY95" i="4"/>
  <c r="FC95" i="4"/>
  <c r="ET95" i="4"/>
  <c r="EZ95" i="4"/>
  <c r="EH95" i="4"/>
  <c r="EL95" i="4"/>
  <c r="EW95" i="4"/>
  <c r="EV95" i="4"/>
  <c r="FA95" i="4"/>
  <c r="EI95" i="4"/>
  <c r="EM95" i="4"/>
  <c r="ER95" i="4"/>
  <c r="FB95" i="4"/>
  <c r="EF95" i="4"/>
  <c r="EN95" i="4"/>
  <c r="EJ95" i="4"/>
  <c r="EK95" i="4"/>
  <c r="ES95" i="4"/>
  <c r="EG95" i="4"/>
  <c r="EO95" i="4"/>
  <c r="EX95" i="4"/>
  <c r="ED95" i="4"/>
  <c r="EE95" i="4"/>
  <c r="D91" i="7"/>
  <c r="EU92" i="4"/>
  <c r="EY92" i="4"/>
  <c r="FC92" i="4"/>
  <c r="ES92" i="4"/>
  <c r="EX92" i="4"/>
  <c r="EF92" i="4"/>
  <c r="EJ92" i="4"/>
  <c r="EN92" i="4"/>
  <c r="FA92" i="4"/>
  <c r="ET92" i="4"/>
  <c r="EZ92" i="4"/>
  <c r="EG92" i="4"/>
  <c r="EK92" i="4"/>
  <c r="EO92" i="4"/>
  <c r="EV92" i="4"/>
  <c r="FB92" i="4"/>
  <c r="EL92" i="4"/>
  <c r="ER92" i="4"/>
  <c r="EH92" i="4"/>
  <c r="EW92" i="4"/>
  <c r="EI92" i="4"/>
  <c r="EM92" i="4"/>
  <c r="EE92" i="4"/>
  <c r="ED92" i="4"/>
  <c r="D89" i="7"/>
  <c r="EU90" i="4"/>
  <c r="EY90" i="4"/>
  <c r="FC90" i="4"/>
  <c r="EV90" i="4"/>
  <c r="FA90" i="4"/>
  <c r="EF90" i="4"/>
  <c r="EJ90" i="4"/>
  <c r="EN90" i="4"/>
  <c r="ES90" i="4"/>
  <c r="ER90" i="4"/>
  <c r="EW90" i="4"/>
  <c r="FB90" i="4"/>
  <c r="EG90" i="4"/>
  <c r="EK90" i="4"/>
  <c r="EO90" i="4"/>
  <c r="EX90" i="4"/>
  <c r="EH90" i="4"/>
  <c r="EL90" i="4"/>
  <c r="EZ90" i="4"/>
  <c r="EM90" i="4"/>
  <c r="EI90" i="4"/>
  <c r="ET90" i="4"/>
  <c r="ED90" i="4"/>
  <c r="EE90" i="4"/>
  <c r="D86" i="7"/>
  <c r="EU87" i="4"/>
  <c r="EY87" i="4"/>
  <c r="FC87" i="4"/>
  <c r="ET87" i="4"/>
  <c r="EZ87" i="4"/>
  <c r="ED87" i="4"/>
  <c r="EH87" i="4"/>
  <c r="EL87" i="4"/>
  <c r="EW87" i="4"/>
  <c r="EV87" i="4"/>
  <c r="FA87" i="4"/>
  <c r="EE87" i="4"/>
  <c r="EI87" i="4"/>
  <c r="EM87" i="4"/>
  <c r="ER87" i="4"/>
  <c r="FB87" i="4"/>
  <c r="EX87" i="4"/>
  <c r="EF87" i="4"/>
  <c r="EN87" i="4"/>
  <c r="EJ87" i="4"/>
  <c r="ES87" i="4"/>
  <c r="EK87" i="4"/>
  <c r="EG87" i="4"/>
  <c r="EO87" i="4"/>
  <c r="D82" i="7"/>
  <c r="EU83" i="4"/>
  <c r="EY83" i="4"/>
  <c r="FC83" i="4"/>
  <c r="ET83" i="4"/>
  <c r="EZ83" i="4"/>
  <c r="ED83" i="4"/>
  <c r="EH83" i="4"/>
  <c r="EL83" i="4"/>
  <c r="ER83" i="4"/>
  <c r="FB83" i="4"/>
  <c r="EV83" i="4"/>
  <c r="FA83" i="4"/>
  <c r="EE83" i="4"/>
  <c r="EI83" i="4"/>
  <c r="EM83" i="4"/>
  <c r="EW83" i="4"/>
  <c r="EF83" i="4"/>
  <c r="EN83" i="4"/>
  <c r="EJ83" i="4"/>
  <c r="EX83" i="4"/>
  <c r="EG83" i="4"/>
  <c r="EO83" i="4"/>
  <c r="ES83" i="4"/>
  <c r="EK83" i="4"/>
  <c r="D79" i="7"/>
  <c r="EU80" i="4"/>
  <c r="EY80" i="4"/>
  <c r="FC80" i="4"/>
  <c r="ES80" i="4"/>
  <c r="EX80" i="4"/>
  <c r="ED80" i="4"/>
  <c r="EH80" i="4"/>
  <c r="EL80" i="4"/>
  <c r="FA80" i="4"/>
  <c r="ET80" i="4"/>
  <c r="EZ80" i="4"/>
  <c r="EE80" i="4"/>
  <c r="EI80" i="4"/>
  <c r="EM80" i="4"/>
  <c r="EV80" i="4"/>
  <c r="EW80" i="4"/>
  <c r="EJ80" i="4"/>
  <c r="EN80" i="4"/>
  <c r="ER80" i="4"/>
  <c r="EO80" i="4"/>
  <c r="FB80" i="4"/>
  <c r="EK80" i="4"/>
  <c r="EF80" i="4"/>
  <c r="EG80" i="4"/>
  <c r="D76" i="7"/>
  <c r="EU77" i="4"/>
  <c r="EY77" i="4"/>
  <c r="FC77" i="4"/>
  <c r="ER77" i="4"/>
  <c r="EW77" i="4"/>
  <c r="FB77" i="4"/>
  <c r="ED77" i="4"/>
  <c r="EH77" i="4"/>
  <c r="EL77" i="4"/>
  <c r="ET77" i="4"/>
  <c r="ES77" i="4"/>
  <c r="EX77" i="4"/>
  <c r="EE77" i="4"/>
  <c r="EI77" i="4"/>
  <c r="EM77" i="4"/>
  <c r="EZ77" i="4"/>
  <c r="EF77" i="4"/>
  <c r="EN77" i="4"/>
  <c r="EK77" i="4"/>
  <c r="EV77" i="4"/>
  <c r="EG77" i="4"/>
  <c r="EO77" i="4"/>
  <c r="FA77" i="4"/>
  <c r="EJ77" i="4"/>
  <c r="D74" i="7"/>
  <c r="EU75" i="4"/>
  <c r="EY75" i="4"/>
  <c r="FC75" i="4"/>
  <c r="ET75" i="4"/>
  <c r="EZ75" i="4"/>
  <c r="ED75" i="4"/>
  <c r="EH75" i="4"/>
  <c r="EL75" i="4"/>
  <c r="EW75" i="4"/>
  <c r="EV75" i="4"/>
  <c r="FA75" i="4"/>
  <c r="EE75" i="4"/>
  <c r="EI75" i="4"/>
  <c r="EM75" i="4"/>
  <c r="ER75" i="4"/>
  <c r="FB75" i="4"/>
  <c r="ES75" i="4"/>
  <c r="EF75" i="4"/>
  <c r="EN75" i="4"/>
  <c r="EJ75" i="4"/>
  <c r="EK75" i="4"/>
  <c r="EX75" i="4"/>
  <c r="EG75" i="4"/>
  <c r="EO75" i="4"/>
  <c r="D71" i="7"/>
  <c r="EU72" i="4"/>
  <c r="EY72" i="4"/>
  <c r="FC72" i="4"/>
  <c r="ES72" i="4"/>
  <c r="EX72" i="4"/>
  <c r="ED72" i="4"/>
  <c r="EH72" i="4"/>
  <c r="EL72" i="4"/>
  <c r="FA72" i="4"/>
  <c r="ET72" i="4"/>
  <c r="EZ72" i="4"/>
  <c r="EE72" i="4"/>
  <c r="EI72" i="4"/>
  <c r="EM72" i="4"/>
  <c r="EV72" i="4"/>
  <c r="EJ72" i="4"/>
  <c r="EW72" i="4"/>
  <c r="EN72" i="4"/>
  <c r="EG72" i="4"/>
  <c r="ER72" i="4"/>
  <c r="EK72" i="4"/>
  <c r="EF72" i="4"/>
  <c r="FB72" i="4"/>
  <c r="EO72" i="4"/>
  <c r="D68" i="7"/>
  <c r="EU69" i="4"/>
  <c r="EY69" i="4"/>
  <c r="FC69" i="4"/>
  <c r="ER69" i="4"/>
  <c r="EW69" i="4"/>
  <c r="FB69" i="4"/>
  <c r="ED69" i="4"/>
  <c r="EH69" i="4"/>
  <c r="EL69" i="4"/>
  <c r="ET69" i="4"/>
  <c r="ES69" i="4"/>
  <c r="EX69" i="4"/>
  <c r="EE69" i="4"/>
  <c r="EI69" i="4"/>
  <c r="EM69" i="4"/>
  <c r="EZ69" i="4"/>
  <c r="FA69" i="4"/>
  <c r="EF69" i="4"/>
  <c r="EN69" i="4"/>
  <c r="EV69" i="4"/>
  <c r="EK69" i="4"/>
  <c r="EG69" i="4"/>
  <c r="EO69" i="4"/>
  <c r="EJ69" i="4"/>
  <c r="CH10" i="4"/>
  <c r="CV10" i="4" s="1"/>
  <c r="DJ10" i="4"/>
  <c r="DX10" i="4" s="1"/>
  <c r="CH13" i="4"/>
  <c r="CV13" i="4" s="1"/>
  <c r="DJ13" i="4"/>
  <c r="DX13" i="4" s="1"/>
  <c r="CH17" i="4"/>
  <c r="CV17" i="4" s="1"/>
  <c r="DJ17" i="4"/>
  <c r="DX17" i="4" s="1"/>
  <c r="CH22" i="4"/>
  <c r="CV22" i="4" s="1"/>
  <c r="DJ22" i="4"/>
  <c r="DX22" i="4" s="1"/>
  <c r="CH24" i="4"/>
  <c r="CV24" i="4" s="1"/>
  <c r="DJ24" i="4"/>
  <c r="DX24" i="4" s="1"/>
  <c r="CH28" i="4"/>
  <c r="CV28" i="4" s="1"/>
  <c r="DJ28" i="4"/>
  <c r="DX28" i="4" s="1"/>
  <c r="CH42" i="4"/>
  <c r="CV42" i="4" s="1"/>
  <c r="DJ42" i="4"/>
  <c r="DX42" i="4" s="1"/>
  <c r="CH45" i="4"/>
  <c r="CV45" i="4" s="1"/>
  <c r="DJ45" i="4"/>
  <c r="DX45" i="4" s="1"/>
  <c r="CH52" i="4"/>
  <c r="CV52" i="4" s="1"/>
  <c r="DJ52" i="4"/>
  <c r="DX52" i="4" s="1"/>
  <c r="CH54" i="4"/>
  <c r="CV54" i="4" s="1"/>
  <c r="DJ54" i="4"/>
  <c r="DX54" i="4" s="1"/>
  <c r="CH68" i="4"/>
  <c r="CV68" i="4" s="1"/>
  <c r="DJ68" i="4"/>
  <c r="DX68" i="4" s="1"/>
  <c r="CI7" i="4"/>
  <c r="CW7" i="4" s="1"/>
  <c r="DK7" i="4"/>
  <c r="DY7" i="4" s="1"/>
  <c r="CI25" i="4"/>
  <c r="CW25" i="4" s="1"/>
  <c r="DK25" i="4"/>
  <c r="DY25" i="4" s="1"/>
  <c r="CI36" i="4"/>
  <c r="CW36" i="4" s="1"/>
  <c r="DK36" i="4"/>
  <c r="DY36" i="4" s="1"/>
  <c r="CI43" i="4"/>
  <c r="CW43" i="4" s="1"/>
  <c r="DK43" i="4"/>
  <c r="DY43" i="4" s="1"/>
  <c r="CI48" i="4"/>
  <c r="CW48" i="4" s="1"/>
  <c r="DK48" i="4"/>
  <c r="DY48" i="4" s="1"/>
  <c r="CI50" i="4"/>
  <c r="CW50" i="4" s="1"/>
  <c r="DK50" i="4"/>
  <c r="DY50" i="4" s="1"/>
  <c r="CI55" i="4"/>
  <c r="CW55" i="4" s="1"/>
  <c r="DK55" i="4"/>
  <c r="DY55" i="4" s="1"/>
  <c r="CJ9" i="4"/>
  <c r="CX9" i="4" s="1"/>
  <c r="DL9" i="4"/>
  <c r="DZ9" i="4" s="1"/>
  <c r="CJ11" i="4"/>
  <c r="CX11" i="4" s="1"/>
  <c r="DL11" i="4"/>
  <c r="DZ11" i="4" s="1"/>
  <c r="CJ16" i="4"/>
  <c r="CX16" i="4" s="1"/>
  <c r="DL16" i="4"/>
  <c r="DZ16" i="4" s="1"/>
  <c r="CJ23" i="4"/>
  <c r="CX23" i="4" s="1"/>
  <c r="DL23" i="4"/>
  <c r="DZ23" i="4" s="1"/>
  <c r="CJ27" i="4"/>
  <c r="CX27" i="4" s="1"/>
  <c r="DL27" i="4"/>
  <c r="DZ27" i="4" s="1"/>
  <c r="CJ31" i="4"/>
  <c r="CX31" i="4" s="1"/>
  <c r="DL31" i="4"/>
  <c r="DZ31" i="4" s="1"/>
  <c r="CJ52" i="4"/>
  <c r="CX52" i="4" s="1"/>
  <c r="DL52" i="4"/>
  <c r="DZ52" i="4" s="1"/>
  <c r="CJ54" i="4"/>
  <c r="CX54" i="4" s="1"/>
  <c r="DL54" i="4"/>
  <c r="DZ54" i="4" s="1"/>
  <c r="CJ61" i="4"/>
  <c r="CX61" i="4" s="1"/>
  <c r="DL61" i="4"/>
  <c r="DZ61" i="4" s="1"/>
  <c r="CJ66" i="4"/>
  <c r="CX66" i="4" s="1"/>
  <c r="DL66" i="4"/>
  <c r="DZ66" i="4" s="1"/>
  <c r="CJ71" i="4"/>
  <c r="CX71" i="4" s="1"/>
  <c r="DL71" i="4"/>
  <c r="DZ71" i="4" s="1"/>
  <c r="CH81" i="4"/>
  <c r="CV81" i="4" s="1"/>
  <c r="DJ81" i="4"/>
  <c r="DX81" i="4" s="1"/>
  <c r="CH87" i="4"/>
  <c r="CV87" i="4" s="1"/>
  <c r="DJ87" i="4"/>
  <c r="DX87" i="4" s="1"/>
  <c r="CH91" i="4"/>
  <c r="CV91" i="4" s="1"/>
  <c r="DJ91" i="4"/>
  <c r="DX91" i="4" s="1"/>
  <c r="CI75" i="4"/>
  <c r="CW75" i="4" s="1"/>
  <c r="DK75" i="4"/>
  <c r="DY75" i="4" s="1"/>
  <c r="CI83" i="4"/>
  <c r="CW83" i="4" s="1"/>
  <c r="DK83" i="4"/>
  <c r="DY83" i="4" s="1"/>
  <c r="CI85" i="4"/>
  <c r="CW85" i="4" s="1"/>
  <c r="DK85" i="4"/>
  <c r="DY85" i="4" s="1"/>
  <c r="CI92" i="4"/>
  <c r="CW92" i="4" s="1"/>
  <c r="DK92" i="4"/>
  <c r="DY92" i="4" s="1"/>
  <c r="CI95" i="4"/>
  <c r="CW95" i="4" s="1"/>
  <c r="DK95" i="4"/>
  <c r="DY95" i="4" s="1"/>
  <c r="CK25" i="4"/>
  <c r="CY25" i="4" s="1"/>
  <c r="DM25" i="4"/>
  <c r="EA25" i="4" s="1"/>
  <c r="CK35" i="4"/>
  <c r="CY35" i="4" s="1"/>
  <c r="DM35" i="4"/>
  <c r="EA35" i="4" s="1"/>
  <c r="CK48" i="4"/>
  <c r="CY48" i="4" s="1"/>
  <c r="DM48" i="4"/>
  <c r="EA48" i="4" s="1"/>
  <c r="CK56" i="4"/>
  <c r="CY56" i="4" s="1"/>
  <c r="DM56" i="4"/>
  <c r="EA56" i="4" s="1"/>
  <c r="CK64" i="4"/>
  <c r="CY64" i="4" s="1"/>
  <c r="DM64" i="4"/>
  <c r="EA64" i="4" s="1"/>
  <c r="CK70" i="4"/>
  <c r="CY70" i="4" s="1"/>
  <c r="DM70" i="4"/>
  <c r="EA70" i="4" s="1"/>
  <c r="CK83" i="4"/>
  <c r="CY83" i="4" s="1"/>
  <c r="DM83" i="4"/>
  <c r="EA83" i="4" s="1"/>
  <c r="CK89" i="4"/>
  <c r="CY89" i="4" s="1"/>
  <c r="DM89" i="4"/>
  <c r="EA89" i="4" s="1"/>
  <c r="CI59" i="4"/>
  <c r="CW59" i="4" s="1"/>
  <c r="DK59" i="4"/>
  <c r="DY59" i="4" s="1"/>
  <c r="CI62" i="4"/>
  <c r="CW62" i="4" s="1"/>
  <c r="DK62" i="4"/>
  <c r="DY62" i="4" s="1"/>
  <c r="CI66" i="4"/>
  <c r="CW66" i="4" s="1"/>
  <c r="DK66" i="4"/>
  <c r="DY66" i="4" s="1"/>
  <c r="CJ86" i="4"/>
  <c r="CX86" i="4" s="1"/>
  <c r="DL86" i="4"/>
  <c r="DZ86" i="4" s="1"/>
  <c r="CJ88" i="4"/>
  <c r="CX88" i="4" s="1"/>
  <c r="DL88" i="4"/>
  <c r="DZ88" i="4" s="1"/>
  <c r="CK98" i="4"/>
  <c r="CY98" i="4" s="1"/>
  <c r="DM98" i="4"/>
  <c r="EA98" i="4" s="1"/>
  <c r="CH9" i="4"/>
  <c r="CV9" i="4" s="1"/>
  <c r="DJ9" i="4"/>
  <c r="DX9" i="4" s="1"/>
  <c r="CH11" i="4"/>
  <c r="CV11" i="4" s="1"/>
  <c r="DJ11" i="4"/>
  <c r="DX11" i="4" s="1"/>
  <c r="CH16" i="4"/>
  <c r="CV16" i="4" s="1"/>
  <c r="DJ16" i="4"/>
  <c r="DX16" i="4" s="1"/>
  <c r="CH18" i="4"/>
  <c r="CV18" i="4" s="1"/>
  <c r="DJ18" i="4"/>
  <c r="DX18" i="4" s="1"/>
  <c r="CH21" i="4"/>
  <c r="CV21" i="4" s="1"/>
  <c r="DJ21" i="4"/>
  <c r="DX21" i="4" s="1"/>
  <c r="CH23" i="4"/>
  <c r="CV23" i="4" s="1"/>
  <c r="DJ23" i="4"/>
  <c r="DX23" i="4" s="1"/>
  <c r="CH27" i="4"/>
  <c r="CV27" i="4" s="1"/>
  <c r="DJ27" i="4"/>
  <c r="DX27" i="4" s="1"/>
  <c r="CH31" i="4"/>
  <c r="CV31" i="4" s="1"/>
  <c r="DJ31" i="4"/>
  <c r="DX31" i="4" s="1"/>
  <c r="CH33" i="4"/>
  <c r="CV33" i="4" s="1"/>
  <c r="DJ33" i="4"/>
  <c r="DX33" i="4" s="1"/>
  <c r="CH36" i="4"/>
  <c r="CV36" i="4" s="1"/>
  <c r="DJ36" i="4"/>
  <c r="DX36" i="4" s="1"/>
  <c r="CH4" i="4"/>
  <c r="CV4" i="4" s="1"/>
  <c r="DJ4" i="4"/>
  <c r="DX4" i="4" s="1"/>
  <c r="CH6" i="4"/>
  <c r="CV6" i="4" s="1"/>
  <c r="DJ6" i="4"/>
  <c r="DX6" i="4" s="1"/>
  <c r="CH8" i="4"/>
  <c r="CV8" i="4" s="1"/>
  <c r="DJ8" i="4"/>
  <c r="DX8" i="4" s="1"/>
  <c r="CH20" i="4"/>
  <c r="CV20" i="4" s="1"/>
  <c r="DJ20" i="4"/>
  <c r="DX20" i="4" s="1"/>
  <c r="CH35" i="4"/>
  <c r="CV35" i="4" s="1"/>
  <c r="DJ35" i="4"/>
  <c r="DX35" i="4" s="1"/>
  <c r="CH43" i="4"/>
  <c r="CV43" i="4" s="1"/>
  <c r="DJ43" i="4"/>
  <c r="DX43" i="4" s="1"/>
  <c r="CH46" i="4"/>
  <c r="CV46" i="4" s="1"/>
  <c r="DJ46" i="4"/>
  <c r="DX46" i="4" s="1"/>
  <c r="CH48" i="4"/>
  <c r="CV48" i="4" s="1"/>
  <c r="DJ48" i="4"/>
  <c r="DX48" i="4" s="1"/>
  <c r="CH50" i="4"/>
  <c r="CV50" i="4" s="1"/>
  <c r="DJ50" i="4"/>
  <c r="DX50" i="4" s="1"/>
  <c r="CH55" i="4"/>
  <c r="CV55" i="4" s="1"/>
  <c r="DJ55" i="4"/>
  <c r="DX55" i="4" s="1"/>
  <c r="CH57" i="4"/>
  <c r="CV57" i="4" s="1"/>
  <c r="DJ57" i="4"/>
  <c r="DX57" i="4" s="1"/>
  <c r="CH59" i="4"/>
  <c r="CV59" i="4" s="1"/>
  <c r="DJ59" i="4"/>
  <c r="DX59" i="4" s="1"/>
  <c r="CH62" i="4"/>
  <c r="CV62" i="4" s="1"/>
  <c r="DJ62" i="4"/>
  <c r="DX62" i="4" s="1"/>
  <c r="CH64" i="4"/>
  <c r="CV64" i="4" s="1"/>
  <c r="DJ64" i="4"/>
  <c r="DX64" i="4" s="1"/>
  <c r="CH66" i="4"/>
  <c r="CV66" i="4" s="1"/>
  <c r="DJ66" i="4"/>
  <c r="DX66" i="4" s="1"/>
  <c r="CH71" i="4"/>
  <c r="CV71" i="4" s="1"/>
  <c r="DJ71" i="4"/>
  <c r="DX71" i="4" s="1"/>
  <c r="CH73" i="4"/>
  <c r="CV73" i="4" s="1"/>
  <c r="DJ73" i="4"/>
  <c r="DX73" i="4" s="1"/>
  <c r="CH75" i="4"/>
  <c r="CV75" i="4" s="1"/>
  <c r="DJ75" i="4"/>
  <c r="DX75" i="4" s="1"/>
  <c r="CI10" i="4"/>
  <c r="CW10" i="4" s="1"/>
  <c r="DK10" i="4"/>
  <c r="DY10" i="4" s="1"/>
  <c r="CI13" i="4"/>
  <c r="CW13" i="4" s="1"/>
  <c r="DK13" i="4"/>
  <c r="DY13" i="4" s="1"/>
  <c r="CI15" i="4"/>
  <c r="CW15" i="4" s="1"/>
  <c r="DK15" i="4"/>
  <c r="DY15" i="4" s="1"/>
  <c r="CI17" i="4"/>
  <c r="CW17" i="4" s="1"/>
  <c r="DK17" i="4"/>
  <c r="DY17" i="4" s="1"/>
  <c r="CI19" i="4"/>
  <c r="CW19" i="4" s="1"/>
  <c r="DK19" i="4"/>
  <c r="DY19" i="4" s="1"/>
  <c r="CI28" i="4"/>
  <c r="CW28" i="4" s="1"/>
  <c r="DK28" i="4"/>
  <c r="DY28" i="4" s="1"/>
  <c r="CI30" i="4"/>
  <c r="CW30" i="4" s="1"/>
  <c r="DK30" i="4"/>
  <c r="DY30" i="4" s="1"/>
  <c r="CI32" i="4"/>
  <c r="CW32" i="4" s="1"/>
  <c r="DK32" i="4"/>
  <c r="DY32" i="4" s="1"/>
  <c r="CI34" i="4"/>
  <c r="CW34" i="4" s="1"/>
  <c r="DK34" i="4"/>
  <c r="DY34" i="4" s="1"/>
  <c r="CI41" i="4"/>
  <c r="CW41" i="4" s="1"/>
  <c r="DK41" i="4"/>
  <c r="DY41" i="4" s="1"/>
  <c r="CI44" i="4"/>
  <c r="CW44" i="4" s="1"/>
  <c r="DK44" i="4"/>
  <c r="DY44" i="4" s="1"/>
  <c r="CI53" i="4"/>
  <c r="CW53" i="4" s="1"/>
  <c r="DK53" i="4"/>
  <c r="DY53" i="4" s="1"/>
  <c r="CJ5" i="4"/>
  <c r="CX5" i="4" s="1"/>
  <c r="DL5" i="4"/>
  <c r="DZ5" i="4" s="1"/>
  <c r="CJ7" i="4"/>
  <c r="CX7" i="4" s="1"/>
  <c r="DL7" i="4"/>
  <c r="DZ7" i="4" s="1"/>
  <c r="CJ12" i="4"/>
  <c r="CX12" i="4" s="1"/>
  <c r="DL12" i="4"/>
  <c r="DZ12" i="4" s="1"/>
  <c r="CJ36" i="4"/>
  <c r="CX36" i="4" s="1"/>
  <c r="DL36" i="4"/>
  <c r="DZ36" i="4" s="1"/>
  <c r="CJ38" i="4"/>
  <c r="CX38" i="4" s="1"/>
  <c r="DL38" i="4"/>
  <c r="DZ38" i="4" s="1"/>
  <c r="CJ43" i="4"/>
  <c r="CX43" i="4" s="1"/>
  <c r="DL43" i="4"/>
  <c r="DZ43" i="4" s="1"/>
  <c r="CJ46" i="4"/>
  <c r="CX46" i="4" s="1"/>
  <c r="DL46" i="4"/>
  <c r="DZ46" i="4" s="1"/>
  <c r="CJ48" i="4"/>
  <c r="CX48" i="4" s="1"/>
  <c r="DL48" i="4"/>
  <c r="DZ48" i="4" s="1"/>
  <c r="CJ50" i="4"/>
  <c r="CX50" i="4" s="1"/>
  <c r="DL50" i="4"/>
  <c r="DZ50" i="4" s="1"/>
  <c r="CJ55" i="4"/>
  <c r="CX55" i="4" s="1"/>
  <c r="DL55" i="4"/>
  <c r="DZ55" i="4" s="1"/>
  <c r="CJ57" i="4"/>
  <c r="CX57" i="4" s="1"/>
  <c r="DL57" i="4"/>
  <c r="DZ57" i="4" s="1"/>
  <c r="CJ59" i="4"/>
  <c r="CX59" i="4" s="1"/>
  <c r="DL59" i="4"/>
  <c r="DZ59" i="4" s="1"/>
  <c r="CJ62" i="4"/>
  <c r="CX62" i="4" s="1"/>
  <c r="DL62" i="4"/>
  <c r="DZ62" i="4" s="1"/>
  <c r="CJ67" i="4"/>
  <c r="CX67" i="4" s="1"/>
  <c r="DL67" i="4"/>
  <c r="DZ67" i="4" s="1"/>
  <c r="CJ69" i="4"/>
  <c r="CX69" i="4" s="1"/>
  <c r="DL69" i="4"/>
  <c r="DZ69" i="4" s="1"/>
  <c r="CJ74" i="4"/>
  <c r="CX74" i="4" s="1"/>
  <c r="DL74" i="4"/>
  <c r="DZ74" i="4" s="1"/>
  <c r="CH77" i="4"/>
  <c r="CV77" i="4" s="1"/>
  <c r="DJ77" i="4"/>
  <c r="DX77" i="4" s="1"/>
  <c r="CH79" i="4"/>
  <c r="CV79" i="4" s="1"/>
  <c r="DJ79" i="4"/>
  <c r="DX79" i="4" s="1"/>
  <c r="CH94" i="4"/>
  <c r="CV94" i="4" s="1"/>
  <c r="DJ94" i="4"/>
  <c r="DX94" i="4" s="1"/>
  <c r="CH96" i="4"/>
  <c r="CV96" i="4" s="1"/>
  <c r="DJ96" i="4"/>
  <c r="DX96" i="4" s="1"/>
  <c r="CH98" i="4"/>
  <c r="CV98" i="4" s="1"/>
  <c r="DJ98" i="4"/>
  <c r="DX98" i="4" s="1"/>
  <c r="CI73" i="4"/>
  <c r="CW73" i="4" s="1"/>
  <c r="DK73" i="4"/>
  <c r="DY73" i="4" s="1"/>
  <c r="CI77" i="4"/>
  <c r="CW77" i="4" s="1"/>
  <c r="DK77" i="4"/>
  <c r="DY77" i="4" s="1"/>
  <c r="CI60" i="4"/>
  <c r="CW60" i="4" s="1"/>
  <c r="DK60" i="4"/>
  <c r="DY60" i="4" s="1"/>
  <c r="CI67" i="4"/>
  <c r="CW67" i="4" s="1"/>
  <c r="DK67" i="4"/>
  <c r="DY67" i="4" s="1"/>
  <c r="CI69" i="4"/>
  <c r="CW69" i="4" s="1"/>
  <c r="DK69" i="4"/>
  <c r="DY69" i="4" s="1"/>
  <c r="CI79" i="4"/>
  <c r="CW79" i="4" s="1"/>
  <c r="DK79" i="4"/>
  <c r="DY79" i="4" s="1"/>
  <c r="CI94" i="4"/>
  <c r="CW94" i="4" s="1"/>
  <c r="DK94" i="4"/>
  <c r="DY94" i="4" s="1"/>
  <c r="CK31" i="4"/>
  <c r="CY31" i="4" s="1"/>
  <c r="DM31" i="4"/>
  <c r="EA31" i="4" s="1"/>
  <c r="CK37" i="4"/>
  <c r="CY37" i="4" s="1"/>
  <c r="DM37" i="4"/>
  <c r="EA37" i="4" s="1"/>
  <c r="CK40" i="4"/>
  <c r="CY40" i="4" s="1"/>
  <c r="DM40" i="4"/>
  <c r="EA40" i="4" s="1"/>
  <c r="CK43" i="4"/>
  <c r="CY43" i="4" s="1"/>
  <c r="DM43" i="4"/>
  <c r="EA43" i="4" s="1"/>
  <c r="CK46" i="4"/>
  <c r="CY46" i="4" s="1"/>
  <c r="DM46" i="4"/>
  <c r="EA46" i="4" s="1"/>
  <c r="CK52" i="4"/>
  <c r="CY52" i="4" s="1"/>
  <c r="DM52" i="4"/>
  <c r="EA52" i="4" s="1"/>
  <c r="CK55" i="4"/>
  <c r="CY55" i="4" s="1"/>
  <c r="DM55" i="4"/>
  <c r="EA55" i="4" s="1"/>
  <c r="CK58" i="4"/>
  <c r="CY58" i="4" s="1"/>
  <c r="DM58" i="4"/>
  <c r="EA58" i="4" s="1"/>
  <c r="CK72" i="4"/>
  <c r="CY72" i="4" s="1"/>
  <c r="DM72" i="4"/>
  <c r="EA72" i="4" s="1"/>
  <c r="CK76" i="4"/>
  <c r="CY76" i="4" s="1"/>
  <c r="DM76" i="4"/>
  <c r="EA76" i="4" s="1"/>
  <c r="CK81" i="4"/>
  <c r="CY81" i="4" s="1"/>
  <c r="DM81" i="4"/>
  <c r="EA81" i="4" s="1"/>
  <c r="CK86" i="4"/>
  <c r="CY86" i="4" s="1"/>
  <c r="DM86" i="4"/>
  <c r="EA86" i="4" s="1"/>
  <c r="CK94" i="4"/>
  <c r="CY94" i="4" s="1"/>
  <c r="DM94" i="4"/>
  <c r="EA94" i="4" s="1"/>
  <c r="CJ80" i="4"/>
  <c r="CX80" i="4" s="1"/>
  <c r="DL80" i="4"/>
  <c r="DZ80" i="4" s="1"/>
  <c r="CJ82" i="4"/>
  <c r="CX82" i="4" s="1"/>
  <c r="DL82" i="4"/>
  <c r="DZ82" i="4" s="1"/>
  <c r="CJ84" i="4"/>
  <c r="CX84" i="4" s="1"/>
  <c r="DL84" i="4"/>
  <c r="DZ84" i="4" s="1"/>
  <c r="CJ95" i="4"/>
  <c r="CX95" i="4" s="1"/>
  <c r="DL95" i="4"/>
  <c r="DZ95" i="4" s="1"/>
  <c r="CJ97" i="4"/>
  <c r="CX97" i="4" s="1"/>
  <c r="DL97" i="4"/>
  <c r="DZ97" i="4" s="1"/>
  <c r="CK5" i="4"/>
  <c r="CY5" i="4" s="1"/>
  <c r="DM5" i="4"/>
  <c r="EA5" i="4" s="1"/>
  <c r="CK7" i="4"/>
  <c r="CY7" i="4" s="1"/>
  <c r="DM7" i="4"/>
  <c r="EA7" i="4" s="1"/>
  <c r="CK9" i="4"/>
  <c r="CY9" i="4" s="1"/>
  <c r="DM9" i="4"/>
  <c r="EA9" i="4" s="1"/>
  <c r="CK11" i="4"/>
  <c r="CY11" i="4" s="1"/>
  <c r="DM11" i="4"/>
  <c r="EA11" i="4" s="1"/>
  <c r="CK13" i="4"/>
  <c r="CY13" i="4" s="1"/>
  <c r="DM13" i="4"/>
  <c r="EA13" i="4" s="1"/>
  <c r="CK15" i="4"/>
  <c r="CY15" i="4" s="1"/>
  <c r="DM15" i="4"/>
  <c r="EA15" i="4" s="1"/>
  <c r="CK17" i="4"/>
  <c r="CY17" i="4" s="1"/>
  <c r="DM17" i="4"/>
  <c r="EA17" i="4" s="1"/>
  <c r="CK19" i="4"/>
  <c r="CY19" i="4" s="1"/>
  <c r="DM19" i="4"/>
  <c r="EA19" i="4" s="1"/>
  <c r="CH30" i="4"/>
  <c r="CV30" i="4" s="1"/>
  <c r="DJ30" i="4"/>
  <c r="DX30" i="4" s="1"/>
  <c r="CI5" i="4"/>
  <c r="CW5" i="4" s="1"/>
  <c r="DK5" i="4"/>
  <c r="DY5" i="4" s="1"/>
  <c r="CI12" i="4"/>
  <c r="CW12" i="4" s="1"/>
  <c r="DK12" i="4"/>
  <c r="DY12" i="4" s="1"/>
  <c r="CI23" i="4"/>
  <c r="CW23" i="4" s="1"/>
  <c r="DK23" i="4"/>
  <c r="DY23" i="4" s="1"/>
  <c r="CI57" i="4"/>
  <c r="CW57" i="4" s="1"/>
  <c r="DK57" i="4"/>
  <c r="DY57" i="4" s="1"/>
  <c r="CJ14" i="4"/>
  <c r="CX14" i="4" s="1"/>
  <c r="DL14" i="4"/>
  <c r="DZ14" i="4" s="1"/>
  <c r="CJ21" i="4"/>
  <c r="CX21" i="4" s="1"/>
  <c r="DL21" i="4"/>
  <c r="DZ21" i="4" s="1"/>
  <c r="CJ29" i="4"/>
  <c r="CX29" i="4" s="1"/>
  <c r="DL29" i="4"/>
  <c r="DZ29" i="4" s="1"/>
  <c r="CJ40" i="4"/>
  <c r="CX40" i="4" s="1"/>
  <c r="DL40" i="4"/>
  <c r="DZ40" i="4" s="1"/>
  <c r="CJ45" i="4"/>
  <c r="CX45" i="4" s="1"/>
  <c r="DL45" i="4"/>
  <c r="DZ45" i="4" s="1"/>
  <c r="CJ64" i="4"/>
  <c r="CX64" i="4" s="1"/>
  <c r="DL64" i="4"/>
  <c r="DZ64" i="4" s="1"/>
  <c r="CH76" i="4"/>
  <c r="CV76" i="4" s="1"/>
  <c r="DJ76" i="4"/>
  <c r="DX76" i="4" s="1"/>
  <c r="CH83" i="4"/>
  <c r="CV83" i="4" s="1"/>
  <c r="DJ83" i="4"/>
  <c r="DX83" i="4" s="1"/>
  <c r="CH89" i="4"/>
  <c r="CV89" i="4" s="1"/>
  <c r="DJ89" i="4"/>
  <c r="DX89" i="4" s="1"/>
  <c r="CI80" i="4"/>
  <c r="CW80" i="4" s="1"/>
  <c r="DK80" i="4"/>
  <c r="DY80" i="4" s="1"/>
  <c r="CI90" i="4"/>
  <c r="CW90" i="4" s="1"/>
  <c r="DK90" i="4"/>
  <c r="DY90" i="4" s="1"/>
  <c r="CI97" i="4"/>
  <c r="CW97" i="4" s="1"/>
  <c r="DK97" i="4"/>
  <c r="DY97" i="4" s="1"/>
  <c r="CK41" i="4"/>
  <c r="CY41" i="4" s="1"/>
  <c r="DM41" i="4"/>
  <c r="EA41" i="4" s="1"/>
  <c r="CK61" i="4"/>
  <c r="CY61" i="4" s="1"/>
  <c r="DM61" i="4"/>
  <c r="EA61" i="4" s="1"/>
  <c r="CK75" i="4"/>
  <c r="CY75" i="4" s="1"/>
  <c r="DM75" i="4"/>
  <c r="EA75" i="4" s="1"/>
  <c r="CK96" i="4"/>
  <c r="CY96" i="4" s="1"/>
  <c r="DM96" i="4"/>
  <c r="EA96" i="4" s="1"/>
  <c r="CI64" i="4"/>
  <c r="CW64" i="4" s="1"/>
  <c r="DK64" i="4"/>
  <c r="DY64" i="4" s="1"/>
  <c r="CI71" i="4"/>
  <c r="CW71" i="4" s="1"/>
  <c r="DK71" i="4"/>
  <c r="DY71" i="4" s="1"/>
  <c r="CJ77" i="4"/>
  <c r="CX77" i="4" s="1"/>
  <c r="DL77" i="4"/>
  <c r="DZ77" i="4" s="1"/>
  <c r="CJ92" i="4"/>
  <c r="CX92" i="4" s="1"/>
  <c r="DL92" i="4"/>
  <c r="DZ92" i="4" s="1"/>
  <c r="CK23" i="4"/>
  <c r="CY23" i="4" s="1"/>
  <c r="DM23" i="4"/>
  <c r="EA23" i="4" s="1"/>
  <c r="CK30" i="4"/>
  <c r="CY30" i="4" s="1"/>
  <c r="DM30" i="4"/>
  <c r="EA30" i="4" s="1"/>
  <c r="CK59" i="4"/>
  <c r="CY59" i="4" s="1"/>
  <c r="DM59" i="4"/>
  <c r="EA59" i="4" s="1"/>
  <c r="CK77" i="4"/>
  <c r="CY77" i="4" s="1"/>
  <c r="DM77" i="4"/>
  <c r="EA77" i="4" s="1"/>
  <c r="CK91" i="4"/>
  <c r="CY91" i="4" s="1"/>
  <c r="DM91" i="4"/>
  <c r="EA91" i="4" s="1"/>
  <c r="CH5" i="4"/>
  <c r="CV5" i="4" s="1"/>
  <c r="DJ5" i="4"/>
  <c r="DX5" i="4" s="1"/>
  <c r="CH39" i="4"/>
  <c r="CV39" i="4" s="1"/>
  <c r="DJ39" i="4"/>
  <c r="DX39" i="4" s="1"/>
  <c r="CH47" i="4"/>
  <c r="CV47" i="4" s="1"/>
  <c r="DJ47" i="4"/>
  <c r="DX47" i="4" s="1"/>
  <c r="CH49" i="4"/>
  <c r="CV49" i="4" s="1"/>
  <c r="DJ49" i="4"/>
  <c r="DX49" i="4" s="1"/>
  <c r="CH51" i="4"/>
  <c r="CV51" i="4" s="1"/>
  <c r="DJ51" i="4"/>
  <c r="DX51" i="4" s="1"/>
  <c r="CH56" i="4"/>
  <c r="CV56" i="4" s="1"/>
  <c r="DJ56" i="4"/>
  <c r="DX56" i="4" s="1"/>
  <c r="CH58" i="4"/>
  <c r="CV58" i="4" s="1"/>
  <c r="DJ58" i="4"/>
  <c r="DX58" i="4" s="1"/>
  <c r="CH63" i="4"/>
  <c r="CV63" i="4" s="1"/>
  <c r="DJ63" i="4"/>
  <c r="DX63" i="4" s="1"/>
  <c r="CH65" i="4"/>
  <c r="CV65" i="4" s="1"/>
  <c r="DJ65" i="4"/>
  <c r="DX65" i="4" s="1"/>
  <c r="CH70" i="4"/>
  <c r="CV70" i="4" s="1"/>
  <c r="DJ70" i="4"/>
  <c r="DX70" i="4" s="1"/>
  <c r="CH72" i="4"/>
  <c r="CV72" i="4" s="1"/>
  <c r="DJ72" i="4"/>
  <c r="DX72" i="4" s="1"/>
  <c r="CH74" i="4"/>
  <c r="CV74" i="4" s="1"/>
  <c r="DJ74" i="4"/>
  <c r="DX74" i="4" s="1"/>
  <c r="CI9" i="4"/>
  <c r="CW9" i="4" s="1"/>
  <c r="DK9" i="4"/>
  <c r="DY9" i="4" s="1"/>
  <c r="CI11" i="4"/>
  <c r="CW11" i="4" s="1"/>
  <c r="DK11" i="4"/>
  <c r="DY11" i="4" s="1"/>
  <c r="CI14" i="4"/>
  <c r="CW14" i="4" s="1"/>
  <c r="DK14" i="4"/>
  <c r="DY14" i="4" s="1"/>
  <c r="CI16" i="4"/>
  <c r="CW16" i="4" s="1"/>
  <c r="DK16" i="4"/>
  <c r="DY16" i="4" s="1"/>
  <c r="CI18" i="4"/>
  <c r="CW18" i="4" s="1"/>
  <c r="DK18" i="4"/>
  <c r="DY18" i="4" s="1"/>
  <c r="CI20" i="4"/>
  <c r="CW20" i="4" s="1"/>
  <c r="DK20" i="4"/>
  <c r="DY20" i="4" s="1"/>
  <c r="CI29" i="4"/>
  <c r="CW29" i="4" s="1"/>
  <c r="DK29" i="4"/>
  <c r="DY29" i="4" s="1"/>
  <c r="CI31" i="4"/>
  <c r="CW31" i="4" s="1"/>
  <c r="DK31" i="4"/>
  <c r="DY31" i="4" s="1"/>
  <c r="CI33" i="4"/>
  <c r="CW33" i="4" s="1"/>
  <c r="DK33" i="4"/>
  <c r="DY33" i="4" s="1"/>
  <c r="CI40" i="4"/>
  <c r="CW40" i="4" s="1"/>
  <c r="DK40" i="4"/>
  <c r="DY40" i="4" s="1"/>
  <c r="CI42" i="4"/>
  <c r="CW42" i="4" s="1"/>
  <c r="DK42" i="4"/>
  <c r="DY42" i="4" s="1"/>
  <c r="CI45" i="4"/>
  <c r="CW45" i="4" s="1"/>
  <c r="DK45" i="4"/>
  <c r="DY45" i="4" s="1"/>
  <c r="CI52" i="4"/>
  <c r="CW52" i="4" s="1"/>
  <c r="DK52" i="4"/>
  <c r="DY52" i="4" s="1"/>
  <c r="CI54" i="4"/>
  <c r="CW54" i="4" s="1"/>
  <c r="DK54" i="4"/>
  <c r="DY54" i="4" s="1"/>
  <c r="CJ4" i="4"/>
  <c r="CX4" i="4" s="1"/>
  <c r="DL4" i="4"/>
  <c r="DZ4" i="4" s="1"/>
  <c r="CJ6" i="4"/>
  <c r="CX6" i="4" s="1"/>
  <c r="DL6" i="4"/>
  <c r="DZ6" i="4" s="1"/>
  <c r="CJ8" i="4"/>
  <c r="CX8" i="4" s="1"/>
  <c r="DL8" i="4"/>
  <c r="DZ8" i="4" s="1"/>
  <c r="CJ20" i="4"/>
  <c r="CX20" i="4" s="1"/>
  <c r="DL20" i="4"/>
  <c r="DZ20" i="4" s="1"/>
  <c r="CJ35" i="4"/>
  <c r="CX35" i="4" s="1"/>
  <c r="DL35" i="4"/>
  <c r="DZ35" i="4" s="1"/>
  <c r="CJ37" i="4"/>
  <c r="CX37" i="4" s="1"/>
  <c r="DL37" i="4"/>
  <c r="DZ37" i="4" s="1"/>
  <c r="CJ39" i="4"/>
  <c r="CX39" i="4" s="1"/>
  <c r="DL39" i="4"/>
  <c r="DZ39" i="4" s="1"/>
  <c r="CJ47" i="4"/>
  <c r="CX47" i="4" s="1"/>
  <c r="DL47" i="4"/>
  <c r="DZ47" i="4" s="1"/>
  <c r="CJ49" i="4"/>
  <c r="CX49" i="4" s="1"/>
  <c r="DL49" i="4"/>
  <c r="DZ49" i="4" s="1"/>
  <c r="CJ51" i="4"/>
  <c r="CX51" i="4" s="1"/>
  <c r="DL51" i="4"/>
  <c r="DZ51" i="4" s="1"/>
  <c r="CJ56" i="4"/>
  <c r="CX56" i="4" s="1"/>
  <c r="DL56" i="4"/>
  <c r="DZ56" i="4" s="1"/>
  <c r="CJ58" i="4"/>
  <c r="CX58" i="4" s="1"/>
  <c r="DL58" i="4"/>
  <c r="DZ58" i="4" s="1"/>
  <c r="CJ63" i="4"/>
  <c r="CX63" i="4" s="1"/>
  <c r="DL63" i="4"/>
  <c r="DZ63" i="4" s="1"/>
  <c r="CJ68" i="4"/>
  <c r="CX68" i="4" s="1"/>
  <c r="DL68" i="4"/>
  <c r="DZ68" i="4" s="1"/>
  <c r="CJ73" i="4"/>
  <c r="CX73" i="4" s="1"/>
  <c r="DL73" i="4"/>
  <c r="DZ73" i="4" s="1"/>
  <c r="CJ75" i="4"/>
  <c r="CX75" i="4" s="1"/>
  <c r="DL75" i="4"/>
  <c r="DZ75" i="4" s="1"/>
  <c r="CH78" i="4"/>
  <c r="CV78" i="4" s="1"/>
  <c r="DJ78" i="4"/>
  <c r="DX78" i="4" s="1"/>
  <c r="CH95" i="4"/>
  <c r="CV95" i="4" s="1"/>
  <c r="DJ95" i="4"/>
  <c r="DX95" i="4" s="1"/>
  <c r="CH97" i="4"/>
  <c r="CV97" i="4" s="1"/>
  <c r="DJ97" i="4"/>
  <c r="DX97" i="4" s="1"/>
  <c r="CI74" i="4"/>
  <c r="CW74" i="4" s="1"/>
  <c r="DK74" i="4"/>
  <c r="DY74" i="4" s="1"/>
  <c r="CI78" i="4"/>
  <c r="CW78" i="4" s="1"/>
  <c r="DK78" i="4"/>
  <c r="DY78" i="4" s="1"/>
  <c r="CI61" i="4"/>
  <c r="CW61" i="4" s="1"/>
  <c r="DK61" i="4"/>
  <c r="DY61" i="4" s="1"/>
  <c r="CI68" i="4"/>
  <c r="CW68" i="4" s="1"/>
  <c r="DK68" i="4"/>
  <c r="DY68" i="4" s="1"/>
  <c r="CI76" i="4"/>
  <c r="CW76" i="4" s="1"/>
  <c r="DK76" i="4"/>
  <c r="DY76" i="4" s="1"/>
  <c r="CI82" i="4"/>
  <c r="CW82" i="4" s="1"/>
  <c r="DK82" i="4"/>
  <c r="DY82" i="4" s="1"/>
  <c r="CI98" i="4"/>
  <c r="CW98" i="4" s="1"/>
  <c r="DK98" i="4"/>
  <c r="DY98" i="4" s="1"/>
  <c r="CK34" i="4"/>
  <c r="CY34" i="4" s="1"/>
  <c r="DM34" i="4"/>
  <c r="EA34" i="4" s="1"/>
  <c r="CK39" i="4"/>
  <c r="CY39" i="4" s="1"/>
  <c r="DM39" i="4"/>
  <c r="EA39" i="4" s="1"/>
  <c r="CK42" i="4"/>
  <c r="CY42" i="4" s="1"/>
  <c r="DM42" i="4"/>
  <c r="EA42" i="4" s="1"/>
  <c r="CK44" i="4"/>
  <c r="CY44" i="4" s="1"/>
  <c r="DM44" i="4"/>
  <c r="EA44" i="4" s="1"/>
  <c r="CK51" i="4"/>
  <c r="CY51" i="4" s="1"/>
  <c r="DM51" i="4"/>
  <c r="EA51" i="4" s="1"/>
  <c r="CK54" i="4"/>
  <c r="CY54" i="4" s="1"/>
  <c r="DM54" i="4"/>
  <c r="EA54" i="4" s="1"/>
  <c r="CK57" i="4"/>
  <c r="CY57" i="4" s="1"/>
  <c r="DM57" i="4"/>
  <c r="EA57" i="4" s="1"/>
  <c r="CK71" i="4"/>
  <c r="CY71" i="4" s="1"/>
  <c r="DM71" i="4"/>
  <c r="EA71" i="4" s="1"/>
  <c r="CK73" i="4"/>
  <c r="CY73" i="4" s="1"/>
  <c r="DM73" i="4"/>
  <c r="EA73" i="4" s="1"/>
  <c r="CK78" i="4"/>
  <c r="CY78" i="4" s="1"/>
  <c r="DM78" i="4"/>
  <c r="EA78" i="4" s="1"/>
  <c r="CK84" i="4"/>
  <c r="CY84" i="4" s="1"/>
  <c r="DM84" i="4"/>
  <c r="EA84" i="4" s="1"/>
  <c r="CK92" i="4"/>
  <c r="CY92" i="4" s="1"/>
  <c r="DM92" i="4"/>
  <c r="EA92" i="4" s="1"/>
  <c r="CJ76" i="4"/>
  <c r="CX76" i="4" s="1"/>
  <c r="DL76" i="4"/>
  <c r="DZ76" i="4" s="1"/>
  <c r="CJ81" i="4"/>
  <c r="CX81" i="4" s="1"/>
  <c r="DL81" i="4"/>
  <c r="DZ81" i="4" s="1"/>
  <c r="CJ83" i="4"/>
  <c r="CX83" i="4" s="1"/>
  <c r="DL83" i="4"/>
  <c r="DZ83" i="4" s="1"/>
  <c r="CJ85" i="4"/>
  <c r="CX85" i="4" s="1"/>
  <c r="DL85" i="4"/>
  <c r="DZ85" i="4" s="1"/>
  <c r="CJ94" i="4"/>
  <c r="CX94" i="4" s="1"/>
  <c r="DL94" i="4"/>
  <c r="DZ94" i="4" s="1"/>
  <c r="CJ96" i="4"/>
  <c r="CX96" i="4" s="1"/>
  <c r="DL96" i="4"/>
  <c r="DZ96" i="4" s="1"/>
  <c r="CJ98" i="4"/>
  <c r="CX98" i="4" s="1"/>
  <c r="DL98" i="4"/>
  <c r="DZ98" i="4" s="1"/>
  <c r="CK4" i="4"/>
  <c r="CY4" i="4" s="1"/>
  <c r="DM4" i="4"/>
  <c r="EA4" i="4" s="1"/>
  <c r="CK6" i="4"/>
  <c r="CY6" i="4" s="1"/>
  <c r="DM6" i="4"/>
  <c r="EA6" i="4" s="1"/>
  <c r="CK8" i="4"/>
  <c r="CY8" i="4" s="1"/>
  <c r="DM8" i="4"/>
  <c r="EA8" i="4" s="1"/>
  <c r="CK10" i="4"/>
  <c r="CY10" i="4" s="1"/>
  <c r="DM10" i="4"/>
  <c r="EA10" i="4" s="1"/>
  <c r="CK12" i="4"/>
  <c r="CY12" i="4" s="1"/>
  <c r="DM12" i="4"/>
  <c r="EA12" i="4" s="1"/>
  <c r="CK14" i="4"/>
  <c r="CY14" i="4" s="1"/>
  <c r="DM14" i="4"/>
  <c r="EA14" i="4" s="1"/>
  <c r="CK16" i="4"/>
  <c r="CY16" i="4" s="1"/>
  <c r="DM16" i="4"/>
  <c r="EA16" i="4" s="1"/>
  <c r="CK18" i="4"/>
  <c r="CY18" i="4" s="1"/>
  <c r="DM18" i="4"/>
  <c r="EA18" i="4" s="1"/>
  <c r="CH15" i="4"/>
  <c r="CV15" i="4" s="1"/>
  <c r="DJ15" i="4"/>
  <c r="DX15" i="4" s="1"/>
  <c r="CH19" i="4"/>
  <c r="CV19" i="4" s="1"/>
  <c r="DJ19" i="4"/>
  <c r="DX19" i="4" s="1"/>
  <c r="CH26" i="4"/>
  <c r="CV26" i="4" s="1"/>
  <c r="DJ26" i="4"/>
  <c r="DX26" i="4" s="1"/>
  <c r="CH32" i="4"/>
  <c r="CV32" i="4" s="1"/>
  <c r="DJ32" i="4"/>
  <c r="DX32" i="4" s="1"/>
  <c r="CH34" i="4"/>
  <c r="CV34" i="4" s="1"/>
  <c r="DJ34" i="4"/>
  <c r="DX34" i="4" s="1"/>
  <c r="CH37" i="4"/>
  <c r="CV37" i="4" s="1"/>
  <c r="DJ37" i="4"/>
  <c r="DX37" i="4" s="1"/>
  <c r="CH40" i="4"/>
  <c r="CV40" i="4" s="1"/>
  <c r="DJ40" i="4"/>
  <c r="DX40" i="4" s="1"/>
  <c r="CH61" i="4"/>
  <c r="CV61" i="4" s="1"/>
  <c r="DJ61" i="4"/>
  <c r="DX61" i="4" s="1"/>
  <c r="CI21" i="4"/>
  <c r="CW21" i="4" s="1"/>
  <c r="DK21" i="4"/>
  <c r="DY21" i="4" s="1"/>
  <c r="CI27" i="4"/>
  <c r="CW27" i="4" s="1"/>
  <c r="DK27" i="4"/>
  <c r="DY27" i="4" s="1"/>
  <c r="CI38" i="4"/>
  <c r="CW38" i="4" s="1"/>
  <c r="DK38" i="4"/>
  <c r="DY38" i="4" s="1"/>
  <c r="CI46" i="4"/>
  <c r="CW46" i="4" s="1"/>
  <c r="DK46" i="4"/>
  <c r="DY46" i="4" s="1"/>
  <c r="CJ18" i="4"/>
  <c r="CX18" i="4" s="1"/>
  <c r="DL18" i="4"/>
  <c r="DZ18" i="4" s="1"/>
  <c r="CJ25" i="4"/>
  <c r="CX25" i="4" s="1"/>
  <c r="DL25" i="4"/>
  <c r="DZ25" i="4" s="1"/>
  <c r="CJ33" i="4"/>
  <c r="CX33" i="4" s="1"/>
  <c r="DL33" i="4"/>
  <c r="DZ33" i="4" s="1"/>
  <c r="CJ42" i="4"/>
  <c r="CX42" i="4" s="1"/>
  <c r="DL42" i="4"/>
  <c r="DZ42" i="4" s="1"/>
  <c r="CH85" i="4"/>
  <c r="CV85" i="4" s="1"/>
  <c r="DJ85" i="4"/>
  <c r="DX85" i="4" s="1"/>
  <c r="CH93" i="4"/>
  <c r="CV93" i="4" s="1"/>
  <c r="DJ93" i="4"/>
  <c r="DX93" i="4" s="1"/>
  <c r="CI88" i="4"/>
  <c r="CW88" i="4" s="1"/>
  <c r="DK88" i="4"/>
  <c r="DY88" i="4" s="1"/>
  <c r="CK29" i="4"/>
  <c r="CY29" i="4" s="1"/>
  <c r="DM29" i="4"/>
  <c r="EA29" i="4" s="1"/>
  <c r="CK50" i="4"/>
  <c r="CY50" i="4" s="1"/>
  <c r="DM50" i="4"/>
  <c r="EA50" i="4" s="1"/>
  <c r="CK67" i="4"/>
  <c r="CY67" i="4" s="1"/>
  <c r="DM67" i="4"/>
  <c r="EA67" i="4" s="1"/>
  <c r="CI87" i="4"/>
  <c r="CW87" i="4" s="1"/>
  <c r="DK87" i="4"/>
  <c r="DY87" i="4" s="1"/>
  <c r="CJ79" i="4"/>
  <c r="CX79" i="4" s="1"/>
  <c r="DL79" i="4"/>
  <c r="DZ79" i="4" s="1"/>
  <c r="CJ90" i="4"/>
  <c r="CX90" i="4" s="1"/>
  <c r="DL90" i="4"/>
  <c r="DZ90" i="4" s="1"/>
  <c r="CK21" i="4"/>
  <c r="CY21" i="4" s="1"/>
  <c r="DM21" i="4"/>
  <c r="EA21" i="4" s="1"/>
  <c r="CK26" i="4"/>
  <c r="CY26" i="4" s="1"/>
  <c r="DM26" i="4"/>
  <c r="EA26" i="4" s="1"/>
  <c r="CK38" i="4"/>
  <c r="CY38" i="4" s="1"/>
  <c r="DM38" i="4"/>
  <c r="EA38" i="4" s="1"/>
  <c r="CK65" i="4"/>
  <c r="CY65" i="4" s="1"/>
  <c r="DM65" i="4"/>
  <c r="EA65" i="4" s="1"/>
  <c r="CK82" i="4"/>
  <c r="CY82" i="4" s="1"/>
  <c r="DM82" i="4"/>
  <c r="EA82" i="4" s="1"/>
  <c r="CK88" i="4"/>
  <c r="CY88" i="4" s="1"/>
  <c r="DM88" i="4"/>
  <c r="EA88" i="4" s="1"/>
  <c r="CH7" i="4"/>
  <c r="CV7" i="4" s="1"/>
  <c r="DJ7" i="4"/>
  <c r="DX7" i="4" s="1"/>
  <c r="CH12" i="4"/>
  <c r="CV12" i="4" s="1"/>
  <c r="DJ12" i="4"/>
  <c r="DX12" i="4" s="1"/>
  <c r="CH14" i="4"/>
  <c r="CV14" i="4" s="1"/>
  <c r="DJ14" i="4"/>
  <c r="DX14" i="4" s="1"/>
  <c r="CH25" i="4"/>
  <c r="CV25" i="4" s="1"/>
  <c r="DJ25" i="4"/>
  <c r="DX25" i="4" s="1"/>
  <c r="CH29" i="4"/>
  <c r="CV29" i="4" s="1"/>
  <c r="DJ29" i="4"/>
  <c r="DX29" i="4" s="1"/>
  <c r="CH38" i="4"/>
  <c r="CV38" i="4" s="1"/>
  <c r="DJ38" i="4"/>
  <c r="DX38" i="4" s="1"/>
  <c r="CH41" i="4"/>
  <c r="CV41" i="4" s="1"/>
  <c r="DJ41" i="4"/>
  <c r="DX41" i="4" s="1"/>
  <c r="CH44" i="4"/>
  <c r="CV44" i="4" s="1"/>
  <c r="DJ44" i="4"/>
  <c r="DX44" i="4" s="1"/>
  <c r="CH53" i="4"/>
  <c r="CV53" i="4" s="1"/>
  <c r="DJ53" i="4"/>
  <c r="DX53" i="4" s="1"/>
  <c r="CH60" i="4"/>
  <c r="CV60" i="4" s="1"/>
  <c r="DJ60" i="4"/>
  <c r="DX60" i="4" s="1"/>
  <c r="CH67" i="4"/>
  <c r="CV67" i="4" s="1"/>
  <c r="DJ67" i="4"/>
  <c r="DX67" i="4" s="1"/>
  <c r="CH69" i="4"/>
  <c r="CV69" i="4" s="1"/>
  <c r="DJ69" i="4"/>
  <c r="DX69" i="4" s="1"/>
  <c r="CI4" i="4"/>
  <c r="CW4" i="4" s="1"/>
  <c r="DK4" i="4"/>
  <c r="DY4" i="4" s="1"/>
  <c r="CI6" i="4"/>
  <c r="CW6" i="4" s="1"/>
  <c r="DK6" i="4"/>
  <c r="DY6" i="4" s="1"/>
  <c r="CI8" i="4"/>
  <c r="CW8" i="4" s="1"/>
  <c r="DK8" i="4"/>
  <c r="DY8" i="4" s="1"/>
  <c r="CI22" i="4"/>
  <c r="CW22" i="4" s="1"/>
  <c r="DK22" i="4"/>
  <c r="DY22" i="4" s="1"/>
  <c r="CI24" i="4"/>
  <c r="CW24" i="4" s="1"/>
  <c r="DK24" i="4"/>
  <c r="DY24" i="4" s="1"/>
  <c r="CI26" i="4"/>
  <c r="CW26" i="4" s="1"/>
  <c r="DK26" i="4"/>
  <c r="DY26" i="4" s="1"/>
  <c r="CI35" i="4"/>
  <c r="CW35" i="4" s="1"/>
  <c r="DK35" i="4"/>
  <c r="DY35" i="4" s="1"/>
  <c r="CI37" i="4"/>
  <c r="CW37" i="4" s="1"/>
  <c r="DK37" i="4"/>
  <c r="DY37" i="4" s="1"/>
  <c r="CI39" i="4"/>
  <c r="CW39" i="4" s="1"/>
  <c r="DK39" i="4"/>
  <c r="DY39" i="4" s="1"/>
  <c r="CI47" i="4"/>
  <c r="CW47" i="4" s="1"/>
  <c r="DK47" i="4"/>
  <c r="DY47" i="4" s="1"/>
  <c r="CI49" i="4"/>
  <c r="CW49" i="4" s="1"/>
  <c r="DK49" i="4"/>
  <c r="DY49" i="4" s="1"/>
  <c r="CI51" i="4"/>
  <c r="CW51" i="4" s="1"/>
  <c r="DK51" i="4"/>
  <c r="DY51" i="4" s="1"/>
  <c r="CI56" i="4"/>
  <c r="CW56" i="4" s="1"/>
  <c r="DK56" i="4"/>
  <c r="DY56" i="4" s="1"/>
  <c r="CI58" i="4"/>
  <c r="CW58" i="4" s="1"/>
  <c r="DK58" i="4"/>
  <c r="DY58" i="4" s="1"/>
  <c r="CJ10" i="4"/>
  <c r="CX10" i="4" s="1"/>
  <c r="DL10" i="4"/>
  <c r="DZ10" i="4" s="1"/>
  <c r="CJ13" i="4"/>
  <c r="CX13" i="4" s="1"/>
  <c r="DL13" i="4"/>
  <c r="DZ13" i="4" s="1"/>
  <c r="CJ15" i="4"/>
  <c r="CX15" i="4" s="1"/>
  <c r="DL15" i="4"/>
  <c r="DZ15" i="4" s="1"/>
  <c r="CJ17" i="4"/>
  <c r="CX17" i="4" s="1"/>
  <c r="DL17" i="4"/>
  <c r="DZ17" i="4" s="1"/>
  <c r="CJ19" i="4"/>
  <c r="CX19" i="4" s="1"/>
  <c r="DL19" i="4"/>
  <c r="DZ19" i="4" s="1"/>
  <c r="CJ22" i="4"/>
  <c r="CX22" i="4" s="1"/>
  <c r="DL22" i="4"/>
  <c r="DZ22" i="4" s="1"/>
  <c r="CJ24" i="4"/>
  <c r="CX24" i="4" s="1"/>
  <c r="DL24" i="4"/>
  <c r="DZ24" i="4" s="1"/>
  <c r="CJ26" i="4"/>
  <c r="CX26" i="4" s="1"/>
  <c r="DL26" i="4"/>
  <c r="DZ26" i="4" s="1"/>
  <c r="CJ28" i="4"/>
  <c r="CX28" i="4" s="1"/>
  <c r="DL28" i="4"/>
  <c r="DZ28" i="4" s="1"/>
  <c r="CJ30" i="4"/>
  <c r="CX30" i="4" s="1"/>
  <c r="DL30" i="4"/>
  <c r="DZ30" i="4" s="1"/>
  <c r="CJ32" i="4"/>
  <c r="CX32" i="4" s="1"/>
  <c r="DL32" i="4"/>
  <c r="DZ32" i="4" s="1"/>
  <c r="CJ34" i="4"/>
  <c r="CX34" i="4" s="1"/>
  <c r="DL34" i="4"/>
  <c r="DZ34" i="4" s="1"/>
  <c r="CJ41" i="4"/>
  <c r="CX41" i="4" s="1"/>
  <c r="DL41" i="4"/>
  <c r="DZ41" i="4" s="1"/>
  <c r="CJ44" i="4"/>
  <c r="CX44" i="4" s="1"/>
  <c r="DL44" i="4"/>
  <c r="DZ44" i="4" s="1"/>
  <c r="CJ53" i="4"/>
  <c r="CX53" i="4" s="1"/>
  <c r="DL53" i="4"/>
  <c r="DZ53" i="4" s="1"/>
  <c r="CJ60" i="4"/>
  <c r="CX60" i="4" s="1"/>
  <c r="DL60" i="4"/>
  <c r="DZ60" i="4" s="1"/>
  <c r="CJ65" i="4"/>
  <c r="CX65" i="4" s="1"/>
  <c r="DL65" i="4"/>
  <c r="DZ65" i="4" s="1"/>
  <c r="CJ70" i="4"/>
  <c r="CX70" i="4" s="1"/>
  <c r="DL70" i="4"/>
  <c r="DZ70" i="4" s="1"/>
  <c r="CJ72" i="4"/>
  <c r="CX72" i="4" s="1"/>
  <c r="DL72" i="4"/>
  <c r="DZ72" i="4" s="1"/>
  <c r="CH80" i="4"/>
  <c r="CV80" i="4" s="1"/>
  <c r="DJ80" i="4"/>
  <c r="DX80" i="4" s="1"/>
  <c r="CH82" i="4"/>
  <c r="CV82" i="4" s="1"/>
  <c r="DJ82" i="4"/>
  <c r="DX82" i="4" s="1"/>
  <c r="CH84" i="4"/>
  <c r="CV84" i="4" s="1"/>
  <c r="DJ84" i="4"/>
  <c r="DX84" i="4" s="1"/>
  <c r="CH86" i="4"/>
  <c r="CV86" i="4" s="1"/>
  <c r="DJ86" i="4"/>
  <c r="DX86" i="4" s="1"/>
  <c r="CH88" i="4"/>
  <c r="CV88" i="4" s="1"/>
  <c r="DJ88" i="4"/>
  <c r="DX88" i="4" s="1"/>
  <c r="CH90" i="4"/>
  <c r="CV90" i="4" s="1"/>
  <c r="DJ90" i="4"/>
  <c r="DX90" i="4" s="1"/>
  <c r="CH92" i="4"/>
  <c r="CV92" i="4" s="1"/>
  <c r="DJ92" i="4"/>
  <c r="DX92" i="4" s="1"/>
  <c r="CI81" i="4"/>
  <c r="CW81" i="4" s="1"/>
  <c r="DK81" i="4"/>
  <c r="DY81" i="4" s="1"/>
  <c r="CI84" i="4"/>
  <c r="CW84" i="4" s="1"/>
  <c r="DK84" i="4"/>
  <c r="DY84" i="4" s="1"/>
  <c r="CI86" i="4"/>
  <c r="CW86" i="4" s="1"/>
  <c r="DK86" i="4"/>
  <c r="DY86" i="4" s="1"/>
  <c r="CI89" i="4"/>
  <c r="CW89" i="4" s="1"/>
  <c r="DK89" i="4"/>
  <c r="DY89" i="4" s="1"/>
  <c r="CI91" i="4"/>
  <c r="CW91" i="4" s="1"/>
  <c r="DK91" i="4"/>
  <c r="DY91" i="4" s="1"/>
  <c r="CI93" i="4"/>
  <c r="CW93" i="4" s="1"/>
  <c r="DK93" i="4"/>
  <c r="DY93" i="4" s="1"/>
  <c r="CI96" i="4"/>
  <c r="CW96" i="4" s="1"/>
  <c r="DK96" i="4"/>
  <c r="DY96" i="4" s="1"/>
  <c r="CK27" i="4"/>
  <c r="CY27" i="4" s="1"/>
  <c r="DM27" i="4"/>
  <c r="EA27" i="4" s="1"/>
  <c r="CK32" i="4"/>
  <c r="CY32" i="4" s="1"/>
  <c r="DM32" i="4"/>
  <c r="EA32" i="4" s="1"/>
  <c r="CK36" i="4"/>
  <c r="CY36" i="4" s="1"/>
  <c r="DM36" i="4"/>
  <c r="EA36" i="4" s="1"/>
  <c r="CK45" i="4"/>
  <c r="CY45" i="4" s="1"/>
  <c r="DM45" i="4"/>
  <c r="EA45" i="4" s="1"/>
  <c r="CK49" i="4"/>
  <c r="CY49" i="4" s="1"/>
  <c r="DM49" i="4"/>
  <c r="EA49" i="4" s="1"/>
  <c r="CK53" i="4"/>
  <c r="CY53" i="4" s="1"/>
  <c r="DM53" i="4"/>
  <c r="EA53" i="4" s="1"/>
  <c r="CK60" i="4"/>
  <c r="CY60" i="4" s="1"/>
  <c r="DM60" i="4"/>
  <c r="EA60" i="4" s="1"/>
  <c r="CK63" i="4"/>
  <c r="CY63" i="4" s="1"/>
  <c r="DM63" i="4"/>
  <c r="EA63" i="4" s="1"/>
  <c r="CK66" i="4"/>
  <c r="CY66" i="4" s="1"/>
  <c r="DM66" i="4"/>
  <c r="EA66" i="4" s="1"/>
  <c r="CK69" i="4"/>
  <c r="CY69" i="4" s="1"/>
  <c r="DM69" i="4"/>
  <c r="EA69" i="4" s="1"/>
  <c r="CK74" i="4"/>
  <c r="CY74" i="4" s="1"/>
  <c r="DM74" i="4"/>
  <c r="EA74" i="4" s="1"/>
  <c r="CK80" i="4"/>
  <c r="CY80" i="4" s="1"/>
  <c r="DM80" i="4"/>
  <c r="EA80" i="4" s="1"/>
  <c r="CK85" i="4"/>
  <c r="CY85" i="4" s="1"/>
  <c r="DM85" i="4"/>
  <c r="EA85" i="4" s="1"/>
  <c r="CK95" i="4"/>
  <c r="CY95" i="4" s="1"/>
  <c r="DM95" i="4"/>
  <c r="EA95" i="4" s="1"/>
  <c r="CK97" i="4"/>
  <c r="CY97" i="4" s="1"/>
  <c r="DM97" i="4"/>
  <c r="EA97" i="4" s="1"/>
  <c r="CI63" i="4"/>
  <c r="CW63" i="4" s="1"/>
  <c r="DK63" i="4"/>
  <c r="DY63" i="4" s="1"/>
  <c r="CI65" i="4"/>
  <c r="CW65" i="4" s="1"/>
  <c r="DK65" i="4"/>
  <c r="DY65" i="4" s="1"/>
  <c r="CI70" i="4"/>
  <c r="CW70" i="4" s="1"/>
  <c r="DK70" i="4"/>
  <c r="DY70" i="4" s="1"/>
  <c r="CI72" i="4"/>
  <c r="CW72" i="4" s="1"/>
  <c r="DK72" i="4"/>
  <c r="DY72" i="4" s="1"/>
  <c r="CJ78" i="4"/>
  <c r="CX78" i="4" s="1"/>
  <c r="DL78" i="4"/>
  <c r="DZ78" i="4" s="1"/>
  <c r="CJ87" i="4"/>
  <c r="CX87" i="4" s="1"/>
  <c r="DL87" i="4"/>
  <c r="DZ87" i="4" s="1"/>
  <c r="CJ89" i="4"/>
  <c r="CX89" i="4" s="1"/>
  <c r="DL89" i="4"/>
  <c r="DZ89" i="4" s="1"/>
  <c r="CJ91" i="4"/>
  <c r="CX91" i="4" s="1"/>
  <c r="DL91" i="4"/>
  <c r="DZ91" i="4" s="1"/>
  <c r="CJ93" i="4"/>
  <c r="CX93" i="4" s="1"/>
  <c r="DL93" i="4"/>
  <c r="DZ93" i="4" s="1"/>
  <c r="CK20" i="4"/>
  <c r="CY20" i="4" s="1"/>
  <c r="DM20" i="4"/>
  <c r="EA20" i="4" s="1"/>
  <c r="CK22" i="4"/>
  <c r="CY22" i="4" s="1"/>
  <c r="DM22" i="4"/>
  <c r="EA22" i="4" s="1"/>
  <c r="CK24" i="4"/>
  <c r="CY24" i="4" s="1"/>
  <c r="DM24" i="4"/>
  <c r="EA24" i="4" s="1"/>
  <c r="CK28" i="4"/>
  <c r="CY28" i="4" s="1"/>
  <c r="DM28" i="4"/>
  <c r="EA28" i="4" s="1"/>
  <c r="CK33" i="4"/>
  <c r="CY33" i="4" s="1"/>
  <c r="DM33" i="4"/>
  <c r="EA33" i="4" s="1"/>
  <c r="CK47" i="4"/>
  <c r="CY47" i="4" s="1"/>
  <c r="DM47" i="4"/>
  <c r="EA47" i="4" s="1"/>
  <c r="CK62" i="4"/>
  <c r="CY62" i="4" s="1"/>
  <c r="DM62" i="4"/>
  <c r="EA62" i="4" s="1"/>
  <c r="CK68" i="4"/>
  <c r="CY68" i="4" s="1"/>
  <c r="DM68" i="4"/>
  <c r="EA68" i="4" s="1"/>
  <c r="CK79" i="4"/>
  <c r="CY79" i="4" s="1"/>
  <c r="DM79" i="4"/>
  <c r="EA79" i="4" s="1"/>
  <c r="CK87" i="4"/>
  <c r="CY87" i="4" s="1"/>
  <c r="DM87" i="4"/>
  <c r="EA87" i="4" s="1"/>
  <c r="CK90" i="4"/>
  <c r="CY90" i="4" s="1"/>
  <c r="DM90" i="4"/>
  <c r="EA90" i="4" s="1"/>
  <c r="CK93" i="4"/>
  <c r="CY93" i="4" s="1"/>
  <c r="DM93" i="4"/>
  <c r="EA93" i="4" s="1"/>
  <c r="CK3" i="4"/>
  <c r="CI3" i="4"/>
  <c r="CJ3" i="4"/>
  <c r="CH3" i="4"/>
  <c r="C95" i="5"/>
  <c r="C95" i="7"/>
  <c r="C79" i="5"/>
  <c r="C79" i="7"/>
  <c r="C83" i="5"/>
  <c r="C83" i="7"/>
  <c r="C25" i="5"/>
  <c r="C25" i="7"/>
  <c r="C21" i="5"/>
  <c r="C21" i="7"/>
  <c r="C17" i="5"/>
  <c r="C17" i="7"/>
  <c r="C11" i="5"/>
  <c r="C11" i="7"/>
  <c r="B97" i="6"/>
  <c r="B97" i="7"/>
  <c r="B96" i="6"/>
  <c r="B96" i="7"/>
  <c r="B95" i="6"/>
  <c r="B95" i="7"/>
  <c r="B94" i="6"/>
  <c r="B94" i="7"/>
  <c r="B93" i="6"/>
  <c r="B93" i="7"/>
  <c r="B92" i="6"/>
  <c r="B92" i="7"/>
  <c r="B91" i="6"/>
  <c r="B91" i="7"/>
  <c r="B90" i="6"/>
  <c r="B90" i="7"/>
  <c r="B89" i="6"/>
  <c r="B89" i="7"/>
  <c r="B88" i="6"/>
  <c r="B88" i="7"/>
  <c r="B87" i="6"/>
  <c r="B87" i="7"/>
  <c r="B86" i="6"/>
  <c r="B86" i="7"/>
  <c r="B85" i="6"/>
  <c r="B85" i="7"/>
  <c r="B84" i="6"/>
  <c r="B84" i="7"/>
  <c r="B83" i="6"/>
  <c r="B83" i="7"/>
  <c r="B82" i="6"/>
  <c r="B82" i="7"/>
  <c r="B81" i="6"/>
  <c r="B81" i="7"/>
  <c r="B80" i="6"/>
  <c r="B80" i="7"/>
  <c r="B79" i="6"/>
  <c r="B79" i="7"/>
  <c r="B78" i="6"/>
  <c r="B78" i="7"/>
  <c r="B77" i="6"/>
  <c r="B77" i="7"/>
  <c r="B76" i="6"/>
  <c r="B76" i="7"/>
  <c r="B75" i="6"/>
  <c r="B75" i="7"/>
  <c r="B74" i="6"/>
  <c r="B74" i="7"/>
  <c r="B73" i="6"/>
  <c r="B73" i="7"/>
  <c r="B72" i="6"/>
  <c r="B72" i="7"/>
  <c r="B71" i="6"/>
  <c r="B71" i="7"/>
  <c r="B70" i="6"/>
  <c r="B70" i="7"/>
  <c r="B69" i="6"/>
  <c r="B69" i="7"/>
  <c r="B68" i="6"/>
  <c r="B68" i="7"/>
  <c r="B67" i="6"/>
  <c r="B67" i="7"/>
  <c r="B66" i="6"/>
  <c r="B66" i="7"/>
  <c r="B65" i="6"/>
  <c r="B65" i="7"/>
  <c r="B64" i="6"/>
  <c r="B64" i="7"/>
  <c r="B63" i="6"/>
  <c r="B63" i="7"/>
  <c r="B62" i="6"/>
  <c r="B62" i="7"/>
  <c r="B61" i="6"/>
  <c r="B61" i="7"/>
  <c r="B60" i="6"/>
  <c r="B60" i="7"/>
  <c r="B59" i="6"/>
  <c r="B59" i="7"/>
  <c r="B58" i="6"/>
  <c r="B58" i="7"/>
  <c r="B57" i="6"/>
  <c r="B57" i="7"/>
  <c r="B56" i="6"/>
  <c r="B56" i="7"/>
  <c r="B55" i="6"/>
  <c r="B55" i="7"/>
  <c r="B54" i="6"/>
  <c r="B54" i="7"/>
  <c r="B53" i="6"/>
  <c r="B53" i="7"/>
  <c r="B52" i="6"/>
  <c r="B52" i="7"/>
  <c r="B51" i="6"/>
  <c r="B51" i="7"/>
  <c r="B50" i="6"/>
  <c r="B50" i="7"/>
  <c r="B49" i="6"/>
  <c r="B49" i="7"/>
  <c r="B48" i="6"/>
  <c r="B48" i="7"/>
  <c r="B47" i="6"/>
  <c r="B47" i="7"/>
  <c r="B46" i="6"/>
  <c r="B46" i="7"/>
  <c r="B45" i="6"/>
  <c r="B45" i="7"/>
  <c r="B44" i="6"/>
  <c r="B44" i="7"/>
  <c r="B43" i="6"/>
  <c r="B43" i="7"/>
  <c r="B42" i="6"/>
  <c r="B42" i="7"/>
  <c r="B41" i="6"/>
  <c r="B41" i="7"/>
  <c r="B40" i="6"/>
  <c r="B40" i="7"/>
  <c r="B39" i="6"/>
  <c r="B39" i="7"/>
  <c r="B38" i="6"/>
  <c r="B38" i="7"/>
  <c r="B37" i="6"/>
  <c r="B37" i="7"/>
  <c r="B36" i="6"/>
  <c r="B36" i="7"/>
  <c r="B35" i="6"/>
  <c r="B35" i="7"/>
  <c r="B34" i="6"/>
  <c r="B34" i="7"/>
  <c r="B33" i="6"/>
  <c r="B33" i="7"/>
  <c r="B32" i="6"/>
  <c r="B32" i="7"/>
  <c r="B31" i="6"/>
  <c r="B31" i="7"/>
  <c r="B30" i="6"/>
  <c r="B30" i="7"/>
  <c r="B29" i="6"/>
  <c r="B29" i="7"/>
  <c r="B28" i="6"/>
  <c r="B28" i="7"/>
  <c r="B27" i="6"/>
  <c r="B27" i="7"/>
  <c r="B26" i="6"/>
  <c r="B26" i="7"/>
  <c r="B25" i="6"/>
  <c r="B25" i="7"/>
  <c r="B24" i="6"/>
  <c r="B24" i="7"/>
  <c r="B23" i="6"/>
  <c r="B23" i="7"/>
  <c r="B22" i="6"/>
  <c r="B22" i="7"/>
  <c r="B21" i="6"/>
  <c r="B21" i="7"/>
  <c r="B20" i="6"/>
  <c r="B20" i="7"/>
  <c r="B19" i="6"/>
  <c r="B19" i="7"/>
  <c r="B18" i="6"/>
  <c r="B18" i="7"/>
  <c r="B17" i="6"/>
  <c r="B17" i="7"/>
  <c r="B16" i="6"/>
  <c r="B16" i="7"/>
  <c r="B15" i="6"/>
  <c r="B15" i="7"/>
  <c r="B14" i="6"/>
  <c r="B14" i="7"/>
  <c r="B13" i="6"/>
  <c r="B13" i="7"/>
  <c r="B12" i="6"/>
  <c r="B12" i="7"/>
  <c r="B11" i="6"/>
  <c r="B11" i="7"/>
  <c r="B10" i="6"/>
  <c r="B10" i="7"/>
  <c r="B9" i="6"/>
  <c r="B9" i="7"/>
  <c r="B8" i="6"/>
  <c r="B8" i="7"/>
  <c r="B7" i="6"/>
  <c r="B7" i="7"/>
  <c r="B6" i="6"/>
  <c r="B6" i="7"/>
  <c r="B5" i="6"/>
  <c r="B5" i="7"/>
  <c r="B4" i="6"/>
  <c r="B4" i="7"/>
  <c r="B3" i="6"/>
  <c r="B3" i="7"/>
  <c r="C91" i="5"/>
  <c r="C91" i="7"/>
  <c r="C87" i="5"/>
  <c r="C87" i="7"/>
  <c r="B2" i="6"/>
  <c r="B2" i="7"/>
  <c r="B80" i="5"/>
  <c r="B48" i="5"/>
  <c r="B16" i="5"/>
  <c r="B88" i="5"/>
  <c r="B56" i="5"/>
  <c r="B24" i="5"/>
  <c r="B72" i="5"/>
  <c r="B40" i="5"/>
  <c r="B8" i="5"/>
  <c r="B96" i="5"/>
  <c r="B64" i="5"/>
  <c r="B32" i="5"/>
  <c r="B94" i="5"/>
  <c r="B86" i="5"/>
  <c r="B78" i="5"/>
  <c r="B70" i="5"/>
  <c r="B62" i="5"/>
  <c r="B54" i="5"/>
  <c r="B46" i="5"/>
  <c r="B38" i="5"/>
  <c r="B30" i="5"/>
  <c r="B22" i="5"/>
  <c r="B14" i="5"/>
  <c r="B6" i="5"/>
  <c r="B92" i="5"/>
  <c r="B84" i="5"/>
  <c r="B76" i="5"/>
  <c r="B68" i="5"/>
  <c r="B60" i="5"/>
  <c r="B52" i="5"/>
  <c r="B44" i="5"/>
  <c r="B36" i="5"/>
  <c r="B28" i="5"/>
  <c r="B20" i="5"/>
  <c r="B12" i="5"/>
  <c r="B4" i="5"/>
  <c r="B90" i="5"/>
  <c r="B82" i="5"/>
  <c r="B74" i="5"/>
  <c r="B66" i="5"/>
  <c r="B58" i="5"/>
  <c r="B50" i="5"/>
  <c r="B42" i="5"/>
  <c r="B34" i="5"/>
  <c r="B26" i="5"/>
  <c r="B18" i="5"/>
  <c r="B10" i="5"/>
  <c r="A3" i="4"/>
  <c r="C2" i="6"/>
  <c r="A97" i="4"/>
  <c r="C96" i="6"/>
  <c r="A95" i="4"/>
  <c r="C94" i="6"/>
  <c r="A93" i="4"/>
  <c r="C92" i="6"/>
  <c r="A91" i="4"/>
  <c r="C90" i="6"/>
  <c r="A89" i="4"/>
  <c r="C88" i="6"/>
  <c r="A85" i="4"/>
  <c r="C84" i="6"/>
  <c r="A83" i="4"/>
  <c r="C82" i="6"/>
  <c r="A81" i="4"/>
  <c r="C80" i="6"/>
  <c r="A79" i="4"/>
  <c r="C78" i="6"/>
  <c r="A78" i="4"/>
  <c r="C77" i="6"/>
  <c r="A77" i="4"/>
  <c r="C76" i="6"/>
  <c r="A76" i="4"/>
  <c r="C75" i="6"/>
  <c r="A75" i="4"/>
  <c r="C74" i="6"/>
  <c r="A74" i="4"/>
  <c r="C73" i="6"/>
  <c r="A73" i="4"/>
  <c r="C72" i="6"/>
  <c r="A72" i="4"/>
  <c r="C71" i="6"/>
  <c r="A71" i="4"/>
  <c r="C70" i="6"/>
  <c r="A70" i="4"/>
  <c r="C69" i="6"/>
  <c r="A69" i="4"/>
  <c r="C68" i="6"/>
  <c r="A68" i="4"/>
  <c r="C67" i="6"/>
  <c r="A67" i="4"/>
  <c r="C66" i="6"/>
  <c r="A66" i="4"/>
  <c r="C65" i="6"/>
  <c r="A65" i="4"/>
  <c r="C64" i="6"/>
  <c r="A64" i="4"/>
  <c r="C63" i="6"/>
  <c r="A63" i="4"/>
  <c r="C62" i="6"/>
  <c r="A62" i="4"/>
  <c r="C61" i="6"/>
  <c r="A61" i="4"/>
  <c r="C60" i="6"/>
  <c r="A60" i="4"/>
  <c r="C59" i="6"/>
  <c r="A59" i="4"/>
  <c r="C58" i="6"/>
  <c r="A58" i="4"/>
  <c r="C57" i="6"/>
  <c r="A57" i="4"/>
  <c r="C56" i="6"/>
  <c r="A56" i="4"/>
  <c r="C55" i="6"/>
  <c r="A55" i="4"/>
  <c r="C54" i="6"/>
  <c r="A54" i="4"/>
  <c r="C53" i="6"/>
  <c r="A53" i="4"/>
  <c r="C52" i="6"/>
  <c r="A52" i="4"/>
  <c r="C51" i="6"/>
  <c r="A51" i="4"/>
  <c r="C50" i="6"/>
  <c r="A50" i="4"/>
  <c r="C49" i="6"/>
  <c r="A49" i="4"/>
  <c r="C48" i="6"/>
  <c r="A48" i="4"/>
  <c r="C47" i="6"/>
  <c r="A47" i="4"/>
  <c r="C46" i="6"/>
  <c r="A46" i="4"/>
  <c r="C45" i="6"/>
  <c r="A45" i="4"/>
  <c r="C44" i="6"/>
  <c r="A44" i="4"/>
  <c r="C43" i="6"/>
  <c r="A43" i="4"/>
  <c r="C42" i="6"/>
  <c r="A42" i="4"/>
  <c r="C41" i="6"/>
  <c r="A41" i="4"/>
  <c r="C40" i="6"/>
  <c r="A40" i="4"/>
  <c r="C39" i="6"/>
  <c r="A39" i="4"/>
  <c r="C38" i="6"/>
  <c r="A38" i="4"/>
  <c r="C37" i="6"/>
  <c r="A37" i="4"/>
  <c r="C36" i="6"/>
  <c r="A36" i="4"/>
  <c r="C35" i="6"/>
  <c r="A35" i="4"/>
  <c r="C34" i="6"/>
  <c r="A34" i="4"/>
  <c r="C33" i="6"/>
  <c r="A33" i="4"/>
  <c r="C32" i="6"/>
  <c r="A32" i="4"/>
  <c r="C31" i="6"/>
  <c r="A31" i="4"/>
  <c r="C30" i="6"/>
  <c r="A30" i="4"/>
  <c r="C29" i="6"/>
  <c r="A29" i="4"/>
  <c r="C28" i="6"/>
  <c r="A28" i="4"/>
  <c r="C27" i="6"/>
  <c r="A23" i="4"/>
  <c r="C22" i="6"/>
  <c r="A21" i="4"/>
  <c r="C20" i="6"/>
  <c r="A19" i="4"/>
  <c r="C18" i="6"/>
  <c r="A17" i="4"/>
  <c r="C16" i="6"/>
  <c r="A15" i="4"/>
  <c r="C14" i="6"/>
  <c r="A13" i="4"/>
  <c r="C12" i="6"/>
  <c r="A10" i="4"/>
  <c r="C9" i="6"/>
  <c r="A8" i="4"/>
  <c r="C7" i="6"/>
  <c r="A6" i="4"/>
  <c r="C5" i="6"/>
  <c r="A4" i="4"/>
  <c r="C3" i="6"/>
  <c r="C77" i="5"/>
  <c r="C73" i="5"/>
  <c r="C69" i="5"/>
  <c r="C65" i="5"/>
  <c r="C61" i="5"/>
  <c r="C57" i="5"/>
  <c r="C55" i="5"/>
  <c r="C49" i="5"/>
  <c r="C45" i="5"/>
  <c r="C39" i="5"/>
  <c r="C33" i="5"/>
  <c r="C29" i="5"/>
  <c r="C7" i="5"/>
  <c r="C3" i="5"/>
  <c r="B97" i="5"/>
  <c r="B95" i="5"/>
  <c r="B93" i="5"/>
  <c r="B91" i="5"/>
  <c r="B89" i="5"/>
  <c r="B87" i="5"/>
  <c r="B85" i="5"/>
  <c r="B83" i="5"/>
  <c r="B81" i="5"/>
  <c r="B79" i="5"/>
  <c r="B77" i="5"/>
  <c r="B75" i="5"/>
  <c r="B73" i="5"/>
  <c r="B71" i="5"/>
  <c r="B69" i="5"/>
  <c r="B67" i="5"/>
  <c r="B65" i="5"/>
  <c r="B63" i="5"/>
  <c r="B61" i="5"/>
  <c r="B59" i="5"/>
  <c r="B57" i="5"/>
  <c r="B55" i="5"/>
  <c r="B53" i="5"/>
  <c r="B51" i="5"/>
  <c r="B49" i="5"/>
  <c r="B47" i="5"/>
  <c r="B45" i="5"/>
  <c r="B43" i="5"/>
  <c r="B41" i="5"/>
  <c r="B39" i="5"/>
  <c r="B37" i="5"/>
  <c r="B35" i="5"/>
  <c r="B33" i="5"/>
  <c r="B31" i="5"/>
  <c r="B29" i="5"/>
  <c r="B27" i="5"/>
  <c r="B25" i="5"/>
  <c r="B23" i="5"/>
  <c r="B21" i="5"/>
  <c r="B19" i="5"/>
  <c r="B17" i="5"/>
  <c r="B15" i="5"/>
  <c r="B13" i="5"/>
  <c r="B11" i="5"/>
  <c r="B9" i="5"/>
  <c r="B7" i="5"/>
  <c r="B5" i="5"/>
  <c r="B3" i="5"/>
  <c r="C2" i="5"/>
  <c r="A98" i="4"/>
  <c r="C97" i="6"/>
  <c r="A96" i="4"/>
  <c r="C95" i="6"/>
  <c r="A94" i="4"/>
  <c r="C93" i="6"/>
  <c r="A92" i="4"/>
  <c r="C91" i="6"/>
  <c r="A90" i="4"/>
  <c r="C89" i="6"/>
  <c r="A88" i="4"/>
  <c r="C87" i="6"/>
  <c r="A87" i="4"/>
  <c r="C86" i="6"/>
  <c r="A86" i="4"/>
  <c r="C85" i="6"/>
  <c r="A84" i="4"/>
  <c r="C83" i="6"/>
  <c r="A82" i="4"/>
  <c r="C81" i="6"/>
  <c r="A80" i="4"/>
  <c r="C79" i="6"/>
  <c r="A27" i="4"/>
  <c r="C26" i="6"/>
  <c r="A26" i="4"/>
  <c r="C25" i="6"/>
  <c r="A25" i="4"/>
  <c r="C24" i="6"/>
  <c r="A24" i="4"/>
  <c r="C23" i="6"/>
  <c r="A22" i="4"/>
  <c r="C21" i="6"/>
  <c r="A20" i="4"/>
  <c r="C19" i="6"/>
  <c r="A18" i="4"/>
  <c r="C17" i="6"/>
  <c r="A16" i="4"/>
  <c r="C15" i="6"/>
  <c r="A14" i="4"/>
  <c r="C13" i="6"/>
  <c r="A12" i="4"/>
  <c r="C11" i="6"/>
  <c r="A11" i="4"/>
  <c r="C10" i="6"/>
  <c r="A9" i="4"/>
  <c r="C8" i="6"/>
  <c r="A7" i="4"/>
  <c r="C6" i="6"/>
  <c r="A5" i="4"/>
  <c r="C4" i="6"/>
  <c r="C97" i="5"/>
  <c r="C93" i="5"/>
  <c r="C89" i="5"/>
  <c r="C85" i="5"/>
  <c r="C81" i="5"/>
  <c r="C75" i="5"/>
  <c r="C71" i="5"/>
  <c r="C67" i="5"/>
  <c r="C63" i="5"/>
  <c r="C59" i="5"/>
  <c r="C53" i="5"/>
  <c r="C51" i="5"/>
  <c r="C47" i="5"/>
  <c r="C43" i="5"/>
  <c r="C41" i="5"/>
  <c r="C37" i="5"/>
  <c r="C35" i="5"/>
  <c r="C31" i="5"/>
  <c r="C27" i="5"/>
  <c r="C23" i="5"/>
  <c r="C19" i="5"/>
  <c r="C15" i="5"/>
  <c r="C13" i="5"/>
  <c r="C9" i="5"/>
  <c r="C5" i="5"/>
  <c r="B2" i="5"/>
  <c r="C96" i="5"/>
  <c r="C94" i="5"/>
  <c r="C92" i="5"/>
  <c r="C90" i="5"/>
  <c r="C88" i="5"/>
  <c r="C86" i="5"/>
  <c r="C84" i="5"/>
  <c r="C82" i="5"/>
  <c r="C80" i="5"/>
  <c r="C78" i="5"/>
  <c r="C76" i="5"/>
  <c r="C74" i="5"/>
  <c r="C72" i="5"/>
  <c r="C70" i="5"/>
  <c r="C68" i="5"/>
  <c r="C66" i="5"/>
  <c r="C64" i="5"/>
  <c r="C62" i="5"/>
  <c r="C60" i="5"/>
  <c r="C58" i="5"/>
  <c r="C56" i="5"/>
  <c r="C54" i="5"/>
  <c r="C52" i="5"/>
  <c r="C50" i="5"/>
  <c r="C48" i="5"/>
  <c r="C46" i="5"/>
  <c r="C44" i="5"/>
  <c r="C42" i="5"/>
  <c r="C40" i="5"/>
  <c r="C38" i="5"/>
  <c r="C36" i="5"/>
  <c r="C34" i="5"/>
  <c r="C32" i="5"/>
  <c r="C30" i="5"/>
  <c r="C28" i="5"/>
  <c r="C26" i="5"/>
  <c r="C24" i="5"/>
  <c r="C22" i="5"/>
  <c r="C20" i="5"/>
  <c r="C18" i="5"/>
  <c r="C16" i="5"/>
  <c r="C14" i="5"/>
  <c r="C12" i="5"/>
  <c r="C10" i="5"/>
  <c r="C8" i="5"/>
  <c r="C6" i="5"/>
  <c r="C4" i="5"/>
  <c r="AW386" i="4" l="1"/>
  <c r="AW380" i="4"/>
  <c r="AW376" i="4"/>
  <c r="AW372" i="4"/>
  <c r="AW362" i="4"/>
  <c r="AW358" i="4"/>
  <c r="AW330" i="4"/>
  <c r="AW318" i="4"/>
  <c r="AW310" i="4"/>
  <c r="AG302" i="4"/>
  <c r="AW294" i="4"/>
  <c r="AW286" i="4"/>
  <c r="AG278" i="4"/>
  <c r="AF270" i="4"/>
  <c r="AF262" i="4"/>
  <c r="AV248" i="4"/>
  <c r="AV240" i="4"/>
  <c r="AG234" i="4"/>
  <c r="AG226" i="4"/>
  <c r="AG218" i="4"/>
  <c r="AG210" i="4"/>
  <c r="AG202" i="4"/>
  <c r="AG194" i="4"/>
  <c r="AG186" i="4"/>
  <c r="AG178" i="4"/>
  <c r="AG170" i="4"/>
  <c r="AG162" i="4"/>
  <c r="AG154" i="4"/>
  <c r="AG146" i="4"/>
  <c r="AG138" i="4"/>
  <c r="AG130" i="4"/>
  <c r="AG122" i="4"/>
  <c r="AG114" i="4"/>
  <c r="AG106" i="4"/>
  <c r="AW385" i="4"/>
  <c r="AW381" i="4"/>
  <c r="AG365" i="4"/>
  <c r="AG359" i="4"/>
  <c r="AW355" i="4"/>
  <c r="AW351" i="4"/>
  <c r="AW345" i="4"/>
  <c r="AW339" i="4"/>
  <c r="AW335" i="4"/>
  <c r="AG331" i="4"/>
  <c r="AW317" i="4"/>
  <c r="AG309" i="4"/>
  <c r="AW301" i="4"/>
  <c r="AG293" i="4"/>
  <c r="AG285" i="4"/>
  <c r="AV279" i="4"/>
  <c r="AF273" i="4"/>
  <c r="AV265" i="4"/>
  <c r="AF257" i="4"/>
  <c r="AV249" i="4"/>
  <c r="AF243" i="4"/>
  <c r="AV235" i="4"/>
  <c r="AG227" i="4"/>
  <c r="AV219" i="4"/>
  <c r="AV211" i="4"/>
  <c r="AG203" i="4"/>
  <c r="AG195" i="4"/>
  <c r="AV187" i="4"/>
  <c r="AG179" i="4"/>
  <c r="AG171" i="4"/>
  <c r="AG163" i="4"/>
  <c r="AV155" i="4"/>
  <c r="AG149" i="4"/>
  <c r="AG143" i="4"/>
  <c r="AG135" i="4"/>
  <c r="AV127" i="4"/>
  <c r="AG119" i="4"/>
  <c r="AV111" i="4"/>
  <c r="AV103" i="4"/>
  <c r="AW384" i="4"/>
  <c r="AV378" i="4"/>
  <c r="AW370" i="4"/>
  <c r="AV364" i="4"/>
  <c r="AG358" i="4"/>
  <c r="AV354" i="4"/>
  <c r="AW350" i="4"/>
  <c r="AG344" i="4"/>
  <c r="AW340" i="4"/>
  <c r="AF326" i="4"/>
  <c r="AF320" i="4"/>
  <c r="AV312" i="4"/>
  <c r="AV304" i="4"/>
  <c r="AW296" i="4"/>
  <c r="AW288" i="4"/>
  <c r="AG280" i="4"/>
  <c r="AG272" i="4"/>
  <c r="AG264" i="4"/>
  <c r="AG256" i="4"/>
  <c r="AG248" i="4"/>
  <c r="AG240" i="4"/>
  <c r="AV232" i="4"/>
  <c r="AF226" i="4"/>
  <c r="AF218" i="4"/>
  <c r="AF212" i="4"/>
  <c r="AV204" i="4"/>
  <c r="AV196" i="4"/>
  <c r="AV188" i="4"/>
  <c r="AV180" i="4"/>
  <c r="AV172" i="4"/>
  <c r="AV164" i="4"/>
  <c r="AF158" i="4"/>
  <c r="AV144" i="4"/>
  <c r="AF138" i="4"/>
  <c r="AF130" i="4"/>
  <c r="AV124" i="4"/>
  <c r="AF118" i="4"/>
  <c r="AF110" i="4"/>
  <c r="AF102" i="4"/>
  <c r="AV381" i="4"/>
  <c r="AW375" i="4"/>
  <c r="AF369" i="4"/>
  <c r="AW359" i="4"/>
  <c r="AF341" i="4"/>
  <c r="AW337" i="4"/>
  <c r="AG333" i="4"/>
  <c r="AF323" i="4"/>
  <c r="AV315" i="4"/>
  <c r="AW307" i="4"/>
  <c r="AV299" i="4"/>
  <c r="AG291" i="4"/>
  <c r="AG283" i="4"/>
  <c r="AG275" i="4"/>
  <c r="AG267" i="4"/>
  <c r="AF259" i="4"/>
  <c r="AG251" i="4"/>
  <c r="AV243" i="4"/>
  <c r="AV237" i="4"/>
  <c r="AV231" i="4"/>
  <c r="AG217" i="4"/>
  <c r="AV209" i="4"/>
  <c r="AV201" i="4"/>
  <c r="AV193" i="4"/>
  <c r="AG187" i="4"/>
  <c r="AF181" i="4"/>
  <c r="AF173" i="4"/>
  <c r="AF165" i="4"/>
  <c r="AF157" i="4"/>
  <c r="AF149" i="4"/>
  <c r="AF141" i="4"/>
  <c r="AF133" i="4"/>
  <c r="AG127" i="4"/>
  <c r="AF119" i="4"/>
  <c r="AG111" i="4"/>
  <c r="AG103" i="4"/>
  <c r="AV384" i="4"/>
  <c r="AG378" i="4"/>
  <c r="AF370" i="4"/>
  <c r="AG362" i="4"/>
  <c r="AV356" i="4"/>
  <c r="AG352" i="4"/>
  <c r="AF348" i="4"/>
  <c r="AV344" i="4"/>
  <c r="AV340" i="4"/>
  <c r="AV336" i="4"/>
  <c r="AF330" i="4"/>
  <c r="AV322" i="4"/>
  <c r="AV314" i="4"/>
  <c r="AG306" i="4"/>
  <c r="AV298" i="4"/>
  <c r="AF290" i="4"/>
  <c r="AG282" i="4"/>
  <c r="AV274" i="4"/>
  <c r="AV266" i="4"/>
  <c r="AV258" i="4"/>
  <c r="AV250" i="4"/>
  <c r="AV238" i="4"/>
  <c r="AF232" i="4"/>
  <c r="AV226" i="4"/>
  <c r="AF220" i="4"/>
  <c r="AF208" i="4"/>
  <c r="AF200" i="4"/>
  <c r="AF192" i="4"/>
  <c r="AF184" i="4"/>
  <c r="AV178" i="4"/>
  <c r="AF172" i="4"/>
  <c r="AV166" i="4"/>
  <c r="AF160" i="4"/>
  <c r="AV154" i="4"/>
  <c r="AV146" i="4"/>
  <c r="AV138" i="4"/>
  <c r="AV130" i="4"/>
  <c r="AV122" i="4"/>
  <c r="AV114" i="4"/>
  <c r="AV106" i="4"/>
  <c r="AF100" i="4"/>
  <c r="AV379" i="4"/>
  <c r="AF365" i="4"/>
  <c r="AF333" i="4"/>
  <c r="AF325" i="4"/>
  <c r="AG317" i="4"/>
  <c r="AV309" i="4"/>
  <c r="AV301" i="4"/>
  <c r="AV293" i="4"/>
  <c r="AF285" i="4"/>
  <c r="AF277" i="4"/>
  <c r="AV269" i="4"/>
  <c r="AV261" i="4"/>
  <c r="AV253" i="4"/>
  <c r="AV245" i="4"/>
  <c r="AF237" i="4"/>
  <c r="AF229" i="4"/>
  <c r="AF221" i="4"/>
  <c r="AV213" i="4"/>
  <c r="AV207" i="4"/>
  <c r="AF201" i="4"/>
  <c r="AF193" i="4"/>
  <c r="AV185" i="4"/>
  <c r="AF171" i="4"/>
  <c r="AV157" i="4"/>
  <c r="AV149" i="4"/>
  <c r="AV143" i="4"/>
  <c r="AV129" i="4"/>
  <c r="AV117" i="4"/>
  <c r="AV109" i="4"/>
  <c r="AV101" i="4"/>
  <c r="AF382" i="4"/>
  <c r="AF374" i="4"/>
  <c r="AV366" i="4"/>
  <c r="AF358" i="4"/>
  <c r="AF354" i="4"/>
  <c r="AF350" i="4"/>
  <c r="AF322" i="4"/>
  <c r="AF314" i="4"/>
  <c r="AF306" i="4"/>
  <c r="AF298" i="4"/>
  <c r="AV290" i="4"/>
  <c r="AF282" i="4"/>
  <c r="AW274" i="4"/>
  <c r="AW266" i="4"/>
  <c r="AW258" i="4"/>
  <c r="AW250" i="4"/>
  <c r="AW242" i="4"/>
  <c r="AW234" i="4"/>
  <c r="AW226" i="4"/>
  <c r="AW218" i="4"/>
  <c r="AW210" i="4"/>
  <c r="AW202" i="4"/>
  <c r="AW194" i="4"/>
  <c r="AW188" i="4"/>
  <c r="AW180" i="4"/>
  <c r="AW172" i="4"/>
  <c r="AW164" i="4"/>
  <c r="AW156" i="4"/>
  <c r="AW148" i="4"/>
  <c r="AW140" i="4"/>
  <c r="AW132" i="4"/>
  <c r="AW124" i="4"/>
  <c r="AW116" i="4"/>
  <c r="AW108" i="4"/>
  <c r="AW100" i="4"/>
  <c r="AF379" i="4"/>
  <c r="AF371" i="4"/>
  <c r="AV363" i="4"/>
  <c r="AF357" i="4"/>
  <c r="AF353" i="4"/>
  <c r="AG349" i="4"/>
  <c r="AF345" i="4"/>
  <c r="AG341" i="4"/>
  <c r="AV333" i="4"/>
  <c r="AV325" i="4"/>
  <c r="AF317" i="4"/>
  <c r="AF309" i="4"/>
  <c r="AG301" i="4"/>
  <c r="AF293" i="4"/>
  <c r="AV285" i="4"/>
  <c r="AW277" i="4"/>
  <c r="AW269" i="4"/>
  <c r="AW261" i="4"/>
  <c r="AW253" i="4"/>
  <c r="AW245" i="4"/>
  <c r="AW237" i="4"/>
  <c r="AW229" i="4"/>
  <c r="AW221" i="4"/>
  <c r="AW213" i="4"/>
  <c r="AW205" i="4"/>
  <c r="AW197" i="4"/>
  <c r="AW189" i="4"/>
  <c r="AW181" i="4"/>
  <c r="AW173" i="4"/>
  <c r="AW165" i="4"/>
  <c r="AW157" i="4"/>
  <c r="AW149" i="4"/>
  <c r="AW141" i="4"/>
  <c r="AW133" i="4"/>
  <c r="AW125" i="4"/>
  <c r="AW117" i="4"/>
  <c r="AW111" i="4"/>
  <c r="AW103" i="4"/>
  <c r="AW101" i="4"/>
  <c r="AW366" i="4"/>
  <c r="AW354" i="4"/>
  <c r="AG350" i="4"/>
  <c r="AG346" i="4"/>
  <c r="AG340" i="4"/>
  <c r="AG334" i="4"/>
  <c r="AW328" i="4"/>
  <c r="AG324" i="4"/>
  <c r="AG316" i="4"/>
  <c r="AW308" i="4"/>
  <c r="AW300" i="4"/>
  <c r="AW292" i="4"/>
  <c r="AW284" i="4"/>
  <c r="AG276" i="4"/>
  <c r="AG268" i="4"/>
  <c r="AG260" i="4"/>
  <c r="AF254" i="4"/>
  <c r="AF246" i="4"/>
  <c r="AG232" i="4"/>
  <c r="AV224" i="4"/>
  <c r="AG216" i="4"/>
  <c r="AG208" i="4"/>
  <c r="AG200" i="4"/>
  <c r="AG192" i="4"/>
  <c r="AG184" i="4"/>
  <c r="AG176" i="4"/>
  <c r="AG168" i="4"/>
  <c r="AG160" i="4"/>
  <c r="AG152" i="4"/>
  <c r="AG144" i="4"/>
  <c r="AG136" i="4"/>
  <c r="AG128" i="4"/>
  <c r="AG120" i="4"/>
  <c r="AG112" i="4"/>
  <c r="AG104" i="4"/>
  <c r="AG375" i="4"/>
  <c r="AW369" i="4"/>
  <c r="AW363" i="4"/>
  <c r="AW347" i="4"/>
  <c r="AW341" i="4"/>
  <c r="AG329" i="4"/>
  <c r="AW323" i="4"/>
  <c r="AW315" i="4"/>
  <c r="AG307" i="4"/>
  <c r="AW299" i="4"/>
  <c r="AW291" i="4"/>
  <c r="AW283" i="4"/>
  <c r="AV277" i="4"/>
  <c r="AV271" i="4"/>
  <c r="AG263" i="4"/>
  <c r="AG255" i="4"/>
  <c r="AV247" i="4"/>
  <c r="AG241" i="4"/>
  <c r="AV233" i="4"/>
  <c r="AG225" i="4"/>
  <c r="AV217" i="4"/>
  <c r="AF209" i="4"/>
  <c r="AG201" i="4"/>
  <c r="AG193" i="4"/>
  <c r="AG185" i="4"/>
  <c r="AG177" i="4"/>
  <c r="AG169" i="4"/>
  <c r="AG161" i="4"/>
  <c r="AV147" i="4"/>
  <c r="AG141" i="4"/>
  <c r="AG133" i="4"/>
  <c r="AG125" i="4"/>
  <c r="AG117" i="4"/>
  <c r="AG109" i="4"/>
  <c r="AG101" i="4"/>
  <c r="AV376" i="4"/>
  <c r="AW346" i="4"/>
  <c r="AG336" i="4"/>
  <c r="AF332" i="4"/>
  <c r="AW324" i="4"/>
  <c r="AG318" i="4"/>
  <c r="AV310" i="4"/>
  <c r="AW302" i="4"/>
  <c r="AV294" i="4"/>
  <c r="AF286" i="4"/>
  <c r="AF278" i="4"/>
  <c r="AG270" i="4"/>
  <c r="AG262" i="4"/>
  <c r="AG254" i="4"/>
  <c r="AG246" i="4"/>
  <c r="AF238" i="4"/>
  <c r="AG224" i="4"/>
  <c r="AV216" i="4"/>
  <c r="AF210" i="4"/>
  <c r="AF202" i="4"/>
  <c r="AF194" i="4"/>
  <c r="AF186" i="4"/>
  <c r="AF178" i="4"/>
  <c r="AF170" i="4"/>
  <c r="AF162" i="4"/>
  <c r="AV156" i="4"/>
  <c r="AF150" i="4"/>
  <c r="AF142" i="4"/>
  <c r="AV136" i="4"/>
  <c r="AV128" i="4"/>
  <c r="AF122" i="4"/>
  <c r="AV116" i="4"/>
  <c r="AV108" i="4"/>
  <c r="AV100" i="4"/>
  <c r="AW379" i="4"/>
  <c r="AW367" i="4"/>
  <c r="AG363" i="4"/>
  <c r="AG355" i="4"/>
  <c r="AG351" i="4"/>
  <c r="AG347" i="4"/>
  <c r="AW343" i="4"/>
  <c r="AW331" i="4"/>
  <c r="AW327" i="4"/>
  <c r="AW321" i="4"/>
  <c r="AW313" i="4"/>
  <c r="AW305" i="4"/>
  <c r="AV297" i="4"/>
  <c r="AF289" i="4"/>
  <c r="AW281" i="4"/>
  <c r="AV273" i="4"/>
  <c r="AG265" i="4"/>
  <c r="AV257" i="4"/>
  <c r="AG249" i="4"/>
  <c r="AV229" i="4"/>
  <c r="AG223" i="4"/>
  <c r="AG215" i="4"/>
  <c r="AF207" i="4"/>
  <c r="AG199" i="4"/>
  <c r="AV191" i="4"/>
  <c r="AF185" i="4"/>
  <c r="AF179" i="4"/>
  <c r="AV171" i="4"/>
  <c r="AF163" i="4"/>
  <c r="AG155" i="4"/>
  <c r="AG147" i="4"/>
  <c r="AG139" i="4"/>
  <c r="AV131" i="4"/>
  <c r="AF125" i="4"/>
  <c r="AF117" i="4"/>
  <c r="AF109" i="4"/>
  <c r="AF101" i="4"/>
  <c r="AV382" i="4"/>
  <c r="AG376" i="4"/>
  <c r="AV368" i="4"/>
  <c r="AG360" i="4"/>
  <c r="AF328" i="4"/>
  <c r="AV320" i="4"/>
  <c r="AG312" i="4"/>
  <c r="AG304" i="4"/>
  <c r="AV296" i="4"/>
  <c r="AV288" i="4"/>
  <c r="AF280" i="4"/>
  <c r="AF272" i="4"/>
  <c r="AF264" i="4"/>
  <c r="AF256" i="4"/>
  <c r="AF244" i="4"/>
  <c r="AF236" i="4"/>
  <c r="AV230" i="4"/>
  <c r="AF224" i="4"/>
  <c r="AV218" i="4"/>
  <c r="AG212" i="4"/>
  <c r="AV206" i="4"/>
  <c r="AV198" i="4"/>
  <c r="AV190" i="4"/>
  <c r="AV182" i="4"/>
  <c r="AF176" i="4"/>
  <c r="AV170" i="4"/>
  <c r="AF164" i="4"/>
  <c r="AV158" i="4"/>
  <c r="AF152" i="4"/>
  <c r="AF144" i="4"/>
  <c r="AF136" i="4"/>
  <c r="AF128" i="4"/>
  <c r="AF120" i="4"/>
  <c r="AF112" i="4"/>
  <c r="AG385" i="4"/>
  <c r="AV377" i="4"/>
  <c r="AV371" i="4"/>
  <c r="AF363" i="4"/>
  <c r="AG357" i="4"/>
  <c r="AV353" i="4"/>
  <c r="AV349" i="4"/>
  <c r="AG345" i="4"/>
  <c r="AV341" i="4"/>
  <c r="AV337" i="4"/>
  <c r="AF331" i="4"/>
  <c r="AV323" i="4"/>
  <c r="AG315" i="4"/>
  <c r="AV307" i="4"/>
  <c r="AG299" i="4"/>
  <c r="AV291" i="4"/>
  <c r="AV283" i="4"/>
  <c r="AF275" i="4"/>
  <c r="AF267" i="4"/>
  <c r="AG259" i="4"/>
  <c r="AF251" i="4"/>
  <c r="AG243" i="4"/>
  <c r="AF235" i="4"/>
  <c r="AF227" i="4"/>
  <c r="AF219" i="4"/>
  <c r="AV205" i="4"/>
  <c r="AF199" i="4"/>
  <c r="AF191" i="4"/>
  <c r="AF183" i="4"/>
  <c r="AV177" i="4"/>
  <c r="AV169" i="4"/>
  <c r="AV163" i="4"/>
  <c r="AF155" i="4"/>
  <c r="AF147" i="4"/>
  <c r="AV141" i="4"/>
  <c r="AV135" i="4"/>
  <c r="AF123" i="4"/>
  <c r="AF115" i="4"/>
  <c r="AV107" i="4"/>
  <c r="AF99" i="4"/>
  <c r="AF380" i="4"/>
  <c r="AF372" i="4"/>
  <c r="AF364" i="4"/>
  <c r="AF346" i="4"/>
  <c r="AF342" i="4"/>
  <c r="AF338" i="4"/>
  <c r="AF334" i="4"/>
  <c r="AV328" i="4"/>
  <c r="AG320" i="4"/>
  <c r="AF312" i="4"/>
  <c r="AF304" i="4"/>
  <c r="AF296" i="4"/>
  <c r="AF288" i="4"/>
  <c r="AW280" i="4"/>
  <c r="AW272" i="4"/>
  <c r="AW264" i="4"/>
  <c r="AW256" i="4"/>
  <c r="AW248" i="4"/>
  <c r="AW240" i="4"/>
  <c r="AW232" i="4"/>
  <c r="AW224" i="4"/>
  <c r="AW216" i="4"/>
  <c r="AW208" i="4"/>
  <c r="AW200" i="4"/>
  <c r="AW192" i="4"/>
  <c r="AW186" i="4"/>
  <c r="AW178" i="4"/>
  <c r="AW170" i="4"/>
  <c r="AW162" i="4"/>
  <c r="AW154" i="4"/>
  <c r="AW146" i="4"/>
  <c r="AW138" i="4"/>
  <c r="AW130" i="4"/>
  <c r="AW122" i="4"/>
  <c r="AW114" i="4"/>
  <c r="AW106" i="4"/>
  <c r="AF385" i="4"/>
  <c r="AF377" i="4"/>
  <c r="AG369" i="4"/>
  <c r="AF361" i="4"/>
  <c r="AF337" i="4"/>
  <c r="AV331" i="4"/>
  <c r="AG323" i="4"/>
  <c r="AF315" i="4"/>
  <c r="AF307" i="4"/>
  <c r="AF299" i="4"/>
  <c r="AF291" i="4"/>
  <c r="AF283" i="4"/>
  <c r="AW275" i="4"/>
  <c r="AW267" i="4"/>
  <c r="AW259" i="4"/>
  <c r="AW251" i="4"/>
  <c r="AW243" i="4"/>
  <c r="AW235" i="4"/>
  <c r="AW227" i="4"/>
  <c r="AW219" i="4"/>
  <c r="AW211" i="4"/>
  <c r="AW203" i="4"/>
  <c r="AW195" i="4"/>
  <c r="AW187" i="4"/>
  <c r="AW179" i="4"/>
  <c r="AW171" i="4"/>
  <c r="AW163" i="4"/>
  <c r="AW155" i="4"/>
  <c r="AW147" i="4"/>
  <c r="AW139" i="4"/>
  <c r="AW131" i="4"/>
  <c r="AW123" i="4"/>
  <c r="AW115" i="4"/>
  <c r="AW109" i="4"/>
  <c r="AG384" i="4"/>
  <c r="AW378" i="4"/>
  <c r="AW374" i="4"/>
  <c r="AG370" i="4"/>
  <c r="AW360" i="4"/>
  <c r="AW342" i="4"/>
  <c r="AW336" i="4"/>
  <c r="AW332" i="4"/>
  <c r="AW322" i="4"/>
  <c r="AW314" i="4"/>
  <c r="AW306" i="4"/>
  <c r="AG298" i="4"/>
  <c r="AG290" i="4"/>
  <c r="AW282" i="4"/>
  <c r="AG274" i="4"/>
  <c r="AG266" i="4"/>
  <c r="AG258" i="4"/>
  <c r="AG252" i="4"/>
  <c r="AG244" i="4"/>
  <c r="AG238" i="4"/>
  <c r="AG230" i="4"/>
  <c r="AG222" i="4"/>
  <c r="AG214" i="4"/>
  <c r="AG206" i="4"/>
  <c r="AG198" i="4"/>
  <c r="AG190" i="4"/>
  <c r="AG182" i="4"/>
  <c r="AG174" i="4"/>
  <c r="AG166" i="4"/>
  <c r="AG158" i="4"/>
  <c r="AG150" i="4"/>
  <c r="AG142" i="4"/>
  <c r="AG134" i="4"/>
  <c r="AG126" i="4"/>
  <c r="AG118" i="4"/>
  <c r="AG110" i="4"/>
  <c r="AG102" i="4"/>
  <c r="AW383" i="4"/>
  <c r="AG379" i="4"/>
  <c r="AG373" i="4"/>
  <c r="AW357" i="4"/>
  <c r="AG353" i="4"/>
  <c r="AW349" i="4"/>
  <c r="AG337" i="4"/>
  <c r="AW333" i="4"/>
  <c r="AG327" i="4"/>
  <c r="AG321" i="4"/>
  <c r="AG313" i="4"/>
  <c r="AG305" i="4"/>
  <c r="AW297" i="4"/>
  <c r="AW289" i="4"/>
  <c r="AV275" i="4"/>
  <c r="AG269" i="4"/>
  <c r="AG261" i="4"/>
  <c r="AG253" i="4"/>
  <c r="AV239" i="4"/>
  <c r="AG231" i="4"/>
  <c r="AV223" i="4"/>
  <c r="AV215" i="4"/>
  <c r="AG207" i="4"/>
  <c r="AV199" i="4"/>
  <c r="AG191" i="4"/>
  <c r="AG183" i="4"/>
  <c r="AV175" i="4"/>
  <c r="AV167" i="4"/>
  <c r="AG159" i="4"/>
  <c r="AG153" i="4"/>
  <c r="AV139" i="4"/>
  <c r="AG131" i="4"/>
  <c r="AV123" i="4"/>
  <c r="AG115" i="4"/>
  <c r="AG107" i="4"/>
  <c r="AG99" i="4"/>
  <c r="AW382" i="4"/>
  <c r="AG374" i="4"/>
  <c r="AF368" i="4"/>
  <c r="AV362" i="4"/>
  <c r="AW356" i="4"/>
  <c r="AV352" i="4"/>
  <c r="AV342" i="4"/>
  <c r="AG330" i="4"/>
  <c r="AW316" i="4"/>
  <c r="AG308" i="4"/>
  <c r="AG300" i="4"/>
  <c r="AV292" i="4"/>
  <c r="AV284" i="4"/>
  <c r="AV276" i="4"/>
  <c r="AV268" i="4"/>
  <c r="AV260" i="4"/>
  <c r="AV252" i="4"/>
  <c r="AV244" i="4"/>
  <c r="AG236" i="4"/>
  <c r="AF230" i="4"/>
  <c r="AF222" i="4"/>
  <c r="AV208" i="4"/>
  <c r="AV200" i="4"/>
  <c r="AV192" i="4"/>
  <c r="AV184" i="4"/>
  <c r="AV176" i="4"/>
  <c r="AV168" i="4"/>
  <c r="AV160" i="4"/>
  <c r="AF154" i="4"/>
  <c r="AV148" i="4"/>
  <c r="AV140" i="4"/>
  <c r="AF134" i="4"/>
  <c r="AV120" i="4"/>
  <c r="AF114" i="4"/>
  <c r="AF106" i="4"/>
  <c r="AV385" i="4"/>
  <c r="AW373" i="4"/>
  <c r="AW361" i="4"/>
  <c r="AG339" i="4"/>
  <c r="AW319" i="4"/>
  <c r="AG311" i="4"/>
  <c r="AG303" i="4"/>
  <c r="AG295" i="4"/>
  <c r="AG287" i="4"/>
  <c r="AG279" i="4"/>
  <c r="AG271" i="4"/>
  <c r="AV263" i="4"/>
  <c r="AV255" i="4"/>
  <c r="AG247" i="4"/>
  <c r="AF241" i="4"/>
  <c r="AG235" i="4"/>
  <c r="AV227" i="4"/>
  <c r="AV221" i="4"/>
  <c r="AF213" i="4"/>
  <c r="AF205" i="4"/>
  <c r="AV197" i="4"/>
  <c r="AV183" i="4"/>
  <c r="AF177" i="4"/>
  <c r="AF169" i="4"/>
  <c r="AF161" i="4"/>
  <c r="AF153" i="4"/>
  <c r="AF145" i="4"/>
  <c r="AF137" i="4"/>
  <c r="AG123" i="4"/>
  <c r="AV115" i="4"/>
  <c r="AF107" i="4"/>
  <c r="AV99" i="4"/>
  <c r="AV374" i="4"/>
  <c r="AF366" i="4"/>
  <c r="AV358" i="4"/>
  <c r="AG354" i="4"/>
  <c r="AV350" i="4"/>
  <c r="AV346" i="4"/>
  <c r="AG342" i="4"/>
  <c r="AG338" i="4"/>
  <c r="AV334" i="4"/>
  <c r="AV326" i="4"/>
  <c r="AV318" i="4"/>
  <c r="AG310" i="4"/>
  <c r="AF302" i="4"/>
  <c r="AG294" i="4"/>
  <c r="AV286" i="4"/>
  <c r="AV278" i="4"/>
  <c r="AV270" i="4"/>
  <c r="AV262" i="4"/>
  <c r="AV254" i="4"/>
  <c r="AF248" i="4"/>
  <c r="AV242" i="4"/>
  <c r="AV234" i="4"/>
  <c r="AV222" i="4"/>
  <c r="AF216" i="4"/>
  <c r="AV210" i="4"/>
  <c r="AF204" i="4"/>
  <c r="AF196" i="4"/>
  <c r="AF188" i="4"/>
  <c r="AV174" i="4"/>
  <c r="AV162" i="4"/>
  <c r="AV150" i="4"/>
  <c r="AV142" i="4"/>
  <c r="AV134" i="4"/>
  <c r="AV126" i="4"/>
  <c r="AV118" i="4"/>
  <c r="AV110" i="4"/>
  <c r="AF104" i="4"/>
  <c r="AV383" i="4"/>
  <c r="AV375" i="4"/>
  <c r="AV369" i="4"/>
  <c r="AV361" i="4"/>
  <c r="AV329" i="4"/>
  <c r="AF321" i="4"/>
  <c r="AV313" i="4"/>
  <c r="AV305" i="4"/>
  <c r="AG297" i="4"/>
  <c r="AV289" i="4"/>
  <c r="AV281" i="4"/>
  <c r="AG273" i="4"/>
  <c r="AF265" i="4"/>
  <c r="AG257" i="4"/>
  <c r="AF249" i="4"/>
  <c r="AV241" i="4"/>
  <c r="AF233" i="4"/>
  <c r="AF225" i="4"/>
  <c r="AF217" i="4"/>
  <c r="AF211" i="4"/>
  <c r="AF197" i="4"/>
  <c r="AV189" i="4"/>
  <c r="AV181" i="4"/>
  <c r="AF175" i="4"/>
  <c r="AF167" i="4"/>
  <c r="AV161" i="4"/>
  <c r="AV153" i="4"/>
  <c r="AV145" i="4"/>
  <c r="AF139" i="4"/>
  <c r="AV133" i="4"/>
  <c r="AF127" i="4"/>
  <c r="AV121" i="4"/>
  <c r="AV113" i="4"/>
  <c r="AV105" i="4"/>
  <c r="AG386" i="4"/>
  <c r="AF378" i="4"/>
  <c r="AV370" i="4"/>
  <c r="AF362" i="4"/>
  <c r="AF356" i="4"/>
  <c r="AF352" i="4"/>
  <c r="AV348" i="4"/>
  <c r="AG332" i="4"/>
  <c r="AG326" i="4"/>
  <c r="AF318" i="4"/>
  <c r="AF310" i="4"/>
  <c r="AV302" i="4"/>
  <c r="AF294" i="4"/>
  <c r="AG286" i="4"/>
  <c r="AW278" i="4"/>
  <c r="AW270" i="4"/>
  <c r="AW262" i="4"/>
  <c r="AW254" i="4"/>
  <c r="AW246" i="4"/>
  <c r="AW238" i="4"/>
  <c r="AW230" i="4"/>
  <c r="AW222" i="4"/>
  <c r="AW214" i="4"/>
  <c r="AW206" i="4"/>
  <c r="AW198" i="4"/>
  <c r="AW190" i="4"/>
  <c r="AW184" i="4"/>
  <c r="AW176" i="4"/>
  <c r="AW168" i="4"/>
  <c r="AW160" i="4"/>
  <c r="AW152" i="4"/>
  <c r="AW144" i="4"/>
  <c r="AW136" i="4"/>
  <c r="AW128" i="4"/>
  <c r="AW120" i="4"/>
  <c r="AW112" i="4"/>
  <c r="AW104" i="4"/>
  <c r="AF383" i="4"/>
  <c r="AF375" i="4"/>
  <c r="AV367" i="4"/>
  <c r="AF359" i="4"/>
  <c r="AF355" i="4"/>
  <c r="AF351" i="4"/>
  <c r="AV347" i="4"/>
  <c r="AF343" i="4"/>
  <c r="AV339" i="4"/>
  <c r="AF329" i="4"/>
  <c r="AV321" i="4"/>
  <c r="AF313" i="4"/>
  <c r="AF305" i="4"/>
  <c r="AF297" i="4"/>
  <c r="AG289" i="4"/>
  <c r="AF281" i="4"/>
  <c r="AW273" i="4"/>
  <c r="AW265" i="4"/>
  <c r="AW257" i="4"/>
  <c r="AW249" i="4"/>
  <c r="AW241" i="4"/>
  <c r="AW233" i="4"/>
  <c r="AW225" i="4"/>
  <c r="AW217" i="4"/>
  <c r="AW209" i="4"/>
  <c r="AW201" i="4"/>
  <c r="AW193" i="4"/>
  <c r="AW185" i="4"/>
  <c r="AW177" i="4"/>
  <c r="AW169" i="4"/>
  <c r="AW161" i="4"/>
  <c r="AW153" i="4"/>
  <c r="AW145" i="4"/>
  <c r="AW137" i="4"/>
  <c r="AW129" i="4"/>
  <c r="AW121" i="4"/>
  <c r="AW113" i="4"/>
  <c r="AW107" i="4"/>
  <c r="AW99" i="4"/>
  <c r="AG382" i="4"/>
  <c r="AW368" i="4"/>
  <c r="AW364" i="4"/>
  <c r="AG356" i="4"/>
  <c r="AW352" i="4"/>
  <c r="AG348" i="4"/>
  <c r="AW344" i="4"/>
  <c r="AW338" i="4"/>
  <c r="AW326" i="4"/>
  <c r="AW320" i="4"/>
  <c r="AW312" i="4"/>
  <c r="AW304" i="4"/>
  <c r="AG296" i="4"/>
  <c r="AG288" i="4"/>
  <c r="AV280" i="4"/>
  <c r="AV272" i="4"/>
  <c r="AV264" i="4"/>
  <c r="AV256" i="4"/>
  <c r="AG250" i="4"/>
  <c r="AF242" i="4"/>
  <c r="AV236" i="4"/>
  <c r="AV228" i="4"/>
  <c r="AV220" i="4"/>
  <c r="AV212" i="4"/>
  <c r="AG204" i="4"/>
  <c r="AG196" i="4"/>
  <c r="AG188" i="4"/>
  <c r="AG180" i="4"/>
  <c r="AG172" i="4"/>
  <c r="AG164" i="4"/>
  <c r="AG156" i="4"/>
  <c r="AG148" i="4"/>
  <c r="AG140" i="4"/>
  <c r="AG132" i="4"/>
  <c r="AG124" i="4"/>
  <c r="AG116" i="4"/>
  <c r="AG108" i="4"/>
  <c r="AG100" i="4"/>
  <c r="AW377" i="4"/>
  <c r="AW371" i="4"/>
  <c r="AG367" i="4"/>
  <c r="AG361" i="4"/>
  <c r="AG343" i="4"/>
  <c r="AW325" i="4"/>
  <c r="AG319" i="4"/>
  <c r="AW311" i="4"/>
  <c r="AW303" i="4"/>
  <c r="AW295" i="4"/>
  <c r="AW287" i="4"/>
  <c r="AG281" i="4"/>
  <c r="AV267" i="4"/>
  <c r="AV259" i="4"/>
  <c r="AV251" i="4"/>
  <c r="AG245" i="4"/>
  <c r="AG237" i="4"/>
  <c r="AG229" i="4"/>
  <c r="AG221" i="4"/>
  <c r="AG213" i="4"/>
  <c r="AG205" i="4"/>
  <c r="AG197" i="4"/>
  <c r="AG189" i="4"/>
  <c r="AG181" i="4"/>
  <c r="AG173" i="4"/>
  <c r="AG165" i="4"/>
  <c r="AG157" i="4"/>
  <c r="AG151" i="4"/>
  <c r="AG145" i="4"/>
  <c r="AG137" i="4"/>
  <c r="AG129" i="4"/>
  <c r="AG121" i="4"/>
  <c r="AG113" i="4"/>
  <c r="AG105" i="4"/>
  <c r="AF386" i="4"/>
  <c r="AG380" i="4"/>
  <c r="AV372" i="4"/>
  <c r="AG366" i="4"/>
  <c r="AV360" i="4"/>
  <c r="AW348" i="4"/>
  <c r="AV338" i="4"/>
  <c r="AW334" i="4"/>
  <c r="AG328" i="4"/>
  <c r="AG322" i="4"/>
  <c r="AG314" i="4"/>
  <c r="AV306" i="4"/>
  <c r="AW298" i="4"/>
  <c r="AW290" i="4"/>
  <c r="AV282" i="4"/>
  <c r="AF274" i="4"/>
  <c r="AF266" i="4"/>
  <c r="AF258" i="4"/>
  <c r="AF250" i="4"/>
  <c r="AG242" i="4"/>
  <c r="AF234" i="4"/>
  <c r="AG228" i="4"/>
  <c r="AG220" i="4"/>
  <c r="AF214" i="4"/>
  <c r="AF206" i="4"/>
  <c r="AF198" i="4"/>
  <c r="AF190" i="4"/>
  <c r="AR190" i="4" s="1"/>
  <c r="AF182" i="4"/>
  <c r="AF174" i="4"/>
  <c r="AF166" i="4"/>
  <c r="AV152" i="4"/>
  <c r="AF146" i="4"/>
  <c r="AV132" i="4"/>
  <c r="AF126" i="4"/>
  <c r="AV112" i="4"/>
  <c r="AV104" i="4"/>
  <c r="AG383" i="4"/>
  <c r="AG377" i="4"/>
  <c r="AG371" i="4"/>
  <c r="AW365" i="4"/>
  <c r="AV357" i="4"/>
  <c r="AW353" i="4"/>
  <c r="AF349" i="4"/>
  <c r="AV345" i="4"/>
  <c r="AV335" i="4"/>
  <c r="AW329" i="4"/>
  <c r="AG325" i="4"/>
  <c r="AV317" i="4"/>
  <c r="AW309" i="4"/>
  <c r="AF301" i="4"/>
  <c r="AW293" i="4"/>
  <c r="AW285" i="4"/>
  <c r="AG277" i="4"/>
  <c r="AF269" i="4"/>
  <c r="AF261" i="4"/>
  <c r="AF253" i="4"/>
  <c r="AF245" i="4"/>
  <c r="AF239" i="4"/>
  <c r="AG233" i="4"/>
  <c r="AV225" i="4"/>
  <c r="AG219" i="4"/>
  <c r="AG211" i="4"/>
  <c r="AV203" i="4"/>
  <c r="AV195" i="4"/>
  <c r="AF189" i="4"/>
  <c r="AG175" i="4"/>
  <c r="AG167" i="4"/>
  <c r="AV159" i="4"/>
  <c r="AF151" i="4"/>
  <c r="AF143" i="4"/>
  <c r="AF135" i="4"/>
  <c r="AF129" i="4"/>
  <c r="AF121" i="4"/>
  <c r="AF113" i="4"/>
  <c r="AF105" i="4"/>
  <c r="AV386" i="4"/>
  <c r="AV380" i="4"/>
  <c r="AG372" i="4"/>
  <c r="AG364" i="4"/>
  <c r="AV332" i="4"/>
  <c r="AF324" i="4"/>
  <c r="AV316" i="4"/>
  <c r="AF308" i="4"/>
  <c r="AV300" i="4"/>
  <c r="AG292" i="4"/>
  <c r="AG284" i="4"/>
  <c r="AF276" i="4"/>
  <c r="AF268" i="4"/>
  <c r="AF260" i="4"/>
  <c r="AF252" i="4"/>
  <c r="AV246" i="4"/>
  <c r="AF240" i="4"/>
  <c r="AF228" i="4"/>
  <c r="AV214" i="4"/>
  <c r="AV202" i="4"/>
  <c r="BJ202" i="4" s="1"/>
  <c r="AV194" i="4"/>
  <c r="AV186" i="4"/>
  <c r="AF180" i="4"/>
  <c r="AF168" i="4"/>
  <c r="AF156" i="4"/>
  <c r="AF148" i="4"/>
  <c r="AF140" i="4"/>
  <c r="AF132" i="4"/>
  <c r="AS132" i="4" s="1"/>
  <c r="AF124" i="4"/>
  <c r="AF116" i="4"/>
  <c r="AF108" i="4"/>
  <c r="AV102" i="4"/>
  <c r="AG381" i="4"/>
  <c r="AV373" i="4"/>
  <c r="AF367" i="4"/>
  <c r="AV359" i="4"/>
  <c r="AV355" i="4"/>
  <c r="AV351" i="4"/>
  <c r="AF347" i="4"/>
  <c r="AV343" i="4"/>
  <c r="AF339" i="4"/>
  <c r="AG335" i="4"/>
  <c r="AF327" i="4"/>
  <c r="AV319" i="4"/>
  <c r="AV311" i="4"/>
  <c r="AF303" i="4"/>
  <c r="AV295" i="4"/>
  <c r="AV287" i="4"/>
  <c r="AF279" i="4"/>
  <c r="AF271" i="4"/>
  <c r="AF263" i="4"/>
  <c r="AF255" i="4"/>
  <c r="AF247" i="4"/>
  <c r="AG239" i="4"/>
  <c r="AF231" i="4"/>
  <c r="AF223" i="4"/>
  <c r="AS223" i="4" s="1"/>
  <c r="AF215" i="4"/>
  <c r="AG209" i="4"/>
  <c r="AF203" i="4"/>
  <c r="AF195" i="4"/>
  <c r="AF187" i="4"/>
  <c r="AV179" i="4"/>
  <c r="AV173" i="4"/>
  <c r="AV165" i="4"/>
  <c r="AF159" i="4"/>
  <c r="AV151" i="4"/>
  <c r="AV137" i="4"/>
  <c r="AF131" i="4"/>
  <c r="AV125" i="4"/>
  <c r="AV119" i="4"/>
  <c r="AF111" i="4"/>
  <c r="AF103" i="4"/>
  <c r="AF384" i="4"/>
  <c r="AF376" i="4"/>
  <c r="AG368" i="4"/>
  <c r="AF360" i="4"/>
  <c r="AF344" i="4"/>
  <c r="AF340" i="4"/>
  <c r="AF336" i="4"/>
  <c r="AV330" i="4"/>
  <c r="AV324" i="4"/>
  <c r="AF316" i="4"/>
  <c r="AV308" i="4"/>
  <c r="AF300" i="4"/>
  <c r="AF292" i="4"/>
  <c r="AF284" i="4"/>
  <c r="AW276" i="4"/>
  <c r="AW268" i="4"/>
  <c r="AW260" i="4"/>
  <c r="AW252" i="4"/>
  <c r="AW244" i="4"/>
  <c r="AW236" i="4"/>
  <c r="AW228" i="4"/>
  <c r="AW220" i="4"/>
  <c r="AW212" i="4"/>
  <c r="AW204" i="4"/>
  <c r="AW196" i="4"/>
  <c r="AW182" i="4"/>
  <c r="AW174" i="4"/>
  <c r="AW166" i="4"/>
  <c r="AW158" i="4"/>
  <c r="AW150" i="4"/>
  <c r="AW142" i="4"/>
  <c r="AW134" i="4"/>
  <c r="AW126" i="4"/>
  <c r="AW118" i="4"/>
  <c r="AW110" i="4"/>
  <c r="AW102" i="4"/>
  <c r="AF381" i="4"/>
  <c r="AF373" i="4"/>
  <c r="AV365" i="4"/>
  <c r="AF335" i="4"/>
  <c r="AR335" i="4" s="1"/>
  <c r="AV327" i="4"/>
  <c r="AF319" i="4"/>
  <c r="AF311" i="4"/>
  <c r="AV303" i="4"/>
  <c r="AF295" i="4"/>
  <c r="AF287" i="4"/>
  <c r="AW279" i="4"/>
  <c r="AW271" i="4"/>
  <c r="AW263" i="4"/>
  <c r="AW255" i="4"/>
  <c r="AW247" i="4"/>
  <c r="AW239" i="4"/>
  <c r="AW231" i="4"/>
  <c r="AW223" i="4"/>
  <c r="AW215" i="4"/>
  <c r="AW207" i="4"/>
  <c r="AW199" i="4"/>
  <c r="AW191" i="4"/>
  <c r="AW183" i="4"/>
  <c r="AW175" i="4"/>
  <c r="AW167" i="4"/>
  <c r="AW159" i="4"/>
  <c r="AW151" i="4"/>
  <c r="AW143" i="4"/>
  <c r="AW135" i="4"/>
  <c r="AW127" i="4"/>
  <c r="AW119" i="4"/>
  <c r="AW105" i="4"/>
  <c r="R4" i="4"/>
  <c r="S4" i="4"/>
  <c r="AW4" i="4" s="1"/>
  <c r="D4" i="4"/>
  <c r="AF4" i="4" s="1"/>
  <c r="E4" i="4"/>
  <c r="AG4" i="4" s="1"/>
  <c r="R6" i="4"/>
  <c r="AV6" i="4" s="1"/>
  <c r="S6" i="4"/>
  <c r="AW6" i="4" s="1"/>
  <c r="D6" i="4"/>
  <c r="AF6" i="4" s="1"/>
  <c r="E6" i="4"/>
  <c r="AG6" i="4" s="1"/>
  <c r="R8" i="4"/>
  <c r="AV8" i="4" s="1"/>
  <c r="S8" i="4"/>
  <c r="AW8" i="4" s="1"/>
  <c r="D8" i="4"/>
  <c r="AF8" i="4" s="1"/>
  <c r="E8" i="4"/>
  <c r="AG8" i="4" s="1"/>
  <c r="R10" i="4"/>
  <c r="AV10" i="4" s="1"/>
  <c r="S10" i="4"/>
  <c r="AW10" i="4" s="1"/>
  <c r="D10" i="4"/>
  <c r="AF10" i="4" s="1"/>
  <c r="E10" i="4"/>
  <c r="AG10" i="4" s="1"/>
  <c r="AR10" i="4" s="1"/>
  <c r="R12" i="4"/>
  <c r="S12" i="4"/>
  <c r="AW12" i="4" s="1"/>
  <c r="D12" i="4"/>
  <c r="AF12" i="4" s="1"/>
  <c r="E12" i="4"/>
  <c r="AG12" i="4" s="1"/>
  <c r="R14" i="4"/>
  <c r="AV14" i="4" s="1"/>
  <c r="S14" i="4"/>
  <c r="AW14" i="4" s="1"/>
  <c r="D14" i="4"/>
  <c r="AF14" i="4" s="1"/>
  <c r="E14" i="4"/>
  <c r="AG14" i="4" s="1"/>
  <c r="R16" i="4"/>
  <c r="AV16" i="4" s="1"/>
  <c r="S16" i="4"/>
  <c r="AW16" i="4" s="1"/>
  <c r="D16" i="4"/>
  <c r="AF16" i="4" s="1"/>
  <c r="E16" i="4"/>
  <c r="AG16" i="4" s="1"/>
  <c r="R18" i="4"/>
  <c r="AV18" i="4" s="1"/>
  <c r="S18" i="4"/>
  <c r="AW18" i="4" s="1"/>
  <c r="D18" i="4"/>
  <c r="AF18" i="4" s="1"/>
  <c r="E18" i="4"/>
  <c r="AG18" i="4" s="1"/>
  <c r="R20" i="4"/>
  <c r="AV20" i="4" s="1"/>
  <c r="S20" i="4"/>
  <c r="AW20" i="4" s="1"/>
  <c r="D20" i="4"/>
  <c r="AF20" i="4" s="1"/>
  <c r="E20" i="4"/>
  <c r="AG20" i="4" s="1"/>
  <c r="R22" i="4"/>
  <c r="AV22" i="4" s="1"/>
  <c r="S22" i="4"/>
  <c r="AW22" i="4" s="1"/>
  <c r="D22" i="4"/>
  <c r="AF22" i="4" s="1"/>
  <c r="E22" i="4"/>
  <c r="AG22" i="4" s="1"/>
  <c r="R24" i="4"/>
  <c r="AV24" i="4" s="1"/>
  <c r="S24" i="4"/>
  <c r="AW24" i="4" s="1"/>
  <c r="D24" i="4"/>
  <c r="AF24" i="4" s="1"/>
  <c r="E24" i="4"/>
  <c r="AG24" i="4" s="1"/>
  <c r="R26" i="4"/>
  <c r="AV26" i="4" s="1"/>
  <c r="S26" i="4"/>
  <c r="AW26" i="4" s="1"/>
  <c r="D26" i="4"/>
  <c r="AF26" i="4" s="1"/>
  <c r="E26" i="4"/>
  <c r="AG26" i="4" s="1"/>
  <c r="R28" i="4"/>
  <c r="AV28" i="4" s="1"/>
  <c r="S28" i="4"/>
  <c r="AW28" i="4" s="1"/>
  <c r="D28" i="4"/>
  <c r="AF28" i="4" s="1"/>
  <c r="E28" i="4"/>
  <c r="AG28" i="4" s="1"/>
  <c r="R30" i="4"/>
  <c r="AV30" i="4" s="1"/>
  <c r="S30" i="4"/>
  <c r="AW30" i="4" s="1"/>
  <c r="D30" i="4"/>
  <c r="AF30" i="4" s="1"/>
  <c r="E30" i="4"/>
  <c r="AG30" i="4" s="1"/>
  <c r="R32" i="4"/>
  <c r="AV32" i="4" s="1"/>
  <c r="S32" i="4"/>
  <c r="AW32" i="4" s="1"/>
  <c r="D32" i="4"/>
  <c r="AF32" i="4" s="1"/>
  <c r="E32" i="4"/>
  <c r="AG32" i="4" s="1"/>
  <c r="S34" i="4"/>
  <c r="AW34" i="4" s="1"/>
  <c r="R34" i="4"/>
  <c r="AV34" i="4" s="1"/>
  <c r="D34" i="4"/>
  <c r="AF34" i="4" s="1"/>
  <c r="E34" i="4"/>
  <c r="AG34" i="4" s="1"/>
  <c r="S36" i="4"/>
  <c r="AW36" i="4" s="1"/>
  <c r="D36" i="4"/>
  <c r="AF36" i="4" s="1"/>
  <c r="R36" i="4"/>
  <c r="E36" i="4"/>
  <c r="AG36" i="4" s="1"/>
  <c r="S38" i="4"/>
  <c r="AW38" i="4" s="1"/>
  <c r="R38" i="4"/>
  <c r="AV38" i="4" s="1"/>
  <c r="D38" i="4"/>
  <c r="AF38" i="4" s="1"/>
  <c r="E38" i="4"/>
  <c r="AG38" i="4" s="1"/>
  <c r="S40" i="4"/>
  <c r="AW40" i="4" s="1"/>
  <c r="D40" i="4"/>
  <c r="AF40" i="4" s="1"/>
  <c r="R40" i="4"/>
  <c r="E40" i="4"/>
  <c r="AG40" i="4" s="1"/>
  <c r="S42" i="4"/>
  <c r="AW42" i="4" s="1"/>
  <c r="R42" i="4"/>
  <c r="AV42" i="4" s="1"/>
  <c r="D42" i="4"/>
  <c r="AF42" i="4" s="1"/>
  <c r="E42" i="4"/>
  <c r="AG42" i="4" s="1"/>
  <c r="S44" i="4"/>
  <c r="AW44" i="4" s="1"/>
  <c r="D44" i="4"/>
  <c r="AF44" i="4" s="1"/>
  <c r="R44" i="4"/>
  <c r="E44" i="4"/>
  <c r="AG44" i="4" s="1"/>
  <c r="S46" i="4"/>
  <c r="AW46" i="4" s="1"/>
  <c r="R46" i="4"/>
  <c r="D46" i="4"/>
  <c r="AF46" i="4" s="1"/>
  <c r="E46" i="4"/>
  <c r="AG46" i="4" s="1"/>
  <c r="S48" i="4"/>
  <c r="AW48" i="4" s="1"/>
  <c r="D48" i="4"/>
  <c r="AF48" i="4" s="1"/>
  <c r="R48" i="4"/>
  <c r="AV48" i="4" s="1"/>
  <c r="E48" i="4"/>
  <c r="AG48" i="4" s="1"/>
  <c r="S50" i="4"/>
  <c r="AW50" i="4" s="1"/>
  <c r="R50" i="4"/>
  <c r="AV50" i="4" s="1"/>
  <c r="D50" i="4"/>
  <c r="AF50" i="4" s="1"/>
  <c r="E50" i="4"/>
  <c r="AG50" i="4" s="1"/>
  <c r="S52" i="4"/>
  <c r="AW52" i="4" s="1"/>
  <c r="D52" i="4"/>
  <c r="AF52" i="4" s="1"/>
  <c r="R52" i="4"/>
  <c r="E52" i="4"/>
  <c r="AG52" i="4" s="1"/>
  <c r="S54" i="4"/>
  <c r="AW54" i="4" s="1"/>
  <c r="R54" i="4"/>
  <c r="AV54" i="4" s="1"/>
  <c r="D54" i="4"/>
  <c r="AF54" i="4" s="1"/>
  <c r="E54" i="4"/>
  <c r="AG54" i="4" s="1"/>
  <c r="S56" i="4"/>
  <c r="AW56" i="4" s="1"/>
  <c r="D56" i="4"/>
  <c r="AF56" i="4" s="1"/>
  <c r="R56" i="4"/>
  <c r="AV56" i="4" s="1"/>
  <c r="E56" i="4"/>
  <c r="AG56" i="4" s="1"/>
  <c r="S58" i="4"/>
  <c r="AW58" i="4" s="1"/>
  <c r="R58" i="4"/>
  <c r="AV58" i="4" s="1"/>
  <c r="D58" i="4"/>
  <c r="AF58" i="4" s="1"/>
  <c r="E58" i="4"/>
  <c r="AG58" i="4" s="1"/>
  <c r="S60" i="4"/>
  <c r="AW60" i="4" s="1"/>
  <c r="D60" i="4"/>
  <c r="AF60" i="4" s="1"/>
  <c r="R60" i="4"/>
  <c r="E60" i="4"/>
  <c r="AG60" i="4" s="1"/>
  <c r="S62" i="4"/>
  <c r="AW62" i="4" s="1"/>
  <c r="R62" i="4"/>
  <c r="D62" i="4"/>
  <c r="AF62" i="4" s="1"/>
  <c r="E62" i="4"/>
  <c r="AG62" i="4" s="1"/>
  <c r="S64" i="4"/>
  <c r="AW64" i="4" s="1"/>
  <c r="D64" i="4"/>
  <c r="AF64" i="4" s="1"/>
  <c r="R64" i="4"/>
  <c r="AV64" i="4" s="1"/>
  <c r="E64" i="4"/>
  <c r="AG64" i="4" s="1"/>
  <c r="S66" i="4"/>
  <c r="AW66" i="4" s="1"/>
  <c r="R66" i="4"/>
  <c r="AV66" i="4" s="1"/>
  <c r="D66" i="4"/>
  <c r="AF66" i="4" s="1"/>
  <c r="E66" i="4"/>
  <c r="AG66" i="4" s="1"/>
  <c r="S68" i="4"/>
  <c r="AW68" i="4" s="1"/>
  <c r="D68" i="4"/>
  <c r="AF68" i="4" s="1"/>
  <c r="R68" i="4"/>
  <c r="AV68" i="4" s="1"/>
  <c r="E68" i="4"/>
  <c r="AG68" i="4" s="1"/>
  <c r="S70" i="4"/>
  <c r="AW70" i="4" s="1"/>
  <c r="R70" i="4"/>
  <c r="D70" i="4"/>
  <c r="AF70" i="4" s="1"/>
  <c r="E70" i="4"/>
  <c r="AG70" i="4" s="1"/>
  <c r="S72" i="4"/>
  <c r="AW72" i="4" s="1"/>
  <c r="D72" i="4"/>
  <c r="AF72" i="4" s="1"/>
  <c r="R72" i="4"/>
  <c r="AV72" i="4" s="1"/>
  <c r="E72" i="4"/>
  <c r="AG72" i="4" s="1"/>
  <c r="S74" i="4"/>
  <c r="AW74" i="4" s="1"/>
  <c r="R74" i="4"/>
  <c r="AV74" i="4" s="1"/>
  <c r="D74" i="4"/>
  <c r="AF74" i="4" s="1"/>
  <c r="E74" i="4"/>
  <c r="AG74" i="4" s="1"/>
  <c r="S76" i="4"/>
  <c r="AW76" i="4" s="1"/>
  <c r="D76" i="4"/>
  <c r="AF76" i="4" s="1"/>
  <c r="R76" i="4"/>
  <c r="AV76" i="4" s="1"/>
  <c r="E76" i="4"/>
  <c r="AG76" i="4" s="1"/>
  <c r="S78" i="4"/>
  <c r="AW78" i="4" s="1"/>
  <c r="R78" i="4"/>
  <c r="AV78" i="4" s="1"/>
  <c r="D78" i="4"/>
  <c r="AF78" i="4" s="1"/>
  <c r="E78" i="4"/>
  <c r="AG78" i="4" s="1"/>
  <c r="S80" i="4"/>
  <c r="AW80" i="4" s="1"/>
  <c r="D80" i="4"/>
  <c r="AF80" i="4" s="1"/>
  <c r="R80" i="4"/>
  <c r="E80" i="4"/>
  <c r="AG80" i="4" s="1"/>
  <c r="S82" i="4"/>
  <c r="AW82" i="4" s="1"/>
  <c r="R82" i="4"/>
  <c r="AV82" i="4" s="1"/>
  <c r="D82" i="4"/>
  <c r="AF82" i="4" s="1"/>
  <c r="E82" i="4"/>
  <c r="AG82" i="4" s="1"/>
  <c r="S84" i="4"/>
  <c r="AW84" i="4" s="1"/>
  <c r="D84" i="4"/>
  <c r="AF84" i="4" s="1"/>
  <c r="R84" i="4"/>
  <c r="AV84" i="4" s="1"/>
  <c r="E84" i="4"/>
  <c r="AG84" i="4" s="1"/>
  <c r="S86" i="4"/>
  <c r="AW86" i="4" s="1"/>
  <c r="R86" i="4"/>
  <c r="AV86" i="4" s="1"/>
  <c r="D86" i="4"/>
  <c r="AF86" i="4" s="1"/>
  <c r="E86" i="4"/>
  <c r="AG86" i="4" s="1"/>
  <c r="S88" i="4"/>
  <c r="AW88" i="4" s="1"/>
  <c r="D88" i="4"/>
  <c r="AF88" i="4" s="1"/>
  <c r="R88" i="4"/>
  <c r="AV88" i="4" s="1"/>
  <c r="E88" i="4"/>
  <c r="AG88" i="4" s="1"/>
  <c r="S90" i="4"/>
  <c r="AW90" i="4" s="1"/>
  <c r="R90" i="4"/>
  <c r="AV90" i="4" s="1"/>
  <c r="D90" i="4"/>
  <c r="AF90" i="4" s="1"/>
  <c r="E90" i="4"/>
  <c r="AG90" i="4" s="1"/>
  <c r="S92" i="4"/>
  <c r="AW92" i="4" s="1"/>
  <c r="D92" i="4"/>
  <c r="AF92" i="4" s="1"/>
  <c r="R92" i="4"/>
  <c r="AV92" i="4" s="1"/>
  <c r="E92" i="4"/>
  <c r="AG92" i="4" s="1"/>
  <c r="S94" i="4"/>
  <c r="AW94" i="4" s="1"/>
  <c r="R94" i="4"/>
  <c r="D94" i="4"/>
  <c r="AF94" i="4" s="1"/>
  <c r="E94" i="4"/>
  <c r="AG94" i="4" s="1"/>
  <c r="S96" i="4"/>
  <c r="AW96" i="4" s="1"/>
  <c r="D96" i="4"/>
  <c r="AF96" i="4" s="1"/>
  <c r="R96" i="4"/>
  <c r="AV96" i="4" s="1"/>
  <c r="E96" i="4"/>
  <c r="AG96" i="4" s="1"/>
  <c r="R3" i="4"/>
  <c r="AV3" i="4" s="1"/>
  <c r="D3" i="4"/>
  <c r="AF3" i="4" s="1"/>
  <c r="E3" i="4"/>
  <c r="AG3" i="4" s="1"/>
  <c r="S3" i="4"/>
  <c r="AW3" i="4" s="1"/>
  <c r="R5" i="4"/>
  <c r="AV5" i="4" s="1"/>
  <c r="S5" i="4"/>
  <c r="AW5" i="4" s="1"/>
  <c r="D5" i="4"/>
  <c r="AF5" i="4" s="1"/>
  <c r="E5" i="4"/>
  <c r="AG5" i="4" s="1"/>
  <c r="R7" i="4"/>
  <c r="AV7" i="4" s="1"/>
  <c r="S7" i="4"/>
  <c r="AW7" i="4" s="1"/>
  <c r="D7" i="4"/>
  <c r="AF7" i="4" s="1"/>
  <c r="E7" i="4"/>
  <c r="AG7" i="4" s="1"/>
  <c r="R9" i="4"/>
  <c r="S9" i="4"/>
  <c r="AW9" i="4" s="1"/>
  <c r="D9" i="4"/>
  <c r="AF9" i="4" s="1"/>
  <c r="E9" i="4"/>
  <c r="AG9" i="4" s="1"/>
  <c r="R11" i="4"/>
  <c r="AV11" i="4" s="1"/>
  <c r="S11" i="4"/>
  <c r="AW11" i="4" s="1"/>
  <c r="D11" i="4"/>
  <c r="AF11" i="4" s="1"/>
  <c r="E11" i="4"/>
  <c r="AG11" i="4" s="1"/>
  <c r="R13" i="4"/>
  <c r="BK13" i="4" s="1"/>
  <c r="S13" i="4"/>
  <c r="AW13" i="4" s="1"/>
  <c r="D13" i="4"/>
  <c r="AF13" i="4" s="1"/>
  <c r="E13" i="4"/>
  <c r="AG13" i="4" s="1"/>
  <c r="R15" i="4"/>
  <c r="AV15" i="4" s="1"/>
  <c r="S15" i="4"/>
  <c r="AW15" i="4" s="1"/>
  <c r="D15" i="4"/>
  <c r="AF15" i="4" s="1"/>
  <c r="E15" i="4"/>
  <c r="AG15" i="4" s="1"/>
  <c r="R17" i="4"/>
  <c r="AV17" i="4" s="1"/>
  <c r="S17" i="4"/>
  <c r="AW17" i="4" s="1"/>
  <c r="D17" i="4"/>
  <c r="AF17" i="4" s="1"/>
  <c r="E17" i="4"/>
  <c r="AG17" i="4" s="1"/>
  <c r="R19" i="4"/>
  <c r="AV19" i="4" s="1"/>
  <c r="S19" i="4"/>
  <c r="AW19" i="4" s="1"/>
  <c r="D19" i="4"/>
  <c r="AF19" i="4" s="1"/>
  <c r="E19" i="4"/>
  <c r="AG19" i="4" s="1"/>
  <c r="R21" i="4"/>
  <c r="S21" i="4"/>
  <c r="AW21" i="4" s="1"/>
  <c r="D21" i="4"/>
  <c r="AF21" i="4" s="1"/>
  <c r="E21" i="4"/>
  <c r="AG21" i="4" s="1"/>
  <c r="R23" i="4"/>
  <c r="AV23" i="4" s="1"/>
  <c r="S23" i="4"/>
  <c r="AW23" i="4" s="1"/>
  <c r="D23" i="4"/>
  <c r="AF23" i="4" s="1"/>
  <c r="E23" i="4"/>
  <c r="AG23" i="4" s="1"/>
  <c r="AR23" i="4" s="1"/>
  <c r="R25" i="4"/>
  <c r="AV25" i="4" s="1"/>
  <c r="S25" i="4"/>
  <c r="AW25" i="4" s="1"/>
  <c r="D25" i="4"/>
  <c r="AF25" i="4" s="1"/>
  <c r="E25" i="4"/>
  <c r="AG25" i="4" s="1"/>
  <c r="R27" i="4"/>
  <c r="AV27" i="4" s="1"/>
  <c r="S27" i="4"/>
  <c r="AW27" i="4" s="1"/>
  <c r="D27" i="4"/>
  <c r="AF27" i="4" s="1"/>
  <c r="E27" i="4"/>
  <c r="AG27" i="4" s="1"/>
  <c r="AR27" i="4" s="1"/>
  <c r="R29" i="4"/>
  <c r="AV29" i="4" s="1"/>
  <c r="S29" i="4"/>
  <c r="AW29" i="4" s="1"/>
  <c r="D29" i="4"/>
  <c r="AF29" i="4" s="1"/>
  <c r="E29" i="4"/>
  <c r="AG29" i="4" s="1"/>
  <c r="R31" i="4"/>
  <c r="AV31" i="4" s="1"/>
  <c r="S31" i="4"/>
  <c r="AW31" i="4" s="1"/>
  <c r="D31" i="4"/>
  <c r="AF31" i="4" s="1"/>
  <c r="E31" i="4"/>
  <c r="AG31" i="4" s="1"/>
  <c r="AR31" i="4" s="1"/>
  <c r="R33" i="4"/>
  <c r="AV33" i="4" s="1"/>
  <c r="S33" i="4"/>
  <c r="AW33" i="4" s="1"/>
  <c r="D33" i="4"/>
  <c r="AF33" i="4" s="1"/>
  <c r="E33" i="4"/>
  <c r="AG33" i="4" s="1"/>
  <c r="S35" i="4"/>
  <c r="AW35" i="4" s="1"/>
  <c r="D35" i="4"/>
  <c r="AF35" i="4" s="1"/>
  <c r="R35" i="4"/>
  <c r="E35" i="4"/>
  <c r="AG35" i="4" s="1"/>
  <c r="S37" i="4"/>
  <c r="AW37" i="4" s="1"/>
  <c r="R37" i="4"/>
  <c r="AV37" i="4" s="1"/>
  <c r="D37" i="4"/>
  <c r="AF37" i="4" s="1"/>
  <c r="E37" i="4"/>
  <c r="AG37" i="4" s="1"/>
  <c r="AR37" i="4" s="1"/>
  <c r="S39" i="4"/>
  <c r="AW39" i="4" s="1"/>
  <c r="D39" i="4"/>
  <c r="AF39" i="4" s="1"/>
  <c r="E39" i="4"/>
  <c r="AG39" i="4" s="1"/>
  <c r="R39" i="4"/>
  <c r="S41" i="4"/>
  <c r="AW41" i="4" s="1"/>
  <c r="R41" i="4"/>
  <c r="AV41" i="4" s="1"/>
  <c r="D41" i="4"/>
  <c r="AF41" i="4" s="1"/>
  <c r="E41" i="4"/>
  <c r="AG41" i="4" s="1"/>
  <c r="S43" i="4"/>
  <c r="AW43" i="4" s="1"/>
  <c r="R43" i="4"/>
  <c r="D43" i="4"/>
  <c r="AF43" i="4" s="1"/>
  <c r="E43" i="4"/>
  <c r="AG43" i="4" s="1"/>
  <c r="S45" i="4"/>
  <c r="AW45" i="4" s="1"/>
  <c r="R45" i="4"/>
  <c r="AV45" i="4" s="1"/>
  <c r="D45" i="4"/>
  <c r="AF45" i="4" s="1"/>
  <c r="E45" i="4"/>
  <c r="AG45" i="4" s="1"/>
  <c r="S47" i="4"/>
  <c r="AW47" i="4" s="1"/>
  <c r="R47" i="4"/>
  <c r="AV47" i="4" s="1"/>
  <c r="D47" i="4"/>
  <c r="AF47" i="4" s="1"/>
  <c r="E47" i="4"/>
  <c r="AG47" i="4" s="1"/>
  <c r="AR47" i="4" s="1"/>
  <c r="S49" i="4"/>
  <c r="AW49" i="4" s="1"/>
  <c r="R49" i="4"/>
  <c r="AV49" i="4" s="1"/>
  <c r="D49" i="4"/>
  <c r="AF49" i="4" s="1"/>
  <c r="E49" i="4"/>
  <c r="AG49" i="4" s="1"/>
  <c r="S51" i="4"/>
  <c r="AW51" i="4" s="1"/>
  <c r="D51" i="4"/>
  <c r="AF51" i="4" s="1"/>
  <c r="E51" i="4"/>
  <c r="AG51" i="4" s="1"/>
  <c r="R51" i="4"/>
  <c r="AV51" i="4" s="1"/>
  <c r="S53" i="4"/>
  <c r="AW53" i="4" s="1"/>
  <c r="R53" i="4"/>
  <c r="AV53" i="4" s="1"/>
  <c r="D53" i="4"/>
  <c r="AF53" i="4" s="1"/>
  <c r="E53" i="4"/>
  <c r="AG53" i="4" s="1"/>
  <c r="S55" i="4"/>
  <c r="AW55" i="4" s="1"/>
  <c r="D55" i="4"/>
  <c r="AF55" i="4" s="1"/>
  <c r="R55" i="4"/>
  <c r="E55" i="4"/>
  <c r="AG55" i="4" s="1"/>
  <c r="S57" i="4"/>
  <c r="AW57" i="4" s="1"/>
  <c r="R57" i="4"/>
  <c r="AV57" i="4" s="1"/>
  <c r="D57" i="4"/>
  <c r="AF57" i="4" s="1"/>
  <c r="E57" i="4"/>
  <c r="AG57" i="4" s="1"/>
  <c r="AR57" i="4" s="1"/>
  <c r="S59" i="4"/>
  <c r="AW59" i="4" s="1"/>
  <c r="D59" i="4"/>
  <c r="AF59" i="4" s="1"/>
  <c r="E59" i="4"/>
  <c r="AG59" i="4" s="1"/>
  <c r="R59" i="4"/>
  <c r="AV59" i="4" s="1"/>
  <c r="S61" i="4"/>
  <c r="AW61" i="4" s="1"/>
  <c r="R61" i="4"/>
  <c r="AV61" i="4" s="1"/>
  <c r="D61" i="4"/>
  <c r="AF61" i="4" s="1"/>
  <c r="E61" i="4"/>
  <c r="AG61" i="4" s="1"/>
  <c r="S63" i="4"/>
  <c r="AW63" i="4" s="1"/>
  <c r="R63" i="4"/>
  <c r="AV63" i="4" s="1"/>
  <c r="D63" i="4"/>
  <c r="AF63" i="4" s="1"/>
  <c r="E63" i="4"/>
  <c r="AG63" i="4" s="1"/>
  <c r="AR63" i="4" s="1"/>
  <c r="S65" i="4"/>
  <c r="AW65" i="4" s="1"/>
  <c r="R65" i="4"/>
  <c r="AV65" i="4" s="1"/>
  <c r="D65" i="4"/>
  <c r="AF65" i="4" s="1"/>
  <c r="E65" i="4"/>
  <c r="AG65" i="4" s="1"/>
  <c r="AR65" i="4" s="1"/>
  <c r="S67" i="4"/>
  <c r="AW67" i="4" s="1"/>
  <c r="D67" i="4"/>
  <c r="AF67" i="4" s="1"/>
  <c r="R67" i="4"/>
  <c r="E67" i="4"/>
  <c r="AG67" i="4" s="1"/>
  <c r="S69" i="4"/>
  <c r="AW69" i="4" s="1"/>
  <c r="R69" i="4"/>
  <c r="AV69" i="4" s="1"/>
  <c r="D69" i="4"/>
  <c r="AF69" i="4" s="1"/>
  <c r="E69" i="4"/>
  <c r="AG69" i="4" s="1"/>
  <c r="S71" i="4"/>
  <c r="AW71" i="4" s="1"/>
  <c r="R71" i="4"/>
  <c r="AV71" i="4" s="1"/>
  <c r="D71" i="4"/>
  <c r="AF71" i="4" s="1"/>
  <c r="E71" i="4"/>
  <c r="AG71" i="4" s="1"/>
  <c r="S73" i="4"/>
  <c r="AW73" i="4" s="1"/>
  <c r="R73" i="4"/>
  <c r="AV73" i="4" s="1"/>
  <c r="D73" i="4"/>
  <c r="AF73" i="4" s="1"/>
  <c r="E73" i="4"/>
  <c r="AG73" i="4" s="1"/>
  <c r="S75" i="4"/>
  <c r="AW75" i="4" s="1"/>
  <c r="D75" i="4"/>
  <c r="AF75" i="4" s="1"/>
  <c r="E75" i="4"/>
  <c r="AG75" i="4" s="1"/>
  <c r="R75" i="4"/>
  <c r="AV75" i="4" s="1"/>
  <c r="S77" i="4"/>
  <c r="AW77" i="4" s="1"/>
  <c r="R77" i="4"/>
  <c r="D77" i="4"/>
  <c r="AF77" i="4" s="1"/>
  <c r="E77" i="4"/>
  <c r="AG77" i="4" s="1"/>
  <c r="S79" i="4"/>
  <c r="AW79" i="4" s="1"/>
  <c r="D79" i="4"/>
  <c r="AF79" i="4" s="1"/>
  <c r="E79" i="4"/>
  <c r="AG79" i="4" s="1"/>
  <c r="R79" i="4"/>
  <c r="AV79" i="4" s="1"/>
  <c r="S81" i="4"/>
  <c r="AW81" i="4" s="1"/>
  <c r="R81" i="4"/>
  <c r="AV81" i="4" s="1"/>
  <c r="D81" i="4"/>
  <c r="AF81" i="4" s="1"/>
  <c r="E81" i="4"/>
  <c r="AG81" i="4" s="1"/>
  <c r="S83" i="4"/>
  <c r="AW83" i="4" s="1"/>
  <c r="R83" i="4"/>
  <c r="AV83" i="4" s="1"/>
  <c r="D83" i="4"/>
  <c r="AF83" i="4" s="1"/>
  <c r="E83" i="4"/>
  <c r="AG83" i="4" s="1"/>
  <c r="S85" i="4"/>
  <c r="AW85" i="4" s="1"/>
  <c r="R85" i="4"/>
  <c r="AV85" i="4" s="1"/>
  <c r="D85" i="4"/>
  <c r="AF85" i="4" s="1"/>
  <c r="E85" i="4"/>
  <c r="AG85" i="4" s="1"/>
  <c r="S87" i="4"/>
  <c r="AW87" i="4" s="1"/>
  <c r="D87" i="4"/>
  <c r="AF87" i="4" s="1"/>
  <c r="R87" i="4"/>
  <c r="AV87" i="4" s="1"/>
  <c r="E87" i="4"/>
  <c r="AG87" i="4" s="1"/>
  <c r="S89" i="4"/>
  <c r="AW89" i="4" s="1"/>
  <c r="R89" i="4"/>
  <c r="AV89" i="4" s="1"/>
  <c r="D89" i="4"/>
  <c r="AF89" i="4" s="1"/>
  <c r="E89" i="4"/>
  <c r="AG89" i="4" s="1"/>
  <c r="S91" i="4"/>
  <c r="AW91" i="4" s="1"/>
  <c r="D91" i="4"/>
  <c r="AF91" i="4" s="1"/>
  <c r="E91" i="4"/>
  <c r="AG91" i="4" s="1"/>
  <c r="R91" i="4"/>
  <c r="AV91" i="4" s="1"/>
  <c r="S93" i="4"/>
  <c r="AW93" i="4" s="1"/>
  <c r="R93" i="4"/>
  <c r="AV93" i="4" s="1"/>
  <c r="D93" i="4"/>
  <c r="AF93" i="4" s="1"/>
  <c r="E93" i="4"/>
  <c r="AG93" i="4" s="1"/>
  <c r="S95" i="4"/>
  <c r="AW95" i="4" s="1"/>
  <c r="R95" i="4"/>
  <c r="AV95" i="4" s="1"/>
  <c r="D95" i="4"/>
  <c r="AF95" i="4" s="1"/>
  <c r="E95" i="4"/>
  <c r="AG95" i="4" s="1"/>
  <c r="S98" i="4"/>
  <c r="AW98" i="4" s="1"/>
  <c r="R98" i="4"/>
  <c r="AV98" i="4" s="1"/>
  <c r="D98" i="4"/>
  <c r="AF98" i="4" s="1"/>
  <c r="E98" i="4"/>
  <c r="AG98" i="4" s="1"/>
  <c r="S97" i="4"/>
  <c r="AW97" i="4" s="1"/>
  <c r="R97" i="4"/>
  <c r="AV97" i="4" s="1"/>
  <c r="D97" i="4"/>
  <c r="AF97" i="4" s="1"/>
  <c r="E97" i="4"/>
  <c r="AG97" i="4" s="1"/>
  <c r="EG388" i="4"/>
  <c r="E2" i="8" s="1"/>
  <c r="E3" i="8" s="1"/>
  <c r="FK388" i="4"/>
  <c r="FK389" i="4"/>
  <c r="FQ388" i="4"/>
  <c r="M10" i="8" s="1"/>
  <c r="M12" i="8" s="1"/>
  <c r="FQ389" i="4"/>
  <c r="M11" i="8" s="1"/>
  <c r="FP388" i="4"/>
  <c r="FP389" i="4"/>
  <c r="FX388" i="4"/>
  <c r="F15" i="8" s="1"/>
  <c r="FX389" i="4"/>
  <c r="F16" i="8" s="1"/>
  <c r="GA388" i="4"/>
  <c r="I15" i="8" s="1"/>
  <c r="GA389" i="4"/>
  <c r="EN388" i="4"/>
  <c r="L2" i="8" s="1"/>
  <c r="L3" i="8" s="1"/>
  <c r="EI388" i="4"/>
  <c r="G2" i="8" s="1"/>
  <c r="G3" i="8" s="1"/>
  <c r="EH388" i="4"/>
  <c r="ES388" i="4"/>
  <c r="FA388" i="4"/>
  <c r="K6" i="8" s="1"/>
  <c r="K7" i="8" s="1"/>
  <c r="EV388" i="4"/>
  <c r="FM388" i="4"/>
  <c r="FM389" i="4"/>
  <c r="FL388" i="4"/>
  <c r="H10" i="8" s="1"/>
  <c r="H12" i="8" s="1"/>
  <c r="FL389" i="4"/>
  <c r="H11" i="8" s="1"/>
  <c r="FF389" i="4"/>
  <c r="B11" i="8" s="1"/>
  <c r="FF388" i="4"/>
  <c r="B10" i="8" s="1"/>
  <c r="GD389" i="4"/>
  <c r="GD388" i="4"/>
  <c r="L15" i="8" s="1"/>
  <c r="L17" i="8" s="1"/>
  <c r="FV389" i="4"/>
  <c r="D16" i="8" s="1"/>
  <c r="FV388" i="4"/>
  <c r="BK4" i="4"/>
  <c r="BK21" i="4"/>
  <c r="BK40" i="4"/>
  <c r="BK46" i="4"/>
  <c r="BK62" i="4"/>
  <c r="BK85" i="4"/>
  <c r="EJ388" i="4"/>
  <c r="H2" i="8" s="1"/>
  <c r="H3" i="8" s="1"/>
  <c r="EL388" i="4"/>
  <c r="FC388" i="4"/>
  <c r="M6" i="8" s="1"/>
  <c r="M7" i="8" s="1"/>
  <c r="EZ388" i="4"/>
  <c r="GB388" i="4"/>
  <c r="GB389" i="4"/>
  <c r="AR14" i="4"/>
  <c r="AR25" i="4"/>
  <c r="AR15" i="4"/>
  <c r="AR19" i="4"/>
  <c r="AR33" i="4"/>
  <c r="AR35" i="4"/>
  <c r="AR39" i="4"/>
  <c r="AR43" i="4"/>
  <c r="AR51" i="4"/>
  <c r="AR55" i="4"/>
  <c r="AR59" i="4"/>
  <c r="AR61" i="4"/>
  <c r="AR67" i="4"/>
  <c r="BK67" i="4"/>
  <c r="EF388" i="4"/>
  <c r="D2" i="8" s="1"/>
  <c r="D3" i="8" s="1"/>
  <c r="EY388" i="4"/>
  <c r="EX388" i="4"/>
  <c r="FB388" i="4"/>
  <c r="EO388" i="4"/>
  <c r="M2" i="8" s="1"/>
  <c r="M3" i="8" s="1"/>
  <c r="EU388" i="4"/>
  <c r="GC388" i="4"/>
  <c r="K15" i="8" s="1"/>
  <c r="K17" i="8" s="1"/>
  <c r="GC389" i="4"/>
  <c r="K16" i="8" s="1"/>
  <c r="FI388" i="4"/>
  <c r="E10" i="8" s="1"/>
  <c r="E12" i="8" s="1"/>
  <c r="FI389" i="4"/>
  <c r="E11" i="8" s="1"/>
  <c r="FH388" i="4"/>
  <c r="D10" i="8" s="1"/>
  <c r="D12" i="8" s="1"/>
  <c r="FH389" i="4"/>
  <c r="D11" i="8" s="1"/>
  <c r="FN389" i="4"/>
  <c r="J11" i="8" s="1"/>
  <c r="FN388" i="4"/>
  <c r="J10" i="8" s="1"/>
  <c r="J12" i="8" s="1"/>
  <c r="FY388" i="4"/>
  <c r="G15" i="8" s="1"/>
  <c r="FY389" i="4"/>
  <c r="FW388" i="4"/>
  <c r="FW389" i="4"/>
  <c r="BK60" i="4"/>
  <c r="BK70" i="4"/>
  <c r="BK106" i="4"/>
  <c r="BV106" i="4" s="1"/>
  <c r="BK170" i="4"/>
  <c r="BV170" i="4" s="1"/>
  <c r="CA366" i="4"/>
  <c r="CO366" i="4" s="1"/>
  <c r="CA379" i="4"/>
  <c r="CO379" i="4" s="1"/>
  <c r="AR371" i="4"/>
  <c r="BJ227" i="4"/>
  <c r="AR378" i="4"/>
  <c r="BK185" i="4"/>
  <c r="BK161" i="4"/>
  <c r="BJ266" i="4"/>
  <c r="DB382" i="4"/>
  <c r="DP382" i="4" s="1"/>
  <c r="F381" i="7" s="1"/>
  <c r="AR379" i="4"/>
  <c r="CA359" i="4"/>
  <c r="CO359" i="4" s="1"/>
  <c r="BJ175" i="4"/>
  <c r="AR370" i="4"/>
  <c r="AR146" i="4"/>
  <c r="BJ362" i="4"/>
  <c r="BV362" i="4" s="1"/>
  <c r="AS123" i="4"/>
  <c r="BJ203" i="4"/>
  <c r="AR359" i="4"/>
  <c r="AR295" i="4"/>
  <c r="AR362" i="4"/>
  <c r="BJ281" i="4"/>
  <c r="BJ378" i="4"/>
  <c r="BV378" i="4" s="1"/>
  <c r="BJ274" i="4"/>
  <c r="BJ218" i="4"/>
  <c r="AS379" i="4"/>
  <c r="DC371" i="4"/>
  <c r="DQ371" i="4" s="1"/>
  <c r="G370" i="7" s="1"/>
  <c r="BK243" i="4"/>
  <c r="BV243" i="4" s="1"/>
  <c r="AR367" i="4"/>
  <c r="AR239" i="4"/>
  <c r="AR290" i="4"/>
  <c r="AR363" i="4"/>
  <c r="AR107" i="4"/>
  <c r="AR143" i="4"/>
  <c r="AR130" i="4"/>
  <c r="AR213" i="4"/>
  <c r="BJ138" i="4"/>
  <c r="AS258" i="4"/>
  <c r="AR386" i="4"/>
  <c r="BJ383" i="4"/>
  <c r="BV383" i="4" s="1"/>
  <c r="AR175" i="4"/>
  <c r="AR354" i="4"/>
  <c r="AR226" i="4"/>
  <c r="BJ201" i="4"/>
  <c r="AR150" i="4"/>
  <c r="BJ270" i="4"/>
  <c r="AS247" i="4"/>
  <c r="AR171" i="4"/>
  <c r="AR169" i="4"/>
  <c r="AR118" i="4"/>
  <c r="AS147" i="4"/>
  <c r="AR113" i="4"/>
  <c r="AR373" i="4"/>
  <c r="CA372" i="4"/>
  <c r="CO372" i="4" s="1"/>
  <c r="DC376" i="4"/>
  <c r="DQ376" i="4" s="1"/>
  <c r="G375" i="7" s="1"/>
  <c r="AR189" i="4"/>
  <c r="AR377" i="4"/>
  <c r="AR108" i="4"/>
  <c r="AR284" i="4"/>
  <c r="BK348" i="4"/>
  <c r="BV348" i="4" s="1"/>
  <c r="DC380" i="4"/>
  <c r="DQ380" i="4" s="1"/>
  <c r="G379" i="7" s="1"/>
  <c r="BJ141" i="4"/>
  <c r="AR245" i="4"/>
  <c r="AR240" i="4"/>
  <c r="CA368" i="4"/>
  <c r="CO368" i="4" s="1"/>
  <c r="AR269" i="4"/>
  <c r="AR332" i="4"/>
  <c r="AR381" i="4"/>
  <c r="AR208" i="4"/>
  <c r="BJ253" i="4"/>
  <c r="AR385" i="4"/>
  <c r="AR364" i="4"/>
  <c r="AR277" i="4"/>
  <c r="AR365" i="4"/>
  <c r="AR196" i="4"/>
  <c r="BJ136" i="4"/>
  <c r="BJ344" i="4"/>
  <c r="BV344" i="4" s="1"/>
  <c r="AR236" i="4"/>
  <c r="BJ332" i="4"/>
  <c r="BV332" i="4" s="1"/>
  <c r="DB364" i="4"/>
  <c r="DP364" i="4" s="1"/>
  <c r="F363" i="7" s="1"/>
  <c r="BJ365" i="4"/>
  <c r="BV365" i="4" s="1"/>
  <c r="AR112" i="4"/>
  <c r="AR160" i="4"/>
  <c r="AR224" i="4"/>
  <c r="AR288" i="4"/>
  <c r="AR309" i="4"/>
  <c r="BJ113" i="4"/>
  <c r="BV113" i="4" s="1"/>
  <c r="AR264" i="4"/>
  <c r="AR125" i="4"/>
  <c r="AR361" i="4"/>
  <c r="AR140" i="4"/>
  <c r="AR141" i="4"/>
  <c r="BJ116" i="4"/>
  <c r="BZ373" i="4"/>
  <c r="CN373" i="4" s="1"/>
  <c r="AR372" i="4"/>
  <c r="AS341" i="4"/>
  <c r="AR184" i="4"/>
  <c r="AR248" i="4"/>
  <c r="AR380" i="4"/>
  <c r="BJ325" i="4"/>
  <c r="BV325" i="4" s="1"/>
  <c r="ET388" i="4"/>
  <c r="BK9" i="4"/>
  <c r="BK12" i="4"/>
  <c r="BK94" i="4"/>
  <c r="EM388" i="4"/>
  <c r="K2" i="8" s="1"/>
  <c r="K3" i="8" s="1"/>
  <c r="ED388" i="4"/>
  <c r="EW388" i="4"/>
  <c r="EK388" i="4"/>
  <c r="I2" i="8" s="1"/>
  <c r="I3" i="8" s="1"/>
  <c r="ER388" i="4"/>
  <c r="FO388" i="4"/>
  <c r="K10" i="8" s="1"/>
  <c r="K12" i="8" s="1"/>
  <c r="FO389" i="4"/>
  <c r="K11" i="8" s="1"/>
  <c r="FU388" i="4"/>
  <c r="C15" i="8" s="1"/>
  <c r="FU389" i="4"/>
  <c r="C16" i="8" s="1"/>
  <c r="FZ389" i="4"/>
  <c r="H16" i="8" s="1"/>
  <c r="FZ388" i="4"/>
  <c r="H15" i="8" s="1"/>
  <c r="FT389" i="4"/>
  <c r="B16" i="8" s="1"/>
  <c r="FT388" i="4"/>
  <c r="B15" i="8" s="1"/>
  <c r="FJ389" i="4"/>
  <c r="F11" i="8" s="1"/>
  <c r="FJ388" i="4"/>
  <c r="F10" i="8" s="1"/>
  <c r="F12" i="8" s="1"/>
  <c r="GE388" i="4"/>
  <c r="M15" i="8" s="1"/>
  <c r="M17" i="8" s="1"/>
  <c r="GE389" i="4"/>
  <c r="M16" i="8" s="1"/>
  <c r="FG388" i="4"/>
  <c r="C10" i="8" s="1"/>
  <c r="FG389" i="4"/>
  <c r="C11" i="8" s="1"/>
  <c r="EE388" i="4"/>
  <c r="F2" i="8"/>
  <c r="F3" i="8" s="1"/>
  <c r="D15" i="8"/>
  <c r="J2" i="8"/>
  <c r="J3" i="8" s="1"/>
  <c r="J6" i="8"/>
  <c r="J7" i="8" s="1"/>
  <c r="G10" i="8"/>
  <c r="G12" i="8" s="1"/>
  <c r="G11" i="8"/>
  <c r="L10" i="8"/>
  <c r="L12" i="8" s="1"/>
  <c r="L11" i="8"/>
  <c r="J15" i="8"/>
  <c r="J17" i="8" s="1"/>
  <c r="J16" i="8"/>
  <c r="I16" i="8"/>
  <c r="BK52" i="4"/>
  <c r="BK44" i="4"/>
  <c r="C6" i="8"/>
  <c r="C7" i="8" s="1"/>
  <c r="L16" i="8"/>
  <c r="L6" i="8"/>
  <c r="L7" i="8" s="1"/>
  <c r="G16" i="8"/>
  <c r="E15" i="8"/>
  <c r="E16" i="8"/>
  <c r="I10" i="8"/>
  <c r="I12" i="8" s="1"/>
  <c r="I11" i="8"/>
  <c r="Q89" i="7"/>
  <c r="Q78" i="7"/>
  <c r="Q61" i="7"/>
  <c r="Q32" i="7"/>
  <c r="Q23" i="7"/>
  <c r="Q19" i="7"/>
  <c r="P90" i="7"/>
  <c r="P86" i="7"/>
  <c r="O71" i="7"/>
  <c r="O64" i="7"/>
  <c r="Q96" i="7"/>
  <c r="Q84" i="7"/>
  <c r="Q73" i="7"/>
  <c r="Q65" i="7"/>
  <c r="Q59" i="7"/>
  <c r="Q48" i="7"/>
  <c r="Q35" i="7"/>
  <c r="Q26" i="7"/>
  <c r="O92" i="7"/>
  <c r="O88" i="7"/>
  <c r="O83" i="7"/>
  <c r="N91" i="7"/>
  <c r="N87" i="7"/>
  <c r="N83" i="7"/>
  <c r="N79" i="7"/>
  <c r="P69" i="7"/>
  <c r="P59" i="7"/>
  <c r="P43" i="7"/>
  <c r="P33" i="7"/>
  <c r="P29" i="7"/>
  <c r="P25" i="7"/>
  <c r="P21" i="7"/>
  <c r="P16" i="7"/>
  <c r="P12" i="7"/>
  <c r="O57" i="7"/>
  <c r="O50" i="7"/>
  <c r="O46" i="7"/>
  <c r="O36" i="7"/>
  <c r="O25" i="7"/>
  <c r="O21" i="7"/>
  <c r="O5" i="7"/>
  <c r="N68" i="7"/>
  <c r="N59" i="7"/>
  <c r="N43" i="7"/>
  <c r="N37" i="7"/>
  <c r="N24" i="7"/>
  <c r="N11" i="7"/>
  <c r="Q87" i="7"/>
  <c r="Q64" i="7"/>
  <c r="Q25" i="7"/>
  <c r="P89" i="7"/>
  <c r="O86" i="7"/>
  <c r="Q49" i="7"/>
  <c r="O87" i="7"/>
  <c r="N84" i="7"/>
  <c r="P32" i="7"/>
  <c r="P17" i="7"/>
  <c r="O37" i="7"/>
  <c r="O20" i="7"/>
  <c r="N39" i="7"/>
  <c r="N33" i="7"/>
  <c r="N25" i="7"/>
  <c r="N14" i="7"/>
  <c r="Q15" i="7"/>
  <c r="Q11" i="7"/>
  <c r="Q7" i="7"/>
  <c r="Q3" i="7"/>
  <c r="P95" i="7"/>
  <c r="P84" i="7"/>
  <c r="P80" i="7"/>
  <c r="Q91" i="7"/>
  <c r="Q77" i="7"/>
  <c r="Q70" i="7"/>
  <c r="Q53" i="7"/>
  <c r="Q43" i="7"/>
  <c r="Q38" i="7"/>
  <c r="O97" i="7"/>
  <c r="O75" i="7"/>
  <c r="O60" i="7"/>
  <c r="O73" i="7"/>
  <c r="N94" i="7"/>
  <c r="P74" i="7"/>
  <c r="P67" i="7"/>
  <c r="P57" i="7"/>
  <c r="P50" i="7"/>
  <c r="P46" i="7"/>
  <c r="P36" i="7"/>
  <c r="P19" i="7"/>
  <c r="P5" i="7"/>
  <c r="O53" i="7"/>
  <c r="O44" i="7"/>
  <c r="O39" i="7"/>
  <c r="O30" i="7"/>
  <c r="O19" i="7"/>
  <c r="O15" i="7"/>
  <c r="O10" i="7"/>
  <c r="N73" i="7"/>
  <c r="N69" i="7"/>
  <c r="N62" i="7"/>
  <c r="N55" i="7"/>
  <c r="N48" i="7"/>
  <c r="N38" i="7"/>
  <c r="Q90" i="7"/>
  <c r="Q58" i="7"/>
  <c r="Q22" i="7"/>
  <c r="P76" i="7"/>
  <c r="O63" i="7"/>
  <c r="Q74" i="7"/>
  <c r="Q40" i="7"/>
  <c r="O89" i="7"/>
  <c r="N88" i="7"/>
  <c r="N75" i="7"/>
  <c r="P44" i="7"/>
  <c r="P28" i="7"/>
  <c r="P13" i="7"/>
  <c r="O22" i="7"/>
  <c r="O4" i="7"/>
  <c r="Q18" i="7"/>
  <c r="Q14" i="7"/>
  <c r="Q10" i="7"/>
  <c r="Q6" i="7"/>
  <c r="P96" i="7"/>
  <c r="P83" i="7"/>
  <c r="P79" i="7"/>
  <c r="Q85" i="7"/>
  <c r="Q75" i="7"/>
  <c r="Q57" i="7"/>
  <c r="Q51" i="7"/>
  <c r="Q42" i="7"/>
  <c r="Q36" i="7"/>
  <c r="O93" i="7"/>
  <c r="O68" i="7"/>
  <c r="O59" i="7"/>
  <c r="O72" i="7"/>
  <c r="N95" i="7"/>
  <c r="N78" i="7"/>
  <c r="P73" i="7"/>
  <c r="P66" i="7"/>
  <c r="P58" i="7"/>
  <c r="P54" i="7"/>
  <c r="P47" i="7"/>
  <c r="P42" i="7"/>
  <c r="P35" i="7"/>
  <c r="P6" i="7"/>
  <c r="O52" i="7"/>
  <c r="O40" i="7"/>
  <c r="O31" i="7"/>
  <c r="O27" i="7"/>
  <c r="O16" i="7"/>
  <c r="O12" i="7"/>
  <c r="N74" i="7"/>
  <c r="N70" i="7"/>
  <c r="N63" i="7"/>
  <c r="N58" i="7"/>
  <c r="N54" i="7"/>
  <c r="N47" i="7"/>
  <c r="N42" i="7"/>
  <c r="N19" i="7"/>
  <c r="N5" i="7"/>
  <c r="N35" i="7"/>
  <c r="N30" i="7"/>
  <c r="N22" i="7"/>
  <c r="N17" i="7"/>
  <c r="N10" i="7"/>
  <c r="Q97" i="7"/>
  <c r="P85" i="7"/>
  <c r="O61" i="7"/>
  <c r="Q88" i="7"/>
  <c r="Q69" i="7"/>
  <c r="Q55" i="7"/>
  <c r="Q34" i="7"/>
  <c r="O94" i="7"/>
  <c r="O84" i="7"/>
  <c r="O74" i="7"/>
  <c r="N86" i="7"/>
  <c r="P70" i="7"/>
  <c r="P60" i="7"/>
  <c r="P51" i="7"/>
  <c r="P26" i="7"/>
  <c r="P15" i="7"/>
  <c r="P8" i="7"/>
  <c r="O49" i="7"/>
  <c r="O42" i="7"/>
  <c r="O24" i="7"/>
  <c r="N67" i="7"/>
  <c r="N51" i="7"/>
  <c r="N41" i="7"/>
  <c r="N23" i="7"/>
  <c r="N16" i="7"/>
  <c r="N9" i="7"/>
  <c r="Q92" i="7"/>
  <c r="Q67" i="7"/>
  <c r="Q27" i="7"/>
  <c r="P92" i="7"/>
  <c r="P77" i="7"/>
  <c r="O62" i="7"/>
  <c r="Q79" i="7"/>
  <c r="Q62" i="7"/>
  <c r="Q44" i="7"/>
  <c r="O95" i="7"/>
  <c r="O85" i="7"/>
  <c r="N89" i="7"/>
  <c r="N81" i="7"/>
  <c r="P64" i="7"/>
  <c r="P40" i="7"/>
  <c r="P27" i="7"/>
  <c r="P23" i="7"/>
  <c r="P18" i="7"/>
  <c r="P14" i="7"/>
  <c r="P9" i="7"/>
  <c r="O55" i="7"/>
  <c r="O48" i="7"/>
  <c r="O38" i="7"/>
  <c r="O34" i="7"/>
  <c r="O23" i="7"/>
  <c r="O7" i="7"/>
  <c r="O3" i="7"/>
  <c r="N66" i="7"/>
  <c r="N52" i="7"/>
  <c r="N40" i="7"/>
  <c r="N28" i="7"/>
  <c r="N13" i="7"/>
  <c r="N6" i="7"/>
  <c r="Q81" i="7"/>
  <c r="Q37" i="7"/>
  <c r="Q20" i="7"/>
  <c r="P78" i="7"/>
  <c r="Q66" i="7"/>
  <c r="Q28" i="7"/>
  <c r="N92" i="7"/>
  <c r="P41" i="7"/>
  <c r="P24" i="7"/>
  <c r="O45" i="7"/>
  <c r="O26" i="7"/>
  <c r="N36" i="7"/>
  <c r="Q17" i="7"/>
  <c r="Q13" i="7"/>
  <c r="Q5" i="7"/>
  <c r="P93" i="7"/>
  <c r="P75" i="7"/>
  <c r="Q72" i="7"/>
  <c r="Q50" i="7"/>
  <c r="Q33" i="7"/>
  <c r="O67" i="7"/>
  <c r="N96" i="7"/>
  <c r="P72" i="7"/>
  <c r="P55" i="7"/>
  <c r="P7" i="7"/>
  <c r="Q86" i="7"/>
  <c r="Q46" i="7"/>
  <c r="Q21" i="7"/>
  <c r="P88" i="7"/>
  <c r="O69" i="7"/>
  <c r="Q94" i="7"/>
  <c r="Q68" i="7"/>
  <c r="Q52" i="7"/>
  <c r="Q31" i="7"/>
  <c r="O90" i="7"/>
  <c r="O80" i="7"/>
  <c r="N85" i="7"/>
  <c r="P71" i="7"/>
  <c r="P52" i="7"/>
  <c r="P31" i="7"/>
  <c r="N60" i="7"/>
  <c r="N31" i="7"/>
  <c r="N18" i="7"/>
  <c r="Q9" i="7"/>
  <c r="P97" i="7"/>
  <c r="P82" i="7"/>
  <c r="Q83" i="7"/>
  <c r="Q56" i="7"/>
  <c r="Q41" i="7"/>
  <c r="O81" i="7"/>
  <c r="O77" i="7"/>
  <c r="N77" i="7"/>
  <c r="P62" i="7"/>
  <c r="P48" i="7"/>
  <c r="P38" i="7"/>
  <c r="P34" i="7"/>
  <c r="P3" i="7"/>
  <c r="O51" i="7"/>
  <c r="O41" i="7"/>
  <c r="O32" i="7"/>
  <c r="O28" i="7"/>
  <c r="O17" i="7"/>
  <c r="O13" i="7"/>
  <c r="O8" i="7"/>
  <c r="N71" i="7"/>
  <c r="N64" i="7"/>
  <c r="N57" i="7"/>
  <c r="N46" i="7"/>
  <c r="Q76" i="7"/>
  <c r="Q29" i="7"/>
  <c r="O70" i="7"/>
  <c r="Q95" i="7"/>
  <c r="O96" i="7"/>
  <c r="N82" i="7"/>
  <c r="P63" i="7"/>
  <c r="P20" i="7"/>
  <c r="O56" i="7"/>
  <c r="N29" i="7"/>
  <c r="Q12" i="7"/>
  <c r="Q8" i="7"/>
  <c r="P94" i="7"/>
  <c r="P81" i="7"/>
  <c r="Q80" i="7"/>
  <c r="Q54" i="7"/>
  <c r="Q45" i="7"/>
  <c r="Q30" i="7"/>
  <c r="O78" i="7"/>
  <c r="O76" i="7"/>
  <c r="N97" i="7"/>
  <c r="N76" i="7"/>
  <c r="P68" i="7"/>
  <c r="P61" i="7"/>
  <c r="P49" i="7"/>
  <c r="P45" i="7"/>
  <c r="P37" i="7"/>
  <c r="P11" i="7"/>
  <c r="P4" i="7"/>
  <c r="O43" i="7"/>
  <c r="O33" i="7"/>
  <c r="O29" i="7"/>
  <c r="O18" i="7"/>
  <c r="O14" i="7"/>
  <c r="O9" i="7"/>
  <c r="N72" i="7"/>
  <c r="N65" i="7"/>
  <c r="N61" i="7"/>
  <c r="N56" i="7"/>
  <c r="N49" i="7"/>
  <c r="N45" i="7"/>
  <c r="N34" i="7"/>
  <c r="N7" i="7"/>
  <c r="N3" i="7"/>
  <c r="N32" i="7"/>
  <c r="N26" i="7"/>
  <c r="N20" i="7"/>
  <c r="N15" i="7"/>
  <c r="N8" i="7"/>
  <c r="P87" i="7"/>
  <c r="O65" i="7"/>
  <c r="O58" i="7"/>
  <c r="Q82" i="7"/>
  <c r="Q63" i="7"/>
  <c r="Q47" i="7"/>
  <c r="Q24" i="7"/>
  <c r="O91" i="7"/>
  <c r="O82" i="7"/>
  <c r="N90" i="7"/>
  <c r="N80" i="7"/>
  <c r="P65" i="7"/>
  <c r="P53" i="7"/>
  <c r="P30" i="7"/>
  <c r="P22" i="7"/>
  <c r="P10" i="7"/>
  <c r="O54" i="7"/>
  <c r="O47" i="7"/>
  <c r="O35" i="7"/>
  <c r="O6" i="7"/>
  <c r="N53" i="7"/>
  <c r="N44" i="7"/>
  <c r="N27" i="7"/>
  <c r="N21" i="7"/>
  <c r="N12" i="7"/>
  <c r="N50" i="7"/>
  <c r="N4" i="7"/>
  <c r="P91" i="7"/>
  <c r="Q60" i="7"/>
  <c r="O79" i="7"/>
  <c r="P39" i="7"/>
  <c r="O11" i="7"/>
  <c r="Q16" i="7"/>
  <c r="Q4" i="7"/>
  <c r="Q93" i="7"/>
  <c r="Q71" i="7"/>
  <c r="Q39" i="7"/>
  <c r="O66" i="7"/>
  <c r="N93" i="7"/>
  <c r="P56" i="7"/>
  <c r="CY3" i="4"/>
  <c r="Q2" i="7" s="1"/>
  <c r="CX3" i="4"/>
  <c r="P2" i="7" s="1"/>
  <c r="CV3" i="4"/>
  <c r="N2" i="7" s="1"/>
  <c r="CW3" i="4"/>
  <c r="O2" i="7" s="1"/>
  <c r="AV39" i="4" l="1"/>
  <c r="BJ39" i="4"/>
  <c r="BK80" i="4"/>
  <c r="BK75" i="4"/>
  <c r="AV67" i="4"/>
  <c r="BJ67" i="4"/>
  <c r="AV55" i="4"/>
  <c r="BJ55" i="4"/>
  <c r="AV35" i="4"/>
  <c r="BJ35" i="4"/>
  <c r="AV80" i="4"/>
  <c r="BJ80" i="4"/>
  <c r="AV60" i="4"/>
  <c r="BJ60" i="4"/>
  <c r="AV52" i="4"/>
  <c r="BJ52" i="4"/>
  <c r="AV44" i="4"/>
  <c r="BJ44" i="4"/>
  <c r="AV40" i="4"/>
  <c r="BJ40" i="4"/>
  <c r="AV36" i="4"/>
  <c r="BJ36" i="4"/>
  <c r="BK77" i="4"/>
  <c r="BK73" i="4"/>
  <c r="BK55" i="4"/>
  <c r="BK43" i="4"/>
  <c r="BK35" i="4"/>
  <c r="AV77" i="4"/>
  <c r="BJ77" i="4"/>
  <c r="AV43" i="4"/>
  <c r="BJ43" i="4"/>
  <c r="AV94" i="4"/>
  <c r="BJ94" i="4"/>
  <c r="AV70" i="4"/>
  <c r="BJ70" i="4"/>
  <c r="AV62" i="4"/>
  <c r="BJ62" i="4"/>
  <c r="AV46" i="4"/>
  <c r="BJ46" i="4"/>
  <c r="AV21" i="4"/>
  <c r="BJ21" i="4"/>
  <c r="AV13" i="4"/>
  <c r="BJ13" i="4"/>
  <c r="AV9" i="4"/>
  <c r="BJ9" i="4"/>
  <c r="AV12" i="4"/>
  <c r="BJ12" i="4"/>
  <c r="AV4" i="4"/>
  <c r="BJ4" i="4"/>
  <c r="AS191" i="4"/>
  <c r="AS179" i="4"/>
  <c r="DC179" i="4" s="1"/>
  <c r="AR345" i="4"/>
  <c r="AR256" i="4"/>
  <c r="AR321" i="4"/>
  <c r="AR120" i="4"/>
  <c r="AR228" i="4"/>
  <c r="AR200" i="4"/>
  <c r="AR152" i="4"/>
  <c r="AR109" i="4"/>
  <c r="AS155" i="4"/>
  <c r="DC155" i="4" s="1"/>
  <c r="AR153" i="4"/>
  <c r="AR103" i="4"/>
  <c r="AR220" i="4"/>
  <c r="AR128" i="4"/>
  <c r="AR300" i="4"/>
  <c r="AR237" i="4"/>
  <c r="AR207" i="4"/>
  <c r="AR317" i="4"/>
  <c r="AR261" i="4"/>
  <c r="AR221" i="4"/>
  <c r="AR216" i="4"/>
  <c r="AR353" i="4"/>
  <c r="AR105" i="4"/>
  <c r="AR136" i="4"/>
  <c r="AR168" i="4"/>
  <c r="AR235" i="4"/>
  <c r="AR144" i="4"/>
  <c r="AR204" i="4"/>
  <c r="AR328" i="4"/>
  <c r="AR194" i="4"/>
  <c r="AR303" i="4"/>
  <c r="AR111" i="4"/>
  <c r="AR331" i="4"/>
  <c r="AR137" i="4"/>
  <c r="AR84" i="4"/>
  <c r="AR20" i="4"/>
  <c r="AR12" i="4"/>
  <c r="AR5" i="4"/>
  <c r="AR173" i="4"/>
  <c r="AR276" i="4"/>
  <c r="AR333" i="4"/>
  <c r="AR205" i="4"/>
  <c r="AR280" i="4"/>
  <c r="AR116" i="4"/>
  <c r="AR285" i="4"/>
  <c r="AR349" i="4"/>
  <c r="AS373" i="4"/>
  <c r="AR253" i="4"/>
  <c r="AR232" i="4"/>
  <c r="AS163" i="4"/>
  <c r="DB163" i="4" s="1"/>
  <c r="AR278" i="4"/>
  <c r="AS225" i="4"/>
  <c r="DB225" i="4" s="1"/>
  <c r="AS255" i="4"/>
  <c r="DB255" i="4" s="1"/>
  <c r="AR126" i="4"/>
  <c r="AR145" i="4"/>
  <c r="AS115" i="4"/>
  <c r="AR242" i="4"/>
  <c r="AR351" i="4"/>
  <c r="AS371" i="4"/>
  <c r="AR69" i="4"/>
  <c r="AR53" i="4"/>
  <c r="AR49" i="4"/>
  <c r="AR45" i="4"/>
  <c r="AR41" i="4"/>
  <c r="AR29" i="4"/>
  <c r="AR6" i="4"/>
  <c r="AR96" i="4"/>
  <c r="AR88" i="4"/>
  <c r="AR86" i="4"/>
  <c r="AR101" i="4"/>
  <c r="AR164" i="4"/>
  <c r="AR176" i="4"/>
  <c r="AR241" i="4"/>
  <c r="AS347" i="4"/>
  <c r="DC347" i="4" s="1"/>
  <c r="AR249" i="4"/>
  <c r="AS262" i="4"/>
  <c r="DB262" i="4" s="1"/>
  <c r="AR209" i="4"/>
  <c r="AR106" i="4"/>
  <c r="DB179" i="4"/>
  <c r="AR227" i="4"/>
  <c r="AR274" i="4"/>
  <c r="AR7" i="4"/>
  <c r="AR87" i="4"/>
  <c r="AR157" i="4"/>
  <c r="AR272" i="4"/>
  <c r="AR156" i="4"/>
  <c r="AR104" i="4"/>
  <c r="AR246" i="4"/>
  <c r="AS127" i="4"/>
  <c r="DC127" i="4" s="1"/>
  <c r="AR348" i="4"/>
  <c r="AR268" i="4"/>
  <c r="AR313" i="4"/>
  <c r="AS192" i="4"/>
  <c r="DB192" i="4" s="1"/>
  <c r="AR267" i="4"/>
  <c r="AR214" i="4"/>
  <c r="AS286" i="4"/>
  <c r="DC286" i="4" s="1"/>
  <c r="AR233" i="4"/>
  <c r="AR70" i="4"/>
  <c r="AR64" i="4"/>
  <c r="AR60" i="4"/>
  <c r="AR32" i="4"/>
  <c r="AR28" i="4"/>
  <c r="AR182" i="4"/>
  <c r="AR350" i="4"/>
  <c r="AR265" i="4"/>
  <c r="AR170" i="4"/>
  <c r="AR201" i="4"/>
  <c r="AR22" i="4"/>
  <c r="AR11" i="4"/>
  <c r="AR301" i="4"/>
  <c r="AR139" i="4"/>
  <c r="AR149" i="4"/>
  <c r="AR355" i="4"/>
  <c r="AR257" i="4"/>
  <c r="AR76" i="4"/>
  <c r="AR44" i="4"/>
  <c r="AR52" i="4"/>
  <c r="AR4" i="4"/>
  <c r="AR260" i="4"/>
  <c r="AR148" i="4"/>
  <c r="AR129" i="4"/>
  <c r="AR195" i="4"/>
  <c r="AR81" i="4"/>
  <c r="AR92" i="4"/>
  <c r="AR82" i="4"/>
  <c r="AS352" i="4"/>
  <c r="DB352" i="4" s="1"/>
  <c r="AR352" i="4"/>
  <c r="AS293" i="4"/>
  <c r="AR293" i="4"/>
  <c r="AS368" i="4"/>
  <c r="AR368" i="4"/>
  <c r="AR124" i="4"/>
  <c r="AS369" i="4"/>
  <c r="AR369" i="4"/>
  <c r="AS384" i="4"/>
  <c r="AR384" i="4"/>
  <c r="AS304" i="4"/>
  <c r="DC304" i="4" s="1"/>
  <c r="AR304" i="4"/>
  <c r="AS344" i="4"/>
  <c r="DB344" i="4" s="1"/>
  <c r="AR344" i="4"/>
  <c r="AR229" i="4"/>
  <c r="AR244" i="4"/>
  <c r="AS374" i="4"/>
  <c r="DB374" i="4" s="1"/>
  <c r="DP374" i="4" s="1"/>
  <c r="F373" i="7" s="1"/>
  <c r="AR374" i="4"/>
  <c r="AR322" i="4"/>
  <c r="AS299" i="4"/>
  <c r="DB299" i="4" s="1"/>
  <c r="AR299" i="4"/>
  <c r="AR203" i="4"/>
  <c r="AR222" i="4"/>
  <c r="AR298" i="4"/>
  <c r="AR199" i="4"/>
  <c r="AS327" i="4"/>
  <c r="DB327" i="4" s="1"/>
  <c r="AR327" i="4"/>
  <c r="AR163" i="4"/>
  <c r="AR291" i="4"/>
  <c r="AR134" i="4"/>
  <c r="AR262" i="4"/>
  <c r="AR337" i="4"/>
  <c r="AR210" i="4"/>
  <c r="AR338" i="4"/>
  <c r="AR127" i="4"/>
  <c r="AR255" i="4"/>
  <c r="AS383" i="4"/>
  <c r="AR383" i="4"/>
  <c r="AR219" i="4"/>
  <c r="AR347" i="4"/>
  <c r="AR206" i="4"/>
  <c r="AR334" i="4"/>
  <c r="AR133" i="4"/>
  <c r="AR217" i="4"/>
  <c r="AR154" i="4"/>
  <c r="AR282" i="4"/>
  <c r="AR151" i="4"/>
  <c r="AR279" i="4"/>
  <c r="AR115" i="4"/>
  <c r="AR243" i="4"/>
  <c r="AR54" i="4"/>
  <c r="AR50" i="4"/>
  <c r="AR38" i="4"/>
  <c r="AR13" i="4"/>
  <c r="AR95" i="4"/>
  <c r="AR91" i="4"/>
  <c r="AR62" i="4"/>
  <c r="AR42" i="4"/>
  <c r="AR34" i="4"/>
  <c r="AR30" i="4"/>
  <c r="AS316" i="4"/>
  <c r="DB316" i="4" s="1"/>
  <c r="AR316" i="4"/>
  <c r="AR132" i="4"/>
  <c r="AS336" i="4"/>
  <c r="DC336" i="4" s="1"/>
  <c r="AR336" i="4"/>
  <c r="AS340" i="4"/>
  <c r="DB340" i="4" s="1"/>
  <c r="AR340" i="4"/>
  <c r="AS212" i="4"/>
  <c r="DC212" i="4" s="1"/>
  <c r="AR212" i="4"/>
  <c r="AR357" i="4"/>
  <c r="AS273" i="4"/>
  <c r="DC273" i="4" s="1"/>
  <c r="AR273" i="4"/>
  <c r="AS310" i="4"/>
  <c r="DC310" i="4" s="1"/>
  <c r="AR310" i="4"/>
  <c r="AR258" i="4"/>
  <c r="AS193" i="4"/>
  <c r="DC193" i="4" s="1"/>
  <c r="AR193" i="4"/>
  <c r="AR162" i="4"/>
  <c r="AS136" i="4"/>
  <c r="DB136" i="4" s="1"/>
  <c r="AS207" i="4"/>
  <c r="DB207" i="4" s="1"/>
  <c r="AS353" i="4"/>
  <c r="DC353" i="4" s="1"/>
  <c r="AS139" i="4"/>
  <c r="DC139" i="4" s="1"/>
  <c r="AR254" i="4"/>
  <c r="AS382" i="4"/>
  <c r="DC382" i="4" s="1"/>
  <c r="DQ382" i="4" s="1"/>
  <c r="G381" i="7" s="1"/>
  <c r="AR382" i="4"/>
  <c r="AR202" i="4"/>
  <c r="AS330" i="4"/>
  <c r="DB330" i="4" s="1"/>
  <c r="AR330" i="4"/>
  <c r="AR167" i="4"/>
  <c r="AR131" i="4"/>
  <c r="AR259" i="4"/>
  <c r="AS195" i="4"/>
  <c r="DB195" i="4" s="1"/>
  <c r="AS144" i="4"/>
  <c r="DC144" i="4" s="1"/>
  <c r="DQ144" i="4" s="1"/>
  <c r="G143" i="7" s="1"/>
  <c r="AR166" i="4"/>
  <c r="AS294" i="4"/>
  <c r="DC294" i="4" s="1"/>
  <c r="AR294" i="4"/>
  <c r="AS297" i="4"/>
  <c r="DB297" i="4" s="1"/>
  <c r="AR297" i="4"/>
  <c r="AR114" i="4"/>
  <c r="AR223" i="4"/>
  <c r="AR187" i="4"/>
  <c r="AR315" i="4"/>
  <c r="AS355" i="4"/>
  <c r="DB355" i="4" s="1"/>
  <c r="DP355" i="4" s="1"/>
  <c r="F354" i="7" s="1"/>
  <c r="AS257" i="4"/>
  <c r="DC257" i="4" s="1"/>
  <c r="AR110" i="4"/>
  <c r="AR238" i="4"/>
  <c r="AS366" i="4"/>
  <c r="DC366" i="4" s="1"/>
  <c r="DQ366" i="4" s="1"/>
  <c r="G365" i="7" s="1"/>
  <c r="AR366" i="4"/>
  <c r="AR197" i="4"/>
  <c r="AR329" i="4"/>
  <c r="AR186" i="4"/>
  <c r="AS314" i="4"/>
  <c r="DC314" i="4" s="1"/>
  <c r="AR314" i="4"/>
  <c r="AR119" i="4"/>
  <c r="AR247" i="4"/>
  <c r="AS375" i="4"/>
  <c r="AR375" i="4"/>
  <c r="AR211" i="4"/>
  <c r="AR339" i="4"/>
  <c r="AR97" i="4"/>
  <c r="AR93" i="4"/>
  <c r="AR89" i="4"/>
  <c r="AR18" i="4"/>
  <c r="AR98" i="4"/>
  <c r="AR94" i="4"/>
  <c r="AR90" i="4"/>
  <c r="AR80" i="4"/>
  <c r="AR26" i="4"/>
  <c r="AR24" i="4"/>
  <c r="AR16" i="4"/>
  <c r="AR9" i="4"/>
  <c r="AS312" i="4"/>
  <c r="DC312" i="4" s="1"/>
  <c r="AR312" i="4"/>
  <c r="AS252" i="4"/>
  <c r="AR252" i="4"/>
  <c r="AS325" i="4"/>
  <c r="DC325" i="4" s="1"/>
  <c r="AR325" i="4"/>
  <c r="AR320" i="4"/>
  <c r="AR188" i="4"/>
  <c r="AR341" i="4"/>
  <c r="AR308" i="4"/>
  <c r="AS296" i="4"/>
  <c r="DB296" i="4" s="1"/>
  <c r="AR296" i="4"/>
  <c r="AR180" i="4"/>
  <c r="AR356" i="4"/>
  <c r="AR117" i="4"/>
  <c r="AR271" i="4"/>
  <c r="AS342" i="4"/>
  <c r="DB342" i="4" s="1"/>
  <c r="AR342" i="4"/>
  <c r="AR158" i="4"/>
  <c r="AR286" i="4"/>
  <c r="AR121" i="4"/>
  <c r="AS234" i="4"/>
  <c r="DC234" i="4" s="1"/>
  <c r="AR234" i="4"/>
  <c r="AR135" i="4"/>
  <c r="AR263" i="4"/>
  <c r="AR198" i="4"/>
  <c r="AR326" i="4"/>
  <c r="AR161" i="4"/>
  <c r="AR185" i="4"/>
  <c r="AS305" i="4"/>
  <c r="DC305" i="4" s="1"/>
  <c r="AR305" i="4"/>
  <c r="AR191" i="4"/>
  <c r="AR319" i="4"/>
  <c r="AR155" i="4"/>
  <c r="AS283" i="4"/>
  <c r="DC283" i="4" s="1"/>
  <c r="AR283" i="4"/>
  <c r="AR142" i="4"/>
  <c r="AR270" i="4"/>
  <c r="AR177" i="4"/>
  <c r="AR281" i="4"/>
  <c r="AR218" i="4"/>
  <c r="AR346" i="4"/>
  <c r="AR215" i="4"/>
  <c r="AR343" i="4"/>
  <c r="AR179" i="4"/>
  <c r="AR307" i="4"/>
  <c r="AR83" i="4"/>
  <c r="AR79" i="4"/>
  <c r="AR77" i="4"/>
  <c r="AR75" i="4"/>
  <c r="AR73" i="4"/>
  <c r="AR71" i="4"/>
  <c r="AS376" i="4"/>
  <c r="DB376" i="4" s="1"/>
  <c r="DP376" i="4" s="1"/>
  <c r="F375" i="7" s="1"/>
  <c r="AR376" i="4"/>
  <c r="AS324" i="4"/>
  <c r="AR324" i="4"/>
  <c r="AS289" i="4"/>
  <c r="DB289" i="4" s="1"/>
  <c r="AR289" i="4"/>
  <c r="AR192" i="4"/>
  <c r="AS172" i="4"/>
  <c r="DC172" i="4" s="1"/>
  <c r="AR172" i="4"/>
  <c r="AS360" i="4"/>
  <c r="AR360" i="4"/>
  <c r="AS292" i="4"/>
  <c r="DC292" i="4" s="1"/>
  <c r="AR292" i="4"/>
  <c r="AR100" i="4"/>
  <c r="AS108" i="4"/>
  <c r="AS318" i="4"/>
  <c r="DB318" i="4" s="1"/>
  <c r="AR318" i="4"/>
  <c r="AR138" i="4"/>
  <c r="AS266" i="4"/>
  <c r="DB266" i="4" s="1"/>
  <c r="AR266" i="4"/>
  <c r="AR231" i="4"/>
  <c r="AR323" i="4"/>
  <c r="AR102" i="4"/>
  <c r="AR230" i="4"/>
  <c r="AS358" i="4"/>
  <c r="AR358" i="4"/>
  <c r="AR165" i="4"/>
  <c r="AR225" i="4"/>
  <c r="AR178" i="4"/>
  <c r="AR306" i="4"/>
  <c r="AR159" i="4"/>
  <c r="AR287" i="4"/>
  <c r="AR123" i="4"/>
  <c r="AR251" i="4"/>
  <c r="AR174" i="4"/>
  <c r="AS302" i="4"/>
  <c r="DC302" i="4" s="1"/>
  <c r="AR302" i="4"/>
  <c r="AR181" i="4"/>
  <c r="AR122" i="4"/>
  <c r="AR250" i="4"/>
  <c r="AR183" i="4"/>
  <c r="AR311" i="4"/>
  <c r="AR99" i="4"/>
  <c r="AR147" i="4"/>
  <c r="AS275" i="4"/>
  <c r="DC275" i="4" s="1"/>
  <c r="AR275" i="4"/>
  <c r="AR3" i="4"/>
  <c r="AR85" i="4"/>
  <c r="AR78" i="4"/>
  <c r="AR74" i="4"/>
  <c r="AR72" i="4"/>
  <c r="AR68" i="4"/>
  <c r="AR66" i="4"/>
  <c r="AR58" i="4"/>
  <c r="AR56" i="4"/>
  <c r="AR48" i="4"/>
  <c r="AR46" i="4"/>
  <c r="AR40" i="4"/>
  <c r="AR36" i="4"/>
  <c r="AR21" i="4"/>
  <c r="AR17" i="4"/>
  <c r="AR8" i="4"/>
  <c r="BK316" i="4"/>
  <c r="BK229" i="4"/>
  <c r="BK276" i="4"/>
  <c r="DC365" i="4"/>
  <c r="DQ365" i="4" s="1"/>
  <c r="G364" i="7" s="1"/>
  <c r="CA365" i="4"/>
  <c r="CO365" i="4" s="1"/>
  <c r="BJ312" i="4"/>
  <c r="BJ268" i="4"/>
  <c r="BJ269" i="4"/>
  <c r="BJ200" i="4"/>
  <c r="AS285" i="4"/>
  <c r="DB285" i="4" s="1"/>
  <c r="BK208" i="4"/>
  <c r="DC361" i="4"/>
  <c r="DQ361" i="4" s="1"/>
  <c r="G360" i="7" s="1"/>
  <c r="CA361" i="4"/>
  <c r="CO361" i="4" s="1"/>
  <c r="BJ380" i="4"/>
  <c r="BV380" i="4" s="1"/>
  <c r="BZ380" i="4"/>
  <c r="CN380" i="4" s="1"/>
  <c r="BK220" i="4"/>
  <c r="BK101" i="4"/>
  <c r="DB373" i="4"/>
  <c r="DP373" i="4" s="1"/>
  <c r="F372" i="7" s="1"/>
  <c r="AS253" i="4"/>
  <c r="DB253" i="4" s="1"/>
  <c r="BK124" i="4"/>
  <c r="BK119" i="4"/>
  <c r="BK339" i="4"/>
  <c r="BV339" i="4" s="1"/>
  <c r="AS162" i="4"/>
  <c r="DB162" i="4" s="1"/>
  <c r="BJ242" i="4"/>
  <c r="AS233" i="4"/>
  <c r="DC233" i="4" s="1"/>
  <c r="DQ233" i="4" s="1"/>
  <c r="G232" i="7" s="1"/>
  <c r="AS202" i="4"/>
  <c r="DB202" i="4" s="1"/>
  <c r="AS167" i="4"/>
  <c r="DC167" i="4" s="1"/>
  <c r="BK211" i="4"/>
  <c r="BJ298" i="4"/>
  <c r="BJ181" i="4"/>
  <c r="AS114" i="4"/>
  <c r="DC114" i="4" s="1"/>
  <c r="BJ135" i="4"/>
  <c r="BK263" i="4"/>
  <c r="BK355" i="4"/>
  <c r="BK192" i="4"/>
  <c r="BJ356" i="4"/>
  <c r="AS228" i="4"/>
  <c r="DB228" i="4" s="1"/>
  <c r="BK109" i="4"/>
  <c r="AS141" i="4"/>
  <c r="DB141" i="4" s="1"/>
  <c r="DP141" i="4" s="1"/>
  <c r="F140" i="7" s="1"/>
  <c r="AS204" i="4"/>
  <c r="DB204" i="4" s="1"/>
  <c r="AS125" i="4"/>
  <c r="DB125" i="4" s="1"/>
  <c r="DP125" i="4" s="1"/>
  <c r="F124" i="7" s="1"/>
  <c r="BJ229" i="4"/>
  <c r="BK261" i="4"/>
  <c r="DC385" i="4"/>
  <c r="DQ385" i="4" s="1"/>
  <c r="G384" i="7" s="1"/>
  <c r="CA385" i="4"/>
  <c r="CO385" i="4" s="1"/>
  <c r="BJ285" i="4"/>
  <c r="BJ368" i="4"/>
  <c r="BV368" i="4" s="1"/>
  <c r="DB368" i="4"/>
  <c r="DP368" i="4" s="1"/>
  <c r="F367" i="7" s="1"/>
  <c r="BJ208" i="4"/>
  <c r="BK301" i="4"/>
  <c r="BJ105" i="4"/>
  <c r="BK300" i="4"/>
  <c r="AS220" i="4"/>
  <c r="DB220" i="4" s="1"/>
  <c r="BK321" i="4"/>
  <c r="BK125" i="4"/>
  <c r="BV125" i="4" s="1"/>
  <c r="BJ328" i="4"/>
  <c r="BV328" i="4" s="1"/>
  <c r="BK232" i="4"/>
  <c r="BV232" i="4" s="1"/>
  <c r="BK212" i="4"/>
  <c r="BK357" i="4"/>
  <c r="BJ173" i="4"/>
  <c r="BJ276" i="4"/>
  <c r="BV276" i="4" s="1"/>
  <c r="BJ164" i="4"/>
  <c r="BJ369" i="4"/>
  <c r="BV369" i="4" s="1"/>
  <c r="DB369" i="4"/>
  <c r="DP369" i="4" s="1"/>
  <c r="F368" i="7" s="1"/>
  <c r="AS109" i="4"/>
  <c r="DC109" i="4" s="1"/>
  <c r="BK272" i="4"/>
  <c r="BK320" i="4"/>
  <c r="BJ112" i="4"/>
  <c r="BK237" i="4"/>
  <c r="BV237" i="4" s="1"/>
  <c r="BJ168" i="4"/>
  <c r="AS173" i="4"/>
  <c r="DB173" i="4" s="1"/>
  <c r="BK353" i="4"/>
  <c r="AS361" i="4"/>
  <c r="AS276" i="4"/>
  <c r="DC276" i="4" s="1"/>
  <c r="BJ336" i="4"/>
  <c r="BV336" i="4" s="1"/>
  <c r="BW365" i="4"/>
  <c r="BZ365" i="4" s="1"/>
  <c r="CN365" i="4" s="1"/>
  <c r="AS205" i="4"/>
  <c r="DC205" i="4" s="1"/>
  <c r="DQ205" i="4" s="1"/>
  <c r="G204" i="7" s="1"/>
  <c r="BK172" i="4"/>
  <c r="DB377" i="4"/>
  <c r="DP377" i="4" s="1"/>
  <c r="F376" i="7" s="1"/>
  <c r="BJ377" i="4"/>
  <c r="BV377" i="4" s="1"/>
  <c r="AS280" i="4"/>
  <c r="DC280" i="4" s="1"/>
  <c r="BK292" i="4"/>
  <c r="BJ228" i="4"/>
  <c r="BJ236" i="4"/>
  <c r="DB336" i="4"/>
  <c r="AS208" i="4"/>
  <c r="DB208" i="4" s="1"/>
  <c r="DP208" i="4" s="1"/>
  <c r="F207" i="7" s="1"/>
  <c r="BJ349" i="4"/>
  <c r="BV349" i="4" s="1"/>
  <c r="DB385" i="4"/>
  <c r="DP385" i="4" s="1"/>
  <c r="F384" i="7" s="1"/>
  <c r="BZ385" i="4"/>
  <c r="CN385" i="4" s="1"/>
  <c r="BJ385" i="4"/>
  <c r="BV385" i="4" s="1"/>
  <c r="BJ192" i="4"/>
  <c r="BK112" i="4"/>
  <c r="BJ300" i="4"/>
  <c r="BJ321" i="4"/>
  <c r="BJ287" i="4"/>
  <c r="AS171" i="4"/>
  <c r="DC171" i="4" s="1"/>
  <c r="AS278" i="4"/>
  <c r="DB278" i="4" s="1"/>
  <c r="BJ215" i="4"/>
  <c r="BW383" i="4"/>
  <c r="BZ383" i="4" s="1"/>
  <c r="CN383" i="4" s="1"/>
  <c r="BJ334" i="4"/>
  <c r="BV334" i="4" s="1"/>
  <c r="BJ223" i="4"/>
  <c r="BK275" i="4"/>
  <c r="BV275" i="4" s="1"/>
  <c r="BJ262" i="4"/>
  <c r="BK191" i="4"/>
  <c r="BV191" i="4" s="1"/>
  <c r="DC191" i="4"/>
  <c r="BW243" i="4"/>
  <c r="CA243" i="4" s="1"/>
  <c r="DB223" i="4"/>
  <c r="BJ142" i="4"/>
  <c r="BJ338" i="4"/>
  <c r="BV338" i="4" s="1"/>
  <c r="AS126" i="4"/>
  <c r="DB126" i="4" s="1"/>
  <c r="AS145" i="4"/>
  <c r="DC145" i="4" s="1"/>
  <c r="BK169" i="4"/>
  <c r="BK273" i="4"/>
  <c r="BJ329" i="4"/>
  <c r="BV329" i="4" s="1"/>
  <c r="BJ119" i="4"/>
  <c r="DB247" i="4"/>
  <c r="AS295" i="4"/>
  <c r="DB295" i="4" s="1"/>
  <c r="BK171" i="4"/>
  <c r="BK299" i="4"/>
  <c r="BJ206" i="4"/>
  <c r="BJ118" i="4"/>
  <c r="AS166" i="4"/>
  <c r="DC166" i="4" s="1"/>
  <c r="BK121" i="4"/>
  <c r="BK209" i="4"/>
  <c r="BJ241" i="4"/>
  <c r="AS242" i="4"/>
  <c r="DC242" i="4" s="1"/>
  <c r="AS351" i="4"/>
  <c r="DB351" i="4" s="1"/>
  <c r="BJ99" i="4"/>
  <c r="BK227" i="4"/>
  <c r="BV227" i="4" s="1"/>
  <c r="AS315" i="4"/>
  <c r="DC315" i="4" s="1"/>
  <c r="BK253" i="4"/>
  <c r="BW253" i="4" s="1"/>
  <c r="BK245" i="4"/>
  <c r="BK204" i="4"/>
  <c r="AS321" i="4"/>
  <c r="DB321" i="4" s="1"/>
  <c r="BJ296" i="4"/>
  <c r="BK200" i="4"/>
  <c r="BJ180" i="4"/>
  <c r="BJ108" i="4"/>
  <c r="DB108" i="4"/>
  <c r="BJ244" i="4"/>
  <c r="BK164" i="4"/>
  <c r="BK288" i="4"/>
  <c r="BK157" i="4"/>
  <c r="BK240" i="4"/>
  <c r="BV240" i="4" s="1"/>
  <c r="CA360" i="4"/>
  <c r="CO360" i="4" s="1"/>
  <c r="DC360" i="4"/>
  <c r="DQ360" i="4" s="1"/>
  <c r="G359" i="7" s="1"/>
  <c r="BK104" i="4"/>
  <c r="BJ289" i="4"/>
  <c r="AS116" i="4"/>
  <c r="DB116" i="4" s="1"/>
  <c r="BJ309" i="4"/>
  <c r="DC377" i="4"/>
  <c r="DQ377" i="4" s="1"/>
  <c r="G376" i="7" s="1"/>
  <c r="CA377" i="4"/>
  <c r="CO377" i="4" s="1"/>
  <c r="BJ248" i="4"/>
  <c r="DB372" i="4"/>
  <c r="DP372" i="4" s="1"/>
  <c r="F371" i="7" s="1"/>
  <c r="BJ372" i="4"/>
  <c r="BV372" i="4" s="1"/>
  <c r="BZ372" i="4"/>
  <c r="CN372" i="4" s="1"/>
  <c r="BK196" i="4"/>
  <c r="BJ288" i="4"/>
  <c r="BV288" i="4" s="1"/>
  <c r="BJ301" i="4"/>
  <c r="BJ220" i="4"/>
  <c r="BK312" i="4"/>
  <c r="AS113" i="4"/>
  <c r="DB113" i="4" s="1"/>
  <c r="DP113" i="4" s="1"/>
  <c r="F112" i="7" s="1"/>
  <c r="AS226" i="4"/>
  <c r="DB226" i="4" s="1"/>
  <c r="DP226" i="4" s="1"/>
  <c r="F225" i="7" s="1"/>
  <c r="AS267" i="4"/>
  <c r="DB267" i="4" s="1"/>
  <c r="AS213" i="4"/>
  <c r="DB213" i="4" s="1"/>
  <c r="AS367" i="4"/>
  <c r="DB367" i="4" s="1"/>
  <c r="DP367" i="4" s="1"/>
  <c r="F366" i="7" s="1"/>
  <c r="AS254" i="4"/>
  <c r="DB254" i="4" s="1"/>
  <c r="BJ197" i="4"/>
  <c r="DC207" i="4"/>
  <c r="BK207" i="4"/>
  <c r="BJ375" i="4"/>
  <c r="BV375" i="4" s="1"/>
  <c r="BZ375" i="4"/>
  <c r="CN375" i="4" s="1"/>
  <c r="DB375" i="4"/>
  <c r="DP375" i="4" s="1"/>
  <c r="F374" i="7" s="1"/>
  <c r="AS259" i="4"/>
  <c r="DB259" i="4" s="1"/>
  <c r="BJ310" i="4"/>
  <c r="BK149" i="4"/>
  <c r="AS370" i="4"/>
  <c r="DC370" i="4" s="1"/>
  <c r="DQ370" i="4" s="1"/>
  <c r="G369" i="7" s="1"/>
  <c r="BJ303" i="4"/>
  <c r="BK139" i="4"/>
  <c r="BJ267" i="4"/>
  <c r="AS160" i="4"/>
  <c r="DC160" i="4" s="1"/>
  <c r="DQ160" i="4" s="1"/>
  <c r="G159" i="7" s="1"/>
  <c r="BJ258" i="4"/>
  <c r="DB258" i="4"/>
  <c r="BJ346" i="4"/>
  <c r="BV346" i="4" s="1"/>
  <c r="AS110" i="4"/>
  <c r="DC110" i="4" s="1"/>
  <c r="AS238" i="4"/>
  <c r="DB238" i="4" s="1"/>
  <c r="DP238" i="4" s="1"/>
  <c r="F237" i="7" s="1"/>
  <c r="BK137" i="4"/>
  <c r="BV137" i="4" s="1"/>
  <c r="AS197" i="4"/>
  <c r="DB197" i="4" s="1"/>
  <c r="BK225" i="4"/>
  <c r="BV225" i="4" s="1"/>
  <c r="DC225" i="4"/>
  <c r="BJ265" i="4"/>
  <c r="AS329" i="4"/>
  <c r="DB329" i="4" s="1"/>
  <c r="AS186" i="4"/>
  <c r="DC186" i="4" s="1"/>
  <c r="AS119" i="4"/>
  <c r="DB119" i="4" s="1"/>
  <c r="DP119" i="4" s="1"/>
  <c r="F118" i="7" s="1"/>
  <c r="BK159" i="4"/>
  <c r="BJ199" i="4"/>
  <c r="BK287" i="4"/>
  <c r="BJ327" i="4"/>
  <c r="BV327" i="4" s="1"/>
  <c r="DC123" i="4"/>
  <c r="BK123" i="4"/>
  <c r="BJ163" i="4"/>
  <c r="AS211" i="4"/>
  <c r="DC211" i="4" s="1"/>
  <c r="BK251" i="4"/>
  <c r="BJ291" i="4"/>
  <c r="BK306" i="4"/>
  <c r="BK278" i="4"/>
  <c r="BK230" i="4"/>
  <c r="BV230" i="4" s="1"/>
  <c r="BK182" i="4"/>
  <c r="BV182" i="4" s="1"/>
  <c r="CA374" i="4"/>
  <c r="CO374" i="4" s="1"/>
  <c r="DC374" i="4"/>
  <c r="DQ374" i="4" s="1"/>
  <c r="G373" i="7" s="1"/>
  <c r="BK286" i="4"/>
  <c r="BK258" i="4"/>
  <c r="DC258" i="4"/>
  <c r="BK238" i="4"/>
  <c r="BK214" i="4"/>
  <c r="BV214" i="4" s="1"/>
  <c r="BK198" i="4"/>
  <c r="BK166" i="4"/>
  <c r="BK150" i="4"/>
  <c r="BK126" i="4"/>
  <c r="BW106" i="4"/>
  <c r="CA106" i="4" s="1"/>
  <c r="BK140" i="4"/>
  <c r="BV140" i="4" s="1"/>
  <c r="AS272" i="4"/>
  <c r="DC272" i="4" s="1"/>
  <c r="BJ245" i="4"/>
  <c r="BJ284" i="4"/>
  <c r="AS156" i="4"/>
  <c r="DC156" i="4" s="1"/>
  <c r="AS269" i="4"/>
  <c r="DB269" i="4" s="1"/>
  <c r="DP269" i="4" s="1"/>
  <c r="F268" i="7" s="1"/>
  <c r="AS328" i="4"/>
  <c r="DB328" i="4" s="1"/>
  <c r="DP328" i="4" s="1"/>
  <c r="F327" i="7" s="1"/>
  <c r="BJ184" i="4"/>
  <c r="DC289" i="4"/>
  <c r="BK289" i="4"/>
  <c r="AS260" i="4"/>
  <c r="DC260" i="4" s="1"/>
  <c r="AS148" i="4"/>
  <c r="DB148" i="4" s="1"/>
  <c r="BJ157" i="4"/>
  <c r="BJ320" i="4"/>
  <c r="AS240" i="4"/>
  <c r="DB240" i="4" s="1"/>
  <c r="DP240" i="4" s="1"/>
  <c r="F239" i="7" s="1"/>
  <c r="BK205" i="4"/>
  <c r="BV205" i="4" s="1"/>
  <c r="BW348" i="4"/>
  <c r="CA348" i="4" s="1"/>
  <c r="BJ252" i="4"/>
  <c r="AS237" i="4"/>
  <c r="DB237" i="4" s="1"/>
  <c r="BJ280" i="4"/>
  <c r="BK184" i="4"/>
  <c r="BK132" i="4"/>
  <c r="DC132" i="4"/>
  <c r="BJ340" i="4"/>
  <c r="BV340" i="4" s="1"/>
  <c r="AS100" i="4"/>
  <c r="DC100" i="4" s="1"/>
  <c r="AS112" i="4"/>
  <c r="DB112" i="4" s="1"/>
  <c r="DP112" i="4" s="1"/>
  <c r="F111" i="7" s="1"/>
  <c r="BK197" i="4"/>
  <c r="AS194" i="4"/>
  <c r="DB194" i="4" s="1"/>
  <c r="CA375" i="4"/>
  <c r="CO375" i="4" s="1"/>
  <c r="DC375" i="4"/>
  <c r="DQ375" i="4" s="1"/>
  <c r="G374" i="7" s="1"/>
  <c r="BJ251" i="4"/>
  <c r="BJ149" i="4"/>
  <c r="BV149" i="4" s="1"/>
  <c r="BK281" i="4"/>
  <c r="BV281" i="4" s="1"/>
  <c r="BK127" i="4"/>
  <c r="AS303" i="4"/>
  <c r="DC303" i="4" s="1"/>
  <c r="BK179" i="4"/>
  <c r="BV179" i="4" s="1"/>
  <c r="DB347" i="4"/>
  <c r="DP347" i="4" s="1"/>
  <c r="F346" i="7" s="1"/>
  <c r="BJ347" i="4"/>
  <c r="BV347" i="4" s="1"/>
  <c r="BJ322" i="4"/>
  <c r="AS153" i="4"/>
  <c r="DC153" i="4" s="1"/>
  <c r="BJ297" i="4"/>
  <c r="AS143" i="4"/>
  <c r="DC143" i="4" s="1"/>
  <c r="BK311" i="4"/>
  <c r="BK187" i="4"/>
  <c r="AS333" i="4"/>
  <c r="DC333" i="4" s="1"/>
  <c r="BJ194" i="4"/>
  <c r="BK133" i="4"/>
  <c r="BJ257" i="4"/>
  <c r="DB257" i="4"/>
  <c r="AS111" i="4"/>
  <c r="DC111" i="4" s="1"/>
  <c r="BK279" i="4"/>
  <c r="AS331" i="4"/>
  <c r="DB331" i="4" s="1"/>
  <c r="AS248" i="4"/>
  <c r="DC248" i="4" s="1"/>
  <c r="DQ248" i="4" s="1"/>
  <c r="G247" i="7" s="1"/>
  <c r="AS363" i="4"/>
  <c r="DB363" i="4" s="1"/>
  <c r="DP363" i="4" s="1"/>
  <c r="F362" i="7" s="1"/>
  <c r="AS277" i="4"/>
  <c r="DB277" i="4" s="1"/>
  <c r="DP277" i="4" s="1"/>
  <c r="F276" i="7" s="1"/>
  <c r="BJ102" i="4"/>
  <c r="BJ190" i="4"/>
  <c r="BV190" i="4" s="1"/>
  <c r="BJ290" i="4"/>
  <c r="BJ154" i="4"/>
  <c r="BJ354" i="4"/>
  <c r="AS190" i="4"/>
  <c r="DB190" i="4" s="1"/>
  <c r="DP190" i="4" s="1"/>
  <c r="F189" i="7" s="1"/>
  <c r="AS129" i="4"/>
  <c r="DC129" i="4" s="1"/>
  <c r="BJ153" i="4"/>
  <c r="BJ185" i="4"/>
  <c r="BV185" i="4" s="1"/>
  <c r="BK213" i="4"/>
  <c r="BV213" i="4" s="1"/>
  <c r="BK249" i="4"/>
  <c r="BJ305" i="4"/>
  <c r="AS138" i="4"/>
  <c r="DB138" i="4" s="1"/>
  <c r="AS103" i="4"/>
  <c r="DB103" i="4" s="1"/>
  <c r="DP103" i="4" s="1"/>
  <c r="F102" i="7" s="1"/>
  <c r="BK143" i="4"/>
  <c r="BK271" i="4"/>
  <c r="BJ311" i="4"/>
  <c r="AS359" i="4"/>
  <c r="DC359" i="4" s="1"/>
  <c r="DQ359" i="4" s="1"/>
  <c r="G358" i="7" s="1"/>
  <c r="BK107" i="4"/>
  <c r="DB147" i="4"/>
  <c r="DP195" i="4"/>
  <c r="F194" i="7" s="1"/>
  <c r="BK235" i="4"/>
  <c r="AS323" i="4"/>
  <c r="DC323" i="4" s="1"/>
  <c r="BJ363" i="4"/>
  <c r="BV363" i="4" s="1"/>
  <c r="BZ363" i="4"/>
  <c r="CN363" i="4" s="1"/>
  <c r="AS339" i="4"/>
  <c r="DB339" i="4" s="1"/>
  <c r="BJ150" i="4"/>
  <c r="BJ342" i="4"/>
  <c r="BV342" i="4" s="1"/>
  <c r="AS102" i="4"/>
  <c r="DB102" i="4" s="1"/>
  <c r="DP102" i="4" s="1"/>
  <c r="F101" i="7" s="1"/>
  <c r="AS230" i="4"/>
  <c r="DC230" i="4" s="1"/>
  <c r="DB358" i="4"/>
  <c r="DP358" i="4" s="1"/>
  <c r="F357" i="7" s="1"/>
  <c r="AS137" i="4"/>
  <c r="DB137" i="4" s="1"/>
  <c r="AS165" i="4"/>
  <c r="DB165" i="4" s="1"/>
  <c r="BJ193" i="4"/>
  <c r="BK265" i="4"/>
  <c r="BK313" i="4"/>
  <c r="AS178" i="4"/>
  <c r="DC178" i="4" s="1"/>
  <c r="AS306" i="4"/>
  <c r="DB306" i="4" s="1"/>
  <c r="BK111" i="4"/>
  <c r="AS159" i="4"/>
  <c r="DC159" i="4" s="1"/>
  <c r="DQ159" i="4" s="1"/>
  <c r="G158" i="7" s="1"/>
  <c r="BK199" i="4"/>
  <c r="BJ239" i="4"/>
  <c r="AS287" i="4"/>
  <c r="DC287" i="4" s="1"/>
  <c r="DC327" i="4"/>
  <c r="BJ367" i="4"/>
  <c r="BV367" i="4" s="1"/>
  <c r="BZ367" i="4"/>
  <c r="CN367" i="4" s="1"/>
  <c r="BK163" i="4"/>
  <c r="BK203" i="4"/>
  <c r="BV203" i="4" s="1"/>
  <c r="AS251" i="4"/>
  <c r="DB251" i="4" s="1"/>
  <c r="BK291" i="4"/>
  <c r="BJ331" i="4"/>
  <c r="BV331" i="4" s="1"/>
  <c r="AS365" i="4"/>
  <c r="DB365" i="4" s="1"/>
  <c r="DP365" i="4" s="1"/>
  <c r="F364" i="7" s="1"/>
  <c r="AS381" i="4"/>
  <c r="AS107" i="4"/>
  <c r="DC107" i="4" s="1"/>
  <c r="DQ107" i="4" s="1"/>
  <c r="G106" i="7" s="1"/>
  <c r="AS288" i="4"/>
  <c r="DC288" i="4" s="1"/>
  <c r="DQ288" i="4" s="1"/>
  <c r="G287" i="7" s="1"/>
  <c r="BJ110" i="4"/>
  <c r="BJ302" i="4"/>
  <c r="BJ126" i="4"/>
  <c r="BJ314" i="4"/>
  <c r="AS174" i="4"/>
  <c r="DC174" i="4" s="1"/>
  <c r="BJ121" i="4"/>
  <c r="BK153" i="4"/>
  <c r="AS181" i="4"/>
  <c r="DB181" i="4" s="1"/>
  <c r="BJ209" i="4"/>
  <c r="BJ249" i="4"/>
  <c r="BK297" i="4"/>
  <c r="AS122" i="4"/>
  <c r="DB122" i="4" s="1"/>
  <c r="AS250" i="4"/>
  <c r="DC250" i="4" s="1"/>
  <c r="AS378" i="4"/>
  <c r="DB378" i="4" s="1"/>
  <c r="DP378" i="4" s="1"/>
  <c r="F377" i="7" s="1"/>
  <c r="BK135" i="4"/>
  <c r="AS183" i="4"/>
  <c r="DC183" i="4" s="1"/>
  <c r="BK223" i="4"/>
  <c r="DC223" i="4"/>
  <c r="BJ263" i="4"/>
  <c r="AS311" i="4"/>
  <c r="DC311" i="4" s="1"/>
  <c r="BK351" i="4"/>
  <c r="AS99" i="4"/>
  <c r="DB99" i="4" s="1"/>
  <c r="BJ187" i="4"/>
  <c r="BJ315" i="4"/>
  <c r="BJ355" i="4"/>
  <c r="CA358" i="4"/>
  <c r="CO358" i="4" s="1"/>
  <c r="DC358" i="4"/>
  <c r="DQ358" i="4" s="1"/>
  <c r="G357" i="7" s="1"/>
  <c r="BK318" i="4"/>
  <c r="BK294" i="4"/>
  <c r="BK250" i="4"/>
  <c r="BV250" i="4" s="1"/>
  <c r="BK138" i="4"/>
  <c r="BV138" i="4" s="1"/>
  <c r="CA382" i="4"/>
  <c r="CO382" i="4" s="1"/>
  <c r="BK382" i="4"/>
  <c r="BV382" i="4" s="1"/>
  <c r="DC362" i="4"/>
  <c r="DQ362" i="4" s="1"/>
  <c r="G361" i="7" s="1"/>
  <c r="CA362" i="4"/>
  <c r="CO362" i="4" s="1"/>
  <c r="BK298" i="4"/>
  <c r="BK270" i="4"/>
  <c r="BW270" i="4" s="1"/>
  <c r="BK246" i="4"/>
  <c r="BV246" i="4" s="1"/>
  <c r="BK222" i="4"/>
  <c r="BV222" i="4" s="1"/>
  <c r="BK206" i="4"/>
  <c r="BK174" i="4"/>
  <c r="BV174" i="4" s="1"/>
  <c r="BK158" i="4"/>
  <c r="BV158" i="4" s="1"/>
  <c r="BK134" i="4"/>
  <c r="BK114" i="4"/>
  <c r="AS128" i="4"/>
  <c r="DB128" i="4" s="1"/>
  <c r="AS300" i="4"/>
  <c r="DC300" i="4" s="1"/>
  <c r="AS385" i="4"/>
  <c r="BJ144" i="4"/>
  <c r="BJ384" i="4"/>
  <c r="BV384" i="4" s="1"/>
  <c r="BZ384" i="4"/>
  <c r="CN384" i="4" s="1"/>
  <c r="BK144" i="4"/>
  <c r="AS380" i="4"/>
  <c r="DB380" i="4" s="1"/>
  <c r="DP380" i="4" s="1"/>
  <c r="F379" i="7" s="1"/>
  <c r="BJ172" i="4"/>
  <c r="BK269" i="4"/>
  <c r="BJ360" i="4"/>
  <c r="BV360" i="4" s="1"/>
  <c r="BZ360" i="4"/>
  <c r="CN360" i="4" s="1"/>
  <c r="DB360" i="4"/>
  <c r="DP360" i="4" s="1"/>
  <c r="F359" i="7" s="1"/>
  <c r="BK264" i="4"/>
  <c r="BJ104" i="4"/>
  <c r="AS317" i="4"/>
  <c r="DB317" i="4" s="1"/>
  <c r="BJ292" i="4"/>
  <c r="BJ132" i="4"/>
  <c r="DB132" i="4"/>
  <c r="AS261" i="4"/>
  <c r="DC261" i="4" s="1"/>
  <c r="BJ196" i="4"/>
  <c r="BK100" i="4"/>
  <c r="BK352" i="4"/>
  <c r="AS348" i="4"/>
  <c r="DC348" i="4" s="1"/>
  <c r="AS140" i="4"/>
  <c r="DB140" i="4" s="1"/>
  <c r="DP140" i="4" s="1"/>
  <c r="F139" i="7" s="1"/>
  <c r="BJ376" i="4"/>
  <c r="BV376" i="4" s="1"/>
  <c r="BZ376" i="4"/>
  <c r="CN376" i="4" s="1"/>
  <c r="BK152" i="4"/>
  <c r="BV152" i="4" s="1"/>
  <c r="BW113" i="4"/>
  <c r="BZ113" i="4" s="1"/>
  <c r="CA369" i="4"/>
  <c r="CO369" i="4" s="1"/>
  <c r="DC369" i="4"/>
  <c r="DQ369" i="4" s="1"/>
  <c r="G368" i="7" s="1"/>
  <c r="AS221" i="4"/>
  <c r="DB221" i="4" s="1"/>
  <c r="DP221" i="4" s="1"/>
  <c r="F220" i="7" s="1"/>
  <c r="BJ272" i="4"/>
  <c r="BV272" i="4" s="1"/>
  <c r="BK176" i="4"/>
  <c r="DC381" i="4"/>
  <c r="DQ381" i="4" s="1"/>
  <c r="G380" i="7" s="1"/>
  <c r="CA381" i="4"/>
  <c r="CO381" i="4" s="1"/>
  <c r="BJ277" i="4"/>
  <c r="BK284" i="4"/>
  <c r="BJ204" i="4"/>
  <c r="BK108" i="4"/>
  <c r="DC108" i="4"/>
  <c r="DB293" i="4"/>
  <c r="BJ101" i="4"/>
  <c r="BK296" i="4"/>
  <c r="AS216" i="4"/>
  <c r="DC216" i="4" s="1"/>
  <c r="BK180" i="4"/>
  <c r="DC341" i="4"/>
  <c r="BK356" i="4"/>
  <c r="BJ260" i="4"/>
  <c r="BJ148" i="4"/>
  <c r="DC368" i="4"/>
  <c r="DQ368" i="4" s="1"/>
  <c r="G367" i="7" s="1"/>
  <c r="BK105" i="4"/>
  <c r="BK252" i="4"/>
  <c r="DC252" i="4"/>
  <c r="AS124" i="4"/>
  <c r="DB124" i="4" s="1"/>
  <c r="CA384" i="4"/>
  <c r="CO384" i="4" s="1"/>
  <c r="DC384" i="4"/>
  <c r="DQ384" i="4" s="1"/>
  <c r="G383" i="7" s="1"/>
  <c r="BK224" i="4"/>
  <c r="AS105" i="4"/>
  <c r="DC105" i="4" s="1"/>
  <c r="AS268" i="4"/>
  <c r="DC268" i="4" s="1"/>
  <c r="BJ124" i="4"/>
  <c r="BV124" i="4" s="1"/>
  <c r="BK280" i="4"/>
  <c r="BK317" i="4"/>
  <c r="BK173" i="4"/>
  <c r="BK228" i="4"/>
  <c r="BJ100" i="4"/>
  <c r="BK309" i="4"/>
  <c r="DB384" i="4"/>
  <c r="DP384" i="4" s="1"/>
  <c r="F383" i="7" s="1"/>
  <c r="BJ224" i="4"/>
  <c r="BK128" i="4"/>
  <c r="BV128" i="4" s="1"/>
  <c r="BJ316" i="4"/>
  <c r="BV316" i="4" s="1"/>
  <c r="BK236" i="4"/>
  <c r="BJ156" i="4"/>
  <c r="BJ345" i="4"/>
  <c r="BV345" i="4" s="1"/>
  <c r="AS189" i="4"/>
  <c r="DB189" i="4" s="1"/>
  <c r="BK248" i="4"/>
  <c r="AS229" i="4"/>
  <c r="DB229" i="4" s="1"/>
  <c r="AS244" i="4"/>
  <c r="DC244" i="4" s="1"/>
  <c r="BJ308" i="4"/>
  <c r="AS164" i="4"/>
  <c r="DC164" i="4" s="1"/>
  <c r="AS231" i="4"/>
  <c r="DB231" i="4" s="1"/>
  <c r="BJ286" i="4"/>
  <c r="DB286" i="4"/>
  <c r="AS322" i="4"/>
  <c r="DB322" i="4" s="1"/>
  <c r="BK247" i="4"/>
  <c r="BV247" i="4" s="1"/>
  <c r="DC247" i="4"/>
  <c r="DB123" i="4"/>
  <c r="BJ123" i="4"/>
  <c r="AS176" i="4"/>
  <c r="DB176" i="4" s="1"/>
  <c r="DP176" i="4" s="1"/>
  <c r="F175" i="7" s="1"/>
  <c r="BJ114" i="4"/>
  <c r="AS150" i="4"/>
  <c r="DC150" i="4" s="1"/>
  <c r="DQ150" i="4" s="1"/>
  <c r="G149" i="7" s="1"/>
  <c r="BK177" i="4"/>
  <c r="BJ337" i="4"/>
  <c r="BV337" i="4" s="1"/>
  <c r="AS175" i="4"/>
  <c r="DB175" i="4" s="1"/>
  <c r="BJ219" i="4"/>
  <c r="AS131" i="4"/>
  <c r="DB131" i="4" s="1"/>
  <c r="AS246" i="4"/>
  <c r="DB246" i="4" s="1"/>
  <c r="DP246" i="4" s="1"/>
  <c r="F245" i="7" s="1"/>
  <c r="BJ238" i="4"/>
  <c r="AS182" i="4"/>
  <c r="DC182" i="4" s="1"/>
  <c r="BK181" i="4"/>
  <c r="AS130" i="4"/>
  <c r="DC130" i="4" s="1"/>
  <c r="BK183" i="4"/>
  <c r="BV183" i="4" s="1"/>
  <c r="BJ351" i="4"/>
  <c r="AS235" i="4"/>
  <c r="DB235" i="4" s="1"/>
  <c r="AS157" i="4"/>
  <c r="DB157" i="4" s="1"/>
  <c r="DP157" i="4" s="1"/>
  <c r="F156" i="7" s="1"/>
  <c r="AS104" i="4"/>
  <c r="DB104" i="4" s="1"/>
  <c r="AS241" i="4"/>
  <c r="DB241" i="4" s="1"/>
  <c r="BJ370" i="4"/>
  <c r="BV370" i="4" s="1"/>
  <c r="BZ370" i="4"/>
  <c r="CN370" i="4" s="1"/>
  <c r="DB370" i="4"/>
  <c r="DP370" i="4" s="1"/>
  <c r="F369" i="7" s="1"/>
  <c r="BJ161" i="4"/>
  <c r="BV161" i="4" s="1"/>
  <c r="BJ313" i="4"/>
  <c r="BK151" i="4"/>
  <c r="BJ319" i="4"/>
  <c r="AS203" i="4"/>
  <c r="DB203" i="4" s="1"/>
  <c r="DP203" i="4" s="1"/>
  <c r="F202" i="7" s="1"/>
  <c r="BJ122" i="4"/>
  <c r="BJ318" i="4"/>
  <c r="BJ198" i="4"/>
  <c r="BW378" i="4"/>
  <c r="BZ378" i="4" s="1"/>
  <c r="AS222" i="4"/>
  <c r="DB222" i="4" s="1"/>
  <c r="AS350" i="4"/>
  <c r="DC350" i="4" s="1"/>
  <c r="DQ350" i="4" s="1"/>
  <c r="G349" i="7" s="1"/>
  <c r="BJ133" i="4"/>
  <c r="BK165" i="4"/>
  <c r="BV165" i="4" s="1"/>
  <c r="BK193" i="4"/>
  <c r="BJ217" i="4"/>
  <c r="AS265" i="4"/>
  <c r="DC265" i="4" s="1"/>
  <c r="AS313" i="4"/>
  <c r="DB313" i="4" s="1"/>
  <c r="AS170" i="4"/>
  <c r="DC170" i="4" s="1"/>
  <c r="AS298" i="4"/>
  <c r="DB298" i="4" s="1"/>
  <c r="BJ111" i="4"/>
  <c r="BJ151" i="4"/>
  <c r="AS199" i="4"/>
  <c r="DB199" i="4" s="1"/>
  <c r="BK239" i="4"/>
  <c r="BJ279" i="4"/>
  <c r="DC367" i="4"/>
  <c r="DQ367" i="4" s="1"/>
  <c r="G366" i="7" s="1"/>
  <c r="CA367" i="4"/>
  <c r="CO367" i="4" s="1"/>
  <c r="BK115" i="4"/>
  <c r="DC115" i="4"/>
  <c r="AS291" i="4"/>
  <c r="DC291" i="4" s="1"/>
  <c r="DB371" i="4"/>
  <c r="DP371" i="4" s="1"/>
  <c r="F370" i="7" s="1"/>
  <c r="BJ371" i="4"/>
  <c r="BV371" i="4" s="1"/>
  <c r="BZ371" i="4"/>
  <c r="CN371" i="4" s="1"/>
  <c r="AS364" i="4"/>
  <c r="BJ278" i="4"/>
  <c r="BZ374" i="4"/>
  <c r="CN374" i="4" s="1"/>
  <c r="BJ374" i="4"/>
  <c r="BV374" i="4" s="1"/>
  <c r="BJ254" i="4"/>
  <c r="AS134" i="4"/>
  <c r="DC134" i="4" s="1"/>
  <c r="BK117" i="4"/>
  <c r="BK145" i="4"/>
  <c r="BV145" i="4" s="1"/>
  <c r="BJ169" i="4"/>
  <c r="AS201" i="4"/>
  <c r="DB201" i="4" s="1"/>
  <c r="BK233" i="4"/>
  <c r="BJ273" i="4"/>
  <c r="AS337" i="4"/>
  <c r="DC337" i="4" s="1"/>
  <c r="AS210" i="4"/>
  <c r="DC210" i="4" s="1"/>
  <c r="AS338" i="4"/>
  <c r="DB338" i="4" s="1"/>
  <c r="BK167" i="4"/>
  <c r="BJ207" i="4"/>
  <c r="BK295" i="4"/>
  <c r="BJ335" i="4"/>
  <c r="BV335" i="4" s="1"/>
  <c r="DB383" i="4"/>
  <c r="DP383" i="4" s="1"/>
  <c r="F382" i="7" s="1"/>
  <c r="BK131" i="4"/>
  <c r="BV131" i="4" s="1"/>
  <c r="BJ171" i="4"/>
  <c r="DB171" i="4"/>
  <c r="AS219" i="4"/>
  <c r="DC219" i="4" s="1"/>
  <c r="BK259" i="4"/>
  <c r="BJ299" i="4"/>
  <c r="AS349" i="4"/>
  <c r="DB349" i="4" s="1"/>
  <c r="AS120" i="4"/>
  <c r="DB120" i="4" s="1"/>
  <c r="AS209" i="4"/>
  <c r="DC209" i="4" s="1"/>
  <c r="BJ134" i="4"/>
  <c r="BJ186" i="4"/>
  <c r="BJ366" i="4"/>
  <c r="BV366" i="4" s="1"/>
  <c r="DB366" i="4"/>
  <c r="DP366" i="4" s="1"/>
  <c r="F365" i="7" s="1"/>
  <c r="BZ366" i="4"/>
  <c r="CN366" i="4" s="1"/>
  <c r="AS206" i="4"/>
  <c r="DB206" i="4" s="1"/>
  <c r="AS334" i="4"/>
  <c r="DB334" i="4" s="1"/>
  <c r="DP334" i="4" s="1"/>
  <c r="F333" i="7" s="1"/>
  <c r="AS133" i="4"/>
  <c r="DC133" i="4" s="1"/>
  <c r="AS217" i="4"/>
  <c r="DB217" i="4" s="1"/>
  <c r="BK257" i="4"/>
  <c r="BK305" i="4"/>
  <c r="AS154" i="4"/>
  <c r="DC154" i="4" s="1"/>
  <c r="AS282" i="4"/>
  <c r="DB282" i="4" s="1"/>
  <c r="DP282" i="4" s="1"/>
  <c r="F281" i="7" s="1"/>
  <c r="BJ103" i="4"/>
  <c r="AS151" i="4"/>
  <c r="DC151" i="4" s="1"/>
  <c r="DB191" i="4"/>
  <c r="BK231" i="4"/>
  <c r="AS279" i="4"/>
  <c r="DB279" i="4" s="1"/>
  <c r="BK319" i="4"/>
  <c r="BJ359" i="4"/>
  <c r="BV359" i="4" s="1"/>
  <c r="DB359" i="4"/>
  <c r="DP359" i="4" s="1"/>
  <c r="F358" i="7" s="1"/>
  <c r="BZ359" i="4"/>
  <c r="CN359" i="4" s="1"/>
  <c r="BK155" i="4"/>
  <c r="BV155" i="4" s="1"/>
  <c r="BK195" i="4"/>
  <c r="AS243" i="4"/>
  <c r="DC243" i="4" s="1"/>
  <c r="DQ243" i="4" s="1"/>
  <c r="G242" i="7" s="1"/>
  <c r="BK323" i="4"/>
  <c r="BK314" i="4"/>
  <c r="BK282" i="4"/>
  <c r="BK234" i="4"/>
  <c r="BV234" i="4" s="1"/>
  <c r="BK186" i="4"/>
  <c r="BK122" i="4"/>
  <c r="DC378" i="4"/>
  <c r="DQ378" i="4" s="1"/>
  <c r="G377" i="7" s="1"/>
  <c r="CA378" i="4"/>
  <c r="CO378" i="4" s="1"/>
  <c r="BK354" i="4"/>
  <c r="BK330" i="4"/>
  <c r="BV330" i="4" s="1"/>
  <c r="BK290" i="4"/>
  <c r="BK262" i="4"/>
  <c r="DC262" i="4"/>
  <c r="BK242" i="4"/>
  <c r="BK218" i="4"/>
  <c r="BV218" i="4" s="1"/>
  <c r="BK202" i="4"/>
  <c r="BV202" i="4" s="1"/>
  <c r="BW170" i="4"/>
  <c r="CA170" i="4" s="1"/>
  <c r="BK154" i="4"/>
  <c r="BK130" i="4"/>
  <c r="BK110" i="4"/>
  <c r="BJ333" i="4"/>
  <c r="BV333" i="4" s="1"/>
  <c r="AS256" i="4"/>
  <c r="DB256" i="4" s="1"/>
  <c r="BW325" i="4"/>
  <c r="BZ325" i="4" s="1"/>
  <c r="CN325" i="4" s="1"/>
  <c r="BK268" i="4"/>
  <c r="AS345" i="4"/>
  <c r="DB345" i="4" s="1"/>
  <c r="BK189" i="4"/>
  <c r="BK136" i="4"/>
  <c r="BW136" i="4" s="1"/>
  <c r="AS372" i="4"/>
  <c r="DC372" i="4" s="1"/>
  <c r="DQ372" i="4" s="1"/>
  <c r="G371" i="7" s="1"/>
  <c r="BJ212" i="4"/>
  <c r="BV212" i="4" s="1"/>
  <c r="DB212" i="4"/>
  <c r="BJ357" i="4"/>
  <c r="BK260" i="4"/>
  <c r="BK148" i="4"/>
  <c r="BK285" i="4"/>
  <c r="BK277" i="4"/>
  <c r="DB252" i="4"/>
  <c r="BJ293" i="4"/>
  <c r="AS264" i="4"/>
  <c r="DC264" i="4" s="1"/>
  <c r="DQ264" i="4" s="1"/>
  <c r="G263" i="7" s="1"/>
  <c r="AS357" i="4"/>
  <c r="DC357" i="4" s="1"/>
  <c r="DQ357" i="4" s="1"/>
  <c r="G356" i="7" s="1"/>
  <c r="BK116" i="4"/>
  <c r="BW116" i="4" s="1"/>
  <c r="BZ116" i="4" s="1"/>
  <c r="AS309" i="4"/>
  <c r="DB309" i="4" s="1"/>
  <c r="DP309" i="4" s="1"/>
  <c r="F308" i="7" s="1"/>
  <c r="BJ109" i="4"/>
  <c r="BK304" i="4"/>
  <c r="AS224" i="4"/>
  <c r="DC224" i="4" s="1"/>
  <c r="DQ224" i="4" s="1"/>
  <c r="G223" i="7" s="1"/>
  <c r="BK141" i="4"/>
  <c r="BV141" i="4" s="1"/>
  <c r="BW332" i="4"/>
  <c r="BZ332" i="4" s="1"/>
  <c r="CN332" i="4" s="1"/>
  <c r="AS236" i="4"/>
  <c r="DB236" i="4" s="1"/>
  <c r="DP236" i="4" s="1"/>
  <c r="F235" i="7" s="1"/>
  <c r="BK156" i="4"/>
  <c r="DB361" i="4"/>
  <c r="DP361" i="4" s="1"/>
  <c r="F360" i="7" s="1"/>
  <c r="BJ361" i="4"/>
  <c r="BV361" i="4" s="1"/>
  <c r="BJ189" i="4"/>
  <c r="BW344" i="4"/>
  <c r="BZ344" i="4" s="1"/>
  <c r="CN344" i="4" s="1"/>
  <c r="BJ264" i="4"/>
  <c r="BV264" i="4" s="1"/>
  <c r="BK168" i="4"/>
  <c r="BJ317" i="4"/>
  <c r="BK244" i="4"/>
  <c r="BK373" i="4"/>
  <c r="BV373" i="4" s="1"/>
  <c r="DC373" i="4"/>
  <c r="DQ373" i="4" s="1"/>
  <c r="G372" i="7" s="1"/>
  <c r="CA373" i="4"/>
  <c r="CO373" i="4" s="1"/>
  <c r="BJ261" i="4"/>
  <c r="BK308" i="4"/>
  <c r="AS196" i="4"/>
  <c r="DB196" i="4" s="1"/>
  <c r="DP196" i="4" s="1"/>
  <c r="F195" i="7" s="1"/>
  <c r="BJ221" i="4"/>
  <c r="BJ304" i="4"/>
  <c r="BJ176" i="4"/>
  <c r="BK188" i="4"/>
  <c r="AS101" i="4"/>
  <c r="DB101" i="4" s="1"/>
  <c r="AS320" i="4"/>
  <c r="DC320" i="4" s="1"/>
  <c r="DQ320" i="4" s="1"/>
  <c r="G319" i="7" s="1"/>
  <c r="BK160" i="4"/>
  <c r="BV160" i="4" s="1"/>
  <c r="AS301" i="4"/>
  <c r="DB301" i="4" s="1"/>
  <c r="AS332" i="4"/>
  <c r="DB332" i="4" s="1"/>
  <c r="AS188" i="4"/>
  <c r="DB188" i="4" s="1"/>
  <c r="BK216" i="4"/>
  <c r="BV216" i="4" s="1"/>
  <c r="DB324" i="4"/>
  <c r="BJ324" i="4"/>
  <c r="BV324" i="4" s="1"/>
  <c r="AS308" i="4"/>
  <c r="DC308" i="4" s="1"/>
  <c r="BJ353" i="4"/>
  <c r="BK221" i="4"/>
  <c r="BJ352" i="4"/>
  <c r="BK256" i="4"/>
  <c r="BV256" i="4" s="1"/>
  <c r="DB381" i="4"/>
  <c r="DP381" i="4" s="1"/>
  <c r="F380" i="7" s="1"/>
  <c r="BJ381" i="4"/>
  <c r="BV381" i="4" s="1"/>
  <c r="BZ381" i="4"/>
  <c r="CN381" i="4" s="1"/>
  <c r="AS245" i="4"/>
  <c r="DB245" i="4" s="1"/>
  <c r="DP245" i="4" s="1"/>
  <c r="F244" i="7" s="1"/>
  <c r="BK364" i="4"/>
  <c r="BV364" i="4" s="1"/>
  <c r="DC364" i="4"/>
  <c r="DQ364" i="4" s="1"/>
  <c r="G363" i="7" s="1"/>
  <c r="CA364" i="4"/>
  <c r="CO364" i="4" s="1"/>
  <c r="BJ188" i="4"/>
  <c r="BK293" i="4"/>
  <c r="DC293" i="4"/>
  <c r="BK120" i="4"/>
  <c r="BV120" i="4" s="1"/>
  <c r="DC324" i="4"/>
  <c r="AS180" i="4"/>
  <c r="DC180" i="4" s="1"/>
  <c r="DQ180" i="4" s="1"/>
  <c r="G179" i="7" s="1"/>
  <c r="BJ341" i="4"/>
  <c r="BV341" i="4" s="1"/>
  <c r="DB341" i="4"/>
  <c r="AS356" i="4"/>
  <c r="DB356" i="4" s="1"/>
  <c r="AS200" i="4"/>
  <c r="DC200" i="4" s="1"/>
  <c r="AS118" i="4"/>
  <c r="DC118" i="4" s="1"/>
  <c r="DQ118" i="4" s="1"/>
  <c r="G117" i="7" s="1"/>
  <c r="AS169" i="4"/>
  <c r="DB169" i="4" s="1"/>
  <c r="BJ159" i="4"/>
  <c r="BV159" i="4" s="1"/>
  <c r="AS335" i="4"/>
  <c r="DC335" i="4" s="1"/>
  <c r="BJ211" i="4"/>
  <c r="BV211" i="4" s="1"/>
  <c r="DB211" i="4"/>
  <c r="DP211" i="4" s="1"/>
  <c r="F210" i="7" s="1"/>
  <c r="BJ379" i="4"/>
  <c r="BV379" i="4" s="1"/>
  <c r="DB379" i="4"/>
  <c r="DP379" i="4" s="1"/>
  <c r="F378" i="7" s="1"/>
  <c r="BJ306" i="4"/>
  <c r="AS117" i="4"/>
  <c r="DC117" i="4" s="1"/>
  <c r="DQ117" i="4" s="1"/>
  <c r="G116" i="7" s="1"/>
  <c r="AS354" i="4"/>
  <c r="DB354" i="4" s="1"/>
  <c r="DP354" i="4" s="1"/>
  <c r="F353" i="7" s="1"/>
  <c r="BJ255" i="4"/>
  <c r="BK307" i="4"/>
  <c r="AS214" i="4"/>
  <c r="DB214" i="4" s="1"/>
  <c r="AS386" i="4"/>
  <c r="BJ146" i="4"/>
  <c r="BK129" i="4"/>
  <c r="BV129" i="4" s="1"/>
  <c r="AS249" i="4"/>
  <c r="DB249" i="4" s="1"/>
  <c r="BZ386" i="4"/>
  <c r="CN386" i="4" s="1"/>
  <c r="DB386" i="4"/>
  <c r="DP386" i="4" s="1"/>
  <c r="F385" i="7" s="1"/>
  <c r="BJ386" i="4"/>
  <c r="BV386" i="4" s="1"/>
  <c r="AS271" i="4"/>
  <c r="DB271" i="4" s="1"/>
  <c r="BK147" i="4"/>
  <c r="BV147" i="4" s="1"/>
  <c r="DC147" i="4"/>
  <c r="BK315" i="4"/>
  <c r="BJ350" i="4"/>
  <c r="BV350" i="4" s="1"/>
  <c r="BK217" i="4"/>
  <c r="AS290" i="4"/>
  <c r="DC290" i="4" s="1"/>
  <c r="DQ290" i="4" s="1"/>
  <c r="G289" i="7" s="1"/>
  <c r="DB115" i="4"/>
  <c r="BJ115" i="4"/>
  <c r="BJ283" i="4"/>
  <c r="BV283" i="4" s="1"/>
  <c r="DB283" i="4"/>
  <c r="AS168" i="4"/>
  <c r="DB168" i="4" s="1"/>
  <c r="DP168" i="4" s="1"/>
  <c r="F167" i="7" s="1"/>
  <c r="AS232" i="4"/>
  <c r="DC232" i="4" s="1"/>
  <c r="DC379" i="4"/>
  <c r="DQ379" i="4" s="1"/>
  <c r="G378" i="7" s="1"/>
  <c r="AS152" i="4"/>
  <c r="DB152" i="4" s="1"/>
  <c r="DP152" i="4" s="1"/>
  <c r="F151" i="7" s="1"/>
  <c r="BJ358" i="4"/>
  <c r="BV358" i="4" s="1"/>
  <c r="BZ358" i="4"/>
  <c r="CN358" i="4" s="1"/>
  <c r="BJ294" i="4"/>
  <c r="AS158" i="4"/>
  <c r="DB158" i="4" s="1"/>
  <c r="AS121" i="4"/>
  <c r="DC121" i="4" s="1"/>
  <c r="AS149" i="4"/>
  <c r="DB149" i="4" s="1"/>
  <c r="DP149" i="4" s="1"/>
  <c r="F148" i="7" s="1"/>
  <c r="BJ177" i="4"/>
  <c r="BK241" i="4"/>
  <c r="AS106" i="4"/>
  <c r="DC106" i="4" s="1"/>
  <c r="AS362" i="4"/>
  <c r="DB362" i="4" s="1"/>
  <c r="DP362" i="4" s="1"/>
  <c r="F361" i="7" s="1"/>
  <c r="AS135" i="4"/>
  <c r="DC135" i="4" s="1"/>
  <c r="BK175" i="4"/>
  <c r="BV175" i="4" s="1"/>
  <c r="BK215" i="4"/>
  <c r="AS263" i="4"/>
  <c r="DB263" i="4" s="1"/>
  <c r="BK303" i="4"/>
  <c r="BJ343" i="4"/>
  <c r="BV343" i="4" s="1"/>
  <c r="BK99" i="4"/>
  <c r="BJ139" i="4"/>
  <c r="DB139" i="4"/>
  <c r="AS227" i="4"/>
  <c r="DB227" i="4" s="1"/>
  <c r="DP227" i="4" s="1"/>
  <c r="F226" i="7" s="1"/>
  <c r="BK267" i="4"/>
  <c r="BJ307" i="4"/>
  <c r="AS187" i="4"/>
  <c r="DC187" i="4" s="1"/>
  <c r="AS239" i="4"/>
  <c r="DB239" i="4" s="1"/>
  <c r="DP239" i="4" s="1"/>
  <c r="F238" i="7" s="1"/>
  <c r="BJ130" i="4"/>
  <c r="DB130" i="4"/>
  <c r="DP130" i="4" s="1"/>
  <c r="F129" i="7" s="1"/>
  <c r="BJ226" i="4"/>
  <c r="BJ326" i="4"/>
  <c r="BV326" i="4" s="1"/>
  <c r="BJ166" i="4"/>
  <c r="BW362" i="4"/>
  <c r="BZ362" i="4" s="1"/>
  <c r="CN362" i="4" s="1"/>
  <c r="AS198" i="4"/>
  <c r="DC198" i="4" s="1"/>
  <c r="AS326" i="4"/>
  <c r="DC326" i="4" s="1"/>
  <c r="DQ326" i="4" s="1"/>
  <c r="G325" i="7" s="1"/>
  <c r="AS161" i="4"/>
  <c r="DC161" i="4" s="1"/>
  <c r="AS185" i="4"/>
  <c r="DC185" i="4" s="1"/>
  <c r="AS146" i="4"/>
  <c r="DB146" i="4" s="1"/>
  <c r="DP146" i="4" s="1"/>
  <c r="F145" i="7" s="1"/>
  <c r="AS274" i="4"/>
  <c r="DB274" i="4" s="1"/>
  <c r="BK103" i="4"/>
  <c r="BJ143" i="4"/>
  <c r="BJ231" i="4"/>
  <c r="BJ271" i="4"/>
  <c r="AS319" i="4"/>
  <c r="DB319" i="4" s="1"/>
  <c r="DB107" i="4"/>
  <c r="DP107" i="4" s="1"/>
  <c r="F106" i="7" s="1"/>
  <c r="BJ107" i="4"/>
  <c r="BJ195" i="4"/>
  <c r="BV195" i="4" s="1"/>
  <c r="BJ235" i="4"/>
  <c r="BJ323" i="4"/>
  <c r="DC363" i="4"/>
  <c r="DQ363" i="4" s="1"/>
  <c r="G362" i="7" s="1"/>
  <c r="CA363" i="4"/>
  <c r="CO363" i="4" s="1"/>
  <c r="AS377" i="4"/>
  <c r="AS284" i="4"/>
  <c r="DB284" i="4" s="1"/>
  <c r="DP284" i="4" s="1"/>
  <c r="F283" i="7" s="1"/>
  <c r="AS184" i="4"/>
  <c r="DC184" i="4" s="1"/>
  <c r="DQ184" i="4" s="1"/>
  <c r="G183" i="7" s="1"/>
  <c r="BJ178" i="4"/>
  <c r="BJ282" i="4"/>
  <c r="AS142" i="4"/>
  <c r="DB142" i="4" s="1"/>
  <c r="AS270" i="4"/>
  <c r="DB270" i="4" s="1"/>
  <c r="BJ117" i="4"/>
  <c r="DB145" i="4"/>
  <c r="DP145" i="4" s="1"/>
  <c r="F144" i="7" s="1"/>
  <c r="AS177" i="4"/>
  <c r="DB177" i="4" s="1"/>
  <c r="BK201" i="4"/>
  <c r="BV201" i="4" s="1"/>
  <c r="BJ233" i="4"/>
  <c r="AS281" i="4"/>
  <c r="DB281" i="4" s="1"/>
  <c r="AS218" i="4"/>
  <c r="DB218" i="4" s="1"/>
  <c r="AS346" i="4"/>
  <c r="DC346" i="4" s="1"/>
  <c r="BJ127" i="4"/>
  <c r="DB127" i="4"/>
  <c r="BJ167" i="4"/>
  <c r="AS215" i="4"/>
  <c r="DB215" i="4" s="1"/>
  <c r="BK255" i="4"/>
  <c r="BJ295" i="4"/>
  <c r="AS343" i="4"/>
  <c r="DB343" i="4" s="1"/>
  <c r="DC383" i="4"/>
  <c r="DQ383" i="4" s="1"/>
  <c r="G382" i="7" s="1"/>
  <c r="CA383" i="4"/>
  <c r="CO383" i="4" s="1"/>
  <c r="BK219" i="4"/>
  <c r="BJ259" i="4"/>
  <c r="AS307" i="4"/>
  <c r="DB307" i="4" s="1"/>
  <c r="BK322" i="4"/>
  <c r="BK302" i="4"/>
  <c r="BK266" i="4"/>
  <c r="BV266" i="4" s="1"/>
  <c r="DC266" i="4"/>
  <c r="BK194" i="4"/>
  <c r="BK142" i="4"/>
  <c r="CA386" i="4"/>
  <c r="CO386" i="4" s="1"/>
  <c r="DC386" i="4"/>
  <c r="DQ386" i="4" s="1"/>
  <c r="G385" i="7" s="1"/>
  <c r="BK310" i="4"/>
  <c r="BK274" i="4"/>
  <c r="BW274" i="4" s="1"/>
  <c r="BK254" i="4"/>
  <c r="DC254" i="4"/>
  <c r="BK226" i="4"/>
  <c r="BK210" i="4"/>
  <c r="BV210" i="4" s="1"/>
  <c r="BK178" i="4"/>
  <c r="BK162" i="4"/>
  <c r="BV162" i="4" s="1"/>
  <c r="BK146" i="4"/>
  <c r="BK118" i="4"/>
  <c r="BK102" i="4"/>
  <c r="I17" i="8"/>
  <c r="D17" i="8"/>
  <c r="H17" i="8"/>
  <c r="B12" i="8"/>
  <c r="C12" i="8"/>
  <c r="B17" i="8"/>
  <c r="E17" i="8"/>
  <c r="BJ6" i="4"/>
  <c r="BJ10" i="4"/>
  <c r="BJ14" i="4"/>
  <c r="BJ16" i="4"/>
  <c r="BJ18" i="4"/>
  <c r="BJ20" i="4"/>
  <c r="BJ22" i="4"/>
  <c r="BJ26" i="4"/>
  <c r="BJ28" i="4"/>
  <c r="BJ30" i="4"/>
  <c r="BJ32" i="4"/>
  <c r="BJ34" i="4"/>
  <c r="BJ38" i="4"/>
  <c r="BJ42" i="4"/>
  <c r="BJ68" i="4"/>
  <c r="BJ72" i="4"/>
  <c r="BJ74" i="4"/>
  <c r="BJ76" i="4"/>
  <c r="BJ3" i="4"/>
  <c r="BJ15" i="4"/>
  <c r="BJ23" i="4"/>
  <c r="BJ31" i="4"/>
  <c r="BJ50" i="4"/>
  <c r="BJ54" i="4"/>
  <c r="BJ58" i="4"/>
  <c r="BJ66" i="4"/>
  <c r="BJ69" i="4"/>
  <c r="BJ81" i="4"/>
  <c r="BJ83" i="4"/>
  <c r="BJ87" i="4"/>
  <c r="BJ89" i="4"/>
  <c r="BJ11" i="4"/>
  <c r="BJ19" i="4"/>
  <c r="BJ48" i="4"/>
  <c r="BJ64" i="4"/>
  <c r="BJ73" i="4"/>
  <c r="BJ78" i="4"/>
  <c r="BJ82" i="4"/>
  <c r="BJ84" i="4"/>
  <c r="BJ86" i="4"/>
  <c r="BJ88" i="4"/>
  <c r="BJ90" i="4"/>
  <c r="BJ5" i="4"/>
  <c r="BJ37" i="4"/>
  <c r="BJ49" i="4"/>
  <c r="BJ65" i="4"/>
  <c r="BJ71" i="4"/>
  <c r="BJ41" i="4"/>
  <c r="BJ51" i="4"/>
  <c r="BJ59" i="4"/>
  <c r="BJ92" i="4"/>
  <c r="BJ96" i="4"/>
  <c r="BJ17" i="4"/>
  <c r="BJ47" i="4"/>
  <c r="BJ63" i="4"/>
  <c r="BJ91" i="4"/>
  <c r="BJ95" i="4"/>
  <c r="BJ33" i="4"/>
  <c r="BJ93" i="4"/>
  <c r="BJ29" i="4"/>
  <c r="BJ53" i="4"/>
  <c r="B6" i="8"/>
  <c r="B7" i="8" s="1"/>
  <c r="BM4" i="4"/>
  <c r="BM5" i="4"/>
  <c r="BM6" i="4"/>
  <c r="BM7" i="4"/>
  <c r="BM9" i="4"/>
  <c r="BM10" i="4"/>
  <c r="BM11" i="4"/>
  <c r="BM12" i="4"/>
  <c r="BM13" i="4"/>
  <c r="BM14" i="4"/>
  <c r="BM15" i="4"/>
  <c r="BM16" i="4"/>
  <c r="BM17" i="4"/>
  <c r="BM18" i="4"/>
  <c r="BM19" i="4"/>
  <c r="BM21" i="4"/>
  <c r="BM22" i="4"/>
  <c r="BM23" i="4"/>
  <c r="BM24" i="4"/>
  <c r="BM26" i="4"/>
  <c r="BM27" i="4"/>
  <c r="BM30" i="4"/>
  <c r="BM31" i="4"/>
  <c r="BM32" i="4"/>
  <c r="BM33" i="4"/>
  <c r="BM34" i="4"/>
  <c r="BM35" i="4"/>
  <c r="BM36" i="4"/>
  <c r="BM37" i="4"/>
  <c r="BM38" i="4"/>
  <c r="BM39" i="4"/>
  <c r="BM40" i="4"/>
  <c r="BM41" i="4"/>
  <c r="BM42" i="4"/>
  <c r="BM43" i="4"/>
  <c r="BM44" i="4"/>
  <c r="BM46" i="4"/>
  <c r="BM47" i="4"/>
  <c r="BM48" i="4"/>
  <c r="BM49" i="4"/>
  <c r="BM50" i="4"/>
  <c r="BM51" i="4"/>
  <c r="BM52" i="4"/>
  <c r="BM53" i="4"/>
  <c r="BM54" i="4"/>
  <c r="BM55" i="4"/>
  <c r="BM56" i="4"/>
  <c r="BM57" i="4"/>
  <c r="BM58" i="4"/>
  <c r="BM59" i="4"/>
  <c r="BM60" i="4"/>
  <c r="BM61" i="4"/>
  <c r="BM62" i="4"/>
  <c r="BM63" i="4"/>
  <c r="BM64" i="4"/>
  <c r="BM65" i="4"/>
  <c r="BM66" i="4"/>
  <c r="BM67" i="4"/>
  <c r="BM68" i="4"/>
  <c r="BM69" i="4"/>
  <c r="BM70" i="4"/>
  <c r="BM71" i="4"/>
  <c r="BM72" i="4"/>
  <c r="BM73" i="4"/>
  <c r="BM74" i="4"/>
  <c r="BM75" i="4"/>
  <c r="BM76" i="4"/>
  <c r="BM77" i="4"/>
  <c r="BM78" i="4"/>
  <c r="BM79" i="4"/>
  <c r="BM80" i="4"/>
  <c r="BM81" i="4"/>
  <c r="BM82" i="4"/>
  <c r="BM83" i="4"/>
  <c r="BM84" i="4"/>
  <c r="BM86" i="4"/>
  <c r="BM87" i="4"/>
  <c r="BM88" i="4"/>
  <c r="BM90" i="4"/>
  <c r="BM91" i="4"/>
  <c r="BM93" i="4"/>
  <c r="BM94" i="4"/>
  <c r="BM95" i="4"/>
  <c r="BM96" i="4"/>
  <c r="CC98" i="4"/>
  <c r="CQ98" i="4" s="1"/>
  <c r="BM3" i="4"/>
  <c r="E6" i="8"/>
  <c r="E7" i="8" s="1"/>
  <c r="BQ4" i="4"/>
  <c r="BQ5" i="4"/>
  <c r="BQ6" i="4"/>
  <c r="BQ7" i="4"/>
  <c r="BQ8" i="4"/>
  <c r="BQ9" i="4"/>
  <c r="BQ10" i="4"/>
  <c r="BQ11" i="4"/>
  <c r="BQ12" i="4"/>
  <c r="BQ13" i="4"/>
  <c r="BQ14" i="4"/>
  <c r="BQ15" i="4"/>
  <c r="BQ16" i="4"/>
  <c r="BQ17" i="4"/>
  <c r="BQ18" i="4"/>
  <c r="BQ19" i="4"/>
  <c r="BQ20" i="4"/>
  <c r="BQ22" i="4"/>
  <c r="BQ23" i="4"/>
  <c r="BQ24" i="4"/>
  <c r="BQ26" i="4"/>
  <c r="BQ27" i="4"/>
  <c r="BQ29" i="4"/>
  <c r="BQ30" i="4"/>
  <c r="BQ31" i="4"/>
  <c r="BQ32" i="4"/>
  <c r="BQ33" i="4"/>
  <c r="BQ34" i="4"/>
  <c r="BQ35" i="4"/>
  <c r="BQ36" i="4"/>
  <c r="BQ37" i="4"/>
  <c r="BQ39" i="4"/>
  <c r="BQ41" i="4"/>
  <c r="BQ42" i="4"/>
  <c r="BQ43" i="4"/>
  <c r="BQ44" i="4"/>
  <c r="BQ45" i="4"/>
  <c r="BQ46" i="4"/>
  <c r="BQ47" i="4"/>
  <c r="BQ48" i="4"/>
  <c r="BQ49" i="4"/>
  <c r="BQ50" i="4"/>
  <c r="BQ51" i="4"/>
  <c r="BQ53" i="4"/>
  <c r="BQ54" i="4"/>
  <c r="BQ55" i="4"/>
  <c r="BQ56" i="4"/>
  <c r="BQ57" i="4"/>
  <c r="BQ58" i="4"/>
  <c r="BQ59" i="4"/>
  <c r="BQ60" i="4"/>
  <c r="BQ61" i="4"/>
  <c r="BQ62" i="4"/>
  <c r="BQ63" i="4"/>
  <c r="BQ64" i="4"/>
  <c r="BQ65" i="4"/>
  <c r="BQ66" i="4"/>
  <c r="BQ67" i="4"/>
  <c r="BQ68" i="4"/>
  <c r="BQ70" i="4"/>
  <c r="BQ71" i="4"/>
  <c r="BQ72" i="4"/>
  <c r="BQ73" i="4"/>
  <c r="BQ74" i="4"/>
  <c r="BQ75" i="4"/>
  <c r="BQ76" i="4"/>
  <c r="BQ77" i="4"/>
  <c r="BQ78" i="4"/>
  <c r="BQ79" i="4"/>
  <c r="BQ80" i="4"/>
  <c r="BQ81" i="4"/>
  <c r="BQ82" i="4"/>
  <c r="BQ83" i="4"/>
  <c r="BQ84" i="4"/>
  <c r="BQ85" i="4"/>
  <c r="BQ86" i="4"/>
  <c r="BQ87" i="4"/>
  <c r="BQ88" i="4"/>
  <c r="BQ89" i="4"/>
  <c r="BQ90" i="4"/>
  <c r="BQ91" i="4"/>
  <c r="BQ92" i="4"/>
  <c r="BQ93" i="4"/>
  <c r="BQ94" i="4"/>
  <c r="BQ95" i="4"/>
  <c r="BQ96" i="4"/>
  <c r="DI97" i="4"/>
  <c r="DW97" i="4" s="1"/>
  <c r="BQ98" i="4"/>
  <c r="BQ3" i="4"/>
  <c r="I6" i="8"/>
  <c r="I7" i="8" s="1"/>
  <c r="C17" i="8"/>
  <c r="C2" i="8"/>
  <c r="C3" i="8" s="1"/>
  <c r="BL5" i="4"/>
  <c r="BL6" i="4"/>
  <c r="BL7" i="4"/>
  <c r="BL8" i="4"/>
  <c r="BL10" i="4"/>
  <c r="BL11" i="4"/>
  <c r="BL15" i="4"/>
  <c r="BL16" i="4"/>
  <c r="BL17" i="4"/>
  <c r="BL18" i="4"/>
  <c r="BL19" i="4"/>
  <c r="BL20" i="4"/>
  <c r="BL22" i="4"/>
  <c r="BL23" i="4"/>
  <c r="BL24" i="4"/>
  <c r="BL25" i="4"/>
  <c r="BL26" i="4"/>
  <c r="BL27" i="4"/>
  <c r="BL28" i="4"/>
  <c r="BL30" i="4"/>
  <c r="BL31" i="4"/>
  <c r="BL32" i="4"/>
  <c r="BL33" i="4"/>
  <c r="BL34" i="4"/>
  <c r="BL36" i="4"/>
  <c r="BL37" i="4"/>
  <c r="BL39" i="4"/>
  <c r="BL41" i="4"/>
  <c r="BL42" i="4"/>
  <c r="BL45" i="4"/>
  <c r="BL69" i="4"/>
  <c r="BL71" i="4"/>
  <c r="BL75" i="4"/>
  <c r="BL78" i="4"/>
  <c r="BL79" i="4"/>
  <c r="BL81" i="4"/>
  <c r="BL82" i="4"/>
  <c r="BL83" i="4"/>
  <c r="BL84" i="4"/>
  <c r="BL85" i="4"/>
  <c r="BL87" i="4"/>
  <c r="BL88" i="4"/>
  <c r="BL89" i="4"/>
  <c r="BL90" i="4"/>
  <c r="BL47" i="4"/>
  <c r="BL49" i="4"/>
  <c r="BL51" i="4"/>
  <c r="BL57" i="4"/>
  <c r="BL59" i="4"/>
  <c r="BL63" i="4"/>
  <c r="BL65" i="4"/>
  <c r="BL3" i="4"/>
  <c r="BL48" i="4"/>
  <c r="BL50" i="4"/>
  <c r="BL54" i="4"/>
  <c r="BL56" i="4"/>
  <c r="BL58" i="4"/>
  <c r="BL66" i="4"/>
  <c r="BL74" i="4"/>
  <c r="BL91" i="4"/>
  <c r="BL93" i="4"/>
  <c r="BL95" i="4"/>
  <c r="BL96" i="4"/>
  <c r="BL97" i="4"/>
  <c r="DD98" i="4"/>
  <c r="DR98" i="4" s="1"/>
  <c r="BL72" i="4"/>
  <c r="BL68" i="4"/>
  <c r="D6" i="8"/>
  <c r="D7" i="8" s="1"/>
  <c r="BN46" i="4"/>
  <c r="BN47" i="4"/>
  <c r="BN48" i="4"/>
  <c r="BN49" i="4"/>
  <c r="BN50" i="4"/>
  <c r="BN51" i="4"/>
  <c r="BN52" i="4"/>
  <c r="BN53" i="4"/>
  <c r="BN54" i="4"/>
  <c r="BN55" i="4"/>
  <c r="BN56" i="4"/>
  <c r="BN57" i="4"/>
  <c r="BN58" i="4"/>
  <c r="BN59" i="4"/>
  <c r="BN60" i="4"/>
  <c r="BN61" i="4"/>
  <c r="BN62" i="4"/>
  <c r="BN63" i="4"/>
  <c r="BN64" i="4"/>
  <c r="BN65" i="4"/>
  <c r="BN66" i="4"/>
  <c r="BN4" i="4"/>
  <c r="BN6" i="4"/>
  <c r="BN8" i="4"/>
  <c r="BN10" i="4"/>
  <c r="BN12" i="4"/>
  <c r="BN14" i="4"/>
  <c r="BN16" i="4"/>
  <c r="BN18" i="4"/>
  <c r="BN22" i="4"/>
  <c r="BN24" i="4"/>
  <c r="BN28" i="4"/>
  <c r="BN30" i="4"/>
  <c r="BN32" i="4"/>
  <c r="BN34" i="4"/>
  <c r="BN36" i="4"/>
  <c r="BN38" i="4"/>
  <c r="BN40" i="4"/>
  <c r="BN42" i="4"/>
  <c r="BN45" i="4"/>
  <c r="BN67" i="4"/>
  <c r="BN69" i="4"/>
  <c r="BN73" i="4"/>
  <c r="BN75" i="4"/>
  <c r="BN5" i="4"/>
  <c r="BN9" i="4"/>
  <c r="BN13" i="4"/>
  <c r="BN17" i="4"/>
  <c r="BN21" i="4"/>
  <c r="BN25" i="4"/>
  <c r="BN33" i="4"/>
  <c r="BN37" i="4"/>
  <c r="BN41" i="4"/>
  <c r="BN68" i="4"/>
  <c r="BN72" i="4"/>
  <c r="BN76" i="4"/>
  <c r="BN7" i="4"/>
  <c r="BN11" i="4"/>
  <c r="BN15" i="4"/>
  <c r="BN19" i="4"/>
  <c r="BN23" i="4"/>
  <c r="BN27" i="4"/>
  <c r="BN31" i="4"/>
  <c r="BN35" i="4"/>
  <c r="BN39" i="4"/>
  <c r="BN43" i="4"/>
  <c r="BN70" i="4"/>
  <c r="BN74" i="4"/>
  <c r="BN3" i="4"/>
  <c r="BN80" i="4"/>
  <c r="BN84" i="4"/>
  <c r="BN88" i="4"/>
  <c r="BN91" i="4"/>
  <c r="BN95" i="4"/>
  <c r="CD97" i="4"/>
  <c r="CR97" i="4" s="1"/>
  <c r="BN77" i="4"/>
  <c r="BN81" i="4"/>
  <c r="BN85" i="4"/>
  <c r="BN89" i="4"/>
  <c r="BN83" i="4"/>
  <c r="BN79" i="4"/>
  <c r="BN87" i="4"/>
  <c r="BN86" i="4"/>
  <c r="BN96" i="4"/>
  <c r="BN44" i="4"/>
  <c r="BN78" i="4"/>
  <c r="BN94" i="4"/>
  <c r="BN82" i="4"/>
  <c r="BN98" i="4"/>
  <c r="BN90" i="4"/>
  <c r="F6" i="8"/>
  <c r="F7" i="8" s="1"/>
  <c r="BO4" i="4"/>
  <c r="BO5" i="4"/>
  <c r="BO6" i="4"/>
  <c r="BO7" i="4"/>
  <c r="BO8" i="4"/>
  <c r="BO9" i="4"/>
  <c r="BO10" i="4"/>
  <c r="BO11" i="4"/>
  <c r="BO13" i="4"/>
  <c r="BO15" i="4"/>
  <c r="BO16" i="4"/>
  <c r="BO17" i="4"/>
  <c r="BO18" i="4"/>
  <c r="BO19" i="4"/>
  <c r="BO20" i="4"/>
  <c r="BO21" i="4"/>
  <c r="BO22" i="4"/>
  <c r="BO23" i="4"/>
  <c r="BO24" i="4"/>
  <c r="BO25" i="4"/>
  <c r="BO26" i="4"/>
  <c r="BO27" i="4"/>
  <c r="BO29" i="4"/>
  <c r="BO30" i="4"/>
  <c r="BO31" i="4"/>
  <c r="BO32" i="4"/>
  <c r="BO33" i="4"/>
  <c r="BO34" i="4"/>
  <c r="BO35" i="4"/>
  <c r="BO36" i="4"/>
  <c r="BO37" i="4"/>
  <c r="BO38" i="4"/>
  <c r="BO39" i="4"/>
  <c r="BO40" i="4"/>
  <c r="BO41" i="4"/>
  <c r="BO42" i="4"/>
  <c r="BO44" i="4"/>
  <c r="BO46" i="4"/>
  <c r="BO47" i="4"/>
  <c r="BO48" i="4"/>
  <c r="BO49" i="4"/>
  <c r="BO50" i="4"/>
  <c r="BO51" i="4"/>
  <c r="BO52" i="4"/>
  <c r="BO53" i="4"/>
  <c r="BO54" i="4"/>
  <c r="BO55" i="4"/>
  <c r="BO56" i="4"/>
  <c r="BO57" i="4"/>
  <c r="BO58" i="4"/>
  <c r="BO59" i="4"/>
  <c r="BO60" i="4"/>
  <c r="BO62" i="4"/>
  <c r="BO63" i="4"/>
  <c r="BO64" i="4"/>
  <c r="BO65" i="4"/>
  <c r="BO66" i="4"/>
  <c r="BO43" i="4"/>
  <c r="BO45" i="4"/>
  <c r="BO68" i="4"/>
  <c r="BO70" i="4"/>
  <c r="BO72" i="4"/>
  <c r="BO74" i="4"/>
  <c r="BO76" i="4"/>
  <c r="BO77" i="4"/>
  <c r="BO78" i="4"/>
  <c r="BO79" i="4"/>
  <c r="BO80" i="4"/>
  <c r="BO81" i="4"/>
  <c r="BO82" i="4"/>
  <c r="BO83" i="4"/>
  <c r="BO84" i="4"/>
  <c r="BO85" i="4"/>
  <c r="BO86" i="4"/>
  <c r="BO87" i="4"/>
  <c r="BO88" i="4"/>
  <c r="BO89" i="4"/>
  <c r="BO90" i="4"/>
  <c r="BO91" i="4"/>
  <c r="BO93" i="4"/>
  <c r="BO94" i="4"/>
  <c r="BO95" i="4"/>
  <c r="BO96" i="4"/>
  <c r="DG98" i="4"/>
  <c r="DU98" i="4" s="1"/>
  <c r="BO71" i="4"/>
  <c r="BO67" i="4"/>
  <c r="BO75" i="4"/>
  <c r="BO3" i="4"/>
  <c r="BO73" i="4"/>
  <c r="G6" i="8"/>
  <c r="G7" i="8" s="1"/>
  <c r="G17" i="8"/>
  <c r="F17" i="8"/>
  <c r="B2" i="8"/>
  <c r="B3" i="8" s="1"/>
  <c r="AS13" i="4"/>
  <c r="AS45" i="4"/>
  <c r="AS11" i="4"/>
  <c r="AS43" i="4"/>
  <c r="AS59" i="4"/>
  <c r="DC59" i="4" s="1"/>
  <c r="AS50" i="4"/>
  <c r="DG50" i="4" s="1"/>
  <c r="AS79" i="4"/>
  <c r="AS74" i="4"/>
  <c r="AS90" i="4"/>
  <c r="AS68" i="4"/>
  <c r="AS54" i="4"/>
  <c r="AS97" i="4"/>
  <c r="DB97" i="4" s="1"/>
  <c r="AS30" i="4"/>
  <c r="AS6" i="4"/>
  <c r="AS89" i="4"/>
  <c r="AS93" i="4"/>
  <c r="DB93" i="4" s="1"/>
  <c r="BP4" i="4"/>
  <c r="BP5" i="4"/>
  <c r="BP6" i="4"/>
  <c r="BP7" i="4"/>
  <c r="BP8" i="4"/>
  <c r="BP9" i="4"/>
  <c r="BP10" i="4"/>
  <c r="BP11" i="4"/>
  <c r="BP12" i="4"/>
  <c r="BP13" i="4"/>
  <c r="BP14" i="4"/>
  <c r="BP15" i="4"/>
  <c r="BP16" i="4"/>
  <c r="BP17" i="4"/>
  <c r="BP18" i="4"/>
  <c r="BP19" i="4"/>
  <c r="BP21" i="4"/>
  <c r="BP23" i="4"/>
  <c r="BP24" i="4"/>
  <c r="BP25" i="4"/>
  <c r="BP26" i="4"/>
  <c r="BP27" i="4"/>
  <c r="BP28" i="4"/>
  <c r="BP29" i="4"/>
  <c r="BP30" i="4"/>
  <c r="BP31" i="4"/>
  <c r="BP32" i="4"/>
  <c r="BP33" i="4"/>
  <c r="BP34" i="4"/>
  <c r="BP35" i="4"/>
  <c r="BP36" i="4"/>
  <c r="BP37" i="4"/>
  <c r="BP38" i="4"/>
  <c r="BP39" i="4"/>
  <c r="BP40" i="4"/>
  <c r="BP41" i="4"/>
  <c r="BP42" i="4"/>
  <c r="BP43" i="4"/>
  <c r="BP77" i="4"/>
  <c r="BP78" i="4"/>
  <c r="BP80" i="4"/>
  <c r="BP81" i="4"/>
  <c r="BP82" i="4"/>
  <c r="BP83" i="4"/>
  <c r="BP84" i="4"/>
  <c r="BP86" i="4"/>
  <c r="BP87" i="4"/>
  <c r="BP88" i="4"/>
  <c r="BP89" i="4"/>
  <c r="BP46" i="4"/>
  <c r="BP47" i="4"/>
  <c r="BP48" i="4"/>
  <c r="BP49" i="4"/>
  <c r="BP50" i="4"/>
  <c r="BP51" i="4"/>
  <c r="BP52" i="4"/>
  <c r="BP53" i="4"/>
  <c r="BP54" i="4"/>
  <c r="BP55" i="4"/>
  <c r="BP57" i="4"/>
  <c r="BP58" i="4"/>
  <c r="BP59" i="4"/>
  <c r="BP60" i="4"/>
  <c r="BP61" i="4"/>
  <c r="BP62" i="4"/>
  <c r="BP63" i="4"/>
  <c r="BP64" i="4"/>
  <c r="BP65" i="4"/>
  <c r="BP66" i="4"/>
  <c r="BP68" i="4"/>
  <c r="BP70" i="4"/>
  <c r="BP74" i="4"/>
  <c r="BP76" i="4"/>
  <c r="BP44" i="4"/>
  <c r="BP69" i="4"/>
  <c r="BP73" i="4"/>
  <c r="BP3" i="4"/>
  <c r="BP67" i="4"/>
  <c r="BP75" i="4"/>
  <c r="BP45" i="4"/>
  <c r="BP91" i="4"/>
  <c r="BP93" i="4"/>
  <c r="BP94" i="4"/>
  <c r="BP95" i="4"/>
  <c r="BP96" i="4"/>
  <c r="CF97" i="4"/>
  <c r="CT97" i="4" s="1"/>
  <c r="H6" i="8"/>
  <c r="H7" i="8" s="1"/>
  <c r="DC97" i="4"/>
  <c r="BK74" i="4"/>
  <c r="BK58" i="4"/>
  <c r="BK50" i="4"/>
  <c r="BK48" i="4"/>
  <c r="BK34" i="4"/>
  <c r="BK72" i="4"/>
  <c r="BM28" i="4"/>
  <c r="BK47" i="4"/>
  <c r="BJ25" i="4"/>
  <c r="BJ7" i="4"/>
  <c r="BK78" i="4"/>
  <c r="BK66" i="4"/>
  <c r="BK54" i="4"/>
  <c r="BK42" i="4"/>
  <c r="BK38" i="4"/>
  <c r="BK30" i="4"/>
  <c r="BK8" i="4"/>
  <c r="BJ8" i="4"/>
  <c r="BK57" i="4"/>
  <c r="BK15" i="4"/>
  <c r="BK92" i="4"/>
  <c r="BK86" i="4"/>
  <c r="BK82" i="4"/>
  <c r="BK93" i="4"/>
  <c r="BK79" i="4"/>
  <c r="BK71" i="4"/>
  <c r="BK69" i="4"/>
  <c r="BK59" i="4"/>
  <c r="BK19" i="4"/>
  <c r="BK96" i="4"/>
  <c r="BK88" i="4"/>
  <c r="BK27" i="4"/>
  <c r="BK22" i="4"/>
  <c r="BK18" i="4"/>
  <c r="BK16" i="4"/>
  <c r="BK33" i="4"/>
  <c r="BK91" i="4"/>
  <c r="BK76" i="4"/>
  <c r="BK68" i="4"/>
  <c r="BK64" i="4"/>
  <c r="BK56" i="4"/>
  <c r="BK36" i="4"/>
  <c r="BK32" i="4"/>
  <c r="BK28" i="4"/>
  <c r="BK63" i="4"/>
  <c r="BK53" i="4"/>
  <c r="BK31" i="4"/>
  <c r="BK6" i="4"/>
  <c r="BK25" i="4"/>
  <c r="BK90" i="4"/>
  <c r="BK87" i="4"/>
  <c r="BK84" i="4"/>
  <c r="BK26" i="4"/>
  <c r="BK20" i="4"/>
  <c r="BK5" i="4"/>
  <c r="BK89" i="4"/>
  <c r="BK83" i="4"/>
  <c r="BK10" i="4"/>
  <c r="BK49" i="4"/>
  <c r="BK41" i="4"/>
  <c r="BK37" i="4"/>
  <c r="BK3" i="4"/>
  <c r="BK95" i="4"/>
  <c r="BK81" i="4"/>
  <c r="BK17" i="4"/>
  <c r="BM8" i="4"/>
  <c r="BJ57" i="4"/>
  <c r="BK51" i="4"/>
  <c r="BK39" i="4"/>
  <c r="BK23" i="4"/>
  <c r="BK14" i="4"/>
  <c r="BK7" i="4"/>
  <c r="BK24" i="4"/>
  <c r="BJ24" i="4"/>
  <c r="BJ79" i="4"/>
  <c r="BJ75" i="4"/>
  <c r="BK65" i="4"/>
  <c r="BK61" i="4"/>
  <c r="BK45" i="4"/>
  <c r="BK29" i="4"/>
  <c r="BJ27" i="4"/>
  <c r="BK11" i="4"/>
  <c r="BK98" i="4"/>
  <c r="BJ98" i="4"/>
  <c r="BK97" i="4"/>
  <c r="DB325" i="4" l="1"/>
  <c r="DP325" i="4" s="1"/>
  <c r="F324" i="7" s="1"/>
  <c r="DP345" i="4"/>
  <c r="F344" i="7" s="1"/>
  <c r="DP279" i="4"/>
  <c r="F278" i="7" s="1"/>
  <c r="DP349" i="4"/>
  <c r="F348" i="7" s="1"/>
  <c r="DP298" i="4"/>
  <c r="F297" i="7" s="1"/>
  <c r="DP231" i="4"/>
  <c r="F230" i="7" s="1"/>
  <c r="DQ223" i="4"/>
  <c r="G222" i="7" s="1"/>
  <c r="DB193" i="4"/>
  <c r="DB155" i="4"/>
  <c r="DP194" i="4"/>
  <c r="F193" i="7" s="1"/>
  <c r="DP267" i="4"/>
  <c r="F266" i="7" s="1"/>
  <c r="DB312" i="4"/>
  <c r="DQ302" i="4"/>
  <c r="G301" i="7" s="1"/>
  <c r="DP318" i="4"/>
  <c r="F317" i="7" s="1"/>
  <c r="DQ304" i="4"/>
  <c r="G303" i="7" s="1"/>
  <c r="BV167" i="4"/>
  <c r="DP218" i="4"/>
  <c r="F217" i="7" s="1"/>
  <c r="DP142" i="4"/>
  <c r="F141" i="7" s="1"/>
  <c r="DP263" i="4"/>
  <c r="F262" i="7" s="1"/>
  <c r="DP341" i="4"/>
  <c r="F340" i="7" s="1"/>
  <c r="DP217" i="4"/>
  <c r="F216" i="7" s="1"/>
  <c r="DP317" i="4"/>
  <c r="F316" i="7" s="1"/>
  <c r="DQ178" i="4"/>
  <c r="G177" i="7" s="1"/>
  <c r="DB275" i="4"/>
  <c r="DP319" i="4"/>
  <c r="F318" i="7" s="1"/>
  <c r="BV166" i="4"/>
  <c r="BV204" i="4"/>
  <c r="BW227" i="4"/>
  <c r="BZ227" i="4" s="1"/>
  <c r="DQ183" i="4"/>
  <c r="G182" i="7" s="1"/>
  <c r="DB314" i="4"/>
  <c r="BZ170" i="4"/>
  <c r="CN170" i="4" s="1"/>
  <c r="BV282" i="4"/>
  <c r="BV317" i="4"/>
  <c r="BV134" i="4"/>
  <c r="BV171" i="4"/>
  <c r="BV278" i="4"/>
  <c r="BV123" i="4"/>
  <c r="DQ200" i="4"/>
  <c r="G199" i="7" s="1"/>
  <c r="DQ314" i="4"/>
  <c r="G313" i="7" s="1"/>
  <c r="DQ347" i="4"/>
  <c r="G346" i="7" s="1"/>
  <c r="DC255" i="4"/>
  <c r="DQ164" i="4"/>
  <c r="G163" i="7" s="1"/>
  <c r="DQ261" i="4"/>
  <c r="G260" i="7" s="1"/>
  <c r="DC277" i="4"/>
  <c r="DQ277" i="4" s="1"/>
  <c r="G276" i="7" s="1"/>
  <c r="DC202" i="4"/>
  <c r="DQ202" i="4" s="1"/>
  <c r="G201" i="7" s="1"/>
  <c r="DC352" i="4"/>
  <c r="DQ352" i="4" s="1"/>
  <c r="G351" i="7" s="1"/>
  <c r="DC295" i="4"/>
  <c r="DQ295" i="4" s="1"/>
  <c r="G294" i="7" s="1"/>
  <c r="DC299" i="4"/>
  <c r="DC228" i="4"/>
  <c r="DQ228" i="4" s="1"/>
  <c r="G227" i="7" s="1"/>
  <c r="DC342" i="4"/>
  <c r="DQ342" i="4" s="1"/>
  <c r="G341" i="7" s="1"/>
  <c r="DP207" i="4"/>
  <c r="F206" i="7" s="1"/>
  <c r="DC102" i="4"/>
  <c r="DQ102" i="4" s="1"/>
  <c r="G101" i="7" s="1"/>
  <c r="DC282" i="4"/>
  <c r="DQ282" i="4" s="1"/>
  <c r="G281" i="7" s="1"/>
  <c r="DC195" i="4"/>
  <c r="DQ195" i="4" s="1"/>
  <c r="G194" i="7" s="1"/>
  <c r="DC162" i="4"/>
  <c r="DQ162" i="4" s="1"/>
  <c r="G161" i="7" s="1"/>
  <c r="DC138" i="4"/>
  <c r="DQ138" i="4" s="1"/>
  <c r="G137" i="7" s="1"/>
  <c r="BW118" i="4"/>
  <c r="BZ118" i="4" s="1"/>
  <c r="DC99" i="4"/>
  <c r="DQ99" i="4" s="1"/>
  <c r="G98" i="7" s="1"/>
  <c r="DC120" i="4"/>
  <c r="DQ120" i="4" s="1"/>
  <c r="G119" i="7" s="1"/>
  <c r="DC181" i="4"/>
  <c r="DQ181" i="4" s="1"/>
  <c r="G180" i="7" s="1"/>
  <c r="BV117" i="4"/>
  <c r="DQ161" i="4"/>
  <c r="G160" i="7" s="1"/>
  <c r="DQ209" i="4"/>
  <c r="G208" i="7" s="1"/>
  <c r="BW193" i="4"/>
  <c r="BZ193" i="4" s="1"/>
  <c r="DC173" i="4"/>
  <c r="DQ173" i="4" s="1"/>
  <c r="G172" i="7" s="1"/>
  <c r="DQ216" i="4"/>
  <c r="G215" i="7" s="1"/>
  <c r="DQ272" i="4"/>
  <c r="G271" i="7" s="1"/>
  <c r="BV229" i="4"/>
  <c r="DC192" i="4"/>
  <c r="DQ192" i="4" s="1"/>
  <c r="G191" i="7" s="1"/>
  <c r="DP225" i="4"/>
  <c r="F224" i="7" s="1"/>
  <c r="BV233" i="4"/>
  <c r="BV188" i="4"/>
  <c r="DC226" i="4"/>
  <c r="DQ226" i="4" s="1"/>
  <c r="G225" i="7" s="1"/>
  <c r="DP274" i="4"/>
  <c r="F273" i="7" s="1"/>
  <c r="BV304" i="4"/>
  <c r="BV261" i="4"/>
  <c r="DC141" i="4"/>
  <c r="DQ141" i="4" s="1"/>
  <c r="G140" i="7" s="1"/>
  <c r="DC330" i="4"/>
  <c r="DQ330" i="4" s="1"/>
  <c r="G329" i="7" s="1"/>
  <c r="DP120" i="4"/>
  <c r="F119" i="7" s="1"/>
  <c r="BV151" i="4"/>
  <c r="BV292" i="4"/>
  <c r="BV172" i="4"/>
  <c r="DQ250" i="4"/>
  <c r="G249" i="7" s="1"/>
  <c r="DQ174" i="4"/>
  <c r="G173" i="7" s="1"/>
  <c r="DB302" i="4"/>
  <c r="DP302" i="4" s="1"/>
  <c r="F301" i="7" s="1"/>
  <c r="DP331" i="4"/>
  <c r="F330" i="7" s="1"/>
  <c r="DQ333" i="4"/>
  <c r="G332" i="7" s="1"/>
  <c r="BV251" i="4"/>
  <c r="DQ207" i="4"/>
  <c r="G206" i="7" s="1"/>
  <c r="DP321" i="4"/>
  <c r="F320" i="7" s="1"/>
  <c r="DQ109" i="4"/>
  <c r="G108" i="7" s="1"/>
  <c r="DP220" i="4"/>
  <c r="F219" i="7" s="1"/>
  <c r="DP162" i="4"/>
  <c r="F161" i="7" s="1"/>
  <c r="DQ305" i="4"/>
  <c r="G304" i="7" s="1"/>
  <c r="DQ234" i="4"/>
  <c r="G233" i="7" s="1"/>
  <c r="DP342" i="4"/>
  <c r="F341" i="7" s="1"/>
  <c r="DP297" i="4"/>
  <c r="F296" i="7" s="1"/>
  <c r="DQ353" i="4"/>
  <c r="G352" i="7" s="1"/>
  <c r="DQ193" i="4"/>
  <c r="G192" i="7" s="1"/>
  <c r="DQ310" i="4"/>
  <c r="G309" i="7" s="1"/>
  <c r="DQ212" i="4"/>
  <c r="G211" i="7" s="1"/>
  <c r="DP316" i="4"/>
  <c r="F315" i="7" s="1"/>
  <c r="DP299" i="4"/>
  <c r="F298" i="7" s="1"/>
  <c r="DP352" i="4"/>
  <c r="F351" i="7" s="1"/>
  <c r="DP179" i="4"/>
  <c r="F178" i="7" s="1"/>
  <c r="DC256" i="4"/>
  <c r="DQ256" i="4" s="1"/>
  <c r="G255" i="7" s="1"/>
  <c r="DQ133" i="4"/>
  <c r="G132" i="7" s="1"/>
  <c r="BV107" i="4"/>
  <c r="DB143" i="4"/>
  <c r="DP143" i="4" s="1"/>
  <c r="F142" i="7" s="1"/>
  <c r="DC175" i="4"/>
  <c r="DQ175" i="4" s="1"/>
  <c r="G174" i="7" s="1"/>
  <c r="DQ232" i="4"/>
  <c r="G231" i="7" s="1"/>
  <c r="BV115" i="4"/>
  <c r="DB350" i="4"/>
  <c r="DP350" i="4" s="1"/>
  <c r="F349" i="7" s="1"/>
  <c r="BV352" i="4"/>
  <c r="DC189" i="4"/>
  <c r="DQ189" i="4" s="1"/>
  <c r="G188" i="7" s="1"/>
  <c r="BV273" i="4"/>
  <c r="BV279" i="4"/>
  <c r="DC165" i="4"/>
  <c r="DQ165" i="4" s="1"/>
  <c r="G164" i="7" s="1"/>
  <c r="DP241" i="4"/>
  <c r="F240" i="7" s="1"/>
  <c r="DP322" i="4"/>
  <c r="F321" i="7" s="1"/>
  <c r="BV101" i="4"/>
  <c r="DC190" i="4"/>
  <c r="DQ190" i="4" s="1"/>
  <c r="G189" i="7" s="1"/>
  <c r="DP237" i="4"/>
  <c r="F236" i="7" s="1"/>
  <c r="DB160" i="4"/>
  <c r="DP160" i="4" s="1"/>
  <c r="F159" i="7" s="1"/>
  <c r="DB129" i="4"/>
  <c r="DP129" i="4" s="1"/>
  <c r="F128" i="7" s="1"/>
  <c r="DC131" i="4"/>
  <c r="DQ131" i="4" s="1"/>
  <c r="G130" i="7" s="1"/>
  <c r="BW203" i="4"/>
  <c r="BZ203" i="4" s="1"/>
  <c r="CN203" i="4" s="1"/>
  <c r="BV313" i="4"/>
  <c r="DQ300" i="4"/>
  <c r="G299" i="7" s="1"/>
  <c r="BV192" i="4"/>
  <c r="DP139" i="4"/>
  <c r="F138" i="7" s="1"/>
  <c r="BV306" i="4"/>
  <c r="DQ308" i="4"/>
  <c r="G307" i="7" s="1"/>
  <c r="DC344" i="4"/>
  <c r="DQ344" i="4" s="1"/>
  <c r="G343" i="7" s="1"/>
  <c r="BV207" i="4"/>
  <c r="DP104" i="4"/>
  <c r="F103" i="7" s="1"/>
  <c r="BV104" i="4"/>
  <c r="DB144" i="4"/>
  <c r="DP144" i="4" s="1"/>
  <c r="F143" i="7" s="1"/>
  <c r="DQ303" i="4"/>
  <c r="G302" i="7" s="1"/>
  <c r="DQ100" i="4"/>
  <c r="G99" i="7" s="1"/>
  <c r="DP329" i="4"/>
  <c r="F328" i="7" s="1"/>
  <c r="DQ315" i="4"/>
  <c r="G314" i="7" s="1"/>
  <c r="DQ145" i="4"/>
  <c r="G144" i="7" s="1"/>
  <c r="DC340" i="4"/>
  <c r="DQ340" i="4" s="1"/>
  <c r="G339" i="7" s="1"/>
  <c r="DP173" i="4"/>
  <c r="F172" i="7" s="1"/>
  <c r="DC125" i="4"/>
  <c r="DQ125" i="4" s="1"/>
  <c r="G124" i="7" s="1"/>
  <c r="DP163" i="4"/>
  <c r="F162" i="7" s="1"/>
  <c r="BV295" i="4"/>
  <c r="DB167" i="4"/>
  <c r="DP167" i="4" s="1"/>
  <c r="F166" i="7" s="1"/>
  <c r="DB117" i="4"/>
  <c r="DP117" i="4" s="1"/>
  <c r="F116" i="7" s="1"/>
  <c r="DP249" i="4"/>
  <c r="F248" i="7" s="1"/>
  <c r="DC148" i="4"/>
  <c r="DQ148" i="4" s="1"/>
  <c r="G147" i="7" s="1"/>
  <c r="DP199" i="4"/>
  <c r="F198" i="7" s="1"/>
  <c r="DB110" i="4"/>
  <c r="DP110" i="4" s="1"/>
  <c r="F109" i="7" s="1"/>
  <c r="DP193" i="4"/>
  <c r="F192" i="7" s="1"/>
  <c r="DQ323" i="4"/>
  <c r="G322" i="7" s="1"/>
  <c r="DB305" i="4"/>
  <c r="DP305" i="4" s="1"/>
  <c r="F304" i="7" s="1"/>
  <c r="DB310" i="4"/>
  <c r="DP310" i="4" s="1"/>
  <c r="F309" i="7" s="1"/>
  <c r="DP266" i="4"/>
  <c r="F265" i="7" s="1"/>
  <c r="DQ283" i="4"/>
  <c r="G282" i="7" s="1"/>
  <c r="DP136" i="4"/>
  <c r="F135" i="7" s="1"/>
  <c r="DC194" i="4"/>
  <c r="DQ194" i="4" s="1"/>
  <c r="G193" i="7" s="1"/>
  <c r="DC201" i="4"/>
  <c r="DQ201" i="4" s="1"/>
  <c r="G200" i="7" s="1"/>
  <c r="DB178" i="4"/>
  <c r="DP178" i="4" s="1"/>
  <c r="F177" i="7" s="1"/>
  <c r="DB166" i="4"/>
  <c r="DP166" i="4" s="1"/>
  <c r="F165" i="7" s="1"/>
  <c r="DB294" i="4"/>
  <c r="DP294" i="4" s="1"/>
  <c r="F293" i="7" s="1"/>
  <c r="DP271" i="4"/>
  <c r="F270" i="7" s="1"/>
  <c r="DP101" i="4"/>
  <c r="F100" i="7" s="1"/>
  <c r="DB304" i="4"/>
  <c r="DP304" i="4" s="1"/>
  <c r="F303" i="7" s="1"/>
  <c r="DB273" i="4"/>
  <c r="DP273" i="4" s="1"/>
  <c r="F272" i="7" s="1"/>
  <c r="BV169" i="4"/>
  <c r="BV238" i="4"/>
  <c r="DB114" i="4"/>
  <c r="DP114" i="4" s="1"/>
  <c r="F113" i="7" s="1"/>
  <c r="DB100" i="4"/>
  <c r="DP100" i="4" s="1"/>
  <c r="F99" i="7" s="1"/>
  <c r="BV196" i="4"/>
  <c r="DB292" i="4"/>
  <c r="DP292" i="4" s="1"/>
  <c r="F291" i="7" s="1"/>
  <c r="DC269" i="4"/>
  <c r="DQ269" i="4" s="1"/>
  <c r="G268" i="7" s="1"/>
  <c r="DQ311" i="4"/>
  <c r="G310" i="7" s="1"/>
  <c r="DQ230" i="4"/>
  <c r="G229" i="7" s="1"/>
  <c r="DP339" i="4"/>
  <c r="F338" i="7" s="1"/>
  <c r="DC197" i="4"/>
  <c r="DQ197" i="4" s="1"/>
  <c r="G196" i="7" s="1"/>
  <c r="DP340" i="4"/>
  <c r="F339" i="7" s="1"/>
  <c r="DQ186" i="4"/>
  <c r="G185" i="7" s="1"/>
  <c r="DP254" i="4"/>
  <c r="F253" i="7" s="1"/>
  <c r="DQ254" i="4"/>
  <c r="G253" i="7" s="1"/>
  <c r="DC322" i="4"/>
  <c r="DQ322" i="4" s="1"/>
  <c r="G321" i="7" s="1"/>
  <c r="DP127" i="4"/>
  <c r="F126" i="7" s="1"/>
  <c r="BV294" i="4"/>
  <c r="DP283" i="4"/>
  <c r="F282" i="7" s="1"/>
  <c r="DC116" i="4"/>
  <c r="DQ116" i="4" s="1"/>
  <c r="G115" i="7" s="1"/>
  <c r="DC136" i="4"/>
  <c r="DQ136" i="4" s="1"/>
  <c r="G135" i="7" s="1"/>
  <c r="DP191" i="4"/>
  <c r="F190" i="7" s="1"/>
  <c r="DC331" i="4"/>
  <c r="DQ331" i="4" s="1"/>
  <c r="G330" i="7" s="1"/>
  <c r="DQ247" i="4"/>
  <c r="G246" i="7" s="1"/>
  <c r="DC163" i="4"/>
  <c r="DQ163" i="4" s="1"/>
  <c r="G162" i="7" s="1"/>
  <c r="DQ286" i="4"/>
  <c r="G285" i="7" s="1"/>
  <c r="DP259" i="4"/>
  <c r="F258" i="7" s="1"/>
  <c r="DP126" i="4"/>
  <c r="F125" i="7" s="1"/>
  <c r="DC355" i="4"/>
  <c r="DQ355" i="4" s="1"/>
  <c r="G354" i="7" s="1"/>
  <c r="BV127" i="4"/>
  <c r="BV235" i="4"/>
  <c r="BV143" i="4"/>
  <c r="DC267" i="4"/>
  <c r="DQ267" i="4" s="1"/>
  <c r="G266" i="7" s="1"/>
  <c r="BW303" i="4"/>
  <c r="BZ303" i="4" s="1"/>
  <c r="BW281" i="4"/>
  <c r="BZ281" i="4" s="1"/>
  <c r="CN281" i="4" s="1"/>
  <c r="DQ147" i="4"/>
  <c r="G146" i="7" s="1"/>
  <c r="DC329" i="4"/>
  <c r="DQ329" i="4" s="1"/>
  <c r="G328" i="7" s="1"/>
  <c r="DP356" i="4"/>
  <c r="F355" i="7" s="1"/>
  <c r="DC221" i="4"/>
  <c r="DQ221" i="4" s="1"/>
  <c r="G220" i="7" s="1"/>
  <c r="DP188" i="4"/>
  <c r="F187" i="7" s="1"/>
  <c r="BV176" i="4"/>
  <c r="DB261" i="4"/>
  <c r="DP261" i="4" s="1"/>
  <c r="F260" i="7" s="1"/>
  <c r="DB333" i="4"/>
  <c r="DP333" i="4" s="1"/>
  <c r="F332" i="7" s="1"/>
  <c r="DQ219" i="4"/>
  <c r="G218" i="7" s="1"/>
  <c r="BV133" i="4"/>
  <c r="BV198" i="4"/>
  <c r="BV351" i="4"/>
  <c r="DP131" i="4"/>
  <c r="F130" i="7" s="1"/>
  <c r="DP229" i="4"/>
  <c r="F228" i="7" s="1"/>
  <c r="DC128" i="4"/>
  <c r="DQ128" i="4" s="1"/>
  <c r="G127" i="7" s="1"/>
  <c r="DC296" i="4"/>
  <c r="DQ296" i="4" s="1"/>
  <c r="G295" i="7" s="1"/>
  <c r="DP132" i="4"/>
  <c r="F131" i="7" s="1"/>
  <c r="DB172" i="4"/>
  <c r="DP172" i="4" s="1"/>
  <c r="F171" i="7" s="1"/>
  <c r="DC318" i="4"/>
  <c r="DQ318" i="4" s="1"/>
  <c r="G317" i="7" s="1"/>
  <c r="DB315" i="4"/>
  <c r="DP315" i="4" s="1"/>
  <c r="F314" i="7" s="1"/>
  <c r="DP99" i="4"/>
  <c r="F98" i="7" s="1"/>
  <c r="DQ132" i="4"/>
  <c r="G131" i="7" s="1"/>
  <c r="BV157" i="4"/>
  <c r="DQ289" i="4"/>
  <c r="G288" i="7" s="1"/>
  <c r="DQ156" i="4"/>
  <c r="G155" i="7" s="1"/>
  <c r="DP351" i="4"/>
  <c r="F350" i="7" s="1"/>
  <c r="DQ276" i="4"/>
  <c r="G275" i="7" s="1"/>
  <c r="DP285" i="4"/>
  <c r="F284" i="7" s="1"/>
  <c r="BV27" i="4"/>
  <c r="BV39" i="4"/>
  <c r="BV77" i="4"/>
  <c r="BV187" i="4"/>
  <c r="DB153" i="4"/>
  <c r="DP153" i="4" s="1"/>
  <c r="F152" i="7" s="1"/>
  <c r="DC253" i="4"/>
  <c r="DQ253" i="4" s="1"/>
  <c r="G252" i="7" s="1"/>
  <c r="BV224" i="4"/>
  <c r="DB260" i="4"/>
  <c r="DP260" i="4" s="1"/>
  <c r="F259" i="7" s="1"/>
  <c r="DC351" i="4"/>
  <c r="DQ351" i="4" s="1"/>
  <c r="G350" i="7" s="1"/>
  <c r="BV121" i="4"/>
  <c r="BV126" i="4"/>
  <c r="DC238" i="4"/>
  <c r="DQ238" i="4" s="1"/>
  <c r="G237" i="7" s="1"/>
  <c r="BV259" i="4"/>
  <c r="BV177" i="4"/>
  <c r="DP115" i="4"/>
  <c r="F114" i="7" s="1"/>
  <c r="DB353" i="4"/>
  <c r="DP353" i="4" s="1"/>
  <c r="F352" i="7" s="1"/>
  <c r="CA113" i="4"/>
  <c r="CO113" i="4" s="1"/>
  <c r="DQ154" i="4"/>
  <c r="G153" i="7" s="1"/>
  <c r="DP206" i="4"/>
  <c r="F205" i="7" s="1"/>
  <c r="DP201" i="4"/>
  <c r="F200" i="7" s="1"/>
  <c r="BZ243" i="4"/>
  <c r="CN243" i="4" s="1"/>
  <c r="DB111" i="4"/>
  <c r="DP111" i="4" s="1"/>
  <c r="F110" i="7" s="1"/>
  <c r="BV286" i="4"/>
  <c r="BV100" i="4"/>
  <c r="DP251" i="4"/>
  <c r="F250" i="7" s="1"/>
  <c r="DP306" i="4"/>
  <c r="F305" i="7" s="1"/>
  <c r="DC126" i="4"/>
  <c r="DQ126" i="4" s="1"/>
  <c r="G125" i="7" s="1"/>
  <c r="BV301" i="4"/>
  <c r="BV321" i="4"/>
  <c r="DB233" i="4"/>
  <c r="DP233" i="4" s="1"/>
  <c r="F232" i="7" s="1"/>
  <c r="DB323" i="4"/>
  <c r="DP323" i="4" s="1"/>
  <c r="F322" i="7" s="1"/>
  <c r="BV271" i="4"/>
  <c r="DQ198" i="4"/>
  <c r="G197" i="7" s="1"/>
  <c r="BV139" i="4"/>
  <c r="DC217" i="4"/>
  <c r="DQ217" i="4" s="1"/>
  <c r="G216" i="7" s="1"/>
  <c r="DC345" i="4"/>
  <c r="DQ345" i="4" s="1"/>
  <c r="G344" i="7" s="1"/>
  <c r="DB109" i="4"/>
  <c r="DP109" i="4" s="1"/>
  <c r="F108" i="7" s="1"/>
  <c r="DP212" i="4"/>
  <c r="F211" i="7" s="1"/>
  <c r="DC231" i="4"/>
  <c r="DQ231" i="4" s="1"/>
  <c r="G230" i="7" s="1"/>
  <c r="DB234" i="4"/>
  <c r="DP234" i="4" s="1"/>
  <c r="F233" i="7" s="1"/>
  <c r="DQ210" i="4"/>
  <c r="G209" i="7" s="1"/>
  <c r="BV318" i="4"/>
  <c r="DB156" i="4"/>
  <c r="DP156" i="4" s="1"/>
  <c r="F155" i="7" s="1"/>
  <c r="BV263" i="4"/>
  <c r="DC297" i="4"/>
  <c r="DQ297" i="4" s="1"/>
  <c r="G296" i="7" s="1"/>
  <c r="DP181" i="4"/>
  <c r="F180" i="7" s="1"/>
  <c r="DQ110" i="4"/>
  <c r="G109" i="7" s="1"/>
  <c r="DQ312" i="4"/>
  <c r="G311" i="7" s="1"/>
  <c r="DQ275" i="4"/>
  <c r="G274" i="7" s="1"/>
  <c r="BV208" i="4"/>
  <c r="DP307" i="4"/>
  <c r="F306" i="7" s="1"/>
  <c r="DQ346" i="4"/>
  <c r="G345" i="7" s="1"/>
  <c r="DQ187" i="4"/>
  <c r="G186" i="7" s="1"/>
  <c r="DP214" i="4"/>
  <c r="F213" i="7" s="1"/>
  <c r="DC122" i="4"/>
  <c r="DQ122" i="4" s="1"/>
  <c r="G121" i="7" s="1"/>
  <c r="DP313" i="4"/>
  <c r="F312" i="7" s="1"/>
  <c r="DQ260" i="4"/>
  <c r="G259" i="7" s="1"/>
  <c r="DC278" i="4"/>
  <c r="DQ278" i="4" s="1"/>
  <c r="G277" i="7" s="1"/>
  <c r="DQ167" i="4"/>
  <c r="G166" i="7" s="1"/>
  <c r="DC316" i="4"/>
  <c r="DQ316" i="4" s="1"/>
  <c r="G315" i="7" s="1"/>
  <c r="BV36" i="4"/>
  <c r="BV70" i="4"/>
  <c r="BV62" i="4"/>
  <c r="BV46" i="4"/>
  <c r="BV13" i="4"/>
  <c r="BV9" i="4"/>
  <c r="BV4" i="4"/>
  <c r="BV189" i="4"/>
  <c r="BV249" i="4"/>
  <c r="DB280" i="4"/>
  <c r="DP280" i="4" s="1"/>
  <c r="F279" i="7" s="1"/>
  <c r="BV320" i="4"/>
  <c r="DB311" i="4"/>
  <c r="DP311" i="4" s="1"/>
  <c r="F310" i="7" s="1"/>
  <c r="BV75" i="4"/>
  <c r="BV80" i="4"/>
  <c r="BV60" i="4"/>
  <c r="BV43" i="4"/>
  <c r="BV35" i="4"/>
  <c r="BV231" i="4"/>
  <c r="DB170" i="4"/>
  <c r="DP170" i="4" s="1"/>
  <c r="F169" i="7" s="1"/>
  <c r="DC332" i="4"/>
  <c r="DQ332" i="4" s="1"/>
  <c r="G331" i="7" s="1"/>
  <c r="BW319" i="4"/>
  <c r="BZ319" i="4" s="1"/>
  <c r="DB134" i="4"/>
  <c r="DP134" i="4" s="1"/>
  <c r="F133" i="7" s="1"/>
  <c r="BV132" i="4"/>
  <c r="BV150" i="4"/>
  <c r="DC213" i="4"/>
  <c r="DQ213" i="4" s="1"/>
  <c r="G212" i="7" s="1"/>
  <c r="BV300" i="4"/>
  <c r="BV44" i="4"/>
  <c r="BV94" i="4"/>
  <c r="BV67" i="4"/>
  <c r="BV55" i="4"/>
  <c r="DC142" i="4"/>
  <c r="DQ142" i="4" s="1"/>
  <c r="G141" i="7" s="1"/>
  <c r="BV130" i="4"/>
  <c r="DC338" i="4"/>
  <c r="DQ338" i="4" s="1"/>
  <c r="G337" i="7" s="1"/>
  <c r="BV114" i="4"/>
  <c r="DC176" i="4"/>
  <c r="DQ176" i="4" s="1"/>
  <c r="G175" i="7" s="1"/>
  <c r="BV245" i="4"/>
  <c r="BV220" i="4"/>
  <c r="DC204" i="4"/>
  <c r="DQ204" i="4" s="1"/>
  <c r="G203" i="7" s="1"/>
  <c r="BZ274" i="4"/>
  <c r="CA274" i="4"/>
  <c r="BV57" i="4"/>
  <c r="BV91" i="4"/>
  <c r="BV96" i="4"/>
  <c r="BV41" i="4"/>
  <c r="BV37" i="4"/>
  <c r="BV86" i="4"/>
  <c r="BV73" i="4"/>
  <c r="BV11" i="4"/>
  <c r="BV81" i="4"/>
  <c r="BV54" i="4"/>
  <c r="BV15" i="4"/>
  <c r="BV34" i="4"/>
  <c r="BV16" i="4"/>
  <c r="BW323" i="4"/>
  <c r="BV323" i="4"/>
  <c r="BV226" i="4"/>
  <c r="DC168" i="4"/>
  <c r="DQ168" i="4" s="1"/>
  <c r="G167" i="7" s="1"/>
  <c r="BW299" i="4"/>
  <c r="BZ299" i="4" s="1"/>
  <c r="BV299" i="4"/>
  <c r="DB151" i="4"/>
  <c r="DP151" i="4" s="1"/>
  <c r="F150" i="7" s="1"/>
  <c r="DB337" i="4"/>
  <c r="DP337" i="4" s="1"/>
  <c r="F336" i="7" s="1"/>
  <c r="BV308" i="4"/>
  <c r="BW141" i="4"/>
  <c r="DC152" i="4"/>
  <c r="DQ152" i="4" s="1"/>
  <c r="G151" i="7" s="1"/>
  <c r="DC246" i="4"/>
  <c r="DQ246" i="4" s="1"/>
  <c r="G245" i="7" s="1"/>
  <c r="BV315" i="4"/>
  <c r="BV302" i="4"/>
  <c r="DC203" i="4"/>
  <c r="DQ203" i="4" s="1"/>
  <c r="G202" i="7" s="1"/>
  <c r="BV239" i="4"/>
  <c r="BV305" i="4"/>
  <c r="BV194" i="4"/>
  <c r="BW138" i="4"/>
  <c r="DC281" i="4"/>
  <c r="DQ281" i="4" s="1"/>
  <c r="G280" i="7" s="1"/>
  <c r="BV280" i="4"/>
  <c r="BV258" i="4"/>
  <c r="BV248" i="4"/>
  <c r="DC157" i="4"/>
  <c r="DQ157" i="4" s="1"/>
  <c r="G156" i="7" s="1"/>
  <c r="BV244" i="4"/>
  <c r="BV118" i="4"/>
  <c r="BV262" i="4"/>
  <c r="BV228" i="4"/>
  <c r="BV168" i="4"/>
  <c r="BV164" i="4"/>
  <c r="BV135" i="4"/>
  <c r="BV242" i="4"/>
  <c r="BV200" i="4"/>
  <c r="BV312" i="4"/>
  <c r="BV116" i="4"/>
  <c r="BV24" i="4"/>
  <c r="BV8" i="4"/>
  <c r="BV7" i="4"/>
  <c r="BV63" i="4"/>
  <c r="BV5" i="4"/>
  <c r="BV84" i="4"/>
  <c r="BV64" i="4"/>
  <c r="BV50" i="4"/>
  <c r="BV3" i="4"/>
  <c r="BV68" i="4"/>
  <c r="BV32" i="4"/>
  <c r="BV146" i="4"/>
  <c r="BW353" i="4"/>
  <c r="BZ353" i="4" s="1"/>
  <c r="BV353" i="4"/>
  <c r="BV221" i="4"/>
  <c r="BV293" i="4"/>
  <c r="BV103" i="4"/>
  <c r="BV254" i="4"/>
  <c r="DC239" i="4"/>
  <c r="DQ239" i="4" s="1"/>
  <c r="G238" i="7" s="1"/>
  <c r="BV217" i="4"/>
  <c r="BW218" i="4"/>
  <c r="BZ218" i="4" s="1"/>
  <c r="CN218" i="4" s="1"/>
  <c r="BV319" i="4"/>
  <c r="DB308" i="4"/>
  <c r="DP308" i="4" s="1"/>
  <c r="F307" i="7" s="1"/>
  <c r="BV156" i="4"/>
  <c r="BV148" i="4"/>
  <c r="BV277" i="4"/>
  <c r="DC298" i="4"/>
  <c r="DQ298" i="4" s="1"/>
  <c r="G297" i="7" s="1"/>
  <c r="BV314" i="4"/>
  <c r="BW202" i="4"/>
  <c r="BZ202" i="4" s="1"/>
  <c r="CN202" i="4" s="1"/>
  <c r="BV354" i="4"/>
  <c r="BV102" i="4"/>
  <c r="BV297" i="4"/>
  <c r="BV199" i="4"/>
  <c r="BV303" i="4"/>
  <c r="BV310" i="4"/>
  <c r="BV197" i="4"/>
  <c r="BV289" i="4"/>
  <c r="BV296" i="4"/>
  <c r="BW175" i="4"/>
  <c r="BZ175" i="4" s="1"/>
  <c r="CN175" i="4" s="1"/>
  <c r="BW206" i="4"/>
  <c r="BV206" i="4"/>
  <c r="BW119" i="4"/>
  <c r="BV119" i="4"/>
  <c r="DC169" i="4"/>
  <c r="DQ169" i="4" s="1"/>
  <c r="G168" i="7" s="1"/>
  <c r="BV105" i="4"/>
  <c r="BV356" i="4"/>
  <c r="BV269" i="4"/>
  <c r="BV33" i="4"/>
  <c r="BV47" i="4"/>
  <c r="BV59" i="4"/>
  <c r="BV65" i="4"/>
  <c r="BV82" i="4"/>
  <c r="BV48" i="4"/>
  <c r="BV87" i="4"/>
  <c r="BV66" i="4"/>
  <c r="BV31" i="4"/>
  <c r="BV76" i="4"/>
  <c r="BV42" i="4"/>
  <c r="BV30" i="4"/>
  <c r="BV20" i="4"/>
  <c r="BV10" i="4"/>
  <c r="BV178" i="4"/>
  <c r="BW307" i="4"/>
  <c r="CA307" i="4" s="1"/>
  <c r="BV307" i="4"/>
  <c r="DC307" i="4"/>
  <c r="DQ307" i="4" s="1"/>
  <c r="G306" i="7" s="1"/>
  <c r="BW109" i="4"/>
  <c r="BZ109" i="4" s="1"/>
  <c r="BV109" i="4"/>
  <c r="DC319" i="4"/>
  <c r="DQ319" i="4" s="1"/>
  <c r="G318" i="7" s="1"/>
  <c r="BV122" i="4"/>
  <c r="BV219" i="4"/>
  <c r="BW177" i="4"/>
  <c r="CA325" i="4"/>
  <c r="CO325" i="4" s="1"/>
  <c r="DC317" i="4"/>
  <c r="DQ317" i="4" s="1"/>
  <c r="G316" i="7" s="1"/>
  <c r="DC270" i="4"/>
  <c r="DQ270" i="4" s="1"/>
  <c r="G269" i="7" s="1"/>
  <c r="BW355" i="4"/>
  <c r="CA355" i="4" s="1"/>
  <c r="BV355" i="4"/>
  <c r="BW209" i="4"/>
  <c r="CA209" i="4" s="1"/>
  <c r="BV209" i="4"/>
  <c r="BV110" i="4"/>
  <c r="BV311" i="4"/>
  <c r="BW153" i="4"/>
  <c r="BV153" i="4"/>
  <c r="BV154" i="4"/>
  <c r="BV257" i="4"/>
  <c r="BV252" i="4"/>
  <c r="BV184" i="4"/>
  <c r="BV284" i="4"/>
  <c r="DC334" i="4"/>
  <c r="DQ334" i="4" s="1"/>
  <c r="G333" i="7" s="1"/>
  <c r="BV163" i="4"/>
  <c r="DB265" i="4"/>
  <c r="DP265" i="4" s="1"/>
  <c r="F264" i="7" s="1"/>
  <c r="BV267" i="4"/>
  <c r="BZ106" i="4"/>
  <c r="CN106" i="4" s="1"/>
  <c r="DC104" i="4"/>
  <c r="DQ104" i="4" s="1"/>
  <c r="G103" i="7" s="1"/>
  <c r="DB348" i="4"/>
  <c r="DP348" i="4" s="1"/>
  <c r="F347" i="7" s="1"/>
  <c r="BV108" i="4"/>
  <c r="BV142" i="4"/>
  <c r="BW287" i="4"/>
  <c r="BV287" i="4"/>
  <c r="BV236" i="4"/>
  <c r="BW112" i="4"/>
  <c r="BZ112" i="4" s="1"/>
  <c r="BV112" i="4"/>
  <c r="BV173" i="4"/>
  <c r="DC321" i="4"/>
  <c r="DQ321" i="4" s="1"/>
  <c r="G320" i="7" s="1"/>
  <c r="BV285" i="4"/>
  <c r="BV181" i="4"/>
  <c r="DB268" i="4"/>
  <c r="DP268" i="4" s="1"/>
  <c r="F267" i="7" s="1"/>
  <c r="BV274" i="4"/>
  <c r="BV136" i="4"/>
  <c r="BV95" i="4"/>
  <c r="BV17" i="4"/>
  <c r="BV51" i="4"/>
  <c r="BV49" i="4"/>
  <c r="BV88" i="4"/>
  <c r="BV78" i="4"/>
  <c r="BV19" i="4"/>
  <c r="BV83" i="4"/>
  <c r="BV58" i="4"/>
  <c r="BV23" i="4"/>
  <c r="BV74" i="4"/>
  <c r="BV28" i="4"/>
  <c r="BV18" i="4"/>
  <c r="BV6" i="4"/>
  <c r="BV255" i="4"/>
  <c r="BW357" i="4"/>
  <c r="BZ357" i="4" s="1"/>
  <c r="BV357" i="4"/>
  <c r="DC218" i="4"/>
  <c r="DQ218" i="4" s="1"/>
  <c r="G217" i="7" s="1"/>
  <c r="BV186" i="4"/>
  <c r="BW111" i="4"/>
  <c r="BV111" i="4"/>
  <c r="DB198" i="4"/>
  <c r="DP198" i="4" s="1"/>
  <c r="F197" i="7" s="1"/>
  <c r="BV260" i="4"/>
  <c r="BV144" i="4"/>
  <c r="BV193" i="4"/>
  <c r="DB150" i="4"/>
  <c r="DP150" i="4" s="1"/>
  <c r="F149" i="7" s="1"/>
  <c r="DC235" i="4"/>
  <c r="DQ235" i="4" s="1"/>
  <c r="G234" i="7" s="1"/>
  <c r="BV290" i="4"/>
  <c r="BW279" i="4"/>
  <c r="BV322" i="4"/>
  <c r="DB320" i="4"/>
  <c r="DP320" i="4" s="1"/>
  <c r="F319" i="7" s="1"/>
  <c r="BV291" i="4"/>
  <c r="BW123" i="4"/>
  <c r="CA123" i="4" s="1"/>
  <c r="CO123" i="4" s="1"/>
  <c r="BV265" i="4"/>
  <c r="DB250" i="4"/>
  <c r="DP250" i="4" s="1"/>
  <c r="F249" i="7" s="1"/>
  <c r="DC196" i="4"/>
  <c r="DQ196" i="4" s="1"/>
  <c r="G195" i="7" s="1"/>
  <c r="BV309" i="4"/>
  <c r="BV180" i="4"/>
  <c r="BV99" i="4"/>
  <c r="BV241" i="4"/>
  <c r="BV223" i="4"/>
  <c r="BV215" i="4"/>
  <c r="BV298" i="4"/>
  <c r="DC339" i="4"/>
  <c r="DQ339" i="4" s="1"/>
  <c r="G338" i="7" s="1"/>
  <c r="DC220" i="4"/>
  <c r="DQ220" i="4" s="1"/>
  <c r="G219" i="7" s="1"/>
  <c r="DB200" i="4"/>
  <c r="DP200" i="4" s="1"/>
  <c r="F199" i="7" s="1"/>
  <c r="BV268" i="4"/>
  <c r="BV270" i="4"/>
  <c r="BV253" i="4"/>
  <c r="BZ270" i="4"/>
  <c r="CA270" i="4"/>
  <c r="BZ253" i="4"/>
  <c r="CA253" i="4"/>
  <c r="CO253" i="4" s="1"/>
  <c r="BZ136" i="4"/>
  <c r="CA136" i="4"/>
  <c r="DB326" i="4"/>
  <c r="DP326" i="4" s="1"/>
  <c r="F325" i="7" s="1"/>
  <c r="BW306" i="4"/>
  <c r="BW159" i="4"/>
  <c r="BW324" i="4"/>
  <c r="BW373" i="4"/>
  <c r="BW293" i="4"/>
  <c r="DQ257" i="4"/>
  <c r="G256" i="7" s="1"/>
  <c r="BW133" i="4"/>
  <c r="BW183" i="4"/>
  <c r="BW224" i="4"/>
  <c r="BW277" i="4"/>
  <c r="BW272" i="4"/>
  <c r="BW196" i="4"/>
  <c r="BW104" i="4"/>
  <c r="BW250" i="4"/>
  <c r="DB187" i="4"/>
  <c r="DP187" i="4" s="1"/>
  <c r="F186" i="7" s="1"/>
  <c r="BW263" i="4"/>
  <c r="BW367" i="4"/>
  <c r="BW213" i="4"/>
  <c r="BW190" i="4"/>
  <c r="BW149" i="4"/>
  <c r="BW140" i="4"/>
  <c r="BW266" i="4"/>
  <c r="BW231" i="4"/>
  <c r="BW358" i="4"/>
  <c r="BW120" i="4"/>
  <c r="BW212" i="4"/>
  <c r="BW335" i="4"/>
  <c r="BW363" i="4"/>
  <c r="BW251" i="4"/>
  <c r="DB346" i="4"/>
  <c r="DP346" i="4" s="1"/>
  <c r="F345" i="7" s="1"/>
  <c r="DB303" i="4"/>
  <c r="DP303" i="4" s="1"/>
  <c r="F302" i="7" s="1"/>
  <c r="BW301" i="4"/>
  <c r="BW296" i="4"/>
  <c r="DC245" i="4"/>
  <c r="DQ245" i="4" s="1"/>
  <c r="G244" i="7" s="1"/>
  <c r="DC227" i="4"/>
  <c r="DQ227" i="4" s="1"/>
  <c r="G226" i="7" s="1"/>
  <c r="BW168" i="4"/>
  <c r="BW232" i="4"/>
  <c r="CN116" i="4"/>
  <c r="BW242" i="4"/>
  <c r="DC274" i="4"/>
  <c r="DQ274" i="4" s="1"/>
  <c r="G273" i="7" s="1"/>
  <c r="BW259" i="4"/>
  <c r="DP343" i="4"/>
  <c r="F342" i="7" s="1"/>
  <c r="DP215" i="4"/>
  <c r="F214" i="7" s="1"/>
  <c r="DP270" i="4"/>
  <c r="F269" i="7" s="1"/>
  <c r="BW178" i="4"/>
  <c r="BW107" i="4"/>
  <c r="BW271" i="4"/>
  <c r="BW139" i="4"/>
  <c r="BW343" i="4"/>
  <c r="DQ135" i="4"/>
  <c r="G134" i="7" s="1"/>
  <c r="DQ106" i="4"/>
  <c r="G105" i="7" s="1"/>
  <c r="DQ121" i="4"/>
  <c r="G120" i="7" s="1"/>
  <c r="BW147" i="4"/>
  <c r="BW129" i="4"/>
  <c r="DP255" i="4"/>
  <c r="F254" i="7" s="1"/>
  <c r="BW211" i="4"/>
  <c r="DB159" i="4"/>
  <c r="DP159" i="4" s="1"/>
  <c r="F158" i="7" s="1"/>
  <c r="DP169" i="4"/>
  <c r="F168" i="7" s="1"/>
  <c r="DB216" i="4"/>
  <c r="DP216" i="4" s="1"/>
  <c r="F215" i="7" s="1"/>
  <c r="BW256" i="4"/>
  <c r="DP324" i="4"/>
  <c r="F323" i="7" s="1"/>
  <c r="CA344" i="4"/>
  <c r="CO344" i="4" s="1"/>
  <c r="DP332" i="4"/>
  <c r="F331" i="7" s="1"/>
  <c r="BW176" i="4"/>
  <c r="BW189" i="4"/>
  <c r="DP252" i="4"/>
  <c r="F251" i="7" s="1"/>
  <c r="DP256" i="4"/>
  <c r="F255" i="7" s="1"/>
  <c r="DB357" i="4"/>
  <c r="DP357" i="4" s="1"/>
  <c r="F356" i="7" s="1"/>
  <c r="DQ262" i="4"/>
  <c r="G261" i="7" s="1"/>
  <c r="DC354" i="4"/>
  <c r="DQ354" i="4" s="1"/>
  <c r="G353" i="7" s="1"/>
  <c r="BW103" i="4"/>
  <c r="BW186" i="4"/>
  <c r="BW134" i="4"/>
  <c r="DC259" i="4"/>
  <c r="DQ259" i="4" s="1"/>
  <c r="G258" i="7" s="1"/>
  <c r="DP171" i="4"/>
  <c r="F170" i="7" s="1"/>
  <c r="BW131" i="4"/>
  <c r="BW254" i="4"/>
  <c r="DQ291" i="4"/>
  <c r="G290" i="7" s="1"/>
  <c r="DQ170" i="4"/>
  <c r="G169" i="7" s="1"/>
  <c r="DB133" i="4"/>
  <c r="DP133" i="4" s="1"/>
  <c r="F132" i="7" s="1"/>
  <c r="CN378" i="4"/>
  <c r="DB161" i="4"/>
  <c r="DP161" i="4" s="1"/>
  <c r="F160" i="7" s="1"/>
  <c r="DQ130" i="4"/>
  <c r="G129" i="7" s="1"/>
  <c r="BW238" i="4"/>
  <c r="DC343" i="4"/>
  <c r="DQ343" i="4" s="1"/>
  <c r="G342" i="7" s="1"/>
  <c r="DC177" i="4"/>
  <c r="DQ177" i="4" s="1"/>
  <c r="G176" i="7" s="1"/>
  <c r="DP286" i="4"/>
  <c r="F285" i="7" s="1"/>
  <c r="DQ244" i="4"/>
  <c r="G243" i="7" s="1"/>
  <c r="DP344" i="4"/>
  <c r="F343" i="7" s="1"/>
  <c r="BW345" i="4"/>
  <c r="DB224" i="4"/>
  <c r="DP224" i="4" s="1"/>
  <c r="F223" i="7" s="1"/>
  <c r="BW100" i="4"/>
  <c r="DQ268" i="4"/>
  <c r="G267" i="7" s="1"/>
  <c r="DP124" i="4"/>
  <c r="F123" i="7" s="1"/>
  <c r="BW260" i="4"/>
  <c r="DQ341" i="4"/>
  <c r="G340" i="7" s="1"/>
  <c r="BW101" i="4"/>
  <c r="DC284" i="4"/>
  <c r="DQ284" i="4" s="1"/>
  <c r="G283" i="7" s="1"/>
  <c r="BW152" i="4"/>
  <c r="BW360" i="4"/>
  <c r="BW384" i="4"/>
  <c r="DP128" i="4"/>
  <c r="F127" i="7" s="1"/>
  <c r="BW382" i="4"/>
  <c r="BZ382" i="4" s="1"/>
  <c r="CN382" i="4" s="1"/>
  <c r="CN227" i="4"/>
  <c r="BW121" i="4"/>
  <c r="BW302" i="4"/>
  <c r="BW291" i="4"/>
  <c r="DQ327" i="4"/>
  <c r="G326" i="7" s="1"/>
  <c r="DC199" i="4"/>
  <c r="DQ199" i="4" s="1"/>
  <c r="G198" i="7" s="1"/>
  <c r="DP137" i="4"/>
  <c r="F136" i="7" s="1"/>
  <c r="BW150" i="4"/>
  <c r="BW235" i="4"/>
  <c r="DP147" i="4"/>
  <c r="F146" i="7" s="1"/>
  <c r="BW311" i="4"/>
  <c r="DB183" i="4"/>
  <c r="DP183" i="4" s="1"/>
  <c r="F182" i="7" s="1"/>
  <c r="DB185" i="4"/>
  <c r="DP185" i="4" s="1"/>
  <c r="F184" i="7" s="1"/>
  <c r="DB154" i="4"/>
  <c r="DP154" i="4" s="1"/>
  <c r="F153" i="7" s="1"/>
  <c r="DB290" i="4"/>
  <c r="DP290" i="4" s="1"/>
  <c r="F289" i="7" s="1"/>
  <c r="DC279" i="4"/>
  <c r="DQ279" i="4" s="1"/>
  <c r="G278" i="7" s="1"/>
  <c r="DP257" i="4"/>
  <c r="F256" i="7" s="1"/>
  <c r="BW132" i="4"/>
  <c r="CO348" i="4"/>
  <c r="DC349" i="4"/>
  <c r="DQ349" i="4" s="1"/>
  <c r="G348" i="7" s="1"/>
  <c r="BW320" i="4"/>
  <c r="DP148" i="4"/>
  <c r="F147" i="7" s="1"/>
  <c r="DB184" i="4"/>
  <c r="DP184" i="4" s="1"/>
  <c r="F183" i="7" s="1"/>
  <c r="DB205" i="4"/>
  <c r="DP205" i="4" s="1"/>
  <c r="F204" i="7" s="1"/>
  <c r="BW230" i="4"/>
  <c r="DC251" i="4"/>
  <c r="DQ251" i="4" s="1"/>
  <c r="G250" i="7" s="1"/>
  <c r="DQ123" i="4"/>
  <c r="G122" i="7" s="1"/>
  <c r="BW199" i="4"/>
  <c r="BW265" i="4"/>
  <c r="DP197" i="4"/>
  <c r="F196" i="7" s="1"/>
  <c r="BW137" i="4"/>
  <c r="DP258" i="4"/>
  <c r="F257" i="7" s="1"/>
  <c r="DP213" i="4"/>
  <c r="F212" i="7" s="1"/>
  <c r="DB288" i="4"/>
  <c r="DP288" i="4" s="1"/>
  <c r="F287" i="7" s="1"/>
  <c r="DB248" i="4"/>
  <c r="DP248" i="4" s="1"/>
  <c r="F247" i="7" s="1"/>
  <c r="DP116" i="4"/>
  <c r="F115" i="7" s="1"/>
  <c r="BZ348" i="4"/>
  <c r="CN348" i="4" s="1"/>
  <c r="DB244" i="4"/>
  <c r="DP244" i="4" s="1"/>
  <c r="F243" i="7" s="1"/>
  <c r="DC328" i="4"/>
  <c r="DQ328" i="4" s="1"/>
  <c r="G327" i="7" s="1"/>
  <c r="BW180" i="4"/>
  <c r="DP296" i="4"/>
  <c r="F295" i="7" s="1"/>
  <c r="DQ242" i="4"/>
  <c r="G241" i="7" s="1"/>
  <c r="DB118" i="4"/>
  <c r="DP118" i="4" s="1"/>
  <c r="F117" i="7" s="1"/>
  <c r="DQ171" i="4"/>
  <c r="G170" i="7" s="1"/>
  <c r="DP247" i="4"/>
  <c r="F246" i="7" s="1"/>
  <c r="CO243" i="4"/>
  <c r="BW191" i="4"/>
  <c r="BW275" i="4"/>
  <c r="BW334" i="4"/>
  <c r="DP278" i="4"/>
  <c r="F277" i="7" s="1"/>
  <c r="DB230" i="4"/>
  <c r="DP230" i="4" s="1"/>
  <c r="F229" i="7" s="1"/>
  <c r="BW321" i="4"/>
  <c r="DP192" i="4"/>
  <c r="F191" i="7" s="1"/>
  <c r="DQ336" i="4"/>
  <c r="G335" i="7" s="1"/>
  <c r="DQ280" i="4"/>
  <c r="G279" i="7" s="1"/>
  <c r="DQ172" i="4"/>
  <c r="G171" i="7" s="1"/>
  <c r="DC237" i="4"/>
  <c r="DQ237" i="4" s="1"/>
  <c r="G236" i="7" s="1"/>
  <c r="DB164" i="4"/>
  <c r="DP164" i="4" s="1"/>
  <c r="F163" i="7" s="1"/>
  <c r="DB276" i="4"/>
  <c r="DP276" i="4" s="1"/>
  <c r="F275" i="7" s="1"/>
  <c r="DB105" i="4"/>
  <c r="DP105" i="4" s="1"/>
  <c r="F104" i="7" s="1"/>
  <c r="BW229" i="4"/>
  <c r="DP204" i="4"/>
  <c r="F203" i="7" s="1"/>
  <c r="BW356" i="4"/>
  <c r="BW135" i="4"/>
  <c r="BW181" i="4"/>
  <c r="DP202" i="4"/>
  <c r="F201" i="7" s="1"/>
  <c r="DB242" i="4"/>
  <c r="DP242" i="4" s="1"/>
  <c r="F241" i="7" s="1"/>
  <c r="BW201" i="4"/>
  <c r="DP253" i="4"/>
  <c r="F252" i="7" s="1"/>
  <c r="BW200" i="4"/>
  <c r="BW268" i="4"/>
  <c r="DP312" i="4"/>
  <c r="F311" i="7" s="1"/>
  <c r="BW167" i="4"/>
  <c r="BW143" i="4"/>
  <c r="BW221" i="4"/>
  <c r="BW317" i="4"/>
  <c r="BW158" i="4"/>
  <c r="BW314" i="4"/>
  <c r="BW284" i="4"/>
  <c r="BW267" i="4"/>
  <c r="DB180" i="4"/>
  <c r="DP180" i="4" s="1"/>
  <c r="F179" i="7" s="1"/>
  <c r="BW228" i="4"/>
  <c r="BW298" i="4"/>
  <c r="DC103" i="4"/>
  <c r="DQ103" i="4" s="1"/>
  <c r="G102" i="7" s="1"/>
  <c r="DC241" i="4"/>
  <c r="DQ241" i="4" s="1"/>
  <c r="G240" i="7" s="1"/>
  <c r="BW294" i="4"/>
  <c r="BW315" i="4"/>
  <c r="BW364" i="4"/>
  <c r="BZ364" i="4" s="1"/>
  <c r="CN364" i="4" s="1"/>
  <c r="BW304" i="4"/>
  <c r="BW361" i="4"/>
  <c r="BZ361" i="4" s="1"/>
  <c r="CN361" i="4" s="1"/>
  <c r="DB232" i="4"/>
  <c r="DP232" i="4" s="1"/>
  <c r="F231" i="7" s="1"/>
  <c r="BW366" i="4"/>
  <c r="DP330" i="4"/>
  <c r="F329" i="7" s="1"/>
  <c r="BW171" i="4"/>
  <c r="BW207" i="4"/>
  <c r="BW273" i="4"/>
  <c r="BW278" i="4"/>
  <c r="BW217" i="4"/>
  <c r="BW165" i="4"/>
  <c r="BW318" i="4"/>
  <c r="BW122" i="4"/>
  <c r="BW161" i="4"/>
  <c r="BW370" i="4"/>
  <c r="CA370" i="4" s="1"/>
  <c r="CO370" i="4" s="1"/>
  <c r="BW351" i="4"/>
  <c r="DB219" i="4"/>
  <c r="DP219" i="4" s="1"/>
  <c r="F218" i="7" s="1"/>
  <c r="BW337" i="4"/>
  <c r="BW114" i="4"/>
  <c r="BW247" i="4"/>
  <c r="BW286" i="4"/>
  <c r="DC236" i="4"/>
  <c r="DQ236" i="4" s="1"/>
  <c r="G235" i="7" s="1"/>
  <c r="DP293" i="4"/>
  <c r="F292" i="7" s="1"/>
  <c r="DQ134" i="4"/>
  <c r="G133" i="7" s="1"/>
  <c r="BW174" i="4"/>
  <c r="BW222" i="4"/>
  <c r="BW246" i="4"/>
  <c r="DB121" i="4"/>
  <c r="DP121" i="4" s="1"/>
  <c r="F120" i="7" s="1"/>
  <c r="BW126" i="4"/>
  <c r="BW110" i="4"/>
  <c r="BW239" i="4"/>
  <c r="BW342" i="4"/>
  <c r="DC271" i="4"/>
  <c r="DQ271" i="4" s="1"/>
  <c r="G270" i="7" s="1"/>
  <c r="DC249" i="4"/>
  <c r="DQ249" i="4" s="1"/>
  <c r="G248" i="7" s="1"/>
  <c r="BW290" i="4"/>
  <c r="BW257" i="4"/>
  <c r="BW297" i="4"/>
  <c r="DQ179" i="4"/>
  <c r="G178" i="7" s="1"/>
  <c r="DQ127" i="4"/>
  <c r="G126" i="7" s="1"/>
  <c r="BW340" i="4"/>
  <c r="DQ292" i="4"/>
  <c r="G291" i="7" s="1"/>
  <c r="BW184" i="4"/>
  <c r="BW245" i="4"/>
  <c r="DC214" i="4"/>
  <c r="DQ214" i="4" s="1"/>
  <c r="G213" i="7" s="1"/>
  <c r="BW163" i="4"/>
  <c r="DP327" i="4"/>
  <c r="F326" i="7" s="1"/>
  <c r="DQ225" i="4"/>
  <c r="G224" i="7" s="1"/>
  <c r="BW258" i="4"/>
  <c r="DQ139" i="4"/>
  <c r="G138" i="7" s="1"/>
  <c r="DC149" i="4"/>
  <c r="DQ149" i="4" s="1"/>
  <c r="G148" i="7" s="1"/>
  <c r="BW310" i="4"/>
  <c r="BW220" i="4"/>
  <c r="BW288" i="4"/>
  <c r="BW248" i="4"/>
  <c r="BW309" i="4"/>
  <c r="DC240" i="4"/>
  <c r="DQ240" i="4" s="1"/>
  <c r="G239" i="7" s="1"/>
  <c r="DP108" i="4"/>
  <c r="F107" i="7" s="1"/>
  <c r="DP223" i="4"/>
  <c r="F222" i="7" s="1"/>
  <c r="DQ273" i="4"/>
  <c r="G272" i="7" s="1"/>
  <c r="BW169" i="4"/>
  <c r="BW142" i="4"/>
  <c r="DP262" i="4"/>
  <c r="F261" i="7" s="1"/>
  <c r="BW192" i="4"/>
  <c r="DP336" i="4"/>
  <c r="F335" i="7" s="1"/>
  <c r="BW237" i="4"/>
  <c r="BW276" i="4"/>
  <c r="BW328" i="4"/>
  <c r="BW125" i="4"/>
  <c r="BW105" i="4"/>
  <c r="BW208" i="4"/>
  <c r="BW285" i="4"/>
  <c r="DP289" i="4"/>
  <c r="F288" i="7" s="1"/>
  <c r="DC263" i="4"/>
  <c r="DQ263" i="4" s="1"/>
  <c r="G262" i="7" s="1"/>
  <c r="DB135" i="4"/>
  <c r="DP135" i="4" s="1"/>
  <c r="F134" i="7" s="1"/>
  <c r="DC119" i="4"/>
  <c r="DQ119" i="4" s="1"/>
  <c r="G118" i="7" s="1"/>
  <c r="DC124" i="4"/>
  <c r="DQ124" i="4" s="1"/>
  <c r="G123" i="7" s="1"/>
  <c r="DC208" i="4"/>
  <c r="DQ208" i="4" s="1"/>
  <c r="G207" i="7" s="1"/>
  <c r="BW269" i="4"/>
  <c r="BW226" i="4"/>
  <c r="BW350" i="4"/>
  <c r="BW255" i="4"/>
  <c r="DC188" i="4"/>
  <c r="DQ188" i="4" s="1"/>
  <c r="G187" i="7" s="1"/>
  <c r="BW261" i="4"/>
  <c r="BW264" i="4"/>
  <c r="BW155" i="4"/>
  <c r="BW359" i="4"/>
  <c r="BW371" i="4"/>
  <c r="CA371" i="4" s="1"/>
  <c r="CO371" i="4" s="1"/>
  <c r="BW313" i="4"/>
  <c r="BW316" i="4"/>
  <c r="BW249" i="4"/>
  <c r="DQ265" i="4"/>
  <c r="G264" i="7" s="1"/>
  <c r="BW354" i="4"/>
  <c r="BW205" i="4"/>
  <c r="BW197" i="4"/>
  <c r="BW241" i="4"/>
  <c r="BW329" i="4"/>
  <c r="BW338" i="4"/>
  <c r="BW215" i="4"/>
  <c r="BW300" i="4"/>
  <c r="BW369" i="4"/>
  <c r="BZ369" i="4" s="1"/>
  <c r="CN369" i="4" s="1"/>
  <c r="BW173" i="4"/>
  <c r="BW368" i="4"/>
  <c r="BZ368" i="4" s="1"/>
  <c r="CN368" i="4" s="1"/>
  <c r="BW312" i="4"/>
  <c r="BW162" i="4"/>
  <c r="BW210" i="4"/>
  <c r="DQ266" i="4"/>
  <c r="G265" i="7" s="1"/>
  <c r="DP295" i="4"/>
  <c r="F294" i="7" s="1"/>
  <c r="DQ255" i="4"/>
  <c r="G254" i="7" s="1"/>
  <c r="BW233" i="4"/>
  <c r="BW195" i="4"/>
  <c r="BW326" i="4"/>
  <c r="BW130" i="4"/>
  <c r="BW283" i="4"/>
  <c r="BW341" i="4"/>
  <c r="DQ324" i="4"/>
  <c r="G323" i="7" s="1"/>
  <c r="BW381" i="4"/>
  <c r="BW160" i="4"/>
  <c r="CA116" i="4"/>
  <c r="DC113" i="4"/>
  <c r="DQ113" i="4" s="1"/>
  <c r="G112" i="7" s="1"/>
  <c r="BW330" i="4"/>
  <c r="DC146" i="4"/>
  <c r="DQ146" i="4" s="1"/>
  <c r="G145" i="7" s="1"/>
  <c r="BW127" i="4"/>
  <c r="DP281" i="4"/>
  <c r="F280" i="7" s="1"/>
  <c r="DP177" i="4"/>
  <c r="F176" i="7" s="1"/>
  <c r="BW117" i="4"/>
  <c r="BW282" i="4"/>
  <c r="DQ185" i="4"/>
  <c r="G184" i="7" s="1"/>
  <c r="BW166" i="4"/>
  <c r="DC215" i="4"/>
  <c r="DQ215" i="4" s="1"/>
  <c r="G214" i="7" s="1"/>
  <c r="DP158" i="4"/>
  <c r="F157" i="7" s="1"/>
  <c r="BW115" i="4"/>
  <c r="BW386" i="4"/>
  <c r="BW146" i="4"/>
  <c r="BW379" i="4"/>
  <c r="BZ379" i="4" s="1"/>
  <c r="CN379" i="4" s="1"/>
  <c r="DQ335" i="4"/>
  <c r="G334" i="7" s="1"/>
  <c r="DQ293" i="4"/>
  <c r="G292" i="7" s="1"/>
  <c r="BW188" i="4"/>
  <c r="BW352" i="4"/>
  <c r="BW216" i="4"/>
  <c r="DP301" i="4"/>
  <c r="F300" i="7" s="1"/>
  <c r="CA332" i="4"/>
  <c r="CO332" i="4" s="1"/>
  <c r="DB264" i="4"/>
  <c r="DP264" i="4" s="1"/>
  <c r="F263" i="7" s="1"/>
  <c r="DC285" i="4"/>
  <c r="DQ285" i="4" s="1"/>
  <c r="G284" i="7" s="1"/>
  <c r="BW333" i="4"/>
  <c r="CO170" i="4"/>
  <c r="BW234" i="4"/>
  <c r="DQ155" i="4"/>
  <c r="G154" i="7" s="1"/>
  <c r="DQ151" i="4"/>
  <c r="G150" i="7" s="1"/>
  <c r="DB186" i="4"/>
  <c r="DP186" i="4" s="1"/>
  <c r="F185" i="7" s="1"/>
  <c r="DB335" i="4"/>
  <c r="DP335" i="4" s="1"/>
  <c r="F334" i="7" s="1"/>
  <c r="BW295" i="4"/>
  <c r="DP338" i="4"/>
  <c r="F337" i="7" s="1"/>
  <c r="DQ337" i="4"/>
  <c r="G336" i="7" s="1"/>
  <c r="BW145" i="4"/>
  <c r="BW374" i="4"/>
  <c r="DB174" i="4"/>
  <c r="DP174" i="4" s="1"/>
  <c r="F173" i="7" s="1"/>
  <c r="DB243" i="4"/>
  <c r="DP243" i="4" s="1"/>
  <c r="F242" i="7" s="1"/>
  <c r="DQ115" i="4"/>
  <c r="G114" i="7" s="1"/>
  <c r="BW151" i="4"/>
  <c r="DP222" i="4"/>
  <c r="F221" i="7" s="1"/>
  <c r="BW198" i="4"/>
  <c r="DP235" i="4"/>
  <c r="F234" i="7" s="1"/>
  <c r="DQ182" i="4"/>
  <c r="G181" i="7" s="1"/>
  <c r="BW219" i="4"/>
  <c r="DP175" i="4"/>
  <c r="F174" i="7" s="1"/>
  <c r="DP123" i="4"/>
  <c r="F122" i="7" s="1"/>
  <c r="BW308" i="4"/>
  <c r="DP189" i="4"/>
  <c r="F188" i="7" s="1"/>
  <c r="BW156" i="4"/>
  <c r="DQ325" i="4"/>
  <c r="G324" i="7" s="1"/>
  <c r="BW128" i="4"/>
  <c r="DC309" i="4"/>
  <c r="DQ309" i="4" s="1"/>
  <c r="G308" i="7" s="1"/>
  <c r="BW124" i="4"/>
  <c r="DQ105" i="4"/>
  <c r="G104" i="7" s="1"/>
  <c r="DQ252" i="4"/>
  <c r="G251" i="7" s="1"/>
  <c r="BW148" i="4"/>
  <c r="DC356" i="4"/>
  <c r="DQ356" i="4" s="1"/>
  <c r="G355" i="7" s="1"/>
  <c r="DQ108" i="4"/>
  <c r="G107" i="7" s="1"/>
  <c r="BW204" i="4"/>
  <c r="DB272" i="4"/>
  <c r="DP272" i="4" s="1"/>
  <c r="F271" i="7" s="1"/>
  <c r="CN113" i="4"/>
  <c r="BW376" i="4"/>
  <c r="CA376" i="4" s="1"/>
  <c r="CO376" i="4" s="1"/>
  <c r="DQ348" i="4"/>
  <c r="G347" i="7" s="1"/>
  <c r="BW292" i="4"/>
  <c r="BW172" i="4"/>
  <c r="BW144" i="4"/>
  <c r="DC158" i="4"/>
  <c r="DQ158" i="4" s="1"/>
  <c r="G157" i="7" s="1"/>
  <c r="DC206" i="4"/>
  <c r="DQ206" i="4" s="1"/>
  <c r="G205" i="7" s="1"/>
  <c r="DC222" i="4"/>
  <c r="DQ222" i="4" s="1"/>
  <c r="G221" i="7" s="1"/>
  <c r="DQ294" i="4"/>
  <c r="G293" i="7" s="1"/>
  <c r="BW187" i="4"/>
  <c r="DP122" i="4"/>
  <c r="F121" i="7" s="1"/>
  <c r="DB209" i="4"/>
  <c r="DP209" i="4" s="1"/>
  <c r="F208" i="7" s="1"/>
  <c r="DP314" i="4"/>
  <c r="F313" i="7" s="1"/>
  <c r="DB210" i="4"/>
  <c r="DP210" i="4" s="1"/>
  <c r="F209" i="7" s="1"/>
  <c r="BW331" i="4"/>
  <c r="DQ287" i="4"/>
  <c r="G286" i="7" s="1"/>
  <c r="DC313" i="4"/>
  <c r="DQ313" i="4" s="1"/>
  <c r="G312" i="7" s="1"/>
  <c r="DP165" i="4"/>
  <c r="F164" i="7" s="1"/>
  <c r="DP275" i="4"/>
  <c r="F274" i="7" s="1"/>
  <c r="DP138" i="4"/>
  <c r="F137" i="7" s="1"/>
  <c r="BW305" i="4"/>
  <c r="BW185" i="4"/>
  <c r="DQ129" i="4"/>
  <c r="G128" i="7" s="1"/>
  <c r="BW154" i="4"/>
  <c r="BW102" i="4"/>
  <c r="DP155" i="4"/>
  <c r="F154" i="7" s="1"/>
  <c r="DQ111" i="4"/>
  <c r="G110" i="7" s="1"/>
  <c r="BW194" i="4"/>
  <c r="DQ143" i="4"/>
  <c r="G142" i="7" s="1"/>
  <c r="DQ153" i="4"/>
  <c r="G152" i="7" s="1"/>
  <c r="BW322" i="4"/>
  <c r="BW347" i="4"/>
  <c r="BW179" i="4"/>
  <c r="BW280" i="4"/>
  <c r="BW252" i="4"/>
  <c r="BW157" i="4"/>
  <c r="DC140" i="4"/>
  <c r="DQ140" i="4" s="1"/>
  <c r="G139" i="7" s="1"/>
  <c r="CO106" i="4"/>
  <c r="BW214" i="4"/>
  <c r="DQ258" i="4"/>
  <c r="G257" i="7" s="1"/>
  <c r="BW182" i="4"/>
  <c r="DC306" i="4"/>
  <c r="DQ306" i="4" s="1"/>
  <c r="G305" i="7" s="1"/>
  <c r="DB291" i="4"/>
  <c r="DP291" i="4" s="1"/>
  <c r="F290" i="7" s="1"/>
  <c r="DQ211" i="4"/>
  <c r="G210" i="7" s="1"/>
  <c r="BW327" i="4"/>
  <c r="BW225" i="4"/>
  <c r="DC137" i="4"/>
  <c r="DQ137" i="4" s="1"/>
  <c r="G136" i="7" s="1"/>
  <c r="BW346" i="4"/>
  <c r="DB106" i="4"/>
  <c r="DP106" i="4" s="1"/>
  <c r="F105" i="7" s="1"/>
  <c r="BW375" i="4"/>
  <c r="BW372" i="4"/>
  <c r="BW289" i="4"/>
  <c r="BW240" i="4"/>
  <c r="BW244" i="4"/>
  <c r="BW108" i="4"/>
  <c r="CA227" i="4"/>
  <c r="CO227" i="4" s="1"/>
  <c r="BW99" i="4"/>
  <c r="DQ166" i="4"/>
  <c r="G165" i="7" s="1"/>
  <c r="DQ299" i="4"/>
  <c r="G298" i="7" s="1"/>
  <c r="DQ191" i="4"/>
  <c r="G190" i="7" s="1"/>
  <c r="BW262" i="4"/>
  <c r="BW223" i="4"/>
  <c r="DB182" i="4"/>
  <c r="DP182" i="4" s="1"/>
  <c r="F181" i="7" s="1"/>
  <c r="DB287" i="4"/>
  <c r="DP287" i="4" s="1"/>
  <c r="F286" i="7" s="1"/>
  <c r="DB300" i="4"/>
  <c r="DP300" i="4" s="1"/>
  <c r="F299" i="7" s="1"/>
  <c r="DC112" i="4"/>
  <c r="DQ112" i="4" s="1"/>
  <c r="G111" i="7" s="1"/>
  <c r="BW385" i="4"/>
  <c r="BW349" i="4"/>
  <c r="BW236" i="4"/>
  <c r="BW377" i="4"/>
  <c r="BZ377" i="4" s="1"/>
  <c r="CN377" i="4" s="1"/>
  <c r="BW336" i="4"/>
  <c r="BW164" i="4"/>
  <c r="DC301" i="4"/>
  <c r="DQ301" i="4" s="1"/>
  <c r="G300" i="7" s="1"/>
  <c r="DP228" i="4"/>
  <c r="F227" i="7" s="1"/>
  <c r="DQ114" i="4"/>
  <c r="G113" i="7" s="1"/>
  <c r="BW339" i="4"/>
  <c r="DC101" i="4"/>
  <c r="DQ101" i="4" s="1"/>
  <c r="G100" i="7" s="1"/>
  <c r="BW380" i="4"/>
  <c r="CA380" i="4" s="1"/>
  <c r="CO380" i="4" s="1"/>
  <c r="DC229" i="4"/>
  <c r="DQ229" i="4" s="1"/>
  <c r="G228" i="7" s="1"/>
  <c r="DI98" i="4"/>
  <c r="DW98" i="4" s="1"/>
  <c r="M97" i="7" s="1"/>
  <c r="DB89" i="4"/>
  <c r="DD6" i="4"/>
  <c r="DR6" i="4" s="1"/>
  <c r="BM98" i="4"/>
  <c r="AS48" i="4"/>
  <c r="DI48" i="4" s="1"/>
  <c r="AS52" i="4"/>
  <c r="DH52" i="4" s="1"/>
  <c r="AS20" i="4"/>
  <c r="DI20" i="4" s="1"/>
  <c r="AS44" i="4"/>
  <c r="DH44" i="4" s="1"/>
  <c r="AS98" i="4"/>
  <c r="DC98" i="4" s="1"/>
  <c r="DQ98" i="4" s="1"/>
  <c r="G97" i="7" s="1"/>
  <c r="AS72" i="4"/>
  <c r="DF72" i="4" s="1"/>
  <c r="DT72" i="4" s="1"/>
  <c r="CB98" i="4"/>
  <c r="CP98" i="4" s="1"/>
  <c r="AS84" i="4"/>
  <c r="DE84" i="4" s="1"/>
  <c r="AS88" i="4"/>
  <c r="DB88" i="4" s="1"/>
  <c r="AS80" i="4"/>
  <c r="DE80" i="4" s="1"/>
  <c r="AS64" i="4"/>
  <c r="DE64" i="4" s="1"/>
  <c r="BJ97" i="4"/>
  <c r="BN97" i="4"/>
  <c r="BL98" i="4"/>
  <c r="AS16" i="4"/>
  <c r="DF16" i="4" s="1"/>
  <c r="DT16" i="4" s="1"/>
  <c r="AS92" i="4"/>
  <c r="DC92" i="4" s="1"/>
  <c r="AS56" i="4"/>
  <c r="DC56" i="4" s="1"/>
  <c r="AS60" i="4"/>
  <c r="DH60" i="4" s="1"/>
  <c r="DF79" i="4"/>
  <c r="AS86" i="4"/>
  <c r="DD86" i="4" s="1"/>
  <c r="AS70" i="4"/>
  <c r="DG70" i="4" s="1"/>
  <c r="AS10" i="4"/>
  <c r="DE10" i="4" s="1"/>
  <c r="AS15" i="4"/>
  <c r="DH15" i="4" s="1"/>
  <c r="CG98" i="4"/>
  <c r="CU98" i="4" s="1"/>
  <c r="CE98" i="4"/>
  <c r="CS98" i="4" s="1"/>
  <c r="DD90" i="4"/>
  <c r="AS4" i="4"/>
  <c r="DC4" i="4" s="1"/>
  <c r="DQ4" i="4" s="1"/>
  <c r="DD97" i="4"/>
  <c r="DR97" i="4" s="1"/>
  <c r="H96" i="7" s="1"/>
  <c r="DG56" i="4"/>
  <c r="AS28" i="4"/>
  <c r="DC28" i="4" s="1"/>
  <c r="DC79" i="4"/>
  <c r="AS51" i="4"/>
  <c r="AS35" i="4"/>
  <c r="DG35" i="4" s="1"/>
  <c r="AS96" i="4"/>
  <c r="DE96" i="4" s="1"/>
  <c r="CB97" i="4"/>
  <c r="CP97" i="4" s="1"/>
  <c r="DB79" i="4"/>
  <c r="DH72" i="4"/>
  <c r="DV72" i="4" s="1"/>
  <c r="DF30" i="4"/>
  <c r="DD74" i="4"/>
  <c r="AS75" i="4"/>
  <c r="DB75" i="4" s="1"/>
  <c r="AS55" i="4"/>
  <c r="DC55" i="4" s="1"/>
  <c r="AS39" i="4"/>
  <c r="DD39" i="4" s="1"/>
  <c r="DR39" i="4" s="1"/>
  <c r="AS7" i="4"/>
  <c r="DC7" i="4" s="1"/>
  <c r="AS3" i="4"/>
  <c r="DG3" i="4" s="1"/>
  <c r="DD79" i="4"/>
  <c r="AS62" i="4"/>
  <c r="DB62" i="4" s="1"/>
  <c r="AS58" i="4"/>
  <c r="DB58" i="4" s="1"/>
  <c r="DG79" i="4"/>
  <c r="DE79" i="4"/>
  <c r="AS65" i="4"/>
  <c r="DH65" i="4" s="1"/>
  <c r="AS57" i="4"/>
  <c r="DF57" i="4" s="1"/>
  <c r="AS53" i="4"/>
  <c r="DI53" i="4" s="1"/>
  <c r="AS41" i="4"/>
  <c r="DC41" i="4" s="1"/>
  <c r="AS95" i="4"/>
  <c r="DI95" i="4" s="1"/>
  <c r="DW95" i="4" s="1"/>
  <c r="DQ59" i="4"/>
  <c r="BP92" i="4"/>
  <c r="AS27" i="4"/>
  <c r="DF27" i="4" s="1"/>
  <c r="DT27" i="4" s="1"/>
  <c r="DI79" i="4"/>
  <c r="DH79" i="4"/>
  <c r="AS83" i="4"/>
  <c r="DD83" i="4" s="1"/>
  <c r="AS67" i="4"/>
  <c r="DH67" i="4" s="1"/>
  <c r="AS31" i="4"/>
  <c r="DE31" i="4" s="1"/>
  <c r="DH90" i="4"/>
  <c r="BP90" i="4"/>
  <c r="BV90" i="4" s="1"/>
  <c r="AS85" i="4"/>
  <c r="DF85" i="4" s="1"/>
  <c r="AS61" i="4"/>
  <c r="DG61" i="4" s="1"/>
  <c r="BO92" i="4"/>
  <c r="BO61" i="4"/>
  <c r="BN71" i="4"/>
  <c r="DH98" i="4"/>
  <c r="DV98" i="4" s="1"/>
  <c r="L97" i="7" s="1"/>
  <c r="BP98" i="4"/>
  <c r="CF98" i="4"/>
  <c r="CT98" i="4" s="1"/>
  <c r="DC45" i="4"/>
  <c r="DD45" i="4"/>
  <c r="BL61" i="4"/>
  <c r="BL53" i="4"/>
  <c r="BV53" i="4" s="1"/>
  <c r="BQ40" i="4"/>
  <c r="BW40" i="4" s="1"/>
  <c r="CC97" i="4"/>
  <c r="CQ97" i="4" s="1"/>
  <c r="DE97" i="4"/>
  <c r="DS97" i="4" s="1"/>
  <c r="I96" i="7" s="1"/>
  <c r="DE89" i="4"/>
  <c r="BM89" i="4"/>
  <c r="BW89" i="4" s="1"/>
  <c r="BM85" i="4"/>
  <c r="DE45" i="4"/>
  <c r="BM45" i="4"/>
  <c r="BM29" i="4"/>
  <c r="BM25" i="4"/>
  <c r="BJ61" i="4"/>
  <c r="BJ56" i="4"/>
  <c r="DB45" i="4"/>
  <c r="DP89" i="4"/>
  <c r="BM97" i="4"/>
  <c r="BQ52" i="4"/>
  <c r="BW52" i="4" s="1"/>
  <c r="AS33" i="4"/>
  <c r="DB33" i="4" s="1"/>
  <c r="DG89" i="4"/>
  <c r="AS22" i="4"/>
  <c r="DC22" i="4" s="1"/>
  <c r="DU50" i="4"/>
  <c r="BP72" i="4"/>
  <c r="BV72" i="4" s="1"/>
  <c r="BN29" i="4"/>
  <c r="BJ45" i="4"/>
  <c r="AS18" i="4"/>
  <c r="DC18" i="4" s="1"/>
  <c r="DQ18" i="4" s="1"/>
  <c r="AS42" i="4"/>
  <c r="DI42" i="4" s="1"/>
  <c r="AS29" i="4"/>
  <c r="DE29" i="4" s="1"/>
  <c r="BN26" i="4"/>
  <c r="BV26" i="4" s="1"/>
  <c r="BL29" i="4"/>
  <c r="BP56" i="4"/>
  <c r="DP97" i="4"/>
  <c r="F96" i="7" s="1"/>
  <c r="BP71" i="4"/>
  <c r="BP85" i="4"/>
  <c r="AS14" i="4"/>
  <c r="DD14" i="4" s="1"/>
  <c r="DC90" i="4"/>
  <c r="DI90" i="4"/>
  <c r="DB90" i="4"/>
  <c r="DG90" i="4"/>
  <c r="AS49" i="4"/>
  <c r="DI49" i="4" s="1"/>
  <c r="AS17" i="4"/>
  <c r="DG97" i="4"/>
  <c r="DU97" i="4" s="1"/>
  <c r="K96" i="7" s="1"/>
  <c r="CE97" i="4"/>
  <c r="CS97" i="4" s="1"/>
  <c r="BO97" i="4"/>
  <c r="BO12" i="4"/>
  <c r="BV12" i="4" s="1"/>
  <c r="CD98" i="4"/>
  <c r="CR98" i="4" s="1"/>
  <c r="DF98" i="4"/>
  <c r="DT98" i="4" s="1"/>
  <c r="J97" i="7" s="1"/>
  <c r="DF93" i="4"/>
  <c r="BN93" i="4"/>
  <c r="BW93" i="4" s="1"/>
  <c r="DF45" i="4"/>
  <c r="BL92" i="4"/>
  <c r="BL38" i="4"/>
  <c r="BL14" i="4"/>
  <c r="CG97" i="4"/>
  <c r="CU97" i="4" s="1"/>
  <c r="BQ97" i="4"/>
  <c r="DE98" i="4"/>
  <c r="DS98" i="4" s="1"/>
  <c r="I97" i="7" s="1"/>
  <c r="DE90" i="4"/>
  <c r="BQ69" i="4"/>
  <c r="DI45" i="4"/>
  <c r="BQ25" i="4"/>
  <c r="BQ21" i="4"/>
  <c r="BV21" i="4" s="1"/>
  <c r="DH45" i="4"/>
  <c r="AS69" i="4"/>
  <c r="DI69" i="4" s="1"/>
  <c r="AS38" i="4"/>
  <c r="AS81" i="4"/>
  <c r="DD81" i="4" s="1"/>
  <c r="AS82" i="4"/>
  <c r="DE82" i="4" s="1"/>
  <c r="AS66" i="4"/>
  <c r="DF66" i="4" s="1"/>
  <c r="AS25" i="4"/>
  <c r="AS9" i="4"/>
  <c r="DH9" i="4" s="1"/>
  <c r="DG45" i="4"/>
  <c r="AS76" i="4"/>
  <c r="DI76" i="4" s="1"/>
  <c r="AS24" i="4"/>
  <c r="DE24" i="4" s="1"/>
  <c r="DS24" i="4" s="1"/>
  <c r="AS46" i="4"/>
  <c r="DC46" i="4" s="1"/>
  <c r="AS77" i="4"/>
  <c r="DG77" i="4" s="1"/>
  <c r="AS94" i="4"/>
  <c r="DG94" i="4" s="1"/>
  <c r="AS78" i="4"/>
  <c r="DI78" i="4" s="1"/>
  <c r="AS26" i="4"/>
  <c r="DF26" i="4" s="1"/>
  <c r="DB11" i="4"/>
  <c r="DP11" i="4" s="1"/>
  <c r="AS37" i="4"/>
  <c r="AS21" i="4"/>
  <c r="AS5" i="4"/>
  <c r="DH5" i="4" s="1"/>
  <c r="DF90" i="4"/>
  <c r="AS91" i="4"/>
  <c r="DG91" i="4" s="1"/>
  <c r="AS87" i="4"/>
  <c r="AS23" i="4"/>
  <c r="AS19" i="4"/>
  <c r="DH19" i="4" s="1"/>
  <c r="AS73" i="4"/>
  <c r="DD73" i="4" s="1"/>
  <c r="AS8" i="4"/>
  <c r="DE8" i="4" s="1"/>
  <c r="DS8" i="4" s="1"/>
  <c r="AS63" i="4"/>
  <c r="DC63" i="4" s="1"/>
  <c r="DH97" i="4"/>
  <c r="DV97" i="4" s="1"/>
  <c r="L96" i="7" s="1"/>
  <c r="AS47" i="4"/>
  <c r="DG47" i="4" s="1"/>
  <c r="BO98" i="4"/>
  <c r="BP97" i="4"/>
  <c r="BO69" i="4"/>
  <c r="BV69" i="4" s="1"/>
  <c r="BM92" i="4"/>
  <c r="BP22" i="4"/>
  <c r="BV22" i="4" s="1"/>
  <c r="BO14" i="4"/>
  <c r="AS34" i="4"/>
  <c r="DG34" i="4" s="1"/>
  <c r="AS36" i="4"/>
  <c r="DC36" i="4" s="1"/>
  <c r="DQ36" i="4" s="1"/>
  <c r="DF70" i="4"/>
  <c r="DT70" i="4" s="1"/>
  <c r="DF97" i="4"/>
  <c r="DT97" i="4" s="1"/>
  <c r="J96" i="7" s="1"/>
  <c r="DF89" i="4"/>
  <c r="AS32" i="4"/>
  <c r="AS40" i="4"/>
  <c r="DD40" i="4" s="1"/>
  <c r="BJ85" i="4"/>
  <c r="BP79" i="4"/>
  <c r="BV79" i="4" s="1"/>
  <c r="BN92" i="4"/>
  <c r="BQ38" i="4"/>
  <c r="AS12" i="4"/>
  <c r="AS71" i="4"/>
  <c r="DG71" i="4" s="1"/>
  <c r="DI10" i="4"/>
  <c r="DW10" i="4" s="1"/>
  <c r="DI93" i="4"/>
  <c r="DD48" i="4"/>
  <c r="DG93" i="4"/>
  <c r="DH50" i="4"/>
  <c r="DI64" i="4"/>
  <c r="DW64" i="4" s="1"/>
  <c r="DB59" i="4"/>
  <c r="DF50" i="4"/>
  <c r="DI50" i="4"/>
  <c r="DI89" i="4"/>
  <c r="DG64" i="4"/>
  <c r="DU64" i="4" s="1"/>
  <c r="DC89" i="4"/>
  <c r="DH89" i="4"/>
  <c r="DG10" i="4"/>
  <c r="DH74" i="4"/>
  <c r="DD10" i="4"/>
  <c r="DH10" i="4"/>
  <c r="DC50" i="4"/>
  <c r="DH93" i="4"/>
  <c r="DI72" i="4"/>
  <c r="DW72" i="4" s="1"/>
  <c r="DG48" i="4"/>
  <c r="DD89" i="4"/>
  <c r="DF74" i="4"/>
  <c r="DG41" i="4"/>
  <c r="DD93" i="4"/>
  <c r="DF48" i="4"/>
  <c r="DB74" i="4"/>
  <c r="DE93" i="4"/>
  <c r="DF41" i="4"/>
  <c r="DC93" i="4"/>
  <c r="DD59" i="4"/>
  <c r="DH59" i="4"/>
  <c r="DI59" i="4"/>
  <c r="DF59" i="4"/>
  <c r="DG59" i="4"/>
  <c r="DE35" i="4"/>
  <c r="DE59" i="4"/>
  <c r="H97" i="7"/>
  <c r="M96" i="7"/>
  <c r="K97" i="7"/>
  <c r="DG74" i="4"/>
  <c r="DD50" i="4"/>
  <c r="DC74" i="4"/>
  <c r="DE50" i="4"/>
  <c r="DE74" i="4"/>
  <c r="DS74" i="4" s="1"/>
  <c r="DB50" i="4"/>
  <c r="DI74" i="4"/>
  <c r="DH11" i="4"/>
  <c r="DV11" i="4" s="1"/>
  <c r="DC11" i="4"/>
  <c r="DE88" i="4"/>
  <c r="DG88" i="4"/>
  <c r="DU88" i="4" s="1"/>
  <c r="DH30" i="4"/>
  <c r="DI11" i="4"/>
  <c r="DI33" i="4"/>
  <c r="DF88" i="4"/>
  <c r="DF11" i="4"/>
  <c r="DD88" i="4"/>
  <c r="DG33" i="4"/>
  <c r="DF28" i="4"/>
  <c r="DB30" i="4"/>
  <c r="DC30" i="4"/>
  <c r="DF33" i="4"/>
  <c r="DG30" i="4"/>
  <c r="DE28" i="4"/>
  <c r="DE6" i="4"/>
  <c r="DS6" i="4" s="1"/>
  <c r="DB6" i="4"/>
  <c r="DE39" i="4"/>
  <c r="DS39" i="4" s="1"/>
  <c r="DD43" i="4"/>
  <c r="DC43" i="4"/>
  <c r="DH43" i="4"/>
  <c r="DG13" i="4"/>
  <c r="DH13" i="4"/>
  <c r="DC13" i="4"/>
  <c r="DE54" i="4"/>
  <c r="DS54" i="4" s="1"/>
  <c r="DD54" i="4"/>
  <c r="DF54" i="4"/>
  <c r="DB68" i="4"/>
  <c r="DH68" i="4"/>
  <c r="DI68" i="4"/>
  <c r="DH20" i="4"/>
  <c r="DI6" i="4"/>
  <c r="DW6" i="4" s="1"/>
  <c r="DF68" i="4"/>
  <c r="DD4" i="4"/>
  <c r="DR4" i="4" s="1"/>
  <c r="DI16" i="4"/>
  <c r="DW16" i="4" s="1"/>
  <c r="DG54" i="4"/>
  <c r="DG16" i="4"/>
  <c r="DU16" i="4" s="1"/>
  <c r="DE43" i="4"/>
  <c r="DE13" i="4"/>
  <c r="DF43" i="4"/>
  <c r="DD13" i="4"/>
  <c r="DC54" i="4"/>
  <c r="DF13" i="4"/>
  <c r="DG11" i="4"/>
  <c r="DU11" i="4" s="1"/>
  <c r="DH6" i="4"/>
  <c r="DV6" i="4" s="1"/>
  <c r="DB13" i="4"/>
  <c r="DE30" i="4"/>
  <c r="DD68" i="4"/>
  <c r="DE11" i="4"/>
  <c r="DS11" i="4" s="1"/>
  <c r="DG6" i="4"/>
  <c r="DU6" i="4" s="1"/>
  <c r="DG68" i="4"/>
  <c r="DF6" i="4"/>
  <c r="DT6" i="4" s="1"/>
  <c r="DI13" i="4"/>
  <c r="DD30" i="4"/>
  <c r="DI54" i="4"/>
  <c r="DE68" i="4"/>
  <c r="DG43" i="4"/>
  <c r="DB43" i="4"/>
  <c r="DG28" i="4"/>
  <c r="DE70" i="4"/>
  <c r="DS70" i="4" s="1"/>
  <c r="DE16" i="4"/>
  <c r="DS16" i="4" s="1"/>
  <c r="DD16" i="4"/>
  <c r="DR16" i="4" s="1"/>
  <c r="DE42" i="4"/>
  <c r="DD11" i="4"/>
  <c r="DD33" i="4"/>
  <c r="DC6" i="4"/>
  <c r="DI43" i="4"/>
  <c r="DI57" i="4"/>
  <c r="DW57" i="4" s="1"/>
  <c r="DC68" i="4"/>
  <c r="DB54" i="4"/>
  <c r="DD7" i="4"/>
  <c r="DI30" i="4"/>
  <c r="DD62" i="4"/>
  <c r="DH54" i="4"/>
  <c r="BW13" i="4"/>
  <c r="BW50" i="4"/>
  <c r="BW68" i="4"/>
  <c r="BW4" i="4"/>
  <c r="BW91" i="4"/>
  <c r="BW49" i="4"/>
  <c r="BW3" i="4"/>
  <c r="CD3" i="4" s="1"/>
  <c r="BW43" i="4"/>
  <c r="BW80" i="4"/>
  <c r="BW84" i="4"/>
  <c r="BW47" i="4"/>
  <c r="BW77" i="4"/>
  <c r="BW23" i="4"/>
  <c r="BW35" i="4"/>
  <c r="BW42" i="4"/>
  <c r="BW51" i="4"/>
  <c r="BW20" i="4"/>
  <c r="BW81" i="4"/>
  <c r="BW16" i="4"/>
  <c r="BW18" i="4"/>
  <c r="BW6" i="4"/>
  <c r="BW63" i="4"/>
  <c r="BW34" i="4"/>
  <c r="BW76" i="4"/>
  <c r="BW48" i="4"/>
  <c r="BW65" i="4"/>
  <c r="BW62" i="4"/>
  <c r="BW33" i="4"/>
  <c r="BW94" i="4"/>
  <c r="BW8" i="4"/>
  <c r="BW60" i="4"/>
  <c r="BW64" i="4"/>
  <c r="BW88" i="4"/>
  <c r="BW55" i="4"/>
  <c r="BW86" i="4"/>
  <c r="BW17" i="4"/>
  <c r="BW32" i="4"/>
  <c r="BW78" i="4"/>
  <c r="BW59" i="4"/>
  <c r="BW70" i="4"/>
  <c r="BW11" i="4"/>
  <c r="BW58" i="4"/>
  <c r="BW74" i="4"/>
  <c r="BW87" i="4"/>
  <c r="BW24" i="4"/>
  <c r="BW27" i="4"/>
  <c r="BW39" i="4"/>
  <c r="BW30" i="4"/>
  <c r="BW83" i="4"/>
  <c r="BW75" i="4"/>
  <c r="BW9" i="4"/>
  <c r="BW46" i="4"/>
  <c r="BW54" i="4"/>
  <c r="BW19" i="4"/>
  <c r="BW37" i="4"/>
  <c r="BW82" i="4"/>
  <c r="BW15" i="4"/>
  <c r="BW95" i="4"/>
  <c r="BW28" i="4"/>
  <c r="BW67" i="4"/>
  <c r="BW66" i="4"/>
  <c r="BW57" i="4"/>
  <c r="BW31" i="4"/>
  <c r="BW36" i="4"/>
  <c r="BW10" i="4"/>
  <c r="BW7" i="4"/>
  <c r="BW44" i="4"/>
  <c r="BW41" i="4"/>
  <c r="BW5" i="4"/>
  <c r="BW96" i="4"/>
  <c r="BW73" i="4"/>
  <c r="CA175" i="4" l="1"/>
  <c r="CO175" i="4" s="1"/>
  <c r="CN118" i="4"/>
  <c r="BZ307" i="4"/>
  <c r="CN307" i="4" s="1"/>
  <c r="CA353" i="4"/>
  <c r="CO353" i="4" s="1"/>
  <c r="CA203" i="4"/>
  <c r="CO203" i="4" s="1"/>
  <c r="CA193" i="4"/>
  <c r="CO193" i="4" s="1"/>
  <c r="CA303" i="4"/>
  <c r="CO303" i="4" s="1"/>
  <c r="CN193" i="4"/>
  <c r="CA118" i="4"/>
  <c r="CO118" i="4" s="1"/>
  <c r="CN357" i="4"/>
  <c r="CN109" i="4"/>
  <c r="DB72" i="4"/>
  <c r="DP72" i="4" s="1"/>
  <c r="CA281" i="4"/>
  <c r="CO281" i="4" s="1"/>
  <c r="CN353" i="4"/>
  <c r="CN299" i="4"/>
  <c r="CN274" i="4"/>
  <c r="CN303" i="4"/>
  <c r="CA218" i="4"/>
  <c r="CO218" i="4" s="1"/>
  <c r="CN253" i="4"/>
  <c r="CN112" i="4"/>
  <c r="CO209" i="4"/>
  <c r="CA202" i="4"/>
  <c r="CO202" i="4" s="1"/>
  <c r="CA357" i="4"/>
  <c r="CO357" i="4" s="1"/>
  <c r="CA112" i="4"/>
  <c r="CO112" i="4" s="1"/>
  <c r="CO355" i="4"/>
  <c r="CN270" i="4"/>
  <c r="BV71" i="4"/>
  <c r="DC88" i="4"/>
  <c r="DB10" i="4"/>
  <c r="DP10" i="4" s="1"/>
  <c r="DC48" i="4"/>
  <c r="DQ48" i="4" s="1"/>
  <c r="DB48" i="4"/>
  <c r="DP48" i="4" s="1"/>
  <c r="BV56" i="4"/>
  <c r="CO116" i="4"/>
  <c r="CA299" i="4"/>
  <c r="CO299" i="4" s="1"/>
  <c r="BZ209" i="4"/>
  <c r="CN209" i="4" s="1"/>
  <c r="BZ123" i="4"/>
  <c r="CN123" i="4" s="1"/>
  <c r="CA109" i="4"/>
  <c r="CO109" i="4" s="1"/>
  <c r="CO307" i="4"/>
  <c r="CA319" i="4"/>
  <c r="CO319" i="4" s="1"/>
  <c r="DB4" i="4"/>
  <c r="DP4" i="4" s="1"/>
  <c r="DB81" i="4"/>
  <c r="DP81" i="4" s="1"/>
  <c r="BZ355" i="4"/>
  <c r="CN355" i="4" s="1"/>
  <c r="DC64" i="4"/>
  <c r="DQ64" i="4" s="1"/>
  <c r="BV92" i="4"/>
  <c r="BV98" i="4"/>
  <c r="CO270" i="4"/>
  <c r="BV38" i="4"/>
  <c r="BV29" i="4"/>
  <c r="DB20" i="4"/>
  <c r="DP20" i="4" s="1"/>
  <c r="BV85" i="4"/>
  <c r="BV14" i="4"/>
  <c r="BV45" i="4"/>
  <c r="BV61" i="4"/>
  <c r="DB80" i="4"/>
  <c r="DP80" i="4" s="1"/>
  <c r="BV25" i="4"/>
  <c r="BZ287" i="4"/>
  <c r="CN287" i="4" s="1"/>
  <c r="CA287" i="4"/>
  <c r="CO287" i="4" s="1"/>
  <c r="BZ153" i="4"/>
  <c r="CN153" i="4" s="1"/>
  <c r="CA153" i="4"/>
  <c r="CO153" i="4" s="1"/>
  <c r="BZ206" i="4"/>
  <c r="CN206" i="4" s="1"/>
  <c r="CA206" i="4"/>
  <c r="CO206" i="4" s="1"/>
  <c r="BV93" i="4"/>
  <c r="BZ138" i="4"/>
  <c r="CN138" i="4" s="1"/>
  <c r="CA138" i="4"/>
  <c r="CO138" i="4" s="1"/>
  <c r="CA279" i="4"/>
  <c r="CO279" i="4" s="1"/>
  <c r="BZ279" i="4"/>
  <c r="CN279" i="4" s="1"/>
  <c r="CA177" i="4"/>
  <c r="CO177" i="4" s="1"/>
  <c r="BZ177" i="4"/>
  <c r="CN177" i="4" s="1"/>
  <c r="CA119" i="4"/>
  <c r="CO119" i="4" s="1"/>
  <c r="BZ119" i="4"/>
  <c r="CN119" i="4" s="1"/>
  <c r="BV89" i="4"/>
  <c r="BZ141" i="4"/>
  <c r="CN141" i="4" s="1"/>
  <c r="CA141" i="4"/>
  <c r="CO141" i="4" s="1"/>
  <c r="CO274" i="4"/>
  <c r="BV40" i="4"/>
  <c r="BV97" i="4"/>
  <c r="CA111" i="4"/>
  <c r="CO111" i="4" s="1"/>
  <c r="BZ111" i="4"/>
  <c r="CN111" i="4" s="1"/>
  <c r="CA323" i="4"/>
  <c r="CO323" i="4" s="1"/>
  <c r="BZ323" i="4"/>
  <c r="CN323" i="4" s="1"/>
  <c r="BV52" i="4"/>
  <c r="CA336" i="4"/>
  <c r="CO336" i="4" s="1"/>
  <c r="BZ336" i="4"/>
  <c r="CN336" i="4" s="1"/>
  <c r="BZ236" i="4"/>
  <c r="CN236" i="4" s="1"/>
  <c r="CA236" i="4"/>
  <c r="CO236" i="4" s="1"/>
  <c r="BZ262" i="4"/>
  <c r="CN262" i="4" s="1"/>
  <c r="CA262" i="4"/>
  <c r="CO262" i="4" s="1"/>
  <c r="CA99" i="4"/>
  <c r="CO99" i="4" s="1"/>
  <c r="BZ99" i="4"/>
  <c r="CN99" i="4" s="1"/>
  <c r="CA240" i="4"/>
  <c r="CO240" i="4" s="1"/>
  <c r="BZ240" i="4"/>
  <c r="CN240" i="4" s="1"/>
  <c r="CA347" i="4"/>
  <c r="CO347" i="4" s="1"/>
  <c r="BZ347" i="4"/>
  <c r="CN347" i="4" s="1"/>
  <c r="CA172" i="4"/>
  <c r="CO172" i="4" s="1"/>
  <c r="BZ172" i="4"/>
  <c r="CN172" i="4" s="1"/>
  <c r="CA308" i="4"/>
  <c r="CO308" i="4" s="1"/>
  <c r="BZ308" i="4"/>
  <c r="CN308" i="4" s="1"/>
  <c r="BZ198" i="4"/>
  <c r="CN198" i="4" s="1"/>
  <c r="CA198" i="4"/>
  <c r="CO198" i="4" s="1"/>
  <c r="CA188" i="4"/>
  <c r="CO188" i="4" s="1"/>
  <c r="BZ188" i="4"/>
  <c r="CN188" i="4" s="1"/>
  <c r="BZ282" i="4"/>
  <c r="CN282" i="4" s="1"/>
  <c r="CA282" i="4"/>
  <c r="CO282" i="4" s="1"/>
  <c r="BZ130" i="4"/>
  <c r="CN130" i="4" s="1"/>
  <c r="CA130" i="4"/>
  <c r="CO130" i="4" s="1"/>
  <c r="BZ233" i="4"/>
  <c r="CN233" i="4" s="1"/>
  <c r="CA233" i="4"/>
  <c r="CO233" i="4" s="1"/>
  <c r="BZ210" i="4"/>
  <c r="CN210" i="4" s="1"/>
  <c r="CA210" i="4"/>
  <c r="CO210" i="4" s="1"/>
  <c r="BZ312" i="4"/>
  <c r="CN312" i="4" s="1"/>
  <c r="CA312" i="4"/>
  <c r="CO312" i="4" s="1"/>
  <c r="BZ173" i="4"/>
  <c r="CN173" i="4" s="1"/>
  <c r="CA173" i="4"/>
  <c r="CO173" i="4" s="1"/>
  <c r="BZ338" i="4"/>
  <c r="CN338" i="4" s="1"/>
  <c r="CA338" i="4"/>
  <c r="CO338" i="4" s="1"/>
  <c r="CA276" i="4"/>
  <c r="CO276" i="4" s="1"/>
  <c r="BZ276" i="4"/>
  <c r="CN276" i="4" s="1"/>
  <c r="CA169" i="4"/>
  <c r="CO169" i="4" s="1"/>
  <c r="BZ169" i="4"/>
  <c r="CN169" i="4" s="1"/>
  <c r="CA220" i="4"/>
  <c r="CO220" i="4" s="1"/>
  <c r="BZ220" i="4"/>
  <c r="CN220" i="4" s="1"/>
  <c r="CA239" i="4"/>
  <c r="CO239" i="4" s="1"/>
  <c r="BZ239" i="4"/>
  <c r="CN239" i="4" s="1"/>
  <c r="BZ247" i="4"/>
  <c r="CN247" i="4" s="1"/>
  <c r="CA247" i="4"/>
  <c r="CO247" i="4" s="1"/>
  <c r="CA351" i="4"/>
  <c r="CO351" i="4" s="1"/>
  <c r="BZ351" i="4"/>
  <c r="CN351" i="4" s="1"/>
  <c r="CA161" i="4"/>
  <c r="CO161" i="4" s="1"/>
  <c r="BZ161" i="4"/>
  <c r="CN161" i="4" s="1"/>
  <c r="BZ318" i="4"/>
  <c r="CN318" i="4" s="1"/>
  <c r="CA318" i="4"/>
  <c r="CO318" i="4" s="1"/>
  <c r="CA217" i="4"/>
  <c r="CO217" i="4" s="1"/>
  <c r="BZ217" i="4"/>
  <c r="CN217" i="4" s="1"/>
  <c r="BZ304" i="4"/>
  <c r="CN304" i="4" s="1"/>
  <c r="CA304" i="4"/>
  <c r="CO304" i="4" s="1"/>
  <c r="BZ315" i="4"/>
  <c r="CN315" i="4" s="1"/>
  <c r="CA315" i="4"/>
  <c r="CO315" i="4" s="1"/>
  <c r="CA317" i="4"/>
  <c r="CO317" i="4" s="1"/>
  <c r="BZ317" i="4"/>
  <c r="CN317" i="4" s="1"/>
  <c r="BZ143" i="4"/>
  <c r="CN143" i="4" s="1"/>
  <c r="CA143" i="4"/>
  <c r="CO143" i="4" s="1"/>
  <c r="BZ181" i="4"/>
  <c r="CN181" i="4" s="1"/>
  <c r="CA181" i="4"/>
  <c r="CO181" i="4" s="1"/>
  <c r="CA275" i="4"/>
  <c r="CO275" i="4" s="1"/>
  <c r="BZ275" i="4"/>
  <c r="CN275" i="4" s="1"/>
  <c r="BZ199" i="4"/>
  <c r="CN199" i="4" s="1"/>
  <c r="CA199" i="4"/>
  <c r="CO199" i="4" s="1"/>
  <c r="BZ230" i="4"/>
  <c r="CN230" i="4" s="1"/>
  <c r="CA230" i="4"/>
  <c r="CO230" i="4" s="1"/>
  <c r="BZ235" i="4"/>
  <c r="CN235" i="4" s="1"/>
  <c r="CA235" i="4"/>
  <c r="CO235" i="4" s="1"/>
  <c r="CA121" i="4"/>
  <c r="CO121" i="4" s="1"/>
  <c r="BZ121" i="4"/>
  <c r="CN121" i="4" s="1"/>
  <c r="CA101" i="4"/>
  <c r="CO101" i="4" s="1"/>
  <c r="BZ101" i="4"/>
  <c r="CN101" i="4" s="1"/>
  <c r="CA176" i="4"/>
  <c r="CO176" i="4" s="1"/>
  <c r="BZ176" i="4"/>
  <c r="CN176" i="4" s="1"/>
  <c r="CA232" i="4"/>
  <c r="CO232" i="4" s="1"/>
  <c r="BZ232" i="4"/>
  <c r="CN232" i="4" s="1"/>
  <c r="BZ335" i="4"/>
  <c r="CN335" i="4" s="1"/>
  <c r="CA335" i="4"/>
  <c r="CO335" i="4" s="1"/>
  <c r="CA120" i="4"/>
  <c r="CO120" i="4" s="1"/>
  <c r="BZ120" i="4"/>
  <c r="CN120" i="4" s="1"/>
  <c r="CA140" i="4"/>
  <c r="CO140" i="4" s="1"/>
  <c r="BZ140" i="4"/>
  <c r="CN140" i="4" s="1"/>
  <c r="BZ272" i="4"/>
  <c r="CN272" i="4" s="1"/>
  <c r="CA272" i="4"/>
  <c r="CO272" i="4" s="1"/>
  <c r="BZ224" i="4"/>
  <c r="CN224" i="4" s="1"/>
  <c r="CA224" i="4"/>
  <c r="CO224" i="4" s="1"/>
  <c r="BZ133" i="4"/>
  <c r="CN133" i="4" s="1"/>
  <c r="CA133" i="4"/>
  <c r="CO133" i="4" s="1"/>
  <c r="BZ159" i="4"/>
  <c r="CN159" i="4" s="1"/>
  <c r="CA159" i="4"/>
  <c r="CO159" i="4" s="1"/>
  <c r="CN136" i="4"/>
  <c r="CA164" i="4"/>
  <c r="CO164" i="4" s="1"/>
  <c r="BZ164" i="4"/>
  <c r="CN164" i="4" s="1"/>
  <c r="BZ349" i="4"/>
  <c r="CN349" i="4" s="1"/>
  <c r="CA349" i="4"/>
  <c r="CO349" i="4" s="1"/>
  <c r="BZ108" i="4"/>
  <c r="CN108" i="4" s="1"/>
  <c r="CA108" i="4"/>
  <c r="CO108" i="4" s="1"/>
  <c r="BZ346" i="4"/>
  <c r="CN346" i="4" s="1"/>
  <c r="CA346" i="4"/>
  <c r="CO346" i="4" s="1"/>
  <c r="CA225" i="4"/>
  <c r="CO225" i="4" s="1"/>
  <c r="BZ225" i="4"/>
  <c r="CN225" i="4" s="1"/>
  <c r="CA182" i="4"/>
  <c r="CO182" i="4" s="1"/>
  <c r="BZ182" i="4"/>
  <c r="CN182" i="4" s="1"/>
  <c r="CA252" i="4"/>
  <c r="CO252" i="4" s="1"/>
  <c r="BZ252" i="4"/>
  <c r="CN252" i="4" s="1"/>
  <c r="CA322" i="4"/>
  <c r="CO322" i="4" s="1"/>
  <c r="BZ322" i="4"/>
  <c r="CN322" i="4" s="1"/>
  <c r="CA194" i="4"/>
  <c r="CO194" i="4" s="1"/>
  <c r="BZ194" i="4"/>
  <c r="CN194" i="4" s="1"/>
  <c r="CA102" i="4"/>
  <c r="CO102" i="4" s="1"/>
  <c r="BZ102" i="4"/>
  <c r="CN102" i="4" s="1"/>
  <c r="CA305" i="4"/>
  <c r="CO305" i="4" s="1"/>
  <c r="BZ305" i="4"/>
  <c r="CN305" i="4" s="1"/>
  <c r="CA144" i="4"/>
  <c r="CO144" i="4" s="1"/>
  <c r="BZ144" i="4"/>
  <c r="CN144" i="4" s="1"/>
  <c r="CA128" i="4"/>
  <c r="CO128" i="4" s="1"/>
  <c r="BZ128" i="4"/>
  <c r="CN128" i="4" s="1"/>
  <c r="BZ156" i="4"/>
  <c r="CN156" i="4" s="1"/>
  <c r="CA156" i="4"/>
  <c r="CO156" i="4" s="1"/>
  <c r="BZ295" i="4"/>
  <c r="CN295" i="4" s="1"/>
  <c r="CA295" i="4"/>
  <c r="CO295" i="4" s="1"/>
  <c r="CA234" i="4"/>
  <c r="CO234" i="4" s="1"/>
  <c r="BZ234" i="4"/>
  <c r="CN234" i="4" s="1"/>
  <c r="BZ352" i="4"/>
  <c r="CN352" i="4" s="1"/>
  <c r="CA352" i="4"/>
  <c r="CO352" i="4" s="1"/>
  <c r="BZ330" i="4"/>
  <c r="CN330" i="4" s="1"/>
  <c r="CA330" i="4"/>
  <c r="CO330" i="4" s="1"/>
  <c r="CA160" i="4"/>
  <c r="CO160" i="4" s="1"/>
  <c r="BZ160" i="4"/>
  <c r="CN160" i="4" s="1"/>
  <c r="CA283" i="4"/>
  <c r="CO283" i="4" s="1"/>
  <c r="BZ283" i="4"/>
  <c r="CN283" i="4" s="1"/>
  <c r="CA195" i="4"/>
  <c r="CO195" i="4" s="1"/>
  <c r="BZ195" i="4"/>
  <c r="CN195" i="4" s="1"/>
  <c r="BZ300" i="4"/>
  <c r="CN300" i="4" s="1"/>
  <c r="CA300" i="4"/>
  <c r="CO300" i="4" s="1"/>
  <c r="CA197" i="4"/>
  <c r="CO197" i="4" s="1"/>
  <c r="BZ197" i="4"/>
  <c r="CN197" i="4" s="1"/>
  <c r="BZ205" i="4"/>
  <c r="CN205" i="4" s="1"/>
  <c r="CA205" i="4"/>
  <c r="CO205" i="4" s="1"/>
  <c r="BZ316" i="4"/>
  <c r="CN316" i="4" s="1"/>
  <c r="CA316" i="4"/>
  <c r="CO316" i="4" s="1"/>
  <c r="CA155" i="4"/>
  <c r="CO155" i="4" s="1"/>
  <c r="BZ155" i="4"/>
  <c r="CN155" i="4" s="1"/>
  <c r="BZ261" i="4"/>
  <c r="CN261" i="4" s="1"/>
  <c r="CA261" i="4"/>
  <c r="CO261" i="4" s="1"/>
  <c r="BZ255" i="4"/>
  <c r="CN255" i="4" s="1"/>
  <c r="CA255" i="4"/>
  <c r="CO255" i="4" s="1"/>
  <c r="CA208" i="4"/>
  <c r="CO208" i="4" s="1"/>
  <c r="BZ208" i="4"/>
  <c r="CN208" i="4" s="1"/>
  <c r="BZ125" i="4"/>
  <c r="CN125" i="4" s="1"/>
  <c r="CA125" i="4"/>
  <c r="CO125" i="4" s="1"/>
  <c r="CA309" i="4"/>
  <c r="CO309" i="4" s="1"/>
  <c r="BZ309" i="4"/>
  <c r="CN309" i="4" s="1"/>
  <c r="CA310" i="4"/>
  <c r="CO310" i="4" s="1"/>
  <c r="BZ310" i="4"/>
  <c r="CN310" i="4" s="1"/>
  <c r="CA163" i="4"/>
  <c r="CO163" i="4" s="1"/>
  <c r="BZ163" i="4"/>
  <c r="CN163" i="4" s="1"/>
  <c r="BZ245" i="4"/>
  <c r="CN245" i="4" s="1"/>
  <c r="CA245" i="4"/>
  <c r="CO245" i="4" s="1"/>
  <c r="CA257" i="4"/>
  <c r="CO257" i="4" s="1"/>
  <c r="BZ257" i="4"/>
  <c r="CN257" i="4" s="1"/>
  <c r="CA126" i="4"/>
  <c r="CO126" i="4" s="1"/>
  <c r="BZ126" i="4"/>
  <c r="CN126" i="4" s="1"/>
  <c r="BZ174" i="4"/>
  <c r="CN174" i="4" s="1"/>
  <c r="CA174" i="4"/>
  <c r="CO174" i="4" s="1"/>
  <c r="CA273" i="4"/>
  <c r="CO273" i="4" s="1"/>
  <c r="BZ273" i="4"/>
  <c r="CN273" i="4" s="1"/>
  <c r="CA228" i="4"/>
  <c r="CO228" i="4" s="1"/>
  <c r="BZ228" i="4"/>
  <c r="CN228" i="4" s="1"/>
  <c r="BZ284" i="4"/>
  <c r="CN284" i="4" s="1"/>
  <c r="CA284" i="4"/>
  <c r="CO284" i="4" s="1"/>
  <c r="CA167" i="4"/>
  <c r="CO167" i="4" s="1"/>
  <c r="BZ167" i="4"/>
  <c r="CN167" i="4" s="1"/>
  <c r="BZ268" i="4"/>
  <c r="CN268" i="4" s="1"/>
  <c r="CA268" i="4"/>
  <c r="CO268" i="4" s="1"/>
  <c r="BZ201" i="4"/>
  <c r="CN201" i="4" s="1"/>
  <c r="CA201" i="4"/>
  <c r="CO201" i="4" s="1"/>
  <c r="BZ356" i="4"/>
  <c r="CN356" i="4" s="1"/>
  <c r="CA356" i="4"/>
  <c r="CO356" i="4" s="1"/>
  <c r="BZ334" i="4"/>
  <c r="CN334" i="4" s="1"/>
  <c r="CA334" i="4"/>
  <c r="CO334" i="4" s="1"/>
  <c r="BZ132" i="4"/>
  <c r="CN132" i="4" s="1"/>
  <c r="CA132" i="4"/>
  <c r="CO132" i="4" s="1"/>
  <c r="BZ311" i="4"/>
  <c r="CN311" i="4" s="1"/>
  <c r="CA311" i="4"/>
  <c r="CO311" i="4" s="1"/>
  <c r="BZ291" i="4"/>
  <c r="CN291" i="4" s="1"/>
  <c r="CA291" i="4"/>
  <c r="CO291" i="4" s="1"/>
  <c r="CA152" i="4"/>
  <c r="CO152" i="4" s="1"/>
  <c r="BZ152" i="4"/>
  <c r="CN152" i="4" s="1"/>
  <c r="CA186" i="4"/>
  <c r="CO186" i="4" s="1"/>
  <c r="BZ186" i="4"/>
  <c r="CN186" i="4" s="1"/>
  <c r="CA147" i="4"/>
  <c r="CO147" i="4" s="1"/>
  <c r="BZ147" i="4"/>
  <c r="CN147" i="4" s="1"/>
  <c r="CA343" i="4"/>
  <c r="CO343" i="4" s="1"/>
  <c r="BZ343" i="4"/>
  <c r="CN343" i="4" s="1"/>
  <c r="CA271" i="4"/>
  <c r="CO271" i="4" s="1"/>
  <c r="BZ271" i="4"/>
  <c r="CN271" i="4" s="1"/>
  <c r="BZ178" i="4"/>
  <c r="CN178" i="4" s="1"/>
  <c r="CA178" i="4"/>
  <c r="CO178" i="4" s="1"/>
  <c r="BZ242" i="4"/>
  <c r="CN242" i="4" s="1"/>
  <c r="CA242" i="4"/>
  <c r="CO242" i="4" s="1"/>
  <c r="BZ149" i="4"/>
  <c r="CN149" i="4" s="1"/>
  <c r="CA149" i="4"/>
  <c r="CO149" i="4" s="1"/>
  <c r="CA263" i="4"/>
  <c r="CO263" i="4" s="1"/>
  <c r="BZ263" i="4"/>
  <c r="CN263" i="4" s="1"/>
  <c r="CA196" i="4"/>
  <c r="CO196" i="4" s="1"/>
  <c r="BZ196" i="4"/>
  <c r="CN196" i="4" s="1"/>
  <c r="CA277" i="4"/>
  <c r="CO277" i="4" s="1"/>
  <c r="BZ277" i="4"/>
  <c r="CN277" i="4" s="1"/>
  <c r="BZ324" i="4"/>
  <c r="CN324" i="4" s="1"/>
  <c r="CA324" i="4"/>
  <c r="CO324" i="4" s="1"/>
  <c r="BZ306" i="4"/>
  <c r="CN306" i="4" s="1"/>
  <c r="CA306" i="4"/>
  <c r="CO306" i="4" s="1"/>
  <c r="DC33" i="4"/>
  <c r="DQ33" i="4" s="1"/>
  <c r="CA339" i="4"/>
  <c r="CO339" i="4" s="1"/>
  <c r="BZ339" i="4"/>
  <c r="CN339" i="4" s="1"/>
  <c r="CA223" i="4"/>
  <c r="CO223" i="4" s="1"/>
  <c r="BZ223" i="4"/>
  <c r="CN223" i="4" s="1"/>
  <c r="BZ327" i="4"/>
  <c r="CN327" i="4" s="1"/>
  <c r="CA327" i="4"/>
  <c r="CO327" i="4" s="1"/>
  <c r="BZ179" i="4"/>
  <c r="CN179" i="4" s="1"/>
  <c r="CA179" i="4"/>
  <c r="CO179" i="4" s="1"/>
  <c r="CA185" i="4"/>
  <c r="CO185" i="4" s="1"/>
  <c r="BZ185" i="4"/>
  <c r="CN185" i="4" s="1"/>
  <c r="BZ204" i="4"/>
  <c r="CN204" i="4" s="1"/>
  <c r="CA204" i="4"/>
  <c r="CO204" i="4" s="1"/>
  <c r="BZ148" i="4"/>
  <c r="CN148" i="4" s="1"/>
  <c r="CA148" i="4"/>
  <c r="CO148" i="4" s="1"/>
  <c r="CA145" i="4"/>
  <c r="CO145" i="4" s="1"/>
  <c r="BZ145" i="4"/>
  <c r="CN145" i="4" s="1"/>
  <c r="CN319" i="4"/>
  <c r="BZ146" i="4"/>
  <c r="CN146" i="4" s="1"/>
  <c r="CA146" i="4"/>
  <c r="CO146" i="4" s="1"/>
  <c r="CA166" i="4"/>
  <c r="CO166" i="4" s="1"/>
  <c r="BZ166" i="4"/>
  <c r="CN166" i="4" s="1"/>
  <c r="CA117" i="4"/>
  <c r="CO117" i="4" s="1"/>
  <c r="BZ117" i="4"/>
  <c r="CN117" i="4" s="1"/>
  <c r="CA127" i="4"/>
  <c r="CO127" i="4" s="1"/>
  <c r="BZ127" i="4"/>
  <c r="CN127" i="4" s="1"/>
  <c r="CA326" i="4"/>
  <c r="CO326" i="4" s="1"/>
  <c r="BZ326" i="4"/>
  <c r="CN326" i="4" s="1"/>
  <c r="CA162" i="4"/>
  <c r="CO162" i="4" s="1"/>
  <c r="BZ162" i="4"/>
  <c r="CN162" i="4" s="1"/>
  <c r="CA215" i="4"/>
  <c r="CO215" i="4" s="1"/>
  <c r="BZ215" i="4"/>
  <c r="CN215" i="4" s="1"/>
  <c r="BZ241" i="4"/>
  <c r="CN241" i="4" s="1"/>
  <c r="CA241" i="4"/>
  <c r="CO241" i="4" s="1"/>
  <c r="CA354" i="4"/>
  <c r="CO354" i="4" s="1"/>
  <c r="BZ354" i="4"/>
  <c r="CN354" i="4" s="1"/>
  <c r="CA350" i="4"/>
  <c r="CO350" i="4" s="1"/>
  <c r="BZ350" i="4"/>
  <c r="CN350" i="4" s="1"/>
  <c r="BZ226" i="4"/>
  <c r="CN226" i="4" s="1"/>
  <c r="CA226" i="4"/>
  <c r="CO226" i="4" s="1"/>
  <c r="BZ269" i="4"/>
  <c r="CN269" i="4" s="1"/>
  <c r="CA269" i="4"/>
  <c r="CO269" i="4" s="1"/>
  <c r="CA285" i="4"/>
  <c r="CO285" i="4" s="1"/>
  <c r="BZ285" i="4"/>
  <c r="CN285" i="4" s="1"/>
  <c r="BZ328" i="4"/>
  <c r="CN328" i="4" s="1"/>
  <c r="CA328" i="4"/>
  <c r="CO328" i="4" s="1"/>
  <c r="CA142" i="4"/>
  <c r="CO142" i="4" s="1"/>
  <c r="BZ142" i="4"/>
  <c r="CN142" i="4" s="1"/>
  <c r="BZ288" i="4"/>
  <c r="CN288" i="4" s="1"/>
  <c r="CA288" i="4"/>
  <c r="CO288" i="4" s="1"/>
  <c r="BZ258" i="4"/>
  <c r="CN258" i="4" s="1"/>
  <c r="CA258" i="4"/>
  <c r="CO258" i="4" s="1"/>
  <c r="CA340" i="4"/>
  <c r="CO340" i="4" s="1"/>
  <c r="BZ340" i="4"/>
  <c r="CN340" i="4" s="1"/>
  <c r="CA342" i="4"/>
  <c r="CO342" i="4" s="1"/>
  <c r="BZ342" i="4"/>
  <c r="CN342" i="4" s="1"/>
  <c r="BZ246" i="4"/>
  <c r="CN246" i="4" s="1"/>
  <c r="CA246" i="4"/>
  <c r="CO246" i="4" s="1"/>
  <c r="CA337" i="4"/>
  <c r="CO337" i="4" s="1"/>
  <c r="BZ337" i="4"/>
  <c r="CN337" i="4" s="1"/>
  <c r="BZ122" i="4"/>
  <c r="CN122" i="4" s="1"/>
  <c r="CA122" i="4"/>
  <c r="CO122" i="4" s="1"/>
  <c r="CA165" i="4"/>
  <c r="CO165" i="4" s="1"/>
  <c r="BZ165" i="4"/>
  <c r="CN165" i="4" s="1"/>
  <c r="BZ171" i="4"/>
  <c r="CN171" i="4" s="1"/>
  <c r="CA171" i="4"/>
  <c r="CO171" i="4" s="1"/>
  <c r="BZ294" i="4"/>
  <c r="CN294" i="4" s="1"/>
  <c r="CA294" i="4"/>
  <c r="CO294" i="4" s="1"/>
  <c r="CA267" i="4"/>
  <c r="CO267" i="4" s="1"/>
  <c r="BZ267" i="4"/>
  <c r="CN267" i="4" s="1"/>
  <c r="BZ221" i="4"/>
  <c r="CN221" i="4" s="1"/>
  <c r="CA221" i="4"/>
  <c r="CO221" i="4" s="1"/>
  <c r="CA135" i="4"/>
  <c r="CO135" i="4" s="1"/>
  <c r="BZ135" i="4"/>
  <c r="CN135" i="4" s="1"/>
  <c r="CA229" i="4"/>
  <c r="CO229" i="4" s="1"/>
  <c r="BZ229" i="4"/>
  <c r="CN229" i="4" s="1"/>
  <c r="CA321" i="4"/>
  <c r="CO321" i="4" s="1"/>
  <c r="BZ321" i="4"/>
  <c r="CN321" i="4" s="1"/>
  <c r="CA191" i="4"/>
  <c r="CO191" i="4" s="1"/>
  <c r="BZ191" i="4"/>
  <c r="CN191" i="4" s="1"/>
  <c r="BZ320" i="4"/>
  <c r="CN320" i="4" s="1"/>
  <c r="CA320" i="4"/>
  <c r="CO320" i="4" s="1"/>
  <c r="CA150" i="4"/>
  <c r="CO150" i="4" s="1"/>
  <c r="BZ150" i="4"/>
  <c r="CN150" i="4" s="1"/>
  <c r="BZ302" i="4"/>
  <c r="CN302" i="4" s="1"/>
  <c r="CA302" i="4"/>
  <c r="CO302" i="4" s="1"/>
  <c r="BZ100" i="4"/>
  <c r="CN100" i="4" s="1"/>
  <c r="CA100" i="4"/>
  <c r="CO100" i="4" s="1"/>
  <c r="CA345" i="4"/>
  <c r="CO345" i="4" s="1"/>
  <c r="BZ345" i="4"/>
  <c r="CN345" i="4" s="1"/>
  <c r="BZ103" i="4"/>
  <c r="CN103" i="4" s="1"/>
  <c r="CA103" i="4"/>
  <c r="CO103" i="4" s="1"/>
  <c r="CA189" i="4"/>
  <c r="CO189" i="4" s="1"/>
  <c r="BZ189" i="4"/>
  <c r="CN189" i="4" s="1"/>
  <c r="CA256" i="4"/>
  <c r="CO256" i="4" s="1"/>
  <c r="BZ256" i="4"/>
  <c r="CN256" i="4" s="1"/>
  <c r="BZ211" i="4"/>
  <c r="CN211" i="4" s="1"/>
  <c r="CA211" i="4"/>
  <c r="CO211" i="4" s="1"/>
  <c r="CA107" i="4"/>
  <c r="CO107" i="4" s="1"/>
  <c r="BZ107" i="4"/>
  <c r="CN107" i="4" s="1"/>
  <c r="CA259" i="4"/>
  <c r="CO259" i="4" s="1"/>
  <c r="BZ259" i="4"/>
  <c r="CN259" i="4" s="1"/>
  <c r="CA168" i="4"/>
  <c r="CO168" i="4" s="1"/>
  <c r="BZ168" i="4"/>
  <c r="CN168" i="4" s="1"/>
  <c r="CA301" i="4"/>
  <c r="CO301" i="4" s="1"/>
  <c r="BZ301" i="4"/>
  <c r="CN301" i="4" s="1"/>
  <c r="CA251" i="4"/>
  <c r="CO251" i="4" s="1"/>
  <c r="BZ251" i="4"/>
  <c r="CN251" i="4" s="1"/>
  <c r="BZ212" i="4"/>
  <c r="CN212" i="4" s="1"/>
  <c r="CA212" i="4"/>
  <c r="CO212" i="4" s="1"/>
  <c r="BZ266" i="4"/>
  <c r="CN266" i="4" s="1"/>
  <c r="CA266" i="4"/>
  <c r="CO266" i="4" s="1"/>
  <c r="CA213" i="4"/>
  <c r="CO213" i="4" s="1"/>
  <c r="BZ213" i="4"/>
  <c r="CN213" i="4" s="1"/>
  <c r="BZ250" i="4"/>
  <c r="CN250" i="4" s="1"/>
  <c r="CA250" i="4"/>
  <c r="CO250" i="4" s="1"/>
  <c r="CA183" i="4"/>
  <c r="CO183" i="4" s="1"/>
  <c r="BZ183" i="4"/>
  <c r="CN183" i="4" s="1"/>
  <c r="BZ244" i="4"/>
  <c r="CN244" i="4" s="1"/>
  <c r="CA244" i="4"/>
  <c r="CO244" i="4" s="1"/>
  <c r="CA289" i="4"/>
  <c r="CO289" i="4" s="1"/>
  <c r="BZ289" i="4"/>
  <c r="CN289" i="4" s="1"/>
  <c r="BZ214" i="4"/>
  <c r="CN214" i="4" s="1"/>
  <c r="CA214" i="4"/>
  <c r="CO214" i="4" s="1"/>
  <c r="BZ157" i="4"/>
  <c r="CN157" i="4" s="1"/>
  <c r="CA157" i="4"/>
  <c r="CO157" i="4" s="1"/>
  <c r="CA280" i="4"/>
  <c r="CO280" i="4" s="1"/>
  <c r="BZ280" i="4"/>
  <c r="CN280" i="4" s="1"/>
  <c r="BZ154" i="4"/>
  <c r="CN154" i="4" s="1"/>
  <c r="CA154" i="4"/>
  <c r="CO154" i="4" s="1"/>
  <c r="BZ331" i="4"/>
  <c r="CN331" i="4" s="1"/>
  <c r="CA331" i="4"/>
  <c r="CO331" i="4" s="1"/>
  <c r="BZ187" i="4"/>
  <c r="CN187" i="4" s="1"/>
  <c r="CA187" i="4"/>
  <c r="CO187" i="4" s="1"/>
  <c r="BZ292" i="4"/>
  <c r="CN292" i="4" s="1"/>
  <c r="CA292" i="4"/>
  <c r="CO292" i="4" s="1"/>
  <c r="BZ124" i="4"/>
  <c r="CN124" i="4" s="1"/>
  <c r="CA124" i="4"/>
  <c r="CO124" i="4" s="1"/>
  <c r="CA219" i="4"/>
  <c r="CO219" i="4" s="1"/>
  <c r="BZ219" i="4"/>
  <c r="CN219" i="4" s="1"/>
  <c r="CA151" i="4"/>
  <c r="CO151" i="4" s="1"/>
  <c r="BZ151" i="4"/>
  <c r="CN151" i="4" s="1"/>
  <c r="CA333" i="4"/>
  <c r="CO333" i="4" s="1"/>
  <c r="BZ333" i="4"/>
  <c r="CN333" i="4" s="1"/>
  <c r="BZ216" i="4"/>
  <c r="CN216" i="4" s="1"/>
  <c r="CA216" i="4"/>
  <c r="CO216" i="4" s="1"/>
  <c r="BZ115" i="4"/>
  <c r="CN115" i="4" s="1"/>
  <c r="CA115" i="4"/>
  <c r="CO115" i="4" s="1"/>
  <c r="CA341" i="4"/>
  <c r="CO341" i="4" s="1"/>
  <c r="BZ341" i="4"/>
  <c r="CN341" i="4" s="1"/>
  <c r="BZ329" i="4"/>
  <c r="CN329" i="4" s="1"/>
  <c r="CA329" i="4"/>
  <c r="CO329" i="4" s="1"/>
  <c r="BZ249" i="4"/>
  <c r="CN249" i="4" s="1"/>
  <c r="CA249" i="4"/>
  <c r="CO249" i="4" s="1"/>
  <c r="CA313" i="4"/>
  <c r="CO313" i="4" s="1"/>
  <c r="BZ313" i="4"/>
  <c r="CN313" i="4" s="1"/>
  <c r="CA264" i="4"/>
  <c r="CO264" i="4" s="1"/>
  <c r="BZ264" i="4"/>
  <c r="CN264" i="4" s="1"/>
  <c r="BZ105" i="4"/>
  <c r="CN105" i="4" s="1"/>
  <c r="CA105" i="4"/>
  <c r="CO105" i="4" s="1"/>
  <c r="CA237" i="4"/>
  <c r="CO237" i="4" s="1"/>
  <c r="BZ237" i="4"/>
  <c r="CN237" i="4" s="1"/>
  <c r="CA192" i="4"/>
  <c r="CO192" i="4" s="1"/>
  <c r="BZ192" i="4"/>
  <c r="CN192" i="4" s="1"/>
  <c r="BZ248" i="4"/>
  <c r="CN248" i="4" s="1"/>
  <c r="CA248" i="4"/>
  <c r="CO248" i="4" s="1"/>
  <c r="CA184" i="4"/>
  <c r="CO184" i="4" s="1"/>
  <c r="BZ184" i="4"/>
  <c r="CN184" i="4" s="1"/>
  <c r="CA297" i="4"/>
  <c r="CO297" i="4" s="1"/>
  <c r="BZ297" i="4"/>
  <c r="CN297" i="4" s="1"/>
  <c r="BZ290" i="4"/>
  <c r="CN290" i="4" s="1"/>
  <c r="CA290" i="4"/>
  <c r="CO290" i="4" s="1"/>
  <c r="BZ110" i="4"/>
  <c r="CN110" i="4" s="1"/>
  <c r="CA110" i="4"/>
  <c r="CO110" i="4" s="1"/>
  <c r="CA222" i="4"/>
  <c r="CO222" i="4" s="1"/>
  <c r="BZ222" i="4"/>
  <c r="CN222" i="4" s="1"/>
  <c r="BZ286" i="4"/>
  <c r="CN286" i="4" s="1"/>
  <c r="CA286" i="4"/>
  <c r="CO286" i="4" s="1"/>
  <c r="CA114" i="4"/>
  <c r="CO114" i="4" s="1"/>
  <c r="BZ114" i="4"/>
  <c r="CN114" i="4" s="1"/>
  <c r="CA278" i="4"/>
  <c r="CO278" i="4" s="1"/>
  <c r="BZ278" i="4"/>
  <c r="CN278" i="4" s="1"/>
  <c r="CA207" i="4"/>
  <c r="CO207" i="4" s="1"/>
  <c r="BZ207" i="4"/>
  <c r="CN207" i="4" s="1"/>
  <c r="BZ298" i="4"/>
  <c r="CN298" i="4" s="1"/>
  <c r="CA298" i="4"/>
  <c r="CO298" i="4" s="1"/>
  <c r="CA314" i="4"/>
  <c r="CO314" i="4" s="1"/>
  <c r="BZ314" i="4"/>
  <c r="CN314" i="4" s="1"/>
  <c r="CA158" i="4"/>
  <c r="CO158" i="4" s="1"/>
  <c r="BZ158" i="4"/>
  <c r="CN158" i="4" s="1"/>
  <c r="CA200" i="4"/>
  <c r="CO200" i="4" s="1"/>
  <c r="BZ200" i="4"/>
  <c r="CN200" i="4" s="1"/>
  <c r="BZ180" i="4"/>
  <c r="CN180" i="4" s="1"/>
  <c r="CA180" i="4"/>
  <c r="CO180" i="4" s="1"/>
  <c r="BZ137" i="4"/>
  <c r="CN137" i="4" s="1"/>
  <c r="CA137" i="4"/>
  <c r="CO137" i="4" s="1"/>
  <c r="CA265" i="4"/>
  <c r="CO265" i="4" s="1"/>
  <c r="BZ265" i="4"/>
  <c r="CN265" i="4" s="1"/>
  <c r="BZ260" i="4"/>
  <c r="CN260" i="4" s="1"/>
  <c r="CA260" i="4"/>
  <c r="CO260" i="4" s="1"/>
  <c r="BZ238" i="4"/>
  <c r="CN238" i="4" s="1"/>
  <c r="CA238" i="4"/>
  <c r="CO238" i="4" s="1"/>
  <c r="CA254" i="4"/>
  <c r="CO254" i="4" s="1"/>
  <c r="BZ254" i="4"/>
  <c r="CN254" i="4" s="1"/>
  <c r="BZ131" i="4"/>
  <c r="CN131" i="4" s="1"/>
  <c r="CA131" i="4"/>
  <c r="CO131" i="4" s="1"/>
  <c r="BZ134" i="4"/>
  <c r="CN134" i="4" s="1"/>
  <c r="CA134" i="4"/>
  <c r="CO134" i="4" s="1"/>
  <c r="BZ129" i="4"/>
  <c r="CN129" i="4" s="1"/>
  <c r="CA129" i="4"/>
  <c r="CO129" i="4" s="1"/>
  <c r="BZ139" i="4"/>
  <c r="CN139" i="4" s="1"/>
  <c r="CA139" i="4"/>
  <c r="CO139" i="4" s="1"/>
  <c r="BZ296" i="4"/>
  <c r="CN296" i="4" s="1"/>
  <c r="CA296" i="4"/>
  <c r="CO296" i="4" s="1"/>
  <c r="CA231" i="4"/>
  <c r="CO231" i="4" s="1"/>
  <c r="BZ231" i="4"/>
  <c r="CN231" i="4" s="1"/>
  <c r="CA190" i="4"/>
  <c r="CO190" i="4" s="1"/>
  <c r="BZ190" i="4"/>
  <c r="CN190" i="4" s="1"/>
  <c r="CA104" i="4"/>
  <c r="CO104" i="4" s="1"/>
  <c r="BZ104" i="4"/>
  <c r="CN104" i="4" s="1"/>
  <c r="CA293" i="4"/>
  <c r="CO293" i="4" s="1"/>
  <c r="BZ293" i="4"/>
  <c r="CN293" i="4" s="1"/>
  <c r="CO136" i="4"/>
  <c r="BW26" i="4"/>
  <c r="CA26" i="4" s="1"/>
  <c r="CO26" i="4" s="1"/>
  <c r="BW72" i="4"/>
  <c r="BZ72" i="4" s="1"/>
  <c r="CN72" i="4" s="1"/>
  <c r="BW98" i="4"/>
  <c r="CA98" i="4" s="1"/>
  <c r="DQ97" i="4"/>
  <c r="G96" i="7" s="1"/>
  <c r="DB70" i="4"/>
  <c r="DP70" i="4" s="1"/>
  <c r="DB16" i="4"/>
  <c r="DP16" i="4" s="1"/>
  <c r="DQ6" i="4"/>
  <c r="DP6" i="4"/>
  <c r="DQ74" i="4"/>
  <c r="DB35" i="4"/>
  <c r="DP35" i="4" s="1"/>
  <c r="DB98" i="4"/>
  <c r="DP98" i="4" s="1"/>
  <c r="F97" i="7" s="1"/>
  <c r="DB86" i="4"/>
  <c r="DP86" i="4" s="1"/>
  <c r="DR14" i="4"/>
  <c r="DG80" i="4"/>
  <c r="DU80" i="4" s="1"/>
  <c r="DI44" i="4"/>
  <c r="DW44" i="4" s="1"/>
  <c r="DD49" i="4"/>
  <c r="DR49" i="4" s="1"/>
  <c r="DG22" i="4"/>
  <c r="DU22" i="4" s="1"/>
  <c r="DF10" i="4"/>
  <c r="DT10" i="4" s="1"/>
  <c r="DE72" i="4"/>
  <c r="DS72" i="4" s="1"/>
  <c r="DQ41" i="4"/>
  <c r="BW97" i="4"/>
  <c r="BZ97" i="4" s="1"/>
  <c r="CN97" i="4" s="1"/>
  <c r="DF4" i="4"/>
  <c r="DT4" i="4" s="1"/>
  <c r="DH63" i="4"/>
  <c r="DV63" i="4" s="1"/>
  <c r="DG39" i="4"/>
  <c r="DU39" i="4" s="1"/>
  <c r="DC72" i="4"/>
  <c r="DQ72" i="4" s="1"/>
  <c r="DH48" i="4"/>
  <c r="DV48" i="4" s="1"/>
  <c r="DW50" i="4"/>
  <c r="DD94" i="4"/>
  <c r="DR94" i="4" s="1"/>
  <c r="DC10" i="4"/>
  <c r="DQ10" i="4" s="1"/>
  <c r="DU91" i="4"/>
  <c r="DI80" i="4"/>
  <c r="DW80" i="4" s="1"/>
  <c r="DI91" i="4"/>
  <c r="DW91" i="4" s="1"/>
  <c r="DF80" i="4"/>
  <c r="DT80" i="4" s="1"/>
  <c r="DF91" i="4"/>
  <c r="DT91" i="4" s="1"/>
  <c r="DI36" i="4"/>
  <c r="DW36" i="4" s="1"/>
  <c r="DB73" i="4"/>
  <c r="DP73" i="4" s="1"/>
  <c r="DB44" i="4"/>
  <c r="DP44" i="4" s="1"/>
  <c r="DC44" i="4"/>
  <c r="DQ44" i="4" s="1"/>
  <c r="DH42" i="4"/>
  <c r="DV42" i="4" s="1"/>
  <c r="DI83" i="4"/>
  <c r="DW83" i="4" s="1"/>
  <c r="DG72" i="4"/>
  <c r="DU72" i="4" s="1"/>
  <c r="DF52" i="4"/>
  <c r="DT52" i="4" s="1"/>
  <c r="DR89" i="4"/>
  <c r="DE48" i="4"/>
  <c r="DS48" i="4" s="1"/>
  <c r="DD72" i="4"/>
  <c r="DR72" i="4" s="1"/>
  <c r="DQ63" i="4"/>
  <c r="DQ46" i="4"/>
  <c r="DH14" i="4"/>
  <c r="DV14" i="4" s="1"/>
  <c r="BW56" i="4"/>
  <c r="CE56" i="4" s="1"/>
  <c r="DS64" i="4"/>
  <c r="DD65" i="4"/>
  <c r="DR65" i="4" s="1"/>
  <c r="DG44" i="4"/>
  <c r="DU44" i="4" s="1"/>
  <c r="DQ22" i="4"/>
  <c r="DD20" i="4"/>
  <c r="DR20" i="4" s="1"/>
  <c r="DR59" i="4"/>
  <c r="DD44" i="4"/>
  <c r="DR44" i="4" s="1"/>
  <c r="DG84" i="4"/>
  <c r="DU84" i="4" s="1"/>
  <c r="DG20" i="4"/>
  <c r="DU20" i="4" s="1"/>
  <c r="DE20" i="4"/>
  <c r="DS20" i="4" s="1"/>
  <c r="DC20" i="4"/>
  <c r="DQ20" i="4" s="1"/>
  <c r="DF20" i="4"/>
  <c r="DT20" i="4" s="1"/>
  <c r="DF39" i="4"/>
  <c r="DT39" i="4" s="1"/>
  <c r="DF44" i="4"/>
  <c r="DT44" i="4" s="1"/>
  <c r="DD15" i="4"/>
  <c r="DR15" i="4" s="1"/>
  <c r="DF60" i="4"/>
  <c r="DT60" i="4" s="1"/>
  <c r="DG19" i="4"/>
  <c r="DU19" i="4" s="1"/>
  <c r="DB52" i="4"/>
  <c r="DP52" i="4" s="1"/>
  <c r="DW59" i="4"/>
  <c r="DD47" i="4"/>
  <c r="DR47" i="4" s="1"/>
  <c r="DI41" i="4"/>
  <c r="DW41" i="4" s="1"/>
  <c r="DH41" i="4"/>
  <c r="DV41" i="4" s="1"/>
  <c r="DF24" i="4"/>
  <c r="DT24" i="4" s="1"/>
  <c r="DR81" i="4"/>
  <c r="DE86" i="4"/>
  <c r="DS86" i="4" s="1"/>
  <c r="DC42" i="4"/>
  <c r="DQ42" i="4" s="1"/>
  <c r="DC49" i="4"/>
  <c r="DQ49" i="4" s="1"/>
  <c r="DD36" i="4"/>
  <c r="DR36" i="4" s="1"/>
  <c r="DH80" i="4"/>
  <c r="DV80" i="4" s="1"/>
  <c r="DS68" i="4"/>
  <c r="DG49" i="4"/>
  <c r="DU49" i="4" s="1"/>
  <c r="DB42" i="4"/>
  <c r="DP42" i="4" s="1"/>
  <c r="DH39" i="4"/>
  <c r="DV39" i="4" s="1"/>
  <c r="DE49" i="4"/>
  <c r="DS49" i="4" s="1"/>
  <c r="DC60" i="4"/>
  <c r="DQ60" i="4" s="1"/>
  <c r="DF86" i="4"/>
  <c r="DT86" i="4" s="1"/>
  <c r="DE41" i="4"/>
  <c r="DS41" i="4" s="1"/>
  <c r="DB14" i="4"/>
  <c r="DP14" i="4" s="1"/>
  <c r="DG52" i="4"/>
  <c r="DU52" i="4" s="1"/>
  <c r="DR74" i="4"/>
  <c r="DP88" i="4"/>
  <c r="DP43" i="4"/>
  <c r="BW85" i="4"/>
  <c r="CE85" i="4" s="1"/>
  <c r="DE34" i="4"/>
  <c r="DS34" i="4" s="1"/>
  <c r="DH16" i="4"/>
  <c r="DV16" i="4" s="1"/>
  <c r="DR11" i="4"/>
  <c r="DF65" i="4"/>
  <c r="DT65" i="4" s="1"/>
  <c r="DB28" i="4"/>
  <c r="DP28" i="4" s="1"/>
  <c r="DE60" i="4"/>
  <c r="DS60" i="4" s="1"/>
  <c r="DH8" i="4"/>
  <c r="DV8" i="4" s="1"/>
  <c r="DD60" i="4"/>
  <c r="DR60" i="4" s="1"/>
  <c r="DE44" i="4"/>
  <c r="DS44" i="4" s="1"/>
  <c r="DC16" i="4"/>
  <c r="DQ16" i="4" s="1"/>
  <c r="DB15" i="4"/>
  <c r="DP15" i="4" s="1"/>
  <c r="DC80" i="4"/>
  <c r="DQ80" i="4" s="1"/>
  <c r="DH88" i="4"/>
  <c r="DV88" i="4" s="1"/>
  <c r="DQ11" i="4"/>
  <c r="DC52" i="4"/>
  <c r="DQ52" i="4" s="1"/>
  <c r="DE67" i="4"/>
  <c r="DS67" i="4" s="1"/>
  <c r="DV10" i="4"/>
  <c r="DD52" i="4"/>
  <c r="DR52" i="4" s="1"/>
  <c r="DD67" i="4"/>
  <c r="DR67" i="4" s="1"/>
  <c r="DH64" i="4"/>
  <c r="DV64" i="4" s="1"/>
  <c r="DI52" i="4"/>
  <c r="DW52" i="4" s="1"/>
  <c r="DQ28" i="4"/>
  <c r="DS96" i="4"/>
  <c r="DV15" i="4"/>
  <c r="DH62" i="4"/>
  <c r="DV62" i="4" s="1"/>
  <c r="DR30" i="4"/>
  <c r="DH70" i="4"/>
  <c r="DV70" i="4" s="1"/>
  <c r="DD34" i="4"/>
  <c r="DR34" i="4" s="1"/>
  <c r="DT11" i="4"/>
  <c r="DW11" i="4"/>
  <c r="DI88" i="4"/>
  <c r="DW88" i="4" s="1"/>
  <c r="DS59" i="4"/>
  <c r="DF67" i="4"/>
  <c r="DT67" i="4" s="1"/>
  <c r="DE52" i="4"/>
  <c r="DS52" i="4" s="1"/>
  <c r="DV74" i="4"/>
  <c r="DF64" i="4"/>
  <c r="DT64" i="4" s="1"/>
  <c r="DB64" i="4"/>
  <c r="DP64" i="4" s="1"/>
  <c r="DS31" i="4"/>
  <c r="DR83" i="4"/>
  <c r="DH56" i="4"/>
  <c r="DV56" i="4" s="1"/>
  <c r="DD64" i="4"/>
  <c r="DR64" i="4" s="1"/>
  <c r="DE27" i="4"/>
  <c r="DS27" i="4" s="1"/>
  <c r="DB84" i="4"/>
  <c r="DP84" i="4" s="1"/>
  <c r="DC84" i="4"/>
  <c r="DQ84" i="4" s="1"/>
  <c r="DP68" i="4"/>
  <c r="DD46" i="4"/>
  <c r="DR46" i="4" s="1"/>
  <c r="DV5" i="4"/>
  <c r="DR90" i="4"/>
  <c r="DV60" i="4"/>
  <c r="BW53" i="4"/>
  <c r="CG53" i="4" s="1"/>
  <c r="CU53" i="4" s="1"/>
  <c r="BW90" i="4"/>
  <c r="CE90" i="4" s="1"/>
  <c r="CS90" i="4" s="1"/>
  <c r="DB96" i="4"/>
  <c r="DP96" i="4" s="1"/>
  <c r="DU28" i="4"/>
  <c r="DH84" i="4"/>
  <c r="DV84" i="4" s="1"/>
  <c r="DD91" i="4"/>
  <c r="DR91" i="4" s="1"/>
  <c r="DF31" i="4"/>
  <c r="DT31" i="4" s="1"/>
  <c r="DE55" i="4"/>
  <c r="DS55" i="4" s="1"/>
  <c r="DD80" i="4"/>
  <c r="DR80" i="4" s="1"/>
  <c r="DE91" i="4"/>
  <c r="DS91" i="4" s="1"/>
  <c r="DT54" i="4"/>
  <c r="DT28" i="4"/>
  <c r="DR88" i="4"/>
  <c r="DC15" i="4"/>
  <c r="DQ15" i="4" s="1"/>
  <c r="DS88" i="4"/>
  <c r="DV52" i="4"/>
  <c r="DF3" i="4"/>
  <c r="DT3" i="4" s="1"/>
  <c r="DH24" i="4"/>
  <c r="DV24" i="4" s="1"/>
  <c r="DD24" i="4"/>
  <c r="DR24" i="4" s="1"/>
  <c r="DU71" i="4"/>
  <c r="DB60" i="4"/>
  <c r="DP60" i="4" s="1"/>
  <c r="DS84" i="4"/>
  <c r="DE56" i="4"/>
  <c r="DS56" i="4" s="1"/>
  <c r="BW12" i="4"/>
  <c r="CA12" i="4" s="1"/>
  <c r="CO12" i="4" s="1"/>
  <c r="DV54" i="4"/>
  <c r="DI84" i="4"/>
  <c r="DW84" i="4" s="1"/>
  <c r="DB31" i="4"/>
  <c r="DP31" i="4" s="1"/>
  <c r="DS28" i="4"/>
  <c r="DC86" i="4"/>
  <c r="DQ86" i="4" s="1"/>
  <c r="DI86" i="4"/>
  <c r="DW86" i="4" s="1"/>
  <c r="DG86" i="4"/>
  <c r="DU86" i="4" s="1"/>
  <c r="DD53" i="4"/>
  <c r="DR53" i="4" s="1"/>
  <c r="DQ56" i="4"/>
  <c r="DD84" i="4"/>
  <c r="DR84" i="4" s="1"/>
  <c r="DH46" i="4"/>
  <c r="DV46" i="4" s="1"/>
  <c r="DU68" i="4"/>
  <c r="DF84" i="4"/>
  <c r="DT84" i="4" s="1"/>
  <c r="DF83" i="4"/>
  <c r="DT83" i="4" s="1"/>
  <c r="DC91" i="4"/>
  <c r="DQ91" i="4" s="1"/>
  <c r="DW68" i="4"/>
  <c r="DP50" i="4"/>
  <c r="DH86" i="4"/>
  <c r="DV86" i="4" s="1"/>
  <c r="DB24" i="4"/>
  <c r="DP24" i="4" s="1"/>
  <c r="DI24" i="4"/>
  <c r="DW24" i="4" s="1"/>
  <c r="DC24" i="4"/>
  <c r="DQ24" i="4" s="1"/>
  <c r="DF56" i="4"/>
  <c r="DT56" i="4" s="1"/>
  <c r="DF92" i="4"/>
  <c r="DT92" i="4" s="1"/>
  <c r="DD56" i="4"/>
  <c r="DR56" i="4" s="1"/>
  <c r="DB56" i="4"/>
  <c r="DP56" i="4" s="1"/>
  <c r="DV67" i="4"/>
  <c r="DI56" i="4"/>
  <c r="DW56" i="4" s="1"/>
  <c r="DR10" i="4"/>
  <c r="DU70" i="4"/>
  <c r="DH92" i="4"/>
  <c r="DV92" i="4" s="1"/>
  <c r="DI8" i="4"/>
  <c r="DW8" i="4" s="1"/>
  <c r="DC76" i="4"/>
  <c r="DQ76" i="4" s="1"/>
  <c r="DD28" i="4"/>
  <c r="DR28" i="4" s="1"/>
  <c r="DR33" i="4"/>
  <c r="DE57" i="4"/>
  <c r="DS57" i="4" s="1"/>
  <c r="DI60" i="4"/>
  <c r="DW60" i="4" s="1"/>
  <c r="DG58" i="4"/>
  <c r="DU58" i="4" s="1"/>
  <c r="DI39" i="4"/>
  <c r="DW39" i="4" s="1"/>
  <c r="DI28" i="4"/>
  <c r="DW28" i="4" s="1"/>
  <c r="DF34" i="4"/>
  <c r="DT34" i="4" s="1"/>
  <c r="DG15" i="4"/>
  <c r="DU15" i="4" s="1"/>
  <c r="DT13" i="4"/>
  <c r="DU54" i="4"/>
  <c r="DB39" i="4"/>
  <c r="DP39" i="4" s="1"/>
  <c r="DD70" i="4"/>
  <c r="DR70" i="4" s="1"/>
  <c r="DH91" i="4"/>
  <c r="DV91" i="4" s="1"/>
  <c r="DF94" i="4"/>
  <c r="DT94" i="4" s="1"/>
  <c r="DC39" i="4"/>
  <c r="DQ39" i="4" s="1"/>
  <c r="DE5" i="4"/>
  <c r="DS5" i="4" s="1"/>
  <c r="DI15" i="4"/>
  <c r="DW15" i="4" s="1"/>
  <c r="DG60" i="4"/>
  <c r="DU60" i="4" s="1"/>
  <c r="DG82" i="4"/>
  <c r="DU82" i="4" s="1"/>
  <c r="DW74" i="4"/>
  <c r="DS10" i="4"/>
  <c r="DC19" i="4"/>
  <c r="DQ19" i="4" s="1"/>
  <c r="DG67" i="4"/>
  <c r="DU67" i="4" s="1"/>
  <c r="DU59" i="4"/>
  <c r="DI35" i="4"/>
  <c r="DW35" i="4" s="1"/>
  <c r="DI67" i="4"/>
  <c r="DW67" i="4" s="1"/>
  <c r="DV59" i="4"/>
  <c r="DH35" i="4"/>
  <c r="DV35" i="4" s="1"/>
  <c r="DP74" i="4"/>
  <c r="DT74" i="4"/>
  <c r="DU10" i="4"/>
  <c r="DR79" i="4"/>
  <c r="DR73" i="4"/>
  <c r="DB92" i="4"/>
  <c r="DP92" i="4" s="1"/>
  <c r="DT66" i="4"/>
  <c r="DW69" i="4"/>
  <c r="DF58" i="4"/>
  <c r="DT58" i="4" s="1"/>
  <c r="DD92" i="4"/>
  <c r="DR92" i="4" s="1"/>
  <c r="DP33" i="4"/>
  <c r="DP45" i="4"/>
  <c r="BW61" i="4"/>
  <c r="CG61" i="4" s="1"/>
  <c r="DT30" i="4"/>
  <c r="DU56" i="4"/>
  <c r="DH95" i="4"/>
  <c r="DV95" i="4" s="1"/>
  <c r="DE95" i="4"/>
  <c r="DS95" i="4" s="1"/>
  <c r="DI96" i="4"/>
  <c r="DW96" i="4" s="1"/>
  <c r="DI70" i="4"/>
  <c r="DW70" i="4" s="1"/>
  <c r="DG8" i="4"/>
  <c r="DU8" i="4" s="1"/>
  <c r="DC70" i="4"/>
  <c r="DQ70" i="4" s="1"/>
  <c r="DW13" i="4"/>
  <c r="DB91" i="4"/>
  <c r="DP91" i="4" s="1"/>
  <c r="DF15" i="4"/>
  <c r="DT15" i="4" s="1"/>
  <c r="DG5" i="4"/>
  <c r="DU5" i="4" s="1"/>
  <c r="DP13" i="4"/>
  <c r="DF95" i="4"/>
  <c r="DT95" i="4" s="1"/>
  <c r="DQ54" i="4"/>
  <c r="DS43" i="4"/>
  <c r="DE15" i="4"/>
  <c r="DS15" i="4" s="1"/>
  <c r="DR43" i="4"/>
  <c r="DI82" i="4"/>
  <c r="DW82" i="4" s="1"/>
  <c r="DH28" i="4"/>
  <c r="DV28" i="4" s="1"/>
  <c r="DU33" i="4"/>
  <c r="DD82" i="4"/>
  <c r="DR82" i="4" s="1"/>
  <c r="DB41" i="4"/>
  <c r="DP41" i="4" s="1"/>
  <c r="DU74" i="4"/>
  <c r="DB67" i="4"/>
  <c r="DP67" i="4" s="1"/>
  <c r="DC67" i="4"/>
  <c r="DQ67" i="4" s="1"/>
  <c r="DC35" i="4"/>
  <c r="DQ35" i="4" s="1"/>
  <c r="DT59" i="4"/>
  <c r="DF35" i="4"/>
  <c r="DT35" i="4" s="1"/>
  <c r="DS93" i="4"/>
  <c r="DD41" i="4"/>
  <c r="DR41" i="4" s="1"/>
  <c r="DP59" i="4"/>
  <c r="BW14" i="4"/>
  <c r="BZ14" i="4" s="1"/>
  <c r="DE92" i="4"/>
  <c r="DS92" i="4" s="1"/>
  <c r="DW45" i="4"/>
  <c r="BW71" i="4"/>
  <c r="CG71" i="4" s="1"/>
  <c r="DI92" i="4"/>
  <c r="DW92" i="4" s="1"/>
  <c r="DG92" i="4"/>
  <c r="DU92" i="4" s="1"/>
  <c r="DQ92" i="4"/>
  <c r="BW21" i="4"/>
  <c r="CB21" i="4" s="1"/>
  <c r="CP21" i="4" s="1"/>
  <c r="DI7" i="4"/>
  <c r="DW7" i="4" s="1"/>
  <c r="DQ68" i="4"/>
  <c r="DE4" i="4"/>
  <c r="DS4" i="4" s="1"/>
  <c r="DF7" i="4"/>
  <c r="DT7" i="4" s="1"/>
  <c r="DG4" i="4"/>
  <c r="DU4" i="4" s="1"/>
  <c r="DB5" i="4"/>
  <c r="DP5" i="4" s="1"/>
  <c r="DE33" i="4"/>
  <c r="DS33" i="4" s="1"/>
  <c r="DC73" i="4"/>
  <c r="DQ73" i="4" s="1"/>
  <c r="DR68" i="4"/>
  <c r="DH27" i="4"/>
  <c r="DV27" i="4" s="1"/>
  <c r="DH76" i="4"/>
  <c r="DV76" i="4" s="1"/>
  <c r="DT43" i="4"/>
  <c r="DI55" i="4"/>
  <c r="DW55" i="4" s="1"/>
  <c r="DI4" i="4"/>
  <c r="DW4" i="4" s="1"/>
  <c r="DP79" i="4"/>
  <c r="DT68" i="4"/>
  <c r="DI34" i="4"/>
  <c r="DW34" i="4" s="1"/>
  <c r="DC27" i="4"/>
  <c r="DQ27" i="4" s="1"/>
  <c r="DG27" i="4"/>
  <c r="DU27" i="4" s="1"/>
  <c r="DV68" i="4"/>
  <c r="DB94" i="4"/>
  <c r="DP94" i="4" s="1"/>
  <c r="DH55" i="4"/>
  <c r="DV55" i="4" s="1"/>
  <c r="DQ88" i="4"/>
  <c r="DH81" i="4"/>
  <c r="DV81" i="4" s="1"/>
  <c r="DF9" i="4"/>
  <c r="DT9" i="4" s="1"/>
  <c r="DE53" i="4"/>
  <c r="DS53" i="4" s="1"/>
  <c r="DW53" i="4"/>
  <c r="DW78" i="4"/>
  <c r="DW49" i="4"/>
  <c r="DF63" i="4"/>
  <c r="DT63" i="4" s="1"/>
  <c r="DW43" i="4"/>
  <c r="DE7" i="4"/>
  <c r="DS7" i="4" s="1"/>
  <c r="DG42" i="4"/>
  <c r="DU42" i="4" s="1"/>
  <c r="DU43" i="4"/>
  <c r="DG31" i="4"/>
  <c r="DU31" i="4" s="1"/>
  <c r="DF5" i="4"/>
  <c r="DT5" i="4" s="1"/>
  <c r="DE46" i="4"/>
  <c r="DS46" i="4" s="1"/>
  <c r="DH4" i="4"/>
  <c r="DV4" i="4" s="1"/>
  <c r="DC94" i="4"/>
  <c r="DQ94" i="4" s="1"/>
  <c r="DF76" i="4"/>
  <c r="DT76" i="4" s="1"/>
  <c r="DI5" i="4"/>
  <c r="DW5" i="4" s="1"/>
  <c r="DT88" i="4"/>
  <c r="DH33" i="4"/>
  <c r="DV33" i="4" s="1"/>
  <c r="DI81" i="4"/>
  <c r="DW81" i="4" s="1"/>
  <c r="DC3" i="4"/>
  <c r="DQ3" i="4" s="1"/>
  <c r="DT50" i="4"/>
  <c r="DG53" i="4"/>
  <c r="DU53" i="4" s="1"/>
  <c r="DQ90" i="4"/>
  <c r="DD35" i="4"/>
  <c r="DR35" i="4" s="1"/>
  <c r="DG85" i="4"/>
  <c r="DU85" i="4" s="1"/>
  <c r="DH85" i="4"/>
  <c r="DV85" i="4" s="1"/>
  <c r="BW29" i="4"/>
  <c r="BZ29" i="4" s="1"/>
  <c r="DU89" i="4"/>
  <c r="BW25" i="4"/>
  <c r="CB25" i="4" s="1"/>
  <c r="DU61" i="4"/>
  <c r="DT57" i="4"/>
  <c r="DI27" i="4"/>
  <c r="DW27" i="4" s="1"/>
  <c r="DC31" i="4"/>
  <c r="DQ31" i="4" s="1"/>
  <c r="DQ30" i="4"/>
  <c r="DB83" i="4"/>
  <c r="DP83" i="4" s="1"/>
  <c r="DB53" i="4"/>
  <c r="DP53" i="4" s="1"/>
  <c r="DS29" i="4"/>
  <c r="DE85" i="4"/>
  <c r="DS85" i="4" s="1"/>
  <c r="DS82" i="4"/>
  <c r="DI31" i="4"/>
  <c r="DW31" i="4" s="1"/>
  <c r="DD78" i="4"/>
  <c r="DR78" i="4" s="1"/>
  <c r="DH31" i="4"/>
  <c r="DV31" i="4" s="1"/>
  <c r="DU30" i="4"/>
  <c r="DH53" i="4"/>
  <c r="DV53" i="4" s="1"/>
  <c r="DW30" i="4"/>
  <c r="DI46" i="4"/>
  <c r="DW46" i="4" s="1"/>
  <c r="DB46" i="4"/>
  <c r="DP46" i="4" s="1"/>
  <c r="DC82" i="4"/>
  <c r="DQ82" i="4" s="1"/>
  <c r="DE83" i="4"/>
  <c r="DS83" i="4" s="1"/>
  <c r="DS30" i="4"/>
  <c r="DF55" i="4"/>
  <c r="DT55" i="4" s="1"/>
  <c r="DD31" i="4"/>
  <c r="DR31" i="4" s="1"/>
  <c r="DD55" i="4"/>
  <c r="DR55" i="4" s="1"/>
  <c r="DB82" i="4"/>
  <c r="DP82" i="4" s="1"/>
  <c r="DP30" i="4"/>
  <c r="DF82" i="4"/>
  <c r="DT82" i="4" s="1"/>
  <c r="DW33" i="4"/>
  <c r="DI19" i="4"/>
  <c r="DW19" i="4" s="1"/>
  <c r="DI3" i="4"/>
  <c r="DW3" i="4" s="1"/>
  <c r="DD3" i="4"/>
  <c r="DR3" i="4" s="1"/>
  <c r="DT26" i="4"/>
  <c r="DI85" i="4"/>
  <c r="DW85" i="4" s="1"/>
  <c r="DW90" i="4"/>
  <c r="DR45" i="4"/>
  <c r="DB27" i="4"/>
  <c r="DP27" i="4" s="1"/>
  <c r="DD27" i="4"/>
  <c r="DR27" i="4" s="1"/>
  <c r="DE3" i="4"/>
  <c r="DS3" i="4" s="1"/>
  <c r="BW79" i="4"/>
  <c r="CE79" i="4" s="1"/>
  <c r="CS79" i="4" s="1"/>
  <c r="DH83" i="4"/>
  <c r="DV83" i="4" s="1"/>
  <c r="DF46" i="4"/>
  <c r="DT46" i="4" s="1"/>
  <c r="DH82" i="4"/>
  <c r="DV82" i="4" s="1"/>
  <c r="DG55" i="4"/>
  <c r="DU55" i="4" s="1"/>
  <c r="DD57" i="4"/>
  <c r="DR57" i="4" s="1"/>
  <c r="DH94" i="4"/>
  <c r="DV94" i="4" s="1"/>
  <c r="DI94" i="4"/>
  <c r="DW94" i="4" s="1"/>
  <c r="DC5" i="4"/>
  <c r="DQ5" i="4" s="1"/>
  <c r="DC83" i="4"/>
  <c r="DQ83" i="4" s="1"/>
  <c r="DD96" i="4"/>
  <c r="DR96" i="4" s="1"/>
  <c r="DE94" i="4"/>
  <c r="DS94" i="4" s="1"/>
  <c r="DG96" i="4"/>
  <c r="DU96" i="4" s="1"/>
  <c r="DD5" i="4"/>
  <c r="DR5" i="4" s="1"/>
  <c r="DG63" i="4"/>
  <c r="DU63" i="4" s="1"/>
  <c r="DB55" i="4"/>
  <c r="DP55" i="4" s="1"/>
  <c r="DG46" i="4"/>
  <c r="DU46" i="4" s="1"/>
  <c r="DU34" i="4"/>
  <c r="DG83" i="4"/>
  <c r="DU83" i="4" s="1"/>
  <c r="DB78" i="4"/>
  <c r="DP78" i="4" s="1"/>
  <c r="DV30" i="4"/>
  <c r="DF53" i="4"/>
  <c r="DT53" i="4" s="1"/>
  <c r="DD77" i="4"/>
  <c r="DR77" i="4" s="1"/>
  <c r="DE77" i="4"/>
  <c r="DS77" i="4" s="1"/>
  <c r="DH77" i="4"/>
  <c r="DV77" i="4" s="1"/>
  <c r="DC53" i="4"/>
  <c r="DQ53" i="4" s="1"/>
  <c r="DH3" i="4"/>
  <c r="DV3" i="4" s="1"/>
  <c r="DB3" i="4"/>
  <c r="DP3" i="4" s="1"/>
  <c r="DB85" i="4"/>
  <c r="DP85" i="4" s="1"/>
  <c r="DW76" i="4"/>
  <c r="BW45" i="4"/>
  <c r="CD45" i="4" s="1"/>
  <c r="CR45" i="4" s="1"/>
  <c r="DI25" i="4"/>
  <c r="DW25" i="4" s="1"/>
  <c r="DF25" i="4"/>
  <c r="DT25" i="4" s="1"/>
  <c r="DB66" i="4"/>
  <c r="DP66" i="4" s="1"/>
  <c r="DG66" i="4"/>
  <c r="DU66" i="4" s="1"/>
  <c r="DE66" i="4"/>
  <c r="DS66" i="4" s="1"/>
  <c r="DU35" i="4"/>
  <c r="DS35" i="4"/>
  <c r="DC51" i="4"/>
  <c r="DQ51" i="4" s="1"/>
  <c r="DI51" i="4"/>
  <c r="DW51" i="4" s="1"/>
  <c r="DG51" i="4"/>
  <c r="DU51" i="4" s="1"/>
  <c r="DB51" i="4"/>
  <c r="DP51" i="4" s="1"/>
  <c r="DD51" i="4"/>
  <c r="DR51" i="4" s="1"/>
  <c r="DD66" i="4"/>
  <c r="DR66" i="4" s="1"/>
  <c r="DH51" i="4"/>
  <c r="DV51" i="4" s="1"/>
  <c r="DE51" i="4"/>
  <c r="DS51" i="4" s="1"/>
  <c r="DD61" i="4"/>
  <c r="DR61" i="4" s="1"/>
  <c r="DB61" i="4"/>
  <c r="DP61" i="4" s="1"/>
  <c r="DH61" i="4"/>
  <c r="DV61" i="4" s="1"/>
  <c r="DI61" i="4"/>
  <c r="DW61" i="4" s="1"/>
  <c r="DG95" i="4"/>
  <c r="DU95" i="4" s="1"/>
  <c r="DB95" i="4"/>
  <c r="DP95" i="4" s="1"/>
  <c r="DD95" i="4"/>
  <c r="DR95" i="4" s="1"/>
  <c r="DB57" i="4"/>
  <c r="DP57" i="4" s="1"/>
  <c r="DG57" i="4"/>
  <c r="DU57" i="4" s="1"/>
  <c r="DH57" i="4"/>
  <c r="DV57" i="4" s="1"/>
  <c r="DC58" i="4"/>
  <c r="DQ58" i="4" s="1"/>
  <c r="DI58" i="4"/>
  <c r="DW58" i="4" s="1"/>
  <c r="DD58" i="4"/>
  <c r="DR58" i="4" s="1"/>
  <c r="DH58" i="4"/>
  <c r="DV58" i="4" s="1"/>
  <c r="DG75" i="4"/>
  <c r="DU75" i="4" s="1"/>
  <c r="DI75" i="4"/>
  <c r="DW75" i="4" s="1"/>
  <c r="DH75" i="4"/>
  <c r="DV75" i="4" s="1"/>
  <c r="DF75" i="4"/>
  <c r="DT75" i="4" s="1"/>
  <c r="DC75" i="4"/>
  <c r="DQ75" i="4" s="1"/>
  <c r="DD75" i="4"/>
  <c r="DR75" i="4" s="1"/>
  <c r="DE75" i="4"/>
  <c r="DS75" i="4" s="1"/>
  <c r="DF51" i="4"/>
  <c r="DT51" i="4" s="1"/>
  <c r="DC23" i="4"/>
  <c r="DQ23" i="4" s="1"/>
  <c r="DB23" i="4"/>
  <c r="DP23" i="4" s="1"/>
  <c r="DI87" i="4"/>
  <c r="DW87" i="4" s="1"/>
  <c r="DE87" i="4"/>
  <c r="DS87" i="4" s="1"/>
  <c r="DB87" i="4"/>
  <c r="DP87" i="4" s="1"/>
  <c r="DH87" i="4"/>
  <c r="DV87" i="4" s="1"/>
  <c r="DI21" i="4"/>
  <c r="DW21" i="4" s="1"/>
  <c r="DC21" i="4"/>
  <c r="DQ21" i="4" s="1"/>
  <c r="DC95" i="4"/>
  <c r="DQ95" i="4" s="1"/>
  <c r="DC57" i="4"/>
  <c r="DQ57" i="4" s="1"/>
  <c r="DE58" i="4"/>
  <c r="DS58" i="4" s="1"/>
  <c r="DS89" i="4"/>
  <c r="DQ89" i="4"/>
  <c r="DD42" i="4"/>
  <c r="DR42" i="4" s="1"/>
  <c r="DF42" i="4"/>
  <c r="DT42" i="4" s="1"/>
  <c r="DH22" i="4"/>
  <c r="DV22" i="4" s="1"/>
  <c r="DB22" i="4"/>
  <c r="DP22" i="4" s="1"/>
  <c r="DF22" i="4"/>
  <c r="DT22" i="4" s="1"/>
  <c r="DE22" i="4"/>
  <c r="DS22" i="4" s="1"/>
  <c r="DR54" i="4"/>
  <c r="DT33" i="4"/>
  <c r="DR50" i="4"/>
  <c r="DC81" i="4"/>
  <c r="DQ81" i="4" s="1"/>
  <c r="DF81" i="4"/>
  <c r="DT81" i="4" s="1"/>
  <c r="DE81" i="4"/>
  <c r="DS81" i="4" s="1"/>
  <c r="DT41" i="4"/>
  <c r="DT89" i="4"/>
  <c r="DB29" i="4"/>
  <c r="DP29" i="4" s="1"/>
  <c r="DT85" i="4"/>
  <c r="DH29" i="4"/>
  <c r="DV29" i="4" s="1"/>
  <c r="DG14" i="4"/>
  <c r="DU14" i="4" s="1"/>
  <c r="DE14" i="4"/>
  <c r="DS14" i="4" s="1"/>
  <c r="DV90" i="4"/>
  <c r="DS79" i="4"/>
  <c r="DP62" i="4"/>
  <c r="DU94" i="4"/>
  <c r="DU41" i="4"/>
  <c r="DU47" i="4"/>
  <c r="DQ50" i="4"/>
  <c r="DV89" i="4"/>
  <c r="DW89" i="4"/>
  <c r="DV50" i="4"/>
  <c r="DR62" i="4"/>
  <c r="DP54" i="4"/>
  <c r="DB76" i="4"/>
  <c r="DP76" i="4" s="1"/>
  <c r="DW54" i="4"/>
  <c r="DB49" i="4"/>
  <c r="DP49" i="4" s="1"/>
  <c r="DH49" i="4"/>
  <c r="DV49" i="4" s="1"/>
  <c r="DD76" i="4"/>
  <c r="DR76" i="4" s="1"/>
  <c r="DG76" i="4"/>
  <c r="DU76" i="4" s="1"/>
  <c r="DE76" i="4"/>
  <c r="DS76" i="4" s="1"/>
  <c r="DF49" i="4"/>
  <c r="DT49" i="4" s="1"/>
  <c r="DE78" i="4"/>
  <c r="DS78" i="4" s="1"/>
  <c r="DB36" i="4"/>
  <c r="DP36" i="4" s="1"/>
  <c r="DS50" i="4"/>
  <c r="DG81" i="4"/>
  <c r="DU81" i="4" s="1"/>
  <c r="DG24" i="4"/>
  <c r="DU24" i="4" s="1"/>
  <c r="DR40" i="4"/>
  <c r="DV9" i="4"/>
  <c r="DS90" i="4"/>
  <c r="DS45" i="4"/>
  <c r="DT93" i="4"/>
  <c r="DE26" i="4"/>
  <c r="DS26" i="4" s="1"/>
  <c r="BW22" i="4"/>
  <c r="CE22" i="4" s="1"/>
  <c r="CS22" i="4" s="1"/>
  <c r="DC62" i="4"/>
  <c r="DQ62" i="4" s="1"/>
  <c r="DG23" i="4"/>
  <c r="DU23" i="4" s="1"/>
  <c r="DF23" i="4"/>
  <c r="DT23" i="4" s="1"/>
  <c r="DI65" i="4"/>
  <c r="DW65" i="4" s="1"/>
  <c r="DG36" i="4"/>
  <c r="DU36" i="4" s="1"/>
  <c r="DE23" i="4"/>
  <c r="DS23" i="4" s="1"/>
  <c r="DH7" i="4"/>
  <c r="DV7" i="4" s="1"/>
  <c r="DB65" i="4"/>
  <c r="DP65" i="4" s="1"/>
  <c r="DG65" i="4"/>
  <c r="DU65" i="4" s="1"/>
  <c r="DD23" i="4"/>
  <c r="DR23" i="4" s="1"/>
  <c r="DE63" i="4"/>
  <c r="DS63" i="4" s="1"/>
  <c r="DU13" i="4"/>
  <c r="DG62" i="4"/>
  <c r="DU62" i="4" s="1"/>
  <c r="DV45" i="4"/>
  <c r="DI26" i="4"/>
  <c r="DW26" i="4" s="1"/>
  <c r="DV65" i="4"/>
  <c r="DH21" i="4"/>
  <c r="DV21" i="4" s="1"/>
  <c r="DW20" i="4"/>
  <c r="DH26" i="4"/>
  <c r="DV26" i="4" s="1"/>
  <c r="DU90" i="4"/>
  <c r="DH36" i="4"/>
  <c r="DV36" i="4" s="1"/>
  <c r="DH23" i="4"/>
  <c r="DV23" i="4" s="1"/>
  <c r="DB18" i="4"/>
  <c r="DP18" i="4" s="1"/>
  <c r="DH96" i="4"/>
  <c r="DV96" i="4" s="1"/>
  <c r="DG18" i="4"/>
  <c r="DU18" i="4" s="1"/>
  <c r="DE65" i="4"/>
  <c r="DS65" i="4" s="1"/>
  <c r="DQ45" i="4"/>
  <c r="DB7" i="4"/>
  <c r="DP7" i="4" s="1"/>
  <c r="DE62" i="4"/>
  <c r="DS62" i="4" s="1"/>
  <c r="DF36" i="4"/>
  <c r="DT36" i="4" s="1"/>
  <c r="DV43" i="4"/>
  <c r="DC96" i="4"/>
  <c r="DQ96" i="4" s="1"/>
  <c r="DI62" i="4"/>
  <c r="DW62" i="4" s="1"/>
  <c r="DI63" i="4"/>
  <c r="DW63" i="4" s="1"/>
  <c r="DG7" i="4"/>
  <c r="DU7" i="4" s="1"/>
  <c r="DC9" i="4"/>
  <c r="DQ9" i="4" s="1"/>
  <c r="DC87" i="4"/>
  <c r="DQ87" i="4" s="1"/>
  <c r="DG87" i="4"/>
  <c r="DU87" i="4" s="1"/>
  <c r="DB25" i="4"/>
  <c r="DP25" i="4" s="1"/>
  <c r="DQ7" i="4"/>
  <c r="DT90" i="4"/>
  <c r="DU77" i="4"/>
  <c r="DP90" i="4"/>
  <c r="DI40" i="4"/>
  <c r="DW40" i="4" s="1"/>
  <c r="BW92" i="4"/>
  <c r="CE92" i="4" s="1"/>
  <c r="DI23" i="4"/>
  <c r="DW23" i="4" s="1"/>
  <c r="DD63" i="4"/>
  <c r="DR63" i="4" s="1"/>
  <c r="DC65" i="4"/>
  <c r="DQ65" i="4" s="1"/>
  <c r="DS13" i="4"/>
  <c r="DE36" i="4"/>
  <c r="DS36" i="4" s="1"/>
  <c r="DQ43" i="4"/>
  <c r="DF96" i="4"/>
  <c r="DT96" i="4" s="1"/>
  <c r="DF62" i="4"/>
  <c r="DT62" i="4" s="1"/>
  <c r="DB63" i="4"/>
  <c r="DP63" i="4" s="1"/>
  <c r="DD87" i="4"/>
  <c r="DR87" i="4" s="1"/>
  <c r="DF87" i="4"/>
  <c r="DT87" i="4" s="1"/>
  <c r="DR48" i="4"/>
  <c r="BW38" i="4"/>
  <c r="CG38" i="4" s="1"/>
  <c r="DU45" i="4"/>
  <c r="DT45" i="4"/>
  <c r="DC32" i="4"/>
  <c r="DQ32" i="4" s="1"/>
  <c r="DD32" i="4"/>
  <c r="DR32" i="4" s="1"/>
  <c r="DG32" i="4"/>
  <c r="DU32" i="4" s="1"/>
  <c r="DF32" i="4"/>
  <c r="DT32" i="4" s="1"/>
  <c r="DI73" i="4"/>
  <c r="DW73" i="4" s="1"/>
  <c r="DF73" i="4"/>
  <c r="DT73" i="4" s="1"/>
  <c r="DE73" i="4"/>
  <c r="DS73" i="4" s="1"/>
  <c r="DD37" i="4"/>
  <c r="DR37" i="4" s="1"/>
  <c r="DF37" i="4"/>
  <c r="DT37" i="4" s="1"/>
  <c r="DC37" i="4"/>
  <c r="DQ37" i="4" s="1"/>
  <c r="DI37" i="4"/>
  <c r="DW37" i="4" s="1"/>
  <c r="DH37" i="4"/>
  <c r="DV37" i="4" s="1"/>
  <c r="DI71" i="4"/>
  <c r="DW71" i="4" s="1"/>
  <c r="DD17" i="4"/>
  <c r="DR17" i="4" s="1"/>
  <c r="DH17" i="4"/>
  <c r="DV17" i="4" s="1"/>
  <c r="DG17" i="4"/>
  <c r="DU17" i="4" s="1"/>
  <c r="DC17" i="4"/>
  <c r="DQ17" i="4" s="1"/>
  <c r="BW69" i="4"/>
  <c r="DI18" i="4"/>
  <c r="DW18" i="4" s="1"/>
  <c r="DS42" i="4"/>
  <c r="DP93" i="4"/>
  <c r="DI32" i="4"/>
  <c r="DW32" i="4" s="1"/>
  <c r="DU48" i="4"/>
  <c r="DV93" i="4"/>
  <c r="DW93" i="4"/>
  <c r="DE12" i="4"/>
  <c r="DS12" i="4" s="1"/>
  <c r="DH12" i="4"/>
  <c r="DV12" i="4" s="1"/>
  <c r="DF12" i="4"/>
  <c r="DT12" i="4" s="1"/>
  <c r="DI12" i="4"/>
  <c r="DW12" i="4" s="1"/>
  <c r="DG12" i="4"/>
  <c r="DU12" i="4" s="1"/>
  <c r="DD12" i="4"/>
  <c r="DR12" i="4" s="1"/>
  <c r="DC38" i="4"/>
  <c r="DQ38" i="4" s="1"/>
  <c r="DB38" i="4"/>
  <c r="DP38" i="4" s="1"/>
  <c r="DG38" i="4"/>
  <c r="DU38" i="4" s="1"/>
  <c r="DH38" i="4"/>
  <c r="DV38" i="4" s="1"/>
  <c r="DD38" i="4"/>
  <c r="DR38" i="4" s="1"/>
  <c r="DF38" i="4"/>
  <c r="DT38" i="4" s="1"/>
  <c r="DI38" i="4"/>
  <c r="DW38" i="4" s="1"/>
  <c r="DW42" i="4"/>
  <c r="DB17" i="4"/>
  <c r="DP17" i="4" s="1"/>
  <c r="DR86" i="4"/>
  <c r="DB37" i="4"/>
  <c r="DP37" i="4" s="1"/>
  <c r="DF17" i="4"/>
  <c r="DT17" i="4" s="1"/>
  <c r="DQ55" i="4"/>
  <c r="DE37" i="4"/>
  <c r="DS37" i="4" s="1"/>
  <c r="DH73" i="4"/>
  <c r="DV73" i="4" s="1"/>
  <c r="DV19" i="4"/>
  <c r="DE32" i="4"/>
  <c r="DS32" i="4" s="1"/>
  <c r="DH32" i="4"/>
  <c r="DV32" i="4" s="1"/>
  <c r="DB19" i="4"/>
  <c r="DP19" i="4" s="1"/>
  <c r="DD19" i="4"/>
  <c r="DR19" i="4" s="1"/>
  <c r="DF19" i="4"/>
  <c r="DT19" i="4" s="1"/>
  <c r="DE19" i="4"/>
  <c r="DS19" i="4" s="1"/>
  <c r="DC25" i="4"/>
  <c r="DQ25" i="4" s="1"/>
  <c r="DH25" i="4"/>
  <c r="DV25" i="4" s="1"/>
  <c r="DD25" i="4"/>
  <c r="DR25" i="4" s="1"/>
  <c r="DG25" i="4"/>
  <c r="DU25" i="4" s="1"/>
  <c r="DE25" i="4"/>
  <c r="DS25" i="4" s="1"/>
  <c r="DI66" i="4"/>
  <c r="DW66" i="4" s="1"/>
  <c r="DH66" i="4"/>
  <c r="DV66" i="4" s="1"/>
  <c r="DC66" i="4"/>
  <c r="DQ66" i="4" s="1"/>
  <c r="DB69" i="4"/>
  <c r="DP69" i="4" s="1"/>
  <c r="DG69" i="4"/>
  <c r="DU69" i="4" s="1"/>
  <c r="DD69" i="4"/>
  <c r="DR69" i="4" s="1"/>
  <c r="DE69" i="4"/>
  <c r="DS69" i="4" s="1"/>
  <c r="DF69" i="4"/>
  <c r="DT69" i="4" s="1"/>
  <c r="DC69" i="4"/>
  <c r="DQ69" i="4" s="1"/>
  <c r="DH69" i="4"/>
  <c r="DV69" i="4" s="1"/>
  <c r="DE38" i="4"/>
  <c r="DS38" i="4" s="1"/>
  <c r="DH71" i="4"/>
  <c r="DV71" i="4" s="1"/>
  <c r="DV44" i="4"/>
  <c r="DD71" i="4"/>
  <c r="DR71" i="4" s="1"/>
  <c r="DP58" i="4"/>
  <c r="DG73" i="4"/>
  <c r="DU73" i="4" s="1"/>
  <c r="DG37" i="4"/>
  <c r="DU37" i="4" s="1"/>
  <c r="DE18" i="4"/>
  <c r="DS18" i="4" s="1"/>
  <c r="DF18" i="4"/>
  <c r="DT18" i="4" s="1"/>
  <c r="DF78" i="4"/>
  <c r="DT78" i="4" s="1"/>
  <c r="DC78" i="4"/>
  <c r="DQ78" i="4" s="1"/>
  <c r="DG78" i="4"/>
  <c r="DU78" i="4" s="1"/>
  <c r="DB77" i="4"/>
  <c r="DP77" i="4" s="1"/>
  <c r="DC77" i="4"/>
  <c r="DQ77" i="4" s="1"/>
  <c r="DI77" i="4"/>
  <c r="DW77" i="4" s="1"/>
  <c r="DD9" i="4"/>
  <c r="DR9" i="4" s="1"/>
  <c r="DE9" i="4"/>
  <c r="DS9" i="4" s="1"/>
  <c r="DB9" i="4"/>
  <c r="DP9" i="4" s="1"/>
  <c r="DI9" i="4"/>
  <c r="DW9" i="4" s="1"/>
  <c r="DI17" i="4"/>
  <c r="DW17" i="4" s="1"/>
  <c r="DR7" i="4"/>
  <c r="DE17" i="4"/>
  <c r="DS17" i="4" s="1"/>
  <c r="DD18" i="4"/>
  <c r="DR18" i="4" s="1"/>
  <c r="DH78" i="4"/>
  <c r="DV78" i="4" s="1"/>
  <c r="DH18" i="4"/>
  <c r="DV18" i="4" s="1"/>
  <c r="DU3" i="4"/>
  <c r="DF77" i="4"/>
  <c r="DT77" i="4" s="1"/>
  <c r="DG9" i="4"/>
  <c r="DU9" i="4" s="1"/>
  <c r="DH34" i="4"/>
  <c r="DV34" i="4" s="1"/>
  <c r="DB34" i="4"/>
  <c r="DP34" i="4" s="1"/>
  <c r="DQ79" i="4"/>
  <c r="DV79" i="4"/>
  <c r="DU79" i="4"/>
  <c r="DT79" i="4"/>
  <c r="DW79" i="4"/>
  <c r="DC47" i="4"/>
  <c r="DQ47" i="4" s="1"/>
  <c r="DI47" i="4"/>
  <c r="DW47" i="4" s="1"/>
  <c r="DE47" i="4"/>
  <c r="DS47" i="4" s="1"/>
  <c r="DF47" i="4"/>
  <c r="DT47" i="4" s="1"/>
  <c r="DH47" i="4"/>
  <c r="DV47" i="4" s="1"/>
  <c r="DD8" i="4"/>
  <c r="DR8" i="4" s="1"/>
  <c r="DF8" i="4"/>
  <c r="DT8" i="4" s="1"/>
  <c r="DE71" i="4"/>
  <c r="DS71" i="4" s="1"/>
  <c r="DW48" i="4"/>
  <c r="DI29" i="4"/>
  <c r="DW29" i="4" s="1"/>
  <c r="DG29" i="4"/>
  <c r="DU29" i="4" s="1"/>
  <c r="DC29" i="4"/>
  <c r="DQ29" i="4" s="1"/>
  <c r="DD29" i="4"/>
  <c r="DR29" i="4" s="1"/>
  <c r="DF71" i="4"/>
  <c r="DT71" i="4" s="1"/>
  <c r="DF29" i="4"/>
  <c r="DT29" i="4" s="1"/>
  <c r="DV20" i="4"/>
  <c r="DQ13" i="4"/>
  <c r="DS80" i="4"/>
  <c r="DT48" i="4"/>
  <c r="DP75" i="4"/>
  <c r="DU93" i="4"/>
  <c r="DB40" i="4"/>
  <c r="DP40" i="4" s="1"/>
  <c r="DI14" i="4"/>
  <c r="DW14" i="4" s="1"/>
  <c r="DC14" i="4"/>
  <c r="DQ14" i="4" s="1"/>
  <c r="DF14" i="4"/>
  <c r="DT14" i="4" s="1"/>
  <c r="DI22" i="4"/>
  <c r="DW22" i="4" s="1"/>
  <c r="DD22" i="4"/>
  <c r="DR22" i="4" s="1"/>
  <c r="DD85" i="4"/>
  <c r="DR85" i="4" s="1"/>
  <c r="DC85" i="4"/>
  <c r="DQ85" i="4" s="1"/>
  <c r="DR13" i="4"/>
  <c r="DV13" i="4"/>
  <c r="DQ93" i="4"/>
  <c r="DR93" i="4"/>
  <c r="DC40" i="4"/>
  <c r="DQ40" i="4" s="1"/>
  <c r="DF40" i="4"/>
  <c r="DT40" i="4" s="1"/>
  <c r="DE40" i="4"/>
  <c r="DS40" i="4" s="1"/>
  <c r="DH40" i="4"/>
  <c r="DV40" i="4" s="1"/>
  <c r="DB21" i="4"/>
  <c r="DP21" i="4" s="1"/>
  <c r="DG21" i="4"/>
  <c r="DU21" i="4" s="1"/>
  <c r="DE21" i="4"/>
  <c r="DS21" i="4" s="1"/>
  <c r="DF21" i="4"/>
  <c r="DT21" i="4" s="1"/>
  <c r="DB26" i="4"/>
  <c r="DP26" i="4" s="1"/>
  <c r="DG26" i="4"/>
  <c r="DU26" i="4" s="1"/>
  <c r="DD26" i="4"/>
  <c r="DR26" i="4" s="1"/>
  <c r="DC26" i="4"/>
  <c r="DQ26" i="4" s="1"/>
  <c r="DG40" i="4"/>
  <c r="DU40" i="4" s="1"/>
  <c r="DC61" i="4"/>
  <c r="DQ61" i="4" s="1"/>
  <c r="DE61" i="4"/>
  <c r="DS61" i="4" s="1"/>
  <c r="DF61" i="4"/>
  <c r="DT61" i="4" s="1"/>
  <c r="DD21" i="4"/>
  <c r="DR21" i="4" s="1"/>
  <c r="DC71" i="4"/>
  <c r="DQ71" i="4" s="1"/>
  <c r="DB71" i="4"/>
  <c r="DP71" i="4" s="1"/>
  <c r="DC34" i="4"/>
  <c r="DQ34" i="4" s="1"/>
  <c r="DC12" i="4"/>
  <c r="DQ12" i="4" s="1"/>
  <c r="DB12" i="4"/>
  <c r="DP12" i="4" s="1"/>
  <c r="DB8" i="4"/>
  <c r="DP8" i="4" s="1"/>
  <c r="DC8" i="4"/>
  <c r="DQ8" i="4" s="1"/>
  <c r="DB32" i="4"/>
  <c r="DP32" i="4" s="1"/>
  <c r="DB47" i="4"/>
  <c r="DP47" i="4" s="1"/>
  <c r="CB3" i="4"/>
  <c r="CP3" i="4" s="1"/>
  <c r="CG3" i="4"/>
  <c r="CU3" i="4" s="1"/>
  <c r="BZ3" i="4"/>
  <c r="CN3" i="4" s="1"/>
  <c r="CA3" i="4"/>
  <c r="CO3" i="4" s="1"/>
  <c r="CD41" i="4"/>
  <c r="CR41" i="4" s="1"/>
  <c r="CC41" i="4"/>
  <c r="CQ41" i="4" s="1"/>
  <c r="CF41" i="4"/>
  <c r="CT41" i="4" s="1"/>
  <c r="CB41" i="4"/>
  <c r="CP41" i="4" s="1"/>
  <c r="CA41" i="4"/>
  <c r="CO41" i="4" s="1"/>
  <c r="CE41" i="4"/>
  <c r="CS41" i="4" s="1"/>
  <c r="CG41" i="4"/>
  <c r="CU41" i="4" s="1"/>
  <c r="BZ41" i="4"/>
  <c r="CN41" i="4" s="1"/>
  <c r="CF28" i="4"/>
  <c r="CT28" i="4" s="1"/>
  <c r="CC28" i="4"/>
  <c r="CQ28" i="4" s="1"/>
  <c r="CE28" i="4"/>
  <c r="CS28" i="4" s="1"/>
  <c r="CA28" i="4"/>
  <c r="CO28" i="4" s="1"/>
  <c r="CB28" i="4"/>
  <c r="CP28" i="4" s="1"/>
  <c r="CD28" i="4"/>
  <c r="CR28" i="4" s="1"/>
  <c r="BZ28" i="4"/>
  <c r="CN28" i="4" s="1"/>
  <c r="CG28" i="4"/>
  <c r="CU28" i="4" s="1"/>
  <c r="CA59" i="4"/>
  <c r="CO59" i="4" s="1"/>
  <c r="G58" i="7" s="1"/>
  <c r="CC59" i="4"/>
  <c r="CQ59" i="4" s="1"/>
  <c r="CF59" i="4"/>
  <c r="CT59" i="4" s="1"/>
  <c r="CB59" i="4"/>
  <c r="CP59" i="4" s="1"/>
  <c r="CG59" i="4"/>
  <c r="CU59" i="4" s="1"/>
  <c r="CD59" i="4"/>
  <c r="CR59" i="4" s="1"/>
  <c r="BZ59" i="4"/>
  <c r="CN59" i="4" s="1"/>
  <c r="CE59" i="4"/>
  <c r="CS59" i="4" s="1"/>
  <c r="CF53" i="4"/>
  <c r="CT53" i="4" s="1"/>
  <c r="CE53" i="4"/>
  <c r="CS53" i="4" s="1"/>
  <c r="CB53" i="4"/>
  <c r="CP53" i="4" s="1"/>
  <c r="CD53" i="4"/>
  <c r="CR53" i="4" s="1"/>
  <c r="CF51" i="4"/>
  <c r="CT51" i="4" s="1"/>
  <c r="CE51" i="4"/>
  <c r="CS51" i="4" s="1"/>
  <c r="CD51" i="4"/>
  <c r="CR51" i="4" s="1"/>
  <c r="BZ51" i="4"/>
  <c r="CN51" i="4" s="1"/>
  <c r="CB51" i="4"/>
  <c r="CP51" i="4" s="1"/>
  <c r="CC51" i="4"/>
  <c r="CQ51" i="4" s="1"/>
  <c r="CG51" i="4"/>
  <c r="CU51" i="4" s="1"/>
  <c r="CA51" i="4"/>
  <c r="CO51" i="4" s="1"/>
  <c r="CG77" i="4"/>
  <c r="CU77" i="4" s="1"/>
  <c r="CC77" i="4"/>
  <c r="CQ77" i="4" s="1"/>
  <c r="CF77" i="4"/>
  <c r="CT77" i="4" s="1"/>
  <c r="CB77" i="4"/>
  <c r="CP77" i="4" s="1"/>
  <c r="BZ77" i="4"/>
  <c r="CN77" i="4" s="1"/>
  <c r="CA77" i="4"/>
  <c r="CO77" i="4" s="1"/>
  <c r="CE77" i="4"/>
  <c r="CS77" i="4" s="1"/>
  <c r="CD77" i="4"/>
  <c r="CR77" i="4" s="1"/>
  <c r="CE68" i="4"/>
  <c r="CS68" i="4" s="1"/>
  <c r="CF68" i="4"/>
  <c r="CT68" i="4" s="1"/>
  <c r="CB68" i="4"/>
  <c r="CP68" i="4" s="1"/>
  <c r="CG68" i="4"/>
  <c r="CU68" i="4" s="1"/>
  <c r="BZ68" i="4"/>
  <c r="CN68" i="4" s="1"/>
  <c r="CC68" i="4"/>
  <c r="CQ68" i="4" s="1"/>
  <c r="CA68" i="4"/>
  <c r="CO68" i="4" s="1"/>
  <c r="CD68" i="4"/>
  <c r="CR68" i="4" s="1"/>
  <c r="CB96" i="4"/>
  <c r="CP96" i="4" s="1"/>
  <c r="CE96" i="4"/>
  <c r="CS96" i="4" s="1"/>
  <c r="BZ96" i="4"/>
  <c r="CN96" i="4" s="1"/>
  <c r="CD96" i="4"/>
  <c r="CR96" i="4" s="1"/>
  <c r="CA96" i="4"/>
  <c r="CO96" i="4" s="1"/>
  <c r="CG96" i="4"/>
  <c r="CU96" i="4" s="1"/>
  <c r="CC96" i="4"/>
  <c r="CQ96" i="4" s="1"/>
  <c r="CF96" i="4"/>
  <c r="CT96" i="4" s="1"/>
  <c r="CE36" i="4"/>
  <c r="CS36" i="4" s="1"/>
  <c r="CG36" i="4"/>
  <c r="CU36" i="4" s="1"/>
  <c r="CF36" i="4"/>
  <c r="CT36" i="4" s="1"/>
  <c r="CB36" i="4"/>
  <c r="CP36" i="4" s="1"/>
  <c r="BZ36" i="4"/>
  <c r="CN36" i="4" s="1"/>
  <c r="CC36" i="4"/>
  <c r="CQ36" i="4" s="1"/>
  <c r="CA36" i="4"/>
  <c r="CO36" i="4" s="1"/>
  <c r="G35" i="7" s="1"/>
  <c r="CD36" i="4"/>
  <c r="CR36" i="4" s="1"/>
  <c r="CB57" i="4"/>
  <c r="CP57" i="4" s="1"/>
  <c r="CF57" i="4"/>
  <c r="CT57" i="4" s="1"/>
  <c r="CD57" i="4"/>
  <c r="CR57" i="4" s="1"/>
  <c r="CA57" i="4"/>
  <c r="CO57" i="4" s="1"/>
  <c r="BZ57" i="4"/>
  <c r="CN57" i="4" s="1"/>
  <c r="CG57" i="4"/>
  <c r="CU57" i="4" s="1"/>
  <c r="M56" i="7" s="1"/>
  <c r="CE57" i="4"/>
  <c r="CS57" i="4" s="1"/>
  <c r="CC57" i="4"/>
  <c r="CQ57" i="4" s="1"/>
  <c r="CF54" i="4"/>
  <c r="CT54" i="4" s="1"/>
  <c r="CD54" i="4"/>
  <c r="CR54" i="4" s="1"/>
  <c r="CA54" i="4"/>
  <c r="CO54" i="4" s="1"/>
  <c r="CG54" i="4"/>
  <c r="CU54" i="4" s="1"/>
  <c r="CE54" i="4"/>
  <c r="CS54" i="4" s="1"/>
  <c r="CB54" i="4"/>
  <c r="CP54" i="4" s="1"/>
  <c r="CC54" i="4"/>
  <c r="CQ54" i="4" s="1"/>
  <c r="I53" i="7" s="1"/>
  <c r="BZ54" i="4"/>
  <c r="CN54" i="4" s="1"/>
  <c r="CE88" i="4"/>
  <c r="CS88" i="4" s="1"/>
  <c r="K87" i="7" s="1"/>
  <c r="BZ88" i="4"/>
  <c r="CN88" i="4" s="1"/>
  <c r="CA88" i="4"/>
  <c r="CO88" i="4" s="1"/>
  <c r="CC88" i="4"/>
  <c r="CQ88" i="4" s="1"/>
  <c r="CG88" i="4"/>
  <c r="CU88" i="4" s="1"/>
  <c r="CD88" i="4"/>
  <c r="CR88" i="4" s="1"/>
  <c r="CF88" i="4"/>
  <c r="CT88" i="4" s="1"/>
  <c r="CB88" i="4"/>
  <c r="CP88" i="4" s="1"/>
  <c r="CC94" i="4"/>
  <c r="CQ94" i="4" s="1"/>
  <c r="CA94" i="4"/>
  <c r="CO94" i="4" s="1"/>
  <c r="CG94" i="4"/>
  <c r="CU94" i="4" s="1"/>
  <c r="CF94" i="4"/>
  <c r="CT94" i="4" s="1"/>
  <c r="BZ94" i="4"/>
  <c r="CN94" i="4" s="1"/>
  <c r="CB94" i="4"/>
  <c r="CP94" i="4" s="1"/>
  <c r="CE94" i="4"/>
  <c r="CS94" i="4" s="1"/>
  <c r="CD94" i="4"/>
  <c r="CR94" i="4" s="1"/>
  <c r="BZ18" i="4"/>
  <c r="CN18" i="4" s="1"/>
  <c r="CD18" i="4"/>
  <c r="CR18" i="4" s="1"/>
  <c r="CB18" i="4"/>
  <c r="CP18" i="4" s="1"/>
  <c r="CE18" i="4"/>
  <c r="CS18" i="4" s="1"/>
  <c r="CC18" i="4"/>
  <c r="CQ18" i="4" s="1"/>
  <c r="CG18" i="4"/>
  <c r="CU18" i="4" s="1"/>
  <c r="CF18" i="4"/>
  <c r="CT18" i="4" s="1"/>
  <c r="CA18" i="4"/>
  <c r="CO18" i="4" s="1"/>
  <c r="G17" i="7" s="1"/>
  <c r="CE50" i="4"/>
  <c r="CS50" i="4" s="1"/>
  <c r="K49" i="7" s="1"/>
  <c r="CD50" i="4"/>
  <c r="CR50" i="4" s="1"/>
  <c r="CB50" i="4"/>
  <c r="CP50" i="4" s="1"/>
  <c r="CG50" i="4"/>
  <c r="CU50" i="4" s="1"/>
  <c r="CA50" i="4"/>
  <c r="CO50" i="4" s="1"/>
  <c r="BZ50" i="4"/>
  <c r="CN50" i="4" s="1"/>
  <c r="CF50" i="4"/>
  <c r="CT50" i="4" s="1"/>
  <c r="CC50" i="4"/>
  <c r="CQ50" i="4" s="1"/>
  <c r="CE5" i="4"/>
  <c r="CS5" i="4" s="1"/>
  <c r="CG5" i="4"/>
  <c r="CU5" i="4" s="1"/>
  <c r="CC5" i="4"/>
  <c r="CQ5" i="4" s="1"/>
  <c r="CA5" i="4"/>
  <c r="CO5" i="4" s="1"/>
  <c r="CF5" i="4"/>
  <c r="CT5" i="4" s="1"/>
  <c r="CD5" i="4"/>
  <c r="CR5" i="4" s="1"/>
  <c r="CB5" i="4"/>
  <c r="CP5" i="4" s="1"/>
  <c r="BZ5" i="4"/>
  <c r="CN5" i="4" s="1"/>
  <c r="CG7" i="4"/>
  <c r="CU7" i="4" s="1"/>
  <c r="CB7" i="4"/>
  <c r="CP7" i="4" s="1"/>
  <c r="BZ7" i="4"/>
  <c r="CN7" i="4" s="1"/>
  <c r="CF7" i="4"/>
  <c r="CT7" i="4" s="1"/>
  <c r="CA7" i="4"/>
  <c r="CO7" i="4" s="1"/>
  <c r="CD7" i="4"/>
  <c r="CR7" i="4" s="1"/>
  <c r="CE7" i="4"/>
  <c r="CS7" i="4" s="1"/>
  <c r="CC7" i="4"/>
  <c r="CQ7" i="4" s="1"/>
  <c r="CE66" i="4"/>
  <c r="CS66" i="4" s="1"/>
  <c r="CD66" i="4"/>
  <c r="CR66" i="4" s="1"/>
  <c r="CB66" i="4"/>
  <c r="CP66" i="4" s="1"/>
  <c r="CA66" i="4"/>
  <c r="CO66" i="4" s="1"/>
  <c r="CG66" i="4"/>
  <c r="CU66" i="4" s="1"/>
  <c r="BZ66" i="4"/>
  <c r="CN66" i="4" s="1"/>
  <c r="CF66" i="4"/>
  <c r="CT66" i="4" s="1"/>
  <c r="CC66" i="4"/>
  <c r="CQ66" i="4" s="1"/>
  <c r="CG95" i="4"/>
  <c r="CU95" i="4" s="1"/>
  <c r="M94" i="7" s="1"/>
  <c r="CD95" i="4"/>
  <c r="CR95" i="4" s="1"/>
  <c r="CE95" i="4"/>
  <c r="CS95" i="4" s="1"/>
  <c r="CF95" i="4"/>
  <c r="CT95" i="4" s="1"/>
  <c r="CB95" i="4"/>
  <c r="CP95" i="4" s="1"/>
  <c r="CA95" i="4"/>
  <c r="CO95" i="4" s="1"/>
  <c r="BZ95" i="4"/>
  <c r="CN95" i="4" s="1"/>
  <c r="CC95" i="4"/>
  <c r="CQ95" i="4" s="1"/>
  <c r="BZ26" i="4"/>
  <c r="CN26" i="4" s="1"/>
  <c r="CC26" i="4"/>
  <c r="CQ26" i="4" s="1"/>
  <c r="CD26" i="4"/>
  <c r="CR26" i="4" s="1"/>
  <c r="CF26" i="4"/>
  <c r="CT26" i="4" s="1"/>
  <c r="CE26" i="4"/>
  <c r="CS26" i="4" s="1"/>
  <c r="CG26" i="4"/>
  <c r="CU26" i="4" s="1"/>
  <c r="CB26" i="4"/>
  <c r="CP26" i="4" s="1"/>
  <c r="CF46" i="4"/>
  <c r="CT46" i="4" s="1"/>
  <c r="CC46" i="4"/>
  <c r="CQ46" i="4" s="1"/>
  <c r="CB46" i="4"/>
  <c r="CP46" i="4" s="1"/>
  <c r="CG46" i="4"/>
  <c r="CU46" i="4" s="1"/>
  <c r="CE46" i="4"/>
  <c r="CS46" i="4" s="1"/>
  <c r="CD46" i="4"/>
  <c r="CR46" i="4" s="1"/>
  <c r="BZ46" i="4"/>
  <c r="CN46" i="4" s="1"/>
  <c r="CA46" i="4"/>
  <c r="CO46" i="4" s="1"/>
  <c r="CD75" i="4"/>
  <c r="CR75" i="4" s="1"/>
  <c r="CE75" i="4"/>
  <c r="CS75" i="4" s="1"/>
  <c r="CA75" i="4"/>
  <c r="CO75" i="4" s="1"/>
  <c r="CC75" i="4"/>
  <c r="CQ75" i="4" s="1"/>
  <c r="CB75" i="4"/>
  <c r="CP75" i="4" s="1"/>
  <c r="CG75" i="4"/>
  <c r="CU75" i="4" s="1"/>
  <c r="BZ75" i="4"/>
  <c r="CN75" i="4" s="1"/>
  <c r="CF75" i="4"/>
  <c r="CT75" i="4" s="1"/>
  <c r="CA87" i="4"/>
  <c r="CO87" i="4" s="1"/>
  <c r="CD87" i="4"/>
  <c r="CR87" i="4" s="1"/>
  <c r="CE87" i="4"/>
  <c r="CS87" i="4" s="1"/>
  <c r="CG87" i="4"/>
  <c r="CU87" i="4" s="1"/>
  <c r="BZ87" i="4"/>
  <c r="CN87" i="4" s="1"/>
  <c r="CC87" i="4"/>
  <c r="CQ87" i="4" s="1"/>
  <c r="CF87" i="4"/>
  <c r="CT87" i="4" s="1"/>
  <c r="CB87" i="4"/>
  <c r="CP87" i="4" s="1"/>
  <c r="BZ11" i="4"/>
  <c r="CN11" i="4" s="1"/>
  <c r="F10" i="7" s="1"/>
  <c r="CG11" i="4"/>
  <c r="CU11" i="4" s="1"/>
  <c r="CE11" i="4"/>
  <c r="CS11" i="4" s="1"/>
  <c r="K10" i="7" s="1"/>
  <c r="CA11" i="4"/>
  <c r="CO11" i="4" s="1"/>
  <c r="CF11" i="4"/>
  <c r="CT11" i="4" s="1"/>
  <c r="L10" i="7" s="1"/>
  <c r="CD11" i="4"/>
  <c r="CR11" i="4" s="1"/>
  <c r="CC11" i="4"/>
  <c r="CQ11" i="4" s="1"/>
  <c r="I10" i="7" s="1"/>
  <c r="CB11" i="4"/>
  <c r="CP11" i="4" s="1"/>
  <c r="CD32" i="4"/>
  <c r="CR32" i="4" s="1"/>
  <c r="CF32" i="4"/>
  <c r="CT32" i="4" s="1"/>
  <c r="CG32" i="4"/>
  <c r="CU32" i="4" s="1"/>
  <c r="CC32" i="4"/>
  <c r="CQ32" i="4" s="1"/>
  <c r="CB32" i="4"/>
  <c r="CP32" i="4" s="1"/>
  <c r="CE32" i="4"/>
  <c r="CS32" i="4" s="1"/>
  <c r="CA32" i="4"/>
  <c r="CO32" i="4" s="1"/>
  <c r="BZ32" i="4"/>
  <c r="CN32" i="4" s="1"/>
  <c r="CC64" i="4"/>
  <c r="CQ64" i="4" s="1"/>
  <c r="CE64" i="4"/>
  <c r="CS64" i="4" s="1"/>
  <c r="K63" i="7" s="1"/>
  <c r="CF64" i="4"/>
  <c r="CT64" i="4" s="1"/>
  <c r="CA64" i="4"/>
  <c r="CO64" i="4" s="1"/>
  <c r="CG64" i="4"/>
  <c r="CU64" i="4" s="1"/>
  <c r="M63" i="7" s="1"/>
  <c r="CD64" i="4"/>
  <c r="CR64" i="4" s="1"/>
  <c r="CB64" i="4"/>
  <c r="CP64" i="4" s="1"/>
  <c r="BZ64" i="4"/>
  <c r="CN64" i="4" s="1"/>
  <c r="CA48" i="4"/>
  <c r="CO48" i="4" s="1"/>
  <c r="CE48" i="4"/>
  <c r="CS48" i="4" s="1"/>
  <c r="CF48" i="4"/>
  <c r="CT48" i="4" s="1"/>
  <c r="CC48" i="4"/>
  <c r="CQ48" i="4" s="1"/>
  <c r="CG48" i="4"/>
  <c r="CU48" i="4" s="1"/>
  <c r="CD48" i="4"/>
  <c r="CR48" i="4" s="1"/>
  <c r="CB48" i="4"/>
  <c r="CP48" i="4" s="1"/>
  <c r="BZ48" i="4"/>
  <c r="CN48" i="4" s="1"/>
  <c r="BZ34" i="4"/>
  <c r="CN34" i="4" s="1"/>
  <c r="CD34" i="4"/>
  <c r="CR34" i="4" s="1"/>
  <c r="CE34" i="4"/>
  <c r="CS34" i="4" s="1"/>
  <c r="CB34" i="4"/>
  <c r="CP34" i="4" s="1"/>
  <c r="CG34" i="4"/>
  <c r="CU34" i="4" s="1"/>
  <c r="CF34" i="4"/>
  <c r="CT34" i="4" s="1"/>
  <c r="CC34" i="4"/>
  <c r="CQ34" i="4" s="1"/>
  <c r="CA34" i="4"/>
  <c r="CO34" i="4" s="1"/>
  <c r="CC6" i="4"/>
  <c r="CQ6" i="4" s="1"/>
  <c r="I5" i="7" s="1"/>
  <c r="CF6" i="4"/>
  <c r="CT6" i="4" s="1"/>
  <c r="L5" i="7" s="1"/>
  <c r="CE6" i="4"/>
  <c r="CS6" i="4" s="1"/>
  <c r="K5" i="7" s="1"/>
  <c r="CB6" i="4"/>
  <c r="CP6" i="4" s="1"/>
  <c r="H5" i="7" s="1"/>
  <c r="CA6" i="4"/>
  <c r="CO6" i="4" s="1"/>
  <c r="BZ6" i="4"/>
  <c r="CN6" i="4" s="1"/>
  <c r="CD6" i="4"/>
  <c r="CR6" i="4" s="1"/>
  <c r="J5" i="7" s="1"/>
  <c r="CG6" i="4"/>
  <c r="CU6" i="4" s="1"/>
  <c r="M5" i="7" s="1"/>
  <c r="CF16" i="4"/>
  <c r="CT16" i="4" s="1"/>
  <c r="CD16" i="4"/>
  <c r="CR16" i="4" s="1"/>
  <c r="J15" i="7" s="1"/>
  <c r="BZ16" i="4"/>
  <c r="CN16" i="4" s="1"/>
  <c r="CA16" i="4"/>
  <c r="CO16" i="4" s="1"/>
  <c r="CB16" i="4"/>
  <c r="CP16" i="4" s="1"/>
  <c r="H15" i="7" s="1"/>
  <c r="CE16" i="4"/>
  <c r="CS16" i="4" s="1"/>
  <c r="K15" i="7" s="1"/>
  <c r="CC16" i="4"/>
  <c r="CQ16" i="4" s="1"/>
  <c r="I15" i="7" s="1"/>
  <c r="CG16" i="4"/>
  <c r="CU16" i="4" s="1"/>
  <c r="M15" i="7" s="1"/>
  <c r="CD81" i="4"/>
  <c r="CR81" i="4" s="1"/>
  <c r="CF81" i="4"/>
  <c r="CT81" i="4" s="1"/>
  <c r="BZ81" i="4"/>
  <c r="CN81" i="4" s="1"/>
  <c r="CE81" i="4"/>
  <c r="CS81" i="4" s="1"/>
  <c r="CA81" i="4"/>
  <c r="CO81" i="4" s="1"/>
  <c r="CB81" i="4"/>
  <c r="CP81" i="4" s="1"/>
  <c r="CG81" i="4"/>
  <c r="CU81" i="4" s="1"/>
  <c r="CC81" i="4"/>
  <c r="CQ81" i="4" s="1"/>
  <c r="CG12" i="4"/>
  <c r="CU12" i="4" s="1"/>
  <c r="CD12" i="4"/>
  <c r="CR12" i="4" s="1"/>
  <c r="BZ47" i="4"/>
  <c r="CN47" i="4" s="1"/>
  <c r="CG47" i="4"/>
  <c r="CU47" i="4" s="1"/>
  <c r="CB47" i="4"/>
  <c r="CP47" i="4" s="1"/>
  <c r="CA47" i="4"/>
  <c r="CO47" i="4" s="1"/>
  <c r="CD47" i="4"/>
  <c r="CR47" i="4" s="1"/>
  <c r="CE47" i="4"/>
  <c r="CS47" i="4" s="1"/>
  <c r="CF47" i="4"/>
  <c r="CT47" i="4" s="1"/>
  <c r="CC47" i="4"/>
  <c r="CQ47" i="4" s="1"/>
  <c r="CF84" i="4"/>
  <c r="CT84" i="4" s="1"/>
  <c r="CD84" i="4"/>
  <c r="CR84" i="4" s="1"/>
  <c r="CC84" i="4"/>
  <c r="CQ84" i="4" s="1"/>
  <c r="BZ84" i="4"/>
  <c r="CN84" i="4" s="1"/>
  <c r="CA84" i="4"/>
  <c r="CO84" i="4" s="1"/>
  <c r="CB84" i="4"/>
  <c r="CP84" i="4" s="1"/>
  <c r="CG84" i="4"/>
  <c r="CU84" i="4" s="1"/>
  <c r="CE84" i="4"/>
  <c r="CS84" i="4" s="1"/>
  <c r="CB49" i="4"/>
  <c r="CP49" i="4" s="1"/>
  <c r="CF49" i="4"/>
  <c r="CT49" i="4" s="1"/>
  <c r="CD49" i="4"/>
  <c r="CR49" i="4" s="1"/>
  <c r="CC49" i="4"/>
  <c r="CQ49" i="4" s="1"/>
  <c r="CE49" i="4"/>
  <c r="CS49" i="4" s="1"/>
  <c r="BZ49" i="4"/>
  <c r="CN49" i="4" s="1"/>
  <c r="CG49" i="4"/>
  <c r="CU49" i="4" s="1"/>
  <c r="CA49" i="4"/>
  <c r="CO49" i="4" s="1"/>
  <c r="CF91" i="4"/>
  <c r="CT91" i="4" s="1"/>
  <c r="CC91" i="4"/>
  <c r="CQ91" i="4" s="1"/>
  <c r="BZ91" i="4"/>
  <c r="CN91" i="4" s="1"/>
  <c r="CB91" i="4"/>
  <c r="CP91" i="4" s="1"/>
  <c r="CG91" i="4"/>
  <c r="CU91" i="4" s="1"/>
  <c r="CA91" i="4"/>
  <c r="CO91" i="4" s="1"/>
  <c r="CD91" i="4"/>
  <c r="CR91" i="4" s="1"/>
  <c r="CE91" i="4"/>
  <c r="CS91" i="4" s="1"/>
  <c r="CB73" i="4"/>
  <c r="CP73" i="4" s="1"/>
  <c r="CF73" i="4"/>
  <c r="CT73" i="4" s="1"/>
  <c r="CD73" i="4"/>
  <c r="CR73" i="4" s="1"/>
  <c r="CC73" i="4"/>
  <c r="CQ73" i="4" s="1"/>
  <c r="CE73" i="4"/>
  <c r="CS73" i="4" s="1"/>
  <c r="BZ73" i="4"/>
  <c r="CN73" i="4" s="1"/>
  <c r="CG73" i="4"/>
  <c r="CU73" i="4" s="1"/>
  <c r="CA73" i="4"/>
  <c r="CO73" i="4" s="1"/>
  <c r="CE44" i="4"/>
  <c r="CS44" i="4" s="1"/>
  <c r="CB44" i="4"/>
  <c r="CP44" i="4" s="1"/>
  <c r="CD44" i="4"/>
  <c r="CR44" i="4" s="1"/>
  <c r="CC44" i="4"/>
  <c r="CQ44" i="4" s="1"/>
  <c r="CA44" i="4"/>
  <c r="CO44" i="4" s="1"/>
  <c r="CF44" i="4"/>
  <c r="CT44" i="4" s="1"/>
  <c r="BZ44" i="4"/>
  <c r="CN44" i="4" s="1"/>
  <c r="CG44" i="4"/>
  <c r="CU44" i="4" s="1"/>
  <c r="CB10" i="4"/>
  <c r="CP10" i="4" s="1"/>
  <c r="CE10" i="4"/>
  <c r="CS10" i="4" s="1"/>
  <c r="CD10" i="4"/>
  <c r="CR10" i="4" s="1"/>
  <c r="CC10" i="4"/>
  <c r="CQ10" i="4" s="1"/>
  <c r="BZ10" i="4"/>
  <c r="CN10" i="4" s="1"/>
  <c r="CA10" i="4"/>
  <c r="CO10" i="4" s="1"/>
  <c r="CG10" i="4"/>
  <c r="CU10" i="4" s="1"/>
  <c r="M9" i="7" s="1"/>
  <c r="CF10" i="4"/>
  <c r="CT10" i="4" s="1"/>
  <c r="CR3" i="4"/>
  <c r="CF67" i="4"/>
  <c r="CT67" i="4" s="1"/>
  <c r="CC67" i="4"/>
  <c r="CQ67" i="4" s="1"/>
  <c r="CG67" i="4"/>
  <c r="CU67" i="4" s="1"/>
  <c r="BZ67" i="4"/>
  <c r="CN67" i="4" s="1"/>
  <c r="CD67" i="4"/>
  <c r="CR67" i="4" s="1"/>
  <c r="CE67" i="4"/>
  <c r="CS67" i="4" s="1"/>
  <c r="CA67" i="4"/>
  <c r="CO67" i="4" s="1"/>
  <c r="CB67" i="4"/>
  <c r="CP67" i="4" s="1"/>
  <c r="BZ82" i="4"/>
  <c r="CN82" i="4" s="1"/>
  <c r="CF82" i="4"/>
  <c r="CT82" i="4" s="1"/>
  <c r="CD82" i="4"/>
  <c r="CR82" i="4" s="1"/>
  <c r="CE82" i="4"/>
  <c r="CS82" i="4" s="1"/>
  <c r="CB82" i="4"/>
  <c r="CP82" i="4" s="1"/>
  <c r="CA82" i="4"/>
  <c r="CO82" i="4" s="1"/>
  <c r="CC82" i="4"/>
  <c r="CQ82" i="4" s="1"/>
  <c r="CG82" i="4"/>
  <c r="CU82" i="4" s="1"/>
  <c r="CA19" i="4"/>
  <c r="CO19" i="4" s="1"/>
  <c r="CC19" i="4"/>
  <c r="CQ19" i="4" s="1"/>
  <c r="CF19" i="4"/>
  <c r="CT19" i="4" s="1"/>
  <c r="CB19" i="4"/>
  <c r="CP19" i="4" s="1"/>
  <c r="CG19" i="4"/>
  <c r="CU19" i="4" s="1"/>
  <c r="CD19" i="4"/>
  <c r="CR19" i="4" s="1"/>
  <c r="BZ19" i="4"/>
  <c r="CN19" i="4" s="1"/>
  <c r="CE19" i="4"/>
  <c r="CS19" i="4" s="1"/>
  <c r="CC27" i="4"/>
  <c r="CQ27" i="4" s="1"/>
  <c r="CF27" i="4"/>
  <c r="CT27" i="4" s="1"/>
  <c r="CD27" i="4"/>
  <c r="CR27" i="4" s="1"/>
  <c r="J26" i="7" s="1"/>
  <c r="CG27" i="4"/>
  <c r="CU27" i="4" s="1"/>
  <c r="CA27" i="4"/>
  <c r="CO27" i="4" s="1"/>
  <c r="CB27" i="4"/>
  <c r="CP27" i="4" s="1"/>
  <c r="CE27" i="4"/>
  <c r="CS27" i="4" s="1"/>
  <c r="BZ27" i="4"/>
  <c r="CN27" i="4" s="1"/>
  <c r="CE58" i="4"/>
  <c r="CS58" i="4" s="1"/>
  <c r="CD58" i="4"/>
  <c r="CR58" i="4" s="1"/>
  <c r="CB58" i="4"/>
  <c r="CP58" i="4" s="1"/>
  <c r="CG58" i="4"/>
  <c r="CU58" i="4" s="1"/>
  <c r="CF58" i="4"/>
  <c r="CT58" i="4" s="1"/>
  <c r="CC58" i="4"/>
  <c r="CQ58" i="4" s="1"/>
  <c r="CA58" i="4"/>
  <c r="CO58" i="4" s="1"/>
  <c r="BZ58" i="4"/>
  <c r="CN58" i="4" s="1"/>
  <c r="CE86" i="4"/>
  <c r="CS86" i="4" s="1"/>
  <c r="CF86" i="4"/>
  <c r="CT86" i="4" s="1"/>
  <c r="CG86" i="4"/>
  <c r="CU86" i="4" s="1"/>
  <c r="CD86" i="4"/>
  <c r="CR86" i="4" s="1"/>
  <c r="CA86" i="4"/>
  <c r="CO86" i="4" s="1"/>
  <c r="BZ86" i="4"/>
  <c r="CN86" i="4" s="1"/>
  <c r="CB86" i="4"/>
  <c r="CP86" i="4" s="1"/>
  <c r="CC86" i="4"/>
  <c r="CQ86" i="4" s="1"/>
  <c r="BZ55" i="4"/>
  <c r="CN55" i="4" s="1"/>
  <c r="CG55" i="4"/>
  <c r="CU55" i="4" s="1"/>
  <c r="CE55" i="4"/>
  <c r="CS55" i="4" s="1"/>
  <c r="CC55" i="4"/>
  <c r="CQ55" i="4" s="1"/>
  <c r="CB55" i="4"/>
  <c r="CP55" i="4" s="1"/>
  <c r="CD55" i="4"/>
  <c r="CR55" i="4" s="1"/>
  <c r="CA55" i="4"/>
  <c r="CO55" i="4" s="1"/>
  <c r="CF55" i="4"/>
  <c r="CT55" i="4" s="1"/>
  <c r="CF8" i="4"/>
  <c r="CT8" i="4" s="1"/>
  <c r="CG8" i="4"/>
  <c r="CU8" i="4" s="1"/>
  <c r="CC8" i="4"/>
  <c r="CQ8" i="4" s="1"/>
  <c r="I7" i="7" s="1"/>
  <c r="CA8" i="4"/>
  <c r="CO8" i="4" s="1"/>
  <c r="CB8" i="4"/>
  <c r="CP8" i="4" s="1"/>
  <c r="BZ8" i="4"/>
  <c r="CN8" i="4" s="1"/>
  <c r="CD8" i="4"/>
  <c r="CR8" i="4" s="1"/>
  <c r="CE8" i="4"/>
  <c r="CS8" i="4" s="1"/>
  <c r="CF62" i="4"/>
  <c r="CT62" i="4" s="1"/>
  <c r="CC62" i="4"/>
  <c r="CQ62" i="4" s="1"/>
  <c r="CA62" i="4"/>
  <c r="CO62" i="4" s="1"/>
  <c r="CG62" i="4"/>
  <c r="CU62" i="4" s="1"/>
  <c r="CE62" i="4"/>
  <c r="CS62" i="4" s="1"/>
  <c r="CB62" i="4"/>
  <c r="CP62" i="4" s="1"/>
  <c r="CD62" i="4"/>
  <c r="CR62" i="4" s="1"/>
  <c r="BZ62" i="4"/>
  <c r="CN62" i="4" s="1"/>
  <c r="CE63" i="4"/>
  <c r="CS63" i="4" s="1"/>
  <c r="CG63" i="4"/>
  <c r="CU63" i="4" s="1"/>
  <c r="CB63" i="4"/>
  <c r="CP63" i="4" s="1"/>
  <c r="CA63" i="4"/>
  <c r="CO63" i="4" s="1"/>
  <c r="BZ63" i="4"/>
  <c r="CN63" i="4" s="1"/>
  <c r="CF63" i="4"/>
  <c r="CT63" i="4" s="1"/>
  <c r="CC63" i="4"/>
  <c r="CQ63" i="4" s="1"/>
  <c r="CD63" i="4"/>
  <c r="CR63" i="4" s="1"/>
  <c r="CF72" i="4"/>
  <c r="CT72" i="4" s="1"/>
  <c r="L71" i="7" s="1"/>
  <c r="CC72" i="4"/>
  <c r="CQ72" i="4" s="1"/>
  <c r="CG72" i="4"/>
  <c r="CU72" i="4" s="1"/>
  <c r="M71" i="7" s="1"/>
  <c r="CD72" i="4"/>
  <c r="CR72" i="4" s="1"/>
  <c r="J71" i="7" s="1"/>
  <c r="CE72" i="4"/>
  <c r="CS72" i="4" s="1"/>
  <c r="CB72" i="4"/>
  <c r="CP72" i="4" s="1"/>
  <c r="CA72" i="4"/>
  <c r="CO72" i="4" s="1"/>
  <c r="CB23" i="4"/>
  <c r="CP23" i="4" s="1"/>
  <c r="CG23" i="4"/>
  <c r="CU23" i="4" s="1"/>
  <c r="CF23" i="4"/>
  <c r="CT23" i="4" s="1"/>
  <c r="CE23" i="4"/>
  <c r="CS23" i="4" s="1"/>
  <c r="CA23" i="4"/>
  <c r="CO23" i="4" s="1"/>
  <c r="CD23" i="4"/>
  <c r="CR23" i="4" s="1"/>
  <c r="BZ23" i="4"/>
  <c r="CN23" i="4" s="1"/>
  <c r="CC23" i="4"/>
  <c r="CQ23" i="4" s="1"/>
  <c r="CE80" i="4"/>
  <c r="CS80" i="4" s="1"/>
  <c r="CF80" i="4"/>
  <c r="CT80" i="4" s="1"/>
  <c r="CD80" i="4"/>
  <c r="CR80" i="4" s="1"/>
  <c r="BZ80" i="4"/>
  <c r="CN80" i="4" s="1"/>
  <c r="CA80" i="4"/>
  <c r="CO80" i="4" s="1"/>
  <c r="CC80" i="4"/>
  <c r="CQ80" i="4" s="1"/>
  <c r="CB80" i="4"/>
  <c r="CP80" i="4" s="1"/>
  <c r="CG80" i="4"/>
  <c r="CU80" i="4" s="1"/>
  <c r="BZ31" i="4"/>
  <c r="CN31" i="4" s="1"/>
  <c r="CG31" i="4"/>
  <c r="CU31" i="4" s="1"/>
  <c r="CA31" i="4"/>
  <c r="CO31" i="4" s="1"/>
  <c r="CE31" i="4"/>
  <c r="CS31" i="4" s="1"/>
  <c r="CF31" i="4"/>
  <c r="CT31" i="4" s="1"/>
  <c r="CC31" i="4"/>
  <c r="CQ31" i="4" s="1"/>
  <c r="CB31" i="4"/>
  <c r="CP31" i="4" s="1"/>
  <c r="CD31" i="4"/>
  <c r="CR31" i="4" s="1"/>
  <c r="CD40" i="4"/>
  <c r="CF40" i="4"/>
  <c r="CC40" i="4"/>
  <c r="CG40" i="4"/>
  <c r="CU40" i="4" s="1"/>
  <c r="CA40" i="4"/>
  <c r="CB40" i="4"/>
  <c r="CE40" i="4"/>
  <c r="BZ40" i="4"/>
  <c r="CC30" i="4"/>
  <c r="CQ30" i="4" s="1"/>
  <c r="CB30" i="4"/>
  <c r="CP30" i="4" s="1"/>
  <c r="CA30" i="4"/>
  <c r="CO30" i="4" s="1"/>
  <c r="CE30" i="4"/>
  <c r="CS30" i="4" s="1"/>
  <c r="CD30" i="4"/>
  <c r="CR30" i="4" s="1"/>
  <c r="CF30" i="4"/>
  <c r="CT30" i="4" s="1"/>
  <c r="BZ30" i="4"/>
  <c r="CN30" i="4" s="1"/>
  <c r="CG30" i="4"/>
  <c r="CU30" i="4" s="1"/>
  <c r="CE24" i="4"/>
  <c r="CS24" i="4" s="1"/>
  <c r="CF24" i="4"/>
  <c r="CT24" i="4" s="1"/>
  <c r="CA24" i="4"/>
  <c r="CO24" i="4" s="1"/>
  <c r="CB24" i="4"/>
  <c r="CP24" i="4" s="1"/>
  <c r="CC24" i="4"/>
  <c r="CQ24" i="4" s="1"/>
  <c r="I23" i="7" s="1"/>
  <c r="CG24" i="4"/>
  <c r="CU24" i="4" s="1"/>
  <c r="BZ24" i="4"/>
  <c r="CN24" i="4" s="1"/>
  <c r="CD24" i="4"/>
  <c r="CR24" i="4" s="1"/>
  <c r="CA78" i="4"/>
  <c r="CO78" i="4" s="1"/>
  <c r="CD78" i="4"/>
  <c r="CR78" i="4" s="1"/>
  <c r="CG78" i="4"/>
  <c r="CU78" i="4" s="1"/>
  <c r="CB78" i="4"/>
  <c r="CP78" i="4" s="1"/>
  <c r="CF78" i="4"/>
  <c r="CT78" i="4" s="1"/>
  <c r="CE78" i="4"/>
  <c r="CS78" i="4" s="1"/>
  <c r="CC78" i="4"/>
  <c r="CQ78" i="4" s="1"/>
  <c r="BZ78" i="4"/>
  <c r="CN78" i="4" s="1"/>
  <c r="CB65" i="4"/>
  <c r="CP65" i="4" s="1"/>
  <c r="CF65" i="4"/>
  <c r="CT65" i="4" s="1"/>
  <c r="CD65" i="4"/>
  <c r="CR65" i="4" s="1"/>
  <c r="BZ65" i="4"/>
  <c r="CN65" i="4" s="1"/>
  <c r="CE65" i="4"/>
  <c r="CS65" i="4" s="1"/>
  <c r="CA65" i="4"/>
  <c r="CO65" i="4" s="1"/>
  <c r="CC65" i="4"/>
  <c r="CQ65" i="4" s="1"/>
  <c r="CG65" i="4"/>
  <c r="CU65" i="4" s="1"/>
  <c r="CE76" i="4"/>
  <c r="CS76" i="4" s="1"/>
  <c r="CG76" i="4"/>
  <c r="CU76" i="4" s="1"/>
  <c r="CB76" i="4"/>
  <c r="CP76" i="4" s="1"/>
  <c r="CC76" i="4"/>
  <c r="CQ76" i="4" s="1"/>
  <c r="BZ76" i="4"/>
  <c r="CN76" i="4" s="1"/>
  <c r="CA76" i="4"/>
  <c r="CO76" i="4" s="1"/>
  <c r="CF76" i="4"/>
  <c r="CT76" i="4" s="1"/>
  <c r="CD76" i="4"/>
  <c r="CR76" i="4" s="1"/>
  <c r="CG42" i="4"/>
  <c r="CU42" i="4" s="1"/>
  <c r="CD42" i="4"/>
  <c r="CR42" i="4" s="1"/>
  <c r="CE42" i="4"/>
  <c r="CS42" i="4" s="1"/>
  <c r="CB42" i="4"/>
  <c r="CP42" i="4" s="1"/>
  <c r="CF42" i="4"/>
  <c r="CT42" i="4" s="1"/>
  <c r="CC42" i="4"/>
  <c r="CQ42" i="4" s="1"/>
  <c r="BZ42" i="4"/>
  <c r="CN42" i="4" s="1"/>
  <c r="CA42" i="4"/>
  <c r="CO42" i="4" s="1"/>
  <c r="CF89" i="4"/>
  <c r="CT89" i="4" s="1"/>
  <c r="BZ89" i="4"/>
  <c r="CC89" i="4"/>
  <c r="CQ89" i="4" s="1"/>
  <c r="CA89" i="4"/>
  <c r="CG89" i="4"/>
  <c r="CU89" i="4" s="1"/>
  <c r="CE89" i="4"/>
  <c r="CS89" i="4" s="1"/>
  <c r="CD89" i="4"/>
  <c r="CR89" i="4" s="1"/>
  <c r="CB89" i="4"/>
  <c r="CP89" i="4" s="1"/>
  <c r="CA43" i="4"/>
  <c r="CO43" i="4" s="1"/>
  <c r="CD43" i="4"/>
  <c r="CR43" i="4" s="1"/>
  <c r="CE43" i="4"/>
  <c r="CS43" i="4" s="1"/>
  <c r="BZ43" i="4"/>
  <c r="CN43" i="4" s="1"/>
  <c r="CB43" i="4"/>
  <c r="CP43" i="4" s="1"/>
  <c r="CG43" i="4"/>
  <c r="CU43" i="4" s="1"/>
  <c r="CF43" i="4"/>
  <c r="CT43" i="4" s="1"/>
  <c r="CC43" i="4"/>
  <c r="CQ43" i="4" s="1"/>
  <c r="CB14" i="4"/>
  <c r="CD14" i="4"/>
  <c r="CC14" i="4"/>
  <c r="CF15" i="4"/>
  <c r="CT15" i="4" s="1"/>
  <c r="CE15" i="4"/>
  <c r="CS15" i="4" s="1"/>
  <c r="CG15" i="4"/>
  <c r="CU15" i="4" s="1"/>
  <c r="CD15" i="4"/>
  <c r="CR15" i="4" s="1"/>
  <c r="CB15" i="4"/>
  <c r="CP15" i="4" s="1"/>
  <c r="CA15" i="4"/>
  <c r="CO15" i="4" s="1"/>
  <c r="BZ15" i="4"/>
  <c r="CN15" i="4" s="1"/>
  <c r="CC15" i="4"/>
  <c r="CQ15" i="4" s="1"/>
  <c r="CF37" i="4"/>
  <c r="CT37" i="4" s="1"/>
  <c r="CC37" i="4"/>
  <c r="CQ37" i="4" s="1"/>
  <c r="BZ37" i="4"/>
  <c r="CN37" i="4" s="1"/>
  <c r="CE37" i="4"/>
  <c r="CS37" i="4" s="1"/>
  <c r="CA37" i="4"/>
  <c r="CO37" i="4" s="1"/>
  <c r="CD37" i="4"/>
  <c r="CR37" i="4" s="1"/>
  <c r="CG37" i="4"/>
  <c r="CU37" i="4" s="1"/>
  <c r="CB37" i="4"/>
  <c r="CP37" i="4" s="1"/>
  <c r="CF9" i="4"/>
  <c r="CT9" i="4" s="1"/>
  <c r="CB9" i="4"/>
  <c r="CP9" i="4" s="1"/>
  <c r="BZ9" i="4"/>
  <c r="CN9" i="4" s="1"/>
  <c r="CG9" i="4"/>
  <c r="CU9" i="4" s="1"/>
  <c r="CD9" i="4"/>
  <c r="CR9" i="4" s="1"/>
  <c r="CA9" i="4"/>
  <c r="CO9" i="4" s="1"/>
  <c r="CC9" i="4"/>
  <c r="CQ9" i="4" s="1"/>
  <c r="CE9" i="4"/>
  <c r="CS9" i="4" s="1"/>
  <c r="CB83" i="4"/>
  <c r="CP83" i="4" s="1"/>
  <c r="CF83" i="4"/>
  <c r="CT83" i="4" s="1"/>
  <c r="CA83" i="4"/>
  <c r="CO83" i="4" s="1"/>
  <c r="BZ83" i="4"/>
  <c r="CN83" i="4" s="1"/>
  <c r="CD83" i="4"/>
  <c r="CR83" i="4" s="1"/>
  <c r="CE83" i="4"/>
  <c r="CS83" i="4" s="1"/>
  <c r="CC83" i="4"/>
  <c r="CQ83" i="4" s="1"/>
  <c r="CG83" i="4"/>
  <c r="CU83" i="4" s="1"/>
  <c r="CF39" i="4"/>
  <c r="CT39" i="4" s="1"/>
  <c r="CE39" i="4"/>
  <c r="CS39" i="4" s="1"/>
  <c r="CC39" i="4"/>
  <c r="CQ39" i="4" s="1"/>
  <c r="I38" i="7" s="1"/>
  <c r="CG39" i="4"/>
  <c r="CU39" i="4" s="1"/>
  <c r="CA39" i="4"/>
  <c r="CO39" i="4" s="1"/>
  <c r="CD39" i="4"/>
  <c r="CR39" i="4" s="1"/>
  <c r="CB39" i="4"/>
  <c r="CP39" i="4" s="1"/>
  <c r="H38" i="7" s="1"/>
  <c r="BZ39" i="4"/>
  <c r="CN39" i="4" s="1"/>
  <c r="CE74" i="4"/>
  <c r="CS74" i="4" s="1"/>
  <c r="BZ74" i="4"/>
  <c r="CN74" i="4" s="1"/>
  <c r="CD74" i="4"/>
  <c r="CR74" i="4" s="1"/>
  <c r="CB74" i="4"/>
  <c r="CP74" i="4" s="1"/>
  <c r="CF74" i="4"/>
  <c r="CT74" i="4" s="1"/>
  <c r="CC74" i="4"/>
  <c r="CQ74" i="4" s="1"/>
  <c r="I73" i="7" s="1"/>
  <c r="CA74" i="4"/>
  <c r="CO74" i="4" s="1"/>
  <c r="CG74" i="4"/>
  <c r="CU74" i="4" s="1"/>
  <c r="CF70" i="4"/>
  <c r="CT70" i="4" s="1"/>
  <c r="CD70" i="4"/>
  <c r="CR70" i="4" s="1"/>
  <c r="J69" i="7" s="1"/>
  <c r="CG70" i="4"/>
  <c r="CU70" i="4" s="1"/>
  <c r="CA70" i="4"/>
  <c r="CO70" i="4" s="1"/>
  <c r="CE70" i="4"/>
  <c r="CS70" i="4" s="1"/>
  <c r="CB70" i="4"/>
  <c r="CP70" i="4" s="1"/>
  <c r="CC70" i="4"/>
  <c r="CQ70" i="4" s="1"/>
  <c r="I69" i="7" s="1"/>
  <c r="BZ70" i="4"/>
  <c r="CN70" i="4" s="1"/>
  <c r="CE17" i="4"/>
  <c r="CS17" i="4" s="1"/>
  <c r="CD17" i="4"/>
  <c r="CR17" i="4" s="1"/>
  <c r="CA17" i="4"/>
  <c r="CO17" i="4" s="1"/>
  <c r="CG17" i="4"/>
  <c r="CU17" i="4" s="1"/>
  <c r="CB17" i="4"/>
  <c r="CP17" i="4" s="1"/>
  <c r="CF17" i="4"/>
  <c r="CT17" i="4" s="1"/>
  <c r="BZ17" i="4"/>
  <c r="CN17" i="4" s="1"/>
  <c r="CC17" i="4"/>
  <c r="CQ17" i="4" s="1"/>
  <c r="CD71" i="4"/>
  <c r="CE71" i="4"/>
  <c r="CC71" i="4"/>
  <c r="CB71" i="4"/>
  <c r="CP71" i="4" s="1"/>
  <c r="CE52" i="4"/>
  <c r="CF52" i="4"/>
  <c r="CB52" i="4"/>
  <c r="CD52" i="4"/>
  <c r="BZ52" i="4"/>
  <c r="CC52" i="4"/>
  <c r="CA52" i="4"/>
  <c r="CG52" i="4"/>
  <c r="CE60" i="4"/>
  <c r="CS60" i="4" s="1"/>
  <c r="CC60" i="4"/>
  <c r="CQ60" i="4" s="1"/>
  <c r="CB60" i="4"/>
  <c r="CP60" i="4" s="1"/>
  <c r="CD60" i="4"/>
  <c r="CR60" i="4" s="1"/>
  <c r="BZ60" i="4"/>
  <c r="CN60" i="4" s="1"/>
  <c r="CA60" i="4"/>
  <c r="CO60" i="4" s="1"/>
  <c r="CF60" i="4"/>
  <c r="CT60" i="4" s="1"/>
  <c r="CG60" i="4"/>
  <c r="CU60" i="4" s="1"/>
  <c r="CB33" i="4"/>
  <c r="CP33" i="4" s="1"/>
  <c r="CF33" i="4"/>
  <c r="CT33" i="4" s="1"/>
  <c r="CD33" i="4"/>
  <c r="CR33" i="4" s="1"/>
  <c r="CA33" i="4"/>
  <c r="CO33" i="4" s="1"/>
  <c r="CE33" i="4"/>
  <c r="CS33" i="4" s="1"/>
  <c r="CG33" i="4"/>
  <c r="CU33" i="4" s="1"/>
  <c r="CC33" i="4"/>
  <c r="CQ33" i="4" s="1"/>
  <c r="BZ33" i="4"/>
  <c r="CN33" i="4" s="1"/>
  <c r="CC56" i="4"/>
  <c r="CF56" i="4"/>
  <c r="CG56" i="4"/>
  <c r="CB56" i="4"/>
  <c r="CE61" i="4"/>
  <c r="BZ61" i="4"/>
  <c r="CD61" i="4"/>
  <c r="CC61" i="4"/>
  <c r="CB61" i="4"/>
  <c r="CF20" i="4"/>
  <c r="CT20" i="4" s="1"/>
  <c r="CC20" i="4"/>
  <c r="CQ20" i="4" s="1"/>
  <c r="CG20" i="4"/>
  <c r="CU20" i="4" s="1"/>
  <c r="CA20" i="4"/>
  <c r="CO20" i="4" s="1"/>
  <c r="BZ20" i="4"/>
  <c r="CN20" i="4" s="1"/>
  <c r="CB20" i="4"/>
  <c r="CP20" i="4" s="1"/>
  <c r="CD20" i="4"/>
  <c r="CR20" i="4" s="1"/>
  <c r="CE20" i="4"/>
  <c r="CS20" i="4" s="1"/>
  <c r="CF35" i="4"/>
  <c r="CT35" i="4" s="1"/>
  <c r="CD35" i="4"/>
  <c r="CR35" i="4" s="1"/>
  <c r="BZ35" i="4"/>
  <c r="CN35" i="4" s="1"/>
  <c r="CG35" i="4"/>
  <c r="CU35" i="4" s="1"/>
  <c r="CB35" i="4"/>
  <c r="CP35" i="4" s="1"/>
  <c r="CC35" i="4"/>
  <c r="CQ35" i="4" s="1"/>
  <c r="CE35" i="4"/>
  <c r="CS35" i="4" s="1"/>
  <c r="CA35" i="4"/>
  <c r="CO35" i="4" s="1"/>
  <c r="CG93" i="4"/>
  <c r="CC93" i="4"/>
  <c r="CF93" i="4"/>
  <c r="CB93" i="4"/>
  <c r="BZ93" i="4"/>
  <c r="CA93" i="4"/>
  <c r="CE93" i="4"/>
  <c r="CD93" i="4"/>
  <c r="CD21" i="4"/>
  <c r="CR21" i="4" s="1"/>
  <c r="CC21" i="4"/>
  <c r="CQ21" i="4" s="1"/>
  <c r="CF21" i="4"/>
  <c r="CT21" i="4" s="1"/>
  <c r="CE21" i="4"/>
  <c r="CS21" i="4" s="1"/>
  <c r="CG21" i="4"/>
  <c r="CU21" i="4" s="1"/>
  <c r="CD85" i="4"/>
  <c r="CC85" i="4"/>
  <c r="CF4" i="4"/>
  <c r="CT4" i="4" s="1"/>
  <c r="CE4" i="4"/>
  <c r="CS4" i="4" s="1"/>
  <c r="CA4" i="4"/>
  <c r="CO4" i="4" s="1"/>
  <c r="G3" i="7" s="1"/>
  <c r="CD4" i="4"/>
  <c r="CR4" i="4" s="1"/>
  <c r="CC4" i="4"/>
  <c r="CQ4" i="4" s="1"/>
  <c r="CB4" i="4"/>
  <c r="CP4" i="4" s="1"/>
  <c r="H3" i="7" s="1"/>
  <c r="BZ4" i="4"/>
  <c r="CN4" i="4" s="1"/>
  <c r="CG4" i="4"/>
  <c r="CU4" i="4" s="1"/>
  <c r="BZ13" i="4"/>
  <c r="CN13" i="4" s="1"/>
  <c r="CG13" i="4"/>
  <c r="CU13" i="4" s="1"/>
  <c r="CF13" i="4"/>
  <c r="CT13" i="4" s="1"/>
  <c r="CA13" i="4"/>
  <c r="CO13" i="4" s="1"/>
  <c r="CE13" i="4"/>
  <c r="CS13" i="4" s="1"/>
  <c r="CD13" i="4"/>
  <c r="CR13" i="4" s="1"/>
  <c r="CB13" i="4"/>
  <c r="CP13" i="4" s="1"/>
  <c r="CC13" i="4"/>
  <c r="CQ13" i="4" s="1"/>
  <c r="CF3" i="4"/>
  <c r="CE3" i="4"/>
  <c r="CC3" i="4"/>
  <c r="F3" i="7" l="1"/>
  <c r="G73" i="7"/>
  <c r="F15" i="7"/>
  <c r="CA79" i="4"/>
  <c r="CO79" i="4" s="1"/>
  <c r="F71" i="7"/>
  <c r="F69" i="7"/>
  <c r="CA53" i="4"/>
  <c r="CO53" i="4" s="1"/>
  <c r="BZ53" i="4"/>
  <c r="CN53" i="4" s="1"/>
  <c r="I3" i="7"/>
  <c r="CA90" i="4"/>
  <c r="CO90" i="4" s="1"/>
  <c r="I32" i="7"/>
  <c r="CO89" i="4"/>
  <c r="BZ98" i="4"/>
  <c r="CN98" i="4" s="1"/>
  <c r="G5" i="7"/>
  <c r="F5" i="7"/>
  <c r="CA97" i="4"/>
  <c r="CO97" i="4" s="1"/>
  <c r="CO98" i="4"/>
  <c r="BZ71" i="4"/>
  <c r="CN71" i="4" s="1"/>
  <c r="CA14" i="4"/>
  <c r="CO14" i="4" s="1"/>
  <c r="G13" i="7" s="1"/>
  <c r="F63" i="7"/>
  <c r="G63" i="7"/>
  <c r="L45" i="7"/>
  <c r="CA61" i="4"/>
  <c r="CO61" i="4" s="1"/>
  <c r="M14" i="7"/>
  <c r="CN40" i="4"/>
  <c r="J12" i="7"/>
  <c r="CA21" i="4"/>
  <c r="CO21" i="4" s="1"/>
  <c r="BZ56" i="4"/>
  <c r="CN56" i="4" s="1"/>
  <c r="H32" i="7"/>
  <c r="K26" i="7"/>
  <c r="I9" i="7"/>
  <c r="CA56" i="4"/>
  <c r="CO56" i="4" s="1"/>
  <c r="G55" i="7" s="1"/>
  <c r="K12" i="7"/>
  <c r="CN89" i="4"/>
  <c r="F88" i="7" s="1"/>
  <c r="G71" i="7"/>
  <c r="M90" i="7"/>
  <c r="H63" i="7"/>
  <c r="H10" i="7"/>
  <c r="G45" i="7"/>
  <c r="F18" i="7"/>
  <c r="L18" i="7"/>
  <c r="J27" i="7"/>
  <c r="I27" i="7"/>
  <c r="K21" i="7"/>
  <c r="H58" i="7"/>
  <c r="F67" i="7"/>
  <c r="K27" i="7"/>
  <c r="G66" i="7"/>
  <c r="L9" i="7"/>
  <c r="K90" i="7"/>
  <c r="H90" i="7"/>
  <c r="L82" i="7"/>
  <c r="L73" i="7"/>
  <c r="H82" i="7"/>
  <c r="L14" i="7"/>
  <c r="I88" i="7"/>
  <c r="G61" i="7"/>
  <c r="F49" i="7"/>
  <c r="H73" i="7"/>
  <c r="H42" i="7"/>
  <c r="I33" i="7"/>
  <c r="L63" i="7"/>
  <c r="J3" i="7"/>
  <c r="L3" i="7"/>
  <c r="K42" i="7"/>
  <c r="I81" i="7"/>
  <c r="I20" i="7"/>
  <c r="L88" i="7"/>
  <c r="I29" i="7"/>
  <c r="G18" i="7"/>
  <c r="I80" i="7"/>
  <c r="K45" i="7"/>
  <c r="K59" i="7"/>
  <c r="K54" i="7"/>
  <c r="M66" i="7"/>
  <c r="K38" i="7"/>
  <c r="J38" i="7"/>
  <c r="M3" i="7"/>
  <c r="F82" i="7"/>
  <c r="J14" i="7"/>
  <c r="L30" i="7"/>
  <c r="F30" i="7"/>
  <c r="G15" i="7"/>
  <c r="M27" i="7"/>
  <c r="H8" i="7"/>
  <c r="H57" i="7"/>
  <c r="H35" i="7"/>
  <c r="G50" i="7"/>
  <c r="I59" i="7"/>
  <c r="M69" i="7"/>
  <c r="H88" i="7"/>
  <c r="G62" i="7"/>
  <c r="K18" i="7"/>
  <c r="K48" i="7"/>
  <c r="H95" i="7"/>
  <c r="G32" i="7"/>
  <c r="J82" i="7"/>
  <c r="M42" i="7"/>
  <c r="K88" i="7"/>
  <c r="L26" i="7"/>
  <c r="F90" i="7"/>
  <c r="G40" i="7"/>
  <c r="H2" i="7"/>
  <c r="CR93" i="4"/>
  <c r="H70" i="7"/>
  <c r="L38" i="7"/>
  <c r="CQ40" i="4"/>
  <c r="I39" i="7" s="1"/>
  <c r="G10" i="7"/>
  <c r="F87" i="7"/>
  <c r="M35" i="7"/>
  <c r="CP93" i="4"/>
  <c r="F32" i="7"/>
  <c r="M59" i="7"/>
  <c r="H16" i="7"/>
  <c r="G36" i="7"/>
  <c r="CS40" i="4"/>
  <c r="F22" i="7"/>
  <c r="CP40" i="4"/>
  <c r="CT40" i="4"/>
  <c r="J63" i="7"/>
  <c r="F58" i="7"/>
  <c r="L58" i="7"/>
  <c r="H19" i="7"/>
  <c r="CD29" i="4"/>
  <c r="CR29" i="4" s="1"/>
  <c r="CO40" i="4"/>
  <c r="CR40" i="4"/>
  <c r="CF38" i="4"/>
  <c r="CT38" i="4" s="1"/>
  <c r="L15" i="7"/>
  <c r="I63" i="7"/>
  <c r="L31" i="7"/>
  <c r="J10" i="7"/>
  <c r="I58" i="7"/>
  <c r="J92" i="7"/>
  <c r="CD56" i="4"/>
  <c r="CR56" i="4" s="1"/>
  <c r="J55" i="7" s="1"/>
  <c r="J73" i="7"/>
  <c r="CA29" i="4"/>
  <c r="CO29" i="4" s="1"/>
  <c r="M23" i="7"/>
  <c r="H39" i="7"/>
  <c r="H71" i="7"/>
  <c r="I71" i="7"/>
  <c r="L62" i="7"/>
  <c r="M7" i="7"/>
  <c r="H26" i="7"/>
  <c r="I18" i="7"/>
  <c r="J72" i="7"/>
  <c r="J90" i="7"/>
  <c r="M49" i="7"/>
  <c r="CF90" i="4"/>
  <c r="CT90" i="4" s="1"/>
  <c r="H33" i="7"/>
  <c r="H31" i="7"/>
  <c r="F25" i="7"/>
  <c r="H94" i="7"/>
  <c r="CF92" i="4"/>
  <c r="CT92" i="4" s="1"/>
  <c r="L91" i="7" s="1"/>
  <c r="I17" i="7"/>
  <c r="K53" i="7"/>
  <c r="L53" i="7"/>
  <c r="H56" i="7"/>
  <c r="K67" i="7"/>
  <c r="H50" i="7"/>
  <c r="F27" i="7"/>
  <c r="M82" i="7"/>
  <c r="F35" i="7"/>
  <c r="K35" i="7"/>
  <c r="F76" i="7"/>
  <c r="K23" i="7"/>
  <c r="L86" i="7"/>
  <c r="K94" i="7"/>
  <c r="F4" i="7"/>
  <c r="G14" i="7"/>
  <c r="G42" i="7"/>
  <c r="F75" i="7"/>
  <c r="K71" i="7"/>
  <c r="L61" i="7"/>
  <c r="BZ12" i="4"/>
  <c r="CN12" i="4" s="1"/>
  <c r="I34" i="7"/>
  <c r="H14" i="7"/>
  <c r="F42" i="7"/>
  <c r="F77" i="7"/>
  <c r="J23" i="7"/>
  <c r="F61" i="7"/>
  <c r="I85" i="7"/>
  <c r="M26" i="7"/>
  <c r="H66" i="7"/>
  <c r="F66" i="7"/>
  <c r="M47" i="7"/>
  <c r="G94" i="7"/>
  <c r="H49" i="7"/>
  <c r="CA25" i="4"/>
  <c r="CO25" i="4" s="1"/>
  <c r="J40" i="7"/>
  <c r="I12" i="7"/>
  <c r="G20" i="7"/>
  <c r="L69" i="7"/>
  <c r="G88" i="7"/>
  <c r="M80" i="7"/>
  <c r="I87" i="7"/>
  <c r="CA85" i="4"/>
  <c r="CO85" i="4" s="1"/>
  <c r="BZ85" i="4"/>
  <c r="CN85" i="4" s="1"/>
  <c r="F84" i="7" s="1"/>
  <c r="CR61" i="4"/>
  <c r="J32" i="7"/>
  <c r="L59" i="7"/>
  <c r="M16" i="7"/>
  <c r="M73" i="7"/>
  <c r="F38" i="7"/>
  <c r="I14" i="7"/>
  <c r="CG29" i="4"/>
  <c r="CU29" i="4" s="1"/>
  <c r="M28" i="7" s="1"/>
  <c r="L42" i="7"/>
  <c r="F41" i="7"/>
  <c r="J64" i="7"/>
  <c r="M77" i="7"/>
  <c r="BZ22" i="4"/>
  <c r="CN22" i="4" s="1"/>
  <c r="F21" i="7" s="1"/>
  <c r="J57" i="7"/>
  <c r="I66" i="7"/>
  <c r="J9" i="7"/>
  <c r="CF12" i="4"/>
  <c r="CT12" i="4" s="1"/>
  <c r="CE12" i="4"/>
  <c r="CS12" i="4" s="1"/>
  <c r="H80" i="7"/>
  <c r="H45" i="7"/>
  <c r="L89" i="7"/>
  <c r="G67" i="7"/>
  <c r="H67" i="7"/>
  <c r="M58" i="7"/>
  <c r="CG85" i="4"/>
  <c r="CU85" i="4" s="1"/>
  <c r="M84" i="7" s="1"/>
  <c r="CB85" i="4"/>
  <c r="CP85" i="4" s="1"/>
  <c r="H84" i="7" s="1"/>
  <c r="J59" i="7"/>
  <c r="CC29" i="4"/>
  <c r="CQ29" i="4" s="1"/>
  <c r="I28" i="7" s="1"/>
  <c r="CG22" i="4"/>
  <c r="CU22" i="4" s="1"/>
  <c r="G54" i="7"/>
  <c r="I48" i="7"/>
  <c r="F80" i="7"/>
  <c r="CF85" i="4"/>
  <c r="CT85" i="4" s="1"/>
  <c r="L84" i="7" s="1"/>
  <c r="M34" i="7"/>
  <c r="G19" i="7"/>
  <c r="CP61" i="4"/>
  <c r="H60" i="7" s="1"/>
  <c r="M32" i="7"/>
  <c r="I8" i="7"/>
  <c r="F14" i="7"/>
  <c r="CF29" i="4"/>
  <c r="CT29" i="4" s="1"/>
  <c r="L28" i="7" s="1"/>
  <c r="K77" i="7"/>
  <c r="L29" i="7"/>
  <c r="H29" i="7"/>
  <c r="I30" i="7"/>
  <c r="H7" i="7"/>
  <c r="L7" i="7"/>
  <c r="I26" i="7"/>
  <c r="F81" i="7"/>
  <c r="J66" i="7"/>
  <c r="G90" i="7"/>
  <c r="I90" i="7"/>
  <c r="M46" i="7"/>
  <c r="CB12" i="4"/>
  <c r="CP12" i="4" s="1"/>
  <c r="M10" i="7"/>
  <c r="I45" i="7"/>
  <c r="J65" i="7"/>
  <c r="H4" i="7"/>
  <c r="G89" i="7"/>
  <c r="J53" i="7"/>
  <c r="I67" i="7"/>
  <c r="G27" i="7"/>
  <c r="BZ25" i="4"/>
  <c r="CN25" i="4" s="1"/>
  <c r="F24" i="7" s="1"/>
  <c r="I40" i="7"/>
  <c r="K78" i="7"/>
  <c r="H20" i="7"/>
  <c r="CU71" i="4"/>
  <c r="CG45" i="4"/>
  <c r="CU45" i="4" s="1"/>
  <c r="M44" i="7" s="1"/>
  <c r="BZ45" i="4"/>
  <c r="CN45" i="4" s="1"/>
  <c r="F44" i="7" s="1"/>
  <c r="CB45" i="4"/>
  <c r="CP45" i="4" s="1"/>
  <c r="H61" i="7"/>
  <c r="J54" i="7"/>
  <c r="CA45" i="4"/>
  <c r="CO45" i="4" s="1"/>
  <c r="G44" i="7" s="1"/>
  <c r="CB22" i="4"/>
  <c r="CP22" i="4" s="1"/>
  <c r="H21" i="7" s="1"/>
  <c r="CF22" i="4"/>
  <c r="CT22" i="4" s="1"/>
  <c r="L21" i="7" s="1"/>
  <c r="CF14" i="4"/>
  <c r="CT14" i="4" s="1"/>
  <c r="L13" i="7" s="1"/>
  <c r="CG14" i="4"/>
  <c r="CU14" i="4" s="1"/>
  <c r="M13" i="7" s="1"/>
  <c r="L19" i="7"/>
  <c r="L11" i="7"/>
  <c r="G34" i="7"/>
  <c r="F23" i="7"/>
  <c r="K39" i="7"/>
  <c r="CD22" i="4"/>
  <c r="CR22" i="4" s="1"/>
  <c r="K79" i="7"/>
  <c r="K62" i="7"/>
  <c r="G26" i="7"/>
  <c r="H81" i="7"/>
  <c r="L48" i="7"/>
  <c r="H83" i="7"/>
  <c r="L37" i="7"/>
  <c r="F45" i="7"/>
  <c r="CC45" i="4"/>
  <c r="CQ45" i="4" s="1"/>
  <c r="I44" i="7" s="1"/>
  <c r="CC69" i="4"/>
  <c r="CQ69" i="4" s="1"/>
  <c r="CG69" i="4"/>
  <c r="CU69" i="4" s="1"/>
  <c r="M68" i="7" s="1"/>
  <c r="CE29" i="4"/>
  <c r="CS29" i="4" s="1"/>
  <c r="K28" i="7" s="1"/>
  <c r="CB29" i="4"/>
  <c r="CP29" i="4" s="1"/>
  <c r="H28" i="7" s="1"/>
  <c r="H75" i="7"/>
  <c r="F29" i="7"/>
  <c r="CA22" i="4"/>
  <c r="CO22" i="4" s="1"/>
  <c r="G21" i="7" s="1"/>
  <c r="G79" i="7"/>
  <c r="L66" i="7"/>
  <c r="BZ21" i="4"/>
  <c r="CN21" i="4" s="1"/>
  <c r="F20" i="7" s="1"/>
  <c r="CF61" i="4"/>
  <c r="CT61" i="4" s="1"/>
  <c r="L60" i="7" s="1"/>
  <c r="CF71" i="4"/>
  <c r="CT71" i="4" s="1"/>
  <c r="L70" i="7" s="1"/>
  <c r="CA71" i="4"/>
  <c r="CO71" i="4" s="1"/>
  <c r="F73" i="7"/>
  <c r="K82" i="7"/>
  <c r="CE14" i="4"/>
  <c r="CS14" i="4" s="1"/>
  <c r="L64" i="7"/>
  <c r="CC22" i="4"/>
  <c r="CQ22" i="4" s="1"/>
  <c r="I21" i="7" s="1"/>
  <c r="BZ79" i="4"/>
  <c r="CN79" i="4" s="1"/>
  <c r="F78" i="7" s="1"/>
  <c r="I86" i="7"/>
  <c r="J86" i="7"/>
  <c r="J45" i="7"/>
  <c r="J94" i="7"/>
  <c r="F65" i="7"/>
  <c r="CE45" i="4"/>
  <c r="CS45" i="4" s="1"/>
  <c r="CA92" i="4"/>
  <c r="CO92" i="4" s="1"/>
  <c r="G91" i="7" s="1"/>
  <c r="K50" i="7"/>
  <c r="M52" i="7"/>
  <c r="I16" i="7"/>
  <c r="G69" i="7"/>
  <c r="M38" i="7"/>
  <c r="M8" i="7"/>
  <c r="H36" i="7"/>
  <c r="K36" i="7"/>
  <c r="I42" i="7"/>
  <c r="G41" i="7"/>
  <c r="I75" i="7"/>
  <c r="H77" i="7"/>
  <c r="H23" i="7"/>
  <c r="M29" i="7"/>
  <c r="K29" i="7"/>
  <c r="J30" i="7"/>
  <c r="K30" i="7"/>
  <c r="F79" i="7"/>
  <c r="J62" i="7"/>
  <c r="M61" i="7"/>
  <c r="K7" i="7"/>
  <c r="L54" i="7"/>
  <c r="I54" i="7"/>
  <c r="J85" i="7"/>
  <c r="F57" i="7"/>
  <c r="F26" i="7"/>
  <c r="K81" i="7"/>
  <c r="J2" i="7"/>
  <c r="F9" i="7"/>
  <c r="H9" i="7"/>
  <c r="G43" i="7"/>
  <c r="H72" i="7"/>
  <c r="L90" i="7"/>
  <c r="H48" i="7"/>
  <c r="J46" i="7"/>
  <c r="CC12" i="4"/>
  <c r="CQ12" i="4" s="1"/>
  <c r="L80" i="7"/>
  <c r="L33" i="7"/>
  <c r="J33" i="7"/>
  <c r="K47" i="7"/>
  <c r="L74" i="7"/>
  <c r="I74" i="7"/>
  <c r="M45" i="7"/>
  <c r="I94" i="7"/>
  <c r="L94" i="7"/>
  <c r="I65" i="7"/>
  <c r="J6" i="7"/>
  <c r="M4" i="7"/>
  <c r="J49" i="7"/>
  <c r="L17" i="7"/>
  <c r="H17" i="7"/>
  <c r="K93" i="7"/>
  <c r="M93" i="7"/>
  <c r="L87" i="7"/>
  <c r="G87" i="7"/>
  <c r="G53" i="7"/>
  <c r="K56" i="7"/>
  <c r="J56" i="7"/>
  <c r="I95" i="7"/>
  <c r="F95" i="7"/>
  <c r="K76" i="7"/>
  <c r="L40" i="7"/>
  <c r="K89" i="7"/>
  <c r="G83" i="7"/>
  <c r="J4" i="7"/>
  <c r="J19" i="7"/>
  <c r="L75" i="7"/>
  <c r="G29" i="7"/>
  <c r="J11" i="7"/>
  <c r="G80" i="7"/>
  <c r="CC79" i="4"/>
  <c r="CQ79" i="4" s="1"/>
  <c r="I78" i="7" s="1"/>
  <c r="CD79" i="4"/>
  <c r="CR79" i="4" s="1"/>
  <c r="F86" i="7"/>
  <c r="G86" i="7"/>
  <c r="H74" i="7"/>
  <c r="K65" i="7"/>
  <c r="J44" i="7"/>
  <c r="M6" i="7"/>
  <c r="L4" i="7"/>
  <c r="BZ90" i="4"/>
  <c r="CN90" i="4" s="1"/>
  <c r="F89" i="7" s="1"/>
  <c r="CC90" i="4"/>
  <c r="CQ90" i="4" s="1"/>
  <c r="H93" i="7"/>
  <c r="K95" i="7"/>
  <c r="CC25" i="4"/>
  <c r="CQ25" i="4" s="1"/>
  <c r="CE25" i="4"/>
  <c r="CS25" i="4" s="1"/>
  <c r="F55" i="7"/>
  <c r="M19" i="7"/>
  <c r="CU61" i="4"/>
  <c r="M60" i="7" s="1"/>
  <c r="H59" i="7"/>
  <c r="CS71" i="4"/>
  <c r="K70" i="7" s="1"/>
  <c r="G82" i="7"/>
  <c r="G23" i="7"/>
  <c r="L22" i="7"/>
  <c r="M85" i="7"/>
  <c r="I72" i="7"/>
  <c r="K3" i="7"/>
  <c r="CQ93" i="4"/>
  <c r="I92" i="7" s="1"/>
  <c r="J34" i="7"/>
  <c r="CN61" i="4"/>
  <c r="K14" i="7"/>
  <c r="L23" i="7"/>
  <c r="M30" i="7"/>
  <c r="L81" i="7"/>
  <c r="M83" i="7"/>
  <c r="H46" i="7"/>
  <c r="CB79" i="4"/>
  <c r="CP79" i="4" s="1"/>
  <c r="H78" i="7" s="1"/>
  <c r="CG79" i="4"/>
  <c r="CU79" i="4" s="1"/>
  <c r="I6" i="7"/>
  <c r="I49" i="7"/>
  <c r="CG90" i="4"/>
  <c r="CU90" i="4" s="1"/>
  <c r="M89" i="7" s="1"/>
  <c r="CD90" i="4"/>
  <c r="CR90" i="4" s="1"/>
  <c r="CE69" i="4"/>
  <c r="CS69" i="4" s="1"/>
  <c r="M87" i="7"/>
  <c r="F56" i="7"/>
  <c r="H27" i="7"/>
  <c r="CG25" i="4"/>
  <c r="CU25" i="4" s="1"/>
  <c r="M24" i="7" s="1"/>
  <c r="CF25" i="4"/>
  <c r="CT25" i="4" s="1"/>
  <c r="M81" i="7"/>
  <c r="L83" i="7"/>
  <c r="CS93" i="4"/>
  <c r="K92" i="7" s="1"/>
  <c r="CT93" i="4"/>
  <c r="L92" i="7" s="1"/>
  <c r="F16" i="7"/>
  <c r="I82" i="7"/>
  <c r="M36" i="7"/>
  <c r="K41" i="7"/>
  <c r="H79" i="7"/>
  <c r="H85" i="7"/>
  <c r="M12" i="7"/>
  <c r="CO93" i="4"/>
  <c r="L32" i="7"/>
  <c r="L16" i="7"/>
  <c r="H69" i="7"/>
  <c r="I36" i="7"/>
  <c r="J48" i="7"/>
  <c r="I83" i="7"/>
  <c r="K80" i="7"/>
  <c r="F12" i="7"/>
  <c r="CQ85" i="4"/>
  <c r="I84" i="7" s="1"/>
  <c r="CR85" i="4"/>
  <c r="CN93" i="4"/>
  <c r="F92" i="7" s="1"/>
  <c r="CU93" i="4"/>
  <c r="L34" i="7"/>
  <c r="F19" i="7"/>
  <c r="CQ61" i="4"/>
  <c r="I60" i="7" s="1"/>
  <c r="CS61" i="4"/>
  <c r="K60" i="7" s="1"/>
  <c r="K32" i="7"/>
  <c r="CQ71" i="4"/>
  <c r="CR71" i="4"/>
  <c r="K69" i="7"/>
  <c r="L8" i="7"/>
  <c r="M41" i="7"/>
  <c r="K57" i="7"/>
  <c r="G9" i="7"/>
  <c r="H43" i="7"/>
  <c r="J83" i="7"/>
  <c r="K46" i="7"/>
  <c r="H11" i="7"/>
  <c r="CF79" i="4"/>
  <c r="CT79" i="4" s="1"/>
  <c r="G74" i="7"/>
  <c r="J25" i="7"/>
  <c r="CF45" i="4"/>
  <c r="CT45" i="4" s="1"/>
  <c r="L44" i="7" s="1"/>
  <c r="L49" i="7"/>
  <c r="CB90" i="4"/>
  <c r="CP90" i="4" s="1"/>
  <c r="H89" i="7" s="1"/>
  <c r="BZ69" i="4"/>
  <c r="CN69" i="4" s="1"/>
  <c r="L93" i="7"/>
  <c r="H87" i="7"/>
  <c r="G56" i="7"/>
  <c r="L95" i="7"/>
  <c r="M67" i="7"/>
  <c r="CC53" i="4"/>
  <c r="CQ53" i="4" s="1"/>
  <c r="K58" i="7"/>
  <c r="CD25" i="4"/>
  <c r="CR25" i="4" s="1"/>
  <c r="CP56" i="4"/>
  <c r="H55" i="7" s="1"/>
  <c r="CT56" i="4"/>
  <c r="L55" i="7" s="1"/>
  <c r="G75" i="7"/>
  <c r="J22" i="7"/>
  <c r="K66" i="7"/>
  <c r="J20" i="7"/>
  <c r="CU56" i="4"/>
  <c r="M55" i="7" s="1"/>
  <c r="CQ56" i="4"/>
  <c r="F59" i="7"/>
  <c r="CN52" i="4"/>
  <c r="F51" i="7" s="1"/>
  <c r="CS52" i="4"/>
  <c r="K51" i="7" s="1"/>
  <c r="I70" i="7"/>
  <c r="K73" i="7"/>
  <c r="G38" i="7"/>
  <c r="K75" i="7"/>
  <c r="G77" i="7"/>
  <c r="J29" i="7"/>
  <c r="M18" i="7"/>
  <c r="K9" i="7"/>
  <c r="L43" i="7"/>
  <c r="F72" i="7"/>
  <c r="F48" i="7"/>
  <c r="L47" i="7"/>
  <c r="K86" i="7"/>
  <c r="M25" i="7"/>
  <c r="F68" i="7"/>
  <c r="J93" i="7"/>
  <c r="CP25" i="4"/>
  <c r="CU38" i="4"/>
  <c r="I62" i="7"/>
  <c r="H62" i="7"/>
  <c r="G57" i="7"/>
  <c r="G72" i="7"/>
  <c r="G48" i="7"/>
  <c r="G47" i="7"/>
  <c r="J31" i="7"/>
  <c r="K4" i="7"/>
  <c r="I89" i="7"/>
  <c r="J87" i="7"/>
  <c r="M95" i="7"/>
  <c r="L67" i="7"/>
  <c r="J58" i="7"/>
  <c r="M62" i="7"/>
  <c r="L25" i="7"/>
  <c r="J89" i="7"/>
  <c r="F17" i="7"/>
  <c r="L27" i="7"/>
  <c r="M50" i="7"/>
  <c r="J50" i="7"/>
  <c r="G93" i="7"/>
  <c r="CS85" i="4"/>
  <c r="K84" i="7" s="1"/>
  <c r="G92" i="7"/>
  <c r="F60" i="7"/>
  <c r="CS56" i="4"/>
  <c r="K55" i="7" s="1"/>
  <c r="G59" i="7"/>
  <c r="CQ52" i="4"/>
  <c r="I51" i="7" s="1"/>
  <c r="CT52" i="4"/>
  <c r="L51" i="7" s="1"/>
  <c r="F70" i="7"/>
  <c r="CN14" i="4"/>
  <c r="F13" i="7" s="1"/>
  <c r="CP14" i="4"/>
  <c r="H13" i="7" s="1"/>
  <c r="J42" i="7"/>
  <c r="J41" i="7"/>
  <c r="I79" i="7"/>
  <c r="J18" i="7"/>
  <c r="M48" i="7"/>
  <c r="I47" i="7"/>
  <c r="M78" i="7"/>
  <c r="H86" i="7"/>
  <c r="H25" i="7"/>
  <c r="K44" i="7"/>
  <c r="I93" i="7"/>
  <c r="M76" i="7"/>
  <c r="L50" i="7"/>
  <c r="L52" i="7"/>
  <c r="L65" i="7"/>
  <c r="I56" i="7"/>
  <c r="J67" i="7"/>
  <c r="J76" i="7"/>
  <c r="H24" i="7"/>
  <c r="G2" i="7"/>
  <c r="M37" i="7"/>
  <c r="K19" i="7"/>
  <c r="J60" i="7"/>
  <c r="CU52" i="4"/>
  <c r="M51" i="7" s="1"/>
  <c r="CR52" i="4"/>
  <c r="J51" i="7" s="1"/>
  <c r="M79" i="7"/>
  <c r="K22" i="7"/>
  <c r="H18" i="7"/>
  <c r="K43" i="7"/>
  <c r="K72" i="7"/>
  <c r="I11" i="7"/>
  <c r="CB38" i="4"/>
  <c r="CP38" i="4" s="1"/>
  <c r="H37" i="7" s="1"/>
  <c r="J80" i="7"/>
  <c r="M33" i="7"/>
  <c r="F33" i="7"/>
  <c r="J78" i="7"/>
  <c r="J74" i="7"/>
  <c r="G25" i="7"/>
  <c r="M65" i="7"/>
  <c r="G6" i="7"/>
  <c r="G49" i="7"/>
  <c r="L56" i="7"/>
  <c r="J52" i="7"/>
  <c r="G12" i="7"/>
  <c r="M20" i="7"/>
  <c r="H92" i="7"/>
  <c r="M70" i="7"/>
  <c r="K8" i="7"/>
  <c r="J75" i="7"/>
  <c r="M64" i="7"/>
  <c r="F39" i="7"/>
  <c r="I22" i="7"/>
  <c r="H12" i="7"/>
  <c r="K34" i="7"/>
  <c r="F34" i="7"/>
  <c r="CO52" i="4"/>
  <c r="G51" i="7" s="1"/>
  <c r="CP52" i="4"/>
  <c r="H51" i="7" s="1"/>
  <c r="G16" i="7"/>
  <c r="F36" i="7"/>
  <c r="CQ14" i="4"/>
  <c r="CR14" i="4"/>
  <c r="J88" i="7"/>
  <c r="I77" i="7"/>
  <c r="H30" i="7"/>
  <c r="G30" i="7"/>
  <c r="M21" i="7"/>
  <c r="J79" i="7"/>
  <c r="J7" i="7"/>
  <c r="J81" i="7"/>
  <c r="M43" i="7"/>
  <c r="I43" i="7"/>
  <c r="K83" i="7"/>
  <c r="F83" i="7"/>
  <c r="CC38" i="4"/>
  <c r="CQ38" i="4" s="1"/>
  <c r="I37" i="7" s="1"/>
  <c r="G33" i="7"/>
  <c r="F31" i="7"/>
  <c r="M86" i="7"/>
  <c r="H44" i="7"/>
  <c r="G4" i="7"/>
  <c r="F93" i="7"/>
  <c r="G95" i="7"/>
  <c r="H52" i="7"/>
  <c r="L24" i="7"/>
  <c r="J36" i="7"/>
  <c r="CN29" i="4"/>
  <c r="F28" i="7" s="1"/>
  <c r="I41" i="7"/>
  <c r="M75" i="7"/>
  <c r="G64" i="7"/>
  <c r="L39" i="7"/>
  <c r="J21" i="7"/>
  <c r="M22" i="7"/>
  <c r="F7" i="7"/>
  <c r="F85" i="7"/>
  <c r="I57" i="7"/>
  <c r="G81" i="7"/>
  <c r="F43" i="7"/>
  <c r="M72" i="7"/>
  <c r="CA38" i="4"/>
  <c r="CO38" i="4" s="1"/>
  <c r="G37" i="7" s="1"/>
  <c r="K33" i="7"/>
  <c r="G31" i="7"/>
  <c r="M31" i="7"/>
  <c r="F94" i="7"/>
  <c r="H65" i="7"/>
  <c r="I4" i="7"/>
  <c r="J24" i="7"/>
  <c r="H40" i="7"/>
  <c r="H41" i="7"/>
  <c r="F64" i="7"/>
  <c r="M57" i="7"/>
  <c r="J84" i="7"/>
  <c r="H34" i="7"/>
  <c r="I55" i="7"/>
  <c r="J70" i="7"/>
  <c r="J8" i="7"/>
  <c r="M88" i="7"/>
  <c r="G22" i="7"/>
  <c r="H22" i="7"/>
  <c r="F62" i="7"/>
  <c r="F54" i="7"/>
  <c r="K11" i="7"/>
  <c r="CE38" i="4"/>
  <c r="CS38" i="4" s="1"/>
  <c r="K37" i="7" s="1"/>
  <c r="CD38" i="4"/>
  <c r="CR38" i="4" s="1"/>
  <c r="M74" i="7"/>
  <c r="K74" i="7"/>
  <c r="I25" i="7"/>
  <c r="CB69" i="4"/>
  <c r="CP69" i="4" s="1"/>
  <c r="H68" i="7" s="1"/>
  <c r="F53" i="7"/>
  <c r="M53" i="7"/>
  <c r="J35" i="7"/>
  <c r="J95" i="7"/>
  <c r="H76" i="7"/>
  <c r="F50" i="7"/>
  <c r="I52" i="7"/>
  <c r="F40" i="7"/>
  <c r="CS92" i="4"/>
  <c r="K91" i="7" s="1"/>
  <c r="M40" i="7"/>
  <c r="F2" i="7"/>
  <c r="I68" i="7"/>
  <c r="I13" i="7"/>
  <c r="I64" i="7"/>
  <c r="I46" i="7"/>
  <c r="BZ38" i="4"/>
  <c r="CN38" i="4" s="1"/>
  <c r="I31" i="7"/>
  <c r="G65" i="7"/>
  <c r="L6" i="7"/>
  <c r="H53" i="7"/>
  <c r="I50" i="7"/>
  <c r="K24" i="7"/>
  <c r="K40" i="7"/>
  <c r="M39" i="7"/>
  <c r="J61" i="7"/>
  <c r="BZ92" i="4"/>
  <c r="CN92" i="4" s="1"/>
  <c r="F91" i="7" s="1"/>
  <c r="CC92" i="4"/>
  <c r="CQ92" i="4" s="1"/>
  <c r="I91" i="7" s="1"/>
  <c r="K17" i="7"/>
  <c r="I61" i="7"/>
  <c r="H47" i="7"/>
  <c r="F6" i="7"/>
  <c r="CB92" i="4"/>
  <c r="CP92" i="4" s="1"/>
  <c r="H91" i="7" s="1"/>
  <c r="CD92" i="4"/>
  <c r="CR92" i="4" s="1"/>
  <c r="J91" i="7" s="1"/>
  <c r="L35" i="7"/>
  <c r="G8" i="7"/>
  <c r="L20" i="7"/>
  <c r="K64" i="7"/>
  <c r="K61" i="7"/>
  <c r="CG92" i="4"/>
  <c r="CU92" i="4" s="1"/>
  <c r="M91" i="7" s="1"/>
  <c r="I35" i="7"/>
  <c r="G84" i="7"/>
  <c r="F8" i="7"/>
  <c r="M11" i="7"/>
  <c r="K68" i="7"/>
  <c r="J13" i="7"/>
  <c r="F47" i="7"/>
  <c r="I19" i="7"/>
  <c r="J16" i="7"/>
  <c r="G28" i="7"/>
  <c r="J77" i="7"/>
  <c r="L79" i="7"/>
  <c r="M54" i="7"/>
  <c r="L85" i="7"/>
  <c r="J43" i="7"/>
  <c r="L46" i="7"/>
  <c r="F11" i="7"/>
  <c r="L78" i="7"/>
  <c r="F74" i="7"/>
  <c r="K6" i="7"/>
  <c r="CD69" i="4"/>
  <c r="CR69" i="4" s="1"/>
  <c r="J68" i="7" s="1"/>
  <c r="CF69" i="4"/>
  <c r="CT69" i="4" s="1"/>
  <c r="L68" i="7" s="1"/>
  <c r="L76" i="7"/>
  <c r="G52" i="7"/>
  <c r="K52" i="7"/>
  <c r="G24" i="7"/>
  <c r="L12" i="7"/>
  <c r="G46" i="7"/>
  <c r="F37" i="7"/>
  <c r="K20" i="7"/>
  <c r="G60" i="7"/>
  <c r="G70" i="7"/>
  <c r="M92" i="7"/>
  <c r="K16" i="7"/>
  <c r="L36" i="7"/>
  <c r="K13" i="7"/>
  <c r="J28" i="7"/>
  <c r="L41" i="7"/>
  <c r="H64" i="7"/>
  <c r="L77" i="7"/>
  <c r="G39" i="7"/>
  <c r="J39" i="7"/>
  <c r="H54" i="7"/>
  <c r="G85" i="7"/>
  <c r="K85" i="7"/>
  <c r="L57" i="7"/>
  <c r="L72" i="7"/>
  <c r="J37" i="7"/>
  <c r="J47" i="7"/>
  <c r="G78" i="7"/>
  <c r="K31" i="7"/>
  <c r="K25" i="7"/>
  <c r="H6" i="7"/>
  <c r="CA69" i="4"/>
  <c r="CO69" i="4" s="1"/>
  <c r="G68" i="7" s="1"/>
  <c r="M17" i="7"/>
  <c r="J17" i="7"/>
  <c r="G76" i="7"/>
  <c r="I76" i="7"/>
  <c r="F52" i="7"/>
  <c r="I24" i="7"/>
  <c r="M2" i="7"/>
  <c r="G7" i="7"/>
  <c r="F46" i="7"/>
  <c r="G11" i="7"/>
  <c r="CT3" i="4"/>
  <c r="L2" i="7" s="1"/>
  <c r="CQ3" i="4"/>
  <c r="I2" i="7" s="1"/>
  <c r="CS3" i="4"/>
  <c r="K2" i="7" s="1"/>
</calcChain>
</file>

<file path=xl/sharedStrings.xml><?xml version="1.0" encoding="utf-8"?>
<sst xmlns="http://schemas.openxmlformats.org/spreadsheetml/2006/main" count="20223" uniqueCount="5243">
  <si>
    <t>Array Catalog #</t>
  </si>
  <si>
    <t>SMH-013AA</t>
  </si>
  <si>
    <t>SMH-025AA</t>
  </si>
  <si>
    <t>SMH-029AA</t>
  </si>
  <si>
    <t>SMH-035AA</t>
  </si>
  <si>
    <t>SMH-801AA</t>
  </si>
  <si>
    <t>SMH-802AA</t>
  </si>
  <si>
    <t>SMH-803AA</t>
  </si>
  <si>
    <t>SMH-804AA</t>
  </si>
  <si>
    <t>SMH-805AA</t>
  </si>
  <si>
    <t>SMH-806AA</t>
  </si>
  <si>
    <t>SMH-807AA</t>
  </si>
  <si>
    <t>SMH-808AA</t>
  </si>
  <si>
    <t>SMH-809AA</t>
  </si>
  <si>
    <t>SMH-810AA</t>
  </si>
  <si>
    <t>SMH-811AA</t>
  </si>
  <si>
    <t>SMH-812AA</t>
  </si>
  <si>
    <t>Gene Symbol</t>
  </si>
  <si>
    <t>A01</t>
  </si>
  <si>
    <t>AKT1</t>
  </si>
  <si>
    <t>c.49G&gt;A</t>
  </si>
  <si>
    <t>SMPH017162A</t>
  </si>
  <si>
    <t>A02</t>
  </si>
  <si>
    <t>BRAF</t>
  </si>
  <si>
    <t>c.1391G&gt;T</t>
  </si>
  <si>
    <t>SMPH001927A</t>
  </si>
  <si>
    <t>A03</t>
  </si>
  <si>
    <t>c.1397G&gt;T</t>
  </si>
  <si>
    <t>SMPH001870A</t>
  </si>
  <si>
    <t>A04</t>
  </si>
  <si>
    <t>c.1406G&gt;C</t>
  </si>
  <si>
    <t>SMPH001906A</t>
  </si>
  <si>
    <t>A05</t>
  </si>
  <si>
    <t>c.1789C&gt;G</t>
  </si>
  <si>
    <t>SMPH001869A</t>
  </si>
  <si>
    <t>A06</t>
  </si>
  <si>
    <t>c.1798G&gt;A</t>
  </si>
  <si>
    <t>SMPH001846A</t>
  </si>
  <si>
    <t>A07</t>
  </si>
  <si>
    <t>c.1799T&gt;A</t>
  </si>
  <si>
    <t>SMPH001828A</t>
  </si>
  <si>
    <t>A08</t>
  </si>
  <si>
    <t>c.1799T&gt;C</t>
  </si>
  <si>
    <t>SMPH001845A</t>
  </si>
  <si>
    <t>A09</t>
  </si>
  <si>
    <t>c.1799T&gt;G</t>
  </si>
  <si>
    <t>SMPH001912A</t>
  </si>
  <si>
    <t>A10</t>
  </si>
  <si>
    <t>EGFR</t>
  </si>
  <si>
    <t>c.2155G&gt;A</t>
  </si>
  <si>
    <t>SMPH004671A</t>
  </si>
  <si>
    <t>A11</t>
  </si>
  <si>
    <t>c.2155G&gt;T</t>
  </si>
  <si>
    <t>SMPH004672A</t>
  </si>
  <si>
    <t>A12</t>
  </si>
  <si>
    <t>c.2156G&gt;C</t>
  </si>
  <si>
    <t>SMPH004704A</t>
  </si>
  <si>
    <t>B01</t>
  </si>
  <si>
    <t>c.2235_2249del15</t>
  </si>
  <si>
    <t>SMPH004662A</t>
  </si>
  <si>
    <t>B02</t>
  </si>
  <si>
    <t>c.2236_2250del15</t>
  </si>
  <si>
    <t>SMPH004663A</t>
  </si>
  <si>
    <t>B03</t>
  </si>
  <si>
    <t>c.2236_2253del18</t>
  </si>
  <si>
    <t>SMPH004907A</t>
  </si>
  <si>
    <t>B04</t>
  </si>
  <si>
    <t>c.2237_2251del15</t>
  </si>
  <si>
    <t>SMPH004667A</t>
  </si>
  <si>
    <t>B05</t>
  </si>
  <si>
    <t>c.2238_2248&gt;GC</t>
  </si>
  <si>
    <t>SMPH004768A</t>
  </si>
  <si>
    <t>B06</t>
  </si>
  <si>
    <t>c.2238_2255del18</t>
  </si>
  <si>
    <t>SMPH004905A</t>
  </si>
  <si>
    <t>B07</t>
  </si>
  <si>
    <t>c.2239_2247del9</t>
  </si>
  <si>
    <t>SMPH004664A</t>
  </si>
  <si>
    <t>B08</t>
  </si>
  <si>
    <t>c.2239_2256del18</t>
  </si>
  <si>
    <t>SMPH004694A</t>
  </si>
  <si>
    <t>B09</t>
  </si>
  <si>
    <t>c.2240_2254del15</t>
  </si>
  <si>
    <t>SMPH004682A</t>
  </si>
  <si>
    <t>B10</t>
  </si>
  <si>
    <t>c.2303G&gt;T</t>
  </si>
  <si>
    <t>SMPH004666A</t>
  </si>
  <si>
    <t>B11</t>
  </si>
  <si>
    <t>c.2307_2308insGCCAGCGTG</t>
  </si>
  <si>
    <t>SMPH004736A</t>
  </si>
  <si>
    <t>B12</t>
  </si>
  <si>
    <t>c.2310_2311insGGT</t>
  </si>
  <si>
    <t>SMPH004900A</t>
  </si>
  <si>
    <t>C01</t>
  </si>
  <si>
    <t>c.2319_2320insCAC</t>
  </si>
  <si>
    <t>SMPH004899A</t>
  </si>
  <si>
    <t>C02</t>
  </si>
  <si>
    <t>c.2369C&gt;T</t>
  </si>
  <si>
    <t>SMPH004665A</t>
  </si>
  <si>
    <t>C03</t>
  </si>
  <si>
    <t>c.2572C&gt;A</t>
  </si>
  <si>
    <t>SMPH004880A</t>
  </si>
  <si>
    <t>C04</t>
  </si>
  <si>
    <t>c.2573T&gt;G</t>
  </si>
  <si>
    <t>SMPH004661A</t>
  </si>
  <si>
    <t>C05</t>
  </si>
  <si>
    <t>c.2582T&gt;A</t>
  </si>
  <si>
    <t>SMPH004716A</t>
  </si>
  <si>
    <t>C06</t>
  </si>
  <si>
    <t>KRAS</t>
  </si>
  <si>
    <t>c.182A&gt;G</t>
  </si>
  <si>
    <t>SMPH007553A</t>
  </si>
  <si>
    <t>C07</t>
  </si>
  <si>
    <t>c.182A&gt;T</t>
  </si>
  <si>
    <t>SMPH007544A</t>
  </si>
  <si>
    <t>C08</t>
  </si>
  <si>
    <t>c.183A&gt;T</t>
  </si>
  <si>
    <t>SMPH007546A</t>
  </si>
  <si>
    <t>C09</t>
  </si>
  <si>
    <t>c.34G&gt;A</t>
  </si>
  <si>
    <t>SMPH007533A</t>
  </si>
  <si>
    <t>C10</t>
  </si>
  <si>
    <t>c.34G&gt;C</t>
  </si>
  <si>
    <t>SMPH007534A</t>
  </si>
  <si>
    <t>C11</t>
  </si>
  <si>
    <t>c.34G&gt;T</t>
  </si>
  <si>
    <t>SMPH007535A</t>
  </si>
  <si>
    <t>C12</t>
  </si>
  <si>
    <t>c.35G&gt;A</t>
  </si>
  <si>
    <t>SMPH007531A</t>
  </si>
  <si>
    <t>D01</t>
  </si>
  <si>
    <t>c.35G&gt;C</t>
  </si>
  <si>
    <t>SMPH007536A</t>
  </si>
  <si>
    <t>D02</t>
  </si>
  <si>
    <t>c.35G&gt;T</t>
  </si>
  <si>
    <t>SMPH007537A</t>
  </si>
  <si>
    <t>D03</t>
  </si>
  <si>
    <t>c.37G&gt;A</t>
  </si>
  <si>
    <t>SMPH007543A</t>
  </si>
  <si>
    <t>D04</t>
  </si>
  <si>
    <t>c.37G&gt;C</t>
  </si>
  <si>
    <t>SMPH007549A</t>
  </si>
  <si>
    <t>D05</t>
  </si>
  <si>
    <t>c.37G&gt;T</t>
  </si>
  <si>
    <t>SMPH007541A</t>
  </si>
  <si>
    <t>D06</t>
  </si>
  <si>
    <t>c.38G&gt;A</t>
  </si>
  <si>
    <t>SMPH007538A</t>
  </si>
  <si>
    <t>D07</t>
  </si>
  <si>
    <t>c.38G&gt;C</t>
  </si>
  <si>
    <t>SMPH007542A</t>
  </si>
  <si>
    <t>D08</t>
  </si>
  <si>
    <t>c.38G&gt;T</t>
  </si>
  <si>
    <t>SMPH007545A</t>
  </si>
  <si>
    <t>D09</t>
  </si>
  <si>
    <t>c.64C&gt;A</t>
  </si>
  <si>
    <t>SMPH007565A</t>
  </si>
  <si>
    <t>D10</t>
  </si>
  <si>
    <t>HRAS</t>
  </si>
  <si>
    <t>c.181C&gt;A</t>
  </si>
  <si>
    <t>SMPH006505A</t>
  </si>
  <si>
    <t>D11</t>
  </si>
  <si>
    <t>SMPH006502A</t>
  </si>
  <si>
    <t>D12</t>
  </si>
  <si>
    <t>SMPH006503A</t>
  </si>
  <si>
    <t>E01</t>
  </si>
  <si>
    <t>c.183G&gt;T</t>
  </si>
  <si>
    <t>SMPH006516A</t>
  </si>
  <si>
    <t>E02</t>
  </si>
  <si>
    <t>SMPH006499A</t>
  </si>
  <si>
    <t>E03</t>
  </si>
  <si>
    <t>SMPH006506A</t>
  </si>
  <si>
    <t>E04</t>
  </si>
  <si>
    <t>SMPH006500A</t>
  </si>
  <si>
    <t>E05</t>
  </si>
  <si>
    <t>SMPH006507A</t>
  </si>
  <si>
    <t>E06</t>
  </si>
  <si>
    <t>SMPH006497A</t>
  </si>
  <si>
    <t>E07</t>
  </si>
  <si>
    <t>SMPH006498A</t>
  </si>
  <si>
    <t>E08</t>
  </si>
  <si>
    <t>SMPH006511A</t>
  </si>
  <si>
    <t>E09</t>
  </si>
  <si>
    <t>NRAS</t>
  </si>
  <si>
    <t>SMPH010073A</t>
  </si>
  <si>
    <t>E10</t>
  </si>
  <si>
    <t>c.182A&gt;C</t>
  </si>
  <si>
    <t>SMPH010096A</t>
  </si>
  <si>
    <t>E11</t>
  </si>
  <si>
    <t>SMPH010069A</t>
  </si>
  <si>
    <t>E12</t>
  </si>
  <si>
    <t>SMPH010076A</t>
  </si>
  <si>
    <t>F01</t>
  </si>
  <si>
    <t>SMPH010075A</t>
  </si>
  <si>
    <t>F02</t>
  </si>
  <si>
    <t>SMPH010071A</t>
  </si>
  <si>
    <t>F03</t>
  </si>
  <si>
    <t>SMPH010066A</t>
  </si>
  <si>
    <t>F04</t>
  </si>
  <si>
    <t>SMPH010074A</t>
  </si>
  <si>
    <t>F05</t>
  </si>
  <si>
    <t>SMPH010070A</t>
  </si>
  <si>
    <t>F06</t>
  </si>
  <si>
    <t>SMPH010084A</t>
  </si>
  <si>
    <t>F07</t>
  </si>
  <si>
    <t>SMPH010082A</t>
  </si>
  <si>
    <t>F08</t>
  </si>
  <si>
    <t>c.52G&gt;A</t>
  </si>
  <si>
    <t>SMPH010105A</t>
  </si>
  <si>
    <t>F09</t>
  </si>
  <si>
    <t>MEK1</t>
  </si>
  <si>
    <t>167A&gt;C</t>
  </si>
  <si>
    <t>SMPH017164A</t>
  </si>
  <si>
    <t>F10</t>
  </si>
  <si>
    <t>171G&gt;T</t>
  </si>
  <si>
    <t>SMPH017166A</t>
  </si>
  <si>
    <t>F11</t>
  </si>
  <si>
    <t>199G&gt;A</t>
  </si>
  <si>
    <t>SMPH017163A</t>
  </si>
  <si>
    <t>F12</t>
  </si>
  <si>
    <t>371C&gt;T</t>
  </si>
  <si>
    <t>SMPH017165A</t>
  </si>
  <si>
    <t>G01</t>
  </si>
  <si>
    <t>PIK3CA</t>
  </si>
  <si>
    <t>c.1616C&gt;G</t>
  </si>
  <si>
    <t>SMPH010637A</t>
  </si>
  <si>
    <t>G02</t>
  </si>
  <si>
    <t>c.1624G&gt;A</t>
  </si>
  <si>
    <t>SMPH010629A</t>
  </si>
  <si>
    <t>G03</t>
  </si>
  <si>
    <t>c.1633G&gt;A</t>
  </si>
  <si>
    <t>SMPH010627A</t>
  </si>
  <si>
    <t>G04</t>
  </si>
  <si>
    <t>c.1634A&gt;G</t>
  </si>
  <si>
    <t>SMPH010633A</t>
  </si>
  <si>
    <t>G05</t>
  </si>
  <si>
    <t>c.1635G&gt;T</t>
  </si>
  <si>
    <t>SMPH010638A</t>
  </si>
  <si>
    <t>G06</t>
  </si>
  <si>
    <t>c.3140A&gt;G</t>
  </si>
  <si>
    <t>SMPH010630A</t>
  </si>
  <si>
    <t>G07</t>
  </si>
  <si>
    <t>c.3140A&gt;T</t>
  </si>
  <si>
    <t>SMPH010632A</t>
  </si>
  <si>
    <t>G08</t>
  </si>
  <si>
    <t>PTEN</t>
  </si>
  <si>
    <t>c.389G&gt;A</t>
  </si>
  <si>
    <t>SMPH011486A</t>
  </si>
  <si>
    <t>G09</t>
  </si>
  <si>
    <t>c.388C&gt;G</t>
  </si>
  <si>
    <t>SMPH011480A</t>
  </si>
  <si>
    <t>G10</t>
  </si>
  <si>
    <t>c.388C&gt;T</t>
  </si>
  <si>
    <t>SMPH011473A</t>
  </si>
  <si>
    <t>G11</t>
  </si>
  <si>
    <t>c.517C&gt;T</t>
  </si>
  <si>
    <t>SMPH011475A</t>
  </si>
  <si>
    <t>G12</t>
  </si>
  <si>
    <t>c.518G&gt;A</t>
  </si>
  <si>
    <t>SMPH011472A</t>
  </si>
  <si>
    <t>H01</t>
  </si>
  <si>
    <t>c.697C&gt;T</t>
  </si>
  <si>
    <t>SMPH011506A</t>
  </si>
  <si>
    <t>H02</t>
  </si>
  <si>
    <t>copy number</t>
  </si>
  <si>
    <t>SMPH017167A</t>
  </si>
  <si>
    <t>H03</t>
  </si>
  <si>
    <t>SMPH017168A</t>
  </si>
  <si>
    <t>H04</t>
  </si>
  <si>
    <t>SMPH017169A</t>
  </si>
  <si>
    <t>H05</t>
  </si>
  <si>
    <t>SMPH017170A</t>
  </si>
  <si>
    <t>H06</t>
  </si>
  <si>
    <t>SMPH017171A</t>
  </si>
  <si>
    <t>H07</t>
  </si>
  <si>
    <t>SMPH017172A</t>
  </si>
  <si>
    <t>H08</t>
  </si>
  <si>
    <t>SMPH017173A</t>
  </si>
  <si>
    <t>H09</t>
  </si>
  <si>
    <t>SMPH017174A</t>
  </si>
  <si>
    <t>H10</t>
  </si>
  <si>
    <t>SMPH017175A</t>
  </si>
  <si>
    <t>H11</t>
  </si>
  <si>
    <t>SMPC</t>
  </si>
  <si>
    <t>positive PCR control</t>
  </si>
  <si>
    <t>SMPH017179A</t>
  </si>
  <si>
    <t>H12</t>
  </si>
  <si>
    <t>c.1790T&gt;A</t>
  </si>
  <si>
    <t>SMPH001855A</t>
  </si>
  <si>
    <t>c.57G&gt;C</t>
  </si>
  <si>
    <t>SMPH007583A</t>
  </si>
  <si>
    <t>c.183G&gt;C</t>
  </si>
  <si>
    <t>SMPH006519A</t>
  </si>
  <si>
    <t>SMPH006515A</t>
  </si>
  <si>
    <t>c.3204_3205insA</t>
  </si>
  <si>
    <t>SMPH010770A</t>
  </si>
  <si>
    <t>c.389delG</t>
  </si>
  <si>
    <t>SMPH011514A</t>
  </si>
  <si>
    <t>c.17_18delAA</t>
  </si>
  <si>
    <t>SMPH011501A</t>
  </si>
  <si>
    <t>c.741_742insA</t>
  </si>
  <si>
    <t>SMPH011468A</t>
  </si>
  <si>
    <t>c.950_953delTACT</t>
  </si>
  <si>
    <t>SMPH011511A</t>
  </si>
  <si>
    <t>ERBB2</t>
  </si>
  <si>
    <t>c.2263_2264TT&gt;CC</t>
  </si>
  <si>
    <t>SMPH005131A</t>
  </si>
  <si>
    <t>c.2305G&gt;C</t>
  </si>
  <si>
    <t>SMPH005135A</t>
  </si>
  <si>
    <t>c.2322_2323insGCATACGTGATG</t>
  </si>
  <si>
    <t>SMPH005128A</t>
  </si>
  <si>
    <t>c.2326_2327insTGT</t>
  </si>
  <si>
    <t>SMPH005156A</t>
  </si>
  <si>
    <t>c.2329G&gt;T</t>
  </si>
  <si>
    <t>SMPH005130A</t>
  </si>
  <si>
    <t>c.2335_2336insCTGTGGGCT</t>
  </si>
  <si>
    <t>SMPH005142A</t>
  </si>
  <si>
    <t>c.2340_2341insGGCTCCCCA</t>
  </si>
  <si>
    <t>SMPH005138A</t>
  </si>
  <si>
    <t>c.2524G&gt;A</t>
  </si>
  <si>
    <t>SMPH005151A</t>
  </si>
  <si>
    <t>SMPH017178A</t>
  </si>
  <si>
    <t>FLT3</t>
  </si>
  <si>
    <t>c.1803_1804insCAGCTACAGATGGTACAGGTGACCGGCTCCTCAGATAATGAGTACTTCTACGTTGATTTCAGAGAATATGAATATGATCTC</t>
  </si>
  <si>
    <t>SMPH005704A</t>
  </si>
  <si>
    <t>c.2503G&gt;T</t>
  </si>
  <si>
    <t>SMPH005661A</t>
  </si>
  <si>
    <t>c.2505T&gt;G</t>
  </si>
  <si>
    <t>SMPH005668A</t>
  </si>
  <si>
    <t>c.2508_2510delCAT</t>
  </si>
  <si>
    <t>SMPH005657A</t>
  </si>
  <si>
    <t>SMPH017177A</t>
  </si>
  <si>
    <t>PDGFRA</t>
  </si>
  <si>
    <t>c.1682T&gt;A</t>
  </si>
  <si>
    <t>SMPH010452A</t>
  </si>
  <si>
    <t>c.1696_1713&gt;CGC</t>
  </si>
  <si>
    <t>SMPH010473A</t>
  </si>
  <si>
    <t>c.1697_1711del15</t>
  </si>
  <si>
    <t>SMPH010472A</t>
  </si>
  <si>
    <t>c.1698_1712del15</t>
  </si>
  <si>
    <t>SMPH010471A</t>
  </si>
  <si>
    <t>c.1975A&gt;T</t>
  </si>
  <si>
    <t>SMPH010460A</t>
  </si>
  <si>
    <t>c.2021C&gt;T</t>
  </si>
  <si>
    <t>SMPH010461A</t>
  </si>
  <si>
    <t>c.2524_2535del12</t>
  </si>
  <si>
    <t>SMPH010476A</t>
  </si>
  <si>
    <t>c.2524G&gt;T</t>
  </si>
  <si>
    <t>SMPH010481A</t>
  </si>
  <si>
    <t>c.2525A&gt;T</t>
  </si>
  <si>
    <t>SMPH010453A</t>
  </si>
  <si>
    <t>c.2527_2538del12</t>
  </si>
  <si>
    <t>SMPH010484A</t>
  </si>
  <si>
    <t>c.2528_2539del12</t>
  </si>
  <si>
    <t>SMPH010488A</t>
  </si>
  <si>
    <t>SMPH017176A</t>
  </si>
  <si>
    <t>FGFR1</t>
  </si>
  <si>
    <t>c.374C&gt;T</t>
  </si>
  <si>
    <t>SMPH005498A</t>
  </si>
  <si>
    <t>c.754C&gt;A</t>
  </si>
  <si>
    <t>SMPH005499A</t>
  </si>
  <si>
    <t>FGFR2</t>
  </si>
  <si>
    <t>c.755C&gt;G</t>
  </si>
  <si>
    <t>SMPH005503A</t>
  </si>
  <si>
    <t>c.1647T&gt;G</t>
  </si>
  <si>
    <t>SMPH005506A</t>
  </si>
  <si>
    <t>FGFR3</t>
  </si>
  <si>
    <t>c.742C&gt;T</t>
  </si>
  <si>
    <t>SMPH005552A</t>
  </si>
  <si>
    <t>c.1108G&gt;T</t>
  </si>
  <si>
    <t>SMPH005551A</t>
  </si>
  <si>
    <t>c.1111A&gt;T</t>
  </si>
  <si>
    <t>SMPH005553A</t>
  </si>
  <si>
    <t>c.1118A&gt;G</t>
  </si>
  <si>
    <t>SMPH005550A</t>
  </si>
  <si>
    <t>c.1138G&gt;A</t>
  </si>
  <si>
    <t>SMPH005554A</t>
  </si>
  <si>
    <t>c.1948A&gt;C</t>
  </si>
  <si>
    <t>SMPH005555A</t>
  </si>
  <si>
    <t>c.1948A&gt;G</t>
  </si>
  <si>
    <t>SMPH005557A</t>
  </si>
  <si>
    <t>c.1949A&gt;C</t>
  </si>
  <si>
    <t>SMPH005562A</t>
  </si>
  <si>
    <t>c.1949A&gt;T</t>
  </si>
  <si>
    <t>SMPH005558A</t>
  </si>
  <si>
    <t>c.2089G&gt;T</t>
  </si>
  <si>
    <t>SMPH005556A</t>
  </si>
  <si>
    <t>SMPH017180A</t>
  </si>
  <si>
    <t>SMPH017181A</t>
  </si>
  <si>
    <t>SMPH017182A</t>
  </si>
  <si>
    <t>KIT</t>
  </si>
  <si>
    <t>c.1509_1510insGCCTAT</t>
  </si>
  <si>
    <t>SMPH007133A</t>
  </si>
  <si>
    <t>c.154G&gt;A</t>
  </si>
  <si>
    <t>SMPH007360A</t>
  </si>
  <si>
    <t>c.1621A&gt;C</t>
  </si>
  <si>
    <t>SMPH007208A</t>
  </si>
  <si>
    <t>c.1651_1665del15</t>
  </si>
  <si>
    <t>SMPH007432A</t>
  </si>
  <si>
    <t>c.1656_1673del18</t>
  </si>
  <si>
    <t>SMPH007203A</t>
  </si>
  <si>
    <t>c.1667_1672delAGTGGA</t>
  </si>
  <si>
    <t>SMPH007192A</t>
  </si>
  <si>
    <t>c.1669_1683del15</t>
  </si>
  <si>
    <t>SMPH007293A</t>
  </si>
  <si>
    <t>c.1669T&gt;A</t>
  </si>
  <si>
    <t>SMPH007358A</t>
  </si>
  <si>
    <t>c.1669T&gt;C</t>
  </si>
  <si>
    <t>SMPH007164A</t>
  </si>
  <si>
    <t>c.1669T&gt;G</t>
  </si>
  <si>
    <t>SMPH007170A</t>
  </si>
  <si>
    <t>c.1675_1677delGTT</t>
  </si>
  <si>
    <t>SMPH007131A</t>
  </si>
  <si>
    <t>c.1676T&gt;A</t>
  </si>
  <si>
    <t>SMPH007129A</t>
  </si>
  <si>
    <t>c.1676T&gt;G</t>
  </si>
  <si>
    <t>SMPH007128A</t>
  </si>
  <si>
    <t>c.1679T&gt;A</t>
  </si>
  <si>
    <t>SMPH007114A</t>
  </si>
  <si>
    <t>c.1727T&gt;C</t>
  </si>
  <si>
    <t>SMPH007118A</t>
  </si>
  <si>
    <t>c.1735_1737delGAT</t>
  </si>
  <si>
    <t>SMPH007195A</t>
  </si>
  <si>
    <t>c.1924A&gt;G</t>
  </si>
  <si>
    <t>SMPH007132A</t>
  </si>
  <si>
    <t>c.1961T&gt;C</t>
  </si>
  <si>
    <t>SMPH007172A</t>
  </si>
  <si>
    <t>c.2009C&gt;T</t>
  </si>
  <si>
    <t>SMPH007253A</t>
  </si>
  <si>
    <t>c.2143_2145delAGC</t>
  </si>
  <si>
    <t>SMPH007455A</t>
  </si>
  <si>
    <t>c.2446G&gt;C</t>
  </si>
  <si>
    <t>SMPH007137A</t>
  </si>
  <si>
    <t>c.2446G&gt;T</t>
  </si>
  <si>
    <t>SMPH007144A</t>
  </si>
  <si>
    <t>c.2447A&gt;T</t>
  </si>
  <si>
    <t>SMPH007122A</t>
  </si>
  <si>
    <t>c.2466T&gt;A</t>
  </si>
  <si>
    <t>SMPH007146A</t>
  </si>
  <si>
    <t>c.2466T&gt;G</t>
  </si>
  <si>
    <t>SMPH007260A</t>
  </si>
  <si>
    <t>c.2467T&gt;G</t>
  </si>
  <si>
    <t>SMPH007206A</t>
  </si>
  <si>
    <t>c.2474T&gt;C</t>
  </si>
  <si>
    <t>SMPH007117A</t>
  </si>
  <si>
    <t>SMPH017183A</t>
  </si>
  <si>
    <t>MET</t>
  </si>
  <si>
    <t>c.2942_3082del141</t>
  </si>
  <si>
    <t>SMPH008291A</t>
  </si>
  <si>
    <t>c.2962C&gt;T</t>
  </si>
  <si>
    <t>SMPH008317A</t>
  </si>
  <si>
    <t>c.3029C&gt;T</t>
  </si>
  <si>
    <t>SMPH008297A</t>
  </si>
  <si>
    <t>c.3743A&gt;G</t>
  </si>
  <si>
    <t>SMPH008303A</t>
  </si>
  <si>
    <t>c.3757T&gt;G</t>
  </si>
  <si>
    <t>SMPH008298A</t>
  </si>
  <si>
    <t>c.3803T&gt;C</t>
  </si>
  <si>
    <t>SMPH008293A</t>
  </si>
  <si>
    <t>PTPN11</t>
  </si>
  <si>
    <t>c.1504T&gt;C</t>
  </si>
  <si>
    <t>SMPH012393A</t>
  </si>
  <si>
    <t>c.1508G&gt;C</t>
  </si>
  <si>
    <t>SMPH012401A</t>
  </si>
  <si>
    <t>c.1508G&gt;T</t>
  </si>
  <si>
    <t>SMPH012402A</t>
  </si>
  <si>
    <t>c.179G&gt;T</t>
  </si>
  <si>
    <t>SMPH012377A</t>
  </si>
  <si>
    <t>c.181G&gt;T</t>
  </si>
  <si>
    <t>SMPH012376A</t>
  </si>
  <si>
    <t>SMPH012385A</t>
  </si>
  <si>
    <t>c.205G&gt;A</t>
  </si>
  <si>
    <t>SMPH012378A</t>
  </si>
  <si>
    <t>c.214G&gt;A</t>
  </si>
  <si>
    <t>SMPH012384A</t>
  </si>
  <si>
    <t>c.215C&gt;A</t>
  </si>
  <si>
    <t>SMPH012386A</t>
  </si>
  <si>
    <t>c.218C&gt;T</t>
  </si>
  <si>
    <t>SMPH012398A</t>
  </si>
  <si>
    <t>c.226G&gt;A</t>
  </si>
  <si>
    <t>SMPH012382A</t>
  </si>
  <si>
    <t>c.226G&gt;C</t>
  </si>
  <si>
    <t>SMPH012388A</t>
  </si>
  <si>
    <t>c.227A&gt;C</t>
  </si>
  <si>
    <t>SMPH012392A</t>
  </si>
  <si>
    <t>c.227A&gt;G</t>
  </si>
  <si>
    <t>SMPH012387A</t>
  </si>
  <si>
    <t>c.227A&gt;T</t>
  </si>
  <si>
    <t>SMPH012389A</t>
  </si>
  <si>
    <t>VHL</t>
  </si>
  <si>
    <t>c.240T&gt;A</t>
  </si>
  <si>
    <t>SMPH015875A</t>
  </si>
  <si>
    <t>c.254T&gt;C</t>
  </si>
  <si>
    <t>SMPH016010A</t>
  </si>
  <si>
    <t>c.266T&gt;A</t>
  </si>
  <si>
    <t>SMPH016097A</t>
  </si>
  <si>
    <t>c.286C&gt;T</t>
  </si>
  <si>
    <t>SMPH016181A</t>
  </si>
  <si>
    <t>c.388G&gt;C</t>
  </si>
  <si>
    <t>SMPH015927A</t>
  </si>
  <si>
    <t>c.444delT</t>
  </si>
  <si>
    <t>SMPH015969A</t>
  </si>
  <si>
    <t>SMPH017184A</t>
  </si>
  <si>
    <t>SMPH017185A</t>
  </si>
  <si>
    <t>SMPH017186A</t>
  </si>
  <si>
    <t>c.2125G&gt;A</t>
  </si>
  <si>
    <t>SMPH004670A</t>
  </si>
  <si>
    <t>c.2126A&gt;C</t>
  </si>
  <si>
    <t>SMPH004764A</t>
  </si>
  <si>
    <t>c.866C&gt;T</t>
  </si>
  <si>
    <t>SMPH004846A</t>
  </si>
  <si>
    <t>c.323G&gt;A</t>
  </si>
  <si>
    <t>SMPH004967A</t>
  </si>
  <si>
    <t>c.1793G&gt;T</t>
  </si>
  <si>
    <t>SMPH004847A</t>
  </si>
  <si>
    <t>c.1406G&gt;A</t>
  </si>
  <si>
    <t>SMPH001868A</t>
  </si>
  <si>
    <t>c.1801A&gt;G</t>
  </si>
  <si>
    <t>SMPH001863A</t>
  </si>
  <si>
    <t>c.1636C&gt;A</t>
  </si>
  <si>
    <t>SMPH010628A</t>
  </si>
  <si>
    <t>c.1636C&gt;G</t>
  </si>
  <si>
    <t>SMPH010708A</t>
  </si>
  <si>
    <t>c.1637A&gt;G</t>
  </si>
  <si>
    <t>SMPH010642A</t>
  </si>
  <si>
    <t>c.3073A&gt;G</t>
  </si>
  <si>
    <t>SMPH010686A</t>
  </si>
  <si>
    <t>c.3129G&gt;T</t>
  </si>
  <si>
    <t>SMPH010695A</t>
  </si>
  <si>
    <t>c.3145G&gt;C</t>
  </si>
  <si>
    <t>SMPH010661A</t>
  </si>
  <si>
    <t>c.1035T&gt;A</t>
  </si>
  <si>
    <t>SMPH010733A</t>
  </si>
  <si>
    <t>c.3139C&gt;T</t>
  </si>
  <si>
    <t>SMPH010696A</t>
  </si>
  <si>
    <t>c.2102A&gt;C</t>
  </si>
  <si>
    <t>SMPH010774A</t>
  </si>
  <si>
    <t>SMPH010078A</t>
  </si>
  <si>
    <t>c.952_955delCTTA</t>
  </si>
  <si>
    <t>SMPH011686A</t>
  </si>
  <si>
    <t>APC</t>
  </si>
  <si>
    <t>c.2626C&gt;T</t>
  </si>
  <si>
    <t>SMPH000580A</t>
  </si>
  <si>
    <t>c.3340C&gt;T</t>
  </si>
  <si>
    <t>SMPH000586A</t>
  </si>
  <si>
    <t>c.3871C&gt;T</t>
  </si>
  <si>
    <t>SMPH000513A</t>
  </si>
  <si>
    <t>c.3880C&gt;T</t>
  </si>
  <si>
    <t>SMPH000605A</t>
  </si>
  <si>
    <t>c.3907C&gt;T</t>
  </si>
  <si>
    <t>SMPH000560A</t>
  </si>
  <si>
    <t>c.3916G&gt;T</t>
  </si>
  <si>
    <t>SMPH000731A</t>
  </si>
  <si>
    <t>c.3919_3920insA</t>
  </si>
  <si>
    <t>SMPH001187A</t>
  </si>
  <si>
    <t>c.3920_3924delTAAAA</t>
  </si>
  <si>
    <t>SMPH000728A</t>
  </si>
  <si>
    <t>c.3921_3925delAAAAG</t>
  </si>
  <si>
    <t>SMPH000606A</t>
  </si>
  <si>
    <t>c.3925G&gt;T</t>
  </si>
  <si>
    <t>SMPH000522A</t>
  </si>
  <si>
    <t>c.3927_3931delAAAGA</t>
  </si>
  <si>
    <t>SMPH000523A</t>
  </si>
  <si>
    <t>c.3928A&gt;T</t>
  </si>
  <si>
    <t>SMPH000636A</t>
  </si>
  <si>
    <t>c.3934G&gt;T</t>
  </si>
  <si>
    <t>SMPH000565A</t>
  </si>
  <si>
    <t>c.3944C&gt;A</t>
  </si>
  <si>
    <t>SMPH000783A</t>
  </si>
  <si>
    <t>c.3956delC</t>
  </si>
  <si>
    <t>SMPH000576A</t>
  </si>
  <si>
    <t>c.3964G&gt;T</t>
  </si>
  <si>
    <t>SMPH000685A</t>
  </si>
  <si>
    <t>c.3982C&gt;T</t>
  </si>
  <si>
    <t>SMPH000626A</t>
  </si>
  <si>
    <t>c.4012C&gt;T</t>
  </si>
  <si>
    <t>SMPH000527A</t>
  </si>
  <si>
    <t>c.4023T&gt;G</t>
  </si>
  <si>
    <t>SMPH000594A</t>
  </si>
  <si>
    <t>c.4037C&gt;G</t>
  </si>
  <si>
    <t>SMPH000607A</t>
  </si>
  <si>
    <t>c.4057G&gt;T</t>
  </si>
  <si>
    <t>SMPH000528A</t>
  </si>
  <si>
    <t>c.4067C&gt;G</t>
  </si>
  <si>
    <t>SMPH000603A</t>
  </si>
  <si>
    <t>c.4081_4082delCC</t>
  </si>
  <si>
    <t>SMPH018172A</t>
  </si>
  <si>
    <t>c.4099C&gt;T</t>
  </si>
  <si>
    <t>SMPH000702A</t>
  </si>
  <si>
    <t>c.4110_4111delAA</t>
  </si>
  <si>
    <t>SMPH001245A</t>
  </si>
  <si>
    <t>c.4117delC</t>
  </si>
  <si>
    <t>SMPH001080A</t>
  </si>
  <si>
    <t>c.4118_4118delC</t>
  </si>
  <si>
    <t>SMPH018167A</t>
  </si>
  <si>
    <t>c.4132C&gt;T</t>
  </si>
  <si>
    <t>SMPH000590A</t>
  </si>
  <si>
    <t>c.4135G&gt;T</t>
  </si>
  <si>
    <t>SMPH000530A</t>
  </si>
  <si>
    <t>c.4192_4193delAG</t>
  </si>
  <si>
    <t>SMPH000617A</t>
  </si>
  <si>
    <t>c.4199delC</t>
  </si>
  <si>
    <t>SMPH000693A</t>
  </si>
  <si>
    <t>c.4216C&gt;T</t>
  </si>
  <si>
    <t>SMPH000690A</t>
  </si>
  <si>
    <t>c.4219_4220delAG</t>
  </si>
  <si>
    <t>SMPH001089A</t>
  </si>
  <si>
    <t>c.4222G&gt;T</t>
  </si>
  <si>
    <t>SMPH000609A</t>
  </si>
  <si>
    <t>c.4233delT</t>
  </si>
  <si>
    <t>SMPH000571A</t>
  </si>
  <si>
    <t>c.4239_4240insA</t>
  </si>
  <si>
    <t>SMPH018168A</t>
  </si>
  <si>
    <t>c.4285C&gt;T</t>
  </si>
  <si>
    <t>SMPH000549A</t>
  </si>
  <si>
    <t>c.4312delA</t>
  </si>
  <si>
    <t>SMPH000715A</t>
  </si>
  <si>
    <t>c.4318delC</t>
  </si>
  <si>
    <t>SMPH000982A</t>
  </si>
  <si>
    <t>c.4348C&gt;T</t>
  </si>
  <si>
    <t>SMPH000539A</t>
  </si>
  <si>
    <t>c.4364delA</t>
  </si>
  <si>
    <t>SMPH000854A</t>
  </si>
  <si>
    <t>c.4385_4386delAG</t>
  </si>
  <si>
    <t>SMPH000704A</t>
  </si>
  <si>
    <t>c.4391_4394delAGAG</t>
  </si>
  <si>
    <t>SMPH000811A</t>
  </si>
  <si>
    <t>c.4460_4469del10</t>
  </si>
  <si>
    <t>SMPH018174A</t>
  </si>
  <si>
    <t>c.4463_4466delTATT</t>
  </si>
  <si>
    <t>SMPH018166A</t>
  </si>
  <si>
    <t>c.4473delT</t>
  </si>
  <si>
    <t>SMPH000577A</t>
  </si>
  <si>
    <t>c.4476delC</t>
  </si>
  <si>
    <t>SMPH000633A</t>
  </si>
  <si>
    <t>c.4610C&gt;A</t>
  </si>
  <si>
    <t>SMPH000597A</t>
  </si>
  <si>
    <t>c.4654G&gt;T</t>
  </si>
  <si>
    <t>SMPH018164A</t>
  </si>
  <si>
    <t>c.4660_4661insA</t>
  </si>
  <si>
    <t>SMPH001074A</t>
  </si>
  <si>
    <t>c.4729G&gt;T</t>
  </si>
  <si>
    <t>SMPH001200A</t>
  </si>
  <si>
    <t>c.904C&gt;T</t>
  </si>
  <si>
    <t>SMPH000669A</t>
  </si>
  <si>
    <t>CDH1</t>
  </si>
  <si>
    <t>c.1108G&gt;C</t>
  </si>
  <si>
    <t>SMPH002524A</t>
  </si>
  <si>
    <t>c.1901C&gt;T</t>
  </si>
  <si>
    <t>SMPH002591A</t>
  </si>
  <si>
    <t>c.240_241insGGTG</t>
  </si>
  <si>
    <t>SMPH002484A</t>
  </si>
  <si>
    <t>c.786_794CACCCAGGA&gt;T</t>
  </si>
  <si>
    <t>SMPH002457A</t>
  </si>
  <si>
    <t>CTNNB1</t>
  </si>
  <si>
    <t>c.100G&gt;A</t>
  </si>
  <si>
    <t>SMPH003974A</t>
  </si>
  <si>
    <t>c.100G&gt;C</t>
  </si>
  <si>
    <t>SMPH003983A</t>
  </si>
  <si>
    <t>c.101G&gt;A</t>
  </si>
  <si>
    <t>SMPH003960A</t>
  </si>
  <si>
    <t>c.101G&gt;T</t>
  </si>
  <si>
    <t>SMPH003948A</t>
  </si>
  <si>
    <t>c.104T&gt;G</t>
  </si>
  <si>
    <t>SMPH003993A</t>
  </si>
  <si>
    <t>c.107A&gt;C</t>
  </si>
  <si>
    <t>SMPH003951A</t>
  </si>
  <si>
    <t>c.109T&gt;C</t>
  </si>
  <si>
    <t>SMPH003981A</t>
  </si>
  <si>
    <t>c.109T&gt;G</t>
  </si>
  <si>
    <t>SMPH003985A</t>
  </si>
  <si>
    <t>c.110C&gt;A</t>
  </si>
  <si>
    <t>SMPH003961A</t>
  </si>
  <si>
    <t>c.110C&gt;G</t>
  </si>
  <si>
    <t>SMPH003962A</t>
  </si>
  <si>
    <t>c.110C&gt;T</t>
  </si>
  <si>
    <t>SMPH003946A</t>
  </si>
  <si>
    <t>c.119C&gt;T</t>
  </si>
  <si>
    <t>SMPH003987A</t>
  </si>
  <si>
    <t>c.121A&gt;G</t>
  </si>
  <si>
    <t>SMPH003950A</t>
  </si>
  <si>
    <t>c.122C&gt;T</t>
  </si>
  <si>
    <t>SMPH003952A</t>
  </si>
  <si>
    <t>c.133_135delTCT</t>
  </si>
  <si>
    <t>SMPH004022A</t>
  </si>
  <si>
    <t>c.133T&gt;C</t>
  </si>
  <si>
    <t>SMPH003970A</t>
  </si>
  <si>
    <t>c.133T&gt;G</t>
  </si>
  <si>
    <t>SMPH003966A</t>
  </si>
  <si>
    <t>c.134_136delCTC</t>
  </si>
  <si>
    <t>SMPH004151A</t>
  </si>
  <si>
    <t>c.134C&gt;G</t>
  </si>
  <si>
    <t>SMPH004023A</t>
  </si>
  <si>
    <t>c.134C&gt;T</t>
  </si>
  <si>
    <t>SMPH003953A</t>
  </si>
  <si>
    <t>c.14_430del417</t>
  </si>
  <si>
    <t>SMPH004103A</t>
  </si>
  <si>
    <t>c.143G&gt;A</t>
  </si>
  <si>
    <t>SMPH003935A</t>
  </si>
  <si>
    <t>c.146A&gt;G</t>
  </si>
  <si>
    <t>SMPH004177A</t>
  </si>
  <si>
    <t>c.157G&gt;A</t>
  </si>
  <si>
    <t>SMPH003937A</t>
  </si>
  <si>
    <t>c.94G&gt;A</t>
  </si>
  <si>
    <t>SMPH003957A</t>
  </si>
  <si>
    <t>c.94G&gt;C</t>
  </si>
  <si>
    <t>SMPH003967A</t>
  </si>
  <si>
    <t>c.94G&gt;T</t>
  </si>
  <si>
    <t>SMPH003956A</t>
  </si>
  <si>
    <t>c.95A&gt;C</t>
  </si>
  <si>
    <t>SMPH003965A</t>
  </si>
  <si>
    <t>c.95A&gt;G</t>
  </si>
  <si>
    <t>SMPH003973A</t>
  </si>
  <si>
    <t>c.95A&gt;T</t>
  </si>
  <si>
    <t>SMPH003958A</t>
  </si>
  <si>
    <t>c.97T&gt;C</t>
  </si>
  <si>
    <t>SMPH003969A</t>
  </si>
  <si>
    <t>c.97T&gt;G</t>
  </si>
  <si>
    <t>SMPH003968A</t>
  </si>
  <si>
    <t>c.98C&gt;A</t>
  </si>
  <si>
    <t>SMPH003959A</t>
  </si>
  <si>
    <t>c.98C&gt;G</t>
  </si>
  <si>
    <t>SMPH003963A</t>
  </si>
  <si>
    <t>c.98C&gt;T</t>
  </si>
  <si>
    <t>SMPH003964A</t>
  </si>
  <si>
    <t>SMPH017192A</t>
  </si>
  <si>
    <t>SMPH017210A</t>
  </si>
  <si>
    <t>SMPH017204A</t>
  </si>
  <si>
    <t>ATM</t>
  </si>
  <si>
    <t>c.2572T&gt;C</t>
  </si>
  <si>
    <t>SMPH001498A</t>
  </si>
  <si>
    <t>c.7325A&gt;C</t>
  </si>
  <si>
    <t>SMPH001601A</t>
  </si>
  <si>
    <t>c.7328G&gt;A</t>
  </si>
  <si>
    <t>SMPH001538A</t>
  </si>
  <si>
    <t>c.9022C&gt;T</t>
  </si>
  <si>
    <t>SMPH001484A</t>
  </si>
  <si>
    <t>c.9023G&gt;A</t>
  </si>
  <si>
    <t>SMPH001470A</t>
  </si>
  <si>
    <t>c.9139C&gt;T</t>
  </si>
  <si>
    <t>SMPH001468A</t>
  </si>
  <si>
    <t>CDKN2A</t>
  </si>
  <si>
    <t>c.128G&gt;T</t>
  </si>
  <si>
    <t>SMPH002892A</t>
  </si>
  <si>
    <t>c.143C&gt;T</t>
  </si>
  <si>
    <t>SMPH002676A</t>
  </si>
  <si>
    <t>c.322G&gt;A</t>
  </si>
  <si>
    <t>SMPH002965A</t>
  </si>
  <si>
    <t>c.322G&gt;C</t>
  </si>
  <si>
    <t>SMPH002744A</t>
  </si>
  <si>
    <t>c.322G&gt;T</t>
  </si>
  <si>
    <t>SMPH002662A</t>
  </si>
  <si>
    <t>c.329G&gt;A</t>
  </si>
  <si>
    <t>SMPH002702A</t>
  </si>
  <si>
    <t>c.330G&gt;A</t>
  </si>
  <si>
    <t>SMPH002718A</t>
  </si>
  <si>
    <t>c.341C&gt;T</t>
  </si>
  <si>
    <t>SMPH002680A</t>
  </si>
  <si>
    <t>c.358G&gt;T</t>
  </si>
  <si>
    <t>SMPH002706A</t>
  </si>
  <si>
    <t>RB1</t>
  </si>
  <si>
    <t>c.1654C&gt;T</t>
  </si>
  <si>
    <t>SMPH012681A</t>
  </si>
  <si>
    <t>c.1666C&gt;T</t>
  </si>
  <si>
    <t>SMPH012648A</t>
  </si>
  <si>
    <t>c.1981C&gt;T</t>
  </si>
  <si>
    <t>SMPH012676A</t>
  </si>
  <si>
    <t>TP53</t>
  </si>
  <si>
    <t>c.1024C&gt;T</t>
  </si>
  <si>
    <t>SMPH015065A</t>
  </si>
  <si>
    <t>c.395A&gt;G</t>
  </si>
  <si>
    <t>SMPH015094A</t>
  </si>
  <si>
    <t>c.404G&gt;A</t>
  </si>
  <si>
    <t>SMPH015154A</t>
  </si>
  <si>
    <t>c.404G&gt;T</t>
  </si>
  <si>
    <t>SMPH014911A</t>
  </si>
  <si>
    <t>c.422G&gt;A</t>
  </si>
  <si>
    <t>SMPH034537A</t>
  </si>
  <si>
    <t>c.437G&gt;A</t>
  </si>
  <si>
    <t>SMPH034567A</t>
  </si>
  <si>
    <t>c.438G&gt;A</t>
  </si>
  <si>
    <t>SMPH015140A</t>
  </si>
  <si>
    <t>c.451C&gt;T</t>
  </si>
  <si>
    <t>SMPH015043A</t>
  </si>
  <si>
    <t>c.455C&gt;T</t>
  </si>
  <si>
    <t>SMPH014958A</t>
  </si>
  <si>
    <t>c.461G&gt;T</t>
  </si>
  <si>
    <t>SMPH015134A</t>
  </si>
  <si>
    <t>c.469G&gt;T</t>
  </si>
  <si>
    <t>SMPH014984A</t>
  </si>
  <si>
    <t>c.473G&gt;A</t>
  </si>
  <si>
    <t>SMPH014957A</t>
  </si>
  <si>
    <t>c.473G&gt;T</t>
  </si>
  <si>
    <t>SMPH015138A</t>
  </si>
  <si>
    <t>c.476C&gt;T</t>
  </si>
  <si>
    <t>SMPH014972A</t>
  </si>
  <si>
    <t>c.481G&gt;A</t>
  </si>
  <si>
    <t>SMPH015187A</t>
  </si>
  <si>
    <t>c.488A&gt;G</t>
  </si>
  <si>
    <t>SMPH014931A</t>
  </si>
  <si>
    <t>c.517G&gt;A</t>
  </si>
  <si>
    <t>SMPH015105A</t>
  </si>
  <si>
    <t>c.517G&gt;T</t>
  </si>
  <si>
    <t>SMPH034455A</t>
  </si>
  <si>
    <t>c.524G&gt;A</t>
  </si>
  <si>
    <t>SMPH014921A</t>
  </si>
  <si>
    <t>c.527G&gt;A</t>
  </si>
  <si>
    <t>SMPH015119A</t>
  </si>
  <si>
    <t>c.527G&gt;T</t>
  </si>
  <si>
    <t>SMPH014960A</t>
  </si>
  <si>
    <t>c.535C&gt;T</t>
  </si>
  <si>
    <t>SMPH015208A</t>
  </si>
  <si>
    <t>c.536A&gt;G</t>
  </si>
  <si>
    <t>SMPH015072A</t>
  </si>
  <si>
    <t>c.536A&gt;T</t>
  </si>
  <si>
    <t>SMPH034554A</t>
  </si>
  <si>
    <t>c.574C&gt;T</t>
  </si>
  <si>
    <t>SMPH015161A</t>
  </si>
  <si>
    <t>c.578A&gt;G</t>
  </si>
  <si>
    <t>SMPH014975A</t>
  </si>
  <si>
    <t>c.578A&gt;T</t>
  </si>
  <si>
    <t>SMPH014968A</t>
  </si>
  <si>
    <t>c.584T&gt;C</t>
  </si>
  <si>
    <t>SMPH015069A</t>
  </si>
  <si>
    <t>c.586C&gt;T</t>
  </si>
  <si>
    <t>SMPH014949A</t>
  </si>
  <si>
    <t>c.614A&gt;G</t>
  </si>
  <si>
    <t>SMPH034421A</t>
  </si>
  <si>
    <t>c.637C&gt;T</t>
  </si>
  <si>
    <t>SMPH014928A</t>
  </si>
  <si>
    <t>c.641A&gt;G</t>
  </si>
  <si>
    <t>SMPH034420A</t>
  </si>
  <si>
    <t>c.646G&gt;A</t>
  </si>
  <si>
    <t>SMPH015006A</t>
  </si>
  <si>
    <t>c.659A&gt;G</t>
  </si>
  <si>
    <t>SMPH014964A</t>
  </si>
  <si>
    <t>c.701A&gt;G</t>
  </si>
  <si>
    <t>SMPH014944A</t>
  </si>
  <si>
    <t>c.707A&gt;G</t>
  </si>
  <si>
    <t>SMPH015023A</t>
  </si>
  <si>
    <t>c.711G&gt;A</t>
  </si>
  <si>
    <t>SMPH015199A</t>
  </si>
  <si>
    <t>c.713G&gt;A</t>
  </si>
  <si>
    <t>SMPH015089A</t>
  </si>
  <si>
    <t>c.715A&gt;G</t>
  </si>
  <si>
    <t>SMPH015188A</t>
  </si>
  <si>
    <t>c.722C&gt;T</t>
  </si>
  <si>
    <t>SMPH014924A</t>
  </si>
  <si>
    <t>c.725G&gt;A</t>
  </si>
  <si>
    <t>SMPH015220A</t>
  </si>
  <si>
    <t>c.725G&gt;T</t>
  </si>
  <si>
    <t>SMPH015002A</t>
  </si>
  <si>
    <t>c.730G&gt;A</t>
  </si>
  <si>
    <t>SMPH015100A</t>
  </si>
  <si>
    <t>c.730G&gt;T</t>
  </si>
  <si>
    <t>SMPH015087A</t>
  </si>
  <si>
    <t>c.731G&gt;A</t>
  </si>
  <si>
    <t>SMPH015004A</t>
  </si>
  <si>
    <t>c.733G&gt;A</t>
  </si>
  <si>
    <t>SMPH014940A</t>
  </si>
  <si>
    <t>c.733G&gt;T</t>
  </si>
  <si>
    <t>SMPH014979A</t>
  </si>
  <si>
    <t>c.734G&gt;A</t>
  </si>
  <si>
    <t>SMPH034441A</t>
  </si>
  <si>
    <t>c.734G&gt;T</t>
  </si>
  <si>
    <t>SMPH014986A</t>
  </si>
  <si>
    <t>SMPH014929A</t>
  </si>
  <si>
    <t>c.743G&gt;A</t>
  </si>
  <si>
    <t>SMPH014902A</t>
  </si>
  <si>
    <t>c.743G&gt;T</t>
  </si>
  <si>
    <t>SMPH015015A</t>
  </si>
  <si>
    <t>c.747G&gt;T</t>
  </si>
  <si>
    <t>SMPH015066A</t>
  </si>
  <si>
    <t>c.749C&gt;T</t>
  </si>
  <si>
    <t>SMPH015046A</t>
  </si>
  <si>
    <t>c.772G&gt;A</t>
  </si>
  <si>
    <t>SMPH015102A</t>
  </si>
  <si>
    <t>c.797G&gt;A</t>
  </si>
  <si>
    <t>SMPH015003A</t>
  </si>
  <si>
    <t>c.814G&gt;A</t>
  </si>
  <si>
    <t>SMPH014987A</t>
  </si>
  <si>
    <t>c.817C&gt;T</t>
  </si>
  <si>
    <t>SMPH014907A</t>
  </si>
  <si>
    <t>c.818G&gt;A</t>
  </si>
  <si>
    <t>SMPH014913A</t>
  </si>
  <si>
    <t>c.818G&gt;T</t>
  </si>
  <si>
    <t>SMPH015005A</t>
  </si>
  <si>
    <t>c.824G&gt;A</t>
  </si>
  <si>
    <t>SMPH015022A</t>
  </si>
  <si>
    <t>c.824G&gt;T</t>
  </si>
  <si>
    <t>SMPH014991A</t>
  </si>
  <si>
    <t>c.832C&gt;T</t>
  </si>
  <si>
    <t>SMPH014915A</t>
  </si>
  <si>
    <t>c.833C&gt;T</t>
  </si>
  <si>
    <t>SMPH015086A</t>
  </si>
  <si>
    <t>c.836G&gt;A</t>
  </si>
  <si>
    <t>SMPH034710A</t>
  </si>
  <si>
    <t>c.839G&gt;A</t>
  </si>
  <si>
    <t>SMPH015091A</t>
  </si>
  <si>
    <t>c.839G&gt;C</t>
  </si>
  <si>
    <t>SMPH014901A</t>
  </si>
  <si>
    <t>c.844C&gt;T</t>
  </si>
  <si>
    <t>SMPH014941A</t>
  </si>
  <si>
    <t>c.853G&gt;A</t>
  </si>
  <si>
    <t>SMPH014937A</t>
  </si>
  <si>
    <t>c.856G&gt;A</t>
  </si>
  <si>
    <t>SMPH015084A</t>
  </si>
  <si>
    <t>c.880G&gt;T</t>
  </si>
  <si>
    <t>SMPH015028A</t>
  </si>
  <si>
    <t>c.892G&gt;T</t>
  </si>
  <si>
    <t>SMPH015116A</t>
  </si>
  <si>
    <t>SMPH017193A</t>
  </si>
  <si>
    <t>SMPH017194A</t>
  </si>
  <si>
    <t>SMPH017198A</t>
  </si>
  <si>
    <t>SMPH017203A</t>
  </si>
  <si>
    <t>AKT3</t>
  </si>
  <si>
    <t>c.511G&gt;A</t>
  </si>
  <si>
    <t>SMPH000355A</t>
  </si>
  <si>
    <t>c.1132T&gt;C</t>
  </si>
  <si>
    <t>SMPH010784A</t>
  </si>
  <si>
    <t>c.1564G&gt;A</t>
  </si>
  <si>
    <t>SMPH010658A</t>
  </si>
  <si>
    <t>c.1624G&gt;C</t>
  </si>
  <si>
    <t>SMPH010715A</t>
  </si>
  <si>
    <t>c.1625A&gt;T</t>
  </si>
  <si>
    <t>SMPH010641A</t>
  </si>
  <si>
    <t>c.1633G&gt;C</t>
  </si>
  <si>
    <t>SMPH010709A</t>
  </si>
  <si>
    <t>c.1637A&gt;C</t>
  </si>
  <si>
    <t>SMPH010652A</t>
  </si>
  <si>
    <t>c.1637A&gt;T</t>
  </si>
  <si>
    <t>SMPH010660A</t>
  </si>
  <si>
    <t>c.277C&gt;T</t>
  </si>
  <si>
    <t>SMPH010710A</t>
  </si>
  <si>
    <t>c.3062A&gt;G</t>
  </si>
  <si>
    <t>SMPH010682A</t>
  </si>
  <si>
    <t>c.3127A&gt;G</t>
  </si>
  <si>
    <t>SMPH010649A</t>
  </si>
  <si>
    <t>c.3145G&gt;A</t>
  </si>
  <si>
    <t>SMPH010659A</t>
  </si>
  <si>
    <t>c.3146G&gt;C</t>
  </si>
  <si>
    <t>SMPH010732A</t>
  </si>
  <si>
    <t>c.3155C&gt;A</t>
  </si>
  <si>
    <t>SMPH010689A</t>
  </si>
  <si>
    <t>c.3194A&gt;T</t>
  </si>
  <si>
    <t>SMPH010688A</t>
  </si>
  <si>
    <t>c.331A&gt;G</t>
  </si>
  <si>
    <t>SMPH010757A</t>
  </si>
  <si>
    <t>PIK3R1</t>
  </si>
  <si>
    <t>c.1126G&gt;A</t>
  </si>
  <si>
    <t>SMPH010838A</t>
  </si>
  <si>
    <t>c.1690A&gt;G</t>
  </si>
  <si>
    <t>SMPH029982A</t>
  </si>
  <si>
    <t>PIK3R5</t>
  </si>
  <si>
    <t>c.82C&gt;T</t>
  </si>
  <si>
    <t>SMPH010853A</t>
  </si>
  <si>
    <t>c.1040_1041delTC</t>
  </si>
  <si>
    <t>SMPH012222A</t>
  </si>
  <si>
    <t>c.302T&gt;C</t>
  </si>
  <si>
    <t>SMPH011988A</t>
  </si>
  <si>
    <t>c.314G&gt;T</t>
  </si>
  <si>
    <t>SMPH011654A</t>
  </si>
  <si>
    <t>c.315T&gt;G</t>
  </si>
  <si>
    <t>SMPH011520A</t>
  </si>
  <si>
    <t>c.334C&gt;G</t>
  </si>
  <si>
    <t>SMPH011516A</t>
  </si>
  <si>
    <t>c.367C&gt;T</t>
  </si>
  <si>
    <t>SMPH011588A</t>
  </si>
  <si>
    <t>c.385G&gt;A</t>
  </si>
  <si>
    <t>SMPH011491A</t>
  </si>
  <si>
    <t>c.389G&gt;C</t>
  </si>
  <si>
    <t>SMPH011620A</t>
  </si>
  <si>
    <t>c.389G&gt;T</t>
  </si>
  <si>
    <t>SMPH011591A</t>
  </si>
  <si>
    <t>c.416T&gt;G</t>
  </si>
  <si>
    <t>SMPH011794A</t>
  </si>
  <si>
    <t>c.425G&gt;A</t>
  </si>
  <si>
    <t>SMPH011490A</t>
  </si>
  <si>
    <t>c.451G&gt;A</t>
  </si>
  <si>
    <t>SMPH012265A</t>
  </si>
  <si>
    <t>c.493G&gt;A</t>
  </si>
  <si>
    <t>SMPH011583A</t>
  </si>
  <si>
    <t>c.640C&gt;T</t>
  </si>
  <si>
    <t>SMPH011797A</t>
  </si>
  <si>
    <t>c.686C&gt;G</t>
  </si>
  <si>
    <t>SMPH011679A</t>
  </si>
  <si>
    <t>c.703G&gt;T</t>
  </si>
  <si>
    <t>SMPH011869A</t>
  </si>
  <si>
    <t>c.723_724insTT</t>
  </si>
  <si>
    <t>SMPH011734A</t>
  </si>
  <si>
    <t>c.733C&gt;T</t>
  </si>
  <si>
    <t>SMPH011578A</t>
  </si>
  <si>
    <t>c.737C&gt;T</t>
  </si>
  <si>
    <t>SMPH011997A</t>
  </si>
  <si>
    <t>c.895G&gt;T</t>
  </si>
  <si>
    <t>SMPH011515A</t>
  </si>
  <si>
    <t>c.955_956insA</t>
  </si>
  <si>
    <t>SMPH011510A</t>
  </si>
  <si>
    <t>c.1133_1136delGATA</t>
  </si>
  <si>
    <t>SMPH011742A</t>
  </si>
  <si>
    <t>c.956_959delCTTT</t>
  </si>
  <si>
    <t>SMPH011710A</t>
  </si>
  <si>
    <t>c.968_969insA</t>
  </si>
  <si>
    <t>SMPH011534A</t>
  </si>
  <si>
    <t>STK11</t>
  </si>
  <si>
    <t>c.109C&gt;T</t>
  </si>
  <si>
    <t>SMPH014255A</t>
  </si>
  <si>
    <t>c.169delG</t>
  </si>
  <si>
    <t>SMPH014332A</t>
  </si>
  <si>
    <t>c.180delC</t>
  </si>
  <si>
    <t>SMPH014282A</t>
  </si>
  <si>
    <t>c.196G&gt;A</t>
  </si>
  <si>
    <t>SMPH014263A</t>
  </si>
  <si>
    <t>c.508C&gt;T</t>
  </si>
  <si>
    <t>SMPH014238A</t>
  </si>
  <si>
    <t>SMPH014252A</t>
  </si>
  <si>
    <t>c.837delC</t>
  </si>
  <si>
    <t>SMPH014256A</t>
  </si>
  <si>
    <t>c.842C&gt;T</t>
  </si>
  <si>
    <t>SMPH014254A</t>
  </si>
  <si>
    <t>c.842delC</t>
  </si>
  <si>
    <t>SMPH014248A</t>
  </si>
  <si>
    <t>c.910C&gt;T</t>
  </si>
  <si>
    <t>SMPH014304A</t>
  </si>
  <si>
    <t>c.996G&gt;A</t>
  </si>
  <si>
    <t>SMPH014333A</t>
  </si>
  <si>
    <t>SMPH017216A</t>
  </si>
  <si>
    <t>SMPH017226A</t>
  </si>
  <si>
    <t>SMPH017220A</t>
  </si>
  <si>
    <t>SMPH017200A</t>
  </si>
  <si>
    <t>c.1196_1199delCTGA</t>
  </si>
  <si>
    <t>SMPH002533A</t>
  </si>
  <si>
    <t>c.3075C&gt;T</t>
  </si>
  <si>
    <t>SMPH010651A</t>
  </si>
  <si>
    <t>c.430C&gt;T</t>
  </si>
  <si>
    <t>SMPH014994A</t>
  </si>
  <si>
    <t>c.452C&gt;A</t>
  </si>
  <si>
    <t>SMPH014969A</t>
  </si>
  <si>
    <t>c.467G&gt;C</t>
  </si>
  <si>
    <t>SMPH015042A</t>
  </si>
  <si>
    <t>c.577C&gt;T</t>
  </si>
  <si>
    <t>SMPH015192A</t>
  </si>
  <si>
    <t>c.581T&gt;G</t>
  </si>
  <si>
    <t>SMPH034553A</t>
  </si>
  <si>
    <t>c.713G&gt;T</t>
  </si>
  <si>
    <t>SMPH034467A</t>
  </si>
  <si>
    <t>c.722C&gt;G</t>
  </si>
  <si>
    <t>SMPH014933A</t>
  </si>
  <si>
    <t>c.745A&gt;T</t>
  </si>
  <si>
    <t>SMPH034698A</t>
  </si>
  <si>
    <t>c.833C&gt;G</t>
  </si>
  <si>
    <t>SMPH015178A</t>
  </si>
  <si>
    <t>c.844C&gt;G</t>
  </si>
  <si>
    <t>SMPH015139A</t>
  </si>
  <si>
    <t>c.3700_3700delA</t>
  </si>
  <si>
    <t>SMPH018165A</t>
  </si>
  <si>
    <t>c.4666_4667insA</t>
  </si>
  <si>
    <t>SMPH000579A</t>
  </si>
  <si>
    <t>c.4731_4734delATGT</t>
  </si>
  <si>
    <t>SMPH018169A</t>
  </si>
  <si>
    <t>FBXW7</t>
  </si>
  <si>
    <t>c.1393C&gt;T</t>
  </si>
  <si>
    <t>SMPH005382A</t>
  </si>
  <si>
    <t>c.183A&gt;C</t>
  </si>
  <si>
    <t>SMPH007540A</t>
  </si>
  <si>
    <t>c.38_39GC&gt;AT</t>
  </si>
  <si>
    <t>SMPH007589A</t>
  </si>
  <si>
    <t>c.436G&gt;A</t>
  </si>
  <si>
    <t>SMPH007562A</t>
  </si>
  <si>
    <t>SRC</t>
  </si>
  <si>
    <t>c.1591C&gt;T</t>
  </si>
  <si>
    <t>SMPH014190A</t>
  </si>
  <si>
    <t>SMPH017225A</t>
  </si>
  <si>
    <t>SMPH038607A</t>
  </si>
  <si>
    <t>ABL1</t>
  </si>
  <si>
    <t>c.1052T&gt;C</t>
  </si>
  <si>
    <t>SMPH000066A</t>
  </si>
  <si>
    <t>c.757T&gt;C</t>
  </si>
  <si>
    <t>SMPH000062A</t>
  </si>
  <si>
    <t>c.763G&gt;A</t>
  </si>
  <si>
    <t>SMPH000061A</t>
  </si>
  <si>
    <t>c.944C&gt;T</t>
  </si>
  <si>
    <t>SMPH000059A</t>
  </si>
  <si>
    <t>CEBPA</t>
  </si>
  <si>
    <t>c.247delC</t>
  </si>
  <si>
    <t>SMPH003191A</t>
  </si>
  <si>
    <t>c.63delC</t>
  </si>
  <si>
    <t>SMPH003264A</t>
  </si>
  <si>
    <t>c.912_913insTTG</t>
  </si>
  <si>
    <t>SMPH003195A</t>
  </si>
  <si>
    <t>c.936_937insCAG</t>
  </si>
  <si>
    <t>SMPH003181A</t>
  </si>
  <si>
    <t>c.937_938insAGA</t>
  </si>
  <si>
    <t>SMPH003266A</t>
  </si>
  <si>
    <t>c.939_940insAAG</t>
  </si>
  <si>
    <t>SMPH003179A</t>
  </si>
  <si>
    <t>c.949_950insGTC</t>
  </si>
  <si>
    <t>SMPH003285A</t>
  </si>
  <si>
    <t>CSF1R</t>
  </si>
  <si>
    <t>c.2906A&gt;G</t>
  </si>
  <si>
    <t>SMPH003862A</t>
  </si>
  <si>
    <t>c.2503G&gt;C</t>
  </si>
  <si>
    <t>SMPH005662A</t>
  </si>
  <si>
    <t>GATA1</t>
  </si>
  <si>
    <t>c.1_220del220</t>
  </si>
  <si>
    <t>SMPH006000A</t>
  </si>
  <si>
    <t>c.49C&gt;T</t>
  </si>
  <si>
    <t>SMPH005985A</t>
  </si>
  <si>
    <t>c.90_91delAG</t>
  </si>
  <si>
    <t>SMPH005946A</t>
  </si>
  <si>
    <t>GATA2</t>
  </si>
  <si>
    <t>c.1075T&gt;G</t>
  </si>
  <si>
    <t>SMPH023872A</t>
  </si>
  <si>
    <t>IDH1</t>
  </si>
  <si>
    <t>c.394C&gt;A</t>
  </si>
  <si>
    <t>SMPH006591A</t>
  </si>
  <si>
    <t>c.394C&gt;G</t>
  </si>
  <si>
    <t>SMPH006592A</t>
  </si>
  <si>
    <t>c.394C&gt;T</t>
  </si>
  <si>
    <t>SMPH006589A</t>
  </si>
  <si>
    <t>c.395G&gt;A</t>
  </si>
  <si>
    <t>SMPH006590A</t>
  </si>
  <si>
    <t>IDH2</t>
  </si>
  <si>
    <t>c.419G&gt;A</t>
  </si>
  <si>
    <t>SMPH025021A</t>
  </si>
  <si>
    <t>c.515G&gt;A</t>
  </si>
  <si>
    <t>SMPH006597A</t>
  </si>
  <si>
    <t>JAK2</t>
  </si>
  <si>
    <t>c.1620_1629CAGAAATGAA&gt;GAAA</t>
  </si>
  <si>
    <t>SMPH006853A</t>
  </si>
  <si>
    <t>c.1622_1627delGAAATG</t>
  </si>
  <si>
    <t>SMPH006845A</t>
  </si>
  <si>
    <t>c.1849G&gt;T</t>
  </si>
  <si>
    <t>SMPH006837A</t>
  </si>
  <si>
    <t>MPL</t>
  </si>
  <si>
    <t>c.1514G&gt;A</t>
  </si>
  <si>
    <t>SMPH008531A</t>
  </si>
  <si>
    <t>c.1543_1544TG&gt;AA</t>
  </si>
  <si>
    <t>SMPH008528A</t>
  </si>
  <si>
    <t>c.1544G&gt;T</t>
  </si>
  <si>
    <t>SMPH008530A</t>
  </si>
  <si>
    <t>NPM1</t>
  </si>
  <si>
    <t>c.863_864insCATG</t>
  </si>
  <si>
    <t>SMPH009953A</t>
  </si>
  <si>
    <t>c.863_864insCCGG</t>
  </si>
  <si>
    <t>SMPH009956A</t>
  </si>
  <si>
    <t>c.863_864insCCTG</t>
  </si>
  <si>
    <t>SMPH009954A</t>
  </si>
  <si>
    <t>c.863_864insTATG</t>
  </si>
  <si>
    <t>SMPH009964A</t>
  </si>
  <si>
    <t>c.863_864insTCTG</t>
  </si>
  <si>
    <t>SMPH009952A</t>
  </si>
  <si>
    <t>SMPH010072A</t>
  </si>
  <si>
    <t>SMPH010068A</t>
  </si>
  <si>
    <t>SMPH010067A</t>
  </si>
  <si>
    <t>SMPH010081A</t>
  </si>
  <si>
    <t>c.215C&gt;T</t>
  </si>
  <si>
    <t>SMPH012390A</t>
  </si>
  <si>
    <t>RUNX1</t>
  </si>
  <si>
    <t>c.319C&gt;T</t>
  </si>
  <si>
    <t>SMPH013163A</t>
  </si>
  <si>
    <t>c.592G&gt;A</t>
  </si>
  <si>
    <t>SMPH013176A</t>
  </si>
  <si>
    <t>WT1</t>
  </si>
  <si>
    <t>c.938C&gt;A</t>
  </si>
  <si>
    <t>SMPH016803A</t>
  </si>
  <si>
    <t>c.940_941insTCGG</t>
  </si>
  <si>
    <t>SMPH016740A</t>
  </si>
  <si>
    <t>SMPH017227A</t>
  </si>
  <si>
    <t>SMPH017211A</t>
  </si>
  <si>
    <t>SMPH017213A</t>
  </si>
  <si>
    <t>SMPH017205A</t>
  </si>
  <si>
    <t>SMPH017230A</t>
  </si>
  <si>
    <t>SMPH017218A</t>
  </si>
  <si>
    <t>SMPH017207A</t>
  </si>
  <si>
    <t>SMPH017187A</t>
  </si>
  <si>
    <t>SMPH017215A</t>
  </si>
  <si>
    <t>SMPH017232A</t>
  </si>
  <si>
    <t>SMPH017188A</t>
  </si>
  <si>
    <t>SMPH017224A</t>
  </si>
  <si>
    <t>c.2237_2255&gt;T</t>
  </si>
  <si>
    <t>SMPH004669A</t>
  </si>
  <si>
    <t>c.2239_2248TTAAGAGAAG&gt;C</t>
  </si>
  <si>
    <t>SMPH004676A</t>
  </si>
  <si>
    <t>c.2239_2251&gt;C</t>
  </si>
  <si>
    <t>SMPH004708A</t>
  </si>
  <si>
    <t>c.2239_2253del15</t>
  </si>
  <si>
    <t>SMPH004697A</t>
  </si>
  <si>
    <t>c.2240_2257del18</t>
  </si>
  <si>
    <t>SMPH004675A</t>
  </si>
  <si>
    <t>c.2497T&gt;G</t>
  </si>
  <si>
    <t>SMPH004751A</t>
  </si>
  <si>
    <t>c.2325_2326insTACGTGATGGCT</t>
  </si>
  <si>
    <t>SMPH005129A</t>
  </si>
  <si>
    <t>c.34_35GG&gt;TT</t>
  </si>
  <si>
    <t>SMPH007551A</t>
  </si>
  <si>
    <t>c.1062C&gt;G</t>
  </si>
  <si>
    <t>SMPH014253A</t>
  </si>
  <si>
    <t>c.711G&gt;T</t>
  </si>
  <si>
    <t>SMPH014988A</t>
  </si>
  <si>
    <t>c.746G&gt;T</t>
  </si>
  <si>
    <t>SMPH034767A</t>
  </si>
  <si>
    <t>c.1798_1799GT&gt;AA</t>
  </si>
  <si>
    <t>SMPH001831A</t>
  </si>
  <si>
    <t>c.1798_1799GT&gt;AG</t>
  </si>
  <si>
    <t>SMPH001833A</t>
  </si>
  <si>
    <t>c.1799_1800TG&gt;AA</t>
  </si>
  <si>
    <t>SMPH001832A</t>
  </si>
  <si>
    <t>c.1799_1800TG&gt;AT</t>
  </si>
  <si>
    <t>SMPH001940A</t>
  </si>
  <si>
    <t>c.172C&gt;T</t>
  </si>
  <si>
    <t>SMPH002668A</t>
  </si>
  <si>
    <t>c.237_238CC&gt;TT</t>
  </si>
  <si>
    <t>SMPH003024A</t>
  </si>
  <si>
    <t>c.238C&gt;T</t>
  </si>
  <si>
    <t>SMPH002667A</t>
  </si>
  <si>
    <t>c.242C&gt;T</t>
  </si>
  <si>
    <t>SMPH002745A</t>
  </si>
  <si>
    <t>GNAQ</t>
  </si>
  <si>
    <t>c.625_626CA&gt;TT</t>
  </si>
  <si>
    <t>SMPH006152A</t>
  </si>
  <si>
    <t>c.626A&gt;C</t>
  </si>
  <si>
    <t>SMPH006151A</t>
  </si>
  <si>
    <t>c.626A&gt;T</t>
  </si>
  <si>
    <t>SMPH006150A</t>
  </si>
  <si>
    <t>PTCH1</t>
  </si>
  <si>
    <t>c.1093C&gt;T</t>
  </si>
  <si>
    <t>SMPH011301A</t>
  </si>
  <si>
    <t>c.1249C&gt;T</t>
  </si>
  <si>
    <t>SMPH011228A</t>
  </si>
  <si>
    <t>c.2446C&gt;T</t>
  </si>
  <si>
    <t>SMPH011232A</t>
  </si>
  <si>
    <t>c.1363C&gt;T</t>
  </si>
  <si>
    <t>SMPH012679A</t>
  </si>
  <si>
    <t>SMO</t>
  </si>
  <si>
    <t>c.1604G&gt;T</t>
  </si>
  <si>
    <t>SMPH013985A</t>
  </si>
  <si>
    <t>c.843_844CC&gt;TT</t>
  </si>
  <si>
    <t>SMPH034842A</t>
  </si>
  <si>
    <t>SMPH017206A</t>
  </si>
  <si>
    <t>SMPH017196A</t>
  </si>
  <si>
    <t>SMPH017217A</t>
  </si>
  <si>
    <t>c.787A&gt;C</t>
  </si>
  <si>
    <t>SMPH004966A</t>
  </si>
  <si>
    <t>c.395G&gt;T</t>
  </si>
  <si>
    <t>SMPH006593A</t>
  </si>
  <si>
    <t>c.514A&gt;T</t>
  </si>
  <si>
    <t>SMPH006598A</t>
  </si>
  <si>
    <t>c.515G&gt;T</t>
  </si>
  <si>
    <t>SMPH006596A</t>
  </si>
  <si>
    <t>c.181C&gt;G</t>
  </si>
  <si>
    <t>SMPH007606A</t>
  </si>
  <si>
    <t>NF2</t>
  </si>
  <si>
    <t>c.1396C&gt;T</t>
  </si>
  <si>
    <t>SMPH009308A</t>
  </si>
  <si>
    <t>c.125T&gt;G</t>
  </si>
  <si>
    <t>SMPH012012A</t>
  </si>
  <si>
    <t>c.955_958delACTT</t>
  </si>
  <si>
    <t>SMPH011550A</t>
  </si>
  <si>
    <t>SMPH017197A</t>
  </si>
  <si>
    <t>CRLF2</t>
  </si>
  <si>
    <t>c.695T&gt;G</t>
  </si>
  <si>
    <t>SMPH003850A</t>
  </si>
  <si>
    <t>c.128C&gt;T</t>
  </si>
  <si>
    <t>SMPH003939A</t>
  </si>
  <si>
    <t>c.172G&gt;A</t>
  </si>
  <si>
    <t>SMPH004042A</t>
  </si>
  <si>
    <t>EZH2</t>
  </si>
  <si>
    <t>c.1936T&gt;A</t>
  </si>
  <si>
    <t>SMPH022879A</t>
  </si>
  <si>
    <t>c.1937A&gt;C</t>
  </si>
  <si>
    <t>SMPH022880A</t>
  </si>
  <si>
    <t>c.1937A&gt;T</t>
  </si>
  <si>
    <t>SMPH022878A</t>
  </si>
  <si>
    <t>c.1394G&gt;A</t>
  </si>
  <si>
    <t>SMPH005386A</t>
  </si>
  <si>
    <t>c.1436G&gt;A</t>
  </si>
  <si>
    <t>SMPH005404A</t>
  </si>
  <si>
    <t>c.1513C&gt;T</t>
  </si>
  <si>
    <t>SMPH005417A</t>
  </si>
  <si>
    <t>c.2047A&gt;G</t>
  </si>
  <si>
    <t>SMPH006891A</t>
  </si>
  <si>
    <t>c.2049A&gt;T</t>
  </si>
  <si>
    <t>SMPH006890A</t>
  </si>
  <si>
    <t>NOTCH1</t>
  </si>
  <si>
    <t>c.4724T&gt;C</t>
  </si>
  <si>
    <t>SMPH009661A</t>
  </si>
  <si>
    <t>c.4735_4737delGTG</t>
  </si>
  <si>
    <t>SMPH009660A</t>
  </si>
  <si>
    <t>c.4757T&gt;C</t>
  </si>
  <si>
    <t>SMPH009662A</t>
  </si>
  <si>
    <t>c.4781T&gt;C</t>
  </si>
  <si>
    <t>SMPH009666A</t>
  </si>
  <si>
    <t>c.4796G&gt;C</t>
  </si>
  <si>
    <t>SMPH009667A</t>
  </si>
  <si>
    <t>c.4802T&gt;C</t>
  </si>
  <si>
    <t>SMPH009669A</t>
  </si>
  <si>
    <t>c.5036T&gt;C</t>
  </si>
  <si>
    <t>SMPH009677A</t>
  </si>
  <si>
    <t>c.7378C&gt;T</t>
  </si>
  <si>
    <t>SMPH009759A</t>
  </si>
  <si>
    <t>SMPH017191A</t>
  </si>
  <si>
    <t>SMPH017229A</t>
  </si>
  <si>
    <t>SMPH017221A</t>
  </si>
  <si>
    <t>c.1670_1675delGGAAGG</t>
  </si>
  <si>
    <t>SMPH007211A</t>
  </si>
  <si>
    <t>c.1673_1687del15</t>
  </si>
  <si>
    <t>SMPH007329A</t>
  </si>
  <si>
    <t>c.1676T&gt;C</t>
  </si>
  <si>
    <t>SMPH007246A</t>
  </si>
  <si>
    <t>c.1708_1728del21</t>
  </si>
  <si>
    <t>SMPH007220A</t>
  </si>
  <si>
    <t>c.1021C&gt;T</t>
  </si>
  <si>
    <t>SMPH009122A</t>
  </si>
  <si>
    <t>c.169C&gt;T</t>
  </si>
  <si>
    <t>SMPH009090A</t>
  </si>
  <si>
    <t>c.634C&gt;T</t>
  </si>
  <si>
    <t>SMPH009212A</t>
  </si>
  <si>
    <t>c.655G&gt;A</t>
  </si>
  <si>
    <t>SMPH009289A</t>
  </si>
  <si>
    <t>c.784C&gt;T</t>
  </si>
  <si>
    <t>SMPH009108A</t>
  </si>
  <si>
    <t>SMARCB1</t>
  </si>
  <si>
    <t>c.118C&gt;T</t>
  </si>
  <si>
    <t>SMPH013852A</t>
  </si>
  <si>
    <t>c.141C&gt;A</t>
  </si>
  <si>
    <t>SMPH013889A</t>
  </si>
  <si>
    <t>c.157C&gt;T</t>
  </si>
  <si>
    <t>SMPH013853A</t>
  </si>
  <si>
    <t>c.472C&gt;T</t>
  </si>
  <si>
    <t>SMPH013863A</t>
  </si>
  <si>
    <t>c.601C&gt;T</t>
  </si>
  <si>
    <t>SMPH013867A</t>
  </si>
  <si>
    <t>SMPH017208A</t>
  </si>
  <si>
    <t>c.130C&gt;T</t>
  </si>
  <si>
    <t>SMPH004179A</t>
  </si>
  <si>
    <t>GNAS</t>
  </si>
  <si>
    <t>SMPH006160A</t>
  </si>
  <si>
    <t>c.602G&gt;A</t>
  </si>
  <si>
    <t>SMPH006159A</t>
  </si>
  <si>
    <t>c.681G&gt;T</t>
  </si>
  <si>
    <t>SMPH006158A</t>
  </si>
  <si>
    <t>RET</t>
  </si>
  <si>
    <t>c.1888T&gt;C</t>
  </si>
  <si>
    <t>SMPH012913A</t>
  </si>
  <si>
    <t>c.1894_1899delGAGCTG</t>
  </si>
  <si>
    <t>SMPH012905A</t>
  </si>
  <si>
    <t>c.1894_1906&gt;AGCT</t>
  </si>
  <si>
    <t>SMPH012944A</t>
  </si>
  <si>
    <t>c.1901G&gt;A</t>
  </si>
  <si>
    <t>SMPH012914A</t>
  </si>
  <si>
    <t>c.1902C&gt;G</t>
  </si>
  <si>
    <t>SMPH012938A</t>
  </si>
  <si>
    <t>c.2304G&gt;C</t>
  </si>
  <si>
    <t>SMPH012916A</t>
  </si>
  <si>
    <t>c.2647_2648GC&gt;TT</t>
  </si>
  <si>
    <t>SMPH012904A</t>
  </si>
  <si>
    <t>c.2753T&gt;C</t>
  </si>
  <si>
    <t>SMPH012901A</t>
  </si>
  <si>
    <t>TSHR</t>
  </si>
  <si>
    <t>c.1358T&gt;C</t>
  </si>
  <si>
    <t>SMPH015424A</t>
  </si>
  <si>
    <t>c.1456A&gt;T</t>
  </si>
  <si>
    <t>SMPH015425A</t>
  </si>
  <si>
    <t>c.1535T&gt;A</t>
  </si>
  <si>
    <t>SMPH015423A</t>
  </si>
  <si>
    <t>c.1535T&gt;G</t>
  </si>
  <si>
    <t>SMPH015437A</t>
  </si>
  <si>
    <t>c.1703T&gt;C</t>
  </si>
  <si>
    <t>SMPH015426A</t>
  </si>
  <si>
    <t>c.1856A&gt;G</t>
  </si>
  <si>
    <t>SMPH015411A</t>
  </si>
  <si>
    <t>c.1867G&gt;T</t>
  </si>
  <si>
    <t>SMPH015412A</t>
  </si>
  <si>
    <t>c.1868C&gt;T</t>
  </si>
  <si>
    <t>SMPH015413A</t>
  </si>
  <si>
    <t>c.1887G&gt;C</t>
  </si>
  <si>
    <t>SMPH015428A</t>
  </si>
  <si>
    <t>c.1887G&gt;T</t>
  </si>
  <si>
    <t>SMPH015420A</t>
  </si>
  <si>
    <t>c.1888A&gt;C</t>
  </si>
  <si>
    <t>SMPH015417A</t>
  </si>
  <si>
    <t>c.1895C&gt;T</t>
  </si>
  <si>
    <t>SMPH015414A</t>
  </si>
  <si>
    <t>c.1897G&gt;C</t>
  </si>
  <si>
    <t>SMPH015416A</t>
  </si>
  <si>
    <t>c.1897G&gt;T</t>
  </si>
  <si>
    <t>SMPH015415A</t>
  </si>
  <si>
    <t>c.1899C&gt;A</t>
  </si>
  <si>
    <t>SMPH015430A</t>
  </si>
  <si>
    <t>SMPH017201A</t>
  </si>
  <si>
    <t>SMPH017222A</t>
  </si>
  <si>
    <t>SMPH017199A</t>
  </si>
  <si>
    <t>c.247C&gt;T</t>
  </si>
  <si>
    <t>SMPH002658A</t>
  </si>
  <si>
    <t>c.396G&gt;C</t>
  </si>
  <si>
    <t>SMPH035134A</t>
  </si>
  <si>
    <t>c.796G&gt;A</t>
  </si>
  <si>
    <t>SMPH015215A</t>
  </si>
  <si>
    <t>c.811G&gt;A</t>
  </si>
  <si>
    <t>SMPH015048A</t>
  </si>
  <si>
    <t>c.1635G&gt;C</t>
  </si>
  <si>
    <t>SMPH010698A</t>
  </si>
  <si>
    <t>c.227_228delAT</t>
  </si>
  <si>
    <t>SMPH011617A</t>
  </si>
  <si>
    <t>c.491delA</t>
  </si>
  <si>
    <t>SMPH011505A</t>
  </si>
  <si>
    <t>c.134C&gt;A</t>
  </si>
  <si>
    <t>SMPH003995A</t>
  </si>
  <si>
    <t>c.130C&gt;G</t>
  </si>
  <si>
    <t>SMPH004001A</t>
  </si>
  <si>
    <t>c.797G&gt;T</t>
  </si>
  <si>
    <t>SMPH014997A</t>
  </si>
  <si>
    <t>c.1168C&gt;T</t>
  </si>
  <si>
    <t>SMPH016744A</t>
  </si>
  <si>
    <t>c.14_241del228</t>
  </si>
  <si>
    <t>SMPH004010A</t>
  </si>
  <si>
    <t>c.74_97del24</t>
  </si>
  <si>
    <t>SMPH004099A</t>
  </si>
  <si>
    <t>c.97_98TC&gt;CT</t>
  </si>
  <si>
    <t>SMPH003994A</t>
  </si>
  <si>
    <t>HNF1A</t>
  </si>
  <si>
    <t>c.617G&gt;T</t>
  </si>
  <si>
    <t>SMPH006413A</t>
  </si>
  <si>
    <t>c.618G&gt;T</t>
  </si>
  <si>
    <t>SMPH006420A</t>
  </si>
  <si>
    <t>c.638G&gt;T</t>
  </si>
  <si>
    <t>SMPH034475A</t>
  </si>
  <si>
    <t>c.736A&gt;G</t>
  </si>
  <si>
    <t>SMPH034425A</t>
  </si>
  <si>
    <t>SMPH017202A</t>
  </si>
  <si>
    <t>SMAD4</t>
  </si>
  <si>
    <t>SMPH013685A</t>
  </si>
  <si>
    <t>SMPH017214A</t>
  </si>
  <si>
    <t>c.250G&gt;T</t>
  </si>
  <si>
    <t>SMPH002831A</t>
  </si>
  <si>
    <t>c.625_626delAG</t>
  </si>
  <si>
    <t>SMPH015175A</t>
  </si>
  <si>
    <t>c.1682T&gt;G</t>
  </si>
  <si>
    <t>SMPH011431A</t>
  </si>
  <si>
    <t>c.818G&gt;C</t>
  </si>
  <si>
    <t>SMPH034456A</t>
  </si>
  <si>
    <t>c.202G&gt;A</t>
  </si>
  <si>
    <t>SMPH002693A</t>
  </si>
  <si>
    <t>c.406C&gt;T</t>
  </si>
  <si>
    <t>SMPH014989A</t>
  </si>
  <si>
    <t>FOXL2</t>
  </si>
  <si>
    <t>c.402C&gt;G</t>
  </si>
  <si>
    <t>SMPH005818A</t>
  </si>
  <si>
    <t>SMPH017223A</t>
  </si>
  <si>
    <t>c.106C&gt;T</t>
  </si>
  <si>
    <t>SMPH003989A</t>
  </si>
  <si>
    <t>c.112_114GGT&gt;CCC</t>
  </si>
  <si>
    <t>SMPH003988A</t>
  </si>
  <si>
    <t>c.86C&gt;T</t>
  </si>
  <si>
    <t>SMPH004082A</t>
  </si>
  <si>
    <t>c.167T&gt;C</t>
  </si>
  <si>
    <t>SMPH013193A</t>
  </si>
  <si>
    <t>c.496C&gt;T</t>
  </si>
  <si>
    <t>SMPH013201A</t>
  </si>
  <si>
    <t>SMPH013202A</t>
  </si>
  <si>
    <t>c.611G&gt;A</t>
  </si>
  <si>
    <t>SMPH013182A</t>
  </si>
  <si>
    <t>TET2</t>
  </si>
  <si>
    <t>c.1648C&gt;T</t>
  </si>
  <si>
    <t>SMPH033769A</t>
  </si>
  <si>
    <t>c.906_907insT</t>
  </si>
  <si>
    <t>SMPH016762A</t>
  </si>
  <si>
    <t>SMPH017231A</t>
  </si>
  <si>
    <t>CBL</t>
  </si>
  <si>
    <t>c.1139T&gt;C</t>
  </si>
  <si>
    <t>SMPH002298A</t>
  </si>
  <si>
    <t>c.1150T&gt;C</t>
  </si>
  <si>
    <t>SMPH002315A</t>
  </si>
  <si>
    <t>c.1259G&gt;A</t>
  </si>
  <si>
    <t>SMPH002300A</t>
  </si>
  <si>
    <t>SMPH017212A</t>
  </si>
  <si>
    <t>c.127G&gt;A</t>
  </si>
  <si>
    <t>SMPH004040A</t>
  </si>
  <si>
    <t>SMPH010714A</t>
  </si>
  <si>
    <t>c.317G&gt;T</t>
  </si>
  <si>
    <t>SMPH010703A</t>
  </si>
  <si>
    <t>c.3074C&gt;A</t>
  </si>
  <si>
    <t>SMPH010635A</t>
  </si>
  <si>
    <t>c.342C&gt;A</t>
  </si>
  <si>
    <t>SMPH013189A</t>
  </si>
  <si>
    <t>c.496C&gt;G</t>
  </si>
  <si>
    <t>SMPH013186A</t>
  </si>
  <si>
    <t>c.580G&gt;T</t>
  </si>
  <si>
    <t>SMPH014239A</t>
  </si>
  <si>
    <t>c.787_790delTTGT</t>
  </si>
  <si>
    <t>SMPH014329A</t>
  </si>
  <si>
    <t>c.580G&gt;A</t>
  </si>
  <si>
    <t>SMPH014318A</t>
  </si>
  <si>
    <t>c.816C&gt;T</t>
  </si>
  <si>
    <t>SMPH014348A</t>
  </si>
  <si>
    <t>c.96C&gt;G</t>
  </si>
  <si>
    <t>SMPH014257A</t>
  </si>
  <si>
    <t>c.745A&gt;G</t>
  </si>
  <si>
    <t>SMPH014912A</t>
  </si>
  <si>
    <t>Array Catalog #:Position</t>
  </si>
  <si>
    <t>POS</t>
  </si>
  <si>
    <t>Mutation Description</t>
  </si>
  <si>
    <t>Assay Catalog #</t>
  </si>
  <si>
    <t>COSMIC ID</t>
  </si>
  <si>
    <t>Array Catalog #:</t>
  </si>
  <si>
    <t>Symbol</t>
  </si>
  <si>
    <t>Sample 1</t>
  </si>
  <si>
    <t>Sample 2</t>
  </si>
  <si>
    <t>Sample 3</t>
  </si>
  <si>
    <t>Sample 4</t>
  </si>
  <si>
    <t>Sample 5</t>
  </si>
  <si>
    <t>Sample 6</t>
  </si>
  <si>
    <t>Sample 7</t>
  </si>
  <si>
    <t>Sample 8</t>
  </si>
  <si>
    <t>Sample 9</t>
  </si>
  <si>
    <t>Sample 10</t>
  </si>
  <si>
    <t>Sample 11</t>
  </si>
  <si>
    <t>Sample 12</t>
  </si>
  <si>
    <t>Well</t>
  </si>
  <si>
    <t>Corrected Control Sample Data</t>
  </si>
  <si>
    <t>Assay</t>
  </si>
  <si>
    <t>Corrected Test Sample Data</t>
  </si>
  <si>
    <t>Delta CT Control Sample Data</t>
  </si>
  <si>
    <t>Delta CT Test Sample Data</t>
  </si>
  <si>
    <t>Mutation Call Criterion</t>
  </si>
  <si>
    <t>Default</t>
  </si>
  <si>
    <t>Conservative</t>
  </si>
  <si>
    <t>DDCT</t>
  </si>
  <si>
    <t>3xSTDEV</t>
  </si>
  <si>
    <t>AVG DCT</t>
  </si>
  <si>
    <t>NO Controls Delta Delta CT</t>
  </si>
  <si>
    <t>NO Controls Mutation Call</t>
  </si>
  <si>
    <t>NO Controls For Delta Delta CT Test Sample Data</t>
  </si>
  <si>
    <t>Data QC Result</t>
  </si>
  <si>
    <r>
      <t>Average Copy Number Assays' C</t>
    </r>
    <r>
      <rPr>
        <b/>
        <vertAlign val="subscript"/>
        <sz val="11"/>
        <color theme="1"/>
        <rFont val="Arial"/>
        <family val="2"/>
      </rPr>
      <t>T</t>
    </r>
    <r>
      <rPr>
        <b/>
        <sz val="11"/>
        <color theme="1"/>
        <rFont val="Arial"/>
        <family val="2"/>
      </rPr>
      <t xml:space="preserve"> Value</t>
    </r>
  </si>
  <si>
    <t>Control Samples</t>
  </si>
  <si>
    <t>Test Samples</t>
  </si>
  <si>
    <t>Copy Number Conrtol Assay Control Sample Data</t>
  </si>
  <si>
    <t>Copy Number Conrtol Assay Test Sample Data</t>
  </si>
  <si>
    <t>AVG</t>
  </si>
  <si>
    <t>SMPC Conrtol Assay Control Sample Data</t>
  </si>
  <si>
    <t>SMPC Conrtol Assay Test Sample Data</t>
  </si>
  <si>
    <t>Range</t>
  </si>
  <si>
    <r>
      <t>Avearge SMPC C</t>
    </r>
    <r>
      <rPr>
        <b/>
        <vertAlign val="subscript"/>
        <sz val="11"/>
        <color theme="1"/>
        <rFont val="Arial"/>
        <family val="2"/>
      </rPr>
      <t>T</t>
    </r>
    <r>
      <rPr>
        <b/>
        <sz val="11"/>
        <color theme="1"/>
        <rFont val="Arial"/>
        <family val="2"/>
      </rPr>
      <t xml:space="preserve"> Value</t>
    </r>
  </si>
  <si>
    <r>
      <t>SMPC C</t>
    </r>
    <r>
      <rPr>
        <b/>
        <vertAlign val="subscript"/>
        <sz val="11"/>
        <color theme="1"/>
        <rFont val="Arial"/>
        <family val="2"/>
      </rPr>
      <t>T</t>
    </r>
    <r>
      <rPr>
        <b/>
        <sz val="11"/>
        <color theme="1"/>
        <rFont val="Arial"/>
        <family val="2"/>
      </rPr>
      <t xml:space="preserve"> Value Range</t>
    </r>
  </si>
  <si>
    <t>2x48</t>
  </si>
  <si>
    <t>4x24</t>
  </si>
  <si>
    <t>2 CN Assays</t>
  </si>
  <si>
    <t>Only 1 SMPC</t>
  </si>
  <si>
    <t>SMH-3002AA</t>
  </si>
  <si>
    <t>SMH-3003AA</t>
  </si>
  <si>
    <t>SMH-3004AA</t>
  </si>
  <si>
    <t>SMH-3005AA</t>
  </si>
  <si>
    <t>SMH-3006AA</t>
  </si>
  <si>
    <t>SMH-3007AA</t>
  </si>
  <si>
    <t>SMH-3008AA</t>
  </si>
  <si>
    <t>SMH-3009AA</t>
  </si>
  <si>
    <t>SMH-3002AA:A01</t>
  </si>
  <si>
    <t>SMH-3002AA:A02</t>
  </si>
  <si>
    <t>SMPH000073A</t>
  </si>
  <si>
    <t>SMH-3002AA:A03</t>
  </si>
  <si>
    <t>c.1187A&gt;G</t>
  </si>
  <si>
    <t>SMPH000071A</t>
  </si>
  <si>
    <t>SMH-3002AA:A04</t>
  </si>
  <si>
    <t>c.749G&gt;A</t>
  </si>
  <si>
    <t>SMPH000065A</t>
  </si>
  <si>
    <t>SMH-3002AA:A05</t>
  </si>
  <si>
    <t>c.756G&gt;C</t>
  </si>
  <si>
    <t>SMPH000068A</t>
  </si>
  <si>
    <t>SMH-3002AA:A06</t>
  </si>
  <si>
    <t>SMH-3002AA:A07</t>
  </si>
  <si>
    <t>c.758A&gt;T</t>
  </si>
  <si>
    <t>SMPH000069A</t>
  </si>
  <si>
    <t>SMH-3002AA:A08</t>
  </si>
  <si>
    <t>SMH-3002AA:A09</t>
  </si>
  <si>
    <t>c.764A&gt;T</t>
  </si>
  <si>
    <t>SMPH000060A</t>
  </si>
  <si>
    <t>SMH-3002AA:A10</t>
  </si>
  <si>
    <t>SMH-3002AA:A11</t>
  </si>
  <si>
    <t>c.951C&gt;G</t>
  </si>
  <si>
    <t>SMPH000064A</t>
  </si>
  <si>
    <t>SMH-3002AA:A12</t>
  </si>
  <si>
    <t>SMH-3002AA:A13</t>
  </si>
  <si>
    <t>ALK</t>
  </si>
  <si>
    <t>c.3522C&gt;A</t>
  </si>
  <si>
    <t>SMPH000375A</t>
  </si>
  <si>
    <t>SMH-3002AA:A14</t>
  </si>
  <si>
    <t>c.3633C&gt;A</t>
  </si>
  <si>
    <t>SMPH000381A</t>
  </si>
  <si>
    <t>SMH-3002AA:A15</t>
  </si>
  <si>
    <t>c.3824G&gt;A</t>
  </si>
  <si>
    <t>SMPH000379A</t>
  </si>
  <si>
    <t>SMH-3002AA:A16</t>
  </si>
  <si>
    <t>SMH-3002AA:A17</t>
  </si>
  <si>
    <t>SMH-3002AA:A18</t>
  </si>
  <si>
    <t>SMH-3002AA:A19</t>
  </si>
  <si>
    <t>SMH-3002AA:A20</t>
  </si>
  <si>
    <t>SMH-3002AA:A21</t>
  </si>
  <si>
    <t>SMH-3002AA:A22</t>
  </si>
  <si>
    <t>SMH-3002AA:A23</t>
  </si>
  <si>
    <t>SMH-3002AA:A24</t>
  </si>
  <si>
    <t>SMH-3002AA:B01</t>
  </si>
  <si>
    <t>SMH-3002AA:B02</t>
  </si>
  <si>
    <t>SMH-3002AA:B03</t>
  </si>
  <si>
    <t>SMH-3002AA:B04</t>
  </si>
  <si>
    <t>SMH-3002AA:B05</t>
  </si>
  <si>
    <t>SMH-3002AA:B06</t>
  </si>
  <si>
    <t>SMH-3002AA:B07</t>
  </si>
  <si>
    <t>c.1151G&gt;A</t>
  </si>
  <si>
    <t>SMPH002313A</t>
  </si>
  <si>
    <t>SMH-3002AA:B08</t>
  </si>
  <si>
    <t>SMH-3002AA:B09</t>
  </si>
  <si>
    <t>SMH-3002AA:B10</t>
  </si>
  <si>
    <t>SMH-3002AA:B11</t>
  </si>
  <si>
    <t>SMH-3002AA:B12</t>
  </si>
  <si>
    <t>SMH-3002AA:B13</t>
  </si>
  <si>
    <t>SMH-3002AA:B14</t>
  </si>
  <si>
    <t>SMH-3002AA:B15</t>
  </si>
  <si>
    <t>SMH-3002AA:B16</t>
  </si>
  <si>
    <t>SMH-3002AA:B17</t>
  </si>
  <si>
    <t>SMH-3002AA:B18</t>
  </si>
  <si>
    <t>SMH-3002AA:B19</t>
  </si>
  <si>
    <t>SMH-3002AA:B20</t>
  </si>
  <si>
    <t>SMH-3002AA:B21</t>
  </si>
  <si>
    <t>SMH-3002AA:B22</t>
  </si>
  <si>
    <t>SMH-3002AA:B23</t>
  </si>
  <si>
    <t>SMH-3002AA:B24</t>
  </si>
  <si>
    <t>SMH-3002AA:C01</t>
  </si>
  <si>
    <t>SMH-3002AA:C02</t>
  </si>
  <si>
    <t>SMH-3002AA:C03</t>
  </si>
  <si>
    <t>SMH-3002AA:C04</t>
  </si>
  <si>
    <t>SMH-3002AA:C05</t>
  </si>
  <si>
    <t>SMH-3002AA:C06</t>
  </si>
  <si>
    <t>SMH-3002AA:C07</t>
  </si>
  <si>
    <t>SMH-3002AA:C08</t>
  </si>
  <si>
    <t>SMH-3002AA:C09</t>
  </si>
  <si>
    <t>SMH-3002AA:C10</t>
  </si>
  <si>
    <t>SMH-3002AA:C11</t>
  </si>
  <si>
    <t>SMH-3002AA:C12</t>
  </si>
  <si>
    <t>SMH-3002AA:C13</t>
  </si>
  <si>
    <t>SMH-3002AA:C14</t>
  </si>
  <si>
    <t>SMH-3002AA:C15</t>
  </si>
  <si>
    <t>SMH-3002AA:C16</t>
  </si>
  <si>
    <t>SMH-3002AA:C17</t>
  </si>
  <si>
    <t>SMH-3002AA:C18</t>
  </si>
  <si>
    <t>SMH-3002AA:C19</t>
  </si>
  <si>
    <t>SMH-3002AA:C20</t>
  </si>
  <si>
    <t>SMH-3002AA:C21</t>
  </si>
  <si>
    <t>SMH-3002AA:C22</t>
  </si>
  <si>
    <t>SMH-3002AA:C23</t>
  </si>
  <si>
    <t>SMH-3002AA:C24</t>
  </si>
  <si>
    <t>SMH-3002AA:D01</t>
  </si>
  <si>
    <t>SMH-3002AA:D02</t>
  </si>
  <si>
    <t>SMH-3002AA:D03</t>
  </si>
  <si>
    <t>SMH-3002AA:D04</t>
  </si>
  <si>
    <t>SMH-3002AA:D05</t>
  </si>
  <si>
    <t>SMH-3002AA:D06</t>
  </si>
  <si>
    <t>SMH-3002AA:D07</t>
  </si>
  <si>
    <t>SMH-3002AA:D08</t>
  </si>
  <si>
    <t>SMH-3002AA:D09</t>
  </si>
  <si>
    <t>SMH-3002AA:D10</t>
  </si>
  <si>
    <t>SMH-3002AA:D11</t>
  </si>
  <si>
    <t>SMH-3002AA:D12</t>
  </si>
  <si>
    <t>SMH-3002AA:D13</t>
  </si>
  <si>
    <t>SMH-3002AA:D14</t>
  </si>
  <si>
    <t>SMH-3002AA:D15</t>
  </si>
  <si>
    <t>SMH-3002AA:D16</t>
  </si>
  <si>
    <t>SMH-3002AA:D17</t>
  </si>
  <si>
    <t>SMH-3002AA:D18</t>
  </si>
  <si>
    <t>SMH-3002AA:D19</t>
  </si>
  <si>
    <t>SMH-3002AA:D20</t>
  </si>
  <si>
    <t>SMH-3002AA:D21</t>
  </si>
  <si>
    <t>SMH-3002AA:D22</t>
  </si>
  <si>
    <t>SMH-3002AA:D23</t>
  </si>
  <si>
    <t>SMH-3002AA:D24</t>
  </si>
  <si>
    <t>SMH-3002AA:E01</t>
  </si>
  <si>
    <t>SMH-3002AA:E02</t>
  </si>
  <si>
    <t>SMH-3002AA:E03</t>
  </si>
  <si>
    <t>SMH-3002AA:E04</t>
  </si>
  <si>
    <t>SMH-3002AA:E05</t>
  </si>
  <si>
    <t>SMH-3002AA:E06</t>
  </si>
  <si>
    <t>SMH-3002AA:E07</t>
  </si>
  <si>
    <t>SMH-3002AA:E08</t>
  </si>
  <si>
    <t>SMH-3002AA:E09</t>
  </si>
  <si>
    <t>SMH-3002AA:E10</t>
  </si>
  <si>
    <t>SMH-3002AA:E11</t>
  </si>
  <si>
    <t>SMH-3002AA:E12</t>
  </si>
  <si>
    <t>SMH-3002AA:E13</t>
  </si>
  <si>
    <t>SMH-3002AA:E14</t>
  </si>
  <si>
    <t>SMH-3002AA:E15</t>
  </si>
  <si>
    <t>SMH-3002AA:E16</t>
  </si>
  <si>
    <t>SMH-3002AA:E17</t>
  </si>
  <si>
    <t>SMH-3002AA:E18</t>
  </si>
  <si>
    <t>SMH-3002AA:E19</t>
  </si>
  <si>
    <t>SMH-3002AA:E20</t>
  </si>
  <si>
    <t>SMH-3002AA:E21</t>
  </si>
  <si>
    <t>SMH-3002AA:E22</t>
  </si>
  <si>
    <t>SMH-3002AA:E23</t>
  </si>
  <si>
    <t>SMH-3002AA:E24</t>
  </si>
  <si>
    <t>SMH-3002AA:F01</t>
  </si>
  <si>
    <t>SMH-3002AA:F02</t>
  </si>
  <si>
    <t>SMH-3002AA:F03</t>
  </si>
  <si>
    <t>SMH-3002AA:F04</t>
  </si>
  <si>
    <t>SMH-3002AA:F05</t>
  </si>
  <si>
    <t>SMH-3002AA:F06</t>
  </si>
  <si>
    <t>SMH-3002AA:F07</t>
  </si>
  <si>
    <t>SMH-3002AA:F08</t>
  </si>
  <si>
    <t>SMH-3002AA:F09</t>
  </si>
  <si>
    <t>SMH-3002AA:F10</t>
  </si>
  <si>
    <t>SMH-3002AA:F11</t>
  </si>
  <si>
    <t>SMH-3002AA:F12</t>
  </si>
  <si>
    <t>SMH-3002AA:F13</t>
  </si>
  <si>
    <t>SMH-3002AA:F14</t>
  </si>
  <si>
    <t>SMH-3002AA:F15</t>
  </si>
  <si>
    <t>SMH-3002AA:F16</t>
  </si>
  <si>
    <t>SMH-3002AA:F17</t>
  </si>
  <si>
    <t>SMH-3002AA:F18</t>
  </si>
  <si>
    <t>c.601C&gt;A</t>
  </si>
  <si>
    <t>SMPH006163A</t>
  </si>
  <si>
    <t>SMH-3002AA:F19</t>
  </si>
  <si>
    <t>SMH-3002AA:F20</t>
  </si>
  <si>
    <t>SMH-3002AA:F21</t>
  </si>
  <si>
    <t>c.680A&gt;G</t>
  </si>
  <si>
    <t>SMPH006161A</t>
  </si>
  <si>
    <t>SMH-3002AA:F22</t>
  </si>
  <si>
    <t>c.680A&gt;T</t>
  </si>
  <si>
    <t>SMPH006162A</t>
  </si>
  <si>
    <t>SMH-3002AA:F23</t>
  </si>
  <si>
    <t>SMH-3002AA:F24</t>
  </si>
  <si>
    <t>SMH-3002AA:G01</t>
  </si>
  <si>
    <t>SMH-3002AA:G02</t>
  </si>
  <si>
    <t>SMH-3002AA:G03</t>
  </si>
  <si>
    <t>SMH-3002AA:G04</t>
  </si>
  <si>
    <t>SMH-3002AA:G05</t>
  </si>
  <si>
    <t>SMH-3002AA:G06</t>
  </si>
  <si>
    <t>SMH-3002AA:G07</t>
  </si>
  <si>
    <t>SMH-3002AA:G08</t>
  </si>
  <si>
    <t>SMH-3002AA:G09</t>
  </si>
  <si>
    <t>SMH-3002AA:G10</t>
  </si>
  <si>
    <t>SMH-3002AA:G11</t>
  </si>
  <si>
    <t>SMH-3002AA:G12</t>
  </si>
  <si>
    <t>SMH-3002AA:G13</t>
  </si>
  <si>
    <t>SMH-3002AA:G14</t>
  </si>
  <si>
    <t>SMH-3002AA:G15</t>
  </si>
  <si>
    <t>SMH-3002AA:G16</t>
  </si>
  <si>
    <t>SMH-3002AA:G17</t>
  </si>
  <si>
    <t>SMH-3002AA:G18</t>
  </si>
  <si>
    <t>SMH-3002AA:G19</t>
  </si>
  <si>
    <t>SMH-3002AA:G20</t>
  </si>
  <si>
    <t>SMH-3002AA:G21</t>
  </si>
  <si>
    <t>SMH-3002AA:G22</t>
  </si>
  <si>
    <t>c.1615_1616AA&gt;CT</t>
  </si>
  <si>
    <t>SMPH006852A</t>
  </si>
  <si>
    <t>SMH-3002AA:G23</t>
  </si>
  <si>
    <t>SMH-3002AA:G24</t>
  </si>
  <si>
    <t>SMH-3002AA:H01</t>
  </si>
  <si>
    <t>SMH-3002AA:H02</t>
  </si>
  <si>
    <t>SMH-3002AA:H03</t>
  </si>
  <si>
    <t>SMH-3002AA:H04</t>
  </si>
  <si>
    <t>SMH-3002AA:H05</t>
  </si>
  <si>
    <t>SMH-3002AA:H06</t>
  </si>
  <si>
    <t>SMH-3002AA:H07</t>
  </si>
  <si>
    <t>SMH-3002AA:H08</t>
  </si>
  <si>
    <t>SMH-3002AA:H09</t>
  </si>
  <si>
    <t>SMH-3002AA:H10</t>
  </si>
  <si>
    <t>SMH-3002AA:H11</t>
  </si>
  <si>
    <t>SMH-3002AA:H12</t>
  </si>
  <si>
    <t>SMH-3002AA:H13</t>
  </si>
  <si>
    <t>SMH-3002AA:H14</t>
  </si>
  <si>
    <t>SMH-3002AA:H15</t>
  </si>
  <si>
    <t>SMH-3002AA:H16</t>
  </si>
  <si>
    <t>SMH-3002AA:H17</t>
  </si>
  <si>
    <t>SMH-3002AA:H18</t>
  </si>
  <si>
    <t>SMH-3002AA:H19</t>
  </si>
  <si>
    <t>SMH-3002AA:H20</t>
  </si>
  <si>
    <t>SMH-3002AA:H21</t>
  </si>
  <si>
    <t>SMH-3002AA:H22</t>
  </si>
  <si>
    <t>SMH-3002AA:H23</t>
  </si>
  <si>
    <t>SMH-3002AA:H24</t>
  </si>
  <si>
    <t>SMH-3002AA:I01</t>
  </si>
  <si>
    <t>SMH-3002AA:I02</t>
  </si>
  <si>
    <t>SMH-3002AA:I03</t>
  </si>
  <si>
    <t>SMH-3002AA:I04</t>
  </si>
  <si>
    <t>SMH-3002AA:I05</t>
  </si>
  <si>
    <t>SMH-3002AA:I06</t>
  </si>
  <si>
    <t>SMH-3002AA:I07</t>
  </si>
  <si>
    <t>SMH-3002AA:I08</t>
  </si>
  <si>
    <t>SMH-3002AA:I09</t>
  </si>
  <si>
    <t>SMH-3002AA:I10</t>
  </si>
  <si>
    <t>SMH-3002AA:I11</t>
  </si>
  <si>
    <t>SMH-3002AA:I12</t>
  </si>
  <si>
    <t>SMH-3002AA:I13</t>
  </si>
  <si>
    <t>SMH-3002AA:I14</t>
  </si>
  <si>
    <t>SMH-3002AA:I15</t>
  </si>
  <si>
    <t>SMH-3002AA:I16</t>
  </si>
  <si>
    <t>SMH-3002AA:I17</t>
  </si>
  <si>
    <t>SMH-3002AA:I18</t>
  </si>
  <si>
    <t>SMH-3002AA:I19</t>
  </si>
  <si>
    <t>SMH-3002AA:I20</t>
  </si>
  <si>
    <t>SMH-3002AA:I21</t>
  </si>
  <si>
    <t>SMH-3002AA:I22</t>
  </si>
  <si>
    <t>SMH-3002AA:I23</t>
  </si>
  <si>
    <t>SMH-3002AA:I24</t>
  </si>
  <si>
    <t>SMH-3002AA:J01</t>
  </si>
  <si>
    <t>SMH-3002AA:J02</t>
  </si>
  <si>
    <t>SMH-3002AA:J03</t>
  </si>
  <si>
    <t>SMH-3002AA:J04</t>
  </si>
  <si>
    <t>SMH-3002AA:J05</t>
  </si>
  <si>
    <t>SMH-3002AA:J06</t>
  </si>
  <si>
    <t>SMH-3002AA:J07</t>
  </si>
  <si>
    <t>SMH-3002AA:J08</t>
  </si>
  <si>
    <t>SMH-3002AA:J09</t>
  </si>
  <si>
    <t>SMH-3002AA:J10</t>
  </si>
  <si>
    <t>SMH-3002AA:J11</t>
  </si>
  <si>
    <t>SMH-3002AA:J12</t>
  </si>
  <si>
    <t>SMH-3002AA:J13</t>
  </si>
  <si>
    <t>SMH-3002AA:J14</t>
  </si>
  <si>
    <t>SMH-3002AA:J15</t>
  </si>
  <si>
    <t>SMH-3002AA:J16</t>
  </si>
  <si>
    <t>SMH-3002AA:J17</t>
  </si>
  <si>
    <t>SMH-3002AA:J18</t>
  </si>
  <si>
    <t>SMH-3002AA:J19</t>
  </si>
  <si>
    <t>SMH-3002AA:J20</t>
  </si>
  <si>
    <t>SMH-3002AA:J21</t>
  </si>
  <si>
    <t>SMH-3002AA:J22</t>
  </si>
  <si>
    <t>SMH-3002AA:J23</t>
  </si>
  <si>
    <t>SMH-3002AA:J24</t>
  </si>
  <si>
    <t>SMH-3002AA:K01</t>
  </si>
  <si>
    <t>SMH-3002AA:K02</t>
  </si>
  <si>
    <t>SMH-3002AA:K03</t>
  </si>
  <si>
    <t>NOTCH2</t>
  </si>
  <si>
    <t>c.7198C&gt;T</t>
  </si>
  <si>
    <t>SMPH009925A</t>
  </si>
  <si>
    <t>SMH-3002AA:K04</t>
  </si>
  <si>
    <t>SMH-3002AA:K05</t>
  </si>
  <si>
    <t>SMH-3002AA:K06</t>
  </si>
  <si>
    <t>SMH-3002AA:K07</t>
  </si>
  <si>
    <t>SMH-3002AA:K08</t>
  </si>
  <si>
    <t>c.863_864insTCGG</t>
  </si>
  <si>
    <t>SMPH009962A</t>
  </si>
  <si>
    <t>SMH-3002AA:K09</t>
  </si>
  <si>
    <t>SMH-3002AA:K10</t>
  </si>
  <si>
    <t>SMH-3002AA:K11</t>
  </si>
  <si>
    <t>SMH-3002AA:K12</t>
  </si>
  <si>
    <t>SMH-3002AA:K13</t>
  </si>
  <si>
    <t>SMH-3002AA:K14</t>
  </si>
  <si>
    <t>SMH-3002AA:K15</t>
  </si>
  <si>
    <t>SMH-3002AA:K16</t>
  </si>
  <si>
    <t>SMH-3002AA:K17</t>
  </si>
  <si>
    <t>SMH-3002AA:K18</t>
  </si>
  <si>
    <t>SMH-3002AA:K19</t>
  </si>
  <si>
    <t>SMH-3002AA:K20</t>
  </si>
  <si>
    <t>SMH-3002AA:K21</t>
  </si>
  <si>
    <t>SMH-3002AA:K22</t>
  </si>
  <si>
    <t>SMH-3002AA:K23</t>
  </si>
  <si>
    <t>SMH-3002AA:K24</t>
  </si>
  <si>
    <t>SMH-3002AA:L01</t>
  </si>
  <si>
    <t>SMH-3002AA:L02</t>
  </si>
  <si>
    <t>SMH-3002AA:L03</t>
  </si>
  <si>
    <t>SMH-3002AA:L04</t>
  </si>
  <si>
    <t>SMH-3002AA:L05</t>
  </si>
  <si>
    <t>SMH-3002AA:L06</t>
  </si>
  <si>
    <t>SMH-3002AA:L07</t>
  </si>
  <si>
    <t>SMH-3002AA:L08</t>
  </si>
  <si>
    <t>SMH-3002AA:L09</t>
  </si>
  <si>
    <t>SMH-3002AA:L10</t>
  </si>
  <si>
    <t>SMH-3002AA:L11</t>
  </si>
  <si>
    <t>SMH-3002AA:L12</t>
  </si>
  <si>
    <t>SMH-3002AA:L13</t>
  </si>
  <si>
    <t>SMH-3002AA:L14</t>
  </si>
  <si>
    <t>SMH-3002AA:L15</t>
  </si>
  <si>
    <t>SMH-3002AA:L16</t>
  </si>
  <si>
    <t>SMH-3002AA:L17</t>
  </si>
  <si>
    <t>SMH-3002AA:L18</t>
  </si>
  <si>
    <t>SMH-3002AA:L19</t>
  </si>
  <si>
    <t>SMH-3002AA:L20</t>
  </si>
  <si>
    <t>SMH-3002AA:L21</t>
  </si>
  <si>
    <t>SMH-3002AA:L22</t>
  </si>
  <si>
    <t>SMH-3002AA:L23</t>
  </si>
  <si>
    <t>SMH-3002AA:L24</t>
  </si>
  <si>
    <t>SMH-3002AA:M01</t>
  </si>
  <si>
    <t>SMH-3002AA:M02</t>
  </si>
  <si>
    <t>SMH-3002AA:M03</t>
  </si>
  <si>
    <t>SMH-3002AA:M04</t>
  </si>
  <si>
    <t>SMH-3002AA:M05</t>
  </si>
  <si>
    <t>SMH-3002AA:M06</t>
  </si>
  <si>
    <t>SMH-3002AA:M07</t>
  </si>
  <si>
    <t>SMH-3002AA:M08</t>
  </si>
  <si>
    <t>SMH-3002AA:M09</t>
  </si>
  <si>
    <t>SMH-3002AA:M10</t>
  </si>
  <si>
    <t>SMH-3002AA:M11</t>
  </si>
  <si>
    <t>SMH-3002AA:M12</t>
  </si>
  <si>
    <t>SMH-3002AA:M13</t>
  </si>
  <si>
    <t>SMH-3002AA:M14</t>
  </si>
  <si>
    <t>SMH-3002AA:M15</t>
  </si>
  <si>
    <t>SMH-3002AA:M16</t>
  </si>
  <si>
    <t>SMH-3002AA:M17</t>
  </si>
  <si>
    <t>SMH-3002AA:M18</t>
  </si>
  <si>
    <t>SMH-3002AA:M19</t>
  </si>
  <si>
    <t>SMH-3002AA:M20</t>
  </si>
  <si>
    <t>SMH-3002AA:M21</t>
  </si>
  <si>
    <t>SMH-3002AA:M22</t>
  </si>
  <si>
    <t>SMH-3002AA:M23</t>
  </si>
  <si>
    <t>SMH-3002AA:M24</t>
  </si>
  <si>
    <t>SMH-3002AA:N01</t>
  </si>
  <si>
    <t>SMH-3002AA:N02</t>
  </si>
  <si>
    <t>SMH-3002AA:N03</t>
  </si>
  <si>
    <t>SMH-3002AA:N04</t>
  </si>
  <si>
    <t>SMH-3002AA:N05</t>
  </si>
  <si>
    <t>SMH-3002AA:N06</t>
  </si>
  <si>
    <t>SMH-3002AA:N07</t>
  </si>
  <si>
    <t>SMH-3002AA:N08</t>
  </si>
  <si>
    <t>SMH-3002AA:N09</t>
  </si>
  <si>
    <t>SMH-3002AA:N10</t>
  </si>
  <si>
    <t>SMH-3002AA:N11</t>
  </si>
  <si>
    <t>SMH-3002AA:N12</t>
  </si>
  <si>
    <t>SMH-3002AA:N13</t>
  </si>
  <si>
    <t>SMH-3002AA:N14</t>
  </si>
  <si>
    <t>SMH-3002AA:N15</t>
  </si>
  <si>
    <t>SMH-3002AA:N16</t>
  </si>
  <si>
    <t>SMH-3002AA:N17</t>
  </si>
  <si>
    <t>SMH-3002AA:N18</t>
  </si>
  <si>
    <t>SMH-3002AA:N19</t>
  </si>
  <si>
    <t>c.1900T&gt;C</t>
  </si>
  <si>
    <t>SMPH012912A</t>
  </si>
  <si>
    <t>SMH-3002AA:N20</t>
  </si>
  <si>
    <t>SMH-3002AA:N21</t>
  </si>
  <si>
    <t>SMH-3002AA:N22</t>
  </si>
  <si>
    <t>SMH-3002AA:N23</t>
  </si>
  <si>
    <t>SMH-3002AA:N24</t>
  </si>
  <si>
    <t>SMH-3002AA:O01</t>
  </si>
  <si>
    <t>SMH-3002AA:O02</t>
  </si>
  <si>
    <t>SMH-3002AA:O03</t>
  </si>
  <si>
    <t>SMH-3002AA:O04</t>
  </si>
  <si>
    <t>SMH-3002AA:O05</t>
  </si>
  <si>
    <t>SMH-3002AA:O06</t>
  </si>
  <si>
    <t>SMH-3002AA:O07</t>
  </si>
  <si>
    <t>SMH-3002AA:O08</t>
  </si>
  <si>
    <t>SMH-3002AA:O09</t>
  </si>
  <si>
    <t>SMH-3002AA:O10</t>
  </si>
  <si>
    <t>SMH-3002AA:O11</t>
  </si>
  <si>
    <t>SMH-3002AA:O12</t>
  </si>
  <si>
    <t>SMH-3002AA:O13</t>
  </si>
  <si>
    <t>SMPH017209A</t>
  </si>
  <si>
    <t>SMH-3002AA:O14</t>
  </si>
  <si>
    <t>SMH-3002AA:O15</t>
  </si>
  <si>
    <t>SMH-3002AA:O16</t>
  </si>
  <si>
    <t>SMH-3002AA:O17</t>
  </si>
  <si>
    <t>SMH-3002AA:O18</t>
  </si>
  <si>
    <t>SMH-3002AA:O19</t>
  </si>
  <si>
    <t>SMH-3002AA:O20</t>
  </si>
  <si>
    <t>SMH-3002AA:O21</t>
  </si>
  <si>
    <t>SMH-3002AA:O22</t>
  </si>
  <si>
    <t>SMH-3002AA:O23</t>
  </si>
  <si>
    <t>SMH-3002AA:O24</t>
  </si>
  <si>
    <t>SMH-3002AA:P01</t>
  </si>
  <si>
    <t>SMH-3002AA:P02</t>
  </si>
  <si>
    <t>SMH-3002AA:P03</t>
  </si>
  <si>
    <t>SMH-3002AA:P04</t>
  </si>
  <si>
    <t>SMH-3002AA:P05</t>
  </si>
  <si>
    <t>SMH-3002AA:P06</t>
  </si>
  <si>
    <t>SMH-3002AA:P07</t>
  </si>
  <si>
    <t>SMH-3002AA:P08</t>
  </si>
  <si>
    <t>SMH-3002AA:P09</t>
  </si>
  <si>
    <t>SMH-3002AA:P10</t>
  </si>
  <si>
    <t>SMH-3002AA:P11</t>
  </si>
  <si>
    <t>SMH-3002AA:P12</t>
  </si>
  <si>
    <t>SMPH017228A</t>
  </si>
  <si>
    <t>SMH-3002AA:P13</t>
  </si>
  <si>
    <t>SMH-3002AA:P14</t>
  </si>
  <si>
    <t>SMH-3002AA:P15</t>
  </si>
  <si>
    <t>SMH-3002AA:P16</t>
  </si>
  <si>
    <t>SMH-3002AA:P17</t>
  </si>
  <si>
    <t>SMH-3002AA:P18</t>
  </si>
  <si>
    <t>SMH-3002AA:P19</t>
  </si>
  <si>
    <t>SMH-3002AA:P20</t>
  </si>
  <si>
    <t>SMH-3002AA:P21</t>
  </si>
  <si>
    <t>SMH-3002AA:P22</t>
  </si>
  <si>
    <t>SMH-3002AA:P23</t>
  </si>
  <si>
    <t>SMH-3002AA:P24</t>
  </si>
  <si>
    <t>SMH-3003AA:A01</t>
  </si>
  <si>
    <t>SMH-3003AA:A02</t>
  </si>
  <si>
    <t>SMH-3003AA:A03</t>
  </si>
  <si>
    <t>SMH-3003AA:A04</t>
  </si>
  <si>
    <t>SMH-3003AA:A05</t>
  </si>
  <si>
    <t>SMH-3003AA:A06</t>
  </si>
  <si>
    <t>SMH-3003AA:A07</t>
  </si>
  <si>
    <t>SMH-3003AA:A08</t>
  </si>
  <si>
    <t>SMH-3003AA:A09</t>
  </si>
  <si>
    <t>SMH-3003AA:A10</t>
  </si>
  <si>
    <t>SMH-3003AA:A11</t>
  </si>
  <si>
    <t>SMH-3003AA:A12</t>
  </si>
  <si>
    <t>SMH-3003AA:A13</t>
  </si>
  <si>
    <t>SMH-3003AA:A14</t>
  </si>
  <si>
    <t>SMH-3003AA:A15</t>
  </si>
  <si>
    <t>SMH-3003AA:A16</t>
  </si>
  <si>
    <t>SMH-3003AA:A17</t>
  </si>
  <si>
    <t>SMH-3003AA:A18</t>
  </si>
  <si>
    <t>SMH-3003AA:A19</t>
  </si>
  <si>
    <t>SMH-3003AA:A20</t>
  </si>
  <si>
    <t>SMH-3003AA:A21</t>
  </si>
  <si>
    <t>SMH-3003AA:A22</t>
  </si>
  <si>
    <t>SMH-3003AA:A23</t>
  </si>
  <si>
    <t>SMH-3003AA:A24</t>
  </si>
  <si>
    <t>SMH-3003AA:B01</t>
  </si>
  <si>
    <t>SMH-3003AA:B02</t>
  </si>
  <si>
    <t>SMH-3003AA:B03</t>
  </si>
  <si>
    <t>SMH-3003AA:B04</t>
  </si>
  <si>
    <t>SMH-3003AA:B05</t>
  </si>
  <si>
    <t>SMH-3003AA:B06</t>
  </si>
  <si>
    <t>SMH-3003AA:B07</t>
  </si>
  <si>
    <t>SMH-3003AA:B08</t>
  </si>
  <si>
    <t>SMH-3003AA:B09</t>
  </si>
  <si>
    <t>SMH-3003AA:B10</t>
  </si>
  <si>
    <t>SMH-3003AA:B11</t>
  </si>
  <si>
    <t>SMH-3003AA:B12</t>
  </si>
  <si>
    <t>c.233_234delTC</t>
  </si>
  <si>
    <t>SMPH002694A</t>
  </si>
  <si>
    <t>SMH-3003AA:B13</t>
  </si>
  <si>
    <t>SMH-3003AA:B14</t>
  </si>
  <si>
    <t>SMH-3003AA:B15</t>
  </si>
  <si>
    <t>SMH-3003AA:B16</t>
  </si>
  <si>
    <t>SMH-3003AA:B17</t>
  </si>
  <si>
    <t>SMH-3003AA:B18</t>
  </si>
  <si>
    <t>SMH-3003AA:B19</t>
  </si>
  <si>
    <t>SMH-3003AA:B20</t>
  </si>
  <si>
    <t>SMH-3003AA:B21</t>
  </si>
  <si>
    <t>SMH-3003AA:B22</t>
  </si>
  <si>
    <t>SMH-3003AA:B23</t>
  </si>
  <si>
    <t>SMH-3003AA:B24</t>
  </si>
  <si>
    <t>SMH-3003AA:C01</t>
  </si>
  <si>
    <t>SMH-3003AA:C02</t>
  </si>
  <si>
    <t>SMH-3003AA:C03</t>
  </si>
  <si>
    <t>SMH-3003AA:C04</t>
  </si>
  <si>
    <t>SMH-3003AA:C05</t>
  </si>
  <si>
    <t>SMH-3003AA:C06</t>
  </si>
  <si>
    <t>SMH-3003AA:C07</t>
  </si>
  <si>
    <t>SMH-3003AA:C08</t>
  </si>
  <si>
    <t>SMH-3003AA:C09</t>
  </si>
  <si>
    <t>SMH-3003AA:C10</t>
  </si>
  <si>
    <t>SMH-3003AA:C11</t>
  </si>
  <si>
    <t>SMH-3003AA:C12</t>
  </si>
  <si>
    <t>SMH-3003AA:C13</t>
  </si>
  <si>
    <t>SMH-3003AA:C14</t>
  </si>
  <si>
    <t>SMH-3003AA:C15</t>
  </si>
  <si>
    <t>SMH-3003AA:C16</t>
  </si>
  <si>
    <t>SMH-3003AA:C17</t>
  </si>
  <si>
    <t>SMH-3003AA:C18</t>
  </si>
  <si>
    <t>SMH-3003AA:C19</t>
  </si>
  <si>
    <t>SMH-3003AA:C20</t>
  </si>
  <si>
    <t>SMH-3003AA:C21</t>
  </si>
  <si>
    <t>SMH-3003AA:C22</t>
  </si>
  <si>
    <t>SMH-3003AA:C23</t>
  </si>
  <si>
    <t>SMH-3003AA:C24</t>
  </si>
  <si>
    <t>SMH-3003AA:D01</t>
  </si>
  <si>
    <t>SMH-3003AA:D02</t>
  </si>
  <si>
    <t>SMH-3003AA:D03</t>
  </si>
  <si>
    <t>SMH-3003AA:D04</t>
  </si>
  <si>
    <t>SMH-3003AA:D05</t>
  </si>
  <si>
    <t>SMH-3003AA:D06</t>
  </si>
  <si>
    <t>SMH-3003AA:D07</t>
  </si>
  <si>
    <t>SMH-3003AA:D08</t>
  </si>
  <si>
    <t>SMH-3003AA:D09</t>
  </si>
  <si>
    <t>SMH-3003AA:D10</t>
  </si>
  <si>
    <t>SMH-3003AA:D11</t>
  </si>
  <si>
    <t>SMH-3003AA:D12</t>
  </si>
  <si>
    <t>SMH-3003AA:D13</t>
  </si>
  <si>
    <t>SMH-3003AA:D14</t>
  </si>
  <si>
    <t>SMH-3003AA:D15</t>
  </si>
  <si>
    <t>SMH-3003AA:D16</t>
  </si>
  <si>
    <t>SMH-3003AA:D17</t>
  </si>
  <si>
    <t>SMH-3003AA:D18</t>
  </si>
  <si>
    <t>SMH-3003AA:D19</t>
  </si>
  <si>
    <t>SMH-3003AA:D20</t>
  </si>
  <si>
    <t>SMH-3003AA:D21</t>
  </si>
  <si>
    <t>SMH-3003AA:D22</t>
  </si>
  <si>
    <t>SMH-3003AA:D23</t>
  </si>
  <si>
    <t>SMH-3003AA:D24</t>
  </si>
  <si>
    <t>SMH-3003AA:E01</t>
  </si>
  <si>
    <t>SMH-3003AA:E02</t>
  </si>
  <si>
    <t>SMH-3003AA:E03</t>
  </si>
  <si>
    <t>SMH-3003AA:E04</t>
  </si>
  <si>
    <t>SMH-3003AA:E05</t>
  </si>
  <si>
    <t>SMH-3003AA:E06</t>
  </si>
  <si>
    <t>SMH-3003AA:E07</t>
  </si>
  <si>
    <t>SMH-3003AA:E08</t>
  </si>
  <si>
    <t>SMH-3003AA:E09</t>
  </si>
  <si>
    <t>SMH-3003AA:E10</t>
  </si>
  <si>
    <t>SMH-3003AA:E11</t>
  </si>
  <si>
    <t>SMH-3003AA:E12</t>
  </si>
  <si>
    <t>SMH-3003AA:E13</t>
  </si>
  <si>
    <t>SMH-3003AA:E14</t>
  </si>
  <si>
    <t>SMH-3003AA:E15</t>
  </si>
  <si>
    <t>SMH-3003AA:E16</t>
  </si>
  <si>
    <t>SMH-3003AA:E17</t>
  </si>
  <si>
    <t>SMH-3003AA:E18</t>
  </si>
  <si>
    <t>SMH-3003AA:E19</t>
  </si>
  <si>
    <t>SMH-3003AA:E20</t>
  </si>
  <si>
    <t>SMH-3003AA:E21</t>
  </si>
  <si>
    <t>SMH-3003AA:E22</t>
  </si>
  <si>
    <t>SMH-3003AA:E23</t>
  </si>
  <si>
    <t>SMH-3003AA:E24</t>
  </si>
  <si>
    <t>SMH-3003AA:F01</t>
  </si>
  <si>
    <t>SMH-3003AA:F02</t>
  </si>
  <si>
    <t>SMH-3003AA:F03</t>
  </si>
  <si>
    <t>SMH-3003AA:F04</t>
  </si>
  <si>
    <t>SMH-3003AA:F05</t>
  </si>
  <si>
    <t>SMH-3003AA:F06</t>
  </si>
  <si>
    <t>SMH-3003AA:F07</t>
  </si>
  <si>
    <t>SMH-3003AA:F08</t>
  </si>
  <si>
    <t>SMH-3003AA:F09</t>
  </si>
  <si>
    <t>SMH-3003AA:F10</t>
  </si>
  <si>
    <t>SMH-3003AA:F11</t>
  </si>
  <si>
    <t>SMH-3003AA:F12</t>
  </si>
  <si>
    <t>SMH-3003AA:F13</t>
  </si>
  <si>
    <t>SMH-3003AA:F14</t>
  </si>
  <si>
    <t>SMH-3003AA:F15</t>
  </si>
  <si>
    <t>SMH-3003AA:F16</t>
  </si>
  <si>
    <t>SMH-3003AA:F17</t>
  </si>
  <si>
    <t>SMH-3003AA:F18</t>
  </si>
  <si>
    <t>SMH-3003AA:F19</t>
  </si>
  <si>
    <t>SMH-3003AA:F20</t>
  </si>
  <si>
    <t>SMH-3003AA:F21</t>
  </si>
  <si>
    <t>SMH-3003AA:F22</t>
  </si>
  <si>
    <t>SMH-3003AA:F23</t>
  </si>
  <si>
    <t>SMH-3003AA:F24</t>
  </si>
  <si>
    <t>SMH-3003AA:G01</t>
  </si>
  <si>
    <t>SMH-3003AA:G02</t>
  </si>
  <si>
    <t>SMH-3003AA:G03</t>
  </si>
  <si>
    <t>SMH-3003AA:G04</t>
  </si>
  <si>
    <t>SMH-3003AA:G05</t>
  </si>
  <si>
    <t>SMH-3003AA:G06</t>
  </si>
  <si>
    <t>SMH-3003AA:G07</t>
  </si>
  <si>
    <t>SMH-3003AA:G08</t>
  </si>
  <si>
    <t>SMH-3003AA:G09</t>
  </si>
  <si>
    <t>SMH-3003AA:G10</t>
  </si>
  <si>
    <t>SMH-3003AA:G11</t>
  </si>
  <si>
    <t>SMH-3003AA:G12</t>
  </si>
  <si>
    <t>SMH-3003AA:G13</t>
  </si>
  <si>
    <t>SMH-3003AA:G14</t>
  </si>
  <si>
    <t>SMH-3003AA:G15</t>
  </si>
  <si>
    <t>SMH-3003AA:G16</t>
  </si>
  <si>
    <t>SMH-3003AA:G17</t>
  </si>
  <si>
    <t>SMH-3003AA:G18</t>
  </si>
  <si>
    <t>SMH-3003AA:G19</t>
  </si>
  <si>
    <t>SMH-3003AA:G20</t>
  </si>
  <si>
    <t>SMH-3003AA:G21</t>
  </si>
  <si>
    <t>SMH-3003AA:G22</t>
  </si>
  <si>
    <t>SMH-3003AA:G23</t>
  </si>
  <si>
    <t>SMH-3003AA:G24</t>
  </si>
  <si>
    <t>SMH-3003AA:H01</t>
  </si>
  <si>
    <t>SMH-3003AA:H02</t>
  </si>
  <si>
    <t>SMH-3003AA:H03</t>
  </si>
  <si>
    <t>SMH-3003AA:H04</t>
  </si>
  <si>
    <t>SMH-3003AA:H05</t>
  </si>
  <si>
    <t>SMH-3003AA:H06</t>
  </si>
  <si>
    <t>SMH-3003AA:H07</t>
  </si>
  <si>
    <t>SMH-3003AA:H08</t>
  </si>
  <si>
    <t>SMH-3003AA:H09</t>
  </si>
  <si>
    <t>SMH-3003AA:H10</t>
  </si>
  <si>
    <t>SMH-3003AA:H11</t>
  </si>
  <si>
    <t>SMH-3003AA:H12</t>
  </si>
  <si>
    <t>SMH-3003AA:H13</t>
  </si>
  <si>
    <t>SMH-3003AA:H14</t>
  </si>
  <si>
    <t>SMH-3003AA:H15</t>
  </si>
  <si>
    <t>SMH-3003AA:H16</t>
  </si>
  <si>
    <t>SMH-3003AA:H17</t>
  </si>
  <si>
    <t>SMH-3003AA:H18</t>
  </si>
  <si>
    <t>SMH-3003AA:H19</t>
  </si>
  <si>
    <t>SMH-3003AA:H20</t>
  </si>
  <si>
    <t>SMH-3003AA:H21</t>
  </si>
  <si>
    <t>SMH-3003AA:H22</t>
  </si>
  <si>
    <t>SMH-3003AA:H23</t>
  </si>
  <si>
    <t>SMH-3003AA:H24</t>
  </si>
  <si>
    <t>SMH-3003AA:I01</t>
  </si>
  <si>
    <t>SMH-3003AA:I02</t>
  </si>
  <si>
    <t>SMH-3003AA:I03</t>
  </si>
  <si>
    <t>SMH-3003AA:I04</t>
  </si>
  <si>
    <t>SMH-3003AA:I05</t>
  </si>
  <si>
    <t>SMH-3003AA:I06</t>
  </si>
  <si>
    <t>SMH-3003AA:I07</t>
  </si>
  <si>
    <t>SMH-3003AA:I08</t>
  </si>
  <si>
    <t>SMH-3003AA:I09</t>
  </si>
  <si>
    <t>SMH-3003AA:I10</t>
  </si>
  <si>
    <t>SMH-3003AA:I11</t>
  </si>
  <si>
    <t>SMH-3003AA:I12</t>
  </si>
  <si>
    <t>SMH-3003AA:I13</t>
  </si>
  <si>
    <t>SMH-3003AA:I14</t>
  </si>
  <si>
    <t>SMH-3003AA:I15</t>
  </si>
  <si>
    <t>SMH-3003AA:I16</t>
  </si>
  <si>
    <t>SMH-3003AA:I17</t>
  </si>
  <si>
    <t>SMH-3003AA:I18</t>
  </si>
  <si>
    <t>SMH-3003AA:I19</t>
  </si>
  <si>
    <t>SMH-3003AA:I20</t>
  </si>
  <si>
    <t>SMH-3003AA:I21</t>
  </si>
  <si>
    <t>SMH-3003AA:I22</t>
  </si>
  <si>
    <t>SMH-3003AA:I23</t>
  </si>
  <si>
    <t>SMH-3003AA:I24</t>
  </si>
  <si>
    <t>SMH-3003AA:J01</t>
  </si>
  <si>
    <t>SMH-3003AA:J02</t>
  </si>
  <si>
    <t>SMH-3003AA:J03</t>
  </si>
  <si>
    <t>SMH-3003AA:J04</t>
  </si>
  <si>
    <t>SMH-3003AA:J05</t>
  </si>
  <si>
    <t>c.1009C&gt;T</t>
  </si>
  <si>
    <t>SMPH009129A</t>
  </si>
  <si>
    <t>SMH-3003AA:J06</t>
  </si>
  <si>
    <t>SMH-3003AA:J07</t>
  </si>
  <si>
    <t>c.1228C&gt;T</t>
  </si>
  <si>
    <t>SMPH009114A</t>
  </si>
  <si>
    <t>SMH-3003AA:J08</t>
  </si>
  <si>
    <t>SMH-3003AA:J09</t>
  </si>
  <si>
    <t>SMH-3003AA:J10</t>
  </si>
  <si>
    <t>SMH-3003AA:J11</t>
  </si>
  <si>
    <t>SMH-3003AA:J12</t>
  </si>
  <si>
    <t>SMH-3003AA:J13</t>
  </si>
  <si>
    <t>SMH-3003AA:J14</t>
  </si>
  <si>
    <t>SMH-3003AA:J15</t>
  </si>
  <si>
    <t>SMH-3003AA:J16</t>
  </si>
  <si>
    <t>SMH-3003AA:J17</t>
  </si>
  <si>
    <t>SMH-3003AA:J18</t>
  </si>
  <si>
    <t>SMH-3003AA:J19</t>
  </si>
  <si>
    <t>SMH-3003AA:J20</t>
  </si>
  <si>
    <t>SMH-3003AA:J21</t>
  </si>
  <si>
    <t>SMH-3003AA:J22</t>
  </si>
  <si>
    <t>SMH-3003AA:J23</t>
  </si>
  <si>
    <t>SMH-3003AA:J24</t>
  </si>
  <si>
    <t>SMH-3003AA:K01</t>
  </si>
  <si>
    <t>SMH-3003AA:K02</t>
  </si>
  <si>
    <t>SMH-3003AA:K03</t>
  </si>
  <si>
    <t>SMH-3003AA:K04</t>
  </si>
  <si>
    <t>SMH-3003AA:K05</t>
  </si>
  <si>
    <t>SMH-3003AA:K06</t>
  </si>
  <si>
    <t>SMH-3003AA:K07</t>
  </si>
  <si>
    <t>SMH-3003AA:K08</t>
  </si>
  <si>
    <t>SMH-3003AA:K09</t>
  </si>
  <si>
    <t>SMH-3003AA:K10</t>
  </si>
  <si>
    <t>SMH-3003AA:K11</t>
  </si>
  <si>
    <t>SMH-3003AA:K12</t>
  </si>
  <si>
    <t>SMH-3003AA:K13</t>
  </si>
  <si>
    <t>SMH-3003AA:K14</t>
  </si>
  <si>
    <t>SMH-3003AA:K15</t>
  </si>
  <si>
    <t>SMH-3003AA:K16</t>
  </si>
  <si>
    <t>SMH-3003AA:K17</t>
  </si>
  <si>
    <t>SMH-3003AA:K18</t>
  </si>
  <si>
    <t>SMH-3003AA:K19</t>
  </si>
  <si>
    <t>SMH-3003AA:K20</t>
  </si>
  <si>
    <t>SMH-3003AA:K21</t>
  </si>
  <si>
    <t>SMH-3003AA:K22</t>
  </si>
  <si>
    <t>SMH-3003AA:K23</t>
  </si>
  <si>
    <t>SMH-3003AA:K24</t>
  </si>
  <si>
    <t>SMH-3003AA:L01</t>
  </si>
  <si>
    <t>SMH-3003AA:L02</t>
  </si>
  <si>
    <t>SMH-3003AA:L03</t>
  </si>
  <si>
    <t>SMH-3003AA:L04</t>
  </si>
  <si>
    <t>SMH-3003AA:L05</t>
  </si>
  <si>
    <t>SMH-3003AA:L06</t>
  </si>
  <si>
    <t>SMH-3003AA:L07</t>
  </si>
  <si>
    <t>SMH-3003AA:L08</t>
  </si>
  <si>
    <t>SMH-3003AA:L09</t>
  </si>
  <si>
    <t>SMH-3003AA:L10</t>
  </si>
  <si>
    <t>SMH-3003AA:L11</t>
  </si>
  <si>
    <t>SMH-3003AA:L12</t>
  </si>
  <si>
    <t>SMH-3003AA:L13</t>
  </si>
  <si>
    <t>SMH-3003AA:L14</t>
  </si>
  <si>
    <t>SMH-3003AA:L15</t>
  </si>
  <si>
    <t>SMH-3003AA:L16</t>
  </si>
  <si>
    <t>SMH-3003AA:L17</t>
  </si>
  <si>
    <t>SMH-3003AA:L18</t>
  </si>
  <si>
    <t>SMH-3003AA:L19</t>
  </si>
  <si>
    <t>SMH-3003AA:L20</t>
  </si>
  <si>
    <t>SMH-3003AA:L21</t>
  </si>
  <si>
    <t>SMH-3003AA:L22</t>
  </si>
  <si>
    <t>SMH-3003AA:L23</t>
  </si>
  <si>
    <t>SMH-3003AA:L24</t>
  </si>
  <si>
    <t>SMH-3003AA:M01</t>
  </si>
  <si>
    <t>SMH-3003AA:M02</t>
  </si>
  <si>
    <t>SMH-3003AA:M03</t>
  </si>
  <si>
    <t>SMH-3003AA:M04</t>
  </si>
  <si>
    <t>SMH-3003AA:M05</t>
  </si>
  <si>
    <t>SMH-3003AA:M06</t>
  </si>
  <si>
    <t>SMH-3003AA:M07</t>
  </si>
  <si>
    <t>SMH-3003AA:M08</t>
  </si>
  <si>
    <t>SMH-3003AA:M09</t>
  </si>
  <si>
    <t>SMH-3003AA:M10</t>
  </si>
  <si>
    <t>SMH-3003AA:M11</t>
  </si>
  <si>
    <t>SMH-3003AA:M12</t>
  </si>
  <si>
    <t>SMH-3003AA:M13</t>
  </si>
  <si>
    <t>SMH-3003AA:M14</t>
  </si>
  <si>
    <t>SMH-3003AA:M15</t>
  </si>
  <si>
    <t>SMH-3003AA:M16</t>
  </si>
  <si>
    <t>SMH-3003AA:M17</t>
  </si>
  <si>
    <t>SMH-3003AA:M18</t>
  </si>
  <si>
    <t>SMH-3003AA:M19</t>
  </si>
  <si>
    <t>SMH-3003AA:M20</t>
  </si>
  <si>
    <t>SMH-3003AA:M21</t>
  </si>
  <si>
    <t>SMH-3003AA:M22</t>
  </si>
  <si>
    <t>SMH-3003AA:M23</t>
  </si>
  <si>
    <t>SMH-3003AA:M24</t>
  </si>
  <si>
    <t>SMH-3003AA:N01</t>
  </si>
  <si>
    <t>SMH-3003AA:N02</t>
  </si>
  <si>
    <t>SMH-3003AA:N03</t>
  </si>
  <si>
    <t>SMH-3003AA:N04</t>
  </si>
  <si>
    <t>SMH-3003AA:N05</t>
  </si>
  <si>
    <t>SMH-3003AA:N06</t>
  </si>
  <si>
    <t>SMH-3003AA:N07</t>
  </si>
  <si>
    <t>SMH-3003AA:N08</t>
  </si>
  <si>
    <t>SMH-3003AA:N09</t>
  </si>
  <si>
    <t>SMH-3003AA:N10</t>
  </si>
  <si>
    <t>SMH-3003AA:N11</t>
  </si>
  <si>
    <t>SMH-3003AA:N12</t>
  </si>
  <si>
    <t>SMH-3003AA:N13</t>
  </si>
  <si>
    <t>SMH-3003AA:N14</t>
  </si>
  <si>
    <t>SMH-3003AA:N15</t>
  </si>
  <si>
    <t>SMH-3003AA:N16</t>
  </si>
  <si>
    <t>SMH-3003AA:N17</t>
  </si>
  <si>
    <t>SMH-3003AA:N18</t>
  </si>
  <si>
    <t>SMH-3003AA:N19</t>
  </si>
  <si>
    <t>SMH-3003AA:N20</t>
  </si>
  <si>
    <t>SMH-3003AA:N21</t>
  </si>
  <si>
    <t>SMH-3003AA:N22</t>
  </si>
  <si>
    <t>SMH-3003AA:N23</t>
  </si>
  <si>
    <t>SMH-3003AA:N24</t>
  </si>
  <si>
    <t>SMH-3003AA:O01</t>
  </si>
  <si>
    <t>SMH-3003AA:O02</t>
  </si>
  <si>
    <t>SMH-3003AA:O03</t>
  </si>
  <si>
    <t>SMH-3003AA:O04</t>
  </si>
  <si>
    <t>SMH-3003AA:O05</t>
  </si>
  <si>
    <t>SMH-3003AA:O06</t>
  </si>
  <si>
    <t>SMH-3003AA:O07</t>
  </si>
  <si>
    <t>SMH-3003AA:O08</t>
  </si>
  <si>
    <t>SMH-3003AA:O09</t>
  </si>
  <si>
    <t>SMH-3003AA:O10</t>
  </si>
  <si>
    <t>SMH-3003AA:O11</t>
  </si>
  <si>
    <t>SMH-3003AA:O12</t>
  </si>
  <si>
    <t>SMH-3003AA:O13</t>
  </si>
  <si>
    <t>SMH-3003AA:O14</t>
  </si>
  <si>
    <t>SMH-3003AA:O15</t>
  </si>
  <si>
    <t>SMH-3003AA:O16</t>
  </si>
  <si>
    <t>SMH-3003AA:O17</t>
  </si>
  <si>
    <t>SMH-3003AA:O18</t>
  </si>
  <si>
    <t>SMH-3003AA:O19</t>
  </si>
  <si>
    <t>SMH-3003AA:O20</t>
  </si>
  <si>
    <t>SMH-3003AA:O21</t>
  </si>
  <si>
    <t>SMH-3003AA:O22</t>
  </si>
  <si>
    <t>SMH-3003AA:O23</t>
  </si>
  <si>
    <t>SMH-3003AA:O24</t>
  </si>
  <si>
    <t>SMH-3003AA:P01</t>
  </si>
  <si>
    <t>SMH-3003AA:P02</t>
  </si>
  <si>
    <t>SMH-3003AA:P03</t>
  </si>
  <si>
    <t>SMH-3003AA:P04</t>
  </si>
  <si>
    <t>SMH-3003AA:P05</t>
  </si>
  <si>
    <t>SMH-3003AA:P06</t>
  </si>
  <si>
    <t>SMH-3003AA:P07</t>
  </si>
  <si>
    <t>SMH-3003AA:P08</t>
  </si>
  <si>
    <t>SMH-3003AA:P09</t>
  </si>
  <si>
    <t>SMH-3003AA:P10</t>
  </si>
  <si>
    <t>SMH-3003AA:P11</t>
  </si>
  <si>
    <t>SMH-3003AA:P12</t>
  </si>
  <si>
    <t>SMH-3003AA:P13</t>
  </si>
  <si>
    <t>SMH-3003AA:P14</t>
  </si>
  <si>
    <t>SMH-3003AA:P15</t>
  </si>
  <si>
    <t>SMH-3003AA:P16</t>
  </si>
  <si>
    <t>SMH-3003AA:P17</t>
  </si>
  <si>
    <t>SMH-3003AA:P18</t>
  </si>
  <si>
    <t>SMH-3003AA:P19</t>
  </si>
  <si>
    <t>SMH-3003AA:P20</t>
  </si>
  <si>
    <t>SMH-3003AA:P21</t>
  </si>
  <si>
    <t>SMH-3003AA:P22</t>
  </si>
  <si>
    <t>SMH-3003AA:P23</t>
  </si>
  <si>
    <t>SMH-3003AA:P24</t>
  </si>
  <si>
    <t>SMH-3004AA:A01</t>
  </si>
  <si>
    <t>SMH-3004AA:A02</t>
  </si>
  <si>
    <t>SMH-3004AA:A03</t>
  </si>
  <si>
    <t>SMH-3004AA:A04</t>
  </si>
  <si>
    <t>c.3856G&gt;T</t>
  </si>
  <si>
    <t>SMPH000512A</t>
  </si>
  <si>
    <t>SMH-3004AA:A05</t>
  </si>
  <si>
    <t>SMH-3004AA:A06</t>
  </si>
  <si>
    <t>SMH-3004AA:A07</t>
  </si>
  <si>
    <t>SMH-3004AA:A08</t>
  </si>
  <si>
    <t>SMH-3004AA:A09</t>
  </si>
  <si>
    <t>SMH-3004AA:A10</t>
  </si>
  <si>
    <t>SMH-3004AA:A11</t>
  </si>
  <si>
    <t>SMH-3004AA:A12</t>
  </si>
  <si>
    <t>c.3922A&gt;T</t>
  </si>
  <si>
    <t>SMPH000674A</t>
  </si>
  <si>
    <t>SMH-3004AA:A13</t>
  </si>
  <si>
    <t>SMH-3004AA:A14</t>
  </si>
  <si>
    <t>SMH-3004AA:A15</t>
  </si>
  <si>
    <t>SMH-3004AA:A16</t>
  </si>
  <si>
    <t>SMH-3004AA:A17</t>
  </si>
  <si>
    <t>SMH-3004AA:A18</t>
  </si>
  <si>
    <t>SMH-3004AA:A19</t>
  </si>
  <si>
    <t>SMH-3004AA:A20</t>
  </si>
  <si>
    <t>SMH-3004AA:A21</t>
  </si>
  <si>
    <t>SMH-3004AA:A22</t>
  </si>
  <si>
    <t>c.4016G&gt;C</t>
  </si>
  <si>
    <t>SMPH000635A</t>
  </si>
  <si>
    <t>SMH-3004AA:A23</t>
  </si>
  <si>
    <t>SMH-3004AA:A24</t>
  </si>
  <si>
    <t>SMH-3004AA:B01</t>
  </si>
  <si>
    <t>SMH-3004AA:B02</t>
  </si>
  <si>
    <t>SMH-3004AA:B03</t>
  </si>
  <si>
    <t>SMH-3004AA:B04</t>
  </si>
  <si>
    <t>SMH-3004AA:B05</t>
  </si>
  <si>
    <t>SMH-3004AA:B06</t>
  </si>
  <si>
    <t>SMH-3004AA:B07</t>
  </si>
  <si>
    <t>SMH-3004AA:B08</t>
  </si>
  <si>
    <t>SMH-3004AA:B09</t>
  </si>
  <si>
    <t>SMH-3004AA:B10</t>
  </si>
  <si>
    <t>SMH-3004AA:B11</t>
  </si>
  <si>
    <t>SMH-3004AA:B12</t>
  </si>
  <si>
    <t>SMH-3004AA:B13</t>
  </si>
  <si>
    <t>SMH-3004AA:B14</t>
  </si>
  <si>
    <t>SMH-3004AA:B15</t>
  </si>
  <si>
    <t>SMH-3004AA:B16</t>
  </si>
  <si>
    <t>SMH-3004AA:B17</t>
  </si>
  <si>
    <t>SMH-3004AA:B18</t>
  </si>
  <si>
    <t>SMH-3004AA:B19</t>
  </si>
  <si>
    <t>SMH-3004AA:B20</t>
  </si>
  <si>
    <t>SMH-3004AA:B21</t>
  </si>
  <si>
    <t>SMH-3004AA:B22</t>
  </si>
  <si>
    <t>SMH-3004AA:B23</t>
  </si>
  <si>
    <t>c.4390G&gt;T</t>
  </si>
  <si>
    <t>SMPH000931A</t>
  </si>
  <si>
    <t>SMH-3004AA:B24</t>
  </si>
  <si>
    <t>SMH-3004AA:C01</t>
  </si>
  <si>
    <t>SMH-3004AA:C02</t>
  </si>
  <si>
    <t>c.4461delT</t>
  </si>
  <si>
    <t>SMPH000851A</t>
  </si>
  <si>
    <t>SMH-3004AA:C03</t>
  </si>
  <si>
    <t>SMH-3004AA:C04</t>
  </si>
  <si>
    <t>SMH-3004AA:C05</t>
  </si>
  <si>
    <t>SMH-3004AA:C06</t>
  </si>
  <si>
    <t>SMH-3004AA:C07</t>
  </si>
  <si>
    <t>SMH-3004AA:C08</t>
  </si>
  <si>
    <t>SMH-3004AA:C09</t>
  </si>
  <si>
    <t>SMH-3004AA:C10</t>
  </si>
  <si>
    <t>c.4667_4668insC</t>
  </si>
  <si>
    <t>SMPH000670A</t>
  </si>
  <si>
    <t>SMH-3004AA:C11</t>
  </si>
  <si>
    <t>SMH-3004AA:C12</t>
  </si>
  <si>
    <t>SMH-3004AA:C13</t>
  </si>
  <si>
    <t>SMPH000782A</t>
  </si>
  <si>
    <t>SMH-3004AA:C14</t>
  </si>
  <si>
    <t>c.847C&gt;T</t>
  </si>
  <si>
    <t>SMPH000551A</t>
  </si>
  <si>
    <t>SMH-3004AA:C15</t>
  </si>
  <si>
    <t>SMH-3004AA:C16</t>
  </si>
  <si>
    <t>SMH-3004AA:C17</t>
  </si>
  <si>
    <t>SMH-3004AA:C18</t>
  </si>
  <si>
    <t>SMH-3004AA:C19</t>
  </si>
  <si>
    <t>SMH-3004AA:C20</t>
  </si>
  <si>
    <t>SMH-3004AA:C21</t>
  </si>
  <si>
    <t>SMH-3004AA:C22</t>
  </si>
  <si>
    <t>SMH-3004AA:C23</t>
  </si>
  <si>
    <t>SMH-3004AA:C24</t>
  </si>
  <si>
    <t>SMH-3004AA:D01</t>
  </si>
  <si>
    <t>SMH-3004AA:D02</t>
  </si>
  <si>
    <t>SMH-3004AA:D03</t>
  </si>
  <si>
    <t>SMH-3004AA:D04</t>
  </si>
  <si>
    <t>SMH-3004AA:D05</t>
  </si>
  <si>
    <t>SMH-3004AA:D06</t>
  </si>
  <si>
    <t>SMH-3004AA:D07</t>
  </si>
  <si>
    <t>SMH-3004AA:D08</t>
  </si>
  <si>
    <t>SMH-3004AA:D09</t>
  </si>
  <si>
    <t>c.170C&gt;T</t>
  </si>
  <si>
    <t>SMPH002670A</t>
  </si>
  <si>
    <t>SMH-3004AA:D10</t>
  </si>
  <si>
    <t>SMH-3004AA:D11</t>
  </si>
  <si>
    <t>SMH-3004AA:D12</t>
  </si>
  <si>
    <t>SMH-3004AA:D13</t>
  </si>
  <si>
    <t>SMH-3004AA:D14</t>
  </si>
  <si>
    <t>SMH-3004AA:D15</t>
  </si>
  <si>
    <t>SMH-3004AA:D16</t>
  </si>
  <si>
    <t>SMH-3004AA:D17</t>
  </si>
  <si>
    <t>SMH-3004AA:D18</t>
  </si>
  <si>
    <t>SMH-3004AA:D19</t>
  </si>
  <si>
    <t>SMH-3004AA:D20</t>
  </si>
  <si>
    <t>SMH-3004AA:D21</t>
  </si>
  <si>
    <t>SMH-3004AA:D22</t>
  </si>
  <si>
    <t>SMH-3004AA:D23</t>
  </si>
  <si>
    <t>SMH-3004AA:D24</t>
  </si>
  <si>
    <t>SMH-3004AA:E01</t>
  </si>
  <si>
    <t>c.107delG</t>
  </si>
  <si>
    <t>SMPH003386A</t>
  </si>
  <si>
    <t>SMH-3004AA:E02</t>
  </si>
  <si>
    <t>SMH-3004AA:E03</t>
  </si>
  <si>
    <t>SMH-3004AA:E04</t>
  </si>
  <si>
    <t>SMH-3004AA:E05</t>
  </si>
  <si>
    <t>c.927_928insGAG</t>
  </si>
  <si>
    <t>SMPH003189A</t>
  </si>
  <si>
    <t>SMH-3004AA:E06</t>
  </si>
  <si>
    <t>SMH-3004AA:E07</t>
  </si>
  <si>
    <t>SMH-3004AA:E08</t>
  </si>
  <si>
    <t>c.937_939delAAG</t>
  </si>
  <si>
    <t>SMPH003187A</t>
  </si>
  <si>
    <t>SMH-3004AA:E09</t>
  </si>
  <si>
    <t>SMH-3004AA:E10</t>
  </si>
  <si>
    <t>SMH-3004AA:E11</t>
  </si>
  <si>
    <t>c.1177C&gt;T</t>
  </si>
  <si>
    <t>SMPH005399A</t>
  </si>
  <si>
    <t>SMH-3004AA:E12</t>
  </si>
  <si>
    <t>SMH-3004AA:E13</t>
  </si>
  <si>
    <t>SMH-3004AA:E14</t>
  </si>
  <si>
    <t>SMH-3004AA:E15</t>
  </si>
  <si>
    <t>SMH-3004AA:E16</t>
  </si>
  <si>
    <t>c.1745C&gt;T</t>
  </si>
  <si>
    <t>SMPH005396A</t>
  </si>
  <si>
    <t>SMH-3004AA:E17</t>
  </si>
  <si>
    <t>c.670C&gt;T</t>
  </si>
  <si>
    <t>SMPH005394A</t>
  </si>
  <si>
    <t>SMH-3004AA:E18</t>
  </si>
  <si>
    <t>SMH-3004AA:E19</t>
  </si>
  <si>
    <t>SMH-3004AA:E20</t>
  </si>
  <si>
    <t>SMH-3004AA:E21</t>
  </si>
  <si>
    <t>SMH-3004AA:E22</t>
  </si>
  <si>
    <t>SMH-3004AA:E23</t>
  </si>
  <si>
    <t>NF1</t>
  </si>
  <si>
    <t>SMPH008947A</t>
  </si>
  <si>
    <t>SMH-3004AA:E24</t>
  </si>
  <si>
    <t>SMH-3004AA:F01</t>
  </si>
  <si>
    <t>SMH-3004AA:F02</t>
  </si>
  <si>
    <t>c.1084C&gt;T</t>
  </si>
  <si>
    <t>SMPH009130A</t>
  </si>
  <si>
    <t>SMH-3004AA:F03</t>
  </si>
  <si>
    <t>c.1198C&gt;T</t>
  </si>
  <si>
    <t>SMPH009115A</t>
  </si>
  <si>
    <t>SMH-3004AA:F04</t>
  </si>
  <si>
    <t>SMH-3004AA:F05</t>
  </si>
  <si>
    <t>SMH-3004AA:F06</t>
  </si>
  <si>
    <t>SMH-3004AA:F07</t>
  </si>
  <si>
    <t>SMH-3004AA:F08</t>
  </si>
  <si>
    <t>SMH-3004AA:F09</t>
  </si>
  <si>
    <t>SMH-3004AA:F10</t>
  </si>
  <si>
    <t>c.863_864insCAGA</t>
  </si>
  <si>
    <t>SMPH009963A</t>
  </si>
  <si>
    <t>SMH-3004AA:F11</t>
  </si>
  <si>
    <t>SMH-3004AA:F12</t>
  </si>
  <si>
    <t>SMH-3004AA:F13</t>
  </si>
  <si>
    <t>SMH-3004AA:F14</t>
  </si>
  <si>
    <t>SMH-3004AA:F15</t>
  </si>
  <si>
    <t>SMH-3004AA:F16</t>
  </si>
  <si>
    <t>SMH-3004AA:F17</t>
  </si>
  <si>
    <t>SMH-3004AA:F18</t>
  </si>
  <si>
    <t>SMH-3004AA:F19</t>
  </si>
  <si>
    <t>SMH-3004AA:F20</t>
  </si>
  <si>
    <t>SMH-3004AA:F21</t>
  </si>
  <si>
    <t>c.3054G&gt;A</t>
  </si>
  <si>
    <t>SMPH011296A</t>
  </si>
  <si>
    <t>SMH-3004AA:F22</t>
  </si>
  <si>
    <t>SMH-3004AA:F23</t>
  </si>
  <si>
    <t>SMH-3004AA:F24</t>
  </si>
  <si>
    <t>SMH-3004AA:G01</t>
  </si>
  <si>
    <t>c.19G&gt;T</t>
  </si>
  <si>
    <t>SMPH011559A</t>
  </si>
  <si>
    <t>SMH-3004AA:G02</t>
  </si>
  <si>
    <t>SMH-3004AA:G03</t>
  </si>
  <si>
    <t>SMH-3004AA:G04</t>
  </si>
  <si>
    <t>SMH-3004AA:G05</t>
  </si>
  <si>
    <t>SMH-3004AA:G06</t>
  </si>
  <si>
    <t>SMH-3004AA:G07</t>
  </si>
  <si>
    <t>SMH-3004AA:G08</t>
  </si>
  <si>
    <t>SMH-3004AA:G09</t>
  </si>
  <si>
    <t>SMH-3004AA:G10</t>
  </si>
  <si>
    <t>SMH-3004AA:G11</t>
  </si>
  <si>
    <t>SMH-3004AA:G12</t>
  </si>
  <si>
    <t>SMH-3004AA:G13</t>
  </si>
  <si>
    <t>SMH-3004AA:G14</t>
  </si>
  <si>
    <t>SMH-3004AA:G15</t>
  </si>
  <si>
    <t>SMPH011563A</t>
  </si>
  <si>
    <t>SMH-3004AA:G16</t>
  </si>
  <si>
    <t>SMH-3004AA:G17</t>
  </si>
  <si>
    <t>SMH-3004AA:G18</t>
  </si>
  <si>
    <t>SMH-3004AA:G19</t>
  </si>
  <si>
    <t>c.476G&gt;A</t>
  </si>
  <si>
    <t>SMPH011487A</t>
  </si>
  <si>
    <t>SMH-3004AA:G20</t>
  </si>
  <si>
    <t>SMH-3004AA:G21</t>
  </si>
  <si>
    <t>SMH-3004AA:G22</t>
  </si>
  <si>
    <t>SMH-3004AA:G23</t>
  </si>
  <si>
    <t>SMH-3004AA:G24</t>
  </si>
  <si>
    <t>SMH-3004AA:H01</t>
  </si>
  <si>
    <t>SMH-3004AA:H02</t>
  </si>
  <si>
    <t>SMH-3004AA:H03</t>
  </si>
  <si>
    <t>SMH-3004AA:H04</t>
  </si>
  <si>
    <t>SMH-3004AA:H05</t>
  </si>
  <si>
    <t>SMH-3004AA:H06</t>
  </si>
  <si>
    <t>SMH-3004AA:H07</t>
  </si>
  <si>
    <t>SMH-3004AA:H08</t>
  </si>
  <si>
    <t>SMH-3004AA:H09</t>
  </si>
  <si>
    <t>SMH-3004AA:H10</t>
  </si>
  <si>
    <t>SMH-3004AA:H11</t>
  </si>
  <si>
    <t>SMH-3004AA:H12</t>
  </si>
  <si>
    <t>SMH-3004AA:H13</t>
  </si>
  <si>
    <t>SMH-3004AA:H14</t>
  </si>
  <si>
    <t>SMH-3004AA:H15</t>
  </si>
  <si>
    <t>SMH-3004AA:H16</t>
  </si>
  <si>
    <t>SMH-3004AA:H17</t>
  </si>
  <si>
    <t>SMH-3004AA:H18</t>
  </si>
  <si>
    <t>SMH-3004AA:H19</t>
  </si>
  <si>
    <t>c.751C&gt;T</t>
  </si>
  <si>
    <t>SMPH012766A</t>
  </si>
  <si>
    <t>SMH-3004AA:H20</t>
  </si>
  <si>
    <t>c.1143delG</t>
  </si>
  <si>
    <t>SMPH013869A</t>
  </si>
  <si>
    <t>SMH-3004AA:H21</t>
  </si>
  <si>
    <t>c.1148delC</t>
  </si>
  <si>
    <t>SMPH013861A</t>
  </si>
  <si>
    <t>SMH-3004AA:H22</t>
  </si>
  <si>
    <t>SMH-3004AA:H23</t>
  </si>
  <si>
    <t>SMH-3004AA:H24</t>
  </si>
  <si>
    <t>SMH-3004AA:I01</t>
  </si>
  <si>
    <t>SMH-3004AA:I02</t>
  </si>
  <si>
    <t>SMH-3004AA:I03</t>
  </si>
  <si>
    <t>SMH-3004AA:I04</t>
  </si>
  <si>
    <t>SMH-3004AA:I05</t>
  </si>
  <si>
    <t>SMH-3004AA:I06</t>
  </si>
  <si>
    <t>SMH-3004AA:I07</t>
  </si>
  <si>
    <t>SMH-3004AA:I08</t>
  </si>
  <si>
    <t>SMH-3004AA:I09</t>
  </si>
  <si>
    <t>SMH-3004AA:I10</t>
  </si>
  <si>
    <t>SMH-3004AA:I11</t>
  </si>
  <si>
    <t>SMH-3004AA:I12</t>
  </si>
  <si>
    <t>SMH-3004AA:I13</t>
  </si>
  <si>
    <t>SMH-3004AA:I14</t>
  </si>
  <si>
    <t>SMH-3004AA:I15</t>
  </si>
  <si>
    <t>SMH-3004AA:I16</t>
  </si>
  <si>
    <t>SMH-3004AA:I17</t>
  </si>
  <si>
    <t>SMH-3004AA:I18</t>
  </si>
  <si>
    <t>SMH-3004AA:I19</t>
  </si>
  <si>
    <t>SMH-3004AA:I20</t>
  </si>
  <si>
    <t>SMH-3004AA:I21</t>
  </si>
  <si>
    <t>SMH-3004AA:I22</t>
  </si>
  <si>
    <t>SMH-3004AA:I23</t>
  </si>
  <si>
    <t>SMH-3004AA:I24</t>
  </si>
  <si>
    <t>SMH-3004AA:J01</t>
  </si>
  <si>
    <t>SMH-3004AA:J02</t>
  </si>
  <si>
    <t>SMH-3004AA:J03</t>
  </si>
  <si>
    <t>SMH-3004AA:J04</t>
  </si>
  <si>
    <t>SMH-3004AA:J05</t>
  </si>
  <si>
    <t>SMH-3004AA:J06</t>
  </si>
  <si>
    <t>SMH-3004AA:J07</t>
  </si>
  <si>
    <t>SMH-3004AA:J08</t>
  </si>
  <si>
    <t>SMH-3004AA:J09</t>
  </si>
  <si>
    <t>SMH-3004AA:J10</t>
  </si>
  <si>
    <t>SMH-3004AA:J11</t>
  </si>
  <si>
    <t>SMH-3004AA:J12</t>
  </si>
  <si>
    <t>SMH-3004AA:J13</t>
  </si>
  <si>
    <t>SMH-3004AA:J14</t>
  </si>
  <si>
    <t>SMH-3004AA:J15</t>
  </si>
  <si>
    <t>SMH-3004AA:J16</t>
  </si>
  <si>
    <t>SMH-3004AA:J17</t>
  </si>
  <si>
    <t>SMH-3004AA:J18</t>
  </si>
  <si>
    <t>SMH-3004AA:J19</t>
  </si>
  <si>
    <t>SMH-3004AA:J20</t>
  </si>
  <si>
    <t>SMH-3004AA:J21</t>
  </si>
  <si>
    <t>SMH-3004AA:J22</t>
  </si>
  <si>
    <t>SMH-3004AA:J23</t>
  </si>
  <si>
    <t>SMH-3004AA:J24</t>
  </si>
  <si>
    <t>SMH-3004AA:K01</t>
  </si>
  <si>
    <t>SMH-3004AA:K02</t>
  </si>
  <si>
    <t>SMH-3004AA:K03</t>
  </si>
  <si>
    <t>SMH-3004AA:K04</t>
  </si>
  <si>
    <t>SMH-3004AA:K05</t>
  </si>
  <si>
    <t>SMH-3004AA:K06</t>
  </si>
  <si>
    <t>SMH-3004AA:K07</t>
  </si>
  <si>
    <t>SMH-3004AA:K08</t>
  </si>
  <si>
    <t>SMH-3004AA:K09</t>
  </si>
  <si>
    <t>SMH-3004AA:K10</t>
  </si>
  <si>
    <t>SMH-3004AA:K11</t>
  </si>
  <si>
    <t>SMH-3004AA:K12</t>
  </si>
  <si>
    <t>SMH-3004AA:K13</t>
  </si>
  <si>
    <t>SMH-3004AA:K14</t>
  </si>
  <si>
    <t>SMH-3004AA:K15</t>
  </si>
  <si>
    <t>SMH-3004AA:K16</t>
  </si>
  <si>
    <t>SMH-3004AA:K17</t>
  </si>
  <si>
    <t>SMH-3004AA:K18</t>
  </si>
  <si>
    <t>SMH-3004AA:K19</t>
  </si>
  <si>
    <t>SMH-3004AA:K20</t>
  </si>
  <si>
    <t>SMH-3004AA:K21</t>
  </si>
  <si>
    <t>SMH-3004AA:K22</t>
  </si>
  <si>
    <t>SMH-3004AA:K23</t>
  </si>
  <si>
    <t>SMH-3004AA:K24</t>
  </si>
  <si>
    <t>SMH-3004AA:L01</t>
  </si>
  <si>
    <t>SMH-3004AA:L02</t>
  </si>
  <si>
    <t>SMH-3004AA:L03</t>
  </si>
  <si>
    <t>SMH-3004AA:L04</t>
  </si>
  <si>
    <t>SMH-3004AA:L05</t>
  </si>
  <si>
    <t>SMH-3004AA:L06</t>
  </si>
  <si>
    <t>SMH-3004AA:L07</t>
  </si>
  <si>
    <t>SMH-3004AA:L08</t>
  </si>
  <si>
    <t>SMH-3004AA:L09</t>
  </si>
  <si>
    <t>SMH-3004AA:L10</t>
  </si>
  <si>
    <t>SMH-3004AA:L11</t>
  </si>
  <si>
    <t>SMH-3004AA:L12</t>
  </si>
  <si>
    <t>SMH-3004AA:L13</t>
  </si>
  <si>
    <t>SMH-3004AA:L14</t>
  </si>
  <si>
    <t>SMH-3004AA:L15</t>
  </si>
  <si>
    <t>SMH-3004AA:L16</t>
  </si>
  <si>
    <t>SMH-3004AA:L17</t>
  </si>
  <si>
    <t>SMH-3004AA:L18</t>
  </si>
  <si>
    <t>SMH-3004AA:L19</t>
  </si>
  <si>
    <t>SMH-3004AA:L20</t>
  </si>
  <si>
    <t>SMH-3004AA:L21</t>
  </si>
  <si>
    <t>SMH-3004AA:L22</t>
  </si>
  <si>
    <t>SMH-3004AA:L23</t>
  </si>
  <si>
    <t>SMH-3004AA:L24</t>
  </si>
  <si>
    <t>SMH-3004AA:M01</t>
  </si>
  <si>
    <t>SMH-3004AA:M02</t>
  </si>
  <si>
    <t>SMH-3004AA:M03</t>
  </si>
  <si>
    <t>SMH-3004AA:M04</t>
  </si>
  <si>
    <t>SMH-3004AA:M05</t>
  </si>
  <si>
    <t>SMH-3004AA:M06</t>
  </si>
  <si>
    <t>SMH-3004AA:M07</t>
  </si>
  <si>
    <t>SMH-3004AA:M08</t>
  </si>
  <si>
    <t>SMH-3004AA:M09</t>
  </si>
  <si>
    <t>SMH-3004AA:M10</t>
  </si>
  <si>
    <t>SMH-3004AA:M11</t>
  </si>
  <si>
    <t>SMH-3004AA:M12</t>
  </si>
  <si>
    <t>SMH-3004AA:M13</t>
  </si>
  <si>
    <t>SMH-3004AA:M14</t>
  </si>
  <si>
    <t>SMH-3004AA:M15</t>
  </si>
  <si>
    <t>SMH-3004AA:M16</t>
  </si>
  <si>
    <t>SMH-3004AA:M17</t>
  </si>
  <si>
    <t>SMH-3004AA:M18</t>
  </si>
  <si>
    <t>SMH-3004AA:M19</t>
  </si>
  <si>
    <t>SMH-3004AA:M20</t>
  </si>
  <si>
    <t>SMH-3004AA:M21</t>
  </si>
  <si>
    <t>SMH-3004AA:M22</t>
  </si>
  <si>
    <t>SMH-3004AA:M23</t>
  </si>
  <si>
    <t>SMH-3004AA:M24</t>
  </si>
  <si>
    <t>SMH-3004AA:N01</t>
  </si>
  <si>
    <t>SMH-3004AA:N02</t>
  </si>
  <si>
    <t>SMH-3004AA:N03</t>
  </si>
  <si>
    <t>SMH-3004AA:N04</t>
  </si>
  <si>
    <t>SMH-3004AA:N05</t>
  </si>
  <si>
    <t>SMH-3004AA:N06</t>
  </si>
  <si>
    <t>SMH-3004AA:N07</t>
  </si>
  <si>
    <t>SMH-3004AA:N08</t>
  </si>
  <si>
    <t>SMH-3004AA:N09</t>
  </si>
  <si>
    <t>SMH-3004AA:N10</t>
  </si>
  <si>
    <t>SMH-3004AA:N11</t>
  </si>
  <si>
    <t>SMH-3004AA:N12</t>
  </si>
  <si>
    <t>SMH-3004AA:N13</t>
  </si>
  <si>
    <t>SMH-3004AA:N14</t>
  </si>
  <si>
    <t>SMH-3004AA:N15</t>
  </si>
  <si>
    <t>SMH-3004AA:N16</t>
  </si>
  <si>
    <t>SMH-3004AA:N17</t>
  </si>
  <si>
    <t>SMH-3004AA:N18</t>
  </si>
  <si>
    <t>SMH-3004AA:N19</t>
  </si>
  <si>
    <t>SMH-3004AA:N20</t>
  </si>
  <si>
    <t>SMH-3004AA:N21</t>
  </si>
  <si>
    <t>SMH-3004AA:N22</t>
  </si>
  <si>
    <t>SMH-3004AA:N23</t>
  </si>
  <si>
    <t>SMH-3004AA:N24</t>
  </si>
  <si>
    <t>SMH-3004AA:O01</t>
  </si>
  <si>
    <t>SMH-3004AA:O02</t>
  </si>
  <si>
    <t>SMH-3004AA:O03</t>
  </si>
  <si>
    <t>SMH-3004AA:O04</t>
  </si>
  <si>
    <t>SMH-3004AA:O05</t>
  </si>
  <si>
    <t>SMH-3004AA:O06</t>
  </si>
  <si>
    <t>SMH-3004AA:O07</t>
  </si>
  <si>
    <t>SMPH017189A</t>
  </si>
  <si>
    <t>SMH-3004AA:O08</t>
  </si>
  <si>
    <t>SMH-3004AA:O09</t>
  </si>
  <si>
    <t>SMH-3004AA:O10</t>
  </si>
  <si>
    <t>SMH-3004AA:O11</t>
  </si>
  <si>
    <t>SMH-3004AA:O12</t>
  </si>
  <si>
    <t>SMH-3004AA:O13</t>
  </si>
  <si>
    <t>SMH-3004AA:O14</t>
  </si>
  <si>
    <t>SMH-3004AA:O15</t>
  </si>
  <si>
    <t>SMH-3004AA:O16</t>
  </si>
  <si>
    <t>SMH-3004AA:O17</t>
  </si>
  <si>
    <t>SMH-3004AA:O18</t>
  </si>
  <si>
    <t>SMH-3004AA:O19</t>
  </si>
  <si>
    <t>SMH-3004AA:O20</t>
  </si>
  <si>
    <t>SMH-3004AA:O21</t>
  </si>
  <si>
    <t>SMH-3004AA:O22</t>
  </si>
  <si>
    <t>Blank</t>
  </si>
  <si>
    <t>SMPH038678A</t>
  </si>
  <si>
    <t>SMH-3004AA:O23</t>
  </si>
  <si>
    <t>SMH-3004AA:O24</t>
  </si>
  <si>
    <t>SMH-3004AA:P01</t>
  </si>
  <si>
    <t>SMH-3004AA:P02</t>
  </si>
  <si>
    <t>SMH-3004AA:P03</t>
  </si>
  <si>
    <t>SMH-3004AA:P04</t>
  </si>
  <si>
    <t>SMH-3004AA:P05</t>
  </si>
  <si>
    <t>SMH-3004AA:P06</t>
  </si>
  <si>
    <t>SMH-3004AA:P07</t>
  </si>
  <si>
    <t>SMH-3004AA:P08</t>
  </si>
  <si>
    <t>SMH-3004AA:P09</t>
  </si>
  <si>
    <t>SMH-3004AA:P10</t>
  </si>
  <si>
    <t>SMH-3004AA:P11</t>
  </si>
  <si>
    <t>SMH-3004AA:P12</t>
  </si>
  <si>
    <t>SMH-3004AA:P13</t>
  </si>
  <si>
    <t>SMH-3004AA:P14</t>
  </si>
  <si>
    <t>SMH-3004AA:P15</t>
  </si>
  <si>
    <t>SMH-3004AA:P16</t>
  </si>
  <si>
    <t>SMH-3004AA:P17</t>
  </si>
  <si>
    <t>SMH-3004AA:P18</t>
  </si>
  <si>
    <t>SMH-3004AA:P19</t>
  </si>
  <si>
    <t>SMH-3004AA:P20</t>
  </si>
  <si>
    <t>SMH-3004AA:P21</t>
  </si>
  <si>
    <t>SMH-3004AA:P22</t>
  </si>
  <si>
    <t>SMH-3004AA:P23</t>
  </si>
  <si>
    <t>SMH-3004AA:P24</t>
  </si>
  <si>
    <t>SMH-3005AA:A01</t>
  </si>
  <si>
    <t>SMH-3005AA:A02</t>
  </si>
  <si>
    <t>SMH-3005AA:A03</t>
  </si>
  <si>
    <t>SMH-3005AA:A04</t>
  </si>
  <si>
    <t>SMH-3005AA:A05</t>
  </si>
  <si>
    <t>SMH-3005AA:A06</t>
  </si>
  <si>
    <t>SMH-3005AA:A07</t>
  </si>
  <si>
    <t>SMH-3005AA:A08</t>
  </si>
  <si>
    <t>SMH-3005AA:A09</t>
  </si>
  <si>
    <t>SMH-3005AA:A10</t>
  </si>
  <si>
    <t>SMH-3005AA:A11</t>
  </si>
  <si>
    <t>SMH-3005AA:A12</t>
  </si>
  <si>
    <t>SMH-3005AA:A13</t>
  </si>
  <si>
    <t>SMH-3005AA:A14</t>
  </si>
  <si>
    <t>SMH-3005AA:A15</t>
  </si>
  <si>
    <t>SMH-3005AA:A16</t>
  </si>
  <si>
    <t>SMH-3005AA:A17</t>
  </si>
  <si>
    <t>SMH-3005AA:A18</t>
  </si>
  <si>
    <t>SMH-3005AA:A19</t>
  </si>
  <si>
    <t>SMH-3005AA:A20</t>
  </si>
  <si>
    <t>SMH-3005AA:A21</t>
  </si>
  <si>
    <t>SMH-3005AA:A22</t>
  </si>
  <si>
    <t>SMH-3005AA:A23</t>
  </si>
  <si>
    <t>SMH-3005AA:A24</t>
  </si>
  <si>
    <t>SMH-3005AA:B01</t>
  </si>
  <si>
    <t>SMH-3005AA:B02</t>
  </si>
  <si>
    <t>SMH-3005AA:B03</t>
  </si>
  <si>
    <t>SMH-3005AA:B04</t>
  </si>
  <si>
    <t>SMH-3005AA:B05</t>
  </si>
  <si>
    <t>SMH-3005AA:B06</t>
  </si>
  <si>
    <t>SMH-3005AA:B07</t>
  </si>
  <si>
    <t>SMH-3005AA:B08</t>
  </si>
  <si>
    <t>SMH-3005AA:B09</t>
  </si>
  <si>
    <t>SMH-3005AA:B10</t>
  </si>
  <si>
    <t>SMH-3005AA:B11</t>
  </si>
  <si>
    <t>SMH-3005AA:B12</t>
  </si>
  <si>
    <t>SMH-3005AA:B13</t>
  </si>
  <si>
    <t>SMH-3005AA:B14</t>
  </si>
  <si>
    <t>SMH-3005AA:B15</t>
  </si>
  <si>
    <t>SMH-3005AA:B16</t>
  </si>
  <si>
    <t>SMH-3005AA:B17</t>
  </si>
  <si>
    <t>SMH-3005AA:B18</t>
  </si>
  <si>
    <t>SMH-3005AA:B19</t>
  </si>
  <si>
    <t>SMH-3005AA:B20</t>
  </si>
  <si>
    <t>SMH-3005AA:B21</t>
  </si>
  <si>
    <t>SMH-3005AA:B22</t>
  </si>
  <si>
    <t>SMH-3005AA:B23</t>
  </si>
  <si>
    <t>SMH-3005AA:B24</t>
  </si>
  <si>
    <t>SMH-3005AA:C01</t>
  </si>
  <si>
    <t>SMH-3005AA:C02</t>
  </si>
  <si>
    <t>SMH-3005AA:C03</t>
  </si>
  <si>
    <t>SMH-3005AA:C04</t>
  </si>
  <si>
    <t>SMH-3005AA:C05</t>
  </si>
  <si>
    <t>SMH-3005AA:C06</t>
  </si>
  <si>
    <t>SMH-3005AA:C07</t>
  </si>
  <si>
    <t>SMH-3005AA:C08</t>
  </si>
  <si>
    <t>SMH-3005AA:C09</t>
  </si>
  <si>
    <t>SMH-3005AA:C10</t>
  </si>
  <si>
    <t>SMH-3005AA:C11</t>
  </si>
  <si>
    <t>SMH-3005AA:C12</t>
  </si>
  <si>
    <t>SMH-3005AA:C13</t>
  </si>
  <si>
    <t>SMH-3005AA:C14</t>
  </si>
  <si>
    <t>SMH-3005AA:C15</t>
  </si>
  <si>
    <t>SMH-3005AA:C16</t>
  </si>
  <si>
    <t>SMH-3005AA:C17</t>
  </si>
  <si>
    <t>SMH-3005AA:C18</t>
  </si>
  <si>
    <t>SMH-3005AA:C19</t>
  </si>
  <si>
    <t>SMH-3005AA:C20</t>
  </si>
  <si>
    <t>SMH-3005AA:C21</t>
  </si>
  <si>
    <t>SMH-3005AA:C22</t>
  </si>
  <si>
    <t>SMH-3005AA:C23</t>
  </si>
  <si>
    <t>SMH-3005AA:C24</t>
  </si>
  <si>
    <t>SMH-3005AA:D01</t>
  </si>
  <si>
    <t>SMH-3005AA:D02</t>
  </si>
  <si>
    <t>SMH-3005AA:D03</t>
  </si>
  <si>
    <t>SMH-3005AA:D04</t>
  </si>
  <si>
    <t>SMH-3005AA:D05</t>
  </si>
  <si>
    <t>SMH-3005AA:D06</t>
  </si>
  <si>
    <t>SMH-3005AA:D07</t>
  </si>
  <si>
    <t>SMH-3005AA:D08</t>
  </si>
  <si>
    <t>SMH-3005AA:D09</t>
  </si>
  <si>
    <t>SMH-3005AA:D10</t>
  </si>
  <si>
    <t>SMH-3005AA:D11</t>
  </si>
  <si>
    <t>SMH-3005AA:D12</t>
  </si>
  <si>
    <t>SMH-3005AA:D13</t>
  </si>
  <si>
    <t>SMH-3005AA:D14</t>
  </si>
  <si>
    <t>SMH-3005AA:D15</t>
  </si>
  <si>
    <t>SMH-3005AA:D16</t>
  </si>
  <si>
    <t>SMH-3005AA:D17</t>
  </si>
  <si>
    <t>SMH-3005AA:D18</t>
  </si>
  <si>
    <t>SMH-3005AA:D19</t>
  </si>
  <si>
    <t>SMH-3005AA:D20</t>
  </si>
  <si>
    <t>SMH-3005AA:D21</t>
  </si>
  <si>
    <t>SMH-3005AA:D22</t>
  </si>
  <si>
    <t>SMH-3005AA:D23</t>
  </si>
  <si>
    <t>SMH-3005AA:D24</t>
  </si>
  <si>
    <t>SMH-3005AA:E01</t>
  </si>
  <si>
    <t>SMH-3005AA:E02</t>
  </si>
  <si>
    <t>SMH-3005AA:E03</t>
  </si>
  <si>
    <t>SMH-3005AA:E04</t>
  </si>
  <si>
    <t>SMH-3005AA:E05</t>
  </si>
  <si>
    <t>SMH-3005AA:E06</t>
  </si>
  <si>
    <t>SMH-3005AA:E07</t>
  </si>
  <si>
    <t>SMH-3005AA:E08</t>
  </si>
  <si>
    <t>SMH-3005AA:E09</t>
  </si>
  <si>
    <t>SMH-3005AA:E10</t>
  </si>
  <si>
    <t>SMH-3005AA:E11</t>
  </si>
  <si>
    <t>SMH-3005AA:E12</t>
  </si>
  <si>
    <t>SMH-3005AA:E13</t>
  </si>
  <si>
    <t>SMH-3005AA:E14</t>
  </si>
  <si>
    <t>SMH-3005AA:E15</t>
  </si>
  <si>
    <t>SMH-3005AA:E16</t>
  </si>
  <si>
    <t>SMH-3005AA:E17</t>
  </si>
  <si>
    <t>SMH-3005AA:E18</t>
  </si>
  <si>
    <t>SMH-3005AA:E19</t>
  </si>
  <si>
    <t>SMH-3005AA:E20</t>
  </si>
  <si>
    <t>SMH-3005AA:E21</t>
  </si>
  <si>
    <t>SMH-3005AA:E22</t>
  </si>
  <si>
    <t>SMH-3005AA:E23</t>
  </si>
  <si>
    <t>SMH-3005AA:E24</t>
  </si>
  <si>
    <t>SMH-3005AA:F01</t>
  </si>
  <si>
    <t>SMH-3005AA:F02</t>
  </si>
  <si>
    <t>SMH-3005AA:F03</t>
  </si>
  <si>
    <t>SMH-3005AA:F04</t>
  </si>
  <si>
    <t>SMH-3005AA:F05</t>
  </si>
  <si>
    <t>SMH-3005AA:F06</t>
  </si>
  <si>
    <t>SMH-3005AA:F07</t>
  </si>
  <si>
    <t>SMH-3005AA:F08</t>
  </si>
  <si>
    <t>SMH-3005AA:F09</t>
  </si>
  <si>
    <t>SMH-3005AA:F10</t>
  </si>
  <si>
    <t>SMH-3005AA:F11</t>
  </si>
  <si>
    <t>SMH-3005AA:F12</t>
  </si>
  <si>
    <t>SMH-3005AA:F13</t>
  </si>
  <si>
    <t>SMH-3005AA:F14</t>
  </si>
  <si>
    <t>SMH-3005AA:F15</t>
  </si>
  <si>
    <t>SMH-3005AA:F16</t>
  </si>
  <si>
    <t>SMH-3005AA:F17</t>
  </si>
  <si>
    <t>SMH-3005AA:F18</t>
  </si>
  <si>
    <t>SMH-3005AA:F19</t>
  </si>
  <si>
    <t>SMH-3005AA:F20</t>
  </si>
  <si>
    <t>c.1615_1616AA&gt;TT</t>
  </si>
  <si>
    <t>SMPH006842A</t>
  </si>
  <si>
    <t>SMH-3005AA:F21</t>
  </si>
  <si>
    <t>SMH-3005AA:F22</t>
  </si>
  <si>
    <t>SMH-3005AA:F23</t>
  </si>
  <si>
    <t>SMH-3005AA:F24</t>
  </si>
  <si>
    <t>SMH-3005AA:G01</t>
  </si>
  <si>
    <t>SMH-3005AA:G02</t>
  </si>
  <si>
    <t>SMH-3005AA:G03</t>
  </si>
  <si>
    <t>SMH-3005AA:G04</t>
  </si>
  <si>
    <t>SMH-3005AA:G05</t>
  </si>
  <si>
    <t>SMH-3005AA:G06</t>
  </si>
  <si>
    <t>SMH-3005AA:G07</t>
  </si>
  <si>
    <t>SMH-3005AA:G08</t>
  </si>
  <si>
    <t>SMH-3005AA:G09</t>
  </si>
  <si>
    <t>SMH-3005AA:G10</t>
  </si>
  <si>
    <t>SMH-3005AA:G11</t>
  </si>
  <si>
    <t>SMH-3005AA:G12</t>
  </si>
  <si>
    <t>SMH-3005AA:G13</t>
  </si>
  <si>
    <t>SMH-3005AA:G14</t>
  </si>
  <si>
    <t>SMH-3005AA:G15</t>
  </si>
  <si>
    <t>SMH-3005AA:G16</t>
  </si>
  <si>
    <t>SMH-3005AA:G17</t>
  </si>
  <si>
    <t>SMH-3005AA:G18</t>
  </si>
  <si>
    <t>SMH-3005AA:G19</t>
  </si>
  <si>
    <t>SMH-3005AA:G20</t>
  </si>
  <si>
    <t>SMH-3005AA:G21</t>
  </si>
  <si>
    <t>SMH-3005AA:G22</t>
  </si>
  <si>
    <t>SMH-3005AA:G23</t>
  </si>
  <si>
    <t>SMH-3005AA:G24</t>
  </si>
  <si>
    <t>SMH-3005AA:H01</t>
  </si>
  <si>
    <t>SMH-3005AA:H02</t>
  </si>
  <si>
    <t>SMH-3005AA:H03</t>
  </si>
  <si>
    <t>SMH-3005AA:H04</t>
  </si>
  <si>
    <t>SMH-3005AA:H05</t>
  </si>
  <si>
    <t>SMH-3005AA:H06</t>
  </si>
  <si>
    <t>SMH-3005AA:H07</t>
  </si>
  <si>
    <t>SMH-3005AA:H08</t>
  </si>
  <si>
    <t>SMH-3005AA:H09</t>
  </si>
  <si>
    <t>SMH-3005AA:H10</t>
  </si>
  <si>
    <t>SMH-3005AA:H11</t>
  </si>
  <si>
    <t>SMH-3005AA:H12</t>
  </si>
  <si>
    <t>SMH-3005AA:H13</t>
  </si>
  <si>
    <t>SMH-3005AA:H14</t>
  </si>
  <si>
    <t>SMH-3005AA:H15</t>
  </si>
  <si>
    <t>SMH-3005AA:H16</t>
  </si>
  <si>
    <t>SMH-3005AA:H17</t>
  </si>
  <si>
    <t>SMH-3005AA:H18</t>
  </si>
  <si>
    <t>SMH-3005AA:H19</t>
  </si>
  <si>
    <t>SMH-3005AA:H20</t>
  </si>
  <si>
    <t>SMH-3005AA:H21</t>
  </si>
  <si>
    <t>SMH-3005AA:H22</t>
  </si>
  <si>
    <t>SMH-3005AA:H23</t>
  </si>
  <si>
    <t>SMH-3005AA:H24</t>
  </si>
  <si>
    <t>SMH-3005AA:I01</t>
  </si>
  <si>
    <t>SMH-3005AA:I02</t>
  </si>
  <si>
    <t>SMH-3005AA:I03</t>
  </si>
  <si>
    <t>SMH-3005AA:I04</t>
  </si>
  <si>
    <t>SMH-3005AA:I05</t>
  </si>
  <si>
    <t>SMH-3005AA:I06</t>
  </si>
  <si>
    <t>SMH-3005AA:I07</t>
  </si>
  <si>
    <t>SMH-3005AA:I08</t>
  </si>
  <si>
    <t>SMH-3005AA:I09</t>
  </si>
  <si>
    <t>SMH-3005AA:I10</t>
  </si>
  <si>
    <t>SMH-3005AA:I11</t>
  </si>
  <si>
    <t>SMH-3005AA:I12</t>
  </si>
  <si>
    <t>SMH-3005AA:I13</t>
  </si>
  <si>
    <t>SMH-3005AA:I14</t>
  </si>
  <si>
    <t>SMH-3005AA:I15</t>
  </si>
  <si>
    <t>SMH-3005AA:I16</t>
  </si>
  <si>
    <t>SMH-3005AA:I17</t>
  </si>
  <si>
    <t>SMH-3005AA:I18</t>
  </si>
  <si>
    <t>SMH-3005AA:I19</t>
  </si>
  <si>
    <t>SMH-3005AA:I20</t>
  </si>
  <si>
    <t>SMH-3005AA:I21</t>
  </si>
  <si>
    <t>SMH-3005AA:I22</t>
  </si>
  <si>
    <t>SMH-3005AA:I23</t>
  </si>
  <si>
    <t>SMH-3005AA:I24</t>
  </si>
  <si>
    <t>SMH-3005AA:J01</t>
  </si>
  <si>
    <t>SMH-3005AA:J02</t>
  </si>
  <si>
    <t>SMH-3005AA:J03</t>
  </si>
  <si>
    <t>SMH-3005AA:J04</t>
  </si>
  <si>
    <t>SMH-3005AA:J05</t>
  </si>
  <si>
    <t>SMH-3005AA:J06</t>
  </si>
  <si>
    <t>SMH-3005AA:J07</t>
  </si>
  <si>
    <t>SMH-3005AA:J08</t>
  </si>
  <si>
    <t>SMH-3005AA:J09</t>
  </si>
  <si>
    <t>SMH-3005AA:J10</t>
  </si>
  <si>
    <t>SMH-3005AA:J11</t>
  </si>
  <si>
    <t>SMH-3005AA:J12</t>
  </si>
  <si>
    <t>SMH-3005AA:J13</t>
  </si>
  <si>
    <t>SMH-3005AA:J14</t>
  </si>
  <si>
    <t>SMH-3005AA:J15</t>
  </si>
  <si>
    <t>SMH-3005AA:J16</t>
  </si>
  <si>
    <t>SMH-3005AA:J17</t>
  </si>
  <si>
    <t>SMH-3005AA:J18</t>
  </si>
  <si>
    <t>SMH-3005AA:J19</t>
  </si>
  <si>
    <t>SMH-3005AA:J20</t>
  </si>
  <si>
    <t>SMH-3005AA:J21</t>
  </si>
  <si>
    <t>SMH-3005AA:J22</t>
  </si>
  <si>
    <t>SMH-3005AA:J23</t>
  </si>
  <si>
    <t>SMH-3005AA:J24</t>
  </si>
  <si>
    <t>SMH-3005AA:K01</t>
  </si>
  <si>
    <t>SMH-3005AA:K02</t>
  </si>
  <si>
    <t>SMH-3005AA:K03</t>
  </si>
  <si>
    <t>SMH-3005AA:K04</t>
  </si>
  <si>
    <t>SMH-3005AA:K05</t>
  </si>
  <si>
    <t>SMH-3005AA:K06</t>
  </si>
  <si>
    <t>SMH-3005AA:K07</t>
  </si>
  <si>
    <t>SMH-3005AA:K08</t>
  </si>
  <si>
    <t>SMH-3005AA:K09</t>
  </si>
  <si>
    <t>SMH-3005AA:K10</t>
  </si>
  <si>
    <t>SMH-3005AA:K11</t>
  </si>
  <si>
    <t>SMH-3005AA:K12</t>
  </si>
  <si>
    <t>SMH-3005AA:K13</t>
  </si>
  <si>
    <t>SMH-3005AA:K14</t>
  </si>
  <si>
    <t>SMH-3005AA:K15</t>
  </si>
  <si>
    <t>SMH-3005AA:K16</t>
  </si>
  <si>
    <t>SMH-3005AA:K17</t>
  </si>
  <si>
    <t>SMH-3005AA:K18</t>
  </si>
  <si>
    <t>SMH-3005AA:K19</t>
  </si>
  <si>
    <t>SMH-3005AA:K20</t>
  </si>
  <si>
    <t>SMH-3005AA:K21</t>
  </si>
  <si>
    <t>SMH-3005AA:K22</t>
  </si>
  <si>
    <t>SMH-3005AA:K23</t>
  </si>
  <si>
    <t>SMH-3005AA:K24</t>
  </si>
  <si>
    <t>SMH-3005AA:L01</t>
  </si>
  <si>
    <t>SMH-3005AA:L02</t>
  </si>
  <si>
    <t>SMH-3005AA:L03</t>
  </si>
  <si>
    <t>SMH-3005AA:L04</t>
  </si>
  <si>
    <t>SMH-3005AA:L05</t>
  </si>
  <si>
    <t>SMH-3005AA:L06</t>
  </si>
  <si>
    <t>SMH-3005AA:L07</t>
  </si>
  <si>
    <t>SMH-3005AA:L08</t>
  </si>
  <si>
    <t>SMH-3005AA:L09</t>
  </si>
  <si>
    <t>SMH-3005AA:L10</t>
  </si>
  <si>
    <t>SMH-3005AA:L11</t>
  </si>
  <si>
    <t>SMH-3005AA:L12</t>
  </si>
  <si>
    <t>SMH-3005AA:L13</t>
  </si>
  <si>
    <t>SMH-3005AA:L14</t>
  </si>
  <si>
    <t>SMH-3005AA:L15</t>
  </si>
  <si>
    <t>SMH-3005AA:L16</t>
  </si>
  <si>
    <t>SMH-3005AA:L17</t>
  </si>
  <si>
    <t>SMH-3005AA:L18</t>
  </si>
  <si>
    <t>SMH-3005AA:L19</t>
  </si>
  <si>
    <t>SMH-3005AA:L20</t>
  </si>
  <si>
    <t>SMH-3005AA:L21</t>
  </si>
  <si>
    <t>SMH-3005AA:L22</t>
  </si>
  <si>
    <t>SMH-3005AA:L23</t>
  </si>
  <si>
    <t>SMH-3005AA:L24</t>
  </si>
  <si>
    <t>SMH-3005AA:M01</t>
  </si>
  <si>
    <t>SMH-3005AA:M02</t>
  </si>
  <si>
    <t>SMH-3005AA:M03</t>
  </si>
  <si>
    <t>SMH-3005AA:M04</t>
  </si>
  <si>
    <t>SMH-3005AA:M05</t>
  </si>
  <si>
    <t>SMH-3005AA:M06</t>
  </si>
  <si>
    <t>SMH-3005AA:M07</t>
  </si>
  <si>
    <t>SMH-3005AA:M08</t>
  </si>
  <si>
    <t>SMH-3005AA:M09</t>
  </si>
  <si>
    <t>SMH-3005AA:M10</t>
  </si>
  <si>
    <t>SMH-3005AA:M11</t>
  </si>
  <si>
    <t>SMH-3005AA:M12</t>
  </si>
  <si>
    <t>SMH-3005AA:M13</t>
  </si>
  <si>
    <t>SMH-3005AA:M14</t>
  </si>
  <si>
    <t>SMH-3005AA:M15</t>
  </si>
  <si>
    <t>SMH-3005AA:M16</t>
  </si>
  <si>
    <t>SMH-3005AA:M17</t>
  </si>
  <si>
    <t>SMH-3005AA:M18</t>
  </si>
  <si>
    <t>SMH-3005AA:M19</t>
  </si>
  <si>
    <t>SMH-3005AA:M20</t>
  </si>
  <si>
    <t>SMH-3005AA:M21</t>
  </si>
  <si>
    <t>SMH-3005AA:M22</t>
  </si>
  <si>
    <t>SMH-3005AA:M23</t>
  </si>
  <si>
    <t>SMH-3005AA:M24</t>
  </si>
  <si>
    <t>SMH-3005AA:N01</t>
  </si>
  <si>
    <t>SMH-3005AA:N02</t>
  </si>
  <si>
    <t>SMH-3005AA:N03</t>
  </si>
  <si>
    <t>SMH-3005AA:N04</t>
  </si>
  <si>
    <t>SMH-3005AA:N05</t>
  </si>
  <si>
    <t>SMH-3005AA:N06</t>
  </si>
  <si>
    <t>SMH-3005AA:N07</t>
  </si>
  <si>
    <t>SMH-3005AA:N08</t>
  </si>
  <si>
    <t>SMH-3005AA:N09</t>
  </si>
  <si>
    <t>SMH-3005AA:N10</t>
  </si>
  <si>
    <t>SMH-3005AA:N11</t>
  </si>
  <si>
    <t>SMH-3005AA:N12</t>
  </si>
  <si>
    <t>SMH-3005AA:N13</t>
  </si>
  <si>
    <t>SMH-3005AA:N14</t>
  </si>
  <si>
    <t>SMH-3005AA:N15</t>
  </si>
  <si>
    <t>SMH-3005AA:N16</t>
  </si>
  <si>
    <t>SMH-3005AA:N17</t>
  </si>
  <si>
    <t>SMH-3005AA:N18</t>
  </si>
  <si>
    <t>SMH-3005AA:N19</t>
  </si>
  <si>
    <t>SMH-3005AA:N20</t>
  </si>
  <si>
    <t>SMH-3005AA:N21</t>
  </si>
  <si>
    <t>SMH-3005AA:N22</t>
  </si>
  <si>
    <t>SMH-3005AA:N23</t>
  </si>
  <si>
    <t>SMH-3005AA:N24</t>
  </si>
  <si>
    <t>SMH-3005AA:O01</t>
  </si>
  <si>
    <t>SMH-3005AA:O02</t>
  </si>
  <si>
    <t>SMH-3005AA:O03</t>
  </si>
  <si>
    <t>SMH-3005AA:O04</t>
  </si>
  <si>
    <t>SMH-3005AA:O05</t>
  </si>
  <si>
    <t>SMH-3005AA:O06</t>
  </si>
  <si>
    <t>SMH-3005AA:O07</t>
  </si>
  <si>
    <t>SMH-3005AA:O08</t>
  </si>
  <si>
    <t>SMH-3005AA:O09</t>
  </si>
  <si>
    <t>SMH-3005AA:O10</t>
  </si>
  <si>
    <t>SMH-3005AA:O11</t>
  </si>
  <si>
    <t>SMH-3005AA:O12</t>
  </si>
  <si>
    <t>SMH-3005AA:O13</t>
  </si>
  <si>
    <t>SMH-3005AA:O14</t>
  </si>
  <si>
    <t>SMH-3005AA:O15</t>
  </si>
  <si>
    <t>SMH-3005AA:O16</t>
  </si>
  <si>
    <t>SMH-3005AA:O17</t>
  </si>
  <si>
    <t>SMH-3005AA:O18</t>
  </si>
  <si>
    <t>SMH-3005AA:O19</t>
  </si>
  <si>
    <t>SMH-3005AA:O20</t>
  </si>
  <si>
    <t>SMH-3005AA:O21</t>
  </si>
  <si>
    <t>SMH-3005AA:O22</t>
  </si>
  <si>
    <t>SMH-3005AA:O23</t>
  </si>
  <si>
    <t>SMH-3005AA:O24</t>
  </si>
  <si>
    <t>SMH-3005AA:P01</t>
  </si>
  <si>
    <t>SMH-3005AA:P02</t>
  </si>
  <si>
    <t>SMH-3005AA:P03</t>
  </si>
  <si>
    <t>SMH-3005AA:P04</t>
  </si>
  <si>
    <t>SMH-3005AA:P05</t>
  </si>
  <si>
    <t>SMH-3005AA:P06</t>
  </si>
  <si>
    <t>SMH-3005AA:P07</t>
  </si>
  <si>
    <t>SMH-3005AA:P08</t>
  </si>
  <si>
    <t>SMH-3005AA:P09</t>
  </si>
  <si>
    <t>SMH-3005AA:P10</t>
  </si>
  <si>
    <t>SMH-3005AA:P11</t>
  </si>
  <si>
    <t>SMH-3005AA:P12</t>
  </si>
  <si>
    <t>SMH-3005AA:P13</t>
  </si>
  <si>
    <t>SMH-3005AA:P14</t>
  </si>
  <si>
    <t>SMH-3005AA:P15</t>
  </si>
  <si>
    <t>SMH-3005AA:P16</t>
  </si>
  <si>
    <t>SMH-3005AA:P17</t>
  </si>
  <si>
    <t>SMH-3005AA:P18</t>
  </si>
  <si>
    <t>SMH-3005AA:P19</t>
  </si>
  <si>
    <t>SMH-3005AA:P20</t>
  </si>
  <si>
    <t>SMH-3005AA:P21</t>
  </si>
  <si>
    <t>SMH-3005AA:P22</t>
  </si>
  <si>
    <t>SMH-3005AA:P23</t>
  </si>
  <si>
    <t>SMH-3005AA:P24</t>
  </si>
  <si>
    <t>SMH-3006AA:A01</t>
  </si>
  <si>
    <t>SMH-3006AA:A02</t>
  </si>
  <si>
    <t>c.3512T&gt;A</t>
  </si>
  <si>
    <t>SMPH000384A</t>
  </si>
  <si>
    <t>SMH-3006AA:A03</t>
  </si>
  <si>
    <t>c.3520T&gt;A</t>
  </si>
  <si>
    <t>SMPH000376A</t>
  </si>
  <si>
    <t>SMH-3006AA:A04</t>
  </si>
  <si>
    <t>c.3520T&gt;C</t>
  </si>
  <si>
    <t>SMPH000388A</t>
  </si>
  <si>
    <t>SMH-3006AA:A05</t>
  </si>
  <si>
    <t>c.3520T&gt;G</t>
  </si>
  <si>
    <t>SMPH000389A</t>
  </si>
  <si>
    <t>SMH-3006AA:A06</t>
  </si>
  <si>
    <t>c.3521T&gt;G</t>
  </si>
  <si>
    <t>SMPH000393A</t>
  </si>
  <si>
    <t>SMH-3006AA:A07</t>
  </si>
  <si>
    <t>SMH-3006AA:A08</t>
  </si>
  <si>
    <t>SMH-3006AA:A09</t>
  </si>
  <si>
    <t>c.3733T&gt;G</t>
  </si>
  <si>
    <t>SMPH000385A</t>
  </si>
  <si>
    <t>SMH-3006AA:A10</t>
  </si>
  <si>
    <t>c.3734T&gt;G</t>
  </si>
  <si>
    <t>SMPH000386A</t>
  </si>
  <si>
    <t>SMH-3006AA:A11</t>
  </si>
  <si>
    <t>SMH-3006AA:A12</t>
  </si>
  <si>
    <t>SMH-3006AA:A13</t>
  </si>
  <si>
    <t>SMH-3006AA:A14</t>
  </si>
  <si>
    <t>SMH-3006AA:A15</t>
  </si>
  <si>
    <t>SMH-3006AA:A16</t>
  </si>
  <si>
    <t>SMH-3006AA:A17</t>
  </si>
  <si>
    <t>SMH-3006AA:A18</t>
  </si>
  <si>
    <t>SMH-3006AA:A19</t>
  </si>
  <si>
    <t>SMH-3006AA:A20</t>
  </si>
  <si>
    <t>SMH-3006AA:A21</t>
  </si>
  <si>
    <t>SMH-3006AA:A22</t>
  </si>
  <si>
    <t>SMH-3006AA:A23</t>
  </si>
  <si>
    <t>SMH-3006AA:A24</t>
  </si>
  <si>
    <t>SMH-3006AA:B01</t>
  </si>
  <si>
    <t>SMH-3006AA:B02</t>
  </si>
  <si>
    <t>SMH-3006AA:B03</t>
  </si>
  <si>
    <t>SMH-3006AA:B04</t>
  </si>
  <si>
    <t>SMH-3006AA:B05</t>
  </si>
  <si>
    <t>SMH-3006AA:B06</t>
  </si>
  <si>
    <t>SMH-3006AA:B07</t>
  </si>
  <si>
    <t>SMH-3006AA:B08</t>
  </si>
  <si>
    <t>SMH-3006AA:B09</t>
  </si>
  <si>
    <t>SMH-3006AA:B10</t>
  </si>
  <si>
    <t>SMH-3006AA:B11</t>
  </si>
  <si>
    <t>SMH-3006AA:B12</t>
  </si>
  <si>
    <t>SMH-3006AA:B13</t>
  </si>
  <si>
    <t>SMH-3006AA:B14</t>
  </si>
  <si>
    <t>SMH-3006AA:B15</t>
  </si>
  <si>
    <t>SMH-3006AA:B16</t>
  </si>
  <si>
    <t>SMH-3006AA:B17</t>
  </si>
  <si>
    <t>SMH-3006AA:B18</t>
  </si>
  <si>
    <t>SMH-3006AA:B19</t>
  </si>
  <si>
    <t>SMH-3006AA:B20</t>
  </si>
  <si>
    <t>SMH-3006AA:B21</t>
  </si>
  <si>
    <t>SMH-3006AA:B22</t>
  </si>
  <si>
    <t>SMH-3006AA:B23</t>
  </si>
  <si>
    <t>SMH-3006AA:B24</t>
  </si>
  <si>
    <t>SMH-3006AA:C01</t>
  </si>
  <si>
    <t>SMH-3006AA:C02</t>
  </si>
  <si>
    <t>SMH-3006AA:C03</t>
  </si>
  <si>
    <t>SMH-3006AA:C04</t>
  </si>
  <si>
    <t>SMH-3006AA:C05</t>
  </si>
  <si>
    <t>SMH-3006AA:C06</t>
  </si>
  <si>
    <t>SMH-3006AA:C07</t>
  </si>
  <si>
    <t>SMH-3006AA:C08</t>
  </si>
  <si>
    <t>SMH-3006AA:C09</t>
  </si>
  <si>
    <t>SMH-3006AA:C10</t>
  </si>
  <si>
    <t>SMH-3006AA:C11</t>
  </si>
  <si>
    <t>SMH-3006AA:C12</t>
  </si>
  <si>
    <t>SMH-3006AA:C13</t>
  </si>
  <si>
    <t>SMH-3006AA:C14</t>
  </si>
  <si>
    <t>SMH-3006AA:C15</t>
  </si>
  <si>
    <t>SMH-3006AA:C16</t>
  </si>
  <si>
    <t>SMH-3006AA:C17</t>
  </si>
  <si>
    <t>SMH-3006AA:C18</t>
  </si>
  <si>
    <t>SMH-3006AA:C19</t>
  </si>
  <si>
    <t>SMH-3006AA:C20</t>
  </si>
  <si>
    <t>SMH-3006AA:C21</t>
  </si>
  <si>
    <t>SMH-3006AA:C22</t>
  </si>
  <si>
    <t>SMH-3006AA:C23</t>
  </si>
  <si>
    <t>SMH-3006AA:C24</t>
  </si>
  <si>
    <t>SMH-3006AA:D01</t>
  </si>
  <si>
    <t>SMH-3006AA:D02</t>
  </si>
  <si>
    <t>SMH-3006AA:D03</t>
  </si>
  <si>
    <t>SMH-3006AA:D04</t>
  </si>
  <si>
    <t>SMH-3006AA:D05</t>
  </si>
  <si>
    <t>SMH-3006AA:D06</t>
  </si>
  <si>
    <t>SMH-3006AA:D07</t>
  </si>
  <si>
    <t>SMH-3006AA:D08</t>
  </si>
  <si>
    <t>SMH-3006AA:D09</t>
  </si>
  <si>
    <t>SMH-3006AA:D10</t>
  </si>
  <si>
    <t>SMH-3006AA:D11</t>
  </si>
  <si>
    <t>SMH-3006AA:D12</t>
  </si>
  <si>
    <t>SMH-3006AA:D13</t>
  </si>
  <si>
    <t>SMH-3006AA:D14</t>
  </si>
  <si>
    <t>SMH-3006AA:D15</t>
  </si>
  <si>
    <t>SMH-3006AA:D16</t>
  </si>
  <si>
    <t>SMH-3006AA:D17</t>
  </si>
  <si>
    <t>SMH-3006AA:D18</t>
  </si>
  <si>
    <t>SMH-3006AA:D19</t>
  </si>
  <si>
    <t>SMH-3006AA:D20</t>
  </si>
  <si>
    <t>SMH-3006AA:D21</t>
  </si>
  <si>
    <t>SMH-3006AA:D22</t>
  </si>
  <si>
    <t>SMH-3006AA:D23</t>
  </si>
  <si>
    <t>SMH-3006AA:D24</t>
  </si>
  <si>
    <t>SMH-3006AA:E01</t>
  </si>
  <si>
    <t>SMH-3006AA:E02</t>
  </si>
  <si>
    <t>SMH-3006AA:E03</t>
  </si>
  <si>
    <t>SMH-3006AA:E04</t>
  </si>
  <si>
    <t>SMH-3006AA:E05</t>
  </si>
  <si>
    <t>SMH-3006AA:E06</t>
  </si>
  <si>
    <t>SMH-3006AA:E07</t>
  </si>
  <si>
    <t>SMH-3006AA:E08</t>
  </si>
  <si>
    <t>SMH-3006AA:E09</t>
  </si>
  <si>
    <t>SMH-3006AA:E10</t>
  </si>
  <si>
    <t>SMH-3006AA:E11</t>
  </si>
  <si>
    <t>SMH-3006AA:E12</t>
  </si>
  <si>
    <t>SMH-3006AA:E13</t>
  </si>
  <si>
    <t>SMH-3006AA:E14</t>
  </si>
  <si>
    <t>SMH-3006AA:E15</t>
  </si>
  <si>
    <t>SMH-3006AA:E16</t>
  </si>
  <si>
    <t>SMH-3006AA:E17</t>
  </si>
  <si>
    <t>SMH-3006AA:E18</t>
  </si>
  <si>
    <t>SMH-3006AA:E19</t>
  </si>
  <si>
    <t>SMH-3006AA:E20</t>
  </si>
  <si>
    <t>SMH-3006AA:E21</t>
  </si>
  <si>
    <t>SMH-3006AA:E22</t>
  </si>
  <si>
    <t>SMH-3006AA:E23</t>
  </si>
  <si>
    <t>SMH-3006AA:E24</t>
  </si>
  <si>
    <t>SMH-3006AA:F01</t>
  </si>
  <si>
    <t>SMH-3006AA:F02</t>
  </si>
  <si>
    <t>SMH-3006AA:F03</t>
  </si>
  <si>
    <t>SMH-3006AA:F04</t>
  </si>
  <si>
    <t>SMH-3006AA:F05</t>
  </si>
  <si>
    <t>SMH-3006AA:F06</t>
  </si>
  <si>
    <t>SMH-3006AA:F07</t>
  </si>
  <si>
    <t>SMH-3006AA:F08</t>
  </si>
  <si>
    <t>SMH-3006AA:F09</t>
  </si>
  <si>
    <t>SMH-3006AA:F10</t>
  </si>
  <si>
    <t>SMH-3006AA:F11</t>
  </si>
  <si>
    <t>SMH-3006AA:F12</t>
  </si>
  <si>
    <t>SMH-3006AA:F13</t>
  </si>
  <si>
    <t>SMH-3006AA:F14</t>
  </si>
  <si>
    <t>SMH-3006AA:F15</t>
  </si>
  <si>
    <t>SMH-3006AA:F16</t>
  </si>
  <si>
    <t>SMH-3006AA:F17</t>
  </si>
  <si>
    <t>SMH-3006AA:F18</t>
  </si>
  <si>
    <t>SMH-3006AA:F19</t>
  </si>
  <si>
    <t>SMH-3006AA:F20</t>
  </si>
  <si>
    <t>SMH-3006AA:F21</t>
  </si>
  <si>
    <t>SMH-3006AA:F22</t>
  </si>
  <si>
    <t>SMH-3006AA:F23</t>
  </si>
  <si>
    <t>SMH-3006AA:F24</t>
  </si>
  <si>
    <t>SMH-3006AA:G01</t>
  </si>
  <si>
    <t>SMH-3006AA:G02</t>
  </si>
  <si>
    <t>SMH-3006AA:G03</t>
  </si>
  <si>
    <t>SMH-3006AA:G04</t>
  </si>
  <si>
    <t>SMH-3006AA:G05</t>
  </si>
  <si>
    <t>SMH-3006AA:G06</t>
  </si>
  <si>
    <t>SMH-3006AA:G07</t>
  </si>
  <si>
    <t>SMH-3006AA:G08</t>
  </si>
  <si>
    <t>SMH-3006AA:G09</t>
  </si>
  <si>
    <t>SMH-3006AA:G10</t>
  </si>
  <si>
    <t>SMH-3006AA:G11</t>
  </si>
  <si>
    <t>SMH-3006AA:G12</t>
  </si>
  <si>
    <t>SMH-3006AA:G13</t>
  </si>
  <si>
    <t>SMH-3006AA:G14</t>
  </si>
  <si>
    <t>SMH-3006AA:G15</t>
  </si>
  <si>
    <t>SMH-3006AA:G16</t>
  </si>
  <si>
    <t>SMH-3006AA:G17</t>
  </si>
  <si>
    <t>SMH-3006AA:G18</t>
  </si>
  <si>
    <t>c.220G&gt;A</t>
  </si>
  <si>
    <t>SMPH005940A</t>
  </si>
  <si>
    <t>SMH-3006AA:G19</t>
  </si>
  <si>
    <t>SMH-3006AA:G20</t>
  </si>
  <si>
    <t>SMH-3006AA:G21</t>
  </si>
  <si>
    <t>SMH-3006AA:G22</t>
  </si>
  <si>
    <t>SMH-3006AA:G23</t>
  </si>
  <si>
    <t>SMH-3006AA:G24</t>
  </si>
  <si>
    <t>SMH-3006AA:H01</t>
  </si>
  <si>
    <t>SMH-3006AA:H02</t>
  </si>
  <si>
    <t>SMH-3006AA:H03</t>
  </si>
  <si>
    <t>SMH-3006AA:H04</t>
  </si>
  <si>
    <t>SMH-3006AA:H05</t>
  </si>
  <si>
    <t>SMH-3006AA:H06</t>
  </si>
  <si>
    <t>SMH-3006AA:H07</t>
  </si>
  <si>
    <t>SMH-3006AA:H08</t>
  </si>
  <si>
    <t>SMH-3006AA:H09</t>
  </si>
  <si>
    <t>SMH-3006AA:H10</t>
  </si>
  <si>
    <t>SMH-3006AA:H11</t>
  </si>
  <si>
    <t>SMH-3006AA:H12</t>
  </si>
  <si>
    <t>SMH-3006AA:H13</t>
  </si>
  <si>
    <t>SMH-3006AA:H14</t>
  </si>
  <si>
    <t>SMH-3006AA:H15</t>
  </si>
  <si>
    <t>SMH-3006AA:H16</t>
  </si>
  <si>
    <t>SMH-3006AA:H17</t>
  </si>
  <si>
    <t>SMH-3006AA:H18</t>
  </si>
  <si>
    <t>SMH-3006AA:H19</t>
  </si>
  <si>
    <t>SMH-3006AA:H20</t>
  </si>
  <si>
    <t>SMH-3006AA:H21</t>
  </si>
  <si>
    <t>SMH-3006AA:H22</t>
  </si>
  <si>
    <t>SMH-3006AA:H23</t>
  </si>
  <si>
    <t>SMH-3006AA:H24</t>
  </si>
  <si>
    <t>SMH-3006AA:I01</t>
  </si>
  <si>
    <t>SMH-3006AA:I02</t>
  </si>
  <si>
    <t>SMH-3006AA:I03</t>
  </si>
  <si>
    <t>SMH-3006AA:I04</t>
  </si>
  <si>
    <t>SMH-3006AA:I05</t>
  </si>
  <si>
    <t>SMH-3006AA:I06</t>
  </si>
  <si>
    <t>SMH-3006AA:I07</t>
  </si>
  <si>
    <t>SMH-3006AA:I08</t>
  </si>
  <si>
    <t>SMH-3006AA:I09</t>
  </si>
  <si>
    <t>SMH-3006AA:I10</t>
  </si>
  <si>
    <t>SMH-3006AA:I11</t>
  </si>
  <si>
    <t>SMH-3006AA:I12</t>
  </si>
  <si>
    <t>SMH-3006AA:I13</t>
  </si>
  <si>
    <t>SMH-3006AA:I14</t>
  </si>
  <si>
    <t>SMH-3006AA:I15</t>
  </si>
  <si>
    <t>SMH-3006AA:I16</t>
  </si>
  <si>
    <t>SMH-3006AA:I17</t>
  </si>
  <si>
    <t>SMH-3006AA:I18</t>
  </si>
  <si>
    <t>SMH-3006AA:I19</t>
  </si>
  <si>
    <t>SMH-3006AA:I20</t>
  </si>
  <si>
    <t>SMH-3006AA:I21</t>
  </si>
  <si>
    <t>c.113G&gt;A</t>
  </si>
  <si>
    <t>SMPH010707A</t>
  </si>
  <si>
    <t>SMH-3006AA:I22</t>
  </si>
  <si>
    <t>SMH-3006AA:I23</t>
  </si>
  <si>
    <t>SMH-3006AA:I24</t>
  </si>
  <si>
    <t>SMH-3006AA:J01</t>
  </si>
  <si>
    <t>SMH-3006AA:J02</t>
  </si>
  <si>
    <t>SMH-3006AA:J03</t>
  </si>
  <si>
    <t>SMH-3006AA:J04</t>
  </si>
  <si>
    <t>SMH-3006AA:J05</t>
  </si>
  <si>
    <t>SMH-3006AA:J06</t>
  </si>
  <si>
    <t>SMH-3006AA:J07</t>
  </si>
  <si>
    <t>SMH-3006AA:J08</t>
  </si>
  <si>
    <t>SMH-3006AA:J09</t>
  </si>
  <si>
    <t>SMH-3006AA:J10</t>
  </si>
  <si>
    <t>SMH-3006AA:J11</t>
  </si>
  <si>
    <t>SMH-3006AA:J12</t>
  </si>
  <si>
    <t>c.2702G&gt;T</t>
  </si>
  <si>
    <t>SMPH010793A</t>
  </si>
  <si>
    <t>SMH-3006AA:J13</t>
  </si>
  <si>
    <t>SMH-3006AA:J14</t>
  </si>
  <si>
    <t>SMH-3006AA:J15</t>
  </si>
  <si>
    <t>c.3068G&gt;A</t>
  </si>
  <si>
    <t>SMPH010643A</t>
  </si>
  <si>
    <t>SMH-3006AA:J16</t>
  </si>
  <si>
    <t>SMH-3006AA:J17</t>
  </si>
  <si>
    <t>SMH-3006AA:J18</t>
  </si>
  <si>
    <t>c.3104C&gt;T</t>
  </si>
  <si>
    <t>SMPH010736A</t>
  </si>
  <si>
    <t>SMH-3006AA:J19</t>
  </si>
  <si>
    <t>SMH-3006AA:J20</t>
  </si>
  <si>
    <t>SMH-3006AA:J21</t>
  </si>
  <si>
    <t>SMH-3006AA:J22</t>
  </si>
  <si>
    <t>SMH-3006AA:J23</t>
  </si>
  <si>
    <t>SMH-3006AA:J24</t>
  </si>
  <si>
    <t>SMH-3006AA:K01</t>
  </si>
  <si>
    <t>SMH-3006AA:K02</t>
  </si>
  <si>
    <t>SMH-3006AA:K03</t>
  </si>
  <si>
    <t>SMH-3006AA:K04</t>
  </si>
  <si>
    <t>SMH-3006AA:K05</t>
  </si>
  <si>
    <t>SMH-3006AA:K06</t>
  </si>
  <si>
    <t>SMH-3006AA:K07</t>
  </si>
  <si>
    <t>SMH-3006AA:K08</t>
  </si>
  <si>
    <t>SMH-3006AA:K09</t>
  </si>
  <si>
    <t>c.1991C&gt;A</t>
  </si>
  <si>
    <t>SMPH012939A</t>
  </si>
  <si>
    <t>SMH-3006AA:K10</t>
  </si>
  <si>
    <t>SMH-3006AA:K11</t>
  </si>
  <si>
    <t>SMH-3006AA:K12</t>
  </si>
  <si>
    <t>SMH-3006AA:K13</t>
  </si>
  <si>
    <t>SMH-3006AA:K14</t>
  </si>
  <si>
    <t>SMH-3006AA:K15</t>
  </si>
  <si>
    <t>SMH-3006AA:K16</t>
  </si>
  <si>
    <t>SMH-3006AA:K17</t>
  </si>
  <si>
    <t>SMH-3006AA:K18</t>
  </si>
  <si>
    <t>SMH-3006AA:K19</t>
  </si>
  <si>
    <t>SMH-3006AA:K20</t>
  </si>
  <si>
    <t>SMH-3006AA:K21</t>
  </si>
  <si>
    <t>SMH-3006AA:K22</t>
  </si>
  <si>
    <t>SMH-3006AA:K23</t>
  </si>
  <si>
    <t>SMH-3006AA:K24</t>
  </si>
  <si>
    <t>SMH-3006AA:L01</t>
  </si>
  <si>
    <t>SMH-3006AA:L02</t>
  </si>
  <si>
    <t>SMH-3006AA:L03</t>
  </si>
  <si>
    <t>SMH-3006AA:L04</t>
  </si>
  <si>
    <t>SMH-3006AA:L05</t>
  </si>
  <si>
    <t>SMH-3006AA:L06</t>
  </si>
  <si>
    <t>SMH-3006AA:L07</t>
  </si>
  <si>
    <t>SMH-3006AA:L08</t>
  </si>
  <si>
    <t>SMH-3006AA:L09</t>
  </si>
  <si>
    <t>SMH-3006AA:L10</t>
  </si>
  <si>
    <t>SMH-3006AA:L11</t>
  </si>
  <si>
    <t>SMH-3006AA:L12</t>
  </si>
  <si>
    <t>SMH-3006AA:L13</t>
  </si>
  <si>
    <t>SMH-3006AA:L14</t>
  </si>
  <si>
    <t>SMH-3006AA:L15</t>
  </si>
  <si>
    <t>SMH-3006AA:L16</t>
  </si>
  <si>
    <t>SMH-3006AA:L17</t>
  </si>
  <si>
    <t>SMH-3006AA:L18</t>
  </si>
  <si>
    <t>SMH-3006AA:L19</t>
  </si>
  <si>
    <t>SMH-3006AA:L20</t>
  </si>
  <si>
    <t>SMH-3006AA:L21</t>
  </si>
  <si>
    <t>SMH-3006AA:L22</t>
  </si>
  <si>
    <t>SMH-3006AA:L23</t>
  </si>
  <si>
    <t>SMH-3006AA:L24</t>
  </si>
  <si>
    <t>SMH-3006AA:M01</t>
  </si>
  <si>
    <t>SMH-3006AA:M02</t>
  </si>
  <si>
    <t>SMH-3006AA:M03</t>
  </si>
  <si>
    <t>SMH-3006AA:M04</t>
  </si>
  <si>
    <t>SMH-3006AA:M05</t>
  </si>
  <si>
    <t>SMH-3006AA:M06</t>
  </si>
  <si>
    <t>SMH-3006AA:M07</t>
  </si>
  <si>
    <t>SMH-3006AA:M08</t>
  </si>
  <si>
    <t>SMH-3006AA:M09</t>
  </si>
  <si>
    <t>SMH-3006AA:M10</t>
  </si>
  <si>
    <t>SMH-3006AA:M11</t>
  </si>
  <si>
    <t>SMH-3006AA:M12</t>
  </si>
  <si>
    <t>SMH-3006AA:M13</t>
  </si>
  <si>
    <t>SMH-3006AA:M14</t>
  </si>
  <si>
    <t>SMH-3006AA:M15</t>
  </si>
  <si>
    <t>SMH-3006AA:M16</t>
  </si>
  <si>
    <t>SMH-3006AA:M17</t>
  </si>
  <si>
    <t>SMH-3006AA:M18</t>
  </si>
  <si>
    <t>SMH-3006AA:M19</t>
  </si>
  <si>
    <t>SMH-3006AA:M20</t>
  </si>
  <si>
    <t>SMH-3006AA:M21</t>
  </si>
  <si>
    <t>SMH-3006AA:M22</t>
  </si>
  <si>
    <t>SMH-3006AA:M23</t>
  </si>
  <si>
    <t>SMH-3006AA:M24</t>
  </si>
  <si>
    <t>SMH-3006AA:N01</t>
  </si>
  <si>
    <t>SMH-3006AA:N02</t>
  </si>
  <si>
    <t>SMH-3006AA:N03</t>
  </si>
  <si>
    <t>SMH-3006AA:N04</t>
  </si>
  <si>
    <t>SMH-3006AA:N05</t>
  </si>
  <si>
    <t>SMH-3006AA:N06</t>
  </si>
  <si>
    <t>SMH-3006AA:N07</t>
  </si>
  <si>
    <t>SMH-3006AA:N08</t>
  </si>
  <si>
    <t>SMH-3006AA:N09</t>
  </si>
  <si>
    <t>SMH-3006AA:N10</t>
  </si>
  <si>
    <t>SMH-3006AA:N11</t>
  </si>
  <si>
    <t>SMH-3006AA:N12</t>
  </si>
  <si>
    <t>SMH-3006AA:N13</t>
  </si>
  <si>
    <t>SMH-3006AA:N14</t>
  </si>
  <si>
    <t>SMH-3006AA:N15</t>
  </si>
  <si>
    <t>SMH-3006AA:N16</t>
  </si>
  <si>
    <t>SMH-3006AA:N17</t>
  </si>
  <si>
    <t>SMH-3006AA:N18</t>
  </si>
  <si>
    <t>SMH-3006AA:N19</t>
  </si>
  <si>
    <t>SMH-3006AA:N20</t>
  </si>
  <si>
    <t>SMH-3006AA:N21</t>
  </si>
  <si>
    <t>SMH-3006AA:N22</t>
  </si>
  <si>
    <t>SMH-3006AA:N23</t>
  </si>
  <si>
    <t>SMH-3006AA:N24</t>
  </si>
  <si>
    <t>SMH-3006AA:O01</t>
  </si>
  <si>
    <t>SMH-3006AA:O02</t>
  </si>
  <si>
    <t>SMH-3006AA:O03</t>
  </si>
  <si>
    <t>SMH-3006AA:O04</t>
  </si>
  <si>
    <t>SMH-3006AA:O05</t>
  </si>
  <si>
    <t>SMH-3006AA:O06</t>
  </si>
  <si>
    <t>SMH-3006AA:O07</t>
  </si>
  <si>
    <t>SMH-3006AA:O08</t>
  </si>
  <si>
    <t>SMH-3006AA:O09</t>
  </si>
  <si>
    <t>SMH-3006AA:O10</t>
  </si>
  <si>
    <t>SMH-3006AA:O11</t>
  </si>
  <si>
    <t>SMH-3006AA:O12</t>
  </si>
  <si>
    <t>SMH-3006AA:O13</t>
  </si>
  <si>
    <t>SMH-3006AA:O14</t>
  </si>
  <si>
    <t>SMH-3006AA:O15</t>
  </si>
  <si>
    <t>SMH-3006AA:O16</t>
  </si>
  <si>
    <t>SMH-3006AA:O17</t>
  </si>
  <si>
    <t>SMH-3006AA:O18</t>
  </si>
  <si>
    <t>SMH-3006AA:O19</t>
  </si>
  <si>
    <t>SMH-3006AA:O20</t>
  </si>
  <si>
    <t>SMH-3006AA:O21</t>
  </si>
  <si>
    <t>SMH-3006AA:O22</t>
  </si>
  <si>
    <t>SMH-3006AA:O23</t>
  </si>
  <si>
    <t>SMH-3006AA:O24</t>
  </si>
  <si>
    <t>SMH-3006AA:P01</t>
  </si>
  <si>
    <t>SMH-3006AA:P02</t>
  </si>
  <si>
    <t>SMH-3006AA:P03</t>
  </si>
  <si>
    <t>SMH-3006AA:P04</t>
  </si>
  <si>
    <t>SMH-3006AA:P05</t>
  </si>
  <si>
    <t>SMH-3006AA:P06</t>
  </si>
  <si>
    <t>SMH-3006AA:P07</t>
  </si>
  <si>
    <t>SMH-3006AA:P08</t>
  </si>
  <si>
    <t>SMH-3006AA:P09</t>
  </si>
  <si>
    <t>SMH-3006AA:P10</t>
  </si>
  <si>
    <t>SMH-3006AA:P11</t>
  </si>
  <si>
    <t>SMH-3006AA:P12</t>
  </si>
  <si>
    <t>SMH-3006AA:P13</t>
  </si>
  <si>
    <t>SMH-3006AA:P14</t>
  </si>
  <si>
    <t>SMH-3006AA:P15</t>
  </si>
  <si>
    <t>SMH-3006AA:P16</t>
  </si>
  <si>
    <t>SMH-3006AA:P17</t>
  </si>
  <si>
    <t>SMH-3006AA:P18</t>
  </si>
  <si>
    <t>SMH-3006AA:P19</t>
  </si>
  <si>
    <t>SMH-3006AA:P20</t>
  </si>
  <si>
    <t>SMH-3006AA:P21</t>
  </si>
  <si>
    <t>SMH-3006AA:P22</t>
  </si>
  <si>
    <t>SMH-3006AA:P23</t>
  </si>
  <si>
    <t>SMH-3006AA:P24</t>
  </si>
  <si>
    <t>SMH-3007AA:A01</t>
  </si>
  <si>
    <t>SMH-3007AA:A02</t>
  </si>
  <si>
    <t>SMH-3007AA:A03</t>
  </si>
  <si>
    <t>SMH-3007AA:A04</t>
  </si>
  <si>
    <t>SMH-3007AA:A05</t>
  </si>
  <si>
    <t>SMH-3007AA:A06</t>
  </si>
  <si>
    <t>SMH-3007AA:A07</t>
  </si>
  <si>
    <t>SMH-3007AA:A08</t>
  </si>
  <si>
    <t>SMH-3007AA:A09</t>
  </si>
  <si>
    <t>SMH-3007AA:A10</t>
  </si>
  <si>
    <t>SMH-3007AA:A11</t>
  </si>
  <si>
    <t>SMH-3007AA:A12</t>
  </si>
  <si>
    <t>SMH-3007AA:A13</t>
  </si>
  <si>
    <t>SMH-3007AA:A14</t>
  </si>
  <si>
    <t>SMH-3007AA:A15</t>
  </si>
  <si>
    <t>SMH-3007AA:A16</t>
  </si>
  <si>
    <t>SMH-3007AA:A17</t>
  </si>
  <si>
    <t>SMH-3007AA:A18</t>
  </si>
  <si>
    <t>SMH-3007AA:A19</t>
  </si>
  <si>
    <t>SMH-3007AA:A20</t>
  </si>
  <si>
    <t>SMH-3007AA:A21</t>
  </si>
  <si>
    <t>SMH-3007AA:A22</t>
  </si>
  <si>
    <t>SMH-3007AA:A23</t>
  </si>
  <si>
    <t>SMH-3007AA:A24</t>
  </si>
  <si>
    <t>SMH-3007AA:B01</t>
  </si>
  <si>
    <t>SMH-3007AA:B02</t>
  </si>
  <si>
    <t>SMH-3007AA:B03</t>
  </si>
  <si>
    <t>SMH-3007AA:B04</t>
  </si>
  <si>
    <t>SMH-3007AA:B05</t>
  </si>
  <si>
    <t>SMH-3007AA:B06</t>
  </si>
  <si>
    <t>SMH-3007AA:B07</t>
  </si>
  <si>
    <t>SMH-3007AA:B08</t>
  </si>
  <si>
    <t>SMH-3007AA:B09</t>
  </si>
  <si>
    <t>SMH-3007AA:B10</t>
  </si>
  <si>
    <t>SMH-3007AA:B11</t>
  </si>
  <si>
    <t>SMH-3007AA:B12</t>
  </si>
  <si>
    <t>SMH-3007AA:B13</t>
  </si>
  <si>
    <t>SMH-3007AA:B14</t>
  </si>
  <si>
    <t>SMH-3007AA:B15</t>
  </si>
  <si>
    <t>SMH-3007AA:B16</t>
  </si>
  <si>
    <t>SMH-3007AA:B17</t>
  </si>
  <si>
    <t>SMH-3007AA:B18</t>
  </si>
  <si>
    <t>SMH-3007AA:B19</t>
  </si>
  <si>
    <t>SMH-3007AA:B20</t>
  </si>
  <si>
    <t>SMH-3007AA:B21</t>
  </si>
  <si>
    <t>SMH-3007AA:B22</t>
  </si>
  <si>
    <t>SMH-3007AA:B23</t>
  </si>
  <si>
    <t>SMH-3007AA:B24</t>
  </si>
  <si>
    <t>SMH-3007AA:C01</t>
  </si>
  <si>
    <t>SMH-3007AA:C02</t>
  </si>
  <si>
    <t>SMH-3007AA:C03</t>
  </si>
  <si>
    <t>SMH-3007AA:C04</t>
  </si>
  <si>
    <t>SMH-3007AA:C05</t>
  </si>
  <si>
    <t>SMH-3007AA:C06</t>
  </si>
  <si>
    <t>SMH-3007AA:C07</t>
  </si>
  <si>
    <t>SMH-3007AA:C08</t>
  </si>
  <si>
    <t>SMH-3007AA:C09</t>
  </si>
  <si>
    <t>SMH-3007AA:C10</t>
  </si>
  <si>
    <t>SMH-3007AA:C11</t>
  </si>
  <si>
    <t>SMH-3007AA:C12</t>
  </si>
  <si>
    <t>SMH-3007AA:C13</t>
  </si>
  <si>
    <t>SMH-3007AA:C14</t>
  </si>
  <si>
    <t>SMH-3007AA:C15</t>
  </si>
  <si>
    <t>SMH-3007AA:C16</t>
  </si>
  <si>
    <t>SMH-3007AA:C17</t>
  </si>
  <si>
    <t>SMH-3007AA:C18</t>
  </si>
  <si>
    <t>SMH-3007AA:C19</t>
  </si>
  <si>
    <t>SMH-3007AA:C20</t>
  </si>
  <si>
    <t>SMH-3007AA:C21</t>
  </si>
  <si>
    <t>SMH-3007AA:C22</t>
  </si>
  <si>
    <t>SMH-3007AA:C23</t>
  </si>
  <si>
    <t>SMH-3007AA:C24</t>
  </si>
  <si>
    <t>SMH-3007AA:D01</t>
  </si>
  <si>
    <t>SMH-3007AA:D02</t>
  </si>
  <si>
    <t>SMH-3007AA:D03</t>
  </si>
  <si>
    <t>SMH-3007AA:D04</t>
  </si>
  <si>
    <t>SMH-3007AA:D05</t>
  </si>
  <si>
    <t>SMH-3007AA:D06</t>
  </si>
  <si>
    <t>SMH-3007AA:D07</t>
  </si>
  <si>
    <t>SMH-3007AA:D08</t>
  </si>
  <si>
    <t>SMH-3007AA:D09</t>
  </si>
  <si>
    <t>SMH-3007AA:D10</t>
  </si>
  <si>
    <t>SMH-3007AA:D11</t>
  </si>
  <si>
    <t>SMH-3007AA:D12</t>
  </si>
  <si>
    <t>SMH-3007AA:D13</t>
  </si>
  <si>
    <t>SMH-3007AA:D14</t>
  </si>
  <si>
    <t>SMH-3007AA:D15</t>
  </si>
  <si>
    <t>SMH-3007AA:D16</t>
  </si>
  <si>
    <t>SMH-3007AA:D17</t>
  </si>
  <si>
    <t>SMH-3007AA:D18</t>
  </si>
  <si>
    <t>SMH-3007AA:D19</t>
  </si>
  <si>
    <t>SMH-3007AA:D20</t>
  </si>
  <si>
    <t>SMH-3007AA:D21</t>
  </si>
  <si>
    <t>SMH-3007AA:D22</t>
  </si>
  <si>
    <t>SMH-3007AA:D23</t>
  </si>
  <si>
    <t>SMH-3007AA:D24</t>
  </si>
  <si>
    <t>SMH-3007AA:E01</t>
  </si>
  <si>
    <t>SMH-3007AA:E02</t>
  </si>
  <si>
    <t>SMH-3007AA:E03</t>
  </si>
  <si>
    <t>SMH-3007AA:E04</t>
  </si>
  <si>
    <t>SMH-3007AA:E05</t>
  </si>
  <si>
    <t>SMH-3007AA:E06</t>
  </si>
  <si>
    <t>SMH-3007AA:E07</t>
  </si>
  <si>
    <t>SMH-3007AA:E08</t>
  </si>
  <si>
    <t>SMH-3007AA:E09</t>
  </si>
  <si>
    <t>SMH-3007AA:E10</t>
  </si>
  <si>
    <t>SMH-3007AA:E11</t>
  </si>
  <si>
    <t>SMH-3007AA:E12</t>
  </si>
  <si>
    <t>SMH-3007AA:E13</t>
  </si>
  <si>
    <t>SMH-3007AA:E14</t>
  </si>
  <si>
    <t>SMH-3007AA:E15</t>
  </si>
  <si>
    <t>SMH-3007AA:E16</t>
  </si>
  <si>
    <t>SMH-3007AA:E17</t>
  </si>
  <si>
    <t>SMH-3007AA:E18</t>
  </si>
  <si>
    <t>SMH-3007AA:E19</t>
  </si>
  <si>
    <t>SMH-3007AA:E20</t>
  </si>
  <si>
    <t>SMH-3007AA:E21</t>
  </si>
  <si>
    <t>SMH-3007AA:E22</t>
  </si>
  <si>
    <t>SMH-3007AA:E23</t>
  </si>
  <si>
    <t>SMH-3007AA:E24</t>
  </si>
  <si>
    <t>SMH-3007AA:F01</t>
  </si>
  <si>
    <t>SMH-3007AA:F02</t>
  </si>
  <si>
    <t>SMH-3007AA:F03</t>
  </si>
  <si>
    <t>SMH-3007AA:F04</t>
  </si>
  <si>
    <t>SMH-3007AA:F05</t>
  </si>
  <si>
    <t>SMH-3007AA:F06</t>
  </si>
  <si>
    <t>SMH-3007AA:F07</t>
  </si>
  <si>
    <t>SMH-3007AA:F08</t>
  </si>
  <si>
    <t>SMH-3007AA:F09</t>
  </si>
  <si>
    <t>SMH-3007AA:F10</t>
  </si>
  <si>
    <t>SMH-3007AA:F11</t>
  </si>
  <si>
    <t>SMH-3007AA:F12</t>
  </si>
  <si>
    <t>SMH-3007AA:F13</t>
  </si>
  <si>
    <t>SMH-3007AA:F14</t>
  </si>
  <si>
    <t>SMH-3007AA:F15</t>
  </si>
  <si>
    <t>SMH-3007AA:F16</t>
  </si>
  <si>
    <t>SMH-3007AA:F17</t>
  </si>
  <si>
    <t>SMH-3007AA:F18</t>
  </si>
  <si>
    <t>SMH-3007AA:F19</t>
  </si>
  <si>
    <t>SMH-3007AA:F20</t>
  </si>
  <si>
    <t>SMH-3007AA:F21</t>
  </si>
  <si>
    <t>SMH-3007AA:F22</t>
  </si>
  <si>
    <t>SMH-3007AA:F23</t>
  </si>
  <si>
    <t>SMH-3007AA:F24</t>
  </si>
  <si>
    <t>SMH-3007AA:G01</t>
  </si>
  <si>
    <t>SMH-3007AA:G02</t>
  </si>
  <si>
    <t>SMH-3007AA:G03</t>
  </si>
  <si>
    <t>SMH-3007AA:G04</t>
  </si>
  <si>
    <t>SMH-3007AA:G05</t>
  </si>
  <si>
    <t>SMH-3007AA:G06</t>
  </si>
  <si>
    <t>SMH-3007AA:G07</t>
  </si>
  <si>
    <t>SMH-3007AA:G08</t>
  </si>
  <si>
    <t>SMH-3007AA:G09</t>
  </si>
  <si>
    <t>SMH-3007AA:G10</t>
  </si>
  <si>
    <t>SMH-3007AA:G11</t>
  </si>
  <si>
    <t>SMH-3007AA:G12</t>
  </si>
  <si>
    <t>SMH-3007AA:G13</t>
  </si>
  <si>
    <t>SMH-3007AA:G14</t>
  </si>
  <si>
    <t>SMH-3007AA:G15</t>
  </si>
  <si>
    <t>SMH-3007AA:G16</t>
  </si>
  <si>
    <t>SMH-3007AA:G17</t>
  </si>
  <si>
    <t>SMH-3007AA:G18</t>
  </si>
  <si>
    <t>SMH-3007AA:G19</t>
  </si>
  <si>
    <t>SMH-3007AA:G20</t>
  </si>
  <si>
    <t>SMH-3007AA:G21</t>
  </si>
  <si>
    <t>SMH-3007AA:G22</t>
  </si>
  <si>
    <t>SMH-3007AA:G23</t>
  </si>
  <si>
    <t>SMH-3007AA:G24</t>
  </si>
  <si>
    <t>SMH-3007AA:H01</t>
  </si>
  <si>
    <t>SMH-3007AA:H02</t>
  </si>
  <si>
    <t>SMH-3007AA:H03</t>
  </si>
  <si>
    <t>SMH-3007AA:H04</t>
  </si>
  <si>
    <t>SMH-3007AA:H05</t>
  </si>
  <si>
    <t>SMH-3007AA:H06</t>
  </si>
  <si>
    <t>SMH-3007AA:H07</t>
  </si>
  <si>
    <t>SMH-3007AA:H08</t>
  </si>
  <si>
    <t>SMH-3007AA:H09</t>
  </si>
  <si>
    <t>SMH-3007AA:H10</t>
  </si>
  <si>
    <t>SMH-3007AA:H11</t>
  </si>
  <si>
    <t>SMH-3007AA:H12</t>
  </si>
  <si>
    <t>SMH-3007AA:H13</t>
  </si>
  <si>
    <t>SMH-3007AA:H14</t>
  </si>
  <si>
    <t>SMH-3007AA:H15</t>
  </si>
  <si>
    <t>SMH-3007AA:H16</t>
  </si>
  <si>
    <t>SMH-3007AA:H17</t>
  </si>
  <si>
    <t>SMH-3007AA:H18</t>
  </si>
  <si>
    <t>SMH-3007AA:H19</t>
  </si>
  <si>
    <t>SMH-3007AA:H20</t>
  </si>
  <si>
    <t>SMH-3007AA:H21</t>
  </si>
  <si>
    <t>SMH-3007AA:H22</t>
  </si>
  <si>
    <t>SMH-3007AA:H23</t>
  </si>
  <si>
    <t>SMH-3007AA:H24</t>
  </si>
  <si>
    <t>SMH-3007AA:I01</t>
  </si>
  <si>
    <t>SMH-3007AA:I02</t>
  </si>
  <si>
    <t>SMH-3007AA:I03</t>
  </si>
  <si>
    <t>SMH-3007AA:I04</t>
  </si>
  <si>
    <t>SMH-3007AA:I05</t>
  </si>
  <si>
    <t>SMH-3007AA:I06</t>
  </si>
  <si>
    <t>SMH-3007AA:I07</t>
  </si>
  <si>
    <t>SMH-3007AA:I08</t>
  </si>
  <si>
    <t>SMH-3007AA:I09</t>
  </si>
  <si>
    <t>SMH-3007AA:I10</t>
  </si>
  <si>
    <t>SMH-3007AA:I11</t>
  </si>
  <si>
    <t>SMH-3007AA:I12</t>
  </si>
  <si>
    <t>SMH-3007AA:I13</t>
  </si>
  <si>
    <t>SMH-3007AA:I14</t>
  </si>
  <si>
    <t>SMH-3007AA:I15</t>
  </si>
  <si>
    <t>SMH-3007AA:I16</t>
  </si>
  <si>
    <t>SMH-3007AA:I17</t>
  </si>
  <si>
    <t>SMH-3007AA:I18</t>
  </si>
  <si>
    <t>SMH-3007AA:I19</t>
  </si>
  <si>
    <t>SMH-3007AA:I20</t>
  </si>
  <si>
    <t>SMH-3007AA:I21</t>
  </si>
  <si>
    <t>SMH-3007AA:I22</t>
  </si>
  <si>
    <t>SMH-3007AA:I23</t>
  </si>
  <si>
    <t>SMH-3007AA:I24</t>
  </si>
  <si>
    <t>SMH-3007AA:J01</t>
  </si>
  <si>
    <t>SMH-3007AA:J02</t>
  </si>
  <si>
    <t>SMH-3007AA:J03</t>
  </si>
  <si>
    <t>SMH-3007AA:J04</t>
  </si>
  <si>
    <t>SMH-3007AA:J05</t>
  </si>
  <si>
    <t>SMH-3007AA:J06</t>
  </si>
  <si>
    <t>SMH-3007AA:J07</t>
  </si>
  <si>
    <t>SMH-3007AA:J08</t>
  </si>
  <si>
    <t>SMH-3007AA:J09</t>
  </si>
  <si>
    <t>SMH-3007AA:J10</t>
  </si>
  <si>
    <t>SMH-3007AA:J11</t>
  </si>
  <si>
    <t>SMH-3007AA:J12</t>
  </si>
  <si>
    <t>SMH-3007AA:J13</t>
  </si>
  <si>
    <t>SMH-3007AA:J14</t>
  </si>
  <si>
    <t>SMH-3007AA:J15</t>
  </si>
  <si>
    <t>SMH-3007AA:J16</t>
  </si>
  <si>
    <t>SMH-3007AA:J17</t>
  </si>
  <si>
    <t>SMH-3007AA:J18</t>
  </si>
  <si>
    <t>SMH-3007AA:J19</t>
  </si>
  <si>
    <t>SMH-3007AA:J20</t>
  </si>
  <si>
    <t>SMH-3007AA:J21</t>
  </si>
  <si>
    <t>SMH-3007AA:J22</t>
  </si>
  <si>
    <t>SMH-3007AA:J23</t>
  </si>
  <si>
    <t>SMH-3007AA:J24</t>
  </si>
  <si>
    <t>SMH-3007AA:K01</t>
  </si>
  <si>
    <t>SMH-3007AA:K02</t>
  </si>
  <si>
    <t>SMH-3007AA:K03</t>
  </si>
  <si>
    <t>SMH-3007AA:K04</t>
  </si>
  <si>
    <t>SMH-3007AA:K05</t>
  </si>
  <si>
    <t>SMH-3007AA:K06</t>
  </si>
  <si>
    <t>SMH-3007AA:K07</t>
  </si>
  <si>
    <t>SMH-3007AA:K08</t>
  </si>
  <si>
    <t>SMH-3007AA:K09</t>
  </si>
  <si>
    <t>SMH-3007AA:K10</t>
  </si>
  <si>
    <t>SMH-3007AA:K11</t>
  </si>
  <si>
    <t>SMH-3007AA:K12</t>
  </si>
  <si>
    <t>SMH-3007AA:K13</t>
  </si>
  <si>
    <t>SMH-3007AA:K14</t>
  </si>
  <si>
    <t>SMH-3007AA:K15</t>
  </si>
  <si>
    <t>SMH-3007AA:K16</t>
  </si>
  <si>
    <t>SMH-3007AA:K17</t>
  </si>
  <si>
    <t>SMH-3007AA:K18</t>
  </si>
  <si>
    <t>SMH-3007AA:K19</t>
  </si>
  <si>
    <t>SMH-3007AA:K20</t>
  </si>
  <si>
    <t>SMH-3007AA:K21</t>
  </si>
  <si>
    <t>SMH-3007AA:K22</t>
  </si>
  <si>
    <t>SMH-3007AA:K23</t>
  </si>
  <si>
    <t>SMH-3007AA:K24</t>
  </si>
  <si>
    <t>SMH-3007AA:L01</t>
  </si>
  <si>
    <t>SMH-3007AA:L02</t>
  </si>
  <si>
    <t>SMH-3007AA:L03</t>
  </si>
  <si>
    <t>SMH-3007AA:L04</t>
  </si>
  <si>
    <t>SMH-3007AA:L05</t>
  </si>
  <si>
    <t>SMH-3007AA:L06</t>
  </si>
  <si>
    <t>SMH-3007AA:L07</t>
  </si>
  <si>
    <t>SMH-3007AA:L08</t>
  </si>
  <si>
    <t>SMH-3007AA:L09</t>
  </si>
  <si>
    <t>SMH-3007AA:L10</t>
  </si>
  <si>
    <t>SMH-3007AA:L11</t>
  </si>
  <si>
    <t>SMH-3007AA:L12</t>
  </si>
  <si>
    <t>SMH-3007AA:L13</t>
  </si>
  <si>
    <t>SMH-3007AA:L14</t>
  </si>
  <si>
    <t>SMH-3007AA:L15</t>
  </si>
  <si>
    <t>SMH-3007AA:L16</t>
  </si>
  <si>
    <t>SMH-3007AA:L17</t>
  </si>
  <si>
    <t>SMH-3007AA:L18</t>
  </si>
  <si>
    <t>SMH-3007AA:L19</t>
  </si>
  <si>
    <t>SMH-3007AA:L20</t>
  </si>
  <si>
    <t>SMH-3007AA:L21</t>
  </si>
  <si>
    <t>SMH-3007AA:L22</t>
  </si>
  <si>
    <t>SMH-3007AA:L23</t>
  </si>
  <si>
    <t>SMH-3007AA:L24</t>
  </si>
  <si>
    <t>SMH-3007AA:M01</t>
  </si>
  <si>
    <t>SMH-3007AA:M02</t>
  </si>
  <si>
    <t>SMH-3007AA:M03</t>
  </si>
  <si>
    <t>SMH-3007AA:M04</t>
  </si>
  <si>
    <t>SMH-3007AA:M05</t>
  </si>
  <si>
    <t>SMH-3007AA:M06</t>
  </si>
  <si>
    <t>SMH-3007AA:M07</t>
  </si>
  <si>
    <t>SMH-3007AA:M08</t>
  </si>
  <si>
    <t>SMH-3007AA:M09</t>
  </si>
  <si>
    <t>SMH-3007AA:M10</t>
  </si>
  <si>
    <t>SMH-3007AA:M11</t>
  </si>
  <si>
    <t>SMH-3007AA:M12</t>
  </si>
  <si>
    <t>SMH-3007AA:M13</t>
  </si>
  <si>
    <t>SMH-3007AA:M14</t>
  </si>
  <si>
    <t>SMH-3007AA:M15</t>
  </si>
  <si>
    <t>SMH-3007AA:M16</t>
  </si>
  <si>
    <t>SMH-3007AA:M17</t>
  </si>
  <si>
    <t>SMH-3007AA:M18</t>
  </si>
  <si>
    <t>SMH-3007AA:M19</t>
  </si>
  <si>
    <t>SMH-3007AA:M20</t>
  </si>
  <si>
    <t>SMH-3007AA:M21</t>
  </si>
  <si>
    <t>SMH-3007AA:M22</t>
  </si>
  <si>
    <t>SMH-3007AA:M23</t>
  </si>
  <si>
    <t>SMH-3007AA:M24</t>
  </si>
  <si>
    <t>SMH-3007AA:N01</t>
  </si>
  <si>
    <t>SMH-3007AA:N02</t>
  </si>
  <si>
    <t>SMH-3007AA:N03</t>
  </si>
  <si>
    <t>SMH-3007AA:N04</t>
  </si>
  <si>
    <t>SMH-3007AA:N05</t>
  </si>
  <si>
    <t>SMH-3007AA:N06</t>
  </si>
  <si>
    <t>SMH-3007AA:N07</t>
  </si>
  <si>
    <t>SMH-3007AA:N08</t>
  </si>
  <si>
    <t>SMH-3007AA:N09</t>
  </si>
  <si>
    <t>SMH-3007AA:N10</t>
  </si>
  <si>
    <t>SMH-3007AA:N11</t>
  </si>
  <si>
    <t>SMH-3007AA:N12</t>
  </si>
  <si>
    <t>SMH-3007AA:N13</t>
  </si>
  <si>
    <t>SMH-3007AA:N14</t>
  </si>
  <si>
    <t>SMH-3007AA:N15</t>
  </si>
  <si>
    <t>SMH-3007AA:N16</t>
  </si>
  <si>
    <t>SMH-3007AA:N17</t>
  </si>
  <si>
    <t>SMH-3007AA:N18</t>
  </si>
  <si>
    <t>SMH-3007AA:N19</t>
  </si>
  <si>
    <t>SMH-3007AA:N20</t>
  </si>
  <si>
    <t>SMH-3007AA:N21</t>
  </si>
  <si>
    <t>SMH-3007AA:N22</t>
  </si>
  <si>
    <t>SMH-3007AA:N23</t>
  </si>
  <si>
    <t>SMH-3007AA:N24</t>
  </si>
  <si>
    <t>SMH-3007AA:O01</t>
  </si>
  <si>
    <t>SMH-3007AA:O02</t>
  </si>
  <si>
    <t>SMH-3007AA:O03</t>
  </si>
  <si>
    <t>SMH-3007AA:O04</t>
  </si>
  <si>
    <t>SMH-3007AA:O05</t>
  </si>
  <si>
    <t>SMH-3007AA:O06</t>
  </si>
  <si>
    <t>SMH-3007AA:O07</t>
  </si>
  <si>
    <t>SMH-3007AA:O08</t>
  </si>
  <si>
    <t>SMH-3007AA:O09</t>
  </si>
  <si>
    <t>SMH-3007AA:O10</t>
  </si>
  <si>
    <t>SMH-3007AA:O11</t>
  </si>
  <si>
    <t>SMH-3007AA:O12</t>
  </si>
  <si>
    <t>SMH-3007AA:O13</t>
  </si>
  <si>
    <t>SMH-3007AA:O14</t>
  </si>
  <si>
    <t>SMH-3007AA:O15</t>
  </si>
  <si>
    <t>SMH-3007AA:O16</t>
  </si>
  <si>
    <t>SMH-3007AA:O17</t>
  </si>
  <si>
    <t>SMH-3007AA:O18</t>
  </si>
  <si>
    <t>SMH-3007AA:O19</t>
  </si>
  <si>
    <t>SMH-3007AA:O20</t>
  </si>
  <si>
    <t>SMH-3007AA:O21</t>
  </si>
  <si>
    <t>SMH-3007AA:O22</t>
  </si>
  <si>
    <t>SMH-3007AA:O23</t>
  </si>
  <si>
    <t>SMH-3007AA:O24</t>
  </si>
  <si>
    <t>SMH-3007AA:P01</t>
  </si>
  <si>
    <t>SMH-3007AA:P02</t>
  </si>
  <si>
    <t>SMH-3007AA:P03</t>
  </si>
  <si>
    <t>SMH-3007AA:P04</t>
  </si>
  <si>
    <t>SMH-3007AA:P05</t>
  </si>
  <si>
    <t>SMH-3007AA:P06</t>
  </si>
  <si>
    <t>SMH-3007AA:P07</t>
  </si>
  <si>
    <t>SMH-3007AA:P08</t>
  </si>
  <si>
    <t>SMH-3007AA:P09</t>
  </si>
  <si>
    <t>SMH-3007AA:P10</t>
  </si>
  <si>
    <t>SMH-3007AA:P11</t>
  </si>
  <si>
    <t>SMH-3007AA:P12</t>
  </si>
  <si>
    <t>SMH-3007AA:P13</t>
  </si>
  <si>
    <t>SMH-3007AA:P14</t>
  </si>
  <si>
    <t>SMH-3007AA:P15</t>
  </si>
  <si>
    <t>SMH-3007AA:P16</t>
  </si>
  <si>
    <t>SMH-3007AA:P17</t>
  </si>
  <si>
    <t>SMH-3007AA:P18</t>
  </si>
  <si>
    <t>SMH-3007AA:P19</t>
  </si>
  <si>
    <t>SMH-3007AA:P20</t>
  </si>
  <si>
    <t>SMH-3007AA:P21</t>
  </si>
  <si>
    <t>SMH-3007AA:P22</t>
  </si>
  <si>
    <t>SMH-3007AA:P23</t>
  </si>
  <si>
    <t>SMH-3007AA:P24</t>
  </si>
  <si>
    <t>SMH-3008AA:A01</t>
  </si>
  <si>
    <t>SMH-3008AA:A02</t>
  </si>
  <si>
    <t>SMH-3008AA:A03</t>
  </si>
  <si>
    <t>SMH-3008AA:A04</t>
  </si>
  <si>
    <t>SMH-3008AA:A05</t>
  </si>
  <si>
    <t>SMH-3008AA:A06</t>
  </si>
  <si>
    <t>SMH-3008AA:A07</t>
  </si>
  <si>
    <t>SMH-3008AA:A08</t>
  </si>
  <si>
    <t>SMH-3008AA:A09</t>
  </si>
  <si>
    <t>SMH-3008AA:A10</t>
  </si>
  <si>
    <t>SMH-3008AA:A11</t>
  </si>
  <si>
    <t>SMH-3008AA:A12</t>
  </si>
  <si>
    <t>SMH-3008AA:A13</t>
  </si>
  <si>
    <t>SMH-3008AA:A14</t>
  </si>
  <si>
    <t>SMH-3008AA:A15</t>
  </si>
  <si>
    <t>SMH-3008AA:A16</t>
  </si>
  <si>
    <t>SMH-3008AA:A17</t>
  </si>
  <si>
    <t>SMH-3008AA:A18</t>
  </si>
  <si>
    <t>SMH-3008AA:A19</t>
  </si>
  <si>
    <t>SMH-3008AA:A20</t>
  </si>
  <si>
    <t>SMH-3008AA:A21</t>
  </si>
  <si>
    <t>SMH-3008AA:A22</t>
  </si>
  <si>
    <t>SMH-3008AA:A23</t>
  </si>
  <si>
    <t>SMH-3008AA:A24</t>
  </si>
  <si>
    <t>SMH-3008AA:B01</t>
  </si>
  <si>
    <t>SMH-3008AA:B02</t>
  </si>
  <si>
    <t>SMH-3008AA:B03</t>
  </si>
  <si>
    <t>SMH-3008AA:B04</t>
  </si>
  <si>
    <t>SMH-3008AA:B05</t>
  </si>
  <si>
    <t>SMH-3008AA:B06</t>
  </si>
  <si>
    <t>SMH-3008AA:B07</t>
  </si>
  <si>
    <t>SMH-3008AA:B08</t>
  </si>
  <si>
    <t>SMH-3008AA:B09</t>
  </si>
  <si>
    <t>SMH-3008AA:B10</t>
  </si>
  <si>
    <t>SMH-3008AA:B11</t>
  </si>
  <si>
    <t>SMH-3008AA:B12</t>
  </si>
  <si>
    <t>SMH-3008AA:B13</t>
  </si>
  <si>
    <t>SMH-3008AA:B14</t>
  </si>
  <si>
    <t>SMH-3008AA:B15</t>
  </si>
  <si>
    <t>SMH-3008AA:B16</t>
  </si>
  <si>
    <t>SMH-3008AA:B17</t>
  </si>
  <si>
    <t>SMH-3008AA:B18</t>
  </si>
  <si>
    <t>SMH-3008AA:B19</t>
  </si>
  <si>
    <t>SMH-3008AA:B20</t>
  </si>
  <si>
    <t>SMH-3008AA:B21</t>
  </si>
  <si>
    <t>SMH-3008AA:B22</t>
  </si>
  <si>
    <t>SMH-3008AA:B23</t>
  </si>
  <si>
    <t>SMH-3008AA:B24</t>
  </si>
  <si>
    <t>SMH-3008AA:C01</t>
  </si>
  <si>
    <t>SMH-3008AA:C02</t>
  </si>
  <si>
    <t>SMH-3008AA:C03</t>
  </si>
  <si>
    <t>SMH-3008AA:C04</t>
  </si>
  <si>
    <t>SMH-3008AA:C05</t>
  </si>
  <si>
    <t>SMH-3008AA:C06</t>
  </si>
  <si>
    <t>SMH-3008AA:C07</t>
  </si>
  <si>
    <t>SMH-3008AA:C08</t>
  </si>
  <si>
    <t>SMH-3008AA:C09</t>
  </si>
  <si>
    <t>SMH-3008AA:C10</t>
  </si>
  <si>
    <t>SMH-3008AA:C11</t>
  </si>
  <si>
    <t>SMH-3008AA:C12</t>
  </si>
  <si>
    <t>SMH-3008AA:C13</t>
  </si>
  <si>
    <t>SMH-3008AA:C14</t>
  </si>
  <si>
    <t>SMH-3008AA:C15</t>
  </si>
  <si>
    <t>SMH-3008AA:C16</t>
  </si>
  <si>
    <t>SMH-3008AA:C17</t>
  </si>
  <si>
    <t>SMH-3008AA:C18</t>
  </si>
  <si>
    <t>SMH-3008AA:C19</t>
  </si>
  <si>
    <t>SMH-3008AA:C20</t>
  </si>
  <si>
    <t>SMH-3008AA:C21</t>
  </si>
  <si>
    <t>SMH-3008AA:C22</t>
  </si>
  <si>
    <t>SMH-3008AA:C23</t>
  </si>
  <si>
    <t>SMH-3008AA:C24</t>
  </si>
  <si>
    <t>SMH-3008AA:D01</t>
  </si>
  <si>
    <t>SMH-3008AA:D02</t>
  </si>
  <si>
    <t>SMH-3008AA:D03</t>
  </si>
  <si>
    <t>SMH-3008AA:D04</t>
  </si>
  <si>
    <t>SMH-3008AA:D05</t>
  </si>
  <si>
    <t>SMH-3008AA:D06</t>
  </si>
  <si>
    <t>SMH-3008AA:D07</t>
  </si>
  <si>
    <t>SMH-3008AA:D08</t>
  </si>
  <si>
    <t>SMH-3008AA:D09</t>
  </si>
  <si>
    <t>SMH-3008AA:D10</t>
  </si>
  <si>
    <t>SMH-3008AA:D11</t>
  </si>
  <si>
    <t>SMH-3008AA:D12</t>
  </si>
  <si>
    <t>SMH-3008AA:D13</t>
  </si>
  <si>
    <t>SMH-3008AA:D14</t>
  </si>
  <si>
    <t>SMH-3008AA:D15</t>
  </si>
  <si>
    <t>SMH-3008AA:D16</t>
  </si>
  <si>
    <t>SMH-3008AA:D17</t>
  </si>
  <si>
    <t>SMH-3008AA:D18</t>
  </si>
  <si>
    <t>SMH-3008AA:D19</t>
  </si>
  <si>
    <t>SMH-3008AA:D20</t>
  </si>
  <si>
    <t>SMH-3008AA:D21</t>
  </si>
  <si>
    <t>SMH-3008AA:D22</t>
  </si>
  <si>
    <t>SMH-3008AA:D23</t>
  </si>
  <si>
    <t>SMH-3008AA:D24</t>
  </si>
  <si>
    <t>SMH-3008AA:E01</t>
  </si>
  <si>
    <t>SMH-3008AA:E02</t>
  </si>
  <si>
    <t>SMH-3008AA:E03</t>
  </si>
  <si>
    <t>SMH-3008AA:E04</t>
  </si>
  <si>
    <t>SMH-3008AA:E05</t>
  </si>
  <si>
    <t>SMH-3008AA:E06</t>
  </si>
  <si>
    <t>SMH-3008AA:E07</t>
  </si>
  <si>
    <t>SMH-3008AA:E08</t>
  </si>
  <si>
    <t>SMH-3008AA:E09</t>
  </si>
  <si>
    <t>SMH-3008AA:E10</t>
  </si>
  <si>
    <t>SMH-3008AA:E11</t>
  </si>
  <si>
    <t>SMH-3008AA:E12</t>
  </si>
  <si>
    <t>SMH-3008AA:E13</t>
  </si>
  <si>
    <t>SMH-3008AA:E14</t>
  </si>
  <si>
    <t>SMH-3008AA:E15</t>
  </si>
  <si>
    <t>SMH-3008AA:E16</t>
  </si>
  <si>
    <t>SMH-3008AA:E17</t>
  </si>
  <si>
    <t>SMH-3008AA:E18</t>
  </si>
  <si>
    <t>SMH-3008AA:E19</t>
  </si>
  <si>
    <t>SMH-3008AA:E20</t>
  </si>
  <si>
    <t>SMH-3008AA:E21</t>
  </si>
  <si>
    <t>SMH-3008AA:E22</t>
  </si>
  <si>
    <t>SMH-3008AA:E23</t>
  </si>
  <si>
    <t>SMH-3008AA:E24</t>
  </si>
  <si>
    <t>SMH-3008AA:F01</t>
  </si>
  <si>
    <t>SMH-3008AA:F02</t>
  </si>
  <si>
    <t>SMH-3008AA:F03</t>
  </si>
  <si>
    <t>SMH-3008AA:F04</t>
  </si>
  <si>
    <t>SMH-3008AA:F05</t>
  </si>
  <si>
    <t>SMH-3008AA:F06</t>
  </si>
  <si>
    <t>SMH-3008AA:F07</t>
  </si>
  <si>
    <t>SMH-3008AA:F08</t>
  </si>
  <si>
    <t>SMH-3008AA:F09</t>
  </si>
  <si>
    <t>SMH-3008AA:F10</t>
  </si>
  <si>
    <t>SMH-3008AA:F11</t>
  </si>
  <si>
    <t>SMH-3008AA:F12</t>
  </si>
  <si>
    <t>SMH-3008AA:F13</t>
  </si>
  <si>
    <t>SMH-3008AA:F14</t>
  </si>
  <si>
    <t>SMH-3008AA:F15</t>
  </si>
  <si>
    <t>SMH-3008AA:F16</t>
  </si>
  <si>
    <t>SMH-3008AA:F17</t>
  </si>
  <si>
    <t>SMH-3008AA:F18</t>
  </si>
  <si>
    <t>SMH-3008AA:F19</t>
  </si>
  <si>
    <t>SMH-3008AA:F20</t>
  </si>
  <si>
    <t>SMH-3008AA:F21</t>
  </si>
  <si>
    <t>SMH-3008AA:F22</t>
  </si>
  <si>
    <t>SMH-3008AA:F23</t>
  </si>
  <si>
    <t>SMH-3008AA:F24</t>
  </si>
  <si>
    <t>SMH-3008AA:G01</t>
  </si>
  <si>
    <t>SMH-3008AA:G02</t>
  </si>
  <si>
    <t>SMH-3008AA:G03</t>
  </si>
  <si>
    <t>SMH-3008AA:G04</t>
  </si>
  <si>
    <t>SMH-3008AA:G05</t>
  </si>
  <si>
    <t>SMH-3008AA:G06</t>
  </si>
  <si>
    <t>SMH-3008AA:G07</t>
  </si>
  <si>
    <t>SMH-3008AA:G08</t>
  </si>
  <si>
    <t>SMH-3008AA:G09</t>
  </si>
  <si>
    <t>SMH-3008AA:G10</t>
  </si>
  <si>
    <t>SMH-3008AA:G11</t>
  </si>
  <si>
    <t>SMH-3008AA:G12</t>
  </si>
  <si>
    <t>SMH-3008AA:G13</t>
  </si>
  <si>
    <t>SMH-3008AA:G14</t>
  </si>
  <si>
    <t>SMH-3008AA:G15</t>
  </si>
  <si>
    <t>SMH-3008AA:G16</t>
  </si>
  <si>
    <t>SMH-3008AA:G17</t>
  </si>
  <si>
    <t>SMH-3008AA:G18</t>
  </si>
  <si>
    <t>SMH-3008AA:G19</t>
  </si>
  <si>
    <t>SMH-3008AA:G20</t>
  </si>
  <si>
    <t>SMH-3008AA:G21</t>
  </si>
  <si>
    <t>SMH-3008AA:G22</t>
  </si>
  <si>
    <t>SMH-3008AA:G23</t>
  </si>
  <si>
    <t>SMH-3008AA:G24</t>
  </si>
  <si>
    <t>SMH-3008AA:H01</t>
  </si>
  <si>
    <t>SMH-3008AA:H02</t>
  </si>
  <si>
    <t>SMH-3008AA:H03</t>
  </si>
  <si>
    <t>SMH-3008AA:H04</t>
  </si>
  <si>
    <t>SMH-3008AA:H05</t>
  </si>
  <si>
    <t>SMH-3008AA:H06</t>
  </si>
  <si>
    <t>SMH-3008AA:H07</t>
  </si>
  <si>
    <t>SMH-3008AA:H08</t>
  </si>
  <si>
    <t>SMH-3008AA:H09</t>
  </si>
  <si>
    <t>SMH-3008AA:H10</t>
  </si>
  <si>
    <t>SMH-3008AA:H11</t>
  </si>
  <si>
    <t>SMH-3008AA:H12</t>
  </si>
  <si>
    <t>SMH-3008AA:H13</t>
  </si>
  <si>
    <t>SMH-3008AA:H14</t>
  </si>
  <si>
    <t>SMH-3008AA:H15</t>
  </si>
  <si>
    <t>SMH-3008AA:H16</t>
  </si>
  <si>
    <t>SMH-3008AA:H17</t>
  </si>
  <si>
    <t>SMH-3008AA:H18</t>
  </si>
  <si>
    <t>SMH-3008AA:H19</t>
  </si>
  <si>
    <t>SMH-3008AA:H20</t>
  </si>
  <si>
    <t>SMH-3008AA:H21</t>
  </si>
  <si>
    <t>SMH-3008AA:H22</t>
  </si>
  <si>
    <t>SMH-3008AA:H23</t>
  </si>
  <si>
    <t>SMH-3008AA:H24</t>
  </si>
  <si>
    <t>SMH-3008AA:I01</t>
  </si>
  <si>
    <t>SMH-3008AA:I02</t>
  </si>
  <si>
    <t>SMH-3008AA:I03</t>
  </si>
  <si>
    <t>SMH-3008AA:I04</t>
  </si>
  <si>
    <t>SMH-3008AA:I05</t>
  </si>
  <si>
    <t>SMH-3008AA:I06</t>
  </si>
  <si>
    <t>SMH-3008AA:I07</t>
  </si>
  <si>
    <t>SMH-3008AA:I08</t>
  </si>
  <si>
    <t>SMH-3008AA:I09</t>
  </si>
  <si>
    <t>SMH-3008AA:I10</t>
  </si>
  <si>
    <t>SMH-3008AA:I11</t>
  </si>
  <si>
    <t>SMH-3008AA:I12</t>
  </si>
  <si>
    <t>SMH-3008AA:I13</t>
  </si>
  <si>
    <t>SMH-3008AA:I14</t>
  </si>
  <si>
    <t>SMH-3008AA:I15</t>
  </si>
  <si>
    <t>SMH-3008AA:I16</t>
  </si>
  <si>
    <t>SMH-3008AA:I17</t>
  </si>
  <si>
    <t>SMH-3008AA:I18</t>
  </si>
  <si>
    <t>SMH-3008AA:I19</t>
  </si>
  <si>
    <t>SMH-3008AA:I20</t>
  </si>
  <si>
    <t>SMH-3008AA:I21</t>
  </si>
  <si>
    <t>SMH-3008AA:I22</t>
  </si>
  <si>
    <t>SMH-3008AA:I23</t>
  </si>
  <si>
    <t>SMH-3008AA:I24</t>
  </si>
  <si>
    <t>SMH-3008AA:J01</t>
  </si>
  <si>
    <t>SMH-3008AA:J02</t>
  </si>
  <si>
    <t>SMH-3008AA:J03</t>
  </si>
  <si>
    <t>SMH-3008AA:J04</t>
  </si>
  <si>
    <t>SMH-3008AA:J05</t>
  </si>
  <si>
    <t>SMH-3008AA:J06</t>
  </si>
  <si>
    <t>SMH-3008AA:J07</t>
  </si>
  <si>
    <t>SMH-3008AA:J08</t>
  </si>
  <si>
    <t>SMH-3008AA:J09</t>
  </si>
  <si>
    <t>SMH-3008AA:J10</t>
  </si>
  <si>
    <t>SMH-3008AA:J11</t>
  </si>
  <si>
    <t>SMH-3008AA:J12</t>
  </si>
  <si>
    <t>SMH-3008AA:J13</t>
  </si>
  <si>
    <t>SMH-3008AA:J14</t>
  </si>
  <si>
    <t>SMH-3008AA:J15</t>
  </si>
  <si>
    <t>SMH-3008AA:J16</t>
  </si>
  <si>
    <t>SMH-3008AA:J17</t>
  </si>
  <si>
    <t>SMH-3008AA:J18</t>
  </si>
  <si>
    <t>SMH-3008AA:J19</t>
  </si>
  <si>
    <t>SMH-3008AA:J20</t>
  </si>
  <si>
    <t>SMH-3008AA:J21</t>
  </si>
  <si>
    <t>SMH-3008AA:J22</t>
  </si>
  <si>
    <t>SMH-3008AA:J23</t>
  </si>
  <si>
    <t>SMH-3008AA:J24</t>
  </si>
  <si>
    <t>SMH-3008AA:K01</t>
  </si>
  <si>
    <t>SMH-3008AA:K02</t>
  </si>
  <si>
    <t>SMH-3008AA:K03</t>
  </si>
  <si>
    <t>SMH-3008AA:K04</t>
  </si>
  <si>
    <t>SMH-3008AA:K05</t>
  </si>
  <si>
    <t>SMH-3008AA:K06</t>
  </si>
  <si>
    <t>SMH-3008AA:K07</t>
  </si>
  <si>
    <t>SMH-3008AA:K08</t>
  </si>
  <si>
    <t>SMH-3008AA:K09</t>
  </si>
  <si>
    <t>SMH-3008AA:K10</t>
  </si>
  <si>
    <t>SMH-3008AA:K11</t>
  </si>
  <si>
    <t>SMH-3008AA:K12</t>
  </si>
  <si>
    <t>SMH-3008AA:K13</t>
  </si>
  <si>
    <t>SMH-3008AA:K14</t>
  </si>
  <si>
    <t>SMH-3008AA:K15</t>
  </si>
  <si>
    <t>SMH-3008AA:K16</t>
  </si>
  <si>
    <t>SMH-3008AA:K17</t>
  </si>
  <si>
    <t>SMH-3008AA:K18</t>
  </si>
  <si>
    <t>SMH-3008AA:K19</t>
  </si>
  <si>
    <t>SMH-3008AA:K20</t>
  </si>
  <si>
    <t>SMH-3008AA:K21</t>
  </si>
  <si>
    <t>SMH-3008AA:K22</t>
  </si>
  <si>
    <t>SMH-3008AA:K23</t>
  </si>
  <si>
    <t>SMH-3008AA:K24</t>
  </si>
  <si>
    <t>SMH-3008AA:L01</t>
  </si>
  <si>
    <t>SMH-3008AA:L02</t>
  </si>
  <si>
    <t>SMH-3008AA:L03</t>
  </si>
  <si>
    <t>SMH-3008AA:L04</t>
  </si>
  <si>
    <t>SMH-3008AA:L05</t>
  </si>
  <si>
    <t>SMH-3008AA:L06</t>
  </si>
  <si>
    <t>SMH-3008AA:L07</t>
  </si>
  <si>
    <t>SMH-3008AA:L08</t>
  </si>
  <si>
    <t>SMH-3008AA:L09</t>
  </si>
  <si>
    <t>SMH-3008AA:L10</t>
  </si>
  <si>
    <t>SMH-3008AA:L11</t>
  </si>
  <si>
    <t>SMH-3008AA:L12</t>
  </si>
  <si>
    <t>SMH-3008AA:L13</t>
  </si>
  <si>
    <t>SMH-3008AA:L14</t>
  </si>
  <si>
    <t>SMH-3008AA:L15</t>
  </si>
  <si>
    <t>SMH-3008AA:L16</t>
  </si>
  <si>
    <t>SMH-3008AA:L17</t>
  </si>
  <si>
    <t>SMH-3008AA:L18</t>
  </si>
  <si>
    <t>SMH-3008AA:L19</t>
  </si>
  <si>
    <t>SMH-3008AA:L20</t>
  </si>
  <si>
    <t>SMH-3008AA:L21</t>
  </si>
  <si>
    <t>SMH-3008AA:L22</t>
  </si>
  <si>
    <t>SMH-3008AA:L23</t>
  </si>
  <si>
    <t>SMH-3008AA:L24</t>
  </si>
  <si>
    <t>SMH-3008AA:M01</t>
  </si>
  <si>
    <t>SMH-3008AA:M02</t>
  </si>
  <si>
    <t>SMH-3008AA:M03</t>
  </si>
  <si>
    <t>SMH-3008AA:M04</t>
  </si>
  <si>
    <t>SMH-3008AA:M05</t>
  </si>
  <si>
    <t>SMH-3008AA:M06</t>
  </si>
  <si>
    <t>SMH-3008AA:M07</t>
  </si>
  <si>
    <t>SMH-3008AA:M08</t>
  </si>
  <si>
    <t>SMH-3008AA:M09</t>
  </si>
  <si>
    <t>SMH-3008AA:M10</t>
  </si>
  <si>
    <t>SMH-3008AA:M11</t>
  </si>
  <si>
    <t>SMH-3008AA:M12</t>
  </si>
  <si>
    <t>SMH-3008AA:M13</t>
  </si>
  <si>
    <t>SMH-3008AA:M14</t>
  </si>
  <si>
    <t>SMH-3008AA:M15</t>
  </si>
  <si>
    <t>SMH-3008AA:M16</t>
  </si>
  <si>
    <t>SMH-3008AA:M17</t>
  </si>
  <si>
    <t>SMH-3008AA:M18</t>
  </si>
  <si>
    <t>SMH-3008AA:M19</t>
  </si>
  <si>
    <t>SMH-3008AA:M20</t>
  </si>
  <si>
    <t>SMH-3008AA:M21</t>
  </si>
  <si>
    <t>SMH-3008AA:M22</t>
  </si>
  <si>
    <t>SMH-3008AA:M23</t>
  </si>
  <si>
    <t>SMH-3008AA:M24</t>
  </si>
  <si>
    <t>SMH-3008AA:N01</t>
  </si>
  <si>
    <t>SMH-3008AA:N02</t>
  </si>
  <si>
    <t>SMH-3008AA:N03</t>
  </si>
  <si>
    <t>SMH-3008AA:N04</t>
  </si>
  <si>
    <t>SMH-3008AA:N05</t>
  </si>
  <si>
    <t>SMH-3008AA:N06</t>
  </si>
  <si>
    <t>SMH-3008AA:N07</t>
  </si>
  <si>
    <t>SMH-3008AA:N08</t>
  </si>
  <si>
    <t>SMH-3008AA:N09</t>
  </si>
  <si>
    <t>SMH-3008AA:N10</t>
  </si>
  <si>
    <t>SMH-3008AA:N11</t>
  </si>
  <si>
    <t>SMH-3008AA:N12</t>
  </si>
  <si>
    <t>SMH-3008AA:N13</t>
  </si>
  <si>
    <t>SMH-3008AA:N14</t>
  </si>
  <si>
    <t>SMH-3008AA:N15</t>
  </si>
  <si>
    <t>SMH-3008AA:N16</t>
  </si>
  <si>
    <t>SMH-3008AA:N17</t>
  </si>
  <si>
    <t>SMH-3008AA:N18</t>
  </si>
  <si>
    <t>SMH-3008AA:N19</t>
  </si>
  <si>
    <t>SMH-3008AA:N20</t>
  </si>
  <si>
    <t>SMH-3008AA:N21</t>
  </si>
  <si>
    <t>SMH-3008AA:N22</t>
  </si>
  <si>
    <t>SMH-3008AA:N23</t>
  </si>
  <si>
    <t>SMH-3008AA:N24</t>
  </si>
  <si>
    <t>SMH-3008AA:O01</t>
  </si>
  <si>
    <t>SMH-3008AA:O02</t>
  </si>
  <si>
    <t>SMH-3008AA:O03</t>
  </si>
  <si>
    <t>SMH-3008AA:O04</t>
  </si>
  <si>
    <t>SMH-3008AA:O05</t>
  </si>
  <si>
    <t>SMH-3008AA:O06</t>
  </si>
  <si>
    <t>SMH-3008AA:O07</t>
  </si>
  <si>
    <t>SMH-3008AA:O08</t>
  </si>
  <si>
    <t>SMH-3008AA:O09</t>
  </si>
  <si>
    <t>SMH-3008AA:O10</t>
  </si>
  <si>
    <t>SMH-3008AA:O11</t>
  </si>
  <si>
    <t>SMH-3008AA:O12</t>
  </si>
  <si>
    <t>SMH-3008AA:O13</t>
  </si>
  <si>
    <t>SMH-3008AA:O14</t>
  </si>
  <si>
    <t>SMH-3008AA:O15</t>
  </si>
  <si>
    <t>SMH-3008AA:O16</t>
  </si>
  <si>
    <t>SMH-3008AA:O17</t>
  </si>
  <si>
    <t>SMH-3008AA:O18</t>
  </si>
  <si>
    <t>SMH-3008AA:O19</t>
  </si>
  <si>
    <t>SMH-3008AA:O20</t>
  </si>
  <si>
    <t>SMH-3008AA:O21</t>
  </si>
  <si>
    <t>SMH-3008AA:O22</t>
  </si>
  <si>
    <t>SMH-3008AA:O23</t>
  </si>
  <si>
    <t>SMH-3008AA:O24</t>
  </si>
  <si>
    <t>SMH-3008AA:P01</t>
  </si>
  <si>
    <t>SMH-3008AA:P02</t>
  </si>
  <si>
    <t>SMH-3008AA:P03</t>
  </si>
  <si>
    <t>SMH-3008AA:P04</t>
  </si>
  <si>
    <t>SMH-3008AA:P05</t>
  </si>
  <si>
    <t>SMH-3008AA:P06</t>
  </si>
  <si>
    <t>SMH-3008AA:P07</t>
  </si>
  <si>
    <t>SMH-3008AA:P08</t>
  </si>
  <si>
    <t>SMH-3008AA:P09</t>
  </si>
  <si>
    <t>SMH-3008AA:P10</t>
  </si>
  <si>
    <t>SMH-3008AA:P11</t>
  </si>
  <si>
    <t>SMH-3008AA:P12</t>
  </si>
  <si>
    <t>SMH-3008AA:P13</t>
  </si>
  <si>
    <t>SMH-3008AA:P14</t>
  </si>
  <si>
    <t>SMH-3008AA:P15</t>
  </si>
  <si>
    <t>SMH-3008AA:P16</t>
  </si>
  <si>
    <t>SMH-3008AA:P17</t>
  </si>
  <si>
    <t>SMH-3008AA:P18</t>
  </si>
  <si>
    <t>SMH-3008AA:P19</t>
  </si>
  <si>
    <t>SMH-3008AA:P20</t>
  </si>
  <si>
    <t>SMH-3008AA:P21</t>
  </si>
  <si>
    <t>SMH-3008AA:P22</t>
  </si>
  <si>
    <t>SMH-3008AA:P23</t>
  </si>
  <si>
    <t>SMH-3008AA:P24</t>
  </si>
  <si>
    <t>SMH-3009AA:A01</t>
  </si>
  <si>
    <t>SMH-3009AA:A02</t>
  </si>
  <si>
    <t>SMH-3009AA:A03</t>
  </si>
  <si>
    <t>SMH-3009AA:A04</t>
  </si>
  <si>
    <t>SMH-3009AA:A05</t>
  </si>
  <si>
    <t>SMH-3009AA:A06</t>
  </si>
  <si>
    <t>SMH-3009AA:A07</t>
  </si>
  <si>
    <t>SMH-3009AA:A08</t>
  </si>
  <si>
    <t>SMH-3009AA:A09</t>
  </si>
  <si>
    <t>SMH-3009AA:A10</t>
  </si>
  <si>
    <t>SMH-3009AA:A11</t>
  </si>
  <si>
    <t>SMH-3009AA:A12</t>
  </si>
  <si>
    <t>SMH-3009AA:A13</t>
  </si>
  <si>
    <t>SMH-3009AA:A14</t>
  </si>
  <si>
    <t>SMH-3009AA:A15</t>
  </si>
  <si>
    <t>SMH-3009AA:A16</t>
  </si>
  <si>
    <t>SMH-3009AA:A17</t>
  </si>
  <si>
    <t>SMH-3009AA:A18</t>
  </si>
  <si>
    <t>SMH-3009AA:A19</t>
  </si>
  <si>
    <t>SMH-3009AA:A20</t>
  </si>
  <si>
    <t>SMH-3009AA:A21</t>
  </si>
  <si>
    <t>SMH-3009AA:A22</t>
  </si>
  <si>
    <t>SMH-3009AA:A23</t>
  </si>
  <si>
    <t>SMH-3009AA:A24</t>
  </si>
  <si>
    <t>SMH-3009AA:B01</t>
  </si>
  <si>
    <t>SMH-3009AA:B02</t>
  </si>
  <si>
    <t>SMH-3009AA:B03</t>
  </si>
  <si>
    <t>SMH-3009AA:B04</t>
  </si>
  <si>
    <t>SMH-3009AA:B05</t>
  </si>
  <si>
    <t>SMH-3009AA:B06</t>
  </si>
  <si>
    <t>SMH-3009AA:B07</t>
  </si>
  <si>
    <t>SMH-3009AA:B08</t>
  </si>
  <si>
    <t>SMH-3009AA:B09</t>
  </si>
  <si>
    <t>SMH-3009AA:B10</t>
  </si>
  <si>
    <t>SMH-3009AA:B11</t>
  </si>
  <si>
    <t>SMH-3009AA:B12</t>
  </si>
  <si>
    <t>SMH-3009AA:B13</t>
  </si>
  <si>
    <t>SMH-3009AA:B14</t>
  </si>
  <si>
    <t>SMH-3009AA:B15</t>
  </si>
  <si>
    <t>SMH-3009AA:B16</t>
  </si>
  <si>
    <t>SMH-3009AA:B17</t>
  </si>
  <si>
    <t>SMH-3009AA:B18</t>
  </si>
  <si>
    <t>SMH-3009AA:B19</t>
  </si>
  <si>
    <t>SMH-3009AA:B20</t>
  </si>
  <si>
    <t>SMH-3009AA:B21</t>
  </si>
  <si>
    <t>SMH-3009AA:B22</t>
  </si>
  <si>
    <t>SMH-3009AA:B23</t>
  </si>
  <si>
    <t>SMH-3009AA:B24</t>
  </si>
  <si>
    <t>SMH-3009AA:C01</t>
  </si>
  <si>
    <t>SMH-3009AA:C02</t>
  </si>
  <si>
    <t>SMH-3009AA:C03</t>
  </si>
  <si>
    <t>SMH-3009AA:C04</t>
  </si>
  <si>
    <t>SMH-3009AA:C05</t>
  </si>
  <si>
    <t>SMH-3009AA:C06</t>
  </si>
  <si>
    <t>SMH-3009AA:C07</t>
  </si>
  <si>
    <t>SMH-3009AA:C08</t>
  </si>
  <si>
    <t>SMH-3009AA:C09</t>
  </si>
  <si>
    <t>SMH-3009AA:C10</t>
  </si>
  <si>
    <t>SMH-3009AA:C11</t>
  </si>
  <si>
    <t>SMH-3009AA:C12</t>
  </si>
  <si>
    <t>SMH-3009AA:C13</t>
  </si>
  <si>
    <t>SMH-3009AA:C14</t>
  </si>
  <si>
    <t>SMH-3009AA:C15</t>
  </si>
  <si>
    <t>SMH-3009AA:C16</t>
  </si>
  <si>
    <t>SMH-3009AA:C17</t>
  </si>
  <si>
    <t>SMH-3009AA:C18</t>
  </si>
  <si>
    <t>SMH-3009AA:C19</t>
  </si>
  <si>
    <t>SMH-3009AA:C20</t>
  </si>
  <si>
    <t>SMH-3009AA:C21</t>
  </si>
  <si>
    <t>SMH-3009AA:C22</t>
  </si>
  <si>
    <t>SMH-3009AA:C23</t>
  </si>
  <si>
    <t>SMH-3009AA:C24</t>
  </si>
  <si>
    <t>SMH-3009AA:D01</t>
  </si>
  <si>
    <t>SMH-3009AA:D02</t>
  </si>
  <si>
    <t>SMH-3009AA:D03</t>
  </si>
  <si>
    <t>SMH-3009AA:D04</t>
  </si>
  <si>
    <t>SMH-3009AA:D05</t>
  </si>
  <si>
    <t>SMH-3009AA:D06</t>
  </si>
  <si>
    <t>SMH-3009AA:D07</t>
  </si>
  <si>
    <t>SMH-3009AA:D08</t>
  </si>
  <si>
    <t>SMH-3009AA:D09</t>
  </si>
  <si>
    <t>SMH-3009AA:D10</t>
  </si>
  <si>
    <t>SMH-3009AA:D11</t>
  </si>
  <si>
    <t>SMH-3009AA:D12</t>
  </si>
  <si>
    <t>SMH-3009AA:D13</t>
  </si>
  <si>
    <t>SMH-3009AA:D14</t>
  </si>
  <si>
    <t>SMH-3009AA:D15</t>
  </si>
  <si>
    <t>SMH-3009AA:D16</t>
  </si>
  <si>
    <t>SMH-3009AA:D17</t>
  </si>
  <si>
    <t>SMH-3009AA:D18</t>
  </si>
  <si>
    <t>SMH-3009AA:D19</t>
  </si>
  <si>
    <t>SMH-3009AA:D20</t>
  </si>
  <si>
    <t>SMH-3009AA:D21</t>
  </si>
  <si>
    <t>SMH-3009AA:D22</t>
  </si>
  <si>
    <t>SMH-3009AA:D23</t>
  </si>
  <si>
    <t>SMH-3009AA:D24</t>
  </si>
  <si>
    <t>SMH-3009AA:E01</t>
  </si>
  <si>
    <t>SMH-3009AA:E02</t>
  </si>
  <si>
    <t>SMH-3009AA:E03</t>
  </si>
  <si>
    <t>SMH-3009AA:E04</t>
  </si>
  <si>
    <t>SMH-3009AA:E05</t>
  </si>
  <si>
    <t>SMH-3009AA:E06</t>
  </si>
  <si>
    <t>SMH-3009AA:E07</t>
  </si>
  <si>
    <t>SMH-3009AA:E08</t>
  </si>
  <si>
    <t>SMH-3009AA:E09</t>
  </si>
  <si>
    <t>SMH-3009AA:E10</t>
  </si>
  <si>
    <t>SMH-3009AA:E11</t>
  </si>
  <si>
    <t>SMH-3009AA:E12</t>
  </si>
  <si>
    <t>SMH-3009AA:E13</t>
  </si>
  <si>
    <t>SMH-3009AA:E14</t>
  </si>
  <si>
    <t>SMH-3009AA:E15</t>
  </si>
  <si>
    <t>SMH-3009AA:E16</t>
  </si>
  <si>
    <t>SMH-3009AA:E17</t>
  </si>
  <si>
    <t>SMH-3009AA:E18</t>
  </si>
  <si>
    <t>SMH-3009AA:E19</t>
  </si>
  <si>
    <t>SMH-3009AA:E20</t>
  </si>
  <si>
    <t>SMH-3009AA:E21</t>
  </si>
  <si>
    <t>SMH-3009AA:E22</t>
  </si>
  <si>
    <t>SMH-3009AA:E23</t>
  </si>
  <si>
    <t>SMH-3009AA:E24</t>
  </si>
  <si>
    <t>SMH-3009AA:F01</t>
  </si>
  <si>
    <t>SMH-3009AA:F02</t>
  </si>
  <si>
    <t>SMH-3009AA:F03</t>
  </si>
  <si>
    <t>SMH-3009AA:F04</t>
  </si>
  <si>
    <t>SMH-3009AA:F05</t>
  </si>
  <si>
    <t>SMH-3009AA:F06</t>
  </si>
  <si>
    <t>SMH-3009AA:F07</t>
  </si>
  <si>
    <t>SMH-3009AA:F08</t>
  </si>
  <si>
    <t>SMH-3009AA:F09</t>
  </si>
  <si>
    <t>SMH-3009AA:F10</t>
  </si>
  <si>
    <t>SMH-3009AA:F11</t>
  </si>
  <si>
    <t>SMH-3009AA:F12</t>
  </si>
  <si>
    <t>SMH-3009AA:F13</t>
  </si>
  <si>
    <t>SMH-3009AA:F14</t>
  </si>
  <si>
    <t>SMH-3009AA:F15</t>
  </si>
  <si>
    <t>SMH-3009AA:F16</t>
  </si>
  <si>
    <t>SMH-3009AA:F17</t>
  </si>
  <si>
    <t>SMH-3009AA:F18</t>
  </si>
  <si>
    <t>SMH-3009AA:F19</t>
  </si>
  <si>
    <t>SMH-3009AA:F20</t>
  </si>
  <si>
    <t>SMH-3009AA:F21</t>
  </si>
  <si>
    <t>SMH-3009AA:F22</t>
  </si>
  <si>
    <t>SMH-3009AA:F23</t>
  </si>
  <si>
    <t>SMH-3009AA:F24</t>
  </si>
  <si>
    <t>SMH-3009AA:G01</t>
  </si>
  <si>
    <t>SMH-3009AA:G02</t>
  </si>
  <si>
    <t>SMH-3009AA:G03</t>
  </si>
  <si>
    <t>SMH-3009AA:G04</t>
  </si>
  <si>
    <t>SMH-3009AA:G05</t>
  </si>
  <si>
    <t>SMH-3009AA:G06</t>
  </si>
  <si>
    <t>SMH-3009AA:G07</t>
  </si>
  <si>
    <t>SMH-3009AA:G08</t>
  </si>
  <si>
    <t>SMH-3009AA:G09</t>
  </si>
  <si>
    <t>SMH-3009AA:G10</t>
  </si>
  <si>
    <t>SMH-3009AA:G11</t>
  </si>
  <si>
    <t>SMH-3009AA:G12</t>
  </si>
  <si>
    <t>SMH-3009AA:G13</t>
  </si>
  <si>
    <t>SMH-3009AA:G14</t>
  </si>
  <si>
    <t>SMH-3009AA:G15</t>
  </si>
  <si>
    <t>SMH-3009AA:G16</t>
  </si>
  <si>
    <t>SMH-3009AA:G17</t>
  </si>
  <si>
    <t>SMH-3009AA:G18</t>
  </si>
  <si>
    <t>SMH-3009AA:G19</t>
  </si>
  <si>
    <t>SMH-3009AA:G20</t>
  </si>
  <si>
    <t>SMH-3009AA:G21</t>
  </si>
  <si>
    <t>SMH-3009AA:G22</t>
  </si>
  <si>
    <t>SMH-3009AA:G23</t>
  </si>
  <si>
    <t>SMH-3009AA:G24</t>
  </si>
  <si>
    <t>SMH-3009AA:H01</t>
  </si>
  <si>
    <t>SMH-3009AA:H02</t>
  </si>
  <si>
    <t>SMH-3009AA:H03</t>
  </si>
  <si>
    <t>SMH-3009AA:H04</t>
  </si>
  <si>
    <t>SMH-3009AA:H05</t>
  </si>
  <si>
    <t>SMH-3009AA:H06</t>
  </si>
  <si>
    <t>SMH-3009AA:H07</t>
  </si>
  <si>
    <t>SMH-3009AA:H08</t>
  </si>
  <si>
    <t>SMH-3009AA:H09</t>
  </si>
  <si>
    <t>SMH-3009AA:H10</t>
  </si>
  <si>
    <t>SMH-3009AA:H11</t>
  </si>
  <si>
    <t>SMH-3009AA:H12</t>
  </si>
  <si>
    <t>SMH-3009AA:H13</t>
  </si>
  <si>
    <t>SMH-3009AA:H14</t>
  </si>
  <si>
    <t>SMH-3009AA:H15</t>
  </si>
  <si>
    <t>SMH-3009AA:H16</t>
  </si>
  <si>
    <t>SMH-3009AA:H17</t>
  </si>
  <si>
    <t>SMH-3009AA:H18</t>
  </si>
  <si>
    <t>SMH-3009AA:H19</t>
  </si>
  <si>
    <t>SMH-3009AA:H20</t>
  </si>
  <si>
    <t>SMH-3009AA:H21</t>
  </si>
  <si>
    <t>SMH-3009AA:H22</t>
  </si>
  <si>
    <t>SMH-3009AA:H23</t>
  </si>
  <si>
    <t>SMH-3009AA:H24</t>
  </si>
  <si>
    <t>SMH-3009AA:I01</t>
  </si>
  <si>
    <t>SMH-3009AA:I02</t>
  </si>
  <si>
    <t>SMH-3009AA:I03</t>
  </si>
  <si>
    <t>SMH-3009AA:I04</t>
  </si>
  <si>
    <t>SMH-3009AA:I05</t>
  </si>
  <si>
    <t>SMH-3009AA:I06</t>
  </si>
  <si>
    <t>SMH-3009AA:I07</t>
  </si>
  <si>
    <t>SMH-3009AA:I08</t>
  </si>
  <si>
    <t>SMH-3009AA:I09</t>
  </si>
  <si>
    <t>SMH-3009AA:I10</t>
  </si>
  <si>
    <t>SMH-3009AA:I11</t>
  </si>
  <si>
    <t>SMH-3009AA:I12</t>
  </si>
  <si>
    <t>SMH-3009AA:I13</t>
  </si>
  <si>
    <t>SMH-3009AA:I14</t>
  </si>
  <si>
    <t>SMH-3009AA:I15</t>
  </si>
  <si>
    <t>SMH-3009AA:I16</t>
  </si>
  <si>
    <t>SMH-3009AA:I17</t>
  </si>
  <si>
    <t>SMH-3009AA:I18</t>
  </si>
  <si>
    <t>SMH-3009AA:I19</t>
  </si>
  <si>
    <t>SMH-3009AA:I20</t>
  </si>
  <si>
    <t>SMH-3009AA:I21</t>
  </si>
  <si>
    <t>SMH-3009AA:I22</t>
  </si>
  <si>
    <t>SMH-3009AA:I23</t>
  </si>
  <si>
    <t>SMH-3009AA:I24</t>
  </si>
  <si>
    <t>SMH-3009AA:J01</t>
  </si>
  <si>
    <t>SMH-3009AA:J02</t>
  </si>
  <si>
    <t>SMH-3009AA:J03</t>
  </si>
  <si>
    <t>SMH-3009AA:J04</t>
  </si>
  <si>
    <t>SMH-3009AA:J05</t>
  </si>
  <si>
    <t>SMH-3009AA:J06</t>
  </si>
  <si>
    <t>SMH-3009AA:J07</t>
  </si>
  <si>
    <t>SMH-3009AA:J08</t>
  </si>
  <si>
    <t>SMH-3009AA:J09</t>
  </si>
  <si>
    <t>SMH-3009AA:J10</t>
  </si>
  <si>
    <t>SMH-3009AA:J11</t>
  </si>
  <si>
    <t>SMH-3009AA:J12</t>
  </si>
  <si>
    <t>SMH-3009AA:J13</t>
  </si>
  <si>
    <t>SMH-3009AA:J14</t>
  </si>
  <si>
    <t>SMH-3009AA:J15</t>
  </si>
  <si>
    <t>SMH-3009AA:J16</t>
  </si>
  <si>
    <t>SMH-3009AA:J17</t>
  </si>
  <si>
    <t>SMH-3009AA:J18</t>
  </si>
  <si>
    <t>SMH-3009AA:J19</t>
  </si>
  <si>
    <t>SMH-3009AA:J20</t>
  </si>
  <si>
    <t>SMH-3009AA:J21</t>
  </si>
  <si>
    <t>SMH-3009AA:J22</t>
  </si>
  <si>
    <t>SMH-3009AA:J23</t>
  </si>
  <si>
    <t>SMH-3009AA:J24</t>
  </si>
  <si>
    <t>SMH-3009AA:K01</t>
  </si>
  <si>
    <t>SMH-3009AA:K02</t>
  </si>
  <si>
    <t>SMH-3009AA:K03</t>
  </si>
  <si>
    <t>SMH-3009AA:K04</t>
  </si>
  <si>
    <t>SMH-3009AA:K05</t>
  </si>
  <si>
    <t>SMH-3009AA:K06</t>
  </si>
  <si>
    <t>SMH-3009AA:K07</t>
  </si>
  <si>
    <t>SMH-3009AA:K08</t>
  </si>
  <si>
    <t>SMH-3009AA:K09</t>
  </si>
  <si>
    <t>SMH-3009AA:K10</t>
  </si>
  <si>
    <t>SMH-3009AA:K11</t>
  </si>
  <si>
    <t>SMH-3009AA:K12</t>
  </si>
  <si>
    <t>SMH-3009AA:K13</t>
  </si>
  <si>
    <t>SMH-3009AA:K14</t>
  </si>
  <si>
    <t>SMH-3009AA:K15</t>
  </si>
  <si>
    <t>SMH-3009AA:K16</t>
  </si>
  <si>
    <t>SMH-3009AA:K17</t>
  </si>
  <si>
    <t>SMH-3009AA:K18</t>
  </si>
  <si>
    <t>SMH-3009AA:K19</t>
  </si>
  <si>
    <t>SMH-3009AA:K20</t>
  </si>
  <si>
    <t>SMH-3009AA:K21</t>
  </si>
  <si>
    <t>SMH-3009AA:K22</t>
  </si>
  <si>
    <t>SMH-3009AA:K23</t>
  </si>
  <si>
    <t>SMH-3009AA:K24</t>
  </si>
  <si>
    <t>SMH-3009AA:L01</t>
  </si>
  <si>
    <t>SMH-3009AA:L02</t>
  </si>
  <si>
    <t>SMH-3009AA:L03</t>
  </si>
  <si>
    <t>SMH-3009AA:L04</t>
  </si>
  <si>
    <t>SMH-3009AA:L05</t>
  </si>
  <si>
    <t>SMH-3009AA:L06</t>
  </si>
  <si>
    <t>SMH-3009AA:L07</t>
  </si>
  <si>
    <t>SMH-3009AA:L08</t>
  </si>
  <si>
    <t>SMH-3009AA:L09</t>
  </si>
  <si>
    <t>SMH-3009AA:L10</t>
  </si>
  <si>
    <t>SMH-3009AA:L11</t>
  </si>
  <si>
    <t>SMH-3009AA:L12</t>
  </si>
  <si>
    <t>SMH-3009AA:L13</t>
  </si>
  <si>
    <t>SMH-3009AA:L14</t>
  </si>
  <si>
    <t>SMH-3009AA:L15</t>
  </si>
  <si>
    <t>SMH-3009AA:L16</t>
  </si>
  <si>
    <t>SMH-3009AA:L17</t>
  </si>
  <si>
    <t>SMH-3009AA:L18</t>
  </si>
  <si>
    <t>SMH-3009AA:L19</t>
  </si>
  <si>
    <t>SMH-3009AA:L20</t>
  </si>
  <si>
    <t>SMH-3009AA:L21</t>
  </si>
  <si>
    <t>SMH-3009AA:L22</t>
  </si>
  <si>
    <t>SMH-3009AA:L23</t>
  </si>
  <si>
    <t>SMH-3009AA:L24</t>
  </si>
  <si>
    <t>SMH-3009AA:M01</t>
  </si>
  <si>
    <t>SMH-3009AA:M02</t>
  </si>
  <si>
    <t>SMH-3009AA:M03</t>
  </si>
  <si>
    <t>SMH-3009AA:M04</t>
  </si>
  <si>
    <t>SMH-3009AA:M05</t>
  </si>
  <si>
    <t>SMH-3009AA:M06</t>
  </si>
  <si>
    <t>SMH-3009AA:M07</t>
  </si>
  <si>
    <t>SMH-3009AA:M08</t>
  </si>
  <si>
    <t>SMH-3009AA:M09</t>
  </si>
  <si>
    <t>SMH-3009AA:M10</t>
  </si>
  <si>
    <t>SMH-3009AA:M11</t>
  </si>
  <si>
    <t>SMH-3009AA:M12</t>
  </si>
  <si>
    <t>SMH-3009AA:M13</t>
  </si>
  <si>
    <t>SMH-3009AA:M14</t>
  </si>
  <si>
    <t>SMH-3009AA:M15</t>
  </si>
  <si>
    <t>SMH-3009AA:M16</t>
  </si>
  <si>
    <t>SMH-3009AA:M17</t>
  </si>
  <si>
    <t>SMH-3009AA:M18</t>
  </si>
  <si>
    <t>SMH-3009AA:M19</t>
  </si>
  <si>
    <t>SMH-3009AA:M20</t>
  </si>
  <si>
    <t>SMH-3009AA:M21</t>
  </si>
  <si>
    <t>SMH-3009AA:M22</t>
  </si>
  <si>
    <t>SMH-3009AA:M23</t>
  </si>
  <si>
    <t>SMH-3009AA:M24</t>
  </si>
  <si>
    <t>SMH-3009AA:N01</t>
  </si>
  <si>
    <t>SMH-3009AA:N02</t>
  </si>
  <si>
    <t>SMH-3009AA:N03</t>
  </si>
  <si>
    <t>SMH-3009AA:N04</t>
  </si>
  <si>
    <t>SMH-3009AA:N05</t>
  </si>
  <si>
    <t>SMH-3009AA:N06</t>
  </si>
  <si>
    <t>SMH-3009AA:N07</t>
  </si>
  <si>
    <t>SMH-3009AA:N08</t>
  </si>
  <si>
    <t>SMH-3009AA:N09</t>
  </si>
  <si>
    <t>SMH-3009AA:N10</t>
  </si>
  <si>
    <t>SMH-3009AA:N11</t>
  </si>
  <si>
    <t>SMH-3009AA:N12</t>
  </si>
  <si>
    <t>SMH-3009AA:N13</t>
  </si>
  <si>
    <t>SMH-3009AA:N14</t>
  </si>
  <si>
    <t>SMH-3009AA:N15</t>
  </si>
  <si>
    <t>SMH-3009AA:N16</t>
  </si>
  <si>
    <t>SMH-3009AA:N17</t>
  </si>
  <si>
    <t>SMH-3009AA:N18</t>
  </si>
  <si>
    <t>SMH-3009AA:N19</t>
  </si>
  <si>
    <t>SMH-3009AA:N20</t>
  </si>
  <si>
    <t>SMH-3009AA:N21</t>
  </si>
  <si>
    <t>SMH-3009AA:N22</t>
  </si>
  <si>
    <t>SMH-3009AA:N23</t>
  </si>
  <si>
    <t>SMH-3009AA:N24</t>
  </si>
  <si>
    <t>SMH-3009AA:O01</t>
  </si>
  <si>
    <t>SMH-3009AA:O02</t>
  </si>
  <si>
    <t>SMH-3009AA:O03</t>
  </si>
  <si>
    <t>SMH-3009AA:O04</t>
  </si>
  <si>
    <t>SMH-3009AA:O05</t>
  </si>
  <si>
    <t>SMH-3009AA:O06</t>
  </si>
  <si>
    <t>SMH-3009AA:O07</t>
  </si>
  <si>
    <t>SMH-3009AA:O08</t>
  </si>
  <si>
    <t>SMH-3009AA:O09</t>
  </si>
  <si>
    <t>SMH-3009AA:O10</t>
  </si>
  <si>
    <t>SMH-3009AA:O11</t>
  </si>
  <si>
    <t>SMH-3009AA:O12</t>
  </si>
  <si>
    <t>SMH-3009AA:O13</t>
  </si>
  <si>
    <t>SMH-3009AA:O14</t>
  </si>
  <si>
    <t>SMH-3009AA:O15</t>
  </si>
  <si>
    <t>SMH-3009AA:O16</t>
  </si>
  <si>
    <t>SMH-3009AA:O17</t>
  </si>
  <si>
    <t>SMH-3009AA:O18</t>
  </si>
  <si>
    <t>SMH-3009AA:O19</t>
  </si>
  <si>
    <t>SMH-3009AA:O20</t>
  </si>
  <si>
    <t>SMH-3009AA:O21</t>
  </si>
  <si>
    <t>SMH-3009AA:O22</t>
  </si>
  <si>
    <t>SMH-3009AA:O23</t>
  </si>
  <si>
    <t>SMH-3009AA:O24</t>
  </si>
  <si>
    <t>SMH-3009AA:P01</t>
  </si>
  <si>
    <t>SMH-3009AA:P02</t>
  </si>
  <si>
    <t>SMH-3009AA:P03</t>
  </si>
  <si>
    <t>SMH-3009AA:P04</t>
  </si>
  <si>
    <t>SMH-3009AA:P05</t>
  </si>
  <si>
    <t>SMH-3009AA:P06</t>
  </si>
  <si>
    <t>SMH-3009AA:P07</t>
  </si>
  <si>
    <t>SMH-3009AA:P08</t>
  </si>
  <si>
    <t>SMH-3009AA:P09</t>
  </si>
  <si>
    <t>SMH-3009AA:P10</t>
  </si>
  <si>
    <t>SMH-3009AA:P11</t>
  </si>
  <si>
    <t>SMH-3009AA:P12</t>
  </si>
  <si>
    <t>SMH-3009AA:P13</t>
  </si>
  <si>
    <t>SMH-3009AA:P14</t>
  </si>
  <si>
    <t>SMH-3009AA:P15</t>
  </si>
  <si>
    <t>SMH-3009AA:P16</t>
  </si>
  <si>
    <t>SMH-3009AA:P17</t>
  </si>
  <si>
    <t>SMH-3009AA:P18</t>
  </si>
  <si>
    <t>SMH-3009AA:P19</t>
  </si>
  <si>
    <t>SMH-3009AA:P20</t>
  </si>
  <si>
    <t>SMH-3009AA:P21</t>
  </si>
  <si>
    <t>SMH-3009AA:P22</t>
  </si>
  <si>
    <t>SMH-3009AA:P23</t>
  </si>
  <si>
    <t>SMH-3009AA:P24</t>
  </si>
  <si>
    <t>A13</t>
  </si>
  <si>
    <t>A14</t>
  </si>
  <si>
    <t>A15</t>
  </si>
  <si>
    <t>A16</t>
  </si>
  <si>
    <t>A17</t>
  </si>
  <si>
    <t>A18</t>
  </si>
  <si>
    <t>A19</t>
  </si>
  <si>
    <t>A20</t>
  </si>
  <si>
    <t>A21</t>
  </si>
  <si>
    <t>A22</t>
  </si>
  <si>
    <t>A23</t>
  </si>
  <si>
    <t>A24</t>
  </si>
  <si>
    <t>B13</t>
  </si>
  <si>
    <t>B14</t>
  </si>
  <si>
    <t>B15</t>
  </si>
  <si>
    <t>B16</t>
  </si>
  <si>
    <t>B17</t>
  </si>
  <si>
    <t>B18</t>
  </si>
  <si>
    <t>B19</t>
  </si>
  <si>
    <t>B20</t>
  </si>
  <si>
    <t>B21</t>
  </si>
  <si>
    <t>B22</t>
  </si>
  <si>
    <t>B23</t>
  </si>
  <si>
    <t>B24</t>
  </si>
  <si>
    <t>C13</t>
  </si>
  <si>
    <t>C14</t>
  </si>
  <si>
    <t>C15</t>
  </si>
  <si>
    <t>C16</t>
  </si>
  <si>
    <t>C17</t>
  </si>
  <si>
    <t>C18</t>
  </si>
  <si>
    <t>C19</t>
  </si>
  <si>
    <t>C20</t>
  </si>
  <si>
    <t>C21</t>
  </si>
  <si>
    <t>C22</t>
  </si>
  <si>
    <t>C23</t>
  </si>
  <si>
    <t>C24</t>
  </si>
  <si>
    <t>D13</t>
  </si>
  <si>
    <t>D14</t>
  </si>
  <si>
    <t>D15</t>
  </si>
  <si>
    <t>D16</t>
  </si>
  <si>
    <t>D17</t>
  </si>
  <si>
    <t>D18</t>
  </si>
  <si>
    <t>D19</t>
  </si>
  <si>
    <t>D20</t>
  </si>
  <si>
    <t>D21</t>
  </si>
  <si>
    <t>D22</t>
  </si>
  <si>
    <t>D23</t>
  </si>
  <si>
    <t>D24</t>
  </si>
  <si>
    <t>E13</t>
  </si>
  <si>
    <t>E14</t>
  </si>
  <si>
    <t>E15</t>
  </si>
  <si>
    <t>E16</t>
  </si>
  <si>
    <t>E17</t>
  </si>
  <si>
    <t>E18</t>
  </si>
  <si>
    <t>E19</t>
  </si>
  <si>
    <t>E20</t>
  </si>
  <si>
    <t>E21</t>
  </si>
  <si>
    <t>E22</t>
  </si>
  <si>
    <t>E23</t>
  </si>
  <si>
    <t>E24</t>
  </si>
  <si>
    <t>F13</t>
  </si>
  <si>
    <t>F14</t>
  </si>
  <si>
    <t>F15</t>
  </si>
  <si>
    <t>F16</t>
  </si>
  <si>
    <t>F17</t>
  </si>
  <si>
    <t>F18</t>
  </si>
  <si>
    <t>F19</t>
  </si>
  <si>
    <t>F20</t>
  </si>
  <si>
    <t>F21</t>
  </si>
  <si>
    <t>F22</t>
  </si>
  <si>
    <t>F23</t>
  </si>
  <si>
    <t>F24</t>
  </si>
  <si>
    <t>G13</t>
  </si>
  <si>
    <t>G14</t>
  </si>
  <si>
    <t>G15</t>
  </si>
  <si>
    <t>G16</t>
  </si>
  <si>
    <t>G17</t>
  </si>
  <si>
    <t>G18</t>
  </si>
  <si>
    <t>G19</t>
  </si>
  <si>
    <t>G20</t>
  </si>
  <si>
    <t>G21</t>
  </si>
  <si>
    <t>G22</t>
  </si>
  <si>
    <t>G23</t>
  </si>
  <si>
    <t>G24</t>
  </si>
  <si>
    <t>H13</t>
  </si>
  <si>
    <t>H14</t>
  </si>
  <si>
    <t>H15</t>
  </si>
  <si>
    <t>H16</t>
  </si>
  <si>
    <t>H17</t>
  </si>
  <si>
    <t>H18</t>
  </si>
  <si>
    <t>H19</t>
  </si>
  <si>
    <t>H20</t>
  </si>
  <si>
    <t>H21</t>
  </si>
  <si>
    <t>H22</t>
  </si>
  <si>
    <t>H23</t>
  </si>
  <si>
    <t>H24</t>
  </si>
  <si>
    <t>I01</t>
  </si>
  <si>
    <t>I02</t>
  </si>
  <si>
    <t>I03</t>
  </si>
  <si>
    <t>I04</t>
  </si>
  <si>
    <t>I05</t>
  </si>
  <si>
    <t>I06</t>
  </si>
  <si>
    <t>I07</t>
  </si>
  <si>
    <t>I08</t>
  </si>
  <si>
    <t>I09</t>
  </si>
  <si>
    <t>I10</t>
  </si>
  <si>
    <t>I11</t>
  </si>
  <si>
    <t>I12</t>
  </si>
  <si>
    <t>I13</t>
  </si>
  <si>
    <t>I14</t>
  </si>
  <si>
    <t>I15</t>
  </si>
  <si>
    <t>I16</t>
  </si>
  <si>
    <t>I17</t>
  </si>
  <si>
    <t>I18</t>
  </si>
  <si>
    <t>I19</t>
  </si>
  <si>
    <t>I20</t>
  </si>
  <si>
    <t>I21</t>
  </si>
  <si>
    <t>I22</t>
  </si>
  <si>
    <t>I23</t>
  </si>
  <si>
    <t>I24</t>
  </si>
  <si>
    <t>J01</t>
  </si>
  <si>
    <t>J02</t>
  </si>
  <si>
    <t>J03</t>
  </si>
  <si>
    <t>J04</t>
  </si>
  <si>
    <t>J05</t>
  </si>
  <si>
    <t>J06</t>
  </si>
  <si>
    <t>J07</t>
  </si>
  <si>
    <t>J08</t>
  </si>
  <si>
    <t>J09</t>
  </si>
  <si>
    <t>J10</t>
  </si>
  <si>
    <t>J11</t>
  </si>
  <si>
    <t>J12</t>
  </si>
  <si>
    <t>J13</t>
  </si>
  <si>
    <t>J14</t>
  </si>
  <si>
    <t>J15</t>
  </si>
  <si>
    <t>J16</t>
  </si>
  <si>
    <t>J17</t>
  </si>
  <si>
    <t>J18</t>
  </si>
  <si>
    <t>J19</t>
  </si>
  <si>
    <t>J20</t>
  </si>
  <si>
    <t>J21</t>
  </si>
  <si>
    <t>J22</t>
  </si>
  <si>
    <t>J23</t>
  </si>
  <si>
    <t>J24</t>
  </si>
  <si>
    <t>K01</t>
  </si>
  <si>
    <t>K02</t>
  </si>
  <si>
    <t>K03</t>
  </si>
  <si>
    <t>K04</t>
  </si>
  <si>
    <t>K05</t>
  </si>
  <si>
    <t>K06</t>
  </si>
  <si>
    <t>K07</t>
  </si>
  <si>
    <t>K08</t>
  </si>
  <si>
    <t>K09</t>
  </si>
  <si>
    <t>K10</t>
  </si>
  <si>
    <t>K11</t>
  </si>
  <si>
    <t>K12</t>
  </si>
  <si>
    <t>K13</t>
  </si>
  <si>
    <t>K14</t>
  </si>
  <si>
    <t>K15</t>
  </si>
  <si>
    <t>K16</t>
  </si>
  <si>
    <t>K17</t>
  </si>
  <si>
    <t>K18</t>
  </si>
  <si>
    <t>K19</t>
  </si>
  <si>
    <t>K20</t>
  </si>
  <si>
    <t>K21</t>
  </si>
  <si>
    <t>K22</t>
  </si>
  <si>
    <t>K23</t>
  </si>
  <si>
    <t>K24</t>
  </si>
  <si>
    <t>L01</t>
  </si>
  <si>
    <t>L02</t>
  </si>
  <si>
    <t>L03</t>
  </si>
  <si>
    <t>L04</t>
  </si>
  <si>
    <t>L05</t>
  </si>
  <si>
    <t>L06</t>
  </si>
  <si>
    <t>L07</t>
  </si>
  <si>
    <t>L08</t>
  </si>
  <si>
    <t>L09</t>
  </si>
  <si>
    <t>L10</t>
  </si>
  <si>
    <t>L11</t>
  </si>
  <si>
    <t>L12</t>
  </si>
  <si>
    <t>L13</t>
  </si>
  <si>
    <t>L14</t>
  </si>
  <si>
    <t>L15</t>
  </si>
  <si>
    <t>L16</t>
  </si>
  <si>
    <t>L17</t>
  </si>
  <si>
    <t>L18</t>
  </si>
  <si>
    <t>L19</t>
  </si>
  <si>
    <t>L20</t>
  </si>
  <si>
    <t>L21</t>
  </si>
  <si>
    <t>L22</t>
  </si>
  <si>
    <t>L23</t>
  </si>
  <si>
    <t>L24</t>
  </si>
  <si>
    <t>M01</t>
  </si>
  <si>
    <t>M02</t>
  </si>
  <si>
    <t>M03</t>
  </si>
  <si>
    <t>M04</t>
  </si>
  <si>
    <t>M05</t>
  </si>
  <si>
    <t>M06</t>
  </si>
  <si>
    <t>M07</t>
  </si>
  <si>
    <t>M08</t>
  </si>
  <si>
    <t>M09</t>
  </si>
  <si>
    <t>M10</t>
  </si>
  <si>
    <t>M11</t>
  </si>
  <si>
    <t>M12</t>
  </si>
  <si>
    <t>M13</t>
  </si>
  <si>
    <t>M14</t>
  </si>
  <si>
    <t>M15</t>
  </si>
  <si>
    <t>M16</t>
  </si>
  <si>
    <t>M17</t>
  </si>
  <si>
    <t>M18</t>
  </si>
  <si>
    <t>M19</t>
  </si>
  <si>
    <t>M20</t>
  </si>
  <si>
    <t>M21</t>
  </si>
  <si>
    <t>M22</t>
  </si>
  <si>
    <t>M23</t>
  </si>
  <si>
    <t>M24</t>
  </si>
  <si>
    <t>N01</t>
  </si>
  <si>
    <t>N02</t>
  </si>
  <si>
    <t>N03</t>
  </si>
  <si>
    <t>N04</t>
  </si>
  <si>
    <t>N05</t>
  </si>
  <si>
    <t>N06</t>
  </si>
  <si>
    <t>N07</t>
  </si>
  <si>
    <t>N08</t>
  </si>
  <si>
    <t>N09</t>
  </si>
  <si>
    <t>N10</t>
  </si>
  <si>
    <t>N11</t>
  </si>
  <si>
    <t>N12</t>
  </si>
  <si>
    <t>N13</t>
  </si>
  <si>
    <t>N14</t>
  </si>
  <si>
    <t>N15</t>
  </si>
  <si>
    <t>N16</t>
  </si>
  <si>
    <t>N17</t>
  </si>
  <si>
    <t>N18</t>
  </si>
  <si>
    <t>N19</t>
  </si>
  <si>
    <t>N20</t>
  </si>
  <si>
    <t>N21</t>
  </si>
  <si>
    <t>N22</t>
  </si>
  <si>
    <t>N23</t>
  </si>
  <si>
    <t>N24</t>
  </si>
  <si>
    <t>O01</t>
  </si>
  <si>
    <t>O02</t>
  </si>
  <si>
    <t>O03</t>
  </si>
  <si>
    <t>O04</t>
  </si>
  <si>
    <t>O05</t>
  </si>
  <si>
    <t>O06</t>
  </si>
  <si>
    <t>O07</t>
  </si>
  <si>
    <t>O08</t>
  </si>
  <si>
    <t>O09</t>
  </si>
  <si>
    <t>O10</t>
  </si>
  <si>
    <t>O11</t>
  </si>
  <si>
    <t>O12</t>
  </si>
  <si>
    <t>O13</t>
  </si>
  <si>
    <t>O14</t>
  </si>
  <si>
    <t>O15</t>
  </si>
  <si>
    <t>O16</t>
  </si>
  <si>
    <t>O17</t>
  </si>
  <si>
    <t>O18</t>
  </si>
  <si>
    <t>O19</t>
  </si>
  <si>
    <t>O20</t>
  </si>
  <si>
    <t>O21</t>
  </si>
  <si>
    <t>O22</t>
  </si>
  <si>
    <t>O23</t>
  </si>
  <si>
    <t>O24</t>
  </si>
  <si>
    <t>P01</t>
  </si>
  <si>
    <t>P02</t>
  </si>
  <si>
    <t>P03</t>
  </si>
  <si>
    <t>P04</t>
  </si>
  <si>
    <t>P05</t>
  </si>
  <si>
    <t>P06</t>
  </si>
  <si>
    <t>P07</t>
  </si>
  <si>
    <t>P08</t>
  </si>
  <si>
    <t>P09</t>
  </si>
  <si>
    <t>P10</t>
  </si>
  <si>
    <t>P11</t>
  </si>
  <si>
    <t>P12</t>
  </si>
  <si>
    <t>P13</t>
  </si>
  <si>
    <t>P14</t>
  </si>
  <si>
    <t>P15</t>
  </si>
  <si>
    <t>P16</t>
  </si>
  <si>
    <t>P17</t>
  </si>
  <si>
    <t>P18</t>
  </si>
  <si>
    <t>P19</t>
  </si>
  <si>
    <t>P20</t>
  </si>
  <si>
    <t>P21</t>
  </si>
  <si>
    <t>P22</t>
  </si>
  <si>
    <t>P23</t>
  </si>
  <si>
    <t>P24</t>
  </si>
  <si>
    <t>WITH Controls Delta Delta CT</t>
  </si>
  <si>
    <t>WITH Controls Mutation Call</t>
  </si>
  <si>
    <t>pcatn</t>
  </si>
  <si>
    <t>Non R</t>
  </si>
  <si>
    <t>R Format</t>
  </si>
  <si>
    <t>SMPH000354A</t>
  </si>
  <si>
    <t>SMPH001389A</t>
  </si>
  <si>
    <t>SMPH001448A</t>
  </si>
  <si>
    <t>SMPH001834A</t>
  </si>
  <si>
    <t>SMPH001880A</t>
  </si>
  <si>
    <t>SMPH001903A</t>
  </si>
  <si>
    <t>SMPH001905A</t>
  </si>
  <si>
    <t>SMPH001913A</t>
  </si>
  <si>
    <t>SMPH002304A</t>
  </si>
  <si>
    <t>SMPH002697A</t>
  </si>
  <si>
    <t>SMPH004012A</t>
  </si>
  <si>
    <t>SMPH004030A</t>
  </si>
  <si>
    <t>SMPH004064A</t>
  </si>
  <si>
    <t>SMPH004154A</t>
  </si>
  <si>
    <t>SMPH004660A</t>
  </si>
  <si>
    <t>SMPH004685A</t>
  </si>
  <si>
    <t>SMPH004698A</t>
  </si>
  <si>
    <t>SMPH004702A</t>
  </si>
  <si>
    <t>SMPH004717A</t>
  </si>
  <si>
    <t>SMPH004725A</t>
  </si>
  <si>
    <t>SMPH004737A</t>
  </si>
  <si>
    <t>SMPH004763A</t>
  </si>
  <si>
    <t>SMPH004776A</t>
  </si>
  <si>
    <t>SMPH004836A</t>
  </si>
  <si>
    <t>SMPH004845A</t>
  </si>
  <si>
    <t>SMPH004854A</t>
  </si>
  <si>
    <t>SMPH004884A</t>
  </si>
  <si>
    <t>SMPH004959A</t>
  </si>
  <si>
    <t>SMPH005133A</t>
  </si>
  <si>
    <t>SMPH005157A</t>
  </si>
  <si>
    <t>SMPH005159A</t>
  </si>
  <si>
    <t>SMPH005288A</t>
  </si>
  <si>
    <t>SMPH005290A</t>
  </si>
  <si>
    <t>SMPH005549A</t>
  </si>
  <si>
    <t>SMPH005559A</t>
  </si>
  <si>
    <t>SMPH005574A</t>
  </si>
  <si>
    <t>SMPH005659A</t>
  </si>
  <si>
    <t>SMPH005672A</t>
  </si>
  <si>
    <t>SMPH005679A</t>
  </si>
  <si>
    <t>SMPH005684A</t>
  </si>
  <si>
    <t>SMPH005685A</t>
  </si>
  <si>
    <t>SMPH005686A</t>
  </si>
  <si>
    <t>SMPH005687A</t>
  </si>
  <si>
    <t>SMPH005690A</t>
  </si>
  <si>
    <t>SMPH005703A</t>
  </si>
  <si>
    <t>SMPH005705A</t>
  </si>
  <si>
    <t>SMPH005709A</t>
  </si>
  <si>
    <t>SMPH005716A</t>
  </si>
  <si>
    <t>SMPH005777A</t>
  </si>
  <si>
    <t>SMPH005778A</t>
  </si>
  <si>
    <t>SMPH005783A</t>
  </si>
  <si>
    <t>SMPH005844A</t>
  </si>
  <si>
    <t>SMPH005846A</t>
  </si>
  <si>
    <t>SMPH006509A</t>
  </si>
  <si>
    <t>SMPH006599A</t>
  </si>
  <si>
    <t>SMPH007125A</t>
  </si>
  <si>
    <t>SMPH007139A</t>
  </si>
  <si>
    <t>SMPH007140A</t>
  </si>
  <si>
    <t>SMPH007157A</t>
  </si>
  <si>
    <t>SMPH007159A</t>
  </si>
  <si>
    <t>SMPH007175A</t>
  </si>
  <si>
    <t>SMPH007304A</t>
  </si>
  <si>
    <t>SMPH007315A</t>
  </si>
  <si>
    <t>SMPH007336A</t>
  </si>
  <si>
    <t>SMPH007366A</t>
  </si>
  <si>
    <t>SMPH007388A</t>
  </si>
  <si>
    <t>SMPH007449A</t>
  </si>
  <si>
    <t>SMPH007489A</t>
  </si>
  <si>
    <t>SMPH007564A</t>
  </si>
  <si>
    <t>SMPH007604A</t>
  </si>
  <si>
    <t>SMPH008300A</t>
  </si>
  <si>
    <t>SMPH008323A</t>
  </si>
  <si>
    <t>SMPH008326A</t>
  </si>
  <si>
    <t>SMPH010454A</t>
  </si>
  <si>
    <t>SMPH010463A</t>
  </si>
  <si>
    <t>SMPH010466A</t>
  </si>
  <si>
    <t>SMPH010483A</t>
  </si>
  <si>
    <t>SMPH010485A</t>
  </si>
  <si>
    <t>SMPH010489A</t>
  </si>
  <si>
    <t>SMPH010491A</t>
  </si>
  <si>
    <t>SMPH010492A</t>
  </si>
  <si>
    <t>SMPH010494A</t>
  </si>
  <si>
    <t>SMPH010497A</t>
  </si>
  <si>
    <t>SMPH010502A</t>
  </si>
  <si>
    <t>SMPH010631A</t>
  </si>
  <si>
    <t>SMPH010634A</t>
  </si>
  <si>
    <t>SMPH010653A</t>
  </si>
  <si>
    <t>SMPH010654A</t>
  </si>
  <si>
    <t>SMPH010662A</t>
  </si>
  <si>
    <t>SMPH010664A</t>
  </si>
  <si>
    <t>SMPH010667A</t>
  </si>
  <si>
    <t>SMPH010668A</t>
  </si>
  <si>
    <t>SMPH010741A</t>
  </si>
  <si>
    <t>SMPH010749A</t>
  </si>
  <si>
    <t>SMPH010760A</t>
  </si>
  <si>
    <t>SMPH010773A</t>
  </si>
  <si>
    <t>SMPH010778A</t>
  </si>
  <si>
    <t>SMPH013170A</t>
  </si>
  <si>
    <t>SMPH013173A</t>
  </si>
  <si>
    <t>SMPH013174A</t>
  </si>
  <si>
    <t>SMPH013179A</t>
  </si>
  <si>
    <t>SMPH013180A</t>
  </si>
  <si>
    <t>SMPH013187A</t>
  </si>
  <si>
    <t>SMPH013200A</t>
  </si>
  <si>
    <t>SMPH013213A</t>
  </si>
  <si>
    <t>SMPH013220A</t>
  </si>
  <si>
    <t>SMPH013221A</t>
  </si>
  <si>
    <t>SMPH013262A</t>
  </si>
  <si>
    <t>SMPH013264A</t>
  </si>
  <si>
    <t>SMPH014237A</t>
  </si>
  <si>
    <t>SMPH014342A</t>
  </si>
  <si>
    <t>SMPH014357A</t>
  </si>
  <si>
    <t>SMPH015068A</t>
  </si>
  <si>
    <t>SMPH015142A</t>
  </si>
  <si>
    <t>SMPH015145A</t>
  </si>
  <si>
    <t>SMPH015196A</t>
  </si>
  <si>
    <t>SMPH015209A</t>
  </si>
  <si>
    <t>SMPH015805A</t>
  </si>
  <si>
    <t>SMPH015824A</t>
  </si>
  <si>
    <t>SMPH015829A</t>
  </si>
  <si>
    <t>SMPH015837A</t>
  </si>
  <si>
    <t>SMPH015840A</t>
  </si>
  <si>
    <t>SMPH015873A</t>
  </si>
  <si>
    <t>SMPH016052A</t>
  </si>
  <si>
    <t>SMPH016068A</t>
  </si>
  <si>
    <t>SMPH016083A</t>
  </si>
  <si>
    <t>SMPH016086A</t>
  </si>
  <si>
    <t>SMPH016100A</t>
  </si>
  <si>
    <t>SMPH016140A</t>
  </si>
  <si>
    <t>SMPH016332A</t>
  </si>
  <si>
    <t>SMPH017190A</t>
  </si>
  <si>
    <t>SMPH018589A</t>
  </si>
  <si>
    <t>SMPH018603A</t>
  </si>
  <si>
    <t>SMPH018607A</t>
  </si>
  <si>
    <t>SMPH018610A</t>
  </si>
  <si>
    <t>SMPH022009A</t>
  </si>
  <si>
    <t>SMPH025022A</t>
  </si>
  <si>
    <t>SMPH025023A</t>
  </si>
  <si>
    <t>SMPH027637A</t>
  </si>
  <si>
    <t>SMPH033714A</t>
  </si>
  <si>
    <t>SMPH034486A</t>
  </si>
  <si>
    <t>SMPH034602A</t>
  </si>
  <si>
    <t>SMPH034735A</t>
  </si>
  <si>
    <t>SMPH034792A</t>
  </si>
  <si>
    <t>SMPH035013A</t>
  </si>
  <si>
    <t>SMPH036118A</t>
  </si>
  <si>
    <t>SMPH038623A</t>
  </si>
  <si>
    <t>SMPH038637A</t>
  </si>
  <si>
    <t>SMPH038638A</t>
  </si>
  <si>
    <t>SMPH038669A</t>
  </si>
  <si>
    <t>SMPH038670A</t>
  </si>
  <si>
    <t>SMPH038671A</t>
  </si>
  <si>
    <t>SMPH038672A</t>
  </si>
  <si>
    <t>SMPH038673A</t>
  </si>
  <si>
    <t>SMPH038674A</t>
  </si>
  <si>
    <t>SMPH038675A</t>
  </si>
  <si>
    <t>SMPH038681A</t>
  </si>
  <si>
    <t>SMPH038682A</t>
  </si>
  <si>
    <t>SMPH038683A</t>
  </si>
  <si>
    <t>SMPH043782A</t>
  </si>
  <si>
    <t>SMPH058033A</t>
  </si>
  <si>
    <t>SMPH058034A</t>
  </si>
  <si>
    <t>SMPH058035A</t>
  </si>
  <si>
    <t>SMPH058036A</t>
  </si>
  <si>
    <t>SMPH058038A</t>
  </si>
  <si>
    <t>SMPH058043A</t>
  </si>
  <si>
    <t>SMPH086726A</t>
  </si>
  <si>
    <t>Using R Plate Format?</t>
  </si>
  <si>
    <t>NO</t>
  </si>
  <si>
    <t>YES</t>
  </si>
  <si>
    <r>
      <t>C</t>
    </r>
    <r>
      <rPr>
        <b/>
        <vertAlign val="subscript"/>
        <sz val="11"/>
        <color theme="1"/>
        <rFont val="Arial"/>
        <family val="2"/>
      </rPr>
      <t>T</t>
    </r>
    <r>
      <rPr>
        <b/>
        <sz val="11"/>
        <color theme="1"/>
        <rFont val="Arial"/>
        <family val="2"/>
      </rPr>
      <t xml:space="preserve"> Cut-Off</t>
    </r>
  </si>
  <si>
    <t>Instructions for Analyzing qBiomaker Somatic Mutation PCR Array Results with this Template:</t>
  </si>
  <si>
    <r>
      <rPr>
        <b/>
        <sz val="10"/>
        <color rgb="FFFF0000"/>
        <rFont val="Arial"/>
        <family val="2"/>
      </rPr>
      <t>1. Gene Table</t>
    </r>
    <r>
      <rPr>
        <sz val="10"/>
        <color theme="1"/>
        <rFont val="Arial"/>
        <family val="2"/>
      </rPr>
      <t xml:space="preserve">
Select the catalog number of qBiomarker Somatic Mutation PCR Array from the dropdown menu in Cell D1.
The Gene Table will automatically update with the content of the selected array.
Select the desired "Mutation Call Criterion" and whether the analysis was "Using R Plate Format" or not from the dropdown menus in Cells G2 and G5, respectively.</t>
    </r>
  </si>
  <si>
    <t>A</t>
  </si>
  <si>
    <t>B</t>
  </si>
  <si>
    <t>C</t>
  </si>
  <si>
    <t>D</t>
  </si>
  <si>
    <t>E</t>
  </si>
  <si>
    <t>F</t>
  </si>
  <si>
    <t>G</t>
  </si>
  <si>
    <t>...</t>
  </si>
  <si>
    <r>
      <rPr>
        <b/>
        <sz val="10"/>
        <color rgb="FFFF0000"/>
        <rFont val="Arial"/>
        <family val="2"/>
      </rPr>
      <t>2. Control Sample Data</t>
    </r>
    <r>
      <rPr>
        <sz val="10"/>
        <rFont val="Arial"/>
        <family val="2"/>
      </rPr>
      <t xml:space="preserve">
Copy each Test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</si>
  <si>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t>H</t>
  </si>
  <si>
    <t>I</t>
  </si>
  <si>
    <t>J</t>
  </si>
  <si>
    <t>K</t>
  </si>
  <si>
    <t>L</t>
  </si>
  <si>
    <t>…..</t>
  </si>
  <si>
    <t>…</t>
  </si>
  <si>
    <r>
      <rPr>
        <b/>
        <sz val="10"/>
        <color rgb="FFFF0000"/>
        <rFont val="Arial"/>
        <family val="2"/>
      </rPr>
      <t>3. Test Sample Data</t>
    </r>
    <r>
      <rPr>
        <b/>
        <sz val="10"/>
        <rFont val="Arial"/>
        <family val="2"/>
      </rPr>
      <t xml:space="preserve">
</t>
    </r>
    <r>
      <rPr>
        <sz val="10"/>
        <rFont val="Arial"/>
        <family val="2"/>
      </rPr>
      <t>Likewise, copy each Control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</si>
  <si>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4. Data QC</t>
    </r>
    <r>
      <rPr>
        <sz val="10"/>
        <color theme="1"/>
        <rFont val="Arial"/>
        <family val="2"/>
      </rPr>
      <t xml:space="preserve">
For each Control Sample and each Test Sample, this worksheet automatically reports the "Average Copy Number Assays' C</t>
    </r>
    <r>
      <rPr>
        <vertAlign val="subscript"/>
        <sz val="10"/>
        <color theme="1"/>
        <rFont val="Arial"/>
        <family val="2"/>
      </rPr>
      <t>T</t>
    </r>
    <r>
      <rPr>
        <sz val="10"/>
        <color theme="1"/>
        <rFont val="Arial"/>
        <family val="2"/>
      </rPr>
      <t xml:space="preserve"> Value".
If this value is less than or equal to 30, this "Data QC Result" reports "Pass"; otherwsie, it reports "Fail".
For each Control Sample and each Test Sample, this worksheet automatically also reports the "Avearge SMPC C</t>
    </r>
    <r>
      <rPr>
        <vertAlign val="subscript"/>
        <sz val="10"/>
        <color theme="1"/>
        <rFont val="Arial"/>
        <family val="2"/>
      </rPr>
      <t>T</t>
    </r>
    <r>
      <rPr>
        <sz val="10"/>
        <color theme="1"/>
        <rFont val="Arial"/>
        <family val="2"/>
      </rPr>
      <t xml:space="preserve"> Value" and the "SMPC C</t>
    </r>
    <r>
      <rPr>
        <vertAlign val="subscript"/>
        <sz val="10"/>
        <color theme="1"/>
        <rFont val="Arial"/>
        <family val="2"/>
      </rPr>
      <t>T</t>
    </r>
    <r>
      <rPr>
        <sz val="10"/>
        <color theme="1"/>
        <rFont val="Arial"/>
        <family val="2"/>
      </rPr>
      <t xml:space="preserve"> Value Range".
If the former value is less than or equal to 24 and the latter value is less than or equal to 4, this "Data QC Result" reports "Pass"; otherwsie, it reports "Fail".</t>
    </r>
  </si>
  <si>
    <r>
      <rPr>
        <b/>
        <sz val="10"/>
        <color rgb="FFFF0000"/>
        <rFont val="Arial"/>
        <family val="2"/>
      </rPr>
      <t>5. Results</t>
    </r>
    <r>
      <rPr>
        <sz val="10"/>
        <color theme="1"/>
        <rFont val="Arial"/>
        <family val="2"/>
      </rPr>
      <t xml:space="preserve">
This worksheet automatically displays whether each assay detected "WT" or "Mutant" sequence in each Test Sample.
Each assay is also automatically annotated with the COSMIC ID, Gene Symbol, Mutation Description, and Assay Catalog # for each assay from the Gene Table worksheet.</t>
    </r>
  </si>
  <si>
    <r>
      <rPr>
        <b/>
        <sz val="10"/>
        <color rgb="FFFF0000"/>
        <rFont val="Arial"/>
        <family val="2"/>
      </rPr>
      <t>6. Calculations</t>
    </r>
    <r>
      <rPr>
        <sz val="10"/>
        <color theme="1"/>
        <rFont val="Arial"/>
        <family val="2"/>
      </rPr>
      <t xml:space="preserve">
This worksheet displays the formulas and intermediate numbers used to convert the entered raw C</t>
    </r>
    <r>
      <rPr>
        <vertAlign val="subscript"/>
        <sz val="10"/>
        <color theme="1"/>
        <rFont val="Arial"/>
        <family val="2"/>
      </rPr>
      <t>T</t>
    </r>
    <r>
      <rPr>
        <sz val="10"/>
        <color theme="1"/>
        <rFont val="Arial"/>
        <family val="2"/>
      </rPr>
      <t xml:space="preserve"> data into the displayed results.
Again, as this information is displayed in gray cells, please do not change them.</t>
    </r>
  </si>
  <si>
    <t>Version 2.0, 10/2018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</si>
</sst>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rial"/>
      <family val="2"/>
    </font>
    <font>
      <b/>
      <sz val="11"/>
      <color theme="1"/>
      <name val="Arial"/>
      <family val="2"/>
    </font>
    <font>
      <b/>
      <vertAlign val="subscript"/>
      <sz val="11"/>
      <color theme="1"/>
      <name val="Arial"/>
      <family val="2"/>
    </font>
    <font>
      <sz val="10"/>
      <name val="Arial"/>
      <family val="2"/>
    </font>
    <font>
      <b/>
      <sz val="10"/>
      <color theme="1"/>
      <name val="Arial"/>
      <family val="2"/>
    </font>
    <font>
      <sz val="10"/>
      <color theme="1"/>
      <name val="Arial"/>
      <family val="2"/>
    </font>
    <font>
      <b/>
      <sz val="10"/>
      <color rgb="FFFF0000"/>
      <name val="Arial"/>
      <family val="2"/>
    </font>
    <font>
      <b/>
      <sz val="10"/>
      <name val="Arial"/>
      <family val="2"/>
    </font>
    <font>
      <vertAlign val="subscript"/>
      <sz val="10"/>
      <name val="Arial"/>
      <family val="2"/>
    </font>
    <font>
      <vertAlign val="subscript"/>
      <sz val="10"/>
      <color theme="1"/>
      <name val="Arial"/>
      <family val="2"/>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indexed="22"/>
        <bgColor indexed="64"/>
      </patternFill>
    </fill>
  </fills>
  <borders count="28">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top style="thin">
        <color indexed="64"/>
      </top>
      <bottom/>
      <diagonal/>
    </border>
    <border>
      <left/>
      <right style="thin">
        <color indexed="64"/>
      </right>
      <top/>
      <bottom/>
      <diagonal/>
    </border>
    <border>
      <left style="thin">
        <color auto="1"/>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indexed="64"/>
      </right>
      <top/>
      <bottom style="thin">
        <color indexed="64"/>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s>
  <cellStyleXfs count="2">
    <xf numFmtId="0" fontId="0" fillId="0" borderId="0"/>
    <xf numFmtId="0" fontId="3" fillId="0" borderId="0"/>
  </cellStyleXfs>
  <cellXfs count="95">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Font="1" applyAlignment="1">
      <alignment vertical="center"/>
    </xf>
    <xf numFmtId="0" fontId="0" fillId="4" borderId="1" xfId="0" applyFill="1" applyBorder="1" applyAlignment="1">
      <alignment vertical="center"/>
    </xf>
    <xf numFmtId="0" fontId="0" fillId="4" borderId="3" xfId="0" applyFill="1" applyBorder="1" applyAlignment="1">
      <alignment vertical="center"/>
    </xf>
    <xf numFmtId="0" fontId="1" fillId="4" borderId="4" xfId="0" applyFont="1" applyFill="1" applyBorder="1" applyAlignment="1">
      <alignment vertical="center"/>
    </xf>
    <xf numFmtId="0" fontId="1" fillId="4" borderId="5" xfId="0" applyFont="1" applyFill="1" applyBorder="1" applyAlignment="1">
      <alignment vertical="center"/>
    </xf>
    <xf numFmtId="0" fontId="1" fillId="4" borderId="6" xfId="0" applyFont="1" applyFill="1" applyBorder="1" applyAlignment="1">
      <alignment vertical="center"/>
    </xf>
    <xf numFmtId="0" fontId="1" fillId="4" borderId="1" xfId="0" applyFont="1" applyFill="1" applyBorder="1" applyAlignment="1">
      <alignment vertical="center"/>
    </xf>
    <xf numFmtId="0" fontId="0" fillId="2" borderId="1" xfId="0" applyFill="1" applyBorder="1" applyAlignment="1">
      <alignment vertical="center"/>
    </xf>
    <xf numFmtId="2" fontId="0" fillId="2" borderId="1" xfId="0" applyNumberFormat="1" applyFill="1" applyBorder="1" applyAlignment="1">
      <alignment vertical="center"/>
    </xf>
    <xf numFmtId="0" fontId="0" fillId="4" borderId="7" xfId="0" applyFill="1" applyBorder="1" applyAlignment="1">
      <alignment vertical="center"/>
    </xf>
    <xf numFmtId="0" fontId="0" fillId="4" borderId="8" xfId="0" applyFill="1" applyBorder="1" applyAlignment="1">
      <alignment vertical="center"/>
    </xf>
    <xf numFmtId="0" fontId="0" fillId="4" borderId="9" xfId="0" applyFill="1" applyBorder="1" applyAlignment="1">
      <alignment vertical="center"/>
    </xf>
    <xf numFmtId="0" fontId="0" fillId="4" borderId="10" xfId="0" applyFill="1" applyBorder="1" applyAlignment="1">
      <alignment vertical="center"/>
    </xf>
    <xf numFmtId="0" fontId="0" fillId="4" borderId="11" xfId="0" applyFill="1" applyBorder="1" applyAlignment="1">
      <alignment vertical="center"/>
    </xf>
    <xf numFmtId="0" fontId="0" fillId="4" borderId="12" xfId="0" applyFill="1" applyBorder="1" applyAlignment="1">
      <alignment vertical="center"/>
    </xf>
    <xf numFmtId="0" fontId="0" fillId="4" borderId="13" xfId="0" applyFill="1" applyBorder="1" applyAlignment="1">
      <alignment vertical="center"/>
    </xf>
    <xf numFmtId="0" fontId="0" fillId="4" borderId="14" xfId="0" applyFill="1" applyBorder="1" applyAlignment="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2" fontId="0" fillId="4" borderId="1" xfId="0" applyNumberFormat="1" applyFill="1" applyBorder="1" applyAlignment="1">
      <alignment vertical="center"/>
    </xf>
    <xf numFmtId="0" fontId="1" fillId="4" borderId="2" xfId="0" applyFont="1" applyFill="1" applyBorder="1" applyAlignment="1">
      <alignment horizontal="center" vertical="center"/>
    </xf>
    <xf numFmtId="0" fontId="0" fillId="2" borderId="2" xfId="0" applyFont="1" applyFill="1" applyBorder="1" applyAlignment="1">
      <alignment horizontal="center" vertical="center"/>
    </xf>
    <xf numFmtId="0" fontId="0" fillId="0" borderId="0" xfId="0"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5" fillId="5" borderId="0" xfId="0" applyFont="1" applyFill="1" applyAlignment="1">
      <alignment vertical="center"/>
    </xf>
    <xf numFmtId="0" fontId="5" fillId="5" borderId="0" xfId="0" applyFont="1" applyFill="1" applyAlignment="1">
      <alignment horizontal="center" vertical="center"/>
    </xf>
    <xf numFmtId="0" fontId="5" fillId="5" borderId="0" xfId="0" applyFont="1" applyFill="1" applyBorder="1" applyAlignment="1">
      <alignment horizontal="center" vertical="center"/>
    </xf>
    <xf numFmtId="0" fontId="5" fillId="5" borderId="19" xfId="0" applyFont="1" applyFill="1" applyBorder="1" applyAlignment="1">
      <alignment horizontal="center" vertical="center"/>
    </xf>
    <xf numFmtId="0" fontId="5" fillId="5" borderId="21" xfId="0" applyFont="1" applyFill="1" applyBorder="1" applyAlignment="1">
      <alignment vertical="center"/>
    </xf>
    <xf numFmtId="0" fontId="4" fillId="4" borderId="4" xfId="0" applyFont="1" applyFill="1" applyBorder="1" applyAlignment="1">
      <alignment vertical="center"/>
    </xf>
    <xf numFmtId="0" fontId="4" fillId="4" borderId="5" xfId="0" applyFont="1" applyFill="1" applyBorder="1" applyAlignment="1">
      <alignment vertical="center"/>
    </xf>
    <xf numFmtId="0" fontId="4" fillId="4" borderId="22" xfId="0" applyFont="1" applyFill="1" applyBorder="1" applyAlignment="1">
      <alignment vertical="center"/>
    </xf>
    <xf numFmtId="0" fontId="5" fillId="4" borderId="3" xfId="0" applyFont="1" applyFill="1" applyBorder="1" applyAlignment="1">
      <alignment vertical="center"/>
    </xf>
    <xf numFmtId="0" fontId="5" fillId="0" borderId="0" xfId="0" applyFont="1" applyAlignment="1">
      <alignment horizontal="center" vertical="center"/>
    </xf>
    <xf numFmtId="0" fontId="5" fillId="4" borderId="1" xfId="0" applyFont="1" applyFill="1" applyBorder="1" applyAlignment="1">
      <alignment vertical="center"/>
    </xf>
    <xf numFmtId="0" fontId="5" fillId="5" borderId="25" xfId="0" applyFont="1" applyFill="1" applyBorder="1" applyAlignment="1">
      <alignment vertical="center"/>
    </xf>
    <xf numFmtId="0" fontId="4" fillId="4" borderId="1" xfId="0" applyFont="1" applyFill="1" applyBorder="1" applyAlignment="1">
      <alignment vertical="center"/>
    </xf>
    <xf numFmtId="0" fontId="7" fillId="5" borderId="1" xfId="0" applyFont="1" applyFill="1" applyBorder="1" applyAlignment="1">
      <alignment horizontal="right" vertical="center"/>
    </xf>
    <xf numFmtId="0" fontId="5" fillId="2" borderId="1" xfId="0" applyFont="1" applyFill="1" applyBorder="1" applyAlignment="1">
      <alignment vertical="center"/>
    </xf>
    <xf numFmtId="0" fontId="3" fillId="2" borderId="1" xfId="0" applyFont="1" applyFill="1" applyBorder="1" applyAlignment="1">
      <alignment vertical="center"/>
    </xf>
    <xf numFmtId="2" fontId="5" fillId="2" borderId="1" xfId="0" applyNumberFormat="1" applyFont="1" applyFill="1" applyBorder="1" applyAlignment="1">
      <alignmen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15"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5" fillId="5" borderId="1" xfId="0" applyFont="1" applyFill="1" applyBorder="1" applyAlignment="1">
      <alignment horizontal="left" vertical="center"/>
    </xf>
    <xf numFmtId="0" fontId="5" fillId="5" borderId="1" xfId="0" applyFont="1" applyFill="1" applyBorder="1" applyAlignment="1">
      <alignment horizontal="center" vertical="center"/>
    </xf>
    <xf numFmtId="0" fontId="5" fillId="4" borderId="1" xfId="0" applyFont="1" applyFill="1" applyBorder="1" applyAlignment="1">
      <alignment horizontal="left" vertical="center"/>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5" fillId="4" borderId="15" xfId="0" applyFont="1" applyFill="1" applyBorder="1" applyAlignment="1">
      <alignment horizontal="left" vertical="center"/>
    </xf>
    <xf numFmtId="0" fontId="5" fillId="4" borderId="17" xfId="0" applyFont="1" applyFill="1" applyBorder="1" applyAlignment="1">
      <alignment horizontal="left"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4" borderId="26" xfId="0" applyFont="1" applyFill="1" applyBorder="1" applyAlignment="1">
      <alignment horizontal="left" vertical="center"/>
    </xf>
    <xf numFmtId="0" fontId="5" fillId="4" borderId="27" xfId="0" applyFont="1" applyFill="1" applyBorder="1" applyAlignment="1">
      <alignment horizontal="left" vertical="center"/>
    </xf>
    <xf numFmtId="0" fontId="4" fillId="4" borderId="23" xfId="0" applyFont="1" applyFill="1" applyBorder="1" applyAlignment="1">
      <alignment horizontal="center" vertical="center"/>
    </xf>
    <xf numFmtId="0" fontId="4" fillId="4" borderId="24"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22"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5" fillId="5" borderId="20"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16" xfId="0" applyFont="1" applyFill="1" applyBorder="1" applyAlignment="1">
      <alignment horizontal="center" vertical="center"/>
    </xf>
    <xf numFmtId="0" fontId="1" fillId="4" borderId="17"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 xfId="0"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
  <sheetViews>
    <sheetView tabSelected="1" workbookViewId="0">
      <selection activeCell="L7" sqref="L7"/>
    </sheetView>
  </sheetViews>
  <sheetFormatPr defaultColWidth="6.59765625" defaultRowHeight="15" customHeight="1" x14ac:dyDescent="0.25"/>
  <cols>
    <col min="1" max="1" width="6.59765625" style="34" customWidth="1"/>
    <col min="2" max="13" width="12.59765625" style="34" customWidth="1"/>
    <col min="14" max="16384" width="6.59765625" style="34"/>
  </cols>
  <sheetData>
    <row r="1" spans="1:13" s="33" customFormat="1" ht="15" customHeight="1" x14ac:dyDescent="0.25">
      <c r="A1" s="81" t="s">
        <v>5220</v>
      </c>
      <c r="B1" s="82"/>
      <c r="C1" s="82"/>
      <c r="D1" s="82"/>
      <c r="E1" s="82"/>
      <c r="F1" s="82"/>
      <c r="G1" s="82"/>
      <c r="H1" s="82"/>
      <c r="I1" s="82"/>
      <c r="J1" s="82"/>
      <c r="K1" s="82"/>
      <c r="L1" s="82"/>
      <c r="M1" s="83"/>
    </row>
    <row r="2" spans="1:13" ht="60" customHeight="1" x14ac:dyDescent="0.25">
      <c r="A2" s="52" t="s">
        <v>5221</v>
      </c>
      <c r="B2" s="55"/>
      <c r="C2" s="55"/>
      <c r="D2" s="55"/>
      <c r="E2" s="55"/>
      <c r="F2" s="55"/>
      <c r="G2" s="55"/>
      <c r="H2" s="55"/>
      <c r="I2" s="55"/>
      <c r="J2" s="55"/>
      <c r="K2" s="55"/>
      <c r="L2" s="55"/>
      <c r="M2" s="56"/>
    </row>
    <row r="3" spans="1:13" ht="15" customHeight="1" thickBot="1" x14ac:dyDescent="0.3">
      <c r="A3" s="35"/>
      <c r="B3" s="36" t="s">
        <v>5222</v>
      </c>
      <c r="C3" s="37" t="s">
        <v>5223</v>
      </c>
      <c r="D3" s="37" t="s">
        <v>5224</v>
      </c>
      <c r="E3" s="84" t="s">
        <v>5225</v>
      </c>
      <c r="F3" s="84"/>
      <c r="G3" s="84" t="s">
        <v>5226</v>
      </c>
      <c r="H3" s="84"/>
      <c r="I3" s="38" t="s">
        <v>5227</v>
      </c>
      <c r="J3" s="84" t="s">
        <v>5228</v>
      </c>
      <c r="K3" s="84"/>
      <c r="L3" s="38"/>
      <c r="M3" s="38"/>
    </row>
    <row r="4" spans="1:13" ht="15" customHeight="1" thickBot="1" x14ac:dyDescent="0.3">
      <c r="A4" s="39">
        <v>1</v>
      </c>
      <c r="B4" s="77" t="s">
        <v>1505</v>
      </c>
      <c r="C4" s="78"/>
      <c r="D4" s="79"/>
      <c r="E4" s="80" t="s">
        <v>1552</v>
      </c>
      <c r="F4" s="80"/>
      <c r="G4" s="80"/>
      <c r="H4" s="80"/>
      <c r="J4" s="75" t="s">
        <v>1525</v>
      </c>
      <c r="K4" s="76"/>
    </row>
    <row r="5" spans="1:13" ht="15" customHeight="1" thickBot="1" x14ac:dyDescent="0.3">
      <c r="A5" s="39">
        <v>2</v>
      </c>
      <c r="B5" s="40" t="s">
        <v>1501</v>
      </c>
      <c r="C5" s="41" t="s">
        <v>1504</v>
      </c>
      <c r="D5" s="42" t="s">
        <v>17</v>
      </c>
      <c r="E5" s="68" t="s">
        <v>1502</v>
      </c>
      <c r="F5" s="69"/>
      <c r="G5" s="69" t="s">
        <v>1503</v>
      </c>
      <c r="H5" s="70"/>
      <c r="J5" s="71" t="s">
        <v>1526</v>
      </c>
      <c r="K5" s="72"/>
    </row>
    <row r="6" spans="1:13" ht="15" customHeight="1" thickBot="1" x14ac:dyDescent="0.3">
      <c r="A6" s="39">
        <v>3</v>
      </c>
      <c r="B6" s="43" t="s">
        <v>18</v>
      </c>
      <c r="C6" s="43">
        <v>18852</v>
      </c>
      <c r="D6" s="43" t="s">
        <v>540</v>
      </c>
      <c r="E6" s="73" t="s">
        <v>541</v>
      </c>
      <c r="F6" s="74"/>
      <c r="G6" s="73" t="s">
        <v>542</v>
      </c>
      <c r="H6" s="74"/>
      <c r="J6" s="44"/>
    </row>
    <row r="7" spans="1:13" ht="15" customHeight="1" thickBot="1" x14ac:dyDescent="0.3">
      <c r="A7" s="39">
        <v>4</v>
      </c>
      <c r="B7" s="45" t="s">
        <v>22</v>
      </c>
      <c r="C7" s="45">
        <v>13125</v>
      </c>
      <c r="D7" s="45" t="s">
        <v>540</v>
      </c>
      <c r="E7" s="66" t="s">
        <v>543</v>
      </c>
      <c r="F7" s="67"/>
      <c r="G7" s="66" t="s">
        <v>544</v>
      </c>
      <c r="H7" s="67"/>
      <c r="J7" s="75" t="s">
        <v>5216</v>
      </c>
      <c r="K7" s="76"/>
    </row>
    <row r="8" spans="1:13" ht="15" customHeight="1" thickBot="1" x14ac:dyDescent="0.3">
      <c r="A8" s="39">
        <v>5</v>
      </c>
      <c r="B8" s="45" t="s">
        <v>26</v>
      </c>
      <c r="C8" s="45">
        <v>41617</v>
      </c>
      <c r="D8" s="45" t="s">
        <v>540</v>
      </c>
      <c r="E8" s="66" t="s">
        <v>1054</v>
      </c>
      <c r="F8" s="67"/>
      <c r="G8" s="66" t="s">
        <v>1055</v>
      </c>
      <c r="H8" s="67"/>
      <c r="J8" s="71" t="s">
        <v>5217</v>
      </c>
      <c r="K8" s="72"/>
    </row>
    <row r="9" spans="1:13" ht="15" customHeight="1" x14ac:dyDescent="0.25">
      <c r="A9" s="39">
        <v>6</v>
      </c>
      <c r="B9" s="45" t="s">
        <v>29</v>
      </c>
      <c r="C9" s="45">
        <v>18772</v>
      </c>
      <c r="D9" s="45" t="s">
        <v>540</v>
      </c>
      <c r="E9" s="66" t="s">
        <v>2375</v>
      </c>
      <c r="F9" s="67"/>
      <c r="G9" s="66" t="s">
        <v>2376</v>
      </c>
      <c r="H9" s="67"/>
    </row>
    <row r="10" spans="1:13" ht="15" customHeight="1" x14ac:dyDescent="0.25">
      <c r="A10" s="39">
        <v>7</v>
      </c>
      <c r="B10" s="45" t="s">
        <v>32</v>
      </c>
      <c r="C10" s="45">
        <v>19072</v>
      </c>
      <c r="D10" s="45" t="s">
        <v>540</v>
      </c>
      <c r="E10" s="66" t="s">
        <v>545</v>
      </c>
      <c r="F10" s="67"/>
      <c r="G10" s="66" t="s">
        <v>546</v>
      </c>
      <c r="H10" s="67"/>
    </row>
    <row r="11" spans="1:13" ht="15" customHeight="1" x14ac:dyDescent="0.25">
      <c r="A11" s="39" t="s">
        <v>5229</v>
      </c>
      <c r="B11" s="39" t="s">
        <v>5229</v>
      </c>
      <c r="C11" s="39" t="s">
        <v>5229</v>
      </c>
      <c r="D11" s="39" t="s">
        <v>5229</v>
      </c>
      <c r="E11" s="60" t="s">
        <v>5229</v>
      </c>
      <c r="F11" s="60"/>
      <c r="G11" s="61" t="s">
        <v>5229</v>
      </c>
      <c r="H11" s="61"/>
    </row>
    <row r="12" spans="1:13" ht="15" customHeight="1" x14ac:dyDescent="0.25">
      <c r="A12" s="46">
        <v>98</v>
      </c>
      <c r="B12" s="45" t="s">
        <v>286</v>
      </c>
      <c r="C12" s="45">
        <v>99000103</v>
      </c>
      <c r="D12" s="45" t="s">
        <v>2780</v>
      </c>
      <c r="E12" s="62" t="s">
        <v>2780</v>
      </c>
      <c r="F12" s="62"/>
      <c r="G12" s="62" t="s">
        <v>2781</v>
      </c>
      <c r="H12" s="62"/>
    </row>
    <row r="13" spans="1:13" ht="30" customHeight="1" x14ac:dyDescent="0.25">
      <c r="A13" s="63" t="s">
        <v>5230</v>
      </c>
      <c r="B13" s="64"/>
      <c r="C13" s="64"/>
      <c r="D13" s="64"/>
      <c r="E13" s="64"/>
      <c r="F13" s="64"/>
      <c r="G13" s="64"/>
      <c r="H13" s="64"/>
      <c r="I13" s="64"/>
      <c r="J13" s="64"/>
      <c r="K13" s="64"/>
      <c r="L13" s="64"/>
      <c r="M13" s="65"/>
    </row>
    <row r="14" spans="1:13" ht="15" customHeight="1" x14ac:dyDescent="0.25">
      <c r="A14" s="35"/>
      <c r="B14" s="36" t="s">
        <v>5222</v>
      </c>
      <c r="C14" s="36" t="s">
        <v>5223</v>
      </c>
      <c r="D14" s="36" t="s">
        <v>5224</v>
      </c>
      <c r="E14" s="36" t="s">
        <v>5225</v>
      </c>
      <c r="F14" s="36" t="s">
        <v>5226</v>
      </c>
      <c r="G14" s="36" t="s">
        <v>5227</v>
      </c>
      <c r="H14" s="36" t="s">
        <v>5228</v>
      </c>
      <c r="I14" s="36" t="s">
        <v>5231</v>
      </c>
      <c r="J14" s="36" t="s">
        <v>5232</v>
      </c>
      <c r="K14" s="36" t="s">
        <v>5233</v>
      </c>
      <c r="L14" s="36" t="s">
        <v>5234</v>
      </c>
      <c r="M14" s="36" t="s">
        <v>5235</v>
      </c>
    </row>
    <row r="15" spans="1:13" ht="15" customHeight="1" x14ac:dyDescent="0.25">
      <c r="A15" s="35">
        <v>1</v>
      </c>
      <c r="B15" s="47" t="s">
        <v>1501</v>
      </c>
      <c r="C15" s="47" t="s">
        <v>1504</v>
      </c>
      <c r="D15" s="47" t="s">
        <v>1506</v>
      </c>
      <c r="E15" s="48" t="s">
        <v>1507</v>
      </c>
      <c r="F15" s="48" t="s">
        <v>1508</v>
      </c>
      <c r="G15" s="48" t="s">
        <v>1509</v>
      </c>
      <c r="H15" s="48" t="s">
        <v>1510</v>
      </c>
      <c r="I15" s="48" t="s">
        <v>1511</v>
      </c>
      <c r="J15" s="48" t="s">
        <v>1512</v>
      </c>
      <c r="K15" s="48" t="s">
        <v>1513</v>
      </c>
      <c r="L15" s="48" t="s">
        <v>1514</v>
      </c>
      <c r="M15" s="48" t="s">
        <v>1515</v>
      </c>
    </row>
    <row r="16" spans="1:13" ht="15" customHeight="1" x14ac:dyDescent="0.25">
      <c r="A16" s="35">
        <v>2</v>
      </c>
      <c r="B16" s="43" t="s">
        <v>18</v>
      </c>
      <c r="C16" s="45">
        <v>33765</v>
      </c>
      <c r="D16" s="45" t="s">
        <v>19</v>
      </c>
      <c r="E16" s="51">
        <v>35</v>
      </c>
      <c r="F16" s="51">
        <v>35</v>
      </c>
      <c r="G16" s="49"/>
      <c r="H16" s="50"/>
      <c r="I16" s="49"/>
      <c r="J16" s="50"/>
      <c r="K16" s="49"/>
      <c r="L16" s="50"/>
      <c r="M16" s="49"/>
    </row>
    <row r="17" spans="1:13" ht="15" customHeight="1" x14ac:dyDescent="0.25">
      <c r="A17" s="35">
        <v>3</v>
      </c>
      <c r="B17" s="45" t="s">
        <v>22</v>
      </c>
      <c r="C17" s="45">
        <v>450</v>
      </c>
      <c r="D17" s="45" t="s">
        <v>23</v>
      </c>
      <c r="E17" s="51">
        <v>35</v>
      </c>
      <c r="F17" s="51">
        <v>35</v>
      </c>
      <c r="G17" s="50"/>
      <c r="H17" s="49"/>
      <c r="I17" s="50"/>
      <c r="J17" s="50"/>
      <c r="K17" s="49"/>
      <c r="L17" s="50"/>
      <c r="M17" s="50"/>
    </row>
    <row r="18" spans="1:13" ht="15" customHeight="1" x14ac:dyDescent="0.25">
      <c r="A18" s="35">
        <v>4</v>
      </c>
      <c r="B18" s="45" t="s">
        <v>26</v>
      </c>
      <c r="C18" s="45">
        <v>451</v>
      </c>
      <c r="D18" s="45" t="s">
        <v>23</v>
      </c>
      <c r="E18" s="51">
        <v>35</v>
      </c>
      <c r="F18" s="51">
        <v>35</v>
      </c>
      <c r="G18" s="50"/>
      <c r="H18" s="49"/>
      <c r="I18" s="50"/>
      <c r="J18" s="50"/>
      <c r="K18" s="49"/>
      <c r="L18" s="50"/>
      <c r="M18" s="50"/>
    </row>
    <row r="19" spans="1:13" ht="15" customHeight="1" x14ac:dyDescent="0.25">
      <c r="A19" s="35">
        <v>5</v>
      </c>
      <c r="B19" s="45" t="s">
        <v>29</v>
      </c>
      <c r="C19" s="45">
        <v>460</v>
      </c>
      <c r="D19" s="45" t="s">
        <v>23</v>
      </c>
      <c r="E19" s="51">
        <v>35</v>
      </c>
      <c r="F19" s="51">
        <v>35</v>
      </c>
      <c r="G19" s="50"/>
      <c r="H19" s="49"/>
      <c r="I19" s="50"/>
      <c r="J19" s="50"/>
      <c r="K19" s="49"/>
      <c r="L19" s="50"/>
      <c r="M19" s="50"/>
    </row>
    <row r="20" spans="1:13" ht="15" customHeight="1" x14ac:dyDescent="0.25">
      <c r="A20" s="35">
        <v>6</v>
      </c>
      <c r="B20" s="43" t="s">
        <v>32</v>
      </c>
      <c r="C20" s="45">
        <v>470</v>
      </c>
      <c r="D20" s="45" t="s">
        <v>23</v>
      </c>
      <c r="E20" s="51">
        <v>35</v>
      </c>
      <c r="F20" s="51">
        <v>35</v>
      </c>
      <c r="G20" s="49"/>
      <c r="H20" s="50"/>
      <c r="I20" s="49"/>
      <c r="J20" s="50"/>
      <c r="K20" s="49"/>
      <c r="L20" s="50"/>
      <c r="M20" s="49"/>
    </row>
    <row r="21" spans="1:13" ht="15" customHeight="1" x14ac:dyDescent="0.25">
      <c r="A21" s="35" t="s">
        <v>5236</v>
      </c>
      <c r="B21" s="43" t="s">
        <v>5237</v>
      </c>
      <c r="C21" s="45" t="s">
        <v>5237</v>
      </c>
      <c r="D21" s="45"/>
      <c r="E21" s="49"/>
      <c r="F21" s="50"/>
      <c r="G21" s="49"/>
      <c r="H21" s="50"/>
      <c r="I21" s="49"/>
      <c r="J21" s="50"/>
      <c r="K21" s="49"/>
      <c r="L21" s="50"/>
      <c r="M21" s="49"/>
    </row>
    <row r="22" spans="1:13" ht="15" customHeight="1" x14ac:dyDescent="0.25">
      <c r="A22" s="35">
        <v>97</v>
      </c>
      <c r="B22" s="43" t="s">
        <v>286</v>
      </c>
      <c r="C22" s="45">
        <v>99000017</v>
      </c>
      <c r="D22" s="45" t="s">
        <v>283</v>
      </c>
      <c r="E22" s="51">
        <v>23</v>
      </c>
      <c r="F22" s="51">
        <v>23</v>
      </c>
      <c r="G22" s="49"/>
      <c r="H22" s="50"/>
      <c r="I22" s="49"/>
      <c r="J22" s="50"/>
      <c r="K22" s="49"/>
      <c r="L22" s="50"/>
      <c r="M22" s="49"/>
    </row>
    <row r="23" spans="1:13" ht="30" customHeight="1" x14ac:dyDescent="0.25">
      <c r="A23" s="63" t="s">
        <v>5238</v>
      </c>
      <c r="B23" s="64"/>
      <c r="C23" s="64"/>
      <c r="D23" s="64"/>
      <c r="E23" s="64"/>
      <c r="F23" s="64"/>
      <c r="G23" s="64"/>
      <c r="H23" s="64"/>
      <c r="I23" s="64"/>
      <c r="J23" s="64"/>
      <c r="K23" s="64"/>
      <c r="L23" s="64"/>
      <c r="M23" s="65"/>
    </row>
    <row r="24" spans="1:13" ht="75" customHeight="1" x14ac:dyDescent="0.25">
      <c r="A24" s="52" t="s">
        <v>5239</v>
      </c>
      <c r="B24" s="53"/>
      <c r="C24" s="53"/>
      <c r="D24" s="53"/>
      <c r="E24" s="53"/>
      <c r="F24" s="53"/>
      <c r="G24" s="53"/>
      <c r="H24" s="53"/>
      <c r="I24" s="53"/>
      <c r="J24" s="53"/>
      <c r="K24" s="53"/>
      <c r="L24" s="53"/>
      <c r="M24" s="54"/>
    </row>
    <row r="25" spans="1:13" ht="45" customHeight="1" x14ac:dyDescent="0.25">
      <c r="A25" s="52" t="s">
        <v>5240</v>
      </c>
      <c r="B25" s="53"/>
      <c r="C25" s="53"/>
      <c r="D25" s="53"/>
      <c r="E25" s="53"/>
      <c r="F25" s="53"/>
      <c r="G25" s="53"/>
      <c r="H25" s="53"/>
      <c r="I25" s="53"/>
      <c r="J25" s="53"/>
      <c r="K25" s="53"/>
      <c r="L25" s="53"/>
      <c r="M25" s="54"/>
    </row>
    <row r="26" spans="1:13" ht="45" customHeight="1" x14ac:dyDescent="0.25">
      <c r="A26" s="52" t="s">
        <v>5241</v>
      </c>
      <c r="B26" s="55"/>
      <c r="C26" s="55"/>
      <c r="D26" s="55"/>
      <c r="E26" s="55"/>
      <c r="F26" s="55"/>
      <c r="G26" s="55"/>
      <c r="H26" s="55"/>
      <c r="I26" s="55"/>
      <c r="J26" s="55"/>
      <c r="K26" s="55"/>
      <c r="L26" s="55"/>
      <c r="M26" s="56"/>
    </row>
    <row r="27" spans="1:13" ht="15" customHeight="1" x14ac:dyDescent="0.25">
      <c r="A27" s="57" t="s">
        <v>5242</v>
      </c>
      <c r="B27" s="58"/>
      <c r="C27" s="58"/>
      <c r="D27" s="58"/>
      <c r="E27" s="58"/>
      <c r="F27" s="58"/>
      <c r="G27" s="58"/>
      <c r="H27" s="58"/>
      <c r="I27" s="58"/>
      <c r="J27" s="58"/>
      <c r="K27" s="58"/>
      <c r="L27" s="58"/>
      <c r="M27" s="59"/>
    </row>
  </sheetData>
  <mergeCells count="33">
    <mergeCell ref="B4:D4"/>
    <mergeCell ref="E4:H4"/>
    <mergeCell ref="J4:K4"/>
    <mergeCell ref="A1:M1"/>
    <mergeCell ref="A2:M2"/>
    <mergeCell ref="E3:F3"/>
    <mergeCell ref="G3:H3"/>
    <mergeCell ref="J3:K3"/>
    <mergeCell ref="E10:F10"/>
    <mergeCell ref="G10:H10"/>
    <mergeCell ref="E5:F5"/>
    <mergeCell ref="G5:H5"/>
    <mergeCell ref="J5:K5"/>
    <mergeCell ref="E6:F6"/>
    <mergeCell ref="G6:H6"/>
    <mergeCell ref="E7:F7"/>
    <mergeCell ref="G7:H7"/>
    <mergeCell ref="J7:K7"/>
    <mergeCell ref="E8:F8"/>
    <mergeCell ref="G8:H8"/>
    <mergeCell ref="J8:K8"/>
    <mergeCell ref="E9:F9"/>
    <mergeCell ref="G9:H9"/>
    <mergeCell ref="A24:M24"/>
    <mergeCell ref="A25:M25"/>
    <mergeCell ref="A26:M26"/>
    <mergeCell ref="A27:M27"/>
    <mergeCell ref="E11:F11"/>
    <mergeCell ref="G11:H11"/>
    <mergeCell ref="E12:F12"/>
    <mergeCell ref="G12:H12"/>
    <mergeCell ref="A13:M13"/>
    <mergeCell ref="A23:M23"/>
  </mergeCells>
  <dataValidations disablePrompts="1" count="1">
    <dataValidation allowBlank="1" showInputMessage="1" showErrorMessage="1" sqref="J8"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86"/>
  <sheetViews>
    <sheetView workbookViewId="0">
      <selection activeCell="D1" sqref="D1:E1"/>
    </sheetView>
  </sheetViews>
  <sheetFormatPr defaultColWidth="6.59765625" defaultRowHeight="15" customHeight="1" x14ac:dyDescent="0.25"/>
  <cols>
    <col min="1" max="1" width="8.09765625" style="2" bestFit="1" customWidth="1"/>
    <col min="2" max="2" width="10.69921875" style="2" bestFit="1" customWidth="1"/>
    <col min="3" max="3" width="12.59765625" style="2" bestFit="1" customWidth="1"/>
    <col min="4" max="4" width="26.09765625" style="2" bestFit="1" customWidth="1"/>
    <col min="5" max="5" width="15.59765625" style="2" customWidth="1"/>
    <col min="6" max="6" width="6.59765625" style="2"/>
    <col min="7" max="7" width="21.19921875" style="32" bestFit="1" customWidth="1"/>
    <col min="8" max="16384" width="6.59765625" style="2"/>
  </cols>
  <sheetData>
    <row r="1" spans="1:7" s="1" customFormat="1" ht="15" customHeight="1" thickBot="1" x14ac:dyDescent="0.3">
      <c r="A1" s="85" t="s">
        <v>1505</v>
      </c>
      <c r="B1" s="86"/>
      <c r="C1" s="86"/>
      <c r="D1" s="87" t="s">
        <v>1552</v>
      </c>
      <c r="E1" s="88"/>
      <c r="G1" s="30" t="s">
        <v>1525</v>
      </c>
    </row>
    <row r="2" spans="1:7" s="1" customFormat="1" ht="15" customHeight="1" thickBot="1" x14ac:dyDescent="0.3">
      <c r="A2" s="6" t="s">
        <v>1501</v>
      </c>
      <c r="B2" s="7" t="s">
        <v>1504</v>
      </c>
      <c r="C2" s="7" t="s">
        <v>17</v>
      </c>
      <c r="D2" s="7" t="s">
        <v>1502</v>
      </c>
      <c r="E2" s="8" t="s">
        <v>1503</v>
      </c>
      <c r="G2" s="31" t="s">
        <v>1526</v>
      </c>
    </row>
    <row r="3" spans="1:7" ht="15" customHeight="1" thickBot="1" x14ac:dyDescent="0.3">
      <c r="A3" s="5" t="s">
        <v>18</v>
      </c>
      <c r="B3" s="5">
        <f>VLOOKUP($D$1&amp;":"&amp;$A3,'Array Content'!$F$2:$J$4513,2,FALSE)</f>
        <v>18852</v>
      </c>
      <c r="C3" s="5" t="str">
        <f>VLOOKUP($D$1&amp;":"&amp;$A3,'Array Content'!$F$2:$J$4513,3,FALSE)</f>
        <v>APC</v>
      </c>
      <c r="D3" s="5" t="str">
        <f>VLOOKUP($D$1&amp;":"&amp;$A3,'Array Content'!$F$2:$J$4513,4,FALSE)</f>
        <v>c.2626C&gt;T</v>
      </c>
      <c r="E3" s="5" t="str">
        <f>VLOOKUP($D$1&amp;":"&amp;$A3,'Array Content'!$F$2:$J$4513,5,FALSE)</f>
        <v>SMPH000580A</v>
      </c>
    </row>
    <row r="4" spans="1:7" ht="15" customHeight="1" thickBot="1" x14ac:dyDescent="0.3">
      <c r="A4" s="4" t="s">
        <v>22</v>
      </c>
      <c r="B4" s="4">
        <f>VLOOKUP($D$1&amp;":"&amp;$A4,'Array Content'!$F$2:$J$4513,2,FALSE)</f>
        <v>13125</v>
      </c>
      <c r="C4" s="4" t="str">
        <f>VLOOKUP($D$1&amp;":"&amp;$A4,'Array Content'!$F$2:$J$4513,3,FALSE)</f>
        <v>APC</v>
      </c>
      <c r="D4" s="4" t="str">
        <f>VLOOKUP($D$1&amp;":"&amp;$A4,'Array Content'!$F$2:$J$4513,4,FALSE)</f>
        <v>c.3340C&gt;T</v>
      </c>
      <c r="E4" s="4" t="str">
        <f>VLOOKUP($D$1&amp;":"&amp;$A4,'Array Content'!$F$2:$J$4513,5,FALSE)</f>
        <v>SMPH000586A</v>
      </c>
      <c r="G4" s="30" t="s">
        <v>5216</v>
      </c>
    </row>
    <row r="5" spans="1:7" ht="15" customHeight="1" thickBot="1" x14ac:dyDescent="0.3">
      <c r="A5" s="4" t="s">
        <v>26</v>
      </c>
      <c r="B5" s="4">
        <f>VLOOKUP($D$1&amp;":"&amp;$A5,'Array Content'!$F$2:$J$4513,2,FALSE)</f>
        <v>41617</v>
      </c>
      <c r="C5" s="4" t="str">
        <f>VLOOKUP($D$1&amp;":"&amp;$A5,'Array Content'!$F$2:$J$4513,3,FALSE)</f>
        <v>APC</v>
      </c>
      <c r="D5" s="4" t="str">
        <f>VLOOKUP($D$1&amp;":"&amp;$A5,'Array Content'!$F$2:$J$4513,4,FALSE)</f>
        <v>c.3700_3700delA</v>
      </c>
      <c r="E5" s="4" t="str">
        <f>VLOOKUP($D$1&amp;":"&amp;$A5,'Array Content'!$F$2:$J$4513,5,FALSE)</f>
        <v>SMPH018165A</v>
      </c>
      <c r="G5" s="31" t="s">
        <v>5217</v>
      </c>
    </row>
    <row r="6" spans="1:7" ht="15" customHeight="1" x14ac:dyDescent="0.25">
      <c r="A6" s="4" t="s">
        <v>29</v>
      </c>
      <c r="B6" s="4">
        <f>VLOOKUP($D$1&amp;":"&amp;$A6,'Array Content'!$F$2:$J$4513,2,FALSE)</f>
        <v>18772</v>
      </c>
      <c r="C6" s="4" t="str">
        <f>VLOOKUP($D$1&amp;":"&amp;$A6,'Array Content'!$F$2:$J$4513,3,FALSE)</f>
        <v>APC</v>
      </c>
      <c r="D6" s="4" t="str">
        <f>VLOOKUP($D$1&amp;":"&amp;$A6,'Array Content'!$F$2:$J$4513,4,FALSE)</f>
        <v>c.3856G&gt;T</v>
      </c>
      <c r="E6" s="4" t="str">
        <f>VLOOKUP($D$1&amp;":"&amp;$A6,'Array Content'!$F$2:$J$4513,5,FALSE)</f>
        <v>SMPH000512A</v>
      </c>
    </row>
    <row r="7" spans="1:7" ht="15" customHeight="1" x14ac:dyDescent="0.25">
      <c r="A7" s="4" t="s">
        <v>32</v>
      </c>
      <c r="B7" s="4">
        <f>VLOOKUP($D$1&amp;":"&amp;$A7,'Array Content'!$F$2:$J$4513,2,FALSE)</f>
        <v>19072</v>
      </c>
      <c r="C7" s="4" t="str">
        <f>VLOOKUP($D$1&amp;":"&amp;$A7,'Array Content'!$F$2:$J$4513,3,FALSE)</f>
        <v>APC</v>
      </c>
      <c r="D7" s="4" t="str">
        <f>VLOOKUP($D$1&amp;":"&amp;$A7,'Array Content'!$F$2:$J$4513,4,FALSE)</f>
        <v>c.3871C&gt;T</v>
      </c>
      <c r="E7" s="4" t="str">
        <f>VLOOKUP($D$1&amp;":"&amp;$A7,'Array Content'!$F$2:$J$4513,5,FALSE)</f>
        <v>SMPH000513A</v>
      </c>
    </row>
    <row r="8" spans="1:7" ht="15" customHeight="1" x14ac:dyDescent="0.25">
      <c r="A8" s="4" t="s">
        <v>35</v>
      </c>
      <c r="B8" s="4">
        <f>VLOOKUP($D$1&amp;":"&amp;$A8,'Array Content'!$F$2:$J$4513,2,FALSE)</f>
        <v>18960</v>
      </c>
      <c r="C8" s="4" t="str">
        <f>VLOOKUP($D$1&amp;":"&amp;$A8,'Array Content'!$F$2:$J$4513,3,FALSE)</f>
        <v>APC</v>
      </c>
      <c r="D8" s="4" t="str">
        <f>VLOOKUP($D$1&amp;":"&amp;$A8,'Array Content'!$F$2:$J$4513,4,FALSE)</f>
        <v>c.3880C&gt;T</v>
      </c>
      <c r="E8" s="4" t="str">
        <f>VLOOKUP($D$1&amp;":"&amp;$A8,'Array Content'!$F$2:$J$4513,5,FALSE)</f>
        <v>SMPH000605A</v>
      </c>
    </row>
    <row r="9" spans="1:7" ht="15" customHeight="1" x14ac:dyDescent="0.25">
      <c r="A9" s="4" t="s">
        <v>38</v>
      </c>
      <c r="B9" s="4">
        <f>VLOOKUP($D$1&amp;":"&amp;$A9,'Array Content'!$F$2:$J$4513,2,FALSE)</f>
        <v>13728</v>
      </c>
      <c r="C9" s="4" t="str">
        <f>VLOOKUP($D$1&amp;":"&amp;$A9,'Array Content'!$F$2:$J$4513,3,FALSE)</f>
        <v>APC</v>
      </c>
      <c r="D9" s="4" t="str">
        <f>VLOOKUP($D$1&amp;":"&amp;$A9,'Array Content'!$F$2:$J$4513,4,FALSE)</f>
        <v>c.3907C&gt;T</v>
      </c>
      <c r="E9" s="4" t="str">
        <f>VLOOKUP($D$1&amp;":"&amp;$A9,'Array Content'!$F$2:$J$4513,5,FALSE)</f>
        <v>SMPH000560A</v>
      </c>
    </row>
    <row r="10" spans="1:7" ht="15" customHeight="1" x14ac:dyDescent="0.25">
      <c r="A10" s="4" t="s">
        <v>41</v>
      </c>
      <c r="B10" s="4">
        <f>VLOOKUP($D$1&amp;":"&amp;$A10,'Array Content'!$F$2:$J$4513,2,FALSE)</f>
        <v>18760</v>
      </c>
      <c r="C10" s="4" t="str">
        <f>VLOOKUP($D$1&amp;":"&amp;$A10,'Array Content'!$F$2:$J$4513,3,FALSE)</f>
        <v>APC</v>
      </c>
      <c r="D10" s="4" t="str">
        <f>VLOOKUP($D$1&amp;":"&amp;$A10,'Array Content'!$F$2:$J$4513,4,FALSE)</f>
        <v>c.3916G&gt;T</v>
      </c>
      <c r="E10" s="4" t="str">
        <f>VLOOKUP($D$1&amp;":"&amp;$A10,'Array Content'!$F$2:$J$4513,5,FALSE)</f>
        <v>SMPH000731A</v>
      </c>
    </row>
    <row r="11" spans="1:7" ht="15" customHeight="1" x14ac:dyDescent="0.25">
      <c r="A11" s="4" t="s">
        <v>44</v>
      </c>
      <c r="B11" s="4">
        <f>VLOOKUP($D$1&amp;":"&amp;$A11,'Array Content'!$F$2:$J$4513,2,FALSE)</f>
        <v>19203</v>
      </c>
      <c r="C11" s="4" t="str">
        <f>VLOOKUP($D$1&amp;":"&amp;$A11,'Array Content'!$F$2:$J$4513,3,FALSE)</f>
        <v>APC</v>
      </c>
      <c r="D11" s="4" t="str">
        <f>VLOOKUP($D$1&amp;":"&amp;$A11,'Array Content'!$F$2:$J$4513,4,FALSE)</f>
        <v>c.3919_3920insA</v>
      </c>
      <c r="E11" s="4" t="str">
        <f>VLOOKUP($D$1&amp;":"&amp;$A11,'Array Content'!$F$2:$J$4513,5,FALSE)</f>
        <v>SMPH001187A</v>
      </c>
    </row>
    <row r="12" spans="1:7" ht="15" customHeight="1" x14ac:dyDescent="0.25">
      <c r="A12" s="4" t="s">
        <v>47</v>
      </c>
      <c r="B12" s="4">
        <f>VLOOKUP($D$1&amp;":"&amp;$A12,'Array Content'!$F$2:$J$4513,2,FALSE)</f>
        <v>18950</v>
      </c>
      <c r="C12" s="4" t="str">
        <f>VLOOKUP($D$1&amp;":"&amp;$A12,'Array Content'!$F$2:$J$4513,3,FALSE)</f>
        <v>APC</v>
      </c>
      <c r="D12" s="4" t="str">
        <f>VLOOKUP($D$1&amp;":"&amp;$A12,'Array Content'!$F$2:$J$4513,4,FALSE)</f>
        <v>c.3920_3924delTAAAA</v>
      </c>
      <c r="E12" s="4" t="str">
        <f>VLOOKUP($D$1&amp;":"&amp;$A12,'Array Content'!$F$2:$J$4513,5,FALSE)</f>
        <v>SMPH000728A</v>
      </c>
    </row>
    <row r="13" spans="1:7" ht="15" customHeight="1" x14ac:dyDescent="0.25">
      <c r="A13" s="4" t="s">
        <v>51</v>
      </c>
      <c r="B13" s="4">
        <f>VLOOKUP($D$1&amp;":"&amp;$A13,'Array Content'!$F$2:$J$4513,2,FALSE)</f>
        <v>18764</v>
      </c>
      <c r="C13" s="4" t="str">
        <f>VLOOKUP($D$1&amp;":"&amp;$A13,'Array Content'!$F$2:$J$4513,3,FALSE)</f>
        <v>APC</v>
      </c>
      <c r="D13" s="4" t="str">
        <f>VLOOKUP($D$1&amp;":"&amp;$A13,'Array Content'!$F$2:$J$4513,4,FALSE)</f>
        <v>c.3921_3925delAAAAG</v>
      </c>
      <c r="E13" s="4" t="str">
        <f>VLOOKUP($D$1&amp;":"&amp;$A13,'Array Content'!$F$2:$J$4513,5,FALSE)</f>
        <v>SMPH000606A</v>
      </c>
    </row>
    <row r="14" spans="1:7" ht="15" customHeight="1" x14ac:dyDescent="0.25">
      <c r="A14" s="4" t="s">
        <v>54</v>
      </c>
      <c r="B14" s="4">
        <f>VLOOKUP($D$1&amp;":"&amp;$A14,'Array Content'!$F$2:$J$4513,2,FALSE)</f>
        <v>13727</v>
      </c>
      <c r="C14" s="4" t="str">
        <f>VLOOKUP($D$1&amp;":"&amp;$A14,'Array Content'!$F$2:$J$4513,3,FALSE)</f>
        <v>APC</v>
      </c>
      <c r="D14" s="4" t="str">
        <f>VLOOKUP($D$1&amp;":"&amp;$A14,'Array Content'!$F$2:$J$4513,4,FALSE)</f>
        <v>c.3922A&gt;T</v>
      </c>
      <c r="E14" s="4" t="str">
        <f>VLOOKUP($D$1&amp;":"&amp;$A14,'Array Content'!$F$2:$J$4513,5,FALSE)</f>
        <v>SMPH000674A</v>
      </c>
    </row>
    <row r="15" spans="1:7" ht="15" customHeight="1" x14ac:dyDescent="0.25">
      <c r="A15" s="4" t="s">
        <v>4756</v>
      </c>
      <c r="B15" s="4">
        <f>VLOOKUP($D$1&amp;":"&amp;$A15,'Array Content'!$F$2:$J$4513,2,FALSE)</f>
        <v>18775</v>
      </c>
      <c r="C15" s="4" t="str">
        <f>VLOOKUP($D$1&amp;":"&amp;$A15,'Array Content'!$F$2:$J$4513,3,FALSE)</f>
        <v>APC</v>
      </c>
      <c r="D15" s="4" t="str">
        <f>VLOOKUP($D$1&amp;":"&amp;$A15,'Array Content'!$F$2:$J$4513,4,FALSE)</f>
        <v>c.3925G&gt;T</v>
      </c>
      <c r="E15" s="4" t="str">
        <f>VLOOKUP($D$1&amp;":"&amp;$A15,'Array Content'!$F$2:$J$4513,5,FALSE)</f>
        <v>SMPH000522A</v>
      </c>
    </row>
    <row r="16" spans="1:7" ht="15" customHeight="1" x14ac:dyDescent="0.25">
      <c r="A16" s="4" t="s">
        <v>4757</v>
      </c>
      <c r="B16" s="4">
        <f>VLOOKUP($D$1&amp;":"&amp;$A16,'Array Content'!$F$2:$J$4513,2,FALSE)</f>
        <v>13113</v>
      </c>
      <c r="C16" s="4" t="str">
        <f>VLOOKUP($D$1&amp;":"&amp;$A16,'Array Content'!$F$2:$J$4513,3,FALSE)</f>
        <v>APC</v>
      </c>
      <c r="D16" s="4" t="str">
        <f>VLOOKUP($D$1&amp;":"&amp;$A16,'Array Content'!$F$2:$J$4513,4,FALSE)</f>
        <v>c.3927_3931delAAAGA</v>
      </c>
      <c r="E16" s="4" t="str">
        <f>VLOOKUP($D$1&amp;":"&amp;$A16,'Array Content'!$F$2:$J$4513,5,FALSE)</f>
        <v>SMPH000523A</v>
      </c>
    </row>
    <row r="17" spans="1:5" ht="15" customHeight="1" x14ac:dyDescent="0.25">
      <c r="A17" s="4" t="s">
        <v>4758</v>
      </c>
      <c r="B17" s="4">
        <f>VLOOKUP($D$1&amp;":"&amp;$A17,'Array Content'!$F$2:$J$4513,2,FALSE)</f>
        <v>18942</v>
      </c>
      <c r="C17" s="4" t="str">
        <f>VLOOKUP($D$1&amp;":"&amp;$A17,'Array Content'!$F$2:$J$4513,3,FALSE)</f>
        <v>APC</v>
      </c>
      <c r="D17" s="4" t="str">
        <f>VLOOKUP($D$1&amp;":"&amp;$A17,'Array Content'!$F$2:$J$4513,4,FALSE)</f>
        <v>c.3928A&gt;T</v>
      </c>
      <c r="E17" s="4" t="str">
        <f>VLOOKUP($D$1&amp;":"&amp;$A17,'Array Content'!$F$2:$J$4513,5,FALSE)</f>
        <v>SMPH000636A</v>
      </c>
    </row>
    <row r="18" spans="1:5" ht="15" customHeight="1" x14ac:dyDescent="0.25">
      <c r="A18" s="4" t="s">
        <v>4759</v>
      </c>
      <c r="B18" s="4">
        <f>VLOOKUP($D$1&amp;":"&amp;$A18,'Array Content'!$F$2:$J$4513,2,FALSE)</f>
        <v>18817</v>
      </c>
      <c r="C18" s="4" t="str">
        <f>VLOOKUP($D$1&amp;":"&amp;$A18,'Array Content'!$F$2:$J$4513,3,FALSE)</f>
        <v>APC</v>
      </c>
      <c r="D18" s="4" t="str">
        <f>VLOOKUP($D$1&amp;":"&amp;$A18,'Array Content'!$F$2:$J$4513,4,FALSE)</f>
        <v>c.3934G&gt;T</v>
      </c>
      <c r="E18" s="4" t="str">
        <f>VLOOKUP($D$1&amp;":"&amp;$A18,'Array Content'!$F$2:$J$4513,5,FALSE)</f>
        <v>SMPH000565A</v>
      </c>
    </row>
    <row r="19" spans="1:5" ht="15" customHeight="1" x14ac:dyDescent="0.25">
      <c r="A19" s="4" t="s">
        <v>4760</v>
      </c>
      <c r="B19" s="4">
        <f>VLOOKUP($D$1&amp;":"&amp;$A19,'Array Content'!$F$2:$J$4513,2,FALSE)</f>
        <v>18777</v>
      </c>
      <c r="C19" s="4" t="str">
        <f>VLOOKUP($D$1&amp;":"&amp;$A19,'Array Content'!$F$2:$J$4513,3,FALSE)</f>
        <v>APC</v>
      </c>
      <c r="D19" s="4" t="str">
        <f>VLOOKUP($D$1&amp;":"&amp;$A19,'Array Content'!$F$2:$J$4513,4,FALSE)</f>
        <v>c.3944C&gt;A</v>
      </c>
      <c r="E19" s="4" t="str">
        <f>VLOOKUP($D$1&amp;":"&amp;$A19,'Array Content'!$F$2:$J$4513,5,FALSE)</f>
        <v>SMPH000783A</v>
      </c>
    </row>
    <row r="20" spans="1:5" ht="15" customHeight="1" x14ac:dyDescent="0.25">
      <c r="A20" s="4" t="s">
        <v>4761</v>
      </c>
      <c r="B20" s="4">
        <f>VLOOKUP($D$1&amp;":"&amp;$A20,'Array Content'!$F$2:$J$4513,2,FALSE)</f>
        <v>18700</v>
      </c>
      <c r="C20" s="4" t="str">
        <f>VLOOKUP($D$1&amp;":"&amp;$A20,'Array Content'!$F$2:$J$4513,3,FALSE)</f>
        <v>APC</v>
      </c>
      <c r="D20" s="4" t="str">
        <f>VLOOKUP($D$1&amp;":"&amp;$A20,'Array Content'!$F$2:$J$4513,4,FALSE)</f>
        <v>c.3956delC</v>
      </c>
      <c r="E20" s="4" t="str">
        <f>VLOOKUP($D$1&amp;":"&amp;$A20,'Array Content'!$F$2:$J$4513,5,FALSE)</f>
        <v>SMPH000576A</v>
      </c>
    </row>
    <row r="21" spans="1:5" ht="15" customHeight="1" x14ac:dyDescent="0.25">
      <c r="A21" s="4" t="s">
        <v>4762</v>
      </c>
      <c r="B21" s="4">
        <f>VLOOKUP($D$1&amp;":"&amp;$A21,'Array Content'!$F$2:$J$4513,2,FALSE)</f>
        <v>18702</v>
      </c>
      <c r="C21" s="4" t="str">
        <f>VLOOKUP($D$1&amp;":"&amp;$A21,'Array Content'!$F$2:$J$4513,3,FALSE)</f>
        <v>APC</v>
      </c>
      <c r="D21" s="4" t="str">
        <f>VLOOKUP($D$1&amp;":"&amp;$A21,'Array Content'!$F$2:$J$4513,4,FALSE)</f>
        <v>c.3964G&gt;T</v>
      </c>
      <c r="E21" s="4" t="str">
        <f>VLOOKUP($D$1&amp;":"&amp;$A21,'Array Content'!$F$2:$J$4513,5,FALSE)</f>
        <v>SMPH000685A</v>
      </c>
    </row>
    <row r="22" spans="1:5" ht="15" customHeight="1" x14ac:dyDescent="0.25">
      <c r="A22" s="4" t="s">
        <v>4763</v>
      </c>
      <c r="B22" s="4">
        <f>VLOOKUP($D$1&amp;":"&amp;$A22,'Array Content'!$F$2:$J$4513,2,FALSE)</f>
        <v>18859</v>
      </c>
      <c r="C22" s="4" t="str">
        <f>VLOOKUP($D$1&amp;":"&amp;$A22,'Array Content'!$F$2:$J$4513,3,FALSE)</f>
        <v>APC</v>
      </c>
      <c r="D22" s="4" t="str">
        <f>VLOOKUP($D$1&amp;":"&amp;$A22,'Array Content'!$F$2:$J$4513,4,FALSE)</f>
        <v>c.3982C&gt;T</v>
      </c>
      <c r="E22" s="4" t="str">
        <f>VLOOKUP($D$1&amp;":"&amp;$A22,'Array Content'!$F$2:$J$4513,5,FALSE)</f>
        <v>SMPH000626A</v>
      </c>
    </row>
    <row r="23" spans="1:5" ht="15" customHeight="1" x14ac:dyDescent="0.25">
      <c r="A23" s="4" t="s">
        <v>4764</v>
      </c>
      <c r="B23" s="4">
        <f>VLOOKUP($D$1&amp;":"&amp;$A23,'Array Content'!$F$2:$J$4513,2,FALSE)</f>
        <v>13129</v>
      </c>
      <c r="C23" s="4" t="str">
        <f>VLOOKUP($D$1&amp;":"&amp;$A23,'Array Content'!$F$2:$J$4513,3,FALSE)</f>
        <v>APC</v>
      </c>
      <c r="D23" s="4" t="str">
        <f>VLOOKUP($D$1&amp;":"&amp;$A23,'Array Content'!$F$2:$J$4513,4,FALSE)</f>
        <v>c.4012C&gt;T</v>
      </c>
      <c r="E23" s="4" t="str">
        <f>VLOOKUP($D$1&amp;":"&amp;$A23,'Array Content'!$F$2:$J$4513,5,FALSE)</f>
        <v>SMPH000527A</v>
      </c>
    </row>
    <row r="24" spans="1:5" ht="15" customHeight="1" x14ac:dyDescent="0.25">
      <c r="A24" s="4" t="s">
        <v>4765</v>
      </c>
      <c r="B24" s="4">
        <f>VLOOKUP($D$1&amp;":"&amp;$A24,'Array Content'!$F$2:$J$4513,2,FALSE)</f>
        <v>27097</v>
      </c>
      <c r="C24" s="4" t="str">
        <f>VLOOKUP($D$1&amp;":"&amp;$A24,'Array Content'!$F$2:$J$4513,3,FALSE)</f>
        <v>APC</v>
      </c>
      <c r="D24" s="4" t="str">
        <f>VLOOKUP($D$1&amp;":"&amp;$A24,'Array Content'!$F$2:$J$4513,4,FALSE)</f>
        <v>c.4016G&gt;C</v>
      </c>
      <c r="E24" s="4" t="str">
        <f>VLOOKUP($D$1&amp;":"&amp;$A24,'Array Content'!$F$2:$J$4513,5,FALSE)</f>
        <v>SMPH000635A</v>
      </c>
    </row>
    <row r="25" spans="1:5" ht="15" customHeight="1" x14ac:dyDescent="0.25">
      <c r="A25" s="4" t="s">
        <v>4766</v>
      </c>
      <c r="B25" s="4">
        <f>VLOOKUP($D$1&amp;":"&amp;$A25,'Array Content'!$F$2:$J$4513,2,FALSE)</f>
        <v>25814</v>
      </c>
      <c r="C25" s="4" t="str">
        <f>VLOOKUP($D$1&amp;":"&amp;$A25,'Array Content'!$F$2:$J$4513,3,FALSE)</f>
        <v>APC</v>
      </c>
      <c r="D25" s="4" t="str">
        <f>VLOOKUP($D$1&amp;":"&amp;$A25,'Array Content'!$F$2:$J$4513,4,FALSE)</f>
        <v>c.4023T&gt;G</v>
      </c>
      <c r="E25" s="4" t="str">
        <f>VLOOKUP($D$1&amp;":"&amp;$A25,'Array Content'!$F$2:$J$4513,5,FALSE)</f>
        <v>SMPH000594A</v>
      </c>
    </row>
    <row r="26" spans="1:5" ht="15" customHeight="1" x14ac:dyDescent="0.25">
      <c r="A26" s="4" t="s">
        <v>4767</v>
      </c>
      <c r="B26" s="4">
        <f>VLOOKUP($D$1&amp;":"&amp;$A26,'Array Content'!$F$2:$J$4513,2,FALSE)</f>
        <v>25826</v>
      </c>
      <c r="C26" s="4" t="str">
        <f>VLOOKUP($D$1&amp;":"&amp;$A26,'Array Content'!$F$2:$J$4513,3,FALSE)</f>
        <v>APC</v>
      </c>
      <c r="D26" s="4" t="str">
        <f>VLOOKUP($D$1&amp;":"&amp;$A26,'Array Content'!$F$2:$J$4513,4,FALSE)</f>
        <v>c.4037C&gt;G</v>
      </c>
      <c r="E26" s="4" t="str">
        <f>VLOOKUP($D$1&amp;":"&amp;$A26,'Array Content'!$F$2:$J$4513,5,FALSE)</f>
        <v>SMPH000607A</v>
      </c>
    </row>
    <row r="27" spans="1:5" ht="15" customHeight="1" x14ac:dyDescent="0.25">
      <c r="A27" s="4" t="s">
        <v>57</v>
      </c>
      <c r="B27" s="4">
        <f>VLOOKUP($D$1&amp;":"&amp;$A27,'Array Content'!$F$2:$J$4513,2,FALSE)</f>
        <v>19048</v>
      </c>
      <c r="C27" s="4" t="str">
        <f>VLOOKUP($D$1&amp;":"&amp;$A27,'Array Content'!$F$2:$J$4513,3,FALSE)</f>
        <v>APC</v>
      </c>
      <c r="D27" s="4" t="str">
        <f>VLOOKUP($D$1&amp;":"&amp;$A27,'Array Content'!$F$2:$J$4513,4,FALSE)</f>
        <v>c.4057G&gt;T</v>
      </c>
      <c r="E27" s="4" t="str">
        <f>VLOOKUP($D$1&amp;":"&amp;$A27,'Array Content'!$F$2:$J$4513,5,FALSE)</f>
        <v>SMPH000528A</v>
      </c>
    </row>
    <row r="28" spans="1:5" ht="15" customHeight="1" x14ac:dyDescent="0.25">
      <c r="A28" s="4" t="s">
        <v>60</v>
      </c>
      <c r="B28" s="4">
        <f>VLOOKUP($D$1&amp;":"&amp;$A28,'Array Content'!$F$2:$J$4513,2,FALSE)</f>
        <v>18779</v>
      </c>
      <c r="C28" s="4" t="str">
        <f>VLOOKUP($D$1&amp;":"&amp;$A28,'Array Content'!$F$2:$J$4513,3,FALSE)</f>
        <v>APC</v>
      </c>
      <c r="D28" s="4" t="str">
        <f>VLOOKUP($D$1&amp;":"&amp;$A28,'Array Content'!$F$2:$J$4513,4,FALSE)</f>
        <v>c.4067C&gt;G</v>
      </c>
      <c r="E28" s="4" t="str">
        <f>VLOOKUP($D$1&amp;":"&amp;$A28,'Array Content'!$F$2:$J$4513,5,FALSE)</f>
        <v>SMPH000603A</v>
      </c>
    </row>
    <row r="29" spans="1:5" ht="15" customHeight="1" x14ac:dyDescent="0.25">
      <c r="A29" s="4" t="s">
        <v>63</v>
      </c>
      <c r="B29" s="4">
        <f>VLOOKUP($D$1&amp;":"&amp;$A29,'Array Content'!$F$2:$J$4513,2,FALSE)</f>
        <v>41623</v>
      </c>
      <c r="C29" s="4" t="str">
        <f>VLOOKUP($D$1&amp;":"&amp;$A29,'Array Content'!$F$2:$J$4513,3,FALSE)</f>
        <v>APC</v>
      </c>
      <c r="D29" s="4" t="str">
        <f>VLOOKUP($D$1&amp;":"&amp;$A29,'Array Content'!$F$2:$J$4513,4,FALSE)</f>
        <v>c.4081_4082delCC</v>
      </c>
      <c r="E29" s="4" t="str">
        <f>VLOOKUP($D$1&amp;":"&amp;$A29,'Array Content'!$F$2:$J$4513,5,FALSE)</f>
        <v>SMPH018172A</v>
      </c>
    </row>
    <row r="30" spans="1:5" ht="15" customHeight="1" x14ac:dyDescent="0.25">
      <c r="A30" s="4" t="s">
        <v>66</v>
      </c>
      <c r="B30" s="4">
        <f>VLOOKUP($D$1&amp;":"&amp;$A30,'Array Content'!$F$2:$J$4513,2,FALSE)</f>
        <v>13121</v>
      </c>
      <c r="C30" s="4" t="str">
        <f>VLOOKUP($D$1&amp;":"&amp;$A30,'Array Content'!$F$2:$J$4513,3,FALSE)</f>
        <v>APC</v>
      </c>
      <c r="D30" s="4" t="str">
        <f>VLOOKUP($D$1&amp;":"&amp;$A30,'Array Content'!$F$2:$J$4513,4,FALSE)</f>
        <v>c.4099C&gt;T</v>
      </c>
      <c r="E30" s="4" t="str">
        <f>VLOOKUP($D$1&amp;":"&amp;$A30,'Array Content'!$F$2:$J$4513,5,FALSE)</f>
        <v>SMPH000702A</v>
      </c>
    </row>
    <row r="31" spans="1:5" ht="15" customHeight="1" x14ac:dyDescent="0.25">
      <c r="A31" s="4" t="s">
        <v>69</v>
      </c>
      <c r="B31" s="4">
        <f>VLOOKUP($D$1&amp;":"&amp;$A31,'Array Content'!$F$2:$J$4513,2,FALSE)</f>
        <v>19033</v>
      </c>
      <c r="C31" s="4" t="str">
        <f>VLOOKUP($D$1&amp;":"&amp;$A31,'Array Content'!$F$2:$J$4513,3,FALSE)</f>
        <v>APC</v>
      </c>
      <c r="D31" s="4" t="str">
        <f>VLOOKUP($D$1&amp;":"&amp;$A31,'Array Content'!$F$2:$J$4513,4,FALSE)</f>
        <v>c.4110_4111delAA</v>
      </c>
      <c r="E31" s="4" t="str">
        <f>VLOOKUP($D$1&amp;":"&amp;$A31,'Array Content'!$F$2:$J$4513,5,FALSE)</f>
        <v>SMPH001245A</v>
      </c>
    </row>
    <row r="32" spans="1:5" ht="15" customHeight="1" x14ac:dyDescent="0.25">
      <c r="A32" s="4" t="s">
        <v>72</v>
      </c>
      <c r="B32" s="4">
        <f>VLOOKUP($D$1&amp;":"&amp;$A32,'Array Content'!$F$2:$J$4513,2,FALSE)</f>
        <v>19696</v>
      </c>
      <c r="C32" s="4" t="str">
        <f>VLOOKUP($D$1&amp;":"&amp;$A32,'Array Content'!$F$2:$J$4513,3,FALSE)</f>
        <v>APC</v>
      </c>
      <c r="D32" s="4" t="str">
        <f>VLOOKUP($D$1&amp;":"&amp;$A32,'Array Content'!$F$2:$J$4513,4,FALSE)</f>
        <v>c.4117delC</v>
      </c>
      <c r="E32" s="4" t="str">
        <f>VLOOKUP($D$1&amp;":"&amp;$A32,'Array Content'!$F$2:$J$4513,5,FALSE)</f>
        <v>SMPH001080A</v>
      </c>
    </row>
    <row r="33" spans="1:5" ht="15" customHeight="1" x14ac:dyDescent="0.25">
      <c r="A33" s="4" t="s">
        <v>75</v>
      </c>
      <c r="B33" s="4">
        <f>VLOOKUP($D$1&amp;":"&amp;$A33,'Array Content'!$F$2:$J$4513,2,FALSE)</f>
        <v>41619</v>
      </c>
      <c r="C33" s="4" t="str">
        <f>VLOOKUP($D$1&amp;":"&amp;$A33,'Array Content'!$F$2:$J$4513,3,FALSE)</f>
        <v>APC</v>
      </c>
      <c r="D33" s="4" t="str">
        <f>VLOOKUP($D$1&amp;":"&amp;$A33,'Array Content'!$F$2:$J$4513,4,FALSE)</f>
        <v>c.4118_4118delC</v>
      </c>
      <c r="E33" s="4" t="str">
        <f>VLOOKUP($D$1&amp;":"&amp;$A33,'Array Content'!$F$2:$J$4513,5,FALSE)</f>
        <v>SMPH018167A</v>
      </c>
    </row>
    <row r="34" spans="1:5" ht="15" customHeight="1" x14ac:dyDescent="0.25">
      <c r="A34" s="4" t="s">
        <v>78</v>
      </c>
      <c r="B34" s="4">
        <f>VLOOKUP($D$1&amp;":"&amp;$A34,'Array Content'!$F$2:$J$4513,2,FALSE)</f>
        <v>18862</v>
      </c>
      <c r="C34" s="4" t="str">
        <f>VLOOKUP($D$1&amp;":"&amp;$A34,'Array Content'!$F$2:$J$4513,3,FALSE)</f>
        <v>APC</v>
      </c>
      <c r="D34" s="4" t="str">
        <f>VLOOKUP($D$1&amp;":"&amp;$A34,'Array Content'!$F$2:$J$4513,4,FALSE)</f>
        <v>c.4132C&gt;T</v>
      </c>
      <c r="E34" s="4" t="str">
        <f>VLOOKUP($D$1&amp;":"&amp;$A34,'Array Content'!$F$2:$J$4513,5,FALSE)</f>
        <v>SMPH000590A</v>
      </c>
    </row>
    <row r="35" spans="1:5" ht="15" customHeight="1" x14ac:dyDescent="0.25">
      <c r="A35" s="4" t="s">
        <v>81</v>
      </c>
      <c r="B35" s="4">
        <f>VLOOKUP($D$1&amp;":"&amp;$A35,'Array Content'!$F$2:$J$4513,2,FALSE)</f>
        <v>18834</v>
      </c>
      <c r="C35" s="4" t="str">
        <f>VLOOKUP($D$1&amp;":"&amp;$A35,'Array Content'!$F$2:$J$4513,3,FALSE)</f>
        <v>APC</v>
      </c>
      <c r="D35" s="4" t="str">
        <f>VLOOKUP($D$1&amp;":"&amp;$A35,'Array Content'!$F$2:$J$4513,4,FALSE)</f>
        <v>c.4135G&gt;T</v>
      </c>
      <c r="E35" s="4" t="str">
        <f>VLOOKUP($D$1&amp;":"&amp;$A35,'Array Content'!$F$2:$J$4513,5,FALSE)</f>
        <v>SMPH000530A</v>
      </c>
    </row>
    <row r="36" spans="1:5" ht="15" customHeight="1" x14ac:dyDescent="0.25">
      <c r="A36" s="4" t="s">
        <v>84</v>
      </c>
      <c r="B36" s="4">
        <f>VLOOKUP($D$1&amp;":"&amp;$A36,'Array Content'!$F$2:$J$4513,2,FALSE)</f>
        <v>18780</v>
      </c>
      <c r="C36" s="4" t="str">
        <f>VLOOKUP($D$1&amp;":"&amp;$A36,'Array Content'!$F$2:$J$4513,3,FALSE)</f>
        <v>APC</v>
      </c>
      <c r="D36" s="4" t="str">
        <f>VLOOKUP($D$1&amp;":"&amp;$A36,'Array Content'!$F$2:$J$4513,4,FALSE)</f>
        <v>c.4192_4193delAG</v>
      </c>
      <c r="E36" s="4" t="str">
        <f>VLOOKUP($D$1&amp;":"&amp;$A36,'Array Content'!$F$2:$J$4513,5,FALSE)</f>
        <v>SMPH000617A</v>
      </c>
    </row>
    <row r="37" spans="1:5" ht="15" customHeight="1" x14ac:dyDescent="0.25">
      <c r="A37" s="4" t="s">
        <v>87</v>
      </c>
      <c r="B37" s="4">
        <f>VLOOKUP($D$1&amp;":"&amp;$A37,'Array Content'!$F$2:$J$4513,2,FALSE)</f>
        <v>19051</v>
      </c>
      <c r="C37" s="4" t="str">
        <f>VLOOKUP($D$1&amp;":"&amp;$A37,'Array Content'!$F$2:$J$4513,3,FALSE)</f>
        <v>APC</v>
      </c>
      <c r="D37" s="4" t="str">
        <f>VLOOKUP($D$1&amp;":"&amp;$A37,'Array Content'!$F$2:$J$4513,4,FALSE)</f>
        <v>c.4199delC</v>
      </c>
      <c r="E37" s="4" t="str">
        <f>VLOOKUP($D$1&amp;":"&amp;$A37,'Array Content'!$F$2:$J$4513,5,FALSE)</f>
        <v>SMPH000693A</v>
      </c>
    </row>
    <row r="38" spans="1:5" ht="15" customHeight="1" x14ac:dyDescent="0.25">
      <c r="A38" s="4" t="s">
        <v>90</v>
      </c>
      <c r="B38" s="4">
        <f>VLOOKUP($D$1&amp;":"&amp;$A38,'Array Content'!$F$2:$J$4513,2,FALSE)</f>
        <v>19087</v>
      </c>
      <c r="C38" s="4" t="str">
        <f>VLOOKUP($D$1&amp;":"&amp;$A38,'Array Content'!$F$2:$J$4513,3,FALSE)</f>
        <v>APC</v>
      </c>
      <c r="D38" s="4" t="str">
        <f>VLOOKUP($D$1&amp;":"&amp;$A38,'Array Content'!$F$2:$J$4513,4,FALSE)</f>
        <v>c.4216C&gt;T</v>
      </c>
      <c r="E38" s="4" t="str">
        <f>VLOOKUP($D$1&amp;":"&amp;$A38,'Array Content'!$F$2:$J$4513,5,FALSE)</f>
        <v>SMPH000690A</v>
      </c>
    </row>
    <row r="39" spans="1:5" ht="15" customHeight="1" x14ac:dyDescent="0.25">
      <c r="A39" s="4" t="s">
        <v>4768</v>
      </c>
      <c r="B39" s="4">
        <f>VLOOKUP($D$1&amp;":"&amp;$A39,'Array Content'!$F$2:$J$4513,2,FALSE)</f>
        <v>19088</v>
      </c>
      <c r="C39" s="4" t="str">
        <f>VLOOKUP($D$1&amp;":"&amp;$A39,'Array Content'!$F$2:$J$4513,3,FALSE)</f>
        <v>APC</v>
      </c>
      <c r="D39" s="4" t="str">
        <f>VLOOKUP($D$1&amp;":"&amp;$A39,'Array Content'!$F$2:$J$4513,4,FALSE)</f>
        <v>c.4219_4220delAG</v>
      </c>
      <c r="E39" s="4" t="str">
        <f>VLOOKUP($D$1&amp;":"&amp;$A39,'Array Content'!$F$2:$J$4513,5,FALSE)</f>
        <v>SMPH001089A</v>
      </c>
    </row>
    <row r="40" spans="1:5" ht="15" customHeight="1" x14ac:dyDescent="0.25">
      <c r="A40" s="4" t="s">
        <v>4769</v>
      </c>
      <c r="B40" s="4">
        <f>VLOOKUP($D$1&amp;":"&amp;$A40,'Array Content'!$F$2:$J$4513,2,FALSE)</f>
        <v>18822</v>
      </c>
      <c r="C40" s="4" t="str">
        <f>VLOOKUP($D$1&amp;":"&amp;$A40,'Array Content'!$F$2:$J$4513,3,FALSE)</f>
        <v>APC</v>
      </c>
      <c r="D40" s="4" t="str">
        <f>VLOOKUP($D$1&amp;":"&amp;$A40,'Array Content'!$F$2:$J$4513,4,FALSE)</f>
        <v>c.4222G&gt;T</v>
      </c>
      <c r="E40" s="4" t="str">
        <f>VLOOKUP($D$1&amp;":"&amp;$A40,'Array Content'!$F$2:$J$4513,5,FALSE)</f>
        <v>SMPH000609A</v>
      </c>
    </row>
    <row r="41" spans="1:5" ht="15" customHeight="1" x14ac:dyDescent="0.25">
      <c r="A41" s="4" t="s">
        <v>4770</v>
      </c>
      <c r="B41" s="4">
        <f>VLOOKUP($D$1&amp;":"&amp;$A41,'Array Content'!$F$2:$J$4513,2,FALSE)</f>
        <v>18948</v>
      </c>
      <c r="C41" s="4" t="str">
        <f>VLOOKUP($D$1&amp;":"&amp;$A41,'Array Content'!$F$2:$J$4513,3,FALSE)</f>
        <v>APC</v>
      </c>
      <c r="D41" s="4" t="str">
        <f>VLOOKUP($D$1&amp;":"&amp;$A41,'Array Content'!$F$2:$J$4513,4,FALSE)</f>
        <v>c.4233delT</v>
      </c>
      <c r="E41" s="4" t="str">
        <f>VLOOKUP($D$1&amp;":"&amp;$A41,'Array Content'!$F$2:$J$4513,5,FALSE)</f>
        <v>SMPH000571A</v>
      </c>
    </row>
    <row r="42" spans="1:5" ht="15" customHeight="1" x14ac:dyDescent="0.25">
      <c r="A42" s="4" t="s">
        <v>4771</v>
      </c>
      <c r="B42" s="4">
        <f>VLOOKUP($D$1&amp;":"&amp;$A42,'Array Content'!$F$2:$J$4513,2,FALSE)</f>
        <v>41631</v>
      </c>
      <c r="C42" s="4" t="str">
        <f>VLOOKUP($D$1&amp;":"&amp;$A42,'Array Content'!$F$2:$J$4513,3,FALSE)</f>
        <v>APC</v>
      </c>
      <c r="D42" s="4" t="str">
        <f>VLOOKUP($D$1&amp;":"&amp;$A42,'Array Content'!$F$2:$J$4513,4,FALSE)</f>
        <v>c.4239_4240insA</v>
      </c>
      <c r="E42" s="4" t="str">
        <f>VLOOKUP($D$1&amp;":"&amp;$A42,'Array Content'!$F$2:$J$4513,5,FALSE)</f>
        <v>SMPH018168A</v>
      </c>
    </row>
    <row r="43" spans="1:5" ht="15" customHeight="1" x14ac:dyDescent="0.25">
      <c r="A43" s="4" t="s">
        <v>4772</v>
      </c>
      <c r="B43" s="4">
        <f>VLOOKUP($D$1&amp;":"&amp;$A43,'Array Content'!$F$2:$J$4513,2,FALSE)</f>
        <v>18836</v>
      </c>
      <c r="C43" s="4" t="str">
        <f>VLOOKUP($D$1&amp;":"&amp;$A43,'Array Content'!$F$2:$J$4513,3,FALSE)</f>
        <v>APC</v>
      </c>
      <c r="D43" s="4" t="str">
        <f>VLOOKUP($D$1&amp;":"&amp;$A43,'Array Content'!$F$2:$J$4513,4,FALSE)</f>
        <v>c.4285C&gt;T</v>
      </c>
      <c r="E43" s="4" t="str">
        <f>VLOOKUP($D$1&amp;":"&amp;$A43,'Array Content'!$F$2:$J$4513,5,FALSE)</f>
        <v>SMPH000549A</v>
      </c>
    </row>
    <row r="44" spans="1:5" ht="15" customHeight="1" x14ac:dyDescent="0.25">
      <c r="A44" s="4" t="s">
        <v>4773</v>
      </c>
      <c r="B44" s="4">
        <f>VLOOKUP($D$1&amp;":"&amp;$A44,'Array Content'!$F$2:$J$4513,2,FALSE)</f>
        <v>18704</v>
      </c>
      <c r="C44" s="4" t="str">
        <f>VLOOKUP($D$1&amp;":"&amp;$A44,'Array Content'!$F$2:$J$4513,3,FALSE)</f>
        <v>APC</v>
      </c>
      <c r="D44" s="4" t="str">
        <f>VLOOKUP($D$1&amp;":"&amp;$A44,'Array Content'!$F$2:$J$4513,4,FALSE)</f>
        <v>c.4312delA</v>
      </c>
      <c r="E44" s="4" t="str">
        <f>VLOOKUP($D$1&amp;":"&amp;$A44,'Array Content'!$F$2:$J$4513,5,FALSE)</f>
        <v>SMPH000715A</v>
      </c>
    </row>
    <row r="45" spans="1:5" ht="15" customHeight="1" x14ac:dyDescent="0.25">
      <c r="A45" s="4" t="s">
        <v>4774</v>
      </c>
      <c r="B45" s="4">
        <f>VLOOKUP($D$1&amp;":"&amp;$A45,'Array Content'!$F$2:$J$4513,2,FALSE)</f>
        <v>19594</v>
      </c>
      <c r="C45" s="4" t="str">
        <f>VLOOKUP($D$1&amp;":"&amp;$A45,'Array Content'!$F$2:$J$4513,3,FALSE)</f>
        <v>APC</v>
      </c>
      <c r="D45" s="4" t="str">
        <f>VLOOKUP($D$1&amp;":"&amp;$A45,'Array Content'!$F$2:$J$4513,4,FALSE)</f>
        <v>c.4318delC</v>
      </c>
      <c r="E45" s="4" t="str">
        <f>VLOOKUP($D$1&amp;":"&amp;$A45,'Array Content'!$F$2:$J$4513,5,FALSE)</f>
        <v>SMPH000982A</v>
      </c>
    </row>
    <row r="46" spans="1:5" ht="15" customHeight="1" x14ac:dyDescent="0.25">
      <c r="A46" s="4" t="s">
        <v>4775</v>
      </c>
      <c r="B46" s="4">
        <f>VLOOKUP($D$1&amp;":"&amp;$A46,'Array Content'!$F$2:$J$4513,2,FALSE)</f>
        <v>13127</v>
      </c>
      <c r="C46" s="4" t="str">
        <f>VLOOKUP($D$1&amp;":"&amp;$A46,'Array Content'!$F$2:$J$4513,3,FALSE)</f>
        <v>APC</v>
      </c>
      <c r="D46" s="4" t="str">
        <f>VLOOKUP($D$1&amp;":"&amp;$A46,'Array Content'!$F$2:$J$4513,4,FALSE)</f>
        <v>c.4348C&gt;T</v>
      </c>
      <c r="E46" s="4" t="str">
        <f>VLOOKUP($D$1&amp;":"&amp;$A46,'Array Content'!$F$2:$J$4513,5,FALSE)</f>
        <v>SMPH000539A</v>
      </c>
    </row>
    <row r="47" spans="1:5" ht="15" customHeight="1" x14ac:dyDescent="0.25">
      <c r="A47" s="4" t="s">
        <v>4776</v>
      </c>
      <c r="B47" s="4">
        <f>VLOOKUP($D$1&amp;":"&amp;$A47,'Array Content'!$F$2:$J$4513,2,FALSE)</f>
        <v>18825</v>
      </c>
      <c r="C47" s="4" t="str">
        <f>VLOOKUP($D$1&amp;":"&amp;$A47,'Array Content'!$F$2:$J$4513,3,FALSE)</f>
        <v>APC</v>
      </c>
      <c r="D47" s="4" t="str">
        <f>VLOOKUP($D$1&amp;":"&amp;$A47,'Array Content'!$F$2:$J$4513,4,FALSE)</f>
        <v>c.4364delA</v>
      </c>
      <c r="E47" s="4" t="str">
        <f>VLOOKUP($D$1&amp;":"&amp;$A47,'Array Content'!$F$2:$J$4513,5,FALSE)</f>
        <v>SMPH000854A</v>
      </c>
    </row>
    <row r="48" spans="1:5" ht="15" customHeight="1" x14ac:dyDescent="0.25">
      <c r="A48" s="4" t="s">
        <v>4777</v>
      </c>
      <c r="B48" s="4">
        <f>VLOOKUP($D$1&amp;":"&amp;$A48,'Array Content'!$F$2:$J$4513,2,FALSE)</f>
        <v>18873</v>
      </c>
      <c r="C48" s="4" t="str">
        <f>VLOOKUP($D$1&amp;":"&amp;$A48,'Array Content'!$F$2:$J$4513,3,FALSE)</f>
        <v>APC</v>
      </c>
      <c r="D48" s="4" t="str">
        <f>VLOOKUP($D$1&amp;":"&amp;$A48,'Array Content'!$F$2:$J$4513,4,FALSE)</f>
        <v>c.4385_4386delAG</v>
      </c>
      <c r="E48" s="4" t="str">
        <f>VLOOKUP($D$1&amp;":"&amp;$A48,'Array Content'!$F$2:$J$4513,5,FALSE)</f>
        <v>SMPH000704A</v>
      </c>
    </row>
    <row r="49" spans="1:5" ht="15" customHeight="1" x14ac:dyDescent="0.25">
      <c r="A49" s="4" t="s">
        <v>4778</v>
      </c>
      <c r="B49" s="4">
        <f>VLOOKUP($D$1&amp;":"&amp;$A49,'Array Content'!$F$2:$J$4513,2,FALSE)</f>
        <v>18883</v>
      </c>
      <c r="C49" s="4" t="str">
        <f>VLOOKUP($D$1&amp;":"&amp;$A49,'Array Content'!$F$2:$J$4513,3,FALSE)</f>
        <v>APC</v>
      </c>
      <c r="D49" s="4" t="str">
        <f>VLOOKUP($D$1&amp;":"&amp;$A49,'Array Content'!$F$2:$J$4513,4,FALSE)</f>
        <v>c.4390G&gt;T</v>
      </c>
      <c r="E49" s="4" t="str">
        <f>VLOOKUP($D$1&amp;":"&amp;$A49,'Array Content'!$F$2:$J$4513,5,FALSE)</f>
        <v>SMPH000931A</v>
      </c>
    </row>
    <row r="50" spans="1:5" ht="15" customHeight="1" x14ac:dyDescent="0.25">
      <c r="A50" s="4" t="s">
        <v>4779</v>
      </c>
      <c r="B50" s="4">
        <f>VLOOKUP($D$1&amp;":"&amp;$A50,'Array Content'!$F$2:$J$4513,2,FALSE)</f>
        <v>18838</v>
      </c>
      <c r="C50" s="4" t="str">
        <f>VLOOKUP($D$1&amp;":"&amp;$A50,'Array Content'!$F$2:$J$4513,3,FALSE)</f>
        <v>APC</v>
      </c>
      <c r="D50" s="4" t="str">
        <f>VLOOKUP($D$1&amp;":"&amp;$A50,'Array Content'!$F$2:$J$4513,4,FALSE)</f>
        <v>c.4391_4394delAGAG</v>
      </c>
      <c r="E50" s="4" t="str">
        <f>VLOOKUP($D$1&amp;":"&amp;$A50,'Array Content'!$F$2:$J$4513,5,FALSE)</f>
        <v>SMPH000811A</v>
      </c>
    </row>
    <row r="51" spans="1:5" ht="15" customHeight="1" x14ac:dyDescent="0.25">
      <c r="A51" s="4" t="s">
        <v>93</v>
      </c>
      <c r="B51" s="4">
        <f>VLOOKUP($D$1&amp;":"&amp;$A51,'Array Content'!$F$2:$J$4513,2,FALSE)</f>
        <v>41626</v>
      </c>
      <c r="C51" s="4" t="str">
        <f>VLOOKUP($D$1&amp;":"&amp;$A51,'Array Content'!$F$2:$J$4513,3,FALSE)</f>
        <v>APC</v>
      </c>
      <c r="D51" s="4" t="str">
        <f>VLOOKUP($D$1&amp;":"&amp;$A51,'Array Content'!$F$2:$J$4513,4,FALSE)</f>
        <v>c.4460_4469del10</v>
      </c>
      <c r="E51" s="4" t="str">
        <f>VLOOKUP($D$1&amp;":"&amp;$A51,'Array Content'!$F$2:$J$4513,5,FALSE)</f>
        <v>SMPH018174A</v>
      </c>
    </row>
    <row r="52" spans="1:5" ht="15" customHeight="1" x14ac:dyDescent="0.25">
      <c r="A52" s="4" t="s">
        <v>96</v>
      </c>
      <c r="B52" s="4">
        <f>VLOOKUP($D$1&amp;":"&amp;$A52,'Array Content'!$F$2:$J$4513,2,FALSE)</f>
        <v>18999</v>
      </c>
      <c r="C52" s="4" t="str">
        <f>VLOOKUP($D$1&amp;":"&amp;$A52,'Array Content'!$F$2:$J$4513,3,FALSE)</f>
        <v>APC</v>
      </c>
      <c r="D52" s="4" t="str">
        <f>VLOOKUP($D$1&amp;":"&amp;$A52,'Array Content'!$F$2:$J$4513,4,FALSE)</f>
        <v>c.4461delT</v>
      </c>
      <c r="E52" s="4" t="str">
        <f>VLOOKUP($D$1&amp;":"&amp;$A52,'Array Content'!$F$2:$J$4513,5,FALSE)</f>
        <v>SMPH000851A</v>
      </c>
    </row>
    <row r="53" spans="1:5" ht="15" customHeight="1" x14ac:dyDescent="0.25">
      <c r="A53" s="4" t="s">
        <v>99</v>
      </c>
      <c r="B53" s="4">
        <f>VLOOKUP($D$1&amp;":"&amp;$A53,'Array Content'!$F$2:$J$4513,2,FALSE)</f>
        <v>41618</v>
      </c>
      <c r="C53" s="4" t="str">
        <f>VLOOKUP($D$1&amp;":"&amp;$A53,'Array Content'!$F$2:$J$4513,3,FALSE)</f>
        <v>APC</v>
      </c>
      <c r="D53" s="4" t="str">
        <f>VLOOKUP($D$1&amp;":"&amp;$A53,'Array Content'!$F$2:$J$4513,4,FALSE)</f>
        <v>c.4463_4466delTATT</v>
      </c>
      <c r="E53" s="4" t="str">
        <f>VLOOKUP($D$1&amp;":"&amp;$A53,'Array Content'!$F$2:$J$4513,5,FALSE)</f>
        <v>SMPH018166A</v>
      </c>
    </row>
    <row r="54" spans="1:5" ht="15" customHeight="1" x14ac:dyDescent="0.25">
      <c r="A54" s="4" t="s">
        <v>102</v>
      </c>
      <c r="B54" s="4">
        <f>VLOOKUP($D$1&amp;":"&amp;$A54,'Array Content'!$F$2:$J$4513,2,FALSE)</f>
        <v>19054</v>
      </c>
      <c r="C54" s="4" t="str">
        <f>VLOOKUP($D$1&amp;":"&amp;$A54,'Array Content'!$F$2:$J$4513,3,FALSE)</f>
        <v>APC</v>
      </c>
      <c r="D54" s="4" t="str">
        <f>VLOOKUP($D$1&amp;":"&amp;$A54,'Array Content'!$F$2:$J$4513,4,FALSE)</f>
        <v>c.4473delT</v>
      </c>
      <c r="E54" s="4" t="str">
        <f>VLOOKUP($D$1&amp;":"&amp;$A54,'Array Content'!$F$2:$J$4513,5,FALSE)</f>
        <v>SMPH000577A</v>
      </c>
    </row>
    <row r="55" spans="1:5" ht="15" customHeight="1" x14ac:dyDescent="0.25">
      <c r="A55" s="4" t="s">
        <v>105</v>
      </c>
      <c r="B55" s="4">
        <f>VLOOKUP($D$1&amp;":"&amp;$A55,'Array Content'!$F$2:$J$4513,2,FALSE)</f>
        <v>18786</v>
      </c>
      <c r="C55" s="4" t="str">
        <f>VLOOKUP($D$1&amp;":"&amp;$A55,'Array Content'!$F$2:$J$4513,3,FALSE)</f>
        <v>APC</v>
      </c>
      <c r="D55" s="4" t="str">
        <f>VLOOKUP($D$1&amp;":"&amp;$A55,'Array Content'!$F$2:$J$4513,4,FALSE)</f>
        <v>c.4476delC</v>
      </c>
      <c r="E55" s="4" t="str">
        <f>VLOOKUP($D$1&amp;":"&amp;$A55,'Array Content'!$F$2:$J$4513,5,FALSE)</f>
        <v>SMPH000633A</v>
      </c>
    </row>
    <row r="56" spans="1:5" ht="15" customHeight="1" x14ac:dyDescent="0.25">
      <c r="A56" s="4" t="s">
        <v>108</v>
      </c>
      <c r="B56" s="4">
        <f>VLOOKUP($D$1&amp;":"&amp;$A56,'Array Content'!$F$2:$J$4513,2,FALSE)</f>
        <v>25817</v>
      </c>
      <c r="C56" s="4" t="str">
        <f>VLOOKUP($D$1&amp;":"&amp;$A56,'Array Content'!$F$2:$J$4513,3,FALSE)</f>
        <v>APC</v>
      </c>
      <c r="D56" s="4" t="str">
        <f>VLOOKUP($D$1&amp;":"&amp;$A56,'Array Content'!$F$2:$J$4513,4,FALSE)</f>
        <v>c.4610C&gt;A</v>
      </c>
      <c r="E56" s="4" t="str">
        <f>VLOOKUP($D$1&amp;":"&amp;$A56,'Array Content'!$F$2:$J$4513,5,FALSE)</f>
        <v>SMPH000597A</v>
      </c>
    </row>
    <row r="57" spans="1:5" ht="15" customHeight="1" x14ac:dyDescent="0.25">
      <c r="A57" s="4" t="s">
        <v>112</v>
      </c>
      <c r="B57" s="4">
        <f>VLOOKUP($D$1&amp;":"&amp;$A57,'Array Content'!$F$2:$J$4513,2,FALSE)</f>
        <v>41616</v>
      </c>
      <c r="C57" s="4" t="str">
        <f>VLOOKUP($D$1&amp;":"&amp;$A57,'Array Content'!$F$2:$J$4513,3,FALSE)</f>
        <v>APC</v>
      </c>
      <c r="D57" s="4" t="str">
        <f>VLOOKUP($D$1&amp;":"&amp;$A57,'Array Content'!$F$2:$J$4513,4,FALSE)</f>
        <v>c.4654G&gt;T</v>
      </c>
      <c r="E57" s="4" t="str">
        <f>VLOOKUP($D$1&amp;":"&amp;$A57,'Array Content'!$F$2:$J$4513,5,FALSE)</f>
        <v>SMPH018164A</v>
      </c>
    </row>
    <row r="58" spans="1:5" ht="15" customHeight="1" x14ac:dyDescent="0.25">
      <c r="A58" s="4" t="s">
        <v>115</v>
      </c>
      <c r="B58" s="4">
        <f>VLOOKUP($D$1&amp;":"&amp;$A58,'Array Content'!$F$2:$J$4513,2,FALSE)</f>
        <v>19695</v>
      </c>
      <c r="C58" s="4" t="str">
        <f>VLOOKUP($D$1&amp;":"&amp;$A58,'Array Content'!$F$2:$J$4513,3,FALSE)</f>
        <v>APC</v>
      </c>
      <c r="D58" s="4" t="str">
        <f>VLOOKUP($D$1&amp;":"&amp;$A58,'Array Content'!$F$2:$J$4513,4,FALSE)</f>
        <v>c.4660_4661insA</v>
      </c>
      <c r="E58" s="4" t="str">
        <f>VLOOKUP($D$1&amp;":"&amp;$A58,'Array Content'!$F$2:$J$4513,5,FALSE)</f>
        <v>SMPH001074A</v>
      </c>
    </row>
    <row r="59" spans="1:5" ht="15" customHeight="1" x14ac:dyDescent="0.25">
      <c r="A59" s="4" t="s">
        <v>118</v>
      </c>
      <c r="B59" s="4">
        <f>VLOOKUP($D$1&amp;":"&amp;$A59,'Array Content'!$F$2:$J$4513,2,FALSE)</f>
        <v>18561</v>
      </c>
      <c r="C59" s="4" t="str">
        <f>VLOOKUP($D$1&amp;":"&amp;$A59,'Array Content'!$F$2:$J$4513,3,FALSE)</f>
        <v>APC</v>
      </c>
      <c r="D59" s="4" t="str">
        <f>VLOOKUP($D$1&amp;":"&amp;$A59,'Array Content'!$F$2:$J$4513,4,FALSE)</f>
        <v>c.4666_4667insA</v>
      </c>
      <c r="E59" s="4" t="str">
        <f>VLOOKUP($D$1&amp;":"&amp;$A59,'Array Content'!$F$2:$J$4513,5,FALSE)</f>
        <v>SMPH000579A</v>
      </c>
    </row>
    <row r="60" spans="1:5" ht="15" customHeight="1" x14ac:dyDescent="0.25">
      <c r="A60" s="4" t="s">
        <v>121</v>
      </c>
      <c r="B60" s="4">
        <f>VLOOKUP($D$1&amp;":"&amp;$A60,'Array Content'!$F$2:$J$4513,2,FALSE)</f>
        <v>18978</v>
      </c>
      <c r="C60" s="4" t="str">
        <f>VLOOKUP($D$1&amp;":"&amp;$A60,'Array Content'!$F$2:$J$4513,3,FALSE)</f>
        <v>APC</v>
      </c>
      <c r="D60" s="4" t="str">
        <f>VLOOKUP($D$1&amp;":"&amp;$A60,'Array Content'!$F$2:$J$4513,4,FALSE)</f>
        <v>c.4667_4668insC</v>
      </c>
      <c r="E60" s="4" t="str">
        <f>VLOOKUP($D$1&amp;":"&amp;$A60,'Array Content'!$F$2:$J$4513,5,FALSE)</f>
        <v>SMPH000670A</v>
      </c>
    </row>
    <row r="61" spans="1:5" ht="15" customHeight="1" x14ac:dyDescent="0.25">
      <c r="A61" s="4" t="s">
        <v>124</v>
      </c>
      <c r="B61" s="4">
        <f>VLOOKUP($D$1&amp;":"&amp;$A61,'Array Content'!$F$2:$J$4513,2,FALSE)</f>
        <v>13123</v>
      </c>
      <c r="C61" s="4" t="str">
        <f>VLOOKUP($D$1&amp;":"&amp;$A61,'Array Content'!$F$2:$J$4513,3,FALSE)</f>
        <v>APC</v>
      </c>
      <c r="D61" s="4" t="str">
        <f>VLOOKUP($D$1&amp;":"&amp;$A61,'Array Content'!$F$2:$J$4513,4,FALSE)</f>
        <v>c.4729G&gt;T</v>
      </c>
      <c r="E61" s="4" t="str">
        <f>VLOOKUP($D$1&amp;":"&amp;$A61,'Array Content'!$F$2:$J$4513,5,FALSE)</f>
        <v>SMPH001200A</v>
      </c>
    </row>
    <row r="62" spans="1:5" ht="15" customHeight="1" x14ac:dyDescent="0.25">
      <c r="A62" s="4" t="s">
        <v>127</v>
      </c>
      <c r="B62" s="4">
        <f>VLOOKUP($D$1&amp;":"&amp;$A62,'Array Content'!$F$2:$J$4513,2,FALSE)</f>
        <v>41620</v>
      </c>
      <c r="C62" s="4" t="str">
        <f>VLOOKUP($D$1&amp;":"&amp;$A62,'Array Content'!$F$2:$J$4513,3,FALSE)</f>
        <v>APC</v>
      </c>
      <c r="D62" s="4" t="str">
        <f>VLOOKUP($D$1&amp;":"&amp;$A62,'Array Content'!$F$2:$J$4513,4,FALSE)</f>
        <v>c.4731_4734delATGT</v>
      </c>
      <c r="E62" s="4" t="str">
        <f>VLOOKUP($D$1&amp;":"&amp;$A62,'Array Content'!$F$2:$J$4513,5,FALSE)</f>
        <v>SMPH018169A</v>
      </c>
    </row>
    <row r="63" spans="1:5" ht="15" customHeight="1" x14ac:dyDescent="0.25">
      <c r="A63" s="4" t="s">
        <v>4780</v>
      </c>
      <c r="B63" s="4">
        <f>VLOOKUP($D$1&amp;":"&amp;$A63,'Array Content'!$F$2:$J$4513,2,FALSE)</f>
        <v>13134</v>
      </c>
      <c r="C63" s="4" t="str">
        <f>VLOOKUP($D$1&amp;":"&amp;$A63,'Array Content'!$F$2:$J$4513,3,FALSE)</f>
        <v>APC</v>
      </c>
      <c r="D63" s="4" t="str">
        <f>VLOOKUP($D$1&amp;":"&amp;$A63,'Array Content'!$F$2:$J$4513,4,FALSE)</f>
        <v>c.637C&gt;T</v>
      </c>
      <c r="E63" s="4" t="str">
        <f>VLOOKUP($D$1&amp;":"&amp;$A63,'Array Content'!$F$2:$J$4513,5,FALSE)</f>
        <v>SMPH000782A</v>
      </c>
    </row>
    <row r="64" spans="1:5" ht="15" customHeight="1" x14ac:dyDescent="0.25">
      <c r="A64" s="4" t="s">
        <v>4781</v>
      </c>
      <c r="B64" s="4">
        <f>VLOOKUP($D$1&amp;":"&amp;$A64,'Array Content'!$F$2:$J$4513,2,FALSE)</f>
        <v>19679</v>
      </c>
      <c r="C64" s="4" t="str">
        <f>VLOOKUP($D$1&amp;":"&amp;$A64,'Array Content'!$F$2:$J$4513,3,FALSE)</f>
        <v>APC</v>
      </c>
      <c r="D64" s="4" t="str">
        <f>VLOOKUP($D$1&amp;":"&amp;$A64,'Array Content'!$F$2:$J$4513,4,FALSE)</f>
        <v>c.847C&gt;T</v>
      </c>
      <c r="E64" s="4" t="str">
        <f>VLOOKUP($D$1&amp;":"&amp;$A64,'Array Content'!$F$2:$J$4513,5,FALSE)</f>
        <v>SMPH000551A</v>
      </c>
    </row>
    <row r="65" spans="1:5" ht="15" customHeight="1" x14ac:dyDescent="0.25">
      <c r="A65" s="4" t="s">
        <v>4782</v>
      </c>
      <c r="B65" s="4">
        <f>VLOOKUP($D$1&amp;":"&amp;$A65,'Array Content'!$F$2:$J$4513,2,FALSE)</f>
        <v>13862</v>
      </c>
      <c r="C65" s="4" t="str">
        <f>VLOOKUP($D$1&amp;":"&amp;$A65,'Array Content'!$F$2:$J$4513,3,FALSE)</f>
        <v>APC</v>
      </c>
      <c r="D65" s="4" t="str">
        <f>VLOOKUP($D$1&amp;":"&amp;$A65,'Array Content'!$F$2:$J$4513,4,FALSE)</f>
        <v>c.904C&gt;T</v>
      </c>
      <c r="E65" s="4" t="str">
        <f>VLOOKUP($D$1&amp;":"&amp;$A65,'Array Content'!$F$2:$J$4513,5,FALSE)</f>
        <v>SMPH000669A</v>
      </c>
    </row>
    <row r="66" spans="1:5" ht="15" customHeight="1" x14ac:dyDescent="0.25">
      <c r="A66" s="4" t="s">
        <v>4783</v>
      </c>
      <c r="B66" s="4">
        <f>VLOOKUP($D$1&amp;":"&amp;$A66,'Array Content'!$F$2:$J$4513,2,FALSE)</f>
        <v>21826</v>
      </c>
      <c r="C66" s="4" t="str">
        <f>VLOOKUP($D$1&amp;":"&amp;$A66,'Array Content'!$F$2:$J$4513,3,FALSE)</f>
        <v>ATM</v>
      </c>
      <c r="D66" s="4" t="str">
        <f>VLOOKUP($D$1&amp;":"&amp;$A66,'Array Content'!$F$2:$J$4513,4,FALSE)</f>
        <v>c.2572T&gt;C</v>
      </c>
      <c r="E66" s="4" t="str">
        <f>VLOOKUP($D$1&amp;":"&amp;$A66,'Array Content'!$F$2:$J$4513,5,FALSE)</f>
        <v>SMPH001498A</v>
      </c>
    </row>
    <row r="67" spans="1:5" ht="15" customHeight="1" x14ac:dyDescent="0.25">
      <c r="A67" s="4" t="s">
        <v>4784</v>
      </c>
      <c r="B67" s="4">
        <f>VLOOKUP($D$1&amp;":"&amp;$A67,'Array Content'!$F$2:$J$4513,2,FALSE)</f>
        <v>12951</v>
      </c>
      <c r="C67" s="4" t="str">
        <f>VLOOKUP($D$1&amp;":"&amp;$A67,'Array Content'!$F$2:$J$4513,3,FALSE)</f>
        <v>ATM</v>
      </c>
      <c r="D67" s="4" t="str">
        <f>VLOOKUP($D$1&amp;":"&amp;$A67,'Array Content'!$F$2:$J$4513,4,FALSE)</f>
        <v>c.7325A&gt;C</v>
      </c>
      <c r="E67" s="4" t="str">
        <f>VLOOKUP($D$1&amp;":"&amp;$A67,'Array Content'!$F$2:$J$4513,5,FALSE)</f>
        <v>SMPH001601A</v>
      </c>
    </row>
    <row r="68" spans="1:5" ht="15" customHeight="1" x14ac:dyDescent="0.25">
      <c r="A68" s="4" t="s">
        <v>4785</v>
      </c>
      <c r="B68" s="4">
        <f>VLOOKUP($D$1&amp;":"&amp;$A68,'Array Content'!$F$2:$J$4513,2,FALSE)</f>
        <v>20404</v>
      </c>
      <c r="C68" s="4" t="str">
        <f>VLOOKUP($D$1&amp;":"&amp;$A68,'Array Content'!$F$2:$J$4513,3,FALSE)</f>
        <v>ATM</v>
      </c>
      <c r="D68" s="4" t="str">
        <f>VLOOKUP($D$1&amp;":"&amp;$A68,'Array Content'!$F$2:$J$4513,4,FALSE)</f>
        <v>c.7328G&gt;A</v>
      </c>
      <c r="E68" s="4" t="str">
        <f>VLOOKUP($D$1&amp;":"&amp;$A68,'Array Content'!$F$2:$J$4513,5,FALSE)</f>
        <v>SMPH001538A</v>
      </c>
    </row>
    <row r="69" spans="1:5" ht="15" customHeight="1" x14ac:dyDescent="0.25">
      <c r="A69" s="4" t="s">
        <v>4786</v>
      </c>
      <c r="B69" s="4">
        <f>VLOOKUP($D$1&amp;":"&amp;$A69,'Array Content'!$F$2:$J$4513,2,FALSE)</f>
        <v>21642</v>
      </c>
      <c r="C69" s="4" t="str">
        <f>VLOOKUP($D$1&amp;":"&amp;$A69,'Array Content'!$F$2:$J$4513,3,FALSE)</f>
        <v>ATM</v>
      </c>
      <c r="D69" s="4" t="str">
        <f>VLOOKUP($D$1&amp;":"&amp;$A69,'Array Content'!$F$2:$J$4513,4,FALSE)</f>
        <v>c.9022C&gt;T</v>
      </c>
      <c r="E69" s="4" t="str">
        <f>VLOOKUP($D$1&amp;":"&amp;$A69,'Array Content'!$F$2:$J$4513,5,FALSE)</f>
        <v>SMPH001484A</v>
      </c>
    </row>
    <row r="70" spans="1:5" ht="15" customHeight="1" x14ac:dyDescent="0.25">
      <c r="A70" s="4" t="s">
        <v>4787</v>
      </c>
      <c r="B70" s="4">
        <f>VLOOKUP($D$1&amp;":"&amp;$A70,'Array Content'!$F$2:$J$4513,2,FALSE)</f>
        <v>21626</v>
      </c>
      <c r="C70" s="4" t="str">
        <f>VLOOKUP($D$1&amp;":"&amp;$A70,'Array Content'!$F$2:$J$4513,3,FALSE)</f>
        <v>ATM</v>
      </c>
      <c r="D70" s="4" t="str">
        <f>VLOOKUP($D$1&amp;":"&amp;$A70,'Array Content'!$F$2:$J$4513,4,FALSE)</f>
        <v>c.9023G&gt;A</v>
      </c>
      <c r="E70" s="4" t="str">
        <f>VLOOKUP($D$1&amp;":"&amp;$A70,'Array Content'!$F$2:$J$4513,5,FALSE)</f>
        <v>SMPH001470A</v>
      </c>
    </row>
    <row r="71" spans="1:5" ht="15" customHeight="1" x14ac:dyDescent="0.25">
      <c r="A71" s="4" t="s">
        <v>4788</v>
      </c>
      <c r="B71" s="4">
        <f>VLOOKUP($D$1&amp;":"&amp;$A71,'Array Content'!$F$2:$J$4513,2,FALSE)</f>
        <v>21624</v>
      </c>
      <c r="C71" s="4" t="str">
        <f>VLOOKUP($D$1&amp;":"&amp;$A71,'Array Content'!$F$2:$J$4513,3,FALSE)</f>
        <v>ATM</v>
      </c>
      <c r="D71" s="4" t="str">
        <f>VLOOKUP($D$1&amp;":"&amp;$A71,'Array Content'!$F$2:$J$4513,4,FALSE)</f>
        <v>c.9139C&gt;T</v>
      </c>
      <c r="E71" s="4" t="str">
        <f>VLOOKUP($D$1&amp;":"&amp;$A71,'Array Content'!$F$2:$J$4513,5,FALSE)</f>
        <v>SMPH001468A</v>
      </c>
    </row>
    <row r="72" spans="1:5" ht="15" customHeight="1" x14ac:dyDescent="0.25">
      <c r="A72" s="4" t="s">
        <v>4789</v>
      </c>
      <c r="B72" s="4">
        <f>VLOOKUP($D$1&amp;":"&amp;$A72,'Array Content'!$F$2:$J$4513,2,FALSE)</f>
        <v>34055</v>
      </c>
      <c r="C72" s="4" t="str">
        <f>VLOOKUP($D$1&amp;":"&amp;$A72,'Array Content'!$F$2:$J$4513,3,FALSE)</f>
        <v>CBL</v>
      </c>
      <c r="D72" s="4" t="str">
        <f>VLOOKUP($D$1&amp;":"&amp;$A72,'Array Content'!$F$2:$J$4513,4,FALSE)</f>
        <v>c.1139T&gt;C</v>
      </c>
      <c r="E72" s="4" t="str">
        <f>VLOOKUP($D$1&amp;":"&amp;$A72,'Array Content'!$F$2:$J$4513,5,FALSE)</f>
        <v>SMPH002298A</v>
      </c>
    </row>
    <row r="73" spans="1:5" ht="15" customHeight="1" x14ac:dyDescent="0.25">
      <c r="A73" s="4" t="s">
        <v>4790</v>
      </c>
      <c r="B73" s="4">
        <f>VLOOKUP($D$1&amp;":"&amp;$A73,'Array Content'!$F$2:$J$4513,2,FALSE)</f>
        <v>34057</v>
      </c>
      <c r="C73" s="4" t="str">
        <f>VLOOKUP($D$1&amp;":"&amp;$A73,'Array Content'!$F$2:$J$4513,3,FALSE)</f>
        <v>CBL</v>
      </c>
      <c r="D73" s="4" t="str">
        <f>VLOOKUP($D$1&amp;":"&amp;$A73,'Array Content'!$F$2:$J$4513,4,FALSE)</f>
        <v>c.1150T&gt;C</v>
      </c>
      <c r="E73" s="4" t="str">
        <f>VLOOKUP($D$1&amp;":"&amp;$A73,'Array Content'!$F$2:$J$4513,5,FALSE)</f>
        <v>SMPH002315A</v>
      </c>
    </row>
    <row r="74" spans="1:5" ht="15" customHeight="1" x14ac:dyDescent="0.25">
      <c r="A74" s="4" t="s">
        <v>4791</v>
      </c>
      <c r="B74" s="4">
        <f>VLOOKUP($D$1&amp;":"&amp;$A74,'Array Content'!$F$2:$J$4513,2,FALSE)</f>
        <v>34066</v>
      </c>
      <c r="C74" s="4" t="str">
        <f>VLOOKUP($D$1&amp;":"&amp;$A74,'Array Content'!$F$2:$J$4513,3,FALSE)</f>
        <v>CBL</v>
      </c>
      <c r="D74" s="4" t="str">
        <f>VLOOKUP($D$1&amp;":"&amp;$A74,'Array Content'!$F$2:$J$4513,4,FALSE)</f>
        <v>c.1151G&gt;A</v>
      </c>
      <c r="E74" s="4" t="str">
        <f>VLOOKUP($D$1&amp;":"&amp;$A74,'Array Content'!$F$2:$J$4513,5,FALSE)</f>
        <v>SMPH002313A</v>
      </c>
    </row>
    <row r="75" spans="1:5" ht="15" customHeight="1" x14ac:dyDescent="0.25">
      <c r="A75" s="4" t="s">
        <v>130</v>
      </c>
      <c r="B75" s="4">
        <f>VLOOKUP($D$1&amp;":"&amp;$A75,'Array Content'!$F$2:$J$4513,2,FALSE)</f>
        <v>34077</v>
      </c>
      <c r="C75" s="4" t="str">
        <f>VLOOKUP($D$1&amp;":"&amp;$A75,'Array Content'!$F$2:$J$4513,3,FALSE)</f>
        <v>CBL</v>
      </c>
      <c r="D75" s="4" t="str">
        <f>VLOOKUP($D$1&amp;":"&amp;$A75,'Array Content'!$F$2:$J$4513,4,FALSE)</f>
        <v>c.1259G&gt;A</v>
      </c>
      <c r="E75" s="4" t="str">
        <f>VLOOKUP($D$1&amp;":"&amp;$A75,'Array Content'!$F$2:$J$4513,5,FALSE)</f>
        <v>SMPH002300A</v>
      </c>
    </row>
    <row r="76" spans="1:5" ht="15" customHeight="1" x14ac:dyDescent="0.25">
      <c r="A76" s="4" t="s">
        <v>133</v>
      </c>
      <c r="B76" s="4">
        <f>VLOOKUP($D$1&amp;":"&amp;$A76,'Array Content'!$F$2:$J$4513,2,FALSE)</f>
        <v>19748</v>
      </c>
      <c r="C76" s="4" t="str">
        <f>VLOOKUP($D$1&amp;":"&amp;$A76,'Array Content'!$F$2:$J$4513,3,FALSE)</f>
        <v>CDH1</v>
      </c>
      <c r="D76" s="4" t="str">
        <f>VLOOKUP($D$1&amp;":"&amp;$A76,'Array Content'!$F$2:$J$4513,4,FALSE)</f>
        <v>c.1108G&gt;C</v>
      </c>
      <c r="E76" s="4" t="str">
        <f>VLOOKUP($D$1&amp;":"&amp;$A76,'Array Content'!$F$2:$J$4513,5,FALSE)</f>
        <v>SMPH002524A</v>
      </c>
    </row>
    <row r="77" spans="1:5" ht="15" customHeight="1" x14ac:dyDescent="0.25">
      <c r="A77" s="4" t="s">
        <v>136</v>
      </c>
      <c r="B77" s="4">
        <f>VLOOKUP($D$1&amp;":"&amp;$A77,'Array Content'!$F$2:$J$4513,2,FALSE)</f>
        <v>19761</v>
      </c>
      <c r="C77" s="4" t="str">
        <f>VLOOKUP($D$1&amp;":"&amp;$A77,'Array Content'!$F$2:$J$4513,3,FALSE)</f>
        <v>CDH1</v>
      </c>
      <c r="D77" s="4" t="str">
        <f>VLOOKUP($D$1&amp;":"&amp;$A77,'Array Content'!$F$2:$J$4513,4,FALSE)</f>
        <v>c.1196_1199delCTGA</v>
      </c>
      <c r="E77" s="4" t="str">
        <f>VLOOKUP($D$1&amp;":"&amp;$A77,'Array Content'!$F$2:$J$4513,5,FALSE)</f>
        <v>SMPH002533A</v>
      </c>
    </row>
    <row r="78" spans="1:5" ht="15" customHeight="1" x14ac:dyDescent="0.25">
      <c r="A78" s="4" t="s">
        <v>139</v>
      </c>
      <c r="B78" s="4">
        <f>VLOOKUP($D$1&amp;":"&amp;$A78,'Array Content'!$F$2:$J$4513,2,FALSE)</f>
        <v>19822</v>
      </c>
      <c r="C78" s="4" t="str">
        <f>VLOOKUP($D$1&amp;":"&amp;$A78,'Array Content'!$F$2:$J$4513,3,FALSE)</f>
        <v>CDH1</v>
      </c>
      <c r="D78" s="4" t="str">
        <f>VLOOKUP($D$1&amp;":"&amp;$A78,'Array Content'!$F$2:$J$4513,4,FALSE)</f>
        <v>c.1901C&gt;T</v>
      </c>
      <c r="E78" s="4" t="str">
        <f>VLOOKUP($D$1&amp;":"&amp;$A78,'Array Content'!$F$2:$J$4513,5,FALSE)</f>
        <v>SMPH002591A</v>
      </c>
    </row>
    <row r="79" spans="1:5" ht="15" customHeight="1" x14ac:dyDescent="0.25">
      <c r="A79" s="4" t="s">
        <v>142</v>
      </c>
      <c r="B79" s="4">
        <f>VLOOKUP($D$1&amp;":"&amp;$A79,'Array Content'!$F$2:$J$4513,2,FALSE)</f>
        <v>28934</v>
      </c>
      <c r="C79" s="4" t="str">
        <f>VLOOKUP($D$1&amp;":"&amp;$A79,'Array Content'!$F$2:$J$4513,3,FALSE)</f>
        <v>CDH1</v>
      </c>
      <c r="D79" s="4" t="str">
        <f>VLOOKUP($D$1&amp;":"&amp;$A79,'Array Content'!$F$2:$J$4513,4,FALSE)</f>
        <v>c.240_241insGGTG</v>
      </c>
      <c r="E79" s="4" t="str">
        <f>VLOOKUP($D$1&amp;":"&amp;$A79,'Array Content'!$F$2:$J$4513,5,FALSE)</f>
        <v>SMPH002484A</v>
      </c>
    </row>
    <row r="80" spans="1:5" ht="15" customHeight="1" x14ac:dyDescent="0.25">
      <c r="A80" s="4" t="s">
        <v>145</v>
      </c>
      <c r="B80" s="4">
        <f>VLOOKUP($D$1&amp;":"&amp;$A80,'Array Content'!$F$2:$J$4513,2,FALSE)</f>
        <v>19785</v>
      </c>
      <c r="C80" s="4" t="str">
        <f>VLOOKUP($D$1&amp;":"&amp;$A80,'Array Content'!$F$2:$J$4513,3,FALSE)</f>
        <v>CDH1</v>
      </c>
      <c r="D80" s="4" t="str">
        <f>VLOOKUP($D$1&amp;":"&amp;$A80,'Array Content'!$F$2:$J$4513,4,FALSE)</f>
        <v>c.786_794CACCCAGGA&gt;T</v>
      </c>
      <c r="E80" s="4" t="str">
        <f>VLOOKUP($D$1&amp;":"&amp;$A80,'Array Content'!$F$2:$J$4513,5,FALSE)</f>
        <v>SMPH002457A</v>
      </c>
    </row>
    <row r="81" spans="1:5" ht="15" customHeight="1" x14ac:dyDescent="0.25">
      <c r="A81" s="4" t="s">
        <v>148</v>
      </c>
      <c r="B81" s="4">
        <f>VLOOKUP($D$1&amp;":"&amp;$A81,'Array Content'!$F$2:$J$4513,2,FALSE)</f>
        <v>13653</v>
      </c>
      <c r="C81" s="4" t="str">
        <f>VLOOKUP($D$1&amp;":"&amp;$A81,'Array Content'!$F$2:$J$4513,3,FALSE)</f>
        <v>CDKN2A</v>
      </c>
      <c r="D81" s="4" t="str">
        <f>VLOOKUP($D$1&amp;":"&amp;$A81,'Array Content'!$F$2:$J$4513,4,FALSE)</f>
        <v>c.128G&gt;T</v>
      </c>
      <c r="E81" s="4" t="str">
        <f>VLOOKUP($D$1&amp;":"&amp;$A81,'Array Content'!$F$2:$J$4513,5,FALSE)</f>
        <v>SMPH002892A</v>
      </c>
    </row>
    <row r="82" spans="1:5" ht="15" customHeight="1" x14ac:dyDescent="0.25">
      <c r="A82" s="4" t="s">
        <v>151</v>
      </c>
      <c r="B82" s="4">
        <f>VLOOKUP($D$1&amp;":"&amp;$A82,'Array Content'!$F$2:$J$4513,2,FALSE)</f>
        <v>12743</v>
      </c>
      <c r="C82" s="4" t="str">
        <f>VLOOKUP($D$1&amp;":"&amp;$A82,'Array Content'!$F$2:$J$4513,3,FALSE)</f>
        <v>CDKN2A</v>
      </c>
      <c r="D82" s="4" t="str">
        <f>VLOOKUP($D$1&amp;":"&amp;$A82,'Array Content'!$F$2:$J$4513,4,FALSE)</f>
        <v>c.143C&gt;T</v>
      </c>
      <c r="E82" s="4" t="str">
        <f>VLOOKUP($D$1&amp;":"&amp;$A82,'Array Content'!$F$2:$J$4513,5,FALSE)</f>
        <v>SMPH002676A</v>
      </c>
    </row>
    <row r="83" spans="1:5" ht="15" customHeight="1" x14ac:dyDescent="0.25">
      <c r="A83" s="4" t="s">
        <v>154</v>
      </c>
      <c r="B83" s="4">
        <f>VLOOKUP($D$1&amp;":"&amp;$A83,'Array Content'!$F$2:$J$4513,2,FALSE)</f>
        <v>13252</v>
      </c>
      <c r="C83" s="4" t="str">
        <f>VLOOKUP($D$1&amp;":"&amp;$A83,'Array Content'!$F$2:$J$4513,3,FALSE)</f>
        <v>CDKN2A</v>
      </c>
      <c r="D83" s="4" t="str">
        <f>VLOOKUP($D$1&amp;":"&amp;$A83,'Array Content'!$F$2:$J$4513,4,FALSE)</f>
        <v>c.170C&gt;T</v>
      </c>
      <c r="E83" s="4" t="str">
        <f>VLOOKUP($D$1&amp;":"&amp;$A83,'Array Content'!$F$2:$J$4513,5,FALSE)</f>
        <v>SMPH002670A</v>
      </c>
    </row>
    <row r="84" spans="1:5" ht="15" customHeight="1" x14ac:dyDescent="0.25">
      <c r="A84" s="4" t="s">
        <v>157</v>
      </c>
      <c r="B84" s="4">
        <f>VLOOKUP($D$1&amp;":"&amp;$A84,'Array Content'!$F$2:$J$4513,2,FALSE)</f>
        <v>12473</v>
      </c>
      <c r="C84" s="4" t="str">
        <f>VLOOKUP($D$1&amp;":"&amp;$A84,'Array Content'!$F$2:$J$4513,3,FALSE)</f>
        <v>CDKN2A</v>
      </c>
      <c r="D84" s="4" t="str">
        <f>VLOOKUP($D$1&amp;":"&amp;$A84,'Array Content'!$F$2:$J$4513,4,FALSE)</f>
        <v>c.172C&gt;T</v>
      </c>
      <c r="E84" s="4" t="str">
        <f>VLOOKUP($D$1&amp;":"&amp;$A84,'Array Content'!$F$2:$J$4513,5,FALSE)</f>
        <v>SMPH002668A</v>
      </c>
    </row>
    <row r="85" spans="1:5" ht="15" customHeight="1" x14ac:dyDescent="0.25">
      <c r="A85" s="4" t="s">
        <v>161</v>
      </c>
      <c r="B85" s="4">
        <f>VLOOKUP($D$1&amp;":"&amp;$A85,'Array Content'!$F$2:$J$4513,2,FALSE)</f>
        <v>13604</v>
      </c>
      <c r="C85" s="4" t="str">
        <f>VLOOKUP($D$1&amp;":"&amp;$A85,'Array Content'!$F$2:$J$4513,3,FALSE)</f>
        <v>CDKN2A</v>
      </c>
      <c r="D85" s="4" t="str">
        <f>VLOOKUP($D$1&amp;":"&amp;$A85,'Array Content'!$F$2:$J$4513,4,FALSE)</f>
        <v>c.202G&gt;A</v>
      </c>
      <c r="E85" s="4" t="str">
        <f>VLOOKUP($D$1&amp;":"&amp;$A85,'Array Content'!$F$2:$J$4513,5,FALSE)</f>
        <v>SMPH002693A</v>
      </c>
    </row>
    <row r="86" spans="1:5" ht="15" customHeight="1" x14ac:dyDescent="0.25">
      <c r="A86" s="4" t="s">
        <v>163</v>
      </c>
      <c r="B86" s="4">
        <f>VLOOKUP($D$1&amp;":"&amp;$A86,'Array Content'!$F$2:$J$4513,2,FALSE)</f>
        <v>12518</v>
      </c>
      <c r="C86" s="4" t="str">
        <f>VLOOKUP($D$1&amp;":"&amp;$A86,'Array Content'!$F$2:$J$4513,3,FALSE)</f>
        <v>CDKN2A</v>
      </c>
      <c r="D86" s="4" t="str">
        <f>VLOOKUP($D$1&amp;":"&amp;$A86,'Array Content'!$F$2:$J$4513,4,FALSE)</f>
        <v>c.233_234delTC</v>
      </c>
      <c r="E86" s="4" t="str">
        <f>VLOOKUP($D$1&amp;":"&amp;$A86,'Array Content'!$F$2:$J$4513,5,FALSE)</f>
        <v>SMPH002694A</v>
      </c>
    </row>
    <row r="87" spans="1:5" ht="15" customHeight="1" x14ac:dyDescent="0.25">
      <c r="A87" s="4" t="s">
        <v>4792</v>
      </c>
      <c r="B87" s="4">
        <f>VLOOKUP($D$1&amp;":"&amp;$A87,'Array Content'!$F$2:$J$4513,2,FALSE)</f>
        <v>13524</v>
      </c>
      <c r="C87" s="4" t="str">
        <f>VLOOKUP($D$1&amp;":"&amp;$A87,'Array Content'!$F$2:$J$4513,3,FALSE)</f>
        <v>CDKN2A</v>
      </c>
      <c r="D87" s="4" t="str">
        <f>VLOOKUP($D$1&amp;":"&amp;$A87,'Array Content'!$F$2:$J$4513,4,FALSE)</f>
        <v>c.237_238CC&gt;TT</v>
      </c>
      <c r="E87" s="4" t="str">
        <f>VLOOKUP($D$1&amp;":"&amp;$A87,'Array Content'!$F$2:$J$4513,5,FALSE)</f>
        <v>SMPH003024A</v>
      </c>
    </row>
    <row r="88" spans="1:5" ht="15" customHeight="1" x14ac:dyDescent="0.25">
      <c r="A88" s="4" t="s">
        <v>4793</v>
      </c>
      <c r="B88" s="4">
        <f>VLOOKUP($D$1&amp;":"&amp;$A88,'Array Content'!$F$2:$J$4513,2,FALSE)</f>
        <v>12475</v>
      </c>
      <c r="C88" s="4" t="str">
        <f>VLOOKUP($D$1&amp;":"&amp;$A88,'Array Content'!$F$2:$J$4513,3,FALSE)</f>
        <v>CDKN2A</v>
      </c>
      <c r="D88" s="4" t="str">
        <f>VLOOKUP($D$1&amp;":"&amp;$A88,'Array Content'!$F$2:$J$4513,4,FALSE)</f>
        <v>c.238C&gt;T</v>
      </c>
      <c r="E88" s="4" t="str">
        <f>VLOOKUP($D$1&amp;":"&amp;$A88,'Array Content'!$F$2:$J$4513,5,FALSE)</f>
        <v>SMPH002667A</v>
      </c>
    </row>
    <row r="89" spans="1:5" ht="15" customHeight="1" x14ac:dyDescent="0.25">
      <c r="A89" s="4" t="s">
        <v>4794</v>
      </c>
      <c r="B89" s="4">
        <f>VLOOKUP($D$1&amp;":"&amp;$A89,'Array Content'!$F$2:$J$4513,2,FALSE)</f>
        <v>13224</v>
      </c>
      <c r="C89" s="4" t="str">
        <f>VLOOKUP($D$1&amp;":"&amp;$A89,'Array Content'!$F$2:$J$4513,3,FALSE)</f>
        <v>CDKN2A</v>
      </c>
      <c r="D89" s="4" t="str">
        <f>VLOOKUP($D$1&amp;":"&amp;$A89,'Array Content'!$F$2:$J$4513,4,FALSE)</f>
        <v>c.242C&gt;T</v>
      </c>
      <c r="E89" s="4" t="str">
        <f>VLOOKUP($D$1&amp;":"&amp;$A89,'Array Content'!$F$2:$J$4513,5,FALSE)</f>
        <v>SMPH002745A</v>
      </c>
    </row>
    <row r="90" spans="1:5" ht="15" customHeight="1" x14ac:dyDescent="0.25">
      <c r="A90" s="4" t="s">
        <v>4795</v>
      </c>
      <c r="B90" s="4">
        <f>VLOOKUP($D$1&amp;":"&amp;$A90,'Array Content'!$F$2:$J$4513,2,FALSE)</f>
        <v>12504</v>
      </c>
      <c r="C90" s="4" t="str">
        <f>VLOOKUP($D$1&amp;":"&amp;$A90,'Array Content'!$F$2:$J$4513,3,FALSE)</f>
        <v>CDKN2A</v>
      </c>
      <c r="D90" s="4" t="str">
        <f>VLOOKUP($D$1&amp;":"&amp;$A90,'Array Content'!$F$2:$J$4513,4,FALSE)</f>
        <v>c.247C&gt;T</v>
      </c>
      <c r="E90" s="4" t="str">
        <f>VLOOKUP($D$1&amp;":"&amp;$A90,'Array Content'!$F$2:$J$4513,5,FALSE)</f>
        <v>SMPH002658A</v>
      </c>
    </row>
    <row r="91" spans="1:5" ht="15" customHeight="1" x14ac:dyDescent="0.25">
      <c r="A91" s="4" t="s">
        <v>4796</v>
      </c>
      <c r="B91" s="4">
        <f>VLOOKUP($D$1&amp;":"&amp;$A91,'Array Content'!$F$2:$J$4513,2,FALSE)</f>
        <v>13299</v>
      </c>
      <c r="C91" s="4" t="str">
        <f>VLOOKUP($D$1&amp;":"&amp;$A91,'Array Content'!$F$2:$J$4513,3,FALSE)</f>
        <v>CDKN2A</v>
      </c>
      <c r="D91" s="4" t="str">
        <f>VLOOKUP($D$1&amp;":"&amp;$A91,'Array Content'!$F$2:$J$4513,4,FALSE)</f>
        <v>c.250G&gt;T</v>
      </c>
      <c r="E91" s="4" t="str">
        <f>VLOOKUP($D$1&amp;":"&amp;$A91,'Array Content'!$F$2:$J$4513,5,FALSE)</f>
        <v>SMPH002831A</v>
      </c>
    </row>
    <row r="92" spans="1:5" ht="15" customHeight="1" x14ac:dyDescent="0.25">
      <c r="A92" s="4" t="s">
        <v>4797</v>
      </c>
      <c r="B92" s="4">
        <f>VLOOKUP($D$1&amp;":"&amp;$A92,'Array Content'!$F$2:$J$4513,2,FALSE)</f>
        <v>12484</v>
      </c>
      <c r="C92" s="4" t="str">
        <f>VLOOKUP($D$1&amp;":"&amp;$A92,'Array Content'!$F$2:$J$4513,3,FALSE)</f>
        <v>CDKN2A</v>
      </c>
      <c r="D92" s="4" t="str">
        <f>VLOOKUP($D$1&amp;":"&amp;$A92,'Array Content'!$F$2:$J$4513,4,FALSE)</f>
        <v>c.322G&gt;A</v>
      </c>
      <c r="E92" s="4" t="str">
        <f>VLOOKUP($D$1&amp;":"&amp;$A92,'Array Content'!$F$2:$J$4513,5,FALSE)</f>
        <v>SMPH002965A</v>
      </c>
    </row>
    <row r="93" spans="1:5" ht="15" customHeight="1" x14ac:dyDescent="0.25">
      <c r="A93" s="4" t="s">
        <v>4798</v>
      </c>
      <c r="B93" s="4">
        <f>VLOOKUP($D$1&amp;":"&amp;$A93,'Array Content'!$F$2:$J$4513,2,FALSE)</f>
        <v>13520</v>
      </c>
      <c r="C93" s="4" t="str">
        <f>VLOOKUP($D$1&amp;":"&amp;$A93,'Array Content'!$F$2:$J$4513,3,FALSE)</f>
        <v>CDKN2A</v>
      </c>
      <c r="D93" s="4" t="str">
        <f>VLOOKUP($D$1&amp;":"&amp;$A93,'Array Content'!$F$2:$J$4513,4,FALSE)</f>
        <v>c.322G&gt;C</v>
      </c>
      <c r="E93" s="4" t="str">
        <f>VLOOKUP($D$1&amp;":"&amp;$A93,'Array Content'!$F$2:$J$4513,5,FALSE)</f>
        <v>SMPH002744A</v>
      </c>
    </row>
    <row r="94" spans="1:5" ht="15" customHeight="1" x14ac:dyDescent="0.25">
      <c r="A94" s="4" t="s">
        <v>4799</v>
      </c>
      <c r="B94" s="4">
        <f>VLOOKUP($D$1&amp;":"&amp;$A94,'Array Content'!$F$2:$J$4513,2,FALSE)</f>
        <v>13489</v>
      </c>
      <c r="C94" s="4" t="str">
        <f>VLOOKUP($D$1&amp;":"&amp;$A94,'Array Content'!$F$2:$J$4513,3,FALSE)</f>
        <v>CDKN2A</v>
      </c>
      <c r="D94" s="4" t="str">
        <f>VLOOKUP($D$1&amp;":"&amp;$A94,'Array Content'!$F$2:$J$4513,4,FALSE)</f>
        <v>c.322G&gt;T</v>
      </c>
      <c r="E94" s="4" t="str">
        <f>VLOOKUP($D$1&amp;":"&amp;$A94,'Array Content'!$F$2:$J$4513,5,FALSE)</f>
        <v>SMPH002662A</v>
      </c>
    </row>
    <row r="95" spans="1:5" ht="15" customHeight="1" x14ac:dyDescent="0.25">
      <c r="A95" s="4" t="s">
        <v>4800</v>
      </c>
      <c r="B95" s="4">
        <f>VLOOKUP($D$1&amp;":"&amp;$A95,'Array Content'!$F$2:$J$4513,2,FALSE)</f>
        <v>12481</v>
      </c>
      <c r="C95" s="4" t="str">
        <f>VLOOKUP($D$1&amp;":"&amp;$A95,'Array Content'!$F$2:$J$4513,3,FALSE)</f>
        <v>CDKN2A</v>
      </c>
      <c r="D95" s="4" t="str">
        <f>VLOOKUP($D$1&amp;":"&amp;$A95,'Array Content'!$F$2:$J$4513,4,FALSE)</f>
        <v>c.329G&gt;A</v>
      </c>
      <c r="E95" s="4" t="str">
        <f>VLOOKUP($D$1&amp;":"&amp;$A95,'Array Content'!$F$2:$J$4513,5,FALSE)</f>
        <v>SMPH002702A</v>
      </c>
    </row>
    <row r="96" spans="1:5" ht="15" customHeight="1" x14ac:dyDescent="0.25">
      <c r="A96" s="4" t="s">
        <v>4801</v>
      </c>
      <c r="B96" s="4">
        <f>VLOOKUP($D$1&amp;":"&amp;$A96,'Array Content'!$F$2:$J$4513,2,FALSE)</f>
        <v>12547</v>
      </c>
      <c r="C96" s="4" t="str">
        <f>VLOOKUP($D$1&amp;":"&amp;$A96,'Array Content'!$F$2:$J$4513,3,FALSE)</f>
        <v>CDKN2A</v>
      </c>
      <c r="D96" s="4" t="str">
        <f>VLOOKUP($D$1&amp;":"&amp;$A96,'Array Content'!$F$2:$J$4513,4,FALSE)</f>
        <v>c.330G&gt;A</v>
      </c>
      <c r="E96" s="4" t="str">
        <f>VLOOKUP($D$1&amp;":"&amp;$A96,'Array Content'!$F$2:$J$4513,5,FALSE)</f>
        <v>SMPH002718A</v>
      </c>
    </row>
    <row r="97" spans="1:5" ht="15" customHeight="1" x14ac:dyDescent="0.25">
      <c r="A97" s="4" t="s">
        <v>4802</v>
      </c>
      <c r="B97" s="4">
        <f>VLOOKUP($D$1&amp;":"&amp;$A97,'Array Content'!$F$2:$J$4513,2,FALSE)</f>
        <v>12476</v>
      </c>
      <c r="C97" s="4" t="str">
        <f>VLOOKUP($D$1&amp;":"&amp;$A97,'Array Content'!$F$2:$J$4513,3,FALSE)</f>
        <v>CDKN2A</v>
      </c>
      <c r="D97" s="4" t="str">
        <f>VLOOKUP($D$1&amp;":"&amp;$A97,'Array Content'!$F$2:$J$4513,4,FALSE)</f>
        <v>c.341C&gt;T</v>
      </c>
      <c r="E97" s="4" t="str">
        <f>VLOOKUP($D$1&amp;":"&amp;$A97,'Array Content'!$F$2:$J$4513,5,FALSE)</f>
        <v>SMPH002680A</v>
      </c>
    </row>
    <row r="98" spans="1:5" ht="15" customHeight="1" x14ac:dyDescent="0.25">
      <c r="A98" s="4" t="s">
        <v>4803</v>
      </c>
      <c r="B98" s="4">
        <f>VLOOKUP($D$1&amp;":"&amp;$A98,'Array Content'!$F$2:$J$4513,2,FALSE)</f>
        <v>12479</v>
      </c>
      <c r="C98" s="4" t="str">
        <f>VLOOKUP($D$1&amp;":"&amp;$A98,'Array Content'!$F$2:$J$4513,3,FALSE)</f>
        <v>CDKN2A</v>
      </c>
      <c r="D98" s="4" t="str">
        <f>VLOOKUP($D$1&amp;":"&amp;$A98,'Array Content'!$F$2:$J$4513,4,FALSE)</f>
        <v>c.358G&gt;T</v>
      </c>
      <c r="E98" s="4" t="str">
        <f>VLOOKUP($D$1&amp;":"&amp;$A98,'Array Content'!$F$2:$J$4513,5,FALSE)</f>
        <v>SMPH002706A</v>
      </c>
    </row>
    <row r="99" spans="1:5" ht="15" customHeight="1" x14ac:dyDescent="0.25">
      <c r="A99" s="4" t="s">
        <v>165</v>
      </c>
      <c r="B99" s="4">
        <f>VLOOKUP($D$1&amp;":"&amp;$A99,'Array Content'!$F$2:$J$4513,2,FALSE)</f>
        <v>18495</v>
      </c>
      <c r="C99" s="4" t="str">
        <f>VLOOKUP($D$1&amp;":"&amp;$A99,'Array Content'!$F$2:$J$4513,3,FALSE)</f>
        <v>CEBPA</v>
      </c>
      <c r="D99" s="4" t="str">
        <f>VLOOKUP($D$1&amp;":"&amp;$A99,'Array Content'!$F$2:$J$4513,4,FALSE)</f>
        <v>c.107delG</v>
      </c>
      <c r="E99" s="4" t="str">
        <f>VLOOKUP($D$1&amp;":"&amp;$A99,'Array Content'!$F$2:$J$4513,5,FALSE)</f>
        <v>SMPH003386A</v>
      </c>
    </row>
    <row r="100" spans="1:5" ht="15" customHeight="1" x14ac:dyDescent="0.25">
      <c r="A100" s="4" t="s">
        <v>168</v>
      </c>
      <c r="B100" s="4">
        <f>VLOOKUP($D$1&amp;":"&amp;$A100,'Array Content'!$F$2:$J$4513,2,FALSE)</f>
        <v>18161</v>
      </c>
      <c r="C100" s="4" t="str">
        <f>VLOOKUP($D$1&amp;":"&amp;$A100,'Array Content'!$F$2:$J$4513,3,FALSE)</f>
        <v>CEBPA</v>
      </c>
      <c r="D100" s="4" t="str">
        <f>VLOOKUP($D$1&amp;":"&amp;$A100,'Array Content'!$F$2:$J$4513,4,FALSE)</f>
        <v>c.247delC</v>
      </c>
      <c r="E100" s="4" t="str">
        <f>VLOOKUP($D$1&amp;":"&amp;$A100,'Array Content'!$F$2:$J$4513,5,FALSE)</f>
        <v>SMPH003191A</v>
      </c>
    </row>
    <row r="101" spans="1:5" ht="15" customHeight="1" x14ac:dyDescent="0.25">
      <c r="A101" s="4" t="s">
        <v>170</v>
      </c>
      <c r="B101" s="4">
        <f>VLOOKUP($D$1&amp;":"&amp;$A101,'Array Content'!$F$2:$J$4513,2,FALSE)</f>
        <v>18160</v>
      </c>
      <c r="C101" s="4" t="str">
        <f>VLOOKUP($D$1&amp;":"&amp;$A101,'Array Content'!$F$2:$J$4513,3,FALSE)</f>
        <v>CEBPA</v>
      </c>
      <c r="D101" s="4" t="str">
        <f>VLOOKUP($D$1&amp;":"&amp;$A101,'Array Content'!$F$2:$J$4513,4,FALSE)</f>
        <v>c.63delC</v>
      </c>
      <c r="E101" s="4" t="str">
        <f>VLOOKUP($D$1&amp;":"&amp;$A101,'Array Content'!$F$2:$J$4513,5,FALSE)</f>
        <v>SMPH003264A</v>
      </c>
    </row>
    <row r="102" spans="1:5" ht="15" customHeight="1" x14ac:dyDescent="0.25">
      <c r="A102" s="4" t="s">
        <v>172</v>
      </c>
      <c r="B102" s="4">
        <f>VLOOKUP($D$1&amp;":"&amp;$A102,'Array Content'!$F$2:$J$4513,2,FALSE)</f>
        <v>18543</v>
      </c>
      <c r="C102" s="4" t="str">
        <f>VLOOKUP($D$1&amp;":"&amp;$A102,'Array Content'!$F$2:$J$4513,3,FALSE)</f>
        <v>CEBPA</v>
      </c>
      <c r="D102" s="4" t="str">
        <f>VLOOKUP($D$1&amp;":"&amp;$A102,'Array Content'!$F$2:$J$4513,4,FALSE)</f>
        <v>c.912_913insTTG</v>
      </c>
      <c r="E102" s="4" t="str">
        <f>VLOOKUP($D$1&amp;":"&amp;$A102,'Array Content'!$F$2:$J$4513,5,FALSE)</f>
        <v>SMPH003195A</v>
      </c>
    </row>
    <row r="103" spans="1:5" ht="15" customHeight="1" x14ac:dyDescent="0.25">
      <c r="A103" s="4" t="s">
        <v>174</v>
      </c>
      <c r="B103" s="4">
        <f>VLOOKUP($D$1&amp;":"&amp;$A103,'Array Content'!$F$2:$J$4513,2,FALSE)</f>
        <v>19396</v>
      </c>
      <c r="C103" s="4" t="str">
        <f>VLOOKUP($D$1&amp;":"&amp;$A103,'Array Content'!$F$2:$J$4513,3,FALSE)</f>
        <v>CEBPA</v>
      </c>
      <c r="D103" s="4" t="str">
        <f>VLOOKUP($D$1&amp;":"&amp;$A103,'Array Content'!$F$2:$J$4513,4,FALSE)</f>
        <v>c.927_928insGAG</v>
      </c>
      <c r="E103" s="4" t="str">
        <f>VLOOKUP($D$1&amp;":"&amp;$A103,'Array Content'!$F$2:$J$4513,5,FALSE)</f>
        <v>SMPH003189A</v>
      </c>
    </row>
    <row r="104" spans="1:5" ht="15" customHeight="1" x14ac:dyDescent="0.25">
      <c r="A104" s="4" t="s">
        <v>176</v>
      </c>
      <c r="B104" s="4">
        <f>VLOOKUP($D$1&amp;":"&amp;$A104,'Array Content'!$F$2:$J$4513,2,FALSE)</f>
        <v>18466</v>
      </c>
      <c r="C104" s="4" t="str">
        <f>VLOOKUP($D$1&amp;":"&amp;$A104,'Array Content'!$F$2:$J$4513,3,FALSE)</f>
        <v>CEBPA</v>
      </c>
      <c r="D104" s="4" t="str">
        <f>VLOOKUP($D$1&amp;":"&amp;$A104,'Array Content'!$F$2:$J$4513,4,FALSE)</f>
        <v>c.936_937insCAG</v>
      </c>
      <c r="E104" s="4" t="str">
        <f>VLOOKUP($D$1&amp;":"&amp;$A104,'Array Content'!$F$2:$J$4513,5,FALSE)</f>
        <v>SMPH003181A</v>
      </c>
    </row>
    <row r="105" spans="1:5" ht="15" customHeight="1" x14ac:dyDescent="0.25">
      <c r="A105" s="4" t="s">
        <v>178</v>
      </c>
      <c r="B105" s="4">
        <f>VLOOKUP($D$1&amp;":"&amp;$A105,'Array Content'!$F$2:$J$4513,2,FALSE)</f>
        <v>18447</v>
      </c>
      <c r="C105" s="4" t="str">
        <f>VLOOKUP($D$1&amp;":"&amp;$A105,'Array Content'!$F$2:$J$4513,3,FALSE)</f>
        <v>CEBPA</v>
      </c>
      <c r="D105" s="4" t="str">
        <f>VLOOKUP($D$1&amp;":"&amp;$A105,'Array Content'!$F$2:$J$4513,4,FALSE)</f>
        <v>c.937_938insAGA</v>
      </c>
      <c r="E105" s="4" t="str">
        <f>VLOOKUP($D$1&amp;":"&amp;$A105,'Array Content'!$F$2:$J$4513,5,FALSE)</f>
        <v>SMPH003266A</v>
      </c>
    </row>
    <row r="106" spans="1:5" ht="15" customHeight="1" x14ac:dyDescent="0.25">
      <c r="A106" s="4" t="s">
        <v>180</v>
      </c>
      <c r="B106" s="4">
        <f>VLOOKUP($D$1&amp;":"&amp;$A106,'Array Content'!$F$2:$J$4513,2,FALSE)</f>
        <v>18104</v>
      </c>
      <c r="C106" s="4" t="str">
        <f>VLOOKUP($D$1&amp;":"&amp;$A106,'Array Content'!$F$2:$J$4513,3,FALSE)</f>
        <v>CEBPA</v>
      </c>
      <c r="D106" s="4" t="str">
        <f>VLOOKUP($D$1&amp;":"&amp;$A106,'Array Content'!$F$2:$J$4513,4,FALSE)</f>
        <v>c.937_939delAAG</v>
      </c>
      <c r="E106" s="4" t="str">
        <f>VLOOKUP($D$1&amp;":"&amp;$A106,'Array Content'!$F$2:$J$4513,5,FALSE)</f>
        <v>SMPH003187A</v>
      </c>
    </row>
    <row r="107" spans="1:5" ht="15" customHeight="1" x14ac:dyDescent="0.25">
      <c r="A107" s="4" t="s">
        <v>182</v>
      </c>
      <c r="B107" s="4">
        <f>VLOOKUP($D$1&amp;":"&amp;$A107,'Array Content'!$F$2:$J$4513,2,FALSE)</f>
        <v>18099</v>
      </c>
      <c r="C107" s="4" t="str">
        <f>VLOOKUP($D$1&amp;":"&amp;$A107,'Array Content'!$F$2:$J$4513,3,FALSE)</f>
        <v>CEBPA</v>
      </c>
      <c r="D107" s="4" t="str">
        <f>VLOOKUP($D$1&amp;":"&amp;$A107,'Array Content'!$F$2:$J$4513,4,FALSE)</f>
        <v>c.939_940insAAG</v>
      </c>
      <c r="E107" s="4" t="str">
        <f>VLOOKUP($D$1&amp;":"&amp;$A107,'Array Content'!$F$2:$J$4513,5,FALSE)</f>
        <v>SMPH003179A</v>
      </c>
    </row>
    <row r="108" spans="1:5" ht="15" customHeight="1" x14ac:dyDescent="0.25">
      <c r="A108" s="4" t="s">
        <v>185</v>
      </c>
      <c r="B108" s="4">
        <f>VLOOKUP($D$1&amp;":"&amp;$A108,'Array Content'!$F$2:$J$4513,2,FALSE)</f>
        <v>18470</v>
      </c>
      <c r="C108" s="4" t="str">
        <f>VLOOKUP($D$1&amp;":"&amp;$A108,'Array Content'!$F$2:$J$4513,3,FALSE)</f>
        <v>CEBPA</v>
      </c>
      <c r="D108" s="4" t="str">
        <f>VLOOKUP($D$1&amp;":"&amp;$A108,'Array Content'!$F$2:$J$4513,4,FALSE)</f>
        <v>c.949_950insGTC</v>
      </c>
      <c r="E108" s="4" t="str">
        <f>VLOOKUP($D$1&amp;":"&amp;$A108,'Array Content'!$F$2:$J$4513,5,FALSE)</f>
        <v>SMPH003285A</v>
      </c>
    </row>
    <row r="109" spans="1:5" ht="15" customHeight="1" x14ac:dyDescent="0.25">
      <c r="A109" s="4" t="s">
        <v>188</v>
      </c>
      <c r="B109" s="4">
        <f>VLOOKUP($D$1&amp;":"&amp;$A109,'Array Content'!$F$2:$J$4513,2,FALSE)</f>
        <v>22973</v>
      </c>
      <c r="C109" s="4" t="str">
        <f>VLOOKUP($D$1&amp;":"&amp;$A109,'Array Content'!$F$2:$J$4513,3,FALSE)</f>
        <v>FBXW7</v>
      </c>
      <c r="D109" s="4" t="str">
        <f>VLOOKUP($D$1&amp;":"&amp;$A109,'Array Content'!$F$2:$J$4513,4,FALSE)</f>
        <v>c.1177C&gt;T</v>
      </c>
      <c r="E109" s="4" t="str">
        <f>VLOOKUP($D$1&amp;":"&amp;$A109,'Array Content'!$F$2:$J$4513,5,FALSE)</f>
        <v>SMPH005399A</v>
      </c>
    </row>
    <row r="110" spans="1:5" ht="15" customHeight="1" x14ac:dyDescent="0.25">
      <c r="A110" s="4" t="s">
        <v>190</v>
      </c>
      <c r="B110" s="4">
        <f>VLOOKUP($D$1&amp;":"&amp;$A110,'Array Content'!$F$2:$J$4513,2,FALSE)</f>
        <v>22932</v>
      </c>
      <c r="C110" s="4" t="str">
        <f>VLOOKUP($D$1&amp;":"&amp;$A110,'Array Content'!$F$2:$J$4513,3,FALSE)</f>
        <v>FBXW7</v>
      </c>
      <c r="D110" s="4" t="str">
        <f>VLOOKUP($D$1&amp;":"&amp;$A110,'Array Content'!$F$2:$J$4513,4,FALSE)</f>
        <v>c.1393C&gt;T</v>
      </c>
      <c r="E110" s="4" t="str">
        <f>VLOOKUP($D$1&amp;":"&amp;$A110,'Array Content'!$F$2:$J$4513,5,FALSE)</f>
        <v>SMPH005382A</v>
      </c>
    </row>
    <row r="111" spans="1:5" ht="15" customHeight="1" x14ac:dyDescent="0.25">
      <c r="A111" s="4" t="s">
        <v>4804</v>
      </c>
      <c r="B111" s="4">
        <f>VLOOKUP($D$1&amp;":"&amp;$A111,'Array Content'!$F$2:$J$4513,2,FALSE)</f>
        <v>22965</v>
      </c>
      <c r="C111" s="4" t="str">
        <f>VLOOKUP($D$1&amp;":"&amp;$A111,'Array Content'!$F$2:$J$4513,3,FALSE)</f>
        <v>FBXW7</v>
      </c>
      <c r="D111" s="4" t="str">
        <f>VLOOKUP($D$1&amp;":"&amp;$A111,'Array Content'!$F$2:$J$4513,4,FALSE)</f>
        <v>c.1394G&gt;A</v>
      </c>
      <c r="E111" s="4" t="str">
        <f>VLOOKUP($D$1&amp;":"&amp;$A111,'Array Content'!$F$2:$J$4513,5,FALSE)</f>
        <v>SMPH005386A</v>
      </c>
    </row>
    <row r="112" spans="1:5" ht="15" customHeight="1" x14ac:dyDescent="0.25">
      <c r="A112" s="4" t="s">
        <v>4805</v>
      </c>
      <c r="B112" s="4">
        <f>VLOOKUP($D$1&amp;":"&amp;$A112,'Array Content'!$F$2:$J$4513,2,FALSE)</f>
        <v>22974</v>
      </c>
      <c r="C112" s="4" t="str">
        <f>VLOOKUP($D$1&amp;":"&amp;$A112,'Array Content'!$F$2:$J$4513,3,FALSE)</f>
        <v>FBXW7</v>
      </c>
      <c r="D112" s="4" t="str">
        <f>VLOOKUP($D$1&amp;":"&amp;$A112,'Array Content'!$F$2:$J$4513,4,FALSE)</f>
        <v>c.1436G&gt;A</v>
      </c>
      <c r="E112" s="4" t="str">
        <f>VLOOKUP($D$1&amp;":"&amp;$A112,'Array Content'!$F$2:$J$4513,5,FALSE)</f>
        <v>SMPH005404A</v>
      </c>
    </row>
    <row r="113" spans="1:5" ht="15" customHeight="1" x14ac:dyDescent="0.25">
      <c r="A113" s="4" t="s">
        <v>4806</v>
      </c>
      <c r="B113" s="4">
        <f>VLOOKUP($D$1&amp;":"&amp;$A113,'Array Content'!$F$2:$J$4513,2,FALSE)</f>
        <v>22975</v>
      </c>
      <c r="C113" s="4" t="str">
        <f>VLOOKUP($D$1&amp;":"&amp;$A113,'Array Content'!$F$2:$J$4513,3,FALSE)</f>
        <v>FBXW7</v>
      </c>
      <c r="D113" s="4" t="str">
        <f>VLOOKUP($D$1&amp;":"&amp;$A113,'Array Content'!$F$2:$J$4513,4,FALSE)</f>
        <v>c.1513C&gt;T</v>
      </c>
      <c r="E113" s="4" t="str">
        <f>VLOOKUP($D$1&amp;":"&amp;$A113,'Array Content'!$F$2:$J$4513,5,FALSE)</f>
        <v>SMPH005417A</v>
      </c>
    </row>
    <row r="114" spans="1:5" ht="15" customHeight="1" x14ac:dyDescent="0.25">
      <c r="A114" s="4" t="s">
        <v>4807</v>
      </c>
      <c r="B114" s="4">
        <f>VLOOKUP($D$1&amp;":"&amp;$A114,'Array Content'!$F$2:$J$4513,2,FALSE)</f>
        <v>22979</v>
      </c>
      <c r="C114" s="4" t="str">
        <f>VLOOKUP($D$1&amp;":"&amp;$A114,'Array Content'!$F$2:$J$4513,3,FALSE)</f>
        <v>FBXW7</v>
      </c>
      <c r="D114" s="4" t="str">
        <f>VLOOKUP($D$1&amp;":"&amp;$A114,'Array Content'!$F$2:$J$4513,4,FALSE)</f>
        <v>c.1745C&gt;T</v>
      </c>
      <c r="E114" s="4" t="str">
        <f>VLOOKUP($D$1&amp;":"&amp;$A114,'Array Content'!$F$2:$J$4513,5,FALSE)</f>
        <v>SMPH005396A</v>
      </c>
    </row>
    <row r="115" spans="1:5" ht="15" customHeight="1" x14ac:dyDescent="0.25">
      <c r="A115" s="4" t="s">
        <v>4808</v>
      </c>
      <c r="B115" s="4">
        <f>VLOOKUP($D$1&amp;":"&amp;$A115,'Array Content'!$F$2:$J$4513,2,FALSE)</f>
        <v>22970</v>
      </c>
      <c r="C115" s="4" t="str">
        <f>VLOOKUP($D$1&amp;":"&amp;$A115,'Array Content'!$F$2:$J$4513,3,FALSE)</f>
        <v>FBXW7</v>
      </c>
      <c r="D115" s="4" t="str">
        <f>VLOOKUP($D$1&amp;":"&amp;$A115,'Array Content'!$F$2:$J$4513,4,FALSE)</f>
        <v>c.670C&gt;T</v>
      </c>
      <c r="E115" s="4" t="str">
        <f>VLOOKUP($D$1&amp;":"&amp;$A115,'Array Content'!$F$2:$J$4513,5,FALSE)</f>
        <v>SMPH005394A</v>
      </c>
    </row>
    <row r="116" spans="1:5" ht="15" customHeight="1" x14ac:dyDescent="0.25">
      <c r="A116" s="4" t="s">
        <v>4809</v>
      </c>
      <c r="B116" s="4">
        <f>VLOOKUP($D$1&amp;":"&amp;$A116,'Array Content'!$F$2:$J$4513,2,FALSE)</f>
        <v>28759</v>
      </c>
      <c r="C116" s="4" t="str">
        <f>VLOOKUP($D$1&amp;":"&amp;$A116,'Array Content'!$F$2:$J$4513,3,FALSE)</f>
        <v>GNAQ</v>
      </c>
      <c r="D116" s="4" t="str">
        <f>VLOOKUP($D$1&amp;":"&amp;$A116,'Array Content'!$F$2:$J$4513,4,FALSE)</f>
        <v>c.625_626CA&gt;TT</v>
      </c>
      <c r="E116" s="4" t="str">
        <f>VLOOKUP($D$1&amp;":"&amp;$A116,'Array Content'!$F$2:$J$4513,5,FALSE)</f>
        <v>SMPH006152A</v>
      </c>
    </row>
    <row r="117" spans="1:5" ht="15" customHeight="1" x14ac:dyDescent="0.25">
      <c r="A117" s="4" t="s">
        <v>4810</v>
      </c>
      <c r="B117" s="4">
        <f>VLOOKUP($D$1&amp;":"&amp;$A117,'Array Content'!$F$2:$J$4513,2,FALSE)</f>
        <v>28758</v>
      </c>
      <c r="C117" s="4" t="str">
        <f>VLOOKUP($D$1&amp;":"&amp;$A117,'Array Content'!$F$2:$J$4513,3,FALSE)</f>
        <v>GNAQ</v>
      </c>
      <c r="D117" s="4" t="str">
        <f>VLOOKUP($D$1&amp;":"&amp;$A117,'Array Content'!$F$2:$J$4513,4,FALSE)</f>
        <v>c.626A&gt;C</v>
      </c>
      <c r="E117" s="4" t="str">
        <f>VLOOKUP($D$1&amp;":"&amp;$A117,'Array Content'!$F$2:$J$4513,5,FALSE)</f>
        <v>SMPH006151A</v>
      </c>
    </row>
    <row r="118" spans="1:5" ht="15" customHeight="1" x14ac:dyDescent="0.25">
      <c r="A118" s="4" t="s">
        <v>4811</v>
      </c>
      <c r="B118" s="4">
        <f>VLOOKUP($D$1&amp;":"&amp;$A118,'Array Content'!$F$2:$J$4513,2,FALSE)</f>
        <v>28757</v>
      </c>
      <c r="C118" s="4" t="str">
        <f>VLOOKUP($D$1&amp;":"&amp;$A118,'Array Content'!$F$2:$J$4513,3,FALSE)</f>
        <v>GNAQ</v>
      </c>
      <c r="D118" s="4" t="str">
        <f>VLOOKUP($D$1&amp;":"&amp;$A118,'Array Content'!$F$2:$J$4513,4,FALSE)</f>
        <v>c.626A&gt;T</v>
      </c>
      <c r="E118" s="4" t="str">
        <f>VLOOKUP($D$1&amp;":"&amp;$A118,'Array Content'!$F$2:$J$4513,5,FALSE)</f>
        <v>SMPH006150A</v>
      </c>
    </row>
    <row r="119" spans="1:5" ht="15" customHeight="1" x14ac:dyDescent="0.25">
      <c r="A119" s="4" t="s">
        <v>4812</v>
      </c>
      <c r="B119" s="4">
        <f>VLOOKUP($D$1&amp;":"&amp;$A119,'Array Content'!$F$2:$J$4513,2,FALSE)</f>
        <v>21471</v>
      </c>
      <c r="C119" s="4" t="str">
        <f>VLOOKUP($D$1&amp;":"&amp;$A119,'Array Content'!$F$2:$J$4513,3,FALSE)</f>
        <v>HNF1A</v>
      </c>
      <c r="D119" s="4" t="str">
        <f>VLOOKUP($D$1&amp;":"&amp;$A119,'Array Content'!$F$2:$J$4513,4,FALSE)</f>
        <v>c.617G&gt;T</v>
      </c>
      <c r="E119" s="4" t="str">
        <f>VLOOKUP($D$1&amp;":"&amp;$A119,'Array Content'!$F$2:$J$4513,5,FALSE)</f>
        <v>SMPH006413A</v>
      </c>
    </row>
    <row r="120" spans="1:5" ht="15" customHeight="1" x14ac:dyDescent="0.25">
      <c r="A120" s="4" t="s">
        <v>4813</v>
      </c>
      <c r="B120" s="4">
        <f>VLOOKUP($D$1&amp;":"&amp;$A120,'Array Content'!$F$2:$J$4513,2,FALSE)</f>
        <v>21478</v>
      </c>
      <c r="C120" s="4" t="str">
        <f>VLOOKUP($D$1&amp;":"&amp;$A120,'Array Content'!$F$2:$J$4513,3,FALSE)</f>
        <v>HNF1A</v>
      </c>
      <c r="D120" s="4" t="str">
        <f>VLOOKUP($D$1&amp;":"&amp;$A120,'Array Content'!$F$2:$J$4513,4,FALSE)</f>
        <v>c.618G&gt;T</v>
      </c>
      <c r="E120" s="4" t="str">
        <f>VLOOKUP($D$1&amp;":"&amp;$A120,'Array Content'!$F$2:$J$4513,5,FALSE)</f>
        <v>SMPH006420A</v>
      </c>
    </row>
    <row r="121" spans="1:5" ht="15" customHeight="1" x14ac:dyDescent="0.25">
      <c r="A121" s="4" t="s">
        <v>4814</v>
      </c>
      <c r="B121" s="4">
        <f>VLOOKUP($D$1&amp;":"&amp;$A121,'Array Content'!$F$2:$J$4513,2,FALSE)</f>
        <v>24486</v>
      </c>
      <c r="C121" s="4" t="str">
        <f>VLOOKUP($D$1&amp;":"&amp;$A121,'Array Content'!$F$2:$J$4513,3,FALSE)</f>
        <v>NF1</v>
      </c>
      <c r="D121" s="4" t="str">
        <f>VLOOKUP($D$1&amp;":"&amp;$A121,'Array Content'!$F$2:$J$4513,4,FALSE)</f>
        <v>c.910C&gt;T</v>
      </c>
      <c r="E121" s="4" t="str">
        <f>VLOOKUP($D$1&amp;":"&amp;$A121,'Array Content'!$F$2:$J$4513,5,FALSE)</f>
        <v>SMPH008947A</v>
      </c>
    </row>
    <row r="122" spans="1:5" ht="15" customHeight="1" x14ac:dyDescent="0.25">
      <c r="A122" s="4" t="s">
        <v>4815</v>
      </c>
      <c r="B122" s="4">
        <f>VLOOKUP($D$1&amp;":"&amp;$A122,'Array Content'!$F$2:$J$4513,2,FALSE)</f>
        <v>22249</v>
      </c>
      <c r="C122" s="4" t="str">
        <f>VLOOKUP($D$1&amp;":"&amp;$A122,'Array Content'!$F$2:$J$4513,3,FALSE)</f>
        <v>NF2</v>
      </c>
      <c r="D122" s="4" t="str">
        <f>VLOOKUP($D$1&amp;":"&amp;$A122,'Array Content'!$F$2:$J$4513,4,FALSE)</f>
        <v>c.1009C&gt;T</v>
      </c>
      <c r="E122" s="4" t="str">
        <f>VLOOKUP($D$1&amp;":"&amp;$A122,'Array Content'!$F$2:$J$4513,5,FALSE)</f>
        <v>SMPH009129A</v>
      </c>
    </row>
    <row r="123" spans="1:5" ht="15" customHeight="1" x14ac:dyDescent="0.25">
      <c r="A123" s="4" t="s">
        <v>192</v>
      </c>
      <c r="B123" s="4">
        <f>VLOOKUP($D$1&amp;":"&amp;$A123,'Array Content'!$F$2:$J$4513,2,FALSE)</f>
        <v>21990</v>
      </c>
      <c r="C123" s="4" t="str">
        <f>VLOOKUP($D$1&amp;":"&amp;$A123,'Array Content'!$F$2:$J$4513,3,FALSE)</f>
        <v>NF2</v>
      </c>
      <c r="D123" s="4" t="str">
        <f>VLOOKUP($D$1&amp;":"&amp;$A123,'Array Content'!$F$2:$J$4513,4,FALSE)</f>
        <v>c.1021C&gt;T</v>
      </c>
      <c r="E123" s="4" t="str">
        <f>VLOOKUP($D$1&amp;":"&amp;$A123,'Array Content'!$F$2:$J$4513,5,FALSE)</f>
        <v>SMPH009122A</v>
      </c>
    </row>
    <row r="124" spans="1:5" ht="15" customHeight="1" x14ac:dyDescent="0.25">
      <c r="A124" s="4" t="s">
        <v>194</v>
      </c>
      <c r="B124" s="4">
        <f>VLOOKUP($D$1&amp;":"&amp;$A124,'Array Content'!$F$2:$J$4513,2,FALSE)</f>
        <v>22250</v>
      </c>
      <c r="C124" s="4" t="str">
        <f>VLOOKUP($D$1&amp;":"&amp;$A124,'Array Content'!$F$2:$J$4513,3,FALSE)</f>
        <v>NF2</v>
      </c>
      <c r="D124" s="4" t="str">
        <f>VLOOKUP($D$1&amp;":"&amp;$A124,'Array Content'!$F$2:$J$4513,4,FALSE)</f>
        <v>c.1084C&gt;T</v>
      </c>
      <c r="E124" s="4" t="str">
        <f>VLOOKUP($D$1&amp;":"&amp;$A124,'Array Content'!$F$2:$J$4513,5,FALSE)</f>
        <v>SMPH009130A</v>
      </c>
    </row>
    <row r="125" spans="1:5" ht="15" customHeight="1" x14ac:dyDescent="0.25">
      <c r="A125" s="4" t="s">
        <v>196</v>
      </c>
      <c r="B125" s="4">
        <f>VLOOKUP($D$1&amp;":"&amp;$A125,'Array Content'!$F$2:$J$4513,2,FALSE)</f>
        <v>22210</v>
      </c>
      <c r="C125" s="4" t="str">
        <f>VLOOKUP($D$1&amp;":"&amp;$A125,'Array Content'!$F$2:$J$4513,3,FALSE)</f>
        <v>NF2</v>
      </c>
      <c r="D125" s="4" t="str">
        <f>VLOOKUP($D$1&amp;":"&amp;$A125,'Array Content'!$F$2:$J$4513,4,FALSE)</f>
        <v>c.1198C&gt;T</v>
      </c>
      <c r="E125" s="4" t="str">
        <f>VLOOKUP($D$1&amp;":"&amp;$A125,'Array Content'!$F$2:$J$4513,5,FALSE)</f>
        <v>SMPH009115A</v>
      </c>
    </row>
    <row r="126" spans="1:5" ht="15" customHeight="1" x14ac:dyDescent="0.25">
      <c r="A126" s="4" t="s">
        <v>198</v>
      </c>
      <c r="B126" s="4">
        <f>VLOOKUP($D$1&amp;":"&amp;$A126,'Array Content'!$F$2:$J$4513,2,FALSE)</f>
        <v>22209</v>
      </c>
      <c r="C126" s="4" t="str">
        <f>VLOOKUP($D$1&amp;":"&amp;$A126,'Array Content'!$F$2:$J$4513,3,FALSE)</f>
        <v>NF2</v>
      </c>
      <c r="D126" s="4" t="str">
        <f>VLOOKUP($D$1&amp;":"&amp;$A126,'Array Content'!$F$2:$J$4513,4,FALSE)</f>
        <v>c.1228C&gt;T</v>
      </c>
      <c r="E126" s="4" t="str">
        <f>VLOOKUP($D$1&amp;":"&amp;$A126,'Array Content'!$F$2:$J$4513,5,FALSE)</f>
        <v>SMPH009114A</v>
      </c>
    </row>
    <row r="127" spans="1:5" ht="15" customHeight="1" x14ac:dyDescent="0.25">
      <c r="A127" s="4" t="s">
        <v>200</v>
      </c>
      <c r="B127" s="4">
        <f>VLOOKUP($D$1&amp;":"&amp;$A127,'Array Content'!$F$2:$J$4513,2,FALSE)</f>
        <v>23667</v>
      </c>
      <c r="C127" s="4" t="str">
        <f>VLOOKUP($D$1&amp;":"&amp;$A127,'Array Content'!$F$2:$J$4513,3,FALSE)</f>
        <v>NF2</v>
      </c>
      <c r="D127" s="4" t="str">
        <f>VLOOKUP($D$1&amp;":"&amp;$A127,'Array Content'!$F$2:$J$4513,4,FALSE)</f>
        <v>c.1396C&gt;T</v>
      </c>
      <c r="E127" s="4" t="str">
        <f>VLOOKUP($D$1&amp;":"&amp;$A127,'Array Content'!$F$2:$J$4513,5,FALSE)</f>
        <v>SMPH009308A</v>
      </c>
    </row>
    <row r="128" spans="1:5" ht="15" customHeight="1" x14ac:dyDescent="0.25">
      <c r="A128" s="4" t="s">
        <v>202</v>
      </c>
      <c r="B128" s="4">
        <f>VLOOKUP($D$1&amp;":"&amp;$A128,'Array Content'!$F$2:$J$4513,2,FALSE)</f>
        <v>21991</v>
      </c>
      <c r="C128" s="4" t="str">
        <f>VLOOKUP($D$1&amp;":"&amp;$A128,'Array Content'!$F$2:$J$4513,3,FALSE)</f>
        <v>NF2</v>
      </c>
      <c r="D128" s="4" t="str">
        <f>VLOOKUP($D$1&amp;":"&amp;$A128,'Array Content'!$F$2:$J$4513,4,FALSE)</f>
        <v>c.169C&gt;T</v>
      </c>
      <c r="E128" s="4" t="str">
        <f>VLOOKUP($D$1&amp;":"&amp;$A128,'Array Content'!$F$2:$J$4513,5,FALSE)</f>
        <v>SMPH009090A</v>
      </c>
    </row>
    <row r="129" spans="1:5" ht="15" customHeight="1" x14ac:dyDescent="0.25">
      <c r="A129" s="4" t="s">
        <v>204</v>
      </c>
      <c r="B129" s="4">
        <f>VLOOKUP($D$1&amp;":"&amp;$A129,'Array Content'!$F$2:$J$4513,2,FALSE)</f>
        <v>22240</v>
      </c>
      <c r="C129" s="4" t="str">
        <f>VLOOKUP($D$1&amp;":"&amp;$A129,'Array Content'!$F$2:$J$4513,3,FALSE)</f>
        <v>NF2</v>
      </c>
      <c r="D129" s="4" t="str">
        <f>VLOOKUP($D$1&amp;":"&amp;$A129,'Array Content'!$F$2:$J$4513,4,FALSE)</f>
        <v>c.634C&gt;T</v>
      </c>
      <c r="E129" s="4" t="str">
        <f>VLOOKUP($D$1&amp;":"&amp;$A129,'Array Content'!$F$2:$J$4513,5,FALSE)</f>
        <v>SMPH009212A</v>
      </c>
    </row>
    <row r="130" spans="1:5" ht="15" customHeight="1" x14ac:dyDescent="0.25">
      <c r="A130" s="4" t="s">
        <v>206</v>
      </c>
      <c r="B130" s="4">
        <f>VLOOKUP($D$1&amp;":"&amp;$A130,'Array Content'!$F$2:$J$4513,2,FALSE)</f>
        <v>22454</v>
      </c>
      <c r="C130" s="4" t="str">
        <f>VLOOKUP($D$1&amp;":"&amp;$A130,'Array Content'!$F$2:$J$4513,3,FALSE)</f>
        <v>NF2</v>
      </c>
      <c r="D130" s="4" t="str">
        <f>VLOOKUP($D$1&amp;":"&amp;$A130,'Array Content'!$F$2:$J$4513,4,FALSE)</f>
        <v>c.655G&gt;A</v>
      </c>
      <c r="E130" s="4" t="str">
        <f>VLOOKUP($D$1&amp;":"&amp;$A130,'Array Content'!$F$2:$J$4513,5,FALSE)</f>
        <v>SMPH009289A</v>
      </c>
    </row>
    <row r="131" spans="1:5" ht="15" customHeight="1" x14ac:dyDescent="0.25">
      <c r="A131" s="4" t="s">
        <v>209</v>
      </c>
      <c r="B131" s="4">
        <f>VLOOKUP($D$1&amp;":"&amp;$A131,'Array Content'!$F$2:$J$4513,2,FALSE)</f>
        <v>22000</v>
      </c>
      <c r="C131" s="4" t="str">
        <f>VLOOKUP($D$1&amp;":"&amp;$A131,'Array Content'!$F$2:$J$4513,3,FALSE)</f>
        <v>NF2</v>
      </c>
      <c r="D131" s="4" t="str">
        <f>VLOOKUP($D$1&amp;":"&amp;$A131,'Array Content'!$F$2:$J$4513,4,FALSE)</f>
        <v>c.784C&gt;T</v>
      </c>
      <c r="E131" s="4" t="str">
        <f>VLOOKUP($D$1&amp;":"&amp;$A131,'Array Content'!$F$2:$J$4513,5,FALSE)</f>
        <v>SMPH009108A</v>
      </c>
    </row>
    <row r="132" spans="1:5" ht="15" customHeight="1" x14ac:dyDescent="0.25">
      <c r="A132" s="4" t="s">
        <v>213</v>
      </c>
      <c r="B132" s="4">
        <f>VLOOKUP($D$1&amp;":"&amp;$A132,'Array Content'!$F$2:$J$4513,2,FALSE)</f>
        <v>20814</v>
      </c>
      <c r="C132" s="4" t="str">
        <f>VLOOKUP($D$1&amp;":"&amp;$A132,'Array Content'!$F$2:$J$4513,3,FALSE)</f>
        <v>NPM1</v>
      </c>
      <c r="D132" s="4" t="str">
        <f>VLOOKUP($D$1&amp;":"&amp;$A132,'Array Content'!$F$2:$J$4513,4,FALSE)</f>
        <v>c.863_864insCAGA</v>
      </c>
      <c r="E132" s="4" t="str">
        <f>VLOOKUP($D$1&amp;":"&amp;$A132,'Array Content'!$F$2:$J$4513,5,FALSE)</f>
        <v>SMPH009963A</v>
      </c>
    </row>
    <row r="133" spans="1:5" ht="15" customHeight="1" x14ac:dyDescent="0.25">
      <c r="A133" s="4" t="s">
        <v>216</v>
      </c>
      <c r="B133" s="4">
        <f>VLOOKUP($D$1&amp;":"&amp;$A133,'Array Content'!$F$2:$J$4513,2,FALSE)</f>
        <v>17571</v>
      </c>
      <c r="C133" s="4" t="str">
        <f>VLOOKUP($D$1&amp;":"&amp;$A133,'Array Content'!$F$2:$J$4513,3,FALSE)</f>
        <v>NPM1</v>
      </c>
      <c r="D133" s="4" t="str">
        <f>VLOOKUP($D$1&amp;":"&amp;$A133,'Array Content'!$F$2:$J$4513,4,FALSE)</f>
        <v>c.863_864insCATG</v>
      </c>
      <c r="E133" s="4" t="str">
        <f>VLOOKUP($D$1&amp;":"&amp;$A133,'Array Content'!$F$2:$J$4513,5,FALSE)</f>
        <v>SMPH009953A</v>
      </c>
    </row>
    <row r="134" spans="1:5" ht="15" customHeight="1" x14ac:dyDescent="0.25">
      <c r="A134" s="4" t="s">
        <v>219</v>
      </c>
      <c r="B134" s="4">
        <f>VLOOKUP($D$1&amp;":"&amp;$A134,'Array Content'!$F$2:$J$4513,2,FALSE)</f>
        <v>20806</v>
      </c>
      <c r="C134" s="4" t="str">
        <f>VLOOKUP($D$1&amp;":"&amp;$A134,'Array Content'!$F$2:$J$4513,3,FALSE)</f>
        <v>NPM1</v>
      </c>
      <c r="D134" s="4" t="str">
        <f>VLOOKUP($D$1&amp;":"&amp;$A134,'Array Content'!$F$2:$J$4513,4,FALSE)</f>
        <v>c.863_864insCCGG</v>
      </c>
      <c r="E134" s="4" t="str">
        <f>VLOOKUP($D$1&amp;":"&amp;$A134,'Array Content'!$F$2:$J$4513,5,FALSE)</f>
        <v>SMPH009956A</v>
      </c>
    </row>
    <row r="135" spans="1:5" ht="15" customHeight="1" x14ac:dyDescent="0.25">
      <c r="A135" s="4" t="s">
        <v>4816</v>
      </c>
      <c r="B135" s="4">
        <f>VLOOKUP($D$1&amp;":"&amp;$A135,'Array Content'!$F$2:$J$4513,2,FALSE)</f>
        <v>17573</v>
      </c>
      <c r="C135" s="4" t="str">
        <f>VLOOKUP($D$1&amp;":"&amp;$A135,'Array Content'!$F$2:$J$4513,3,FALSE)</f>
        <v>NPM1</v>
      </c>
      <c r="D135" s="4" t="str">
        <f>VLOOKUP($D$1&amp;":"&amp;$A135,'Array Content'!$F$2:$J$4513,4,FALSE)</f>
        <v>c.863_864insCCTG</v>
      </c>
      <c r="E135" s="4" t="str">
        <f>VLOOKUP($D$1&amp;":"&amp;$A135,'Array Content'!$F$2:$J$4513,5,FALSE)</f>
        <v>SMPH009954A</v>
      </c>
    </row>
    <row r="136" spans="1:5" ht="15" customHeight="1" x14ac:dyDescent="0.25">
      <c r="A136" s="4" t="s">
        <v>4817</v>
      </c>
      <c r="B136" s="4">
        <f>VLOOKUP($D$1&amp;":"&amp;$A136,'Array Content'!$F$2:$J$4513,2,FALSE)</f>
        <v>20815</v>
      </c>
      <c r="C136" s="4" t="str">
        <f>VLOOKUP($D$1&amp;":"&amp;$A136,'Array Content'!$F$2:$J$4513,3,FALSE)</f>
        <v>NPM1</v>
      </c>
      <c r="D136" s="4" t="str">
        <f>VLOOKUP($D$1&amp;":"&amp;$A136,'Array Content'!$F$2:$J$4513,4,FALSE)</f>
        <v>c.863_864insTATG</v>
      </c>
      <c r="E136" s="4" t="str">
        <f>VLOOKUP($D$1&amp;":"&amp;$A136,'Array Content'!$F$2:$J$4513,5,FALSE)</f>
        <v>SMPH009964A</v>
      </c>
    </row>
    <row r="137" spans="1:5" ht="15" customHeight="1" x14ac:dyDescent="0.25">
      <c r="A137" s="4" t="s">
        <v>4818</v>
      </c>
      <c r="B137" s="4">
        <f>VLOOKUP($D$1&amp;":"&amp;$A137,'Array Content'!$F$2:$J$4513,2,FALSE)</f>
        <v>20813</v>
      </c>
      <c r="C137" s="4" t="str">
        <f>VLOOKUP($D$1&amp;":"&amp;$A137,'Array Content'!$F$2:$J$4513,3,FALSE)</f>
        <v>NPM1</v>
      </c>
      <c r="D137" s="4" t="str">
        <f>VLOOKUP($D$1&amp;":"&amp;$A137,'Array Content'!$F$2:$J$4513,4,FALSE)</f>
        <v>c.863_864insTCGG</v>
      </c>
      <c r="E137" s="4" t="str">
        <f>VLOOKUP($D$1&amp;":"&amp;$A137,'Array Content'!$F$2:$J$4513,5,FALSE)</f>
        <v>SMPH009962A</v>
      </c>
    </row>
    <row r="138" spans="1:5" ht="15" customHeight="1" x14ac:dyDescent="0.25">
      <c r="A138" s="4" t="s">
        <v>4819</v>
      </c>
      <c r="B138" s="4">
        <f>VLOOKUP($D$1&amp;":"&amp;$A138,'Array Content'!$F$2:$J$4513,2,FALSE)</f>
        <v>17559</v>
      </c>
      <c r="C138" s="4" t="str">
        <f>VLOOKUP($D$1&amp;":"&amp;$A138,'Array Content'!$F$2:$J$4513,3,FALSE)</f>
        <v>NPM1</v>
      </c>
      <c r="D138" s="4" t="str">
        <f>VLOOKUP($D$1&amp;":"&amp;$A138,'Array Content'!$F$2:$J$4513,4,FALSE)</f>
        <v>c.863_864insTCTG</v>
      </c>
      <c r="E138" s="4" t="str">
        <f>VLOOKUP($D$1&amp;":"&amp;$A138,'Array Content'!$F$2:$J$4513,5,FALSE)</f>
        <v>SMPH009952A</v>
      </c>
    </row>
    <row r="139" spans="1:5" ht="15" customHeight="1" x14ac:dyDescent="0.25">
      <c r="A139" s="4" t="s">
        <v>4820</v>
      </c>
      <c r="B139" s="4">
        <f>VLOOKUP($D$1&amp;":"&amp;$A139,'Array Content'!$F$2:$J$4513,2,FALSE)</f>
        <v>14440</v>
      </c>
      <c r="C139" s="4" t="str">
        <f>VLOOKUP($D$1&amp;":"&amp;$A139,'Array Content'!$F$2:$J$4513,3,FALSE)</f>
        <v>PTCH1</v>
      </c>
      <c r="D139" s="4" t="str">
        <f>VLOOKUP($D$1&amp;":"&amp;$A139,'Array Content'!$F$2:$J$4513,4,FALSE)</f>
        <v>c.1093C&gt;T</v>
      </c>
      <c r="E139" s="4" t="str">
        <f>VLOOKUP($D$1&amp;":"&amp;$A139,'Array Content'!$F$2:$J$4513,5,FALSE)</f>
        <v>SMPH011301A</v>
      </c>
    </row>
    <row r="140" spans="1:5" ht="15" customHeight="1" x14ac:dyDescent="0.25">
      <c r="A140" s="4" t="s">
        <v>4821</v>
      </c>
      <c r="B140" s="4">
        <f>VLOOKUP($D$1&amp;":"&amp;$A140,'Array Content'!$F$2:$J$4513,2,FALSE)</f>
        <v>17472</v>
      </c>
      <c r="C140" s="4" t="str">
        <f>VLOOKUP($D$1&amp;":"&amp;$A140,'Array Content'!$F$2:$J$4513,3,FALSE)</f>
        <v>PTCH1</v>
      </c>
      <c r="D140" s="4" t="str">
        <f>VLOOKUP($D$1&amp;":"&amp;$A140,'Array Content'!$F$2:$J$4513,4,FALSE)</f>
        <v>c.1249C&gt;T</v>
      </c>
      <c r="E140" s="4" t="str">
        <f>VLOOKUP($D$1&amp;":"&amp;$A140,'Array Content'!$F$2:$J$4513,5,FALSE)</f>
        <v>SMPH011228A</v>
      </c>
    </row>
    <row r="141" spans="1:5" ht="15" customHeight="1" x14ac:dyDescent="0.25">
      <c r="A141" s="4" t="s">
        <v>4822</v>
      </c>
      <c r="B141" s="4">
        <f>VLOOKUP($D$1&amp;":"&amp;$A141,'Array Content'!$F$2:$J$4513,2,FALSE)</f>
        <v>17471</v>
      </c>
      <c r="C141" s="4" t="str">
        <f>VLOOKUP($D$1&amp;":"&amp;$A141,'Array Content'!$F$2:$J$4513,3,FALSE)</f>
        <v>PTCH1</v>
      </c>
      <c r="D141" s="4" t="str">
        <f>VLOOKUP($D$1&amp;":"&amp;$A141,'Array Content'!$F$2:$J$4513,4,FALSE)</f>
        <v>c.1682T&gt;G</v>
      </c>
      <c r="E141" s="4" t="str">
        <f>VLOOKUP($D$1&amp;":"&amp;$A141,'Array Content'!$F$2:$J$4513,5,FALSE)</f>
        <v>SMPH011431A</v>
      </c>
    </row>
    <row r="142" spans="1:5" ht="15" customHeight="1" x14ac:dyDescent="0.25">
      <c r="A142" s="4" t="s">
        <v>4823</v>
      </c>
      <c r="B142" s="4">
        <f>VLOOKUP($D$1&amp;":"&amp;$A142,'Array Content'!$F$2:$J$4513,2,FALSE)</f>
        <v>26363</v>
      </c>
      <c r="C142" s="4" t="str">
        <f>VLOOKUP($D$1&amp;":"&amp;$A142,'Array Content'!$F$2:$J$4513,3,FALSE)</f>
        <v>PTCH1</v>
      </c>
      <c r="D142" s="4" t="str">
        <f>VLOOKUP($D$1&amp;":"&amp;$A142,'Array Content'!$F$2:$J$4513,4,FALSE)</f>
        <v>c.2446C&gt;T</v>
      </c>
      <c r="E142" s="4" t="str">
        <f>VLOOKUP($D$1&amp;":"&amp;$A142,'Array Content'!$F$2:$J$4513,5,FALSE)</f>
        <v>SMPH011232A</v>
      </c>
    </row>
    <row r="143" spans="1:5" ht="15" customHeight="1" x14ac:dyDescent="0.25">
      <c r="A143" s="4" t="s">
        <v>4824</v>
      </c>
      <c r="B143" s="4">
        <f>VLOOKUP($D$1&amp;":"&amp;$A143,'Array Content'!$F$2:$J$4513,2,FALSE)</f>
        <v>14446</v>
      </c>
      <c r="C143" s="4" t="str">
        <f>VLOOKUP($D$1&amp;":"&amp;$A143,'Array Content'!$F$2:$J$4513,3,FALSE)</f>
        <v>PTCH1</v>
      </c>
      <c r="D143" s="4" t="str">
        <f>VLOOKUP($D$1&amp;":"&amp;$A143,'Array Content'!$F$2:$J$4513,4,FALSE)</f>
        <v>c.3054G&gt;A</v>
      </c>
      <c r="E143" s="4" t="str">
        <f>VLOOKUP($D$1&amp;":"&amp;$A143,'Array Content'!$F$2:$J$4513,5,FALSE)</f>
        <v>SMPH011296A</v>
      </c>
    </row>
    <row r="144" spans="1:5" ht="15" customHeight="1" x14ac:dyDescent="0.25">
      <c r="A144" s="4" t="s">
        <v>4825</v>
      </c>
      <c r="B144" s="4">
        <f>VLOOKUP($D$1&amp;":"&amp;$A144,'Array Content'!$F$2:$J$4513,2,FALSE)</f>
        <v>4936</v>
      </c>
      <c r="C144" s="4" t="str">
        <f>VLOOKUP($D$1&amp;":"&amp;$A144,'Array Content'!$F$2:$J$4513,3,FALSE)</f>
        <v>PTEN</v>
      </c>
      <c r="D144" s="4" t="str">
        <f>VLOOKUP($D$1&amp;":"&amp;$A144,'Array Content'!$F$2:$J$4513,4,FALSE)</f>
        <v>c.1040_1041delTC</v>
      </c>
      <c r="E144" s="4" t="str">
        <f>VLOOKUP($D$1&amp;":"&amp;$A144,'Array Content'!$F$2:$J$4513,5,FALSE)</f>
        <v>SMPH012222A</v>
      </c>
    </row>
    <row r="145" spans="1:5" ht="15" customHeight="1" x14ac:dyDescent="0.25">
      <c r="A145" s="4" t="s">
        <v>4826</v>
      </c>
      <c r="B145" s="4">
        <f>VLOOKUP($D$1&amp;":"&amp;$A145,'Array Content'!$F$2:$J$4513,2,FALSE)</f>
        <v>5269</v>
      </c>
      <c r="C145" s="4" t="str">
        <f>VLOOKUP($D$1&amp;":"&amp;$A145,'Array Content'!$F$2:$J$4513,3,FALSE)</f>
        <v>PTEN</v>
      </c>
      <c r="D145" s="4" t="str">
        <f>VLOOKUP($D$1&amp;":"&amp;$A145,'Array Content'!$F$2:$J$4513,4,FALSE)</f>
        <v>c.125T&gt;G</v>
      </c>
      <c r="E145" s="4" t="str">
        <f>VLOOKUP($D$1&amp;":"&amp;$A145,'Array Content'!$F$2:$J$4513,5,FALSE)</f>
        <v>SMPH012012A</v>
      </c>
    </row>
    <row r="146" spans="1:5" ht="15" customHeight="1" x14ac:dyDescent="0.25">
      <c r="A146" s="4" t="s">
        <v>4827</v>
      </c>
      <c r="B146" s="4">
        <f>VLOOKUP($D$1&amp;":"&amp;$A146,'Array Content'!$F$2:$J$4513,2,FALSE)</f>
        <v>4929</v>
      </c>
      <c r="C146" s="4" t="str">
        <f>VLOOKUP($D$1&amp;":"&amp;$A146,'Array Content'!$F$2:$J$4513,3,FALSE)</f>
        <v>PTEN</v>
      </c>
      <c r="D146" s="4" t="str">
        <f>VLOOKUP($D$1&amp;":"&amp;$A146,'Array Content'!$F$2:$J$4513,4,FALSE)</f>
        <v>c.17_18delAA</v>
      </c>
      <c r="E146" s="4" t="str">
        <f>VLOOKUP($D$1&amp;":"&amp;$A146,'Array Content'!$F$2:$J$4513,5,FALSE)</f>
        <v>SMPH011501A</v>
      </c>
    </row>
    <row r="147" spans="1:5" ht="15" customHeight="1" x14ac:dyDescent="0.25">
      <c r="A147" s="4" t="s">
        <v>222</v>
      </c>
      <c r="B147" s="4">
        <f>VLOOKUP($D$1&amp;":"&amp;$A147,'Array Content'!$F$2:$J$4513,2,FALSE)</f>
        <v>5298</v>
      </c>
      <c r="C147" s="4" t="str">
        <f>VLOOKUP($D$1&amp;":"&amp;$A147,'Array Content'!$F$2:$J$4513,3,FALSE)</f>
        <v>PTEN</v>
      </c>
      <c r="D147" s="4" t="str">
        <f>VLOOKUP($D$1&amp;":"&amp;$A147,'Array Content'!$F$2:$J$4513,4,FALSE)</f>
        <v>c.19G&gt;T</v>
      </c>
      <c r="E147" s="4" t="str">
        <f>VLOOKUP($D$1&amp;":"&amp;$A147,'Array Content'!$F$2:$J$4513,5,FALSE)</f>
        <v>SMPH011559A</v>
      </c>
    </row>
    <row r="148" spans="1:5" ht="15" customHeight="1" x14ac:dyDescent="0.25">
      <c r="A148" s="4" t="s">
        <v>226</v>
      </c>
      <c r="B148" s="4">
        <f>VLOOKUP($D$1&amp;":"&amp;$A148,'Array Content'!$F$2:$J$4513,2,FALSE)</f>
        <v>4956</v>
      </c>
      <c r="C148" s="4" t="str">
        <f>VLOOKUP($D$1&amp;":"&amp;$A148,'Array Content'!$F$2:$J$4513,3,FALSE)</f>
        <v>PTEN</v>
      </c>
      <c r="D148" s="4" t="str">
        <f>VLOOKUP($D$1&amp;":"&amp;$A148,'Array Content'!$F$2:$J$4513,4,FALSE)</f>
        <v>c.227_228delAT</v>
      </c>
      <c r="E148" s="4" t="str">
        <f>VLOOKUP($D$1&amp;":"&amp;$A148,'Array Content'!$F$2:$J$4513,5,FALSE)</f>
        <v>SMPH011617A</v>
      </c>
    </row>
    <row r="149" spans="1:5" ht="15" customHeight="1" x14ac:dyDescent="0.25">
      <c r="A149" s="4" t="s">
        <v>229</v>
      </c>
      <c r="B149" s="4">
        <f>VLOOKUP($D$1&amp;":"&amp;$A149,'Array Content'!$F$2:$J$4513,2,FALSE)</f>
        <v>5109</v>
      </c>
      <c r="C149" s="4" t="str">
        <f>VLOOKUP($D$1&amp;":"&amp;$A149,'Array Content'!$F$2:$J$4513,3,FALSE)</f>
        <v>PTEN</v>
      </c>
      <c r="D149" s="4" t="str">
        <f>VLOOKUP($D$1&amp;":"&amp;$A149,'Array Content'!$F$2:$J$4513,4,FALSE)</f>
        <v>c.302T&gt;C</v>
      </c>
      <c r="E149" s="4" t="str">
        <f>VLOOKUP($D$1&amp;":"&amp;$A149,'Array Content'!$F$2:$J$4513,5,FALSE)</f>
        <v>SMPH011988A</v>
      </c>
    </row>
    <row r="150" spans="1:5" ht="15" customHeight="1" x14ac:dyDescent="0.25">
      <c r="A150" s="4" t="s">
        <v>232</v>
      </c>
      <c r="B150" s="4">
        <f>VLOOKUP($D$1&amp;":"&amp;$A150,'Array Content'!$F$2:$J$4513,2,FALSE)</f>
        <v>5266</v>
      </c>
      <c r="C150" s="4" t="str">
        <f>VLOOKUP($D$1&amp;":"&amp;$A150,'Array Content'!$F$2:$J$4513,3,FALSE)</f>
        <v>PTEN</v>
      </c>
      <c r="D150" s="4" t="str">
        <f>VLOOKUP($D$1&amp;":"&amp;$A150,'Array Content'!$F$2:$J$4513,4,FALSE)</f>
        <v>c.314G&gt;T</v>
      </c>
      <c r="E150" s="4" t="str">
        <f>VLOOKUP($D$1&amp;":"&amp;$A150,'Array Content'!$F$2:$J$4513,5,FALSE)</f>
        <v>SMPH011654A</v>
      </c>
    </row>
    <row r="151" spans="1:5" ht="15" customHeight="1" x14ac:dyDescent="0.25">
      <c r="A151" s="4" t="s">
        <v>235</v>
      </c>
      <c r="B151" s="4">
        <f>VLOOKUP($D$1&amp;":"&amp;$A151,'Array Content'!$F$2:$J$4513,2,FALSE)</f>
        <v>23643</v>
      </c>
      <c r="C151" s="4" t="str">
        <f>VLOOKUP($D$1&amp;":"&amp;$A151,'Array Content'!$F$2:$J$4513,3,FALSE)</f>
        <v>PTEN</v>
      </c>
      <c r="D151" s="4" t="str">
        <f>VLOOKUP($D$1&amp;":"&amp;$A151,'Array Content'!$F$2:$J$4513,4,FALSE)</f>
        <v>c.315T&gt;G</v>
      </c>
      <c r="E151" s="4" t="str">
        <f>VLOOKUP($D$1&amp;":"&amp;$A151,'Array Content'!$F$2:$J$4513,5,FALSE)</f>
        <v>SMPH011520A</v>
      </c>
    </row>
    <row r="152" spans="1:5" ht="15" customHeight="1" x14ac:dyDescent="0.25">
      <c r="A152" s="4" t="s">
        <v>238</v>
      </c>
      <c r="B152" s="4">
        <f>VLOOKUP($D$1&amp;":"&amp;$A152,'Array Content'!$F$2:$J$4513,2,FALSE)</f>
        <v>5199</v>
      </c>
      <c r="C152" s="4" t="str">
        <f>VLOOKUP($D$1&amp;":"&amp;$A152,'Array Content'!$F$2:$J$4513,3,FALSE)</f>
        <v>PTEN</v>
      </c>
      <c r="D152" s="4" t="str">
        <f>VLOOKUP($D$1&amp;":"&amp;$A152,'Array Content'!$F$2:$J$4513,4,FALSE)</f>
        <v>c.334C&gt;G</v>
      </c>
      <c r="E152" s="4" t="str">
        <f>VLOOKUP($D$1&amp;":"&amp;$A152,'Array Content'!$F$2:$J$4513,5,FALSE)</f>
        <v>SMPH011516A</v>
      </c>
    </row>
    <row r="153" spans="1:5" ht="15" customHeight="1" x14ac:dyDescent="0.25">
      <c r="A153" s="4" t="s">
        <v>241</v>
      </c>
      <c r="B153" s="4">
        <f>VLOOKUP($D$1&amp;":"&amp;$A153,'Array Content'!$F$2:$J$4513,2,FALSE)</f>
        <v>5078</v>
      </c>
      <c r="C153" s="4" t="str">
        <f>VLOOKUP($D$1&amp;":"&amp;$A153,'Array Content'!$F$2:$J$4513,3,FALSE)</f>
        <v>PTEN</v>
      </c>
      <c r="D153" s="4" t="str">
        <f>VLOOKUP($D$1&amp;":"&amp;$A153,'Array Content'!$F$2:$J$4513,4,FALSE)</f>
        <v>c.367C&gt;T</v>
      </c>
      <c r="E153" s="4" t="str">
        <f>VLOOKUP($D$1&amp;":"&amp;$A153,'Array Content'!$F$2:$J$4513,5,FALSE)</f>
        <v>SMPH011588A</v>
      </c>
    </row>
    <row r="154" spans="1:5" ht="15" customHeight="1" x14ac:dyDescent="0.25">
      <c r="A154" s="4" t="s">
        <v>244</v>
      </c>
      <c r="B154" s="4">
        <f>VLOOKUP($D$1&amp;":"&amp;$A154,'Array Content'!$F$2:$J$4513,2,FALSE)</f>
        <v>5092</v>
      </c>
      <c r="C154" s="4" t="str">
        <f>VLOOKUP($D$1&amp;":"&amp;$A154,'Array Content'!$F$2:$J$4513,3,FALSE)</f>
        <v>PTEN</v>
      </c>
      <c r="D154" s="4" t="str">
        <f>VLOOKUP($D$1&amp;":"&amp;$A154,'Array Content'!$F$2:$J$4513,4,FALSE)</f>
        <v>c.385G&gt;A</v>
      </c>
      <c r="E154" s="4" t="str">
        <f>VLOOKUP($D$1&amp;":"&amp;$A154,'Array Content'!$F$2:$J$4513,5,FALSE)</f>
        <v>SMPH011491A</v>
      </c>
    </row>
    <row r="155" spans="1:5" ht="15" customHeight="1" x14ac:dyDescent="0.25">
      <c r="A155" s="4" t="s">
        <v>248</v>
      </c>
      <c r="B155" s="4">
        <f>VLOOKUP($D$1&amp;":"&amp;$A155,'Array Content'!$F$2:$J$4513,2,FALSE)</f>
        <v>5219</v>
      </c>
      <c r="C155" s="4" t="str">
        <f>VLOOKUP($D$1&amp;":"&amp;$A155,'Array Content'!$F$2:$J$4513,3,FALSE)</f>
        <v>PTEN</v>
      </c>
      <c r="D155" s="4" t="str">
        <f>VLOOKUP($D$1&amp;":"&amp;$A155,'Array Content'!$F$2:$J$4513,4,FALSE)</f>
        <v>c.388C&gt;G</v>
      </c>
      <c r="E155" s="4" t="str">
        <f>VLOOKUP($D$1&amp;":"&amp;$A155,'Array Content'!$F$2:$J$4513,5,FALSE)</f>
        <v>SMPH011480A</v>
      </c>
    </row>
    <row r="156" spans="1:5" ht="15" customHeight="1" x14ac:dyDescent="0.25">
      <c r="A156" s="4" t="s">
        <v>251</v>
      </c>
      <c r="B156" s="4">
        <f>VLOOKUP($D$1&amp;":"&amp;$A156,'Array Content'!$F$2:$J$4513,2,FALSE)</f>
        <v>5152</v>
      </c>
      <c r="C156" s="4" t="str">
        <f>VLOOKUP($D$1&amp;":"&amp;$A156,'Array Content'!$F$2:$J$4513,3,FALSE)</f>
        <v>PTEN</v>
      </c>
      <c r="D156" s="4" t="str">
        <f>VLOOKUP($D$1&amp;":"&amp;$A156,'Array Content'!$F$2:$J$4513,4,FALSE)</f>
        <v>c.388C&gt;T</v>
      </c>
      <c r="E156" s="4" t="str">
        <f>VLOOKUP($D$1&amp;":"&amp;$A156,'Array Content'!$F$2:$J$4513,5,FALSE)</f>
        <v>SMPH011473A</v>
      </c>
    </row>
    <row r="157" spans="1:5" ht="15" customHeight="1" x14ac:dyDescent="0.25">
      <c r="A157" s="4" t="s">
        <v>254</v>
      </c>
      <c r="B157" s="4">
        <f>VLOOKUP($D$1&amp;":"&amp;$A157,'Array Content'!$F$2:$J$4513,2,FALSE)</f>
        <v>5817</v>
      </c>
      <c r="C157" s="4" t="str">
        <f>VLOOKUP($D$1&amp;":"&amp;$A157,'Array Content'!$F$2:$J$4513,3,FALSE)</f>
        <v>PTEN</v>
      </c>
      <c r="D157" s="4" t="str">
        <f>VLOOKUP($D$1&amp;":"&amp;$A157,'Array Content'!$F$2:$J$4513,4,FALSE)</f>
        <v>c.389delG</v>
      </c>
      <c r="E157" s="4" t="str">
        <f>VLOOKUP($D$1&amp;":"&amp;$A157,'Array Content'!$F$2:$J$4513,5,FALSE)</f>
        <v>SMPH011514A</v>
      </c>
    </row>
    <row r="158" spans="1:5" ht="15" customHeight="1" x14ac:dyDescent="0.25">
      <c r="A158" s="4" t="s">
        <v>257</v>
      </c>
      <c r="B158" s="4">
        <f>VLOOKUP($D$1&amp;":"&amp;$A158,'Array Content'!$F$2:$J$4513,2,FALSE)</f>
        <v>5033</v>
      </c>
      <c r="C158" s="4" t="str">
        <f>VLOOKUP($D$1&amp;":"&amp;$A158,'Array Content'!$F$2:$J$4513,3,FALSE)</f>
        <v>PTEN</v>
      </c>
      <c r="D158" s="4" t="str">
        <f>VLOOKUP($D$1&amp;":"&amp;$A158,'Array Content'!$F$2:$J$4513,4,FALSE)</f>
        <v>c.389G&gt;A</v>
      </c>
      <c r="E158" s="4" t="str">
        <f>VLOOKUP($D$1&amp;":"&amp;$A158,'Array Content'!$F$2:$J$4513,5,FALSE)</f>
        <v>SMPH011486A</v>
      </c>
    </row>
    <row r="159" spans="1:5" ht="15" customHeight="1" x14ac:dyDescent="0.25">
      <c r="A159" s="4" t="s">
        <v>4828</v>
      </c>
      <c r="B159" s="4">
        <f>VLOOKUP($D$1&amp;":"&amp;$A159,'Array Content'!$F$2:$J$4513,2,FALSE)</f>
        <v>5277</v>
      </c>
      <c r="C159" s="4" t="str">
        <f>VLOOKUP($D$1&amp;":"&amp;$A159,'Array Content'!$F$2:$J$4513,3,FALSE)</f>
        <v>PTEN</v>
      </c>
      <c r="D159" s="4" t="str">
        <f>VLOOKUP($D$1&amp;":"&amp;$A159,'Array Content'!$F$2:$J$4513,4,FALSE)</f>
        <v>c.389G&gt;C</v>
      </c>
      <c r="E159" s="4" t="str">
        <f>VLOOKUP($D$1&amp;":"&amp;$A159,'Array Content'!$F$2:$J$4513,5,FALSE)</f>
        <v>SMPH011620A</v>
      </c>
    </row>
    <row r="160" spans="1:5" ht="15" customHeight="1" x14ac:dyDescent="0.25">
      <c r="A160" s="4" t="s">
        <v>4829</v>
      </c>
      <c r="B160" s="4">
        <f>VLOOKUP($D$1&amp;":"&amp;$A160,'Array Content'!$F$2:$J$4513,2,FALSE)</f>
        <v>5216</v>
      </c>
      <c r="C160" s="4" t="str">
        <f>VLOOKUP($D$1&amp;":"&amp;$A160,'Array Content'!$F$2:$J$4513,3,FALSE)</f>
        <v>PTEN</v>
      </c>
      <c r="D160" s="4" t="str">
        <f>VLOOKUP($D$1&amp;":"&amp;$A160,'Array Content'!$F$2:$J$4513,4,FALSE)</f>
        <v>c.389G&gt;T</v>
      </c>
      <c r="E160" s="4" t="str">
        <f>VLOOKUP($D$1&amp;":"&amp;$A160,'Array Content'!$F$2:$J$4513,5,FALSE)</f>
        <v>SMPH011591A</v>
      </c>
    </row>
    <row r="161" spans="1:5" ht="15" customHeight="1" x14ac:dyDescent="0.25">
      <c r="A161" s="4" t="s">
        <v>4830</v>
      </c>
      <c r="B161" s="4">
        <f>VLOOKUP($D$1&amp;":"&amp;$A161,'Array Content'!$F$2:$J$4513,2,FALSE)</f>
        <v>5123</v>
      </c>
      <c r="C161" s="4" t="str">
        <f>VLOOKUP($D$1&amp;":"&amp;$A161,'Array Content'!$F$2:$J$4513,3,FALSE)</f>
        <v>PTEN</v>
      </c>
      <c r="D161" s="4" t="str">
        <f>VLOOKUP($D$1&amp;":"&amp;$A161,'Array Content'!$F$2:$J$4513,4,FALSE)</f>
        <v>c.395G&gt;A</v>
      </c>
      <c r="E161" s="4" t="str">
        <f>VLOOKUP($D$1&amp;":"&amp;$A161,'Array Content'!$F$2:$J$4513,5,FALSE)</f>
        <v>SMPH011563A</v>
      </c>
    </row>
    <row r="162" spans="1:5" ht="15" customHeight="1" x14ac:dyDescent="0.25">
      <c r="A162" s="4" t="s">
        <v>4831</v>
      </c>
      <c r="B162" s="4">
        <f>VLOOKUP($D$1&amp;":"&amp;$A162,'Array Content'!$F$2:$J$4513,2,FALSE)</f>
        <v>5294</v>
      </c>
      <c r="C162" s="4" t="str">
        <f>VLOOKUP($D$1&amp;":"&amp;$A162,'Array Content'!$F$2:$J$4513,3,FALSE)</f>
        <v>PTEN</v>
      </c>
      <c r="D162" s="4" t="str">
        <f>VLOOKUP($D$1&amp;":"&amp;$A162,'Array Content'!$F$2:$J$4513,4,FALSE)</f>
        <v>c.416T&gt;G</v>
      </c>
      <c r="E162" s="4" t="str">
        <f>VLOOKUP($D$1&amp;":"&amp;$A162,'Array Content'!$F$2:$J$4513,5,FALSE)</f>
        <v>SMPH011794A</v>
      </c>
    </row>
    <row r="163" spans="1:5" ht="15" customHeight="1" x14ac:dyDescent="0.25">
      <c r="A163" s="4" t="s">
        <v>4832</v>
      </c>
      <c r="B163" s="4">
        <f>VLOOKUP($D$1&amp;":"&amp;$A163,'Array Content'!$F$2:$J$4513,2,FALSE)</f>
        <v>5034</v>
      </c>
      <c r="C163" s="4" t="str">
        <f>VLOOKUP($D$1&amp;":"&amp;$A163,'Array Content'!$F$2:$J$4513,3,FALSE)</f>
        <v>PTEN</v>
      </c>
      <c r="D163" s="4" t="str">
        <f>VLOOKUP($D$1&amp;":"&amp;$A163,'Array Content'!$F$2:$J$4513,4,FALSE)</f>
        <v>c.425G&gt;A</v>
      </c>
      <c r="E163" s="4" t="str">
        <f>VLOOKUP($D$1&amp;":"&amp;$A163,'Array Content'!$F$2:$J$4513,5,FALSE)</f>
        <v>SMPH011490A</v>
      </c>
    </row>
    <row r="164" spans="1:5" ht="15" customHeight="1" x14ac:dyDescent="0.25">
      <c r="A164" s="4" t="s">
        <v>4833</v>
      </c>
      <c r="B164" s="4">
        <f>VLOOKUP($D$1&amp;":"&amp;$A164,'Array Content'!$F$2:$J$4513,2,FALSE)</f>
        <v>5080</v>
      </c>
      <c r="C164" s="4" t="str">
        <f>VLOOKUP($D$1&amp;":"&amp;$A164,'Array Content'!$F$2:$J$4513,3,FALSE)</f>
        <v>PTEN</v>
      </c>
      <c r="D164" s="4" t="str">
        <f>VLOOKUP($D$1&amp;":"&amp;$A164,'Array Content'!$F$2:$J$4513,4,FALSE)</f>
        <v>c.451G&gt;A</v>
      </c>
      <c r="E164" s="4" t="str">
        <f>VLOOKUP($D$1&amp;":"&amp;$A164,'Array Content'!$F$2:$J$4513,5,FALSE)</f>
        <v>SMPH012265A</v>
      </c>
    </row>
    <row r="165" spans="1:5" ht="15" customHeight="1" x14ac:dyDescent="0.25">
      <c r="A165" s="4" t="s">
        <v>4834</v>
      </c>
      <c r="B165" s="4">
        <f>VLOOKUP($D$1&amp;":"&amp;$A165,'Array Content'!$F$2:$J$4513,2,FALSE)</f>
        <v>23653</v>
      </c>
      <c r="C165" s="4" t="str">
        <f>VLOOKUP($D$1&amp;":"&amp;$A165,'Array Content'!$F$2:$J$4513,3,FALSE)</f>
        <v>PTEN</v>
      </c>
      <c r="D165" s="4" t="str">
        <f>VLOOKUP($D$1&amp;":"&amp;$A165,'Array Content'!$F$2:$J$4513,4,FALSE)</f>
        <v>c.476G&gt;A</v>
      </c>
      <c r="E165" s="4" t="str">
        <f>VLOOKUP($D$1&amp;":"&amp;$A165,'Array Content'!$F$2:$J$4513,5,FALSE)</f>
        <v>SMPH011487A</v>
      </c>
    </row>
    <row r="166" spans="1:5" ht="15" customHeight="1" x14ac:dyDescent="0.25">
      <c r="A166" s="4" t="s">
        <v>4835</v>
      </c>
      <c r="B166" s="4">
        <f>VLOOKUP($D$1&amp;":"&amp;$A166,'Array Content'!$F$2:$J$4513,2,FALSE)</f>
        <v>5847</v>
      </c>
      <c r="C166" s="4" t="str">
        <f>VLOOKUP($D$1&amp;":"&amp;$A166,'Array Content'!$F$2:$J$4513,3,FALSE)</f>
        <v>PTEN</v>
      </c>
      <c r="D166" s="4" t="str">
        <f>VLOOKUP($D$1&amp;":"&amp;$A166,'Array Content'!$F$2:$J$4513,4,FALSE)</f>
        <v>c.491delA</v>
      </c>
      <c r="E166" s="4" t="str">
        <f>VLOOKUP($D$1&amp;":"&amp;$A166,'Array Content'!$F$2:$J$4513,5,FALSE)</f>
        <v>SMPH011505A</v>
      </c>
    </row>
    <row r="167" spans="1:5" ht="15" customHeight="1" x14ac:dyDescent="0.25">
      <c r="A167" s="4" t="s">
        <v>4836</v>
      </c>
      <c r="B167" s="4">
        <f>VLOOKUP($D$1&amp;":"&amp;$A167,'Array Content'!$F$2:$J$4513,2,FALSE)</f>
        <v>5091</v>
      </c>
      <c r="C167" s="4" t="str">
        <f>VLOOKUP($D$1&amp;":"&amp;$A167,'Array Content'!$F$2:$J$4513,3,FALSE)</f>
        <v>PTEN</v>
      </c>
      <c r="D167" s="4" t="str">
        <f>VLOOKUP($D$1&amp;":"&amp;$A167,'Array Content'!$F$2:$J$4513,4,FALSE)</f>
        <v>c.493G&gt;A</v>
      </c>
      <c r="E167" s="4" t="str">
        <f>VLOOKUP($D$1&amp;":"&amp;$A167,'Array Content'!$F$2:$J$4513,5,FALSE)</f>
        <v>SMPH011583A</v>
      </c>
    </row>
    <row r="168" spans="1:5" ht="15" customHeight="1" x14ac:dyDescent="0.25">
      <c r="A168" s="4" t="s">
        <v>4837</v>
      </c>
      <c r="B168" s="4">
        <f>VLOOKUP($D$1&amp;":"&amp;$A168,'Array Content'!$F$2:$J$4513,2,FALSE)</f>
        <v>5089</v>
      </c>
      <c r="C168" s="4" t="str">
        <f>VLOOKUP($D$1&amp;":"&amp;$A168,'Array Content'!$F$2:$J$4513,3,FALSE)</f>
        <v>PTEN</v>
      </c>
      <c r="D168" s="4" t="str">
        <f>VLOOKUP($D$1&amp;":"&amp;$A168,'Array Content'!$F$2:$J$4513,4,FALSE)</f>
        <v>c.517C&gt;T</v>
      </c>
      <c r="E168" s="4" t="str">
        <f>VLOOKUP($D$1&amp;":"&amp;$A168,'Array Content'!$F$2:$J$4513,5,FALSE)</f>
        <v>SMPH011475A</v>
      </c>
    </row>
    <row r="169" spans="1:5" ht="15" customHeight="1" x14ac:dyDescent="0.25">
      <c r="A169" s="4" t="s">
        <v>4838</v>
      </c>
      <c r="B169" s="4">
        <f>VLOOKUP($D$1&amp;":"&amp;$A169,'Array Content'!$F$2:$J$4513,2,FALSE)</f>
        <v>5039</v>
      </c>
      <c r="C169" s="4" t="str">
        <f>VLOOKUP($D$1&amp;":"&amp;$A169,'Array Content'!$F$2:$J$4513,3,FALSE)</f>
        <v>PTEN</v>
      </c>
      <c r="D169" s="4" t="str">
        <f>VLOOKUP($D$1&amp;":"&amp;$A169,'Array Content'!$F$2:$J$4513,4,FALSE)</f>
        <v>c.518G&gt;A</v>
      </c>
      <c r="E169" s="4" t="str">
        <f>VLOOKUP($D$1&amp;":"&amp;$A169,'Array Content'!$F$2:$J$4513,5,FALSE)</f>
        <v>SMPH011472A</v>
      </c>
    </row>
    <row r="170" spans="1:5" ht="15" customHeight="1" x14ac:dyDescent="0.25">
      <c r="A170" s="4" t="s">
        <v>4839</v>
      </c>
      <c r="B170" s="4">
        <f>VLOOKUP($D$1&amp;":"&amp;$A170,'Array Content'!$F$2:$J$4513,2,FALSE)</f>
        <v>5150</v>
      </c>
      <c r="C170" s="4" t="str">
        <f>VLOOKUP($D$1&amp;":"&amp;$A170,'Array Content'!$F$2:$J$4513,3,FALSE)</f>
        <v>PTEN</v>
      </c>
      <c r="D170" s="4" t="str">
        <f>VLOOKUP($D$1&amp;":"&amp;$A170,'Array Content'!$F$2:$J$4513,4,FALSE)</f>
        <v>c.640C&gt;T</v>
      </c>
      <c r="E170" s="4" t="str">
        <f>VLOOKUP($D$1&amp;":"&amp;$A170,'Array Content'!$F$2:$J$4513,5,FALSE)</f>
        <v>SMPH011797A</v>
      </c>
    </row>
    <row r="171" spans="1:5" ht="15" customHeight="1" x14ac:dyDescent="0.25">
      <c r="A171" s="4" t="s">
        <v>260</v>
      </c>
      <c r="B171" s="4">
        <f>VLOOKUP($D$1&amp;":"&amp;$A171,'Array Content'!$F$2:$J$4513,2,FALSE)</f>
        <v>5295</v>
      </c>
      <c r="C171" s="4" t="str">
        <f>VLOOKUP($D$1&amp;":"&amp;$A171,'Array Content'!$F$2:$J$4513,3,FALSE)</f>
        <v>PTEN</v>
      </c>
      <c r="D171" s="4" t="str">
        <f>VLOOKUP($D$1&amp;":"&amp;$A171,'Array Content'!$F$2:$J$4513,4,FALSE)</f>
        <v>c.686C&gt;G</v>
      </c>
      <c r="E171" s="4" t="str">
        <f>VLOOKUP($D$1&amp;":"&amp;$A171,'Array Content'!$F$2:$J$4513,5,FALSE)</f>
        <v>SMPH011679A</v>
      </c>
    </row>
    <row r="172" spans="1:5" ht="15" customHeight="1" x14ac:dyDescent="0.25">
      <c r="A172" s="4" t="s">
        <v>263</v>
      </c>
      <c r="B172" s="4">
        <f>VLOOKUP($D$1&amp;":"&amp;$A172,'Array Content'!$F$2:$J$4513,2,FALSE)</f>
        <v>5154</v>
      </c>
      <c r="C172" s="4" t="str">
        <f>VLOOKUP($D$1&amp;":"&amp;$A172,'Array Content'!$F$2:$J$4513,3,FALSE)</f>
        <v>PTEN</v>
      </c>
      <c r="D172" s="4" t="str">
        <f>VLOOKUP($D$1&amp;":"&amp;$A172,'Array Content'!$F$2:$J$4513,4,FALSE)</f>
        <v>c.697C&gt;T</v>
      </c>
      <c r="E172" s="4" t="str">
        <f>VLOOKUP($D$1&amp;":"&amp;$A172,'Array Content'!$F$2:$J$4513,5,FALSE)</f>
        <v>SMPH011506A</v>
      </c>
    </row>
    <row r="173" spans="1:5" ht="15" customHeight="1" x14ac:dyDescent="0.25">
      <c r="A173" s="4" t="s">
        <v>266</v>
      </c>
      <c r="B173" s="4">
        <f>VLOOKUP($D$1&amp;":"&amp;$A173,'Array Content'!$F$2:$J$4513,2,FALSE)</f>
        <v>5292</v>
      </c>
      <c r="C173" s="4" t="str">
        <f>VLOOKUP($D$1&amp;":"&amp;$A173,'Array Content'!$F$2:$J$4513,3,FALSE)</f>
        <v>PTEN</v>
      </c>
      <c r="D173" s="4" t="str">
        <f>VLOOKUP($D$1&amp;":"&amp;$A173,'Array Content'!$F$2:$J$4513,4,FALSE)</f>
        <v>c.703G&gt;T</v>
      </c>
      <c r="E173" s="4" t="str">
        <f>VLOOKUP($D$1&amp;":"&amp;$A173,'Array Content'!$F$2:$J$4513,5,FALSE)</f>
        <v>SMPH011869A</v>
      </c>
    </row>
    <row r="174" spans="1:5" ht="15" customHeight="1" x14ac:dyDescent="0.25">
      <c r="A174" s="4" t="s">
        <v>268</v>
      </c>
      <c r="B174" s="4">
        <f>VLOOKUP($D$1&amp;":"&amp;$A174,'Array Content'!$F$2:$J$4513,2,FALSE)</f>
        <v>5888</v>
      </c>
      <c r="C174" s="4" t="str">
        <f>VLOOKUP($D$1&amp;":"&amp;$A174,'Array Content'!$F$2:$J$4513,3,FALSE)</f>
        <v>PTEN</v>
      </c>
      <c r="D174" s="4" t="str">
        <f>VLOOKUP($D$1&amp;":"&amp;$A174,'Array Content'!$F$2:$J$4513,4,FALSE)</f>
        <v>c.723_724insTT</v>
      </c>
      <c r="E174" s="4" t="str">
        <f>VLOOKUP($D$1&amp;":"&amp;$A174,'Array Content'!$F$2:$J$4513,5,FALSE)</f>
        <v>SMPH011734A</v>
      </c>
    </row>
    <row r="175" spans="1:5" ht="15" customHeight="1" x14ac:dyDescent="0.25">
      <c r="A175" s="4" t="s">
        <v>270</v>
      </c>
      <c r="B175" s="4">
        <f>VLOOKUP($D$1&amp;":"&amp;$A175,'Array Content'!$F$2:$J$4513,2,FALSE)</f>
        <v>5159</v>
      </c>
      <c r="C175" s="4" t="str">
        <f>VLOOKUP($D$1&amp;":"&amp;$A175,'Array Content'!$F$2:$J$4513,3,FALSE)</f>
        <v>PTEN</v>
      </c>
      <c r="D175" s="4" t="str">
        <f>VLOOKUP($D$1&amp;":"&amp;$A175,'Array Content'!$F$2:$J$4513,4,FALSE)</f>
        <v>c.733C&gt;T</v>
      </c>
      <c r="E175" s="4" t="str">
        <f>VLOOKUP($D$1&amp;":"&amp;$A175,'Array Content'!$F$2:$J$4513,5,FALSE)</f>
        <v>SMPH011578A</v>
      </c>
    </row>
    <row r="176" spans="1:5" ht="15" customHeight="1" x14ac:dyDescent="0.25">
      <c r="A176" s="4" t="s">
        <v>272</v>
      </c>
      <c r="B176" s="4">
        <f>VLOOKUP($D$1&amp;":"&amp;$A176,'Array Content'!$F$2:$J$4513,2,FALSE)</f>
        <v>5111</v>
      </c>
      <c r="C176" s="4" t="str">
        <f>VLOOKUP($D$1&amp;":"&amp;$A176,'Array Content'!$F$2:$J$4513,3,FALSE)</f>
        <v>PTEN</v>
      </c>
      <c r="D176" s="4" t="str">
        <f>VLOOKUP($D$1&amp;":"&amp;$A176,'Array Content'!$F$2:$J$4513,4,FALSE)</f>
        <v>c.737C&gt;T</v>
      </c>
      <c r="E176" s="4" t="str">
        <f>VLOOKUP($D$1&amp;":"&amp;$A176,'Array Content'!$F$2:$J$4513,5,FALSE)</f>
        <v>SMPH011997A</v>
      </c>
    </row>
    <row r="177" spans="1:5" ht="15" customHeight="1" x14ac:dyDescent="0.25">
      <c r="A177" s="4" t="s">
        <v>274</v>
      </c>
      <c r="B177" s="4">
        <f>VLOOKUP($D$1&amp;":"&amp;$A177,'Array Content'!$F$2:$J$4513,2,FALSE)</f>
        <v>4986</v>
      </c>
      <c r="C177" s="4" t="str">
        <f>VLOOKUP($D$1&amp;":"&amp;$A177,'Array Content'!$F$2:$J$4513,3,FALSE)</f>
        <v>PTEN</v>
      </c>
      <c r="D177" s="4" t="str">
        <f>VLOOKUP($D$1&amp;":"&amp;$A177,'Array Content'!$F$2:$J$4513,4,FALSE)</f>
        <v>c.741_742insA</v>
      </c>
      <c r="E177" s="4" t="str">
        <f>VLOOKUP($D$1&amp;":"&amp;$A177,'Array Content'!$F$2:$J$4513,5,FALSE)</f>
        <v>SMPH011468A</v>
      </c>
    </row>
    <row r="178" spans="1:5" ht="15" customHeight="1" x14ac:dyDescent="0.25">
      <c r="A178" s="4" t="s">
        <v>276</v>
      </c>
      <c r="B178" s="4">
        <f>VLOOKUP($D$1&amp;":"&amp;$A178,'Array Content'!$F$2:$J$4513,2,FALSE)</f>
        <v>5312</v>
      </c>
      <c r="C178" s="4" t="str">
        <f>VLOOKUP($D$1&amp;":"&amp;$A178,'Array Content'!$F$2:$J$4513,3,FALSE)</f>
        <v>PTEN</v>
      </c>
      <c r="D178" s="4" t="str">
        <f>VLOOKUP($D$1&amp;":"&amp;$A178,'Array Content'!$F$2:$J$4513,4,FALSE)</f>
        <v>c.895G&gt;T</v>
      </c>
      <c r="E178" s="4" t="str">
        <f>VLOOKUP($D$1&amp;":"&amp;$A178,'Array Content'!$F$2:$J$4513,5,FALSE)</f>
        <v>SMPH011515A</v>
      </c>
    </row>
    <row r="179" spans="1:5" ht="15" customHeight="1" x14ac:dyDescent="0.25">
      <c r="A179" s="4" t="s">
        <v>278</v>
      </c>
      <c r="B179" s="4">
        <f>VLOOKUP($D$1&amp;":"&amp;$A179,'Array Content'!$F$2:$J$4513,2,FALSE)</f>
        <v>4898</v>
      </c>
      <c r="C179" s="4" t="str">
        <f>VLOOKUP($D$1&amp;":"&amp;$A179,'Array Content'!$F$2:$J$4513,3,FALSE)</f>
        <v>PTEN</v>
      </c>
      <c r="D179" s="4" t="str">
        <f>VLOOKUP($D$1&amp;":"&amp;$A179,'Array Content'!$F$2:$J$4513,4,FALSE)</f>
        <v>c.950_953delTACT</v>
      </c>
      <c r="E179" s="4" t="str">
        <f>VLOOKUP($D$1&amp;":"&amp;$A179,'Array Content'!$F$2:$J$4513,5,FALSE)</f>
        <v>SMPH011511A</v>
      </c>
    </row>
    <row r="180" spans="1:5" ht="15" customHeight="1" x14ac:dyDescent="0.25">
      <c r="A180" s="4" t="s">
        <v>280</v>
      </c>
      <c r="B180" s="4">
        <f>VLOOKUP($D$1&amp;":"&amp;$A180,'Array Content'!$F$2:$J$4513,2,FALSE)</f>
        <v>4894</v>
      </c>
      <c r="C180" s="4" t="str">
        <f>VLOOKUP($D$1&amp;":"&amp;$A180,'Array Content'!$F$2:$J$4513,3,FALSE)</f>
        <v>PTEN</v>
      </c>
      <c r="D180" s="4" t="str">
        <f>VLOOKUP($D$1&amp;":"&amp;$A180,'Array Content'!$F$2:$J$4513,4,FALSE)</f>
        <v>c.952_955delCTTA</v>
      </c>
      <c r="E180" s="4" t="str">
        <f>VLOOKUP($D$1&amp;":"&amp;$A180,'Array Content'!$F$2:$J$4513,5,FALSE)</f>
        <v>SMPH011686A</v>
      </c>
    </row>
    <row r="181" spans="1:5" ht="15" customHeight="1" x14ac:dyDescent="0.25">
      <c r="A181" s="4" t="s">
        <v>282</v>
      </c>
      <c r="B181" s="4">
        <f>VLOOKUP($D$1&amp;":"&amp;$A181,'Array Content'!$F$2:$J$4513,2,FALSE)</f>
        <v>5008</v>
      </c>
      <c r="C181" s="4" t="str">
        <f>VLOOKUP($D$1&amp;":"&amp;$A181,'Array Content'!$F$2:$J$4513,3,FALSE)</f>
        <v>PTEN</v>
      </c>
      <c r="D181" s="4" t="str">
        <f>VLOOKUP($D$1&amp;":"&amp;$A181,'Array Content'!$F$2:$J$4513,4,FALSE)</f>
        <v>c.955_956insA</v>
      </c>
      <c r="E181" s="4" t="str">
        <f>VLOOKUP($D$1&amp;":"&amp;$A181,'Array Content'!$F$2:$J$4513,5,FALSE)</f>
        <v>SMPH011510A</v>
      </c>
    </row>
    <row r="182" spans="1:5" ht="15" customHeight="1" x14ac:dyDescent="0.25">
      <c r="A182" s="4" t="s">
        <v>286</v>
      </c>
      <c r="B182" s="4">
        <f>VLOOKUP($D$1&amp;":"&amp;$A182,'Array Content'!$F$2:$J$4513,2,FALSE)</f>
        <v>4958</v>
      </c>
      <c r="C182" s="4" t="str">
        <f>VLOOKUP($D$1&amp;":"&amp;$A182,'Array Content'!$F$2:$J$4513,3,FALSE)</f>
        <v>PTEN</v>
      </c>
      <c r="D182" s="4" t="str">
        <f>VLOOKUP($D$1&amp;":"&amp;$A182,'Array Content'!$F$2:$J$4513,4,FALSE)</f>
        <v>c.955_958delACTT</v>
      </c>
      <c r="E182" s="4" t="str">
        <f>VLOOKUP($D$1&amp;":"&amp;$A182,'Array Content'!$F$2:$J$4513,5,FALSE)</f>
        <v>SMPH011550A</v>
      </c>
    </row>
    <row r="183" spans="1:5" ht="15" customHeight="1" x14ac:dyDescent="0.25">
      <c r="A183" s="4" t="s">
        <v>4840</v>
      </c>
      <c r="B183" s="4">
        <f>VLOOKUP($D$1&amp;":"&amp;$A183,'Array Content'!$F$2:$J$4513,2,FALSE)</f>
        <v>4896</v>
      </c>
      <c r="C183" s="4" t="str">
        <f>VLOOKUP($D$1&amp;":"&amp;$A183,'Array Content'!$F$2:$J$4513,3,FALSE)</f>
        <v>PTEN</v>
      </c>
      <c r="D183" s="4" t="str">
        <f>VLOOKUP($D$1&amp;":"&amp;$A183,'Array Content'!$F$2:$J$4513,4,FALSE)</f>
        <v>c.956_959delCTTT</v>
      </c>
      <c r="E183" s="4" t="str">
        <f>VLOOKUP($D$1&amp;":"&amp;$A183,'Array Content'!$F$2:$J$4513,5,FALSE)</f>
        <v>SMPH011710A</v>
      </c>
    </row>
    <row r="184" spans="1:5" ht="15" customHeight="1" x14ac:dyDescent="0.25">
      <c r="A184" s="4" t="s">
        <v>4841</v>
      </c>
      <c r="B184" s="4">
        <f>VLOOKUP($D$1&amp;":"&amp;$A184,'Array Content'!$F$2:$J$4513,2,FALSE)</f>
        <v>4990</v>
      </c>
      <c r="C184" s="4" t="str">
        <f>VLOOKUP($D$1&amp;":"&amp;$A184,'Array Content'!$F$2:$J$4513,3,FALSE)</f>
        <v>PTEN</v>
      </c>
      <c r="D184" s="4" t="str">
        <f>VLOOKUP($D$1&amp;":"&amp;$A184,'Array Content'!$F$2:$J$4513,4,FALSE)</f>
        <v>c.968_969insA</v>
      </c>
      <c r="E184" s="4" t="str">
        <f>VLOOKUP($D$1&amp;":"&amp;$A184,'Array Content'!$F$2:$J$4513,5,FALSE)</f>
        <v>SMPH011534A</v>
      </c>
    </row>
    <row r="185" spans="1:5" ht="15" customHeight="1" x14ac:dyDescent="0.25">
      <c r="A185" s="4" t="s">
        <v>4842</v>
      </c>
      <c r="B185" s="4">
        <f>VLOOKUP($D$1&amp;":"&amp;$A185,'Array Content'!$F$2:$J$4513,2,FALSE)</f>
        <v>895</v>
      </c>
      <c r="C185" s="4" t="str">
        <f>VLOOKUP($D$1&amp;":"&amp;$A185,'Array Content'!$F$2:$J$4513,3,FALSE)</f>
        <v>RB1</v>
      </c>
      <c r="D185" s="4" t="str">
        <f>VLOOKUP($D$1&amp;":"&amp;$A185,'Array Content'!$F$2:$J$4513,4,FALSE)</f>
        <v>c.1363C&gt;T</v>
      </c>
      <c r="E185" s="4" t="str">
        <f>VLOOKUP($D$1&amp;":"&amp;$A185,'Array Content'!$F$2:$J$4513,5,FALSE)</f>
        <v>SMPH012679A</v>
      </c>
    </row>
    <row r="186" spans="1:5" ht="15" customHeight="1" x14ac:dyDescent="0.25">
      <c r="A186" s="4" t="s">
        <v>4843</v>
      </c>
      <c r="B186" s="4">
        <f>VLOOKUP($D$1&amp;":"&amp;$A186,'Array Content'!$F$2:$J$4513,2,FALSE)</f>
        <v>887</v>
      </c>
      <c r="C186" s="4" t="str">
        <f>VLOOKUP($D$1&amp;":"&amp;$A186,'Array Content'!$F$2:$J$4513,3,FALSE)</f>
        <v>RB1</v>
      </c>
      <c r="D186" s="4" t="str">
        <f>VLOOKUP($D$1&amp;":"&amp;$A186,'Array Content'!$F$2:$J$4513,4,FALSE)</f>
        <v>c.1654C&gt;T</v>
      </c>
      <c r="E186" s="4" t="str">
        <f>VLOOKUP($D$1&amp;":"&amp;$A186,'Array Content'!$F$2:$J$4513,5,FALSE)</f>
        <v>SMPH012681A</v>
      </c>
    </row>
    <row r="187" spans="1:5" ht="15" customHeight="1" x14ac:dyDescent="0.25">
      <c r="A187" s="4" t="s">
        <v>4844</v>
      </c>
      <c r="B187" s="4">
        <f>VLOOKUP($D$1&amp;":"&amp;$A187,'Array Content'!$F$2:$J$4513,2,FALSE)</f>
        <v>888</v>
      </c>
      <c r="C187" s="4" t="str">
        <f>VLOOKUP($D$1&amp;":"&amp;$A187,'Array Content'!$F$2:$J$4513,3,FALSE)</f>
        <v>RB1</v>
      </c>
      <c r="D187" s="4" t="str">
        <f>VLOOKUP($D$1&amp;":"&amp;$A187,'Array Content'!$F$2:$J$4513,4,FALSE)</f>
        <v>c.1666C&gt;T</v>
      </c>
      <c r="E187" s="4" t="str">
        <f>VLOOKUP($D$1&amp;":"&amp;$A187,'Array Content'!$F$2:$J$4513,5,FALSE)</f>
        <v>SMPH012648A</v>
      </c>
    </row>
    <row r="188" spans="1:5" ht="15" customHeight="1" x14ac:dyDescent="0.25">
      <c r="A188" s="4" t="s">
        <v>4845</v>
      </c>
      <c r="B188" s="4">
        <f>VLOOKUP($D$1&amp;":"&amp;$A188,'Array Content'!$F$2:$J$4513,2,FALSE)</f>
        <v>861</v>
      </c>
      <c r="C188" s="4" t="str">
        <f>VLOOKUP($D$1&amp;":"&amp;$A188,'Array Content'!$F$2:$J$4513,3,FALSE)</f>
        <v>RB1</v>
      </c>
      <c r="D188" s="4" t="str">
        <f>VLOOKUP($D$1&amp;":"&amp;$A188,'Array Content'!$F$2:$J$4513,4,FALSE)</f>
        <v>c.1981C&gt;T</v>
      </c>
      <c r="E188" s="4" t="str">
        <f>VLOOKUP($D$1&amp;":"&amp;$A188,'Array Content'!$F$2:$J$4513,5,FALSE)</f>
        <v>SMPH012676A</v>
      </c>
    </row>
    <row r="189" spans="1:5" ht="15" customHeight="1" x14ac:dyDescent="0.25">
      <c r="A189" s="4" t="s">
        <v>4846</v>
      </c>
      <c r="B189" s="4">
        <f>VLOOKUP($D$1&amp;":"&amp;$A189,'Array Content'!$F$2:$J$4513,2,FALSE)</f>
        <v>878</v>
      </c>
      <c r="C189" s="4" t="str">
        <f>VLOOKUP($D$1&amp;":"&amp;$A189,'Array Content'!$F$2:$J$4513,3,FALSE)</f>
        <v>RB1</v>
      </c>
      <c r="D189" s="4" t="str">
        <f>VLOOKUP($D$1&amp;":"&amp;$A189,'Array Content'!$F$2:$J$4513,4,FALSE)</f>
        <v>c.751C&gt;T</v>
      </c>
      <c r="E189" s="4" t="str">
        <f>VLOOKUP($D$1&amp;":"&amp;$A189,'Array Content'!$F$2:$J$4513,5,FALSE)</f>
        <v>SMPH012766A</v>
      </c>
    </row>
    <row r="190" spans="1:5" ht="15" customHeight="1" x14ac:dyDescent="0.25">
      <c r="A190" s="4" t="s">
        <v>4847</v>
      </c>
      <c r="B190" s="4">
        <f>VLOOKUP($D$1&amp;":"&amp;$A190,'Array Content'!$F$2:$J$4513,2,FALSE)</f>
        <v>29382</v>
      </c>
      <c r="C190" s="4" t="str">
        <f>VLOOKUP($D$1&amp;":"&amp;$A190,'Array Content'!$F$2:$J$4513,3,FALSE)</f>
        <v>SMARCB1</v>
      </c>
      <c r="D190" s="4" t="str">
        <f>VLOOKUP($D$1&amp;":"&amp;$A190,'Array Content'!$F$2:$J$4513,4,FALSE)</f>
        <v>c.1143delG</v>
      </c>
      <c r="E190" s="4" t="str">
        <f>VLOOKUP($D$1&amp;":"&amp;$A190,'Array Content'!$F$2:$J$4513,5,FALSE)</f>
        <v>SMPH013869A</v>
      </c>
    </row>
    <row r="191" spans="1:5" ht="15" customHeight="1" x14ac:dyDescent="0.25">
      <c r="A191" s="4" t="s">
        <v>4848</v>
      </c>
      <c r="B191" s="4">
        <f>VLOOKUP($D$1&amp;":"&amp;$A191,'Array Content'!$F$2:$J$4513,2,FALSE)</f>
        <v>1057</v>
      </c>
      <c r="C191" s="4" t="str">
        <f>VLOOKUP($D$1&amp;":"&amp;$A191,'Array Content'!$F$2:$J$4513,3,FALSE)</f>
        <v>SMARCB1</v>
      </c>
      <c r="D191" s="4" t="str">
        <f>VLOOKUP($D$1&amp;":"&amp;$A191,'Array Content'!$F$2:$J$4513,4,FALSE)</f>
        <v>c.1148delC</v>
      </c>
      <c r="E191" s="4" t="str">
        <f>VLOOKUP($D$1&amp;":"&amp;$A191,'Array Content'!$F$2:$J$4513,5,FALSE)</f>
        <v>SMPH013861A</v>
      </c>
    </row>
    <row r="192" spans="1:5" ht="15" customHeight="1" x14ac:dyDescent="0.25">
      <c r="A192" s="4" t="s">
        <v>4849</v>
      </c>
      <c r="B192" s="4">
        <f>VLOOKUP($D$1&amp;":"&amp;$A192,'Array Content'!$F$2:$J$4513,2,FALSE)</f>
        <v>1002</v>
      </c>
      <c r="C192" s="4" t="str">
        <f>VLOOKUP($D$1&amp;":"&amp;$A192,'Array Content'!$F$2:$J$4513,3,FALSE)</f>
        <v>SMARCB1</v>
      </c>
      <c r="D192" s="4" t="str">
        <f>VLOOKUP($D$1&amp;":"&amp;$A192,'Array Content'!$F$2:$J$4513,4,FALSE)</f>
        <v>c.118C&gt;T</v>
      </c>
      <c r="E192" s="4" t="str">
        <f>VLOOKUP($D$1&amp;":"&amp;$A192,'Array Content'!$F$2:$J$4513,5,FALSE)</f>
        <v>SMPH013852A</v>
      </c>
    </row>
    <row r="193" spans="1:5" ht="15" customHeight="1" x14ac:dyDescent="0.25">
      <c r="A193" s="4" t="s">
        <v>4850</v>
      </c>
      <c r="B193" s="4">
        <f>VLOOKUP($D$1&amp;":"&amp;$A193,'Array Content'!$F$2:$J$4513,2,FALSE)</f>
        <v>991</v>
      </c>
      <c r="C193" s="4" t="str">
        <f>VLOOKUP($D$1&amp;":"&amp;$A193,'Array Content'!$F$2:$J$4513,3,FALSE)</f>
        <v>SMARCB1</v>
      </c>
      <c r="D193" s="4" t="str">
        <f>VLOOKUP($D$1&amp;":"&amp;$A193,'Array Content'!$F$2:$J$4513,4,FALSE)</f>
        <v>c.141C&gt;A</v>
      </c>
      <c r="E193" s="4" t="str">
        <f>VLOOKUP($D$1&amp;":"&amp;$A193,'Array Content'!$F$2:$J$4513,5,FALSE)</f>
        <v>SMPH013889A</v>
      </c>
    </row>
    <row r="194" spans="1:5" ht="15" customHeight="1" x14ac:dyDescent="0.25">
      <c r="A194" s="4" t="s">
        <v>4851</v>
      </c>
      <c r="B194" s="4">
        <f>VLOOKUP($D$1&amp;":"&amp;$A194,'Array Content'!$F$2:$J$4513,2,FALSE)</f>
        <v>24595</v>
      </c>
      <c r="C194" s="4" t="str">
        <f>VLOOKUP($D$1&amp;":"&amp;$A194,'Array Content'!$F$2:$J$4513,3,FALSE)</f>
        <v>SMARCB1</v>
      </c>
      <c r="D194" s="4" t="str">
        <f>VLOOKUP($D$1&amp;":"&amp;$A194,'Array Content'!$F$2:$J$4513,4,FALSE)</f>
        <v>c.157C&gt;T</v>
      </c>
      <c r="E194" s="4" t="str">
        <f>VLOOKUP($D$1&amp;":"&amp;$A194,'Array Content'!$F$2:$J$4513,5,FALSE)</f>
        <v>SMPH013853A</v>
      </c>
    </row>
    <row r="195" spans="1:5" ht="15" customHeight="1" x14ac:dyDescent="0.25">
      <c r="A195" s="4" t="s">
        <v>4852</v>
      </c>
      <c r="B195" s="4">
        <f>VLOOKUP($D$1&amp;":"&amp;$A195,'Array Content'!$F$2:$J$4513,2,FALSE)</f>
        <v>992</v>
      </c>
      <c r="C195" s="4" t="str">
        <f>VLOOKUP($D$1&amp;":"&amp;$A195,'Array Content'!$F$2:$J$4513,3,FALSE)</f>
        <v>SMARCB1</v>
      </c>
      <c r="D195" s="4" t="str">
        <f>VLOOKUP($D$1&amp;":"&amp;$A195,'Array Content'!$F$2:$J$4513,4,FALSE)</f>
        <v>c.472C&gt;T</v>
      </c>
      <c r="E195" s="4" t="str">
        <f>VLOOKUP($D$1&amp;":"&amp;$A195,'Array Content'!$F$2:$J$4513,5,FALSE)</f>
        <v>SMPH013863A</v>
      </c>
    </row>
    <row r="196" spans="1:5" ht="15" customHeight="1" x14ac:dyDescent="0.25">
      <c r="A196" s="4" t="s">
        <v>4853</v>
      </c>
      <c r="B196" s="4">
        <f>VLOOKUP($D$1&amp;":"&amp;$A196,'Array Content'!$F$2:$J$4513,2,FALSE)</f>
        <v>993</v>
      </c>
      <c r="C196" s="4" t="str">
        <f>VLOOKUP($D$1&amp;":"&amp;$A196,'Array Content'!$F$2:$J$4513,3,FALSE)</f>
        <v>SMARCB1</v>
      </c>
      <c r="D196" s="4" t="str">
        <f>VLOOKUP($D$1&amp;":"&amp;$A196,'Array Content'!$F$2:$J$4513,4,FALSE)</f>
        <v>c.601C&gt;T</v>
      </c>
      <c r="E196" s="4" t="str">
        <f>VLOOKUP($D$1&amp;":"&amp;$A196,'Array Content'!$F$2:$J$4513,5,FALSE)</f>
        <v>SMPH013867A</v>
      </c>
    </row>
    <row r="197" spans="1:5" ht="15" customHeight="1" x14ac:dyDescent="0.25">
      <c r="A197" s="4" t="s">
        <v>4854</v>
      </c>
      <c r="B197" s="4">
        <f>VLOOKUP($D$1&amp;":"&amp;$A197,'Array Content'!$F$2:$J$4513,2,FALSE)</f>
        <v>21360</v>
      </c>
      <c r="C197" s="4" t="str">
        <f>VLOOKUP($D$1&amp;":"&amp;$A197,'Array Content'!$F$2:$J$4513,3,FALSE)</f>
        <v>STK11</v>
      </c>
      <c r="D197" s="4" t="str">
        <f>VLOOKUP($D$1&amp;":"&amp;$A197,'Array Content'!$F$2:$J$4513,4,FALSE)</f>
        <v>c.1062C&gt;G</v>
      </c>
      <c r="E197" s="4" t="str">
        <f>VLOOKUP($D$1&amp;":"&amp;$A197,'Array Content'!$F$2:$J$4513,5,FALSE)</f>
        <v>SMPH014253A</v>
      </c>
    </row>
    <row r="198" spans="1:5" ht="15" customHeight="1" x14ac:dyDescent="0.25">
      <c r="A198" s="4" t="s">
        <v>4855</v>
      </c>
      <c r="B198" s="4">
        <f>VLOOKUP($D$1&amp;":"&amp;$A198,'Array Content'!$F$2:$J$4513,2,FALSE)</f>
        <v>12925</v>
      </c>
      <c r="C198" s="4" t="str">
        <f>VLOOKUP($D$1&amp;":"&amp;$A198,'Array Content'!$F$2:$J$4513,3,FALSE)</f>
        <v>STK11</v>
      </c>
      <c r="D198" s="4" t="str">
        <f>VLOOKUP($D$1&amp;":"&amp;$A198,'Array Content'!$F$2:$J$4513,4,FALSE)</f>
        <v>c.109C&gt;T</v>
      </c>
      <c r="E198" s="4" t="str">
        <f>VLOOKUP($D$1&amp;":"&amp;$A198,'Array Content'!$F$2:$J$4513,5,FALSE)</f>
        <v>SMPH014255A</v>
      </c>
    </row>
    <row r="199" spans="1:5" ht="15" customHeight="1" x14ac:dyDescent="0.25">
      <c r="A199" s="4" t="s">
        <v>4856</v>
      </c>
      <c r="B199" s="4">
        <f>VLOOKUP($D$1&amp;":"&amp;$A199,'Array Content'!$F$2:$J$4513,2,FALSE)</f>
        <v>21212</v>
      </c>
      <c r="C199" s="4" t="str">
        <f>VLOOKUP($D$1&amp;":"&amp;$A199,'Array Content'!$F$2:$J$4513,3,FALSE)</f>
        <v>STK11</v>
      </c>
      <c r="D199" s="4" t="str">
        <f>VLOOKUP($D$1&amp;":"&amp;$A199,'Array Content'!$F$2:$J$4513,4,FALSE)</f>
        <v>c.169delG</v>
      </c>
      <c r="E199" s="4" t="str">
        <f>VLOOKUP($D$1&amp;":"&amp;$A199,'Array Content'!$F$2:$J$4513,5,FALSE)</f>
        <v>SMPH014332A</v>
      </c>
    </row>
    <row r="200" spans="1:5" ht="15" customHeight="1" x14ac:dyDescent="0.25">
      <c r="A200" s="4" t="s">
        <v>4857</v>
      </c>
      <c r="B200" s="4">
        <f>VLOOKUP($D$1&amp;":"&amp;$A200,'Array Content'!$F$2:$J$4513,2,FALSE)</f>
        <v>27322</v>
      </c>
      <c r="C200" s="4" t="str">
        <f>VLOOKUP($D$1&amp;":"&amp;$A200,'Array Content'!$F$2:$J$4513,3,FALSE)</f>
        <v>STK11</v>
      </c>
      <c r="D200" s="4" t="str">
        <f>VLOOKUP($D$1&amp;":"&amp;$A200,'Array Content'!$F$2:$J$4513,4,FALSE)</f>
        <v>c.180delC</v>
      </c>
      <c r="E200" s="4" t="str">
        <f>VLOOKUP($D$1&amp;":"&amp;$A200,'Array Content'!$F$2:$J$4513,5,FALSE)</f>
        <v>SMPH014282A</v>
      </c>
    </row>
    <row r="201" spans="1:5" ht="15" customHeight="1" x14ac:dyDescent="0.25">
      <c r="A201" s="4" t="s">
        <v>4858</v>
      </c>
      <c r="B201" s="4">
        <f>VLOOKUP($D$1&amp;":"&amp;$A201,'Array Content'!$F$2:$J$4513,2,FALSE)</f>
        <v>21384</v>
      </c>
      <c r="C201" s="4" t="str">
        <f>VLOOKUP($D$1&amp;":"&amp;$A201,'Array Content'!$F$2:$J$4513,3,FALSE)</f>
        <v>STK11</v>
      </c>
      <c r="D201" s="4" t="str">
        <f>VLOOKUP($D$1&amp;":"&amp;$A201,'Array Content'!$F$2:$J$4513,4,FALSE)</f>
        <v>c.196G&gt;A</v>
      </c>
      <c r="E201" s="4" t="str">
        <f>VLOOKUP($D$1&amp;":"&amp;$A201,'Array Content'!$F$2:$J$4513,5,FALSE)</f>
        <v>SMPH014263A</v>
      </c>
    </row>
    <row r="202" spans="1:5" ht="15" customHeight="1" x14ac:dyDescent="0.25">
      <c r="A202" s="4" t="s">
        <v>4859</v>
      </c>
      <c r="B202" s="4">
        <f>VLOOKUP($D$1&amp;":"&amp;$A202,'Array Content'!$F$2:$J$4513,2,FALSE)</f>
        <v>20943</v>
      </c>
      <c r="C202" s="4" t="str">
        <f>VLOOKUP($D$1&amp;":"&amp;$A202,'Array Content'!$F$2:$J$4513,3,FALSE)</f>
        <v>STK11</v>
      </c>
      <c r="D202" s="4" t="str">
        <f>VLOOKUP($D$1&amp;":"&amp;$A202,'Array Content'!$F$2:$J$4513,4,FALSE)</f>
        <v>c.508C&gt;T</v>
      </c>
      <c r="E202" s="4" t="str">
        <f>VLOOKUP($D$1&amp;":"&amp;$A202,'Array Content'!$F$2:$J$4513,5,FALSE)</f>
        <v>SMPH014238A</v>
      </c>
    </row>
    <row r="203" spans="1:5" ht="15" customHeight="1" x14ac:dyDescent="0.25">
      <c r="A203" s="4" t="s">
        <v>4860</v>
      </c>
      <c r="B203" s="4">
        <f>VLOOKUP($D$1&amp;":"&amp;$A203,'Array Content'!$F$2:$J$4513,2,FALSE)</f>
        <v>21354</v>
      </c>
      <c r="C203" s="4" t="str">
        <f>VLOOKUP($D$1&amp;":"&amp;$A203,'Array Content'!$F$2:$J$4513,3,FALSE)</f>
        <v>STK11</v>
      </c>
      <c r="D203" s="4" t="str">
        <f>VLOOKUP($D$1&amp;":"&amp;$A203,'Array Content'!$F$2:$J$4513,4,FALSE)</f>
        <v>c.511G&gt;A</v>
      </c>
      <c r="E203" s="4" t="str">
        <f>VLOOKUP($D$1&amp;":"&amp;$A203,'Array Content'!$F$2:$J$4513,5,FALSE)</f>
        <v>SMPH014252A</v>
      </c>
    </row>
    <row r="204" spans="1:5" ht="15" customHeight="1" x14ac:dyDescent="0.25">
      <c r="A204" s="4" t="s">
        <v>4861</v>
      </c>
      <c r="B204" s="4">
        <f>VLOOKUP($D$1&amp;":"&amp;$A204,'Array Content'!$F$2:$J$4513,2,FALSE)</f>
        <v>25847</v>
      </c>
      <c r="C204" s="4" t="str">
        <f>VLOOKUP($D$1&amp;":"&amp;$A204,'Array Content'!$F$2:$J$4513,3,FALSE)</f>
        <v>STK11</v>
      </c>
      <c r="D204" s="4" t="str">
        <f>VLOOKUP($D$1&amp;":"&amp;$A204,'Array Content'!$F$2:$J$4513,4,FALSE)</f>
        <v>c.580G&gt;A</v>
      </c>
      <c r="E204" s="4" t="str">
        <f>VLOOKUP($D$1&amp;":"&amp;$A204,'Array Content'!$F$2:$J$4513,5,FALSE)</f>
        <v>SMPH014318A</v>
      </c>
    </row>
    <row r="205" spans="1:5" ht="15" customHeight="1" x14ac:dyDescent="0.25">
      <c r="A205" s="4" t="s">
        <v>4862</v>
      </c>
      <c r="B205" s="4">
        <f>VLOOKUP($D$1&amp;":"&amp;$A205,'Array Content'!$F$2:$J$4513,2,FALSE)</f>
        <v>20944</v>
      </c>
      <c r="C205" s="4" t="str">
        <f>VLOOKUP($D$1&amp;":"&amp;$A205,'Array Content'!$F$2:$J$4513,3,FALSE)</f>
        <v>STK11</v>
      </c>
      <c r="D205" s="4" t="str">
        <f>VLOOKUP($D$1&amp;":"&amp;$A205,'Array Content'!$F$2:$J$4513,4,FALSE)</f>
        <v>c.580G&gt;T</v>
      </c>
      <c r="E205" s="4" t="str">
        <f>VLOOKUP($D$1&amp;":"&amp;$A205,'Array Content'!$F$2:$J$4513,5,FALSE)</f>
        <v>SMPH014239A</v>
      </c>
    </row>
    <row r="206" spans="1:5" ht="15" customHeight="1" x14ac:dyDescent="0.25">
      <c r="A206" s="4" t="s">
        <v>4863</v>
      </c>
      <c r="B206" s="4">
        <f>VLOOKUP($D$1&amp;":"&amp;$A206,'Array Content'!$F$2:$J$4513,2,FALSE)</f>
        <v>20857</v>
      </c>
      <c r="C206" s="4" t="str">
        <f>VLOOKUP($D$1&amp;":"&amp;$A206,'Array Content'!$F$2:$J$4513,3,FALSE)</f>
        <v>STK11</v>
      </c>
      <c r="D206" s="4" t="str">
        <f>VLOOKUP($D$1&amp;":"&amp;$A206,'Array Content'!$F$2:$J$4513,4,FALSE)</f>
        <v>c.787_790delTTGT</v>
      </c>
      <c r="E206" s="4" t="str">
        <f>VLOOKUP($D$1&amp;":"&amp;$A206,'Array Content'!$F$2:$J$4513,5,FALSE)</f>
        <v>SMPH014329A</v>
      </c>
    </row>
    <row r="207" spans="1:5" ht="15" customHeight="1" x14ac:dyDescent="0.25">
      <c r="A207" s="4" t="s">
        <v>4864</v>
      </c>
      <c r="B207" s="4">
        <f>VLOOKUP($D$1&amp;":"&amp;$A207,'Array Content'!$F$2:$J$4513,2,FALSE)</f>
        <v>29005</v>
      </c>
      <c r="C207" s="4" t="str">
        <f>VLOOKUP($D$1&amp;":"&amp;$A207,'Array Content'!$F$2:$J$4513,3,FALSE)</f>
        <v>STK11</v>
      </c>
      <c r="D207" s="4" t="str">
        <f>VLOOKUP($D$1&amp;":"&amp;$A207,'Array Content'!$F$2:$J$4513,4,FALSE)</f>
        <v>c.816C&gt;T</v>
      </c>
      <c r="E207" s="4" t="str">
        <f>VLOOKUP($D$1&amp;":"&amp;$A207,'Array Content'!$F$2:$J$4513,5,FALSE)</f>
        <v>SMPH014348A</v>
      </c>
    </row>
    <row r="208" spans="1:5" ht="15" customHeight="1" x14ac:dyDescent="0.25">
      <c r="A208" s="4" t="s">
        <v>4865</v>
      </c>
      <c r="B208" s="4">
        <f>VLOOKUP($D$1&amp;":"&amp;$A208,'Array Content'!$F$2:$J$4513,2,FALSE)</f>
        <v>20871</v>
      </c>
      <c r="C208" s="4" t="str">
        <f>VLOOKUP($D$1&amp;":"&amp;$A208,'Array Content'!$F$2:$J$4513,3,FALSE)</f>
        <v>STK11</v>
      </c>
      <c r="D208" s="4" t="str">
        <f>VLOOKUP($D$1&amp;":"&amp;$A208,'Array Content'!$F$2:$J$4513,4,FALSE)</f>
        <v>c.837delC</v>
      </c>
      <c r="E208" s="4" t="str">
        <f>VLOOKUP($D$1&amp;":"&amp;$A208,'Array Content'!$F$2:$J$4513,5,FALSE)</f>
        <v>SMPH014256A</v>
      </c>
    </row>
    <row r="209" spans="1:5" ht="15" customHeight="1" x14ac:dyDescent="0.25">
      <c r="A209" s="4" t="s">
        <v>4866</v>
      </c>
      <c r="B209" s="4">
        <f>VLOOKUP($D$1&amp;":"&amp;$A209,'Array Content'!$F$2:$J$4513,2,FALSE)</f>
        <v>21355</v>
      </c>
      <c r="C209" s="4" t="str">
        <f>VLOOKUP($D$1&amp;":"&amp;$A209,'Array Content'!$F$2:$J$4513,3,FALSE)</f>
        <v>STK11</v>
      </c>
      <c r="D209" s="4" t="str">
        <f>VLOOKUP($D$1&amp;":"&amp;$A209,'Array Content'!$F$2:$J$4513,4,FALSE)</f>
        <v>c.842C&gt;T</v>
      </c>
      <c r="E209" s="4" t="str">
        <f>VLOOKUP($D$1&amp;":"&amp;$A209,'Array Content'!$F$2:$J$4513,5,FALSE)</f>
        <v>SMPH014254A</v>
      </c>
    </row>
    <row r="210" spans="1:5" ht="15" customHeight="1" x14ac:dyDescent="0.25">
      <c r="A210" s="4" t="s">
        <v>4867</v>
      </c>
      <c r="B210" s="4">
        <f>VLOOKUP($D$1&amp;":"&amp;$A210,'Array Content'!$F$2:$J$4513,2,FALSE)</f>
        <v>12924</v>
      </c>
      <c r="C210" s="4" t="str">
        <f>VLOOKUP($D$1&amp;":"&amp;$A210,'Array Content'!$F$2:$J$4513,3,FALSE)</f>
        <v>STK11</v>
      </c>
      <c r="D210" s="4" t="str">
        <f>VLOOKUP($D$1&amp;":"&amp;$A210,'Array Content'!$F$2:$J$4513,4,FALSE)</f>
        <v>c.842delC</v>
      </c>
      <c r="E210" s="4" t="str">
        <f>VLOOKUP($D$1&amp;":"&amp;$A210,'Array Content'!$F$2:$J$4513,5,FALSE)</f>
        <v>SMPH014248A</v>
      </c>
    </row>
    <row r="211" spans="1:5" ht="15" customHeight="1" x14ac:dyDescent="0.25">
      <c r="A211" s="4" t="s">
        <v>4868</v>
      </c>
      <c r="B211" s="4">
        <f>VLOOKUP($D$1&amp;":"&amp;$A211,'Array Content'!$F$2:$J$4513,2,FALSE)</f>
        <v>29468</v>
      </c>
      <c r="C211" s="4" t="str">
        <f>VLOOKUP($D$1&amp;":"&amp;$A211,'Array Content'!$F$2:$J$4513,3,FALSE)</f>
        <v>STK11</v>
      </c>
      <c r="D211" s="4" t="str">
        <f>VLOOKUP($D$1&amp;":"&amp;$A211,'Array Content'!$F$2:$J$4513,4,FALSE)</f>
        <v>c.910C&gt;T</v>
      </c>
      <c r="E211" s="4" t="str">
        <f>VLOOKUP($D$1&amp;":"&amp;$A211,'Array Content'!$F$2:$J$4513,5,FALSE)</f>
        <v>SMPH014304A</v>
      </c>
    </row>
    <row r="212" spans="1:5" ht="15" customHeight="1" x14ac:dyDescent="0.25">
      <c r="A212" s="4" t="s">
        <v>4869</v>
      </c>
      <c r="B212" s="4">
        <f>VLOOKUP($D$1&amp;":"&amp;$A212,'Array Content'!$F$2:$J$4513,2,FALSE)</f>
        <v>21378</v>
      </c>
      <c r="C212" s="4" t="str">
        <f>VLOOKUP($D$1&amp;":"&amp;$A212,'Array Content'!$F$2:$J$4513,3,FALSE)</f>
        <v>STK11</v>
      </c>
      <c r="D212" s="4" t="str">
        <f>VLOOKUP($D$1&amp;":"&amp;$A212,'Array Content'!$F$2:$J$4513,4,FALSE)</f>
        <v>c.96C&gt;G</v>
      </c>
      <c r="E212" s="4" t="str">
        <f>VLOOKUP($D$1&amp;":"&amp;$A212,'Array Content'!$F$2:$J$4513,5,FALSE)</f>
        <v>SMPH014257A</v>
      </c>
    </row>
    <row r="213" spans="1:5" ht="15" customHeight="1" x14ac:dyDescent="0.25">
      <c r="A213" s="4" t="s">
        <v>4870</v>
      </c>
      <c r="B213" s="4">
        <f>VLOOKUP($D$1&amp;":"&amp;$A213,'Array Content'!$F$2:$J$4513,2,FALSE)</f>
        <v>18652</v>
      </c>
      <c r="C213" s="4" t="str">
        <f>VLOOKUP($D$1&amp;":"&amp;$A213,'Array Content'!$F$2:$J$4513,3,FALSE)</f>
        <v>STK11</v>
      </c>
      <c r="D213" s="4" t="str">
        <f>VLOOKUP($D$1&amp;":"&amp;$A213,'Array Content'!$F$2:$J$4513,4,FALSE)</f>
        <v>c.996G&gt;A</v>
      </c>
      <c r="E213" s="4" t="str">
        <f>VLOOKUP($D$1&amp;":"&amp;$A213,'Array Content'!$F$2:$J$4513,5,FALSE)</f>
        <v>SMPH014333A</v>
      </c>
    </row>
    <row r="214" spans="1:5" ht="15" customHeight="1" x14ac:dyDescent="0.25">
      <c r="A214" s="4" t="s">
        <v>4871</v>
      </c>
      <c r="B214" s="4">
        <f>VLOOKUP($D$1&amp;":"&amp;$A214,'Array Content'!$F$2:$J$4513,2,FALSE)</f>
        <v>41644</v>
      </c>
      <c r="C214" s="4" t="str">
        <f>VLOOKUP($D$1&amp;":"&amp;$A214,'Array Content'!$F$2:$J$4513,3,FALSE)</f>
        <v>TET2</v>
      </c>
      <c r="D214" s="4" t="str">
        <f>VLOOKUP($D$1&amp;":"&amp;$A214,'Array Content'!$F$2:$J$4513,4,FALSE)</f>
        <v>c.1648C&gt;T</v>
      </c>
      <c r="E214" s="4" t="str">
        <f>VLOOKUP($D$1&amp;":"&amp;$A214,'Array Content'!$F$2:$J$4513,5,FALSE)</f>
        <v>SMPH033769A</v>
      </c>
    </row>
    <row r="215" spans="1:5" ht="15" customHeight="1" x14ac:dyDescent="0.25">
      <c r="A215" s="4" t="s">
        <v>4872</v>
      </c>
      <c r="B215" s="4">
        <f>VLOOKUP($D$1&amp;":"&amp;$A215,'Array Content'!$F$2:$J$4513,2,FALSE)</f>
        <v>11073</v>
      </c>
      <c r="C215" s="4" t="str">
        <f>VLOOKUP($D$1&amp;":"&amp;$A215,'Array Content'!$F$2:$J$4513,3,FALSE)</f>
        <v>TP53</v>
      </c>
      <c r="D215" s="4" t="str">
        <f>VLOOKUP($D$1&amp;":"&amp;$A215,'Array Content'!$F$2:$J$4513,4,FALSE)</f>
        <v>c.1024C&gt;T</v>
      </c>
      <c r="E215" s="4" t="str">
        <f>VLOOKUP($D$1&amp;":"&amp;$A215,'Array Content'!$F$2:$J$4513,5,FALSE)</f>
        <v>SMPH015065A</v>
      </c>
    </row>
    <row r="216" spans="1:5" ht="15" customHeight="1" x14ac:dyDescent="0.25">
      <c r="A216" s="4" t="s">
        <v>4873</v>
      </c>
      <c r="B216" s="4">
        <f>VLOOKUP($D$1&amp;":"&amp;$A216,'Array Content'!$F$2:$J$4513,2,FALSE)</f>
        <v>11582</v>
      </c>
      <c r="C216" s="4" t="str">
        <f>VLOOKUP($D$1&amp;":"&amp;$A216,'Array Content'!$F$2:$J$4513,3,FALSE)</f>
        <v>TP53</v>
      </c>
      <c r="D216" s="4" t="str">
        <f>VLOOKUP($D$1&amp;":"&amp;$A216,'Array Content'!$F$2:$J$4513,4,FALSE)</f>
        <v>c.395A&gt;G</v>
      </c>
      <c r="E216" s="4" t="str">
        <f>VLOOKUP($D$1&amp;":"&amp;$A216,'Array Content'!$F$2:$J$4513,5,FALSE)</f>
        <v>SMPH015094A</v>
      </c>
    </row>
    <row r="217" spans="1:5" ht="15" customHeight="1" x14ac:dyDescent="0.25">
      <c r="A217" s="4" t="s">
        <v>4874</v>
      </c>
      <c r="B217" s="4">
        <f>VLOOKUP($D$1&amp;":"&amp;$A217,'Array Content'!$F$2:$J$4513,2,FALSE)</f>
        <v>43963</v>
      </c>
      <c r="C217" s="4" t="str">
        <f>VLOOKUP($D$1&amp;":"&amp;$A217,'Array Content'!$F$2:$J$4513,3,FALSE)</f>
        <v>TP53</v>
      </c>
      <c r="D217" s="4" t="str">
        <f>VLOOKUP($D$1&amp;":"&amp;$A217,'Array Content'!$F$2:$J$4513,4,FALSE)</f>
        <v>c.396G&gt;C</v>
      </c>
      <c r="E217" s="4" t="str">
        <f>VLOOKUP($D$1&amp;":"&amp;$A217,'Array Content'!$F$2:$J$4513,5,FALSE)</f>
        <v>SMPH035134A</v>
      </c>
    </row>
    <row r="218" spans="1:5" ht="15" customHeight="1" x14ac:dyDescent="0.25">
      <c r="A218" s="4" t="s">
        <v>4875</v>
      </c>
      <c r="B218" s="4">
        <f>VLOOKUP($D$1&amp;":"&amp;$A218,'Array Content'!$F$2:$J$4513,2,FALSE)</f>
        <v>10801</v>
      </c>
      <c r="C218" s="4" t="str">
        <f>VLOOKUP($D$1&amp;":"&amp;$A218,'Array Content'!$F$2:$J$4513,3,FALSE)</f>
        <v>TP53</v>
      </c>
      <c r="D218" s="4" t="str">
        <f>VLOOKUP($D$1&amp;":"&amp;$A218,'Array Content'!$F$2:$J$4513,4,FALSE)</f>
        <v>c.404G&gt;A</v>
      </c>
      <c r="E218" s="4" t="str">
        <f>VLOOKUP($D$1&amp;":"&amp;$A218,'Array Content'!$F$2:$J$4513,5,FALSE)</f>
        <v>SMPH015154A</v>
      </c>
    </row>
    <row r="219" spans="1:5" ht="15" customHeight="1" x14ac:dyDescent="0.25">
      <c r="A219" s="4" t="s">
        <v>4876</v>
      </c>
      <c r="B219" s="4">
        <f>VLOOKUP($D$1&amp;":"&amp;$A219,'Array Content'!$F$2:$J$4513,2,FALSE)</f>
        <v>10647</v>
      </c>
      <c r="C219" s="4" t="str">
        <f>VLOOKUP($D$1&amp;":"&amp;$A219,'Array Content'!$F$2:$J$4513,3,FALSE)</f>
        <v>TP53</v>
      </c>
      <c r="D219" s="4" t="str">
        <f>VLOOKUP($D$1&amp;":"&amp;$A219,'Array Content'!$F$2:$J$4513,4,FALSE)</f>
        <v>c.404G&gt;T</v>
      </c>
      <c r="E219" s="4" t="str">
        <f>VLOOKUP($D$1&amp;":"&amp;$A219,'Array Content'!$F$2:$J$4513,5,FALSE)</f>
        <v>SMPH014911A</v>
      </c>
    </row>
    <row r="220" spans="1:5" ht="15" customHeight="1" x14ac:dyDescent="0.25">
      <c r="A220" s="4" t="s">
        <v>4877</v>
      </c>
      <c r="B220" s="4">
        <f>VLOOKUP($D$1&amp;":"&amp;$A220,'Array Content'!$F$2:$J$4513,2,FALSE)</f>
        <v>11166</v>
      </c>
      <c r="C220" s="4" t="str">
        <f>VLOOKUP($D$1&amp;":"&amp;$A220,'Array Content'!$F$2:$J$4513,3,FALSE)</f>
        <v>TP53</v>
      </c>
      <c r="D220" s="4" t="str">
        <f>VLOOKUP($D$1&amp;":"&amp;$A220,'Array Content'!$F$2:$J$4513,4,FALSE)</f>
        <v>c.406C&gt;T</v>
      </c>
      <c r="E220" s="4" t="str">
        <f>VLOOKUP($D$1&amp;":"&amp;$A220,'Array Content'!$F$2:$J$4513,5,FALSE)</f>
        <v>SMPH014989A</v>
      </c>
    </row>
    <row r="221" spans="1:5" ht="15" customHeight="1" x14ac:dyDescent="0.25">
      <c r="A221" s="4" t="s">
        <v>4878</v>
      </c>
      <c r="B221" s="4">
        <f>VLOOKUP($D$1&amp;":"&amp;$A221,'Array Content'!$F$2:$J$4513,2,FALSE)</f>
        <v>43708</v>
      </c>
      <c r="C221" s="4" t="str">
        <f>VLOOKUP($D$1&amp;":"&amp;$A221,'Array Content'!$F$2:$J$4513,3,FALSE)</f>
        <v>TP53</v>
      </c>
      <c r="D221" s="4" t="str">
        <f>VLOOKUP($D$1&amp;":"&amp;$A221,'Array Content'!$F$2:$J$4513,4,FALSE)</f>
        <v>c.422G&gt;A</v>
      </c>
      <c r="E221" s="4" t="str">
        <f>VLOOKUP($D$1&amp;":"&amp;$A221,'Array Content'!$F$2:$J$4513,5,FALSE)</f>
        <v>SMPH034537A</v>
      </c>
    </row>
    <row r="222" spans="1:5" ht="15" customHeight="1" x14ac:dyDescent="0.25">
      <c r="A222" s="4" t="s">
        <v>4879</v>
      </c>
      <c r="B222" s="4">
        <f>VLOOKUP($D$1&amp;":"&amp;$A222,'Array Content'!$F$2:$J$4513,2,FALSE)</f>
        <v>11245</v>
      </c>
      <c r="C222" s="4" t="str">
        <f>VLOOKUP($D$1&amp;":"&amp;$A222,'Array Content'!$F$2:$J$4513,3,FALSE)</f>
        <v>TP53</v>
      </c>
      <c r="D222" s="4" t="str">
        <f>VLOOKUP($D$1&amp;":"&amp;$A222,'Array Content'!$F$2:$J$4513,4,FALSE)</f>
        <v>c.430C&gt;T</v>
      </c>
      <c r="E222" s="4" t="str">
        <f>VLOOKUP($D$1&amp;":"&amp;$A222,'Array Content'!$F$2:$J$4513,5,FALSE)</f>
        <v>SMPH014994A</v>
      </c>
    </row>
    <row r="223" spans="1:5" ht="15" customHeight="1" x14ac:dyDescent="0.25">
      <c r="A223" s="4" t="s">
        <v>4880</v>
      </c>
      <c r="B223" s="4">
        <f>VLOOKUP($D$1&amp;":"&amp;$A223,'Array Content'!$F$2:$J$4513,2,FALSE)</f>
        <v>43609</v>
      </c>
      <c r="C223" s="4" t="str">
        <f>VLOOKUP($D$1&amp;":"&amp;$A223,'Array Content'!$F$2:$J$4513,3,FALSE)</f>
        <v>TP53</v>
      </c>
      <c r="D223" s="4" t="str">
        <f>VLOOKUP($D$1&amp;":"&amp;$A223,'Array Content'!$F$2:$J$4513,4,FALSE)</f>
        <v>c.437G&gt;A</v>
      </c>
      <c r="E223" s="4" t="str">
        <f>VLOOKUP($D$1&amp;":"&amp;$A223,'Array Content'!$F$2:$J$4513,5,FALSE)</f>
        <v>SMPH034567A</v>
      </c>
    </row>
    <row r="224" spans="1:5" ht="15" customHeight="1" x14ac:dyDescent="0.25">
      <c r="A224" s="4" t="s">
        <v>4881</v>
      </c>
      <c r="B224" s="4">
        <f>VLOOKUP($D$1&amp;":"&amp;$A224,'Array Content'!$F$2:$J$4513,2,FALSE)</f>
        <v>10727</v>
      </c>
      <c r="C224" s="4" t="str">
        <f>VLOOKUP($D$1&amp;":"&amp;$A224,'Array Content'!$F$2:$J$4513,3,FALSE)</f>
        <v>TP53</v>
      </c>
      <c r="D224" s="4" t="str">
        <f>VLOOKUP($D$1&amp;":"&amp;$A224,'Array Content'!$F$2:$J$4513,4,FALSE)</f>
        <v>c.438G&gt;A</v>
      </c>
      <c r="E224" s="4" t="str">
        <f>VLOOKUP($D$1&amp;":"&amp;$A224,'Array Content'!$F$2:$J$4513,5,FALSE)</f>
        <v>SMPH015140A</v>
      </c>
    </row>
    <row r="225" spans="1:5" ht="15" customHeight="1" x14ac:dyDescent="0.25">
      <c r="A225" s="4" t="s">
        <v>4882</v>
      </c>
      <c r="B225" s="4">
        <f>VLOOKUP($D$1&amp;":"&amp;$A225,'Array Content'!$F$2:$J$4513,2,FALSE)</f>
        <v>10905</v>
      </c>
      <c r="C225" s="4" t="str">
        <f>VLOOKUP($D$1&amp;":"&amp;$A225,'Array Content'!$F$2:$J$4513,3,FALSE)</f>
        <v>TP53</v>
      </c>
      <c r="D225" s="4" t="str">
        <f>VLOOKUP($D$1&amp;":"&amp;$A225,'Array Content'!$F$2:$J$4513,4,FALSE)</f>
        <v>c.451C&gt;T</v>
      </c>
      <c r="E225" s="4" t="str">
        <f>VLOOKUP($D$1&amp;":"&amp;$A225,'Array Content'!$F$2:$J$4513,5,FALSE)</f>
        <v>SMPH015043A</v>
      </c>
    </row>
    <row r="226" spans="1:5" ht="15" customHeight="1" x14ac:dyDescent="0.25">
      <c r="A226" s="4" t="s">
        <v>4883</v>
      </c>
      <c r="B226" s="4">
        <f>VLOOKUP($D$1&amp;":"&amp;$A226,'Array Content'!$F$2:$J$4513,2,FALSE)</f>
        <v>11476</v>
      </c>
      <c r="C226" s="4" t="str">
        <f>VLOOKUP($D$1&amp;":"&amp;$A226,'Array Content'!$F$2:$J$4513,3,FALSE)</f>
        <v>TP53</v>
      </c>
      <c r="D226" s="4" t="str">
        <f>VLOOKUP($D$1&amp;":"&amp;$A226,'Array Content'!$F$2:$J$4513,4,FALSE)</f>
        <v>c.452C&gt;A</v>
      </c>
      <c r="E226" s="4" t="str">
        <f>VLOOKUP($D$1&amp;":"&amp;$A226,'Array Content'!$F$2:$J$4513,5,FALSE)</f>
        <v>SMPH014969A</v>
      </c>
    </row>
    <row r="227" spans="1:5" ht="15" customHeight="1" x14ac:dyDescent="0.25">
      <c r="A227" s="4" t="s">
        <v>4884</v>
      </c>
      <c r="B227" s="4">
        <f>VLOOKUP($D$1&amp;":"&amp;$A227,'Array Content'!$F$2:$J$4513,2,FALSE)</f>
        <v>10790</v>
      </c>
      <c r="C227" s="4" t="str">
        <f>VLOOKUP($D$1&amp;":"&amp;$A227,'Array Content'!$F$2:$J$4513,3,FALSE)</f>
        <v>TP53</v>
      </c>
      <c r="D227" s="4" t="str">
        <f>VLOOKUP($D$1&amp;":"&amp;$A227,'Array Content'!$F$2:$J$4513,4,FALSE)</f>
        <v>c.455C&gt;T</v>
      </c>
      <c r="E227" s="4" t="str">
        <f>VLOOKUP($D$1&amp;":"&amp;$A227,'Array Content'!$F$2:$J$4513,5,FALSE)</f>
        <v>SMPH014958A</v>
      </c>
    </row>
    <row r="228" spans="1:5" ht="15" customHeight="1" x14ac:dyDescent="0.25">
      <c r="A228" s="4" t="s">
        <v>4885</v>
      </c>
      <c r="B228" s="4">
        <f>VLOOKUP($D$1&amp;":"&amp;$A228,'Array Content'!$F$2:$J$4513,2,FALSE)</f>
        <v>6815</v>
      </c>
      <c r="C228" s="4" t="str">
        <f>VLOOKUP($D$1&amp;":"&amp;$A228,'Array Content'!$F$2:$J$4513,3,FALSE)</f>
        <v>TP53</v>
      </c>
      <c r="D228" s="4" t="str">
        <f>VLOOKUP($D$1&amp;":"&amp;$A228,'Array Content'!$F$2:$J$4513,4,FALSE)</f>
        <v>c.461G&gt;T</v>
      </c>
      <c r="E228" s="4" t="str">
        <f>VLOOKUP($D$1&amp;":"&amp;$A228,'Array Content'!$F$2:$J$4513,5,FALSE)</f>
        <v>SMPH015134A</v>
      </c>
    </row>
    <row r="229" spans="1:5" ht="15" customHeight="1" x14ac:dyDescent="0.25">
      <c r="A229" s="4" t="s">
        <v>4886</v>
      </c>
      <c r="B229" s="4">
        <f>VLOOKUP($D$1&amp;":"&amp;$A229,'Array Content'!$F$2:$J$4513,2,FALSE)</f>
        <v>10760</v>
      </c>
      <c r="C229" s="4" t="str">
        <f>VLOOKUP($D$1&amp;":"&amp;$A229,'Array Content'!$F$2:$J$4513,3,FALSE)</f>
        <v>TP53</v>
      </c>
      <c r="D229" s="4" t="str">
        <f>VLOOKUP($D$1&amp;":"&amp;$A229,'Array Content'!$F$2:$J$4513,4,FALSE)</f>
        <v>c.467G&gt;C</v>
      </c>
      <c r="E229" s="4" t="str">
        <f>VLOOKUP($D$1&amp;":"&amp;$A229,'Array Content'!$F$2:$J$4513,5,FALSE)</f>
        <v>SMPH015042A</v>
      </c>
    </row>
    <row r="230" spans="1:5" ht="15" customHeight="1" x14ac:dyDescent="0.25">
      <c r="A230" s="4" t="s">
        <v>4887</v>
      </c>
      <c r="B230" s="4">
        <f>VLOOKUP($D$1&amp;":"&amp;$A230,'Array Content'!$F$2:$J$4513,2,FALSE)</f>
        <v>10670</v>
      </c>
      <c r="C230" s="4" t="str">
        <f>VLOOKUP($D$1&amp;":"&amp;$A230,'Array Content'!$F$2:$J$4513,3,FALSE)</f>
        <v>TP53</v>
      </c>
      <c r="D230" s="4" t="str">
        <f>VLOOKUP($D$1&amp;":"&amp;$A230,'Array Content'!$F$2:$J$4513,4,FALSE)</f>
        <v>c.469G&gt;T</v>
      </c>
      <c r="E230" s="4" t="str">
        <f>VLOOKUP($D$1&amp;":"&amp;$A230,'Array Content'!$F$2:$J$4513,5,FALSE)</f>
        <v>SMPH014984A</v>
      </c>
    </row>
    <row r="231" spans="1:5" ht="15" customHeight="1" x14ac:dyDescent="0.25">
      <c r="A231" s="4" t="s">
        <v>4888</v>
      </c>
      <c r="B231" s="4">
        <f>VLOOKUP($D$1&amp;":"&amp;$A231,'Array Content'!$F$2:$J$4513,2,FALSE)</f>
        <v>10690</v>
      </c>
      <c r="C231" s="4" t="str">
        <f>VLOOKUP($D$1&amp;":"&amp;$A231,'Array Content'!$F$2:$J$4513,3,FALSE)</f>
        <v>TP53</v>
      </c>
      <c r="D231" s="4" t="str">
        <f>VLOOKUP($D$1&amp;":"&amp;$A231,'Array Content'!$F$2:$J$4513,4,FALSE)</f>
        <v>c.473G&gt;A</v>
      </c>
      <c r="E231" s="4" t="str">
        <f>VLOOKUP($D$1&amp;":"&amp;$A231,'Array Content'!$F$2:$J$4513,5,FALSE)</f>
        <v>SMPH014957A</v>
      </c>
    </row>
    <row r="232" spans="1:5" ht="15" customHeight="1" x14ac:dyDescent="0.25">
      <c r="A232" s="4" t="s">
        <v>4889</v>
      </c>
      <c r="B232" s="4">
        <f>VLOOKUP($D$1&amp;":"&amp;$A232,'Array Content'!$F$2:$J$4513,2,FALSE)</f>
        <v>10714</v>
      </c>
      <c r="C232" s="4" t="str">
        <f>VLOOKUP($D$1&amp;":"&amp;$A232,'Array Content'!$F$2:$J$4513,3,FALSE)</f>
        <v>TP53</v>
      </c>
      <c r="D232" s="4" t="str">
        <f>VLOOKUP($D$1&amp;":"&amp;$A232,'Array Content'!$F$2:$J$4513,4,FALSE)</f>
        <v>c.473G&gt;T</v>
      </c>
      <c r="E232" s="4" t="str">
        <f>VLOOKUP($D$1&amp;":"&amp;$A232,'Array Content'!$F$2:$J$4513,5,FALSE)</f>
        <v>SMPH015138A</v>
      </c>
    </row>
    <row r="233" spans="1:5" ht="15" customHeight="1" x14ac:dyDescent="0.25">
      <c r="A233" s="4" t="s">
        <v>4890</v>
      </c>
      <c r="B233" s="4">
        <f>VLOOKUP($D$1&amp;":"&amp;$A233,'Array Content'!$F$2:$J$4513,2,FALSE)</f>
        <v>11148</v>
      </c>
      <c r="C233" s="4" t="str">
        <f>VLOOKUP($D$1&amp;":"&amp;$A233,'Array Content'!$F$2:$J$4513,3,FALSE)</f>
        <v>TP53</v>
      </c>
      <c r="D233" s="4" t="str">
        <f>VLOOKUP($D$1&amp;":"&amp;$A233,'Array Content'!$F$2:$J$4513,4,FALSE)</f>
        <v>c.476C&gt;T</v>
      </c>
      <c r="E233" s="4" t="str">
        <f>VLOOKUP($D$1&amp;":"&amp;$A233,'Array Content'!$F$2:$J$4513,5,FALSE)</f>
        <v>SMPH014972A</v>
      </c>
    </row>
    <row r="234" spans="1:5" ht="15" customHeight="1" x14ac:dyDescent="0.25">
      <c r="A234" s="4" t="s">
        <v>4891</v>
      </c>
      <c r="B234" s="4">
        <f>VLOOKUP($D$1&amp;":"&amp;$A234,'Array Content'!$F$2:$J$4513,2,FALSE)</f>
        <v>10739</v>
      </c>
      <c r="C234" s="4" t="str">
        <f>VLOOKUP($D$1&amp;":"&amp;$A234,'Array Content'!$F$2:$J$4513,3,FALSE)</f>
        <v>TP53</v>
      </c>
      <c r="D234" s="4" t="str">
        <f>VLOOKUP($D$1&amp;":"&amp;$A234,'Array Content'!$F$2:$J$4513,4,FALSE)</f>
        <v>c.481G&gt;A</v>
      </c>
      <c r="E234" s="4" t="str">
        <f>VLOOKUP($D$1&amp;":"&amp;$A234,'Array Content'!$F$2:$J$4513,5,FALSE)</f>
        <v>SMPH015187A</v>
      </c>
    </row>
    <row r="235" spans="1:5" ht="15" customHeight="1" x14ac:dyDescent="0.25">
      <c r="A235" s="4" t="s">
        <v>4892</v>
      </c>
      <c r="B235" s="4">
        <f>VLOOKUP($D$1&amp;":"&amp;$A235,'Array Content'!$F$2:$J$4513,2,FALSE)</f>
        <v>10808</v>
      </c>
      <c r="C235" s="4" t="str">
        <f>VLOOKUP($D$1&amp;":"&amp;$A235,'Array Content'!$F$2:$J$4513,3,FALSE)</f>
        <v>TP53</v>
      </c>
      <c r="D235" s="4" t="str">
        <f>VLOOKUP($D$1&amp;":"&amp;$A235,'Array Content'!$F$2:$J$4513,4,FALSE)</f>
        <v>c.488A&gt;G</v>
      </c>
      <c r="E235" s="4" t="str">
        <f>VLOOKUP($D$1&amp;":"&amp;$A235,'Array Content'!$F$2:$J$4513,5,FALSE)</f>
        <v>SMPH014931A</v>
      </c>
    </row>
    <row r="236" spans="1:5" ht="15" customHeight="1" x14ac:dyDescent="0.25">
      <c r="A236" s="4" t="s">
        <v>4893</v>
      </c>
      <c r="B236" s="4">
        <f>VLOOKUP($D$1&amp;":"&amp;$A236,'Array Content'!$F$2:$J$4513,2,FALSE)</f>
        <v>11084</v>
      </c>
      <c r="C236" s="4" t="str">
        <f>VLOOKUP($D$1&amp;":"&amp;$A236,'Array Content'!$F$2:$J$4513,3,FALSE)</f>
        <v>TP53</v>
      </c>
      <c r="D236" s="4" t="str">
        <f>VLOOKUP($D$1&amp;":"&amp;$A236,'Array Content'!$F$2:$J$4513,4,FALSE)</f>
        <v>c.517G&gt;A</v>
      </c>
      <c r="E236" s="4" t="str">
        <f>VLOOKUP($D$1&amp;":"&amp;$A236,'Array Content'!$F$2:$J$4513,5,FALSE)</f>
        <v>SMPH015105A</v>
      </c>
    </row>
    <row r="237" spans="1:5" ht="15" customHeight="1" x14ac:dyDescent="0.25">
      <c r="A237" s="4" t="s">
        <v>4894</v>
      </c>
      <c r="B237" s="4">
        <f>VLOOKUP($D$1&amp;":"&amp;$A237,'Array Content'!$F$2:$J$4513,2,FALSE)</f>
        <v>43559</v>
      </c>
      <c r="C237" s="4" t="str">
        <f>VLOOKUP($D$1&amp;":"&amp;$A237,'Array Content'!$F$2:$J$4513,3,FALSE)</f>
        <v>TP53</v>
      </c>
      <c r="D237" s="4" t="str">
        <f>VLOOKUP($D$1&amp;":"&amp;$A237,'Array Content'!$F$2:$J$4513,4,FALSE)</f>
        <v>c.517G&gt;T</v>
      </c>
      <c r="E237" s="4" t="str">
        <f>VLOOKUP($D$1&amp;":"&amp;$A237,'Array Content'!$F$2:$J$4513,5,FALSE)</f>
        <v>SMPH034455A</v>
      </c>
    </row>
    <row r="238" spans="1:5" ht="15" customHeight="1" x14ac:dyDescent="0.25">
      <c r="A238" s="4" t="s">
        <v>4895</v>
      </c>
      <c r="B238" s="4">
        <f>VLOOKUP($D$1&amp;":"&amp;$A238,'Array Content'!$F$2:$J$4513,2,FALSE)</f>
        <v>10648</v>
      </c>
      <c r="C238" s="4" t="str">
        <f>VLOOKUP($D$1&amp;":"&amp;$A238,'Array Content'!$F$2:$J$4513,3,FALSE)</f>
        <v>TP53</v>
      </c>
      <c r="D238" s="4" t="str">
        <f>VLOOKUP($D$1&amp;":"&amp;$A238,'Array Content'!$F$2:$J$4513,4,FALSE)</f>
        <v>c.524G&gt;A</v>
      </c>
      <c r="E238" s="4" t="str">
        <f>VLOOKUP($D$1&amp;":"&amp;$A238,'Array Content'!$F$2:$J$4513,5,FALSE)</f>
        <v>SMPH014921A</v>
      </c>
    </row>
    <row r="239" spans="1:5" ht="15" customHeight="1" x14ac:dyDescent="0.25">
      <c r="A239" s="4" t="s">
        <v>4896</v>
      </c>
      <c r="B239" s="4">
        <f>VLOOKUP($D$1&amp;":"&amp;$A239,'Array Content'!$F$2:$J$4513,2,FALSE)</f>
        <v>10687</v>
      </c>
      <c r="C239" s="4" t="str">
        <f>VLOOKUP($D$1&amp;":"&amp;$A239,'Array Content'!$F$2:$J$4513,3,FALSE)</f>
        <v>TP53</v>
      </c>
      <c r="D239" s="4" t="str">
        <f>VLOOKUP($D$1&amp;":"&amp;$A239,'Array Content'!$F$2:$J$4513,4,FALSE)</f>
        <v>c.527G&gt;A</v>
      </c>
      <c r="E239" s="4" t="str">
        <f>VLOOKUP($D$1&amp;":"&amp;$A239,'Array Content'!$F$2:$J$4513,5,FALSE)</f>
        <v>SMPH015119A</v>
      </c>
    </row>
    <row r="240" spans="1:5" ht="15" customHeight="1" x14ac:dyDescent="0.25">
      <c r="A240" s="4" t="s">
        <v>4897</v>
      </c>
      <c r="B240" s="4">
        <f>VLOOKUP($D$1&amp;":"&amp;$A240,'Array Content'!$F$2:$J$4513,2,FALSE)</f>
        <v>10645</v>
      </c>
      <c r="C240" s="4" t="str">
        <f>VLOOKUP($D$1&amp;":"&amp;$A240,'Array Content'!$F$2:$J$4513,3,FALSE)</f>
        <v>TP53</v>
      </c>
      <c r="D240" s="4" t="str">
        <f>VLOOKUP($D$1&amp;":"&amp;$A240,'Array Content'!$F$2:$J$4513,4,FALSE)</f>
        <v>c.527G&gt;T</v>
      </c>
      <c r="E240" s="4" t="str">
        <f>VLOOKUP($D$1&amp;":"&amp;$A240,'Array Content'!$F$2:$J$4513,5,FALSE)</f>
        <v>SMPH014960A</v>
      </c>
    </row>
    <row r="241" spans="1:5" ht="15" customHeight="1" x14ac:dyDescent="0.25">
      <c r="A241" s="4" t="s">
        <v>4898</v>
      </c>
      <c r="B241" s="4">
        <f>VLOOKUP($D$1&amp;":"&amp;$A241,'Array Content'!$F$2:$J$4513,2,FALSE)</f>
        <v>10768</v>
      </c>
      <c r="C241" s="4" t="str">
        <f>VLOOKUP($D$1&amp;":"&amp;$A241,'Array Content'!$F$2:$J$4513,3,FALSE)</f>
        <v>TP53</v>
      </c>
      <c r="D241" s="4" t="str">
        <f>VLOOKUP($D$1&amp;":"&amp;$A241,'Array Content'!$F$2:$J$4513,4,FALSE)</f>
        <v>c.535C&gt;T</v>
      </c>
      <c r="E241" s="4" t="str">
        <f>VLOOKUP($D$1&amp;":"&amp;$A241,'Array Content'!$F$2:$J$4513,5,FALSE)</f>
        <v>SMPH015208A</v>
      </c>
    </row>
    <row r="242" spans="1:5" ht="15" customHeight="1" x14ac:dyDescent="0.25">
      <c r="A242" s="4" t="s">
        <v>4899</v>
      </c>
      <c r="B242" s="4">
        <f>VLOOKUP($D$1&amp;":"&amp;$A242,'Array Content'!$F$2:$J$4513,2,FALSE)</f>
        <v>10889</v>
      </c>
      <c r="C242" s="4" t="str">
        <f>VLOOKUP($D$1&amp;":"&amp;$A242,'Array Content'!$F$2:$J$4513,3,FALSE)</f>
        <v>TP53</v>
      </c>
      <c r="D242" s="4" t="str">
        <f>VLOOKUP($D$1&amp;":"&amp;$A242,'Array Content'!$F$2:$J$4513,4,FALSE)</f>
        <v>c.536A&gt;G</v>
      </c>
      <c r="E242" s="4" t="str">
        <f>VLOOKUP($D$1&amp;":"&amp;$A242,'Array Content'!$F$2:$J$4513,5,FALSE)</f>
        <v>SMPH015072A</v>
      </c>
    </row>
    <row r="243" spans="1:5" ht="15" customHeight="1" x14ac:dyDescent="0.25">
      <c r="A243" s="4" t="s">
        <v>4900</v>
      </c>
      <c r="B243" s="4">
        <f>VLOOKUP($D$1&amp;":"&amp;$A243,'Array Content'!$F$2:$J$4513,2,FALSE)</f>
        <v>43635</v>
      </c>
      <c r="C243" s="4" t="str">
        <f>VLOOKUP($D$1&amp;":"&amp;$A243,'Array Content'!$F$2:$J$4513,3,FALSE)</f>
        <v>TP53</v>
      </c>
      <c r="D243" s="4" t="str">
        <f>VLOOKUP($D$1&amp;":"&amp;$A243,'Array Content'!$F$2:$J$4513,4,FALSE)</f>
        <v>c.536A&gt;T</v>
      </c>
      <c r="E243" s="4" t="str">
        <f>VLOOKUP($D$1&amp;":"&amp;$A243,'Array Content'!$F$2:$J$4513,5,FALSE)</f>
        <v>SMPH034554A</v>
      </c>
    </row>
    <row r="244" spans="1:5" ht="15" customHeight="1" x14ac:dyDescent="0.25">
      <c r="A244" s="4" t="s">
        <v>4901</v>
      </c>
      <c r="B244" s="4">
        <f>VLOOKUP($D$1&amp;":"&amp;$A244,'Array Content'!$F$2:$J$4513,2,FALSE)</f>
        <v>10733</v>
      </c>
      <c r="C244" s="4" t="str">
        <f>VLOOKUP($D$1&amp;":"&amp;$A244,'Array Content'!$F$2:$J$4513,3,FALSE)</f>
        <v>TP53</v>
      </c>
      <c r="D244" s="4" t="str">
        <f>VLOOKUP($D$1&amp;":"&amp;$A244,'Array Content'!$F$2:$J$4513,4,FALSE)</f>
        <v>c.574C&gt;T</v>
      </c>
      <c r="E244" s="4" t="str">
        <f>VLOOKUP($D$1&amp;":"&amp;$A244,'Array Content'!$F$2:$J$4513,5,FALSE)</f>
        <v>SMPH015161A</v>
      </c>
    </row>
    <row r="245" spans="1:5" ht="15" customHeight="1" x14ac:dyDescent="0.25">
      <c r="A245" s="4" t="s">
        <v>4902</v>
      </c>
      <c r="B245" s="4">
        <f>VLOOKUP($D$1&amp;":"&amp;$A245,'Array Content'!$F$2:$J$4513,2,FALSE)</f>
        <v>10672</v>
      </c>
      <c r="C245" s="4" t="str">
        <f>VLOOKUP($D$1&amp;":"&amp;$A245,'Array Content'!$F$2:$J$4513,3,FALSE)</f>
        <v>TP53</v>
      </c>
      <c r="D245" s="4" t="str">
        <f>VLOOKUP($D$1&amp;":"&amp;$A245,'Array Content'!$F$2:$J$4513,4,FALSE)</f>
        <v>c.577C&gt;T</v>
      </c>
      <c r="E245" s="4" t="str">
        <f>VLOOKUP($D$1&amp;":"&amp;$A245,'Array Content'!$F$2:$J$4513,5,FALSE)</f>
        <v>SMPH015192A</v>
      </c>
    </row>
    <row r="246" spans="1:5" ht="15" customHeight="1" x14ac:dyDescent="0.25">
      <c r="A246" s="4" t="s">
        <v>4903</v>
      </c>
      <c r="B246" s="4">
        <f>VLOOKUP($D$1&amp;":"&amp;$A246,'Array Content'!$F$2:$J$4513,2,FALSE)</f>
        <v>10742</v>
      </c>
      <c r="C246" s="4" t="str">
        <f>VLOOKUP($D$1&amp;":"&amp;$A246,'Array Content'!$F$2:$J$4513,3,FALSE)</f>
        <v>TP53</v>
      </c>
      <c r="D246" s="4" t="str">
        <f>VLOOKUP($D$1&amp;":"&amp;$A246,'Array Content'!$F$2:$J$4513,4,FALSE)</f>
        <v>c.578A&gt;G</v>
      </c>
      <c r="E246" s="4" t="str">
        <f>VLOOKUP($D$1&amp;":"&amp;$A246,'Array Content'!$F$2:$J$4513,5,FALSE)</f>
        <v>SMPH014975A</v>
      </c>
    </row>
    <row r="247" spans="1:5" ht="15" customHeight="1" x14ac:dyDescent="0.25">
      <c r="A247" s="4" t="s">
        <v>4904</v>
      </c>
      <c r="B247" s="4">
        <f>VLOOKUP($D$1&amp;":"&amp;$A247,'Array Content'!$F$2:$J$4513,2,FALSE)</f>
        <v>11066</v>
      </c>
      <c r="C247" s="4" t="str">
        <f>VLOOKUP($D$1&amp;":"&amp;$A247,'Array Content'!$F$2:$J$4513,3,FALSE)</f>
        <v>TP53</v>
      </c>
      <c r="D247" s="4" t="str">
        <f>VLOOKUP($D$1&amp;":"&amp;$A247,'Array Content'!$F$2:$J$4513,4,FALSE)</f>
        <v>c.578A&gt;T</v>
      </c>
      <c r="E247" s="4" t="str">
        <f>VLOOKUP($D$1&amp;":"&amp;$A247,'Array Content'!$F$2:$J$4513,5,FALSE)</f>
        <v>SMPH014968A</v>
      </c>
    </row>
    <row r="248" spans="1:5" ht="15" customHeight="1" x14ac:dyDescent="0.25">
      <c r="A248" s="4" t="s">
        <v>4905</v>
      </c>
      <c r="B248" s="4">
        <f>VLOOKUP($D$1&amp;":"&amp;$A248,'Array Content'!$F$2:$J$4513,2,FALSE)</f>
        <v>44571</v>
      </c>
      <c r="C248" s="4" t="str">
        <f>VLOOKUP($D$1&amp;":"&amp;$A248,'Array Content'!$F$2:$J$4513,3,FALSE)</f>
        <v>TP53</v>
      </c>
      <c r="D248" s="4" t="str">
        <f>VLOOKUP($D$1&amp;":"&amp;$A248,'Array Content'!$F$2:$J$4513,4,FALSE)</f>
        <v>c.581T&gt;G</v>
      </c>
      <c r="E248" s="4" t="str">
        <f>VLOOKUP($D$1&amp;":"&amp;$A248,'Array Content'!$F$2:$J$4513,5,FALSE)</f>
        <v>SMPH034553A</v>
      </c>
    </row>
    <row r="249" spans="1:5" ht="15" customHeight="1" x14ac:dyDescent="0.25">
      <c r="A249" s="4" t="s">
        <v>4906</v>
      </c>
      <c r="B249" s="4">
        <f>VLOOKUP($D$1&amp;":"&amp;$A249,'Array Content'!$F$2:$J$4513,2,FALSE)</f>
        <v>11089</v>
      </c>
      <c r="C249" s="4" t="str">
        <f>VLOOKUP($D$1&amp;":"&amp;$A249,'Array Content'!$F$2:$J$4513,3,FALSE)</f>
        <v>TP53</v>
      </c>
      <c r="D249" s="4" t="str">
        <f>VLOOKUP($D$1&amp;":"&amp;$A249,'Array Content'!$F$2:$J$4513,4,FALSE)</f>
        <v>c.584T&gt;C</v>
      </c>
      <c r="E249" s="4" t="str">
        <f>VLOOKUP($D$1&amp;":"&amp;$A249,'Array Content'!$F$2:$J$4513,5,FALSE)</f>
        <v>SMPH015069A</v>
      </c>
    </row>
    <row r="250" spans="1:5" ht="15" customHeight="1" x14ac:dyDescent="0.25">
      <c r="A250" s="4" t="s">
        <v>4907</v>
      </c>
      <c r="B250" s="4">
        <f>VLOOKUP($D$1&amp;":"&amp;$A250,'Array Content'!$F$2:$J$4513,2,FALSE)</f>
        <v>10705</v>
      </c>
      <c r="C250" s="4" t="str">
        <f>VLOOKUP($D$1&amp;":"&amp;$A250,'Array Content'!$F$2:$J$4513,3,FALSE)</f>
        <v>TP53</v>
      </c>
      <c r="D250" s="4" t="str">
        <f>VLOOKUP($D$1&amp;":"&amp;$A250,'Array Content'!$F$2:$J$4513,4,FALSE)</f>
        <v>c.586C&gt;T</v>
      </c>
      <c r="E250" s="4" t="str">
        <f>VLOOKUP($D$1&amp;":"&amp;$A250,'Array Content'!$F$2:$J$4513,5,FALSE)</f>
        <v>SMPH014949A</v>
      </c>
    </row>
    <row r="251" spans="1:5" ht="15" customHeight="1" x14ac:dyDescent="0.25">
      <c r="A251" s="4" t="s">
        <v>4908</v>
      </c>
      <c r="B251" s="4">
        <f>VLOOKUP($D$1&amp;":"&amp;$A251,'Array Content'!$F$2:$J$4513,2,FALSE)</f>
        <v>43947</v>
      </c>
      <c r="C251" s="4" t="str">
        <f>VLOOKUP($D$1&amp;":"&amp;$A251,'Array Content'!$F$2:$J$4513,3,FALSE)</f>
        <v>TP53</v>
      </c>
      <c r="D251" s="4" t="str">
        <f>VLOOKUP($D$1&amp;":"&amp;$A251,'Array Content'!$F$2:$J$4513,4,FALSE)</f>
        <v>c.614A&gt;G</v>
      </c>
      <c r="E251" s="4" t="str">
        <f>VLOOKUP($D$1&amp;":"&amp;$A251,'Array Content'!$F$2:$J$4513,5,FALSE)</f>
        <v>SMPH034421A</v>
      </c>
    </row>
    <row r="252" spans="1:5" ht="15" customHeight="1" x14ac:dyDescent="0.25">
      <c r="A252" s="4" t="s">
        <v>4909</v>
      </c>
      <c r="B252" s="4">
        <f>VLOOKUP($D$1&amp;":"&amp;$A252,'Array Content'!$F$2:$J$4513,2,FALSE)</f>
        <v>6482</v>
      </c>
      <c r="C252" s="4" t="str">
        <f>VLOOKUP($D$1&amp;":"&amp;$A252,'Array Content'!$F$2:$J$4513,3,FALSE)</f>
        <v>TP53</v>
      </c>
      <c r="D252" s="4" t="str">
        <f>VLOOKUP($D$1&amp;":"&amp;$A252,'Array Content'!$F$2:$J$4513,4,FALSE)</f>
        <v>c.625_626delAG</v>
      </c>
      <c r="E252" s="4" t="str">
        <f>VLOOKUP($D$1&amp;":"&amp;$A252,'Array Content'!$F$2:$J$4513,5,FALSE)</f>
        <v>SMPH015175A</v>
      </c>
    </row>
    <row r="253" spans="1:5" ht="15" customHeight="1" x14ac:dyDescent="0.25">
      <c r="A253" s="4" t="s">
        <v>4910</v>
      </c>
      <c r="B253" s="4">
        <f>VLOOKUP($D$1&amp;":"&amp;$A253,'Array Content'!$F$2:$J$4513,2,FALSE)</f>
        <v>10654</v>
      </c>
      <c r="C253" s="4" t="str">
        <f>VLOOKUP($D$1&amp;":"&amp;$A253,'Array Content'!$F$2:$J$4513,3,FALSE)</f>
        <v>TP53</v>
      </c>
      <c r="D253" s="4" t="str">
        <f>VLOOKUP($D$1&amp;":"&amp;$A253,'Array Content'!$F$2:$J$4513,4,FALSE)</f>
        <v>c.637C&gt;T</v>
      </c>
      <c r="E253" s="4" t="str">
        <f>VLOOKUP($D$1&amp;":"&amp;$A253,'Array Content'!$F$2:$J$4513,5,FALSE)</f>
        <v>SMPH014928A</v>
      </c>
    </row>
    <row r="254" spans="1:5" ht="15" customHeight="1" x14ac:dyDescent="0.25">
      <c r="A254" s="4" t="s">
        <v>4911</v>
      </c>
      <c r="B254" s="4">
        <f>VLOOKUP($D$1&amp;":"&amp;$A254,'Array Content'!$F$2:$J$4513,2,FALSE)</f>
        <v>43650</v>
      </c>
      <c r="C254" s="4" t="str">
        <f>VLOOKUP($D$1&amp;":"&amp;$A254,'Array Content'!$F$2:$J$4513,3,FALSE)</f>
        <v>TP53</v>
      </c>
      <c r="D254" s="4" t="str">
        <f>VLOOKUP($D$1&amp;":"&amp;$A254,'Array Content'!$F$2:$J$4513,4,FALSE)</f>
        <v>c.638G&gt;T</v>
      </c>
      <c r="E254" s="4" t="str">
        <f>VLOOKUP($D$1&amp;":"&amp;$A254,'Array Content'!$F$2:$J$4513,5,FALSE)</f>
        <v>SMPH034475A</v>
      </c>
    </row>
    <row r="255" spans="1:5" ht="15" customHeight="1" x14ac:dyDescent="0.25">
      <c r="A255" s="4" t="s">
        <v>4912</v>
      </c>
      <c r="B255" s="4">
        <f>VLOOKUP($D$1&amp;":"&amp;$A255,'Array Content'!$F$2:$J$4513,2,FALSE)</f>
        <v>43687</v>
      </c>
      <c r="C255" s="4" t="str">
        <f>VLOOKUP($D$1&amp;":"&amp;$A255,'Array Content'!$F$2:$J$4513,3,FALSE)</f>
        <v>TP53</v>
      </c>
      <c r="D255" s="4" t="str">
        <f>VLOOKUP($D$1&amp;":"&amp;$A255,'Array Content'!$F$2:$J$4513,4,FALSE)</f>
        <v>c.641A&gt;G</v>
      </c>
      <c r="E255" s="4" t="str">
        <f>VLOOKUP($D$1&amp;":"&amp;$A255,'Array Content'!$F$2:$J$4513,5,FALSE)</f>
        <v>SMPH034420A</v>
      </c>
    </row>
    <row r="256" spans="1:5" ht="15" customHeight="1" x14ac:dyDescent="0.25">
      <c r="A256" s="4" t="s">
        <v>4913</v>
      </c>
      <c r="B256" s="4">
        <f>VLOOKUP($D$1&amp;":"&amp;$A256,'Array Content'!$F$2:$J$4513,2,FALSE)</f>
        <v>10667</v>
      </c>
      <c r="C256" s="4" t="str">
        <f>VLOOKUP($D$1&amp;":"&amp;$A256,'Array Content'!$F$2:$J$4513,3,FALSE)</f>
        <v>TP53</v>
      </c>
      <c r="D256" s="4" t="str">
        <f>VLOOKUP($D$1&amp;":"&amp;$A256,'Array Content'!$F$2:$J$4513,4,FALSE)</f>
        <v>c.646G&gt;A</v>
      </c>
      <c r="E256" s="4" t="str">
        <f>VLOOKUP($D$1&amp;":"&amp;$A256,'Array Content'!$F$2:$J$4513,5,FALSE)</f>
        <v>SMPH015006A</v>
      </c>
    </row>
    <row r="257" spans="1:5" ht="15" customHeight="1" x14ac:dyDescent="0.25">
      <c r="A257" s="4" t="s">
        <v>4914</v>
      </c>
      <c r="B257" s="4">
        <f>VLOOKUP($D$1&amp;":"&amp;$A257,'Array Content'!$F$2:$J$4513,2,FALSE)</f>
        <v>10758</v>
      </c>
      <c r="C257" s="4" t="str">
        <f>VLOOKUP($D$1&amp;":"&amp;$A257,'Array Content'!$F$2:$J$4513,3,FALSE)</f>
        <v>TP53</v>
      </c>
      <c r="D257" s="4" t="str">
        <f>VLOOKUP($D$1&amp;":"&amp;$A257,'Array Content'!$F$2:$J$4513,4,FALSE)</f>
        <v>c.659A&gt;G</v>
      </c>
      <c r="E257" s="4" t="str">
        <f>VLOOKUP($D$1&amp;":"&amp;$A257,'Array Content'!$F$2:$J$4513,5,FALSE)</f>
        <v>SMPH014964A</v>
      </c>
    </row>
    <row r="258" spans="1:5" ht="15" customHeight="1" x14ac:dyDescent="0.25">
      <c r="A258" s="4" t="s">
        <v>4915</v>
      </c>
      <c r="B258" s="4">
        <f>VLOOKUP($D$1&amp;":"&amp;$A258,'Array Content'!$F$2:$J$4513,2,FALSE)</f>
        <v>10725</v>
      </c>
      <c r="C258" s="4" t="str">
        <f>VLOOKUP($D$1&amp;":"&amp;$A258,'Array Content'!$F$2:$J$4513,3,FALSE)</f>
        <v>TP53</v>
      </c>
      <c r="D258" s="4" t="str">
        <f>VLOOKUP($D$1&amp;":"&amp;$A258,'Array Content'!$F$2:$J$4513,4,FALSE)</f>
        <v>c.701A&gt;G</v>
      </c>
      <c r="E258" s="4" t="str">
        <f>VLOOKUP($D$1&amp;":"&amp;$A258,'Array Content'!$F$2:$J$4513,5,FALSE)</f>
        <v>SMPH014944A</v>
      </c>
    </row>
    <row r="259" spans="1:5" ht="15" customHeight="1" x14ac:dyDescent="0.25">
      <c r="A259" s="4" t="s">
        <v>4916</v>
      </c>
      <c r="B259" s="4">
        <f>VLOOKUP($D$1&amp;":"&amp;$A259,'Array Content'!$F$2:$J$4513,2,FALSE)</f>
        <v>10731</v>
      </c>
      <c r="C259" s="4" t="str">
        <f>VLOOKUP($D$1&amp;":"&amp;$A259,'Array Content'!$F$2:$J$4513,3,FALSE)</f>
        <v>TP53</v>
      </c>
      <c r="D259" s="4" t="str">
        <f>VLOOKUP($D$1&amp;":"&amp;$A259,'Array Content'!$F$2:$J$4513,4,FALSE)</f>
        <v>c.707A&gt;G</v>
      </c>
      <c r="E259" s="4" t="str">
        <f>VLOOKUP($D$1&amp;":"&amp;$A259,'Array Content'!$F$2:$J$4513,5,FALSE)</f>
        <v>SMPH015023A</v>
      </c>
    </row>
    <row r="260" spans="1:5" ht="15" customHeight="1" x14ac:dyDescent="0.25">
      <c r="A260" s="4" t="s">
        <v>4917</v>
      </c>
      <c r="B260" s="4">
        <f>VLOOKUP($D$1&amp;":"&amp;$A260,'Array Content'!$F$2:$J$4513,2,FALSE)</f>
        <v>10834</v>
      </c>
      <c r="C260" s="4" t="str">
        <f>VLOOKUP($D$1&amp;":"&amp;$A260,'Array Content'!$F$2:$J$4513,3,FALSE)</f>
        <v>TP53</v>
      </c>
      <c r="D260" s="4" t="str">
        <f>VLOOKUP($D$1&amp;":"&amp;$A260,'Array Content'!$F$2:$J$4513,4,FALSE)</f>
        <v>c.711G&gt;A</v>
      </c>
      <c r="E260" s="4" t="str">
        <f>VLOOKUP($D$1&amp;":"&amp;$A260,'Array Content'!$F$2:$J$4513,5,FALSE)</f>
        <v>SMPH015199A</v>
      </c>
    </row>
    <row r="261" spans="1:5" ht="15" customHeight="1" x14ac:dyDescent="0.25">
      <c r="A261" s="4" t="s">
        <v>4918</v>
      </c>
      <c r="B261" s="4">
        <f>VLOOKUP($D$1&amp;":"&amp;$A261,'Array Content'!$F$2:$J$4513,2,FALSE)</f>
        <v>11063</v>
      </c>
      <c r="C261" s="4" t="str">
        <f>VLOOKUP($D$1&amp;":"&amp;$A261,'Array Content'!$F$2:$J$4513,3,FALSE)</f>
        <v>TP53</v>
      </c>
      <c r="D261" s="4" t="str">
        <f>VLOOKUP($D$1&amp;":"&amp;$A261,'Array Content'!$F$2:$J$4513,4,FALSE)</f>
        <v>c.711G&gt;T</v>
      </c>
      <c r="E261" s="4" t="str">
        <f>VLOOKUP($D$1&amp;":"&amp;$A261,'Array Content'!$F$2:$J$4513,5,FALSE)</f>
        <v>SMPH014988A</v>
      </c>
    </row>
    <row r="262" spans="1:5" ht="15" customHeight="1" x14ac:dyDescent="0.25">
      <c r="A262" s="4" t="s">
        <v>4919</v>
      </c>
      <c r="B262" s="4">
        <f>VLOOKUP($D$1&amp;":"&amp;$A262,'Array Content'!$F$2:$J$4513,2,FALSE)</f>
        <v>11059</v>
      </c>
      <c r="C262" s="4" t="str">
        <f>VLOOKUP($D$1&amp;":"&amp;$A262,'Array Content'!$F$2:$J$4513,3,FALSE)</f>
        <v>TP53</v>
      </c>
      <c r="D262" s="4" t="str">
        <f>VLOOKUP($D$1&amp;":"&amp;$A262,'Array Content'!$F$2:$J$4513,4,FALSE)</f>
        <v>c.713G&gt;A</v>
      </c>
      <c r="E262" s="4" t="str">
        <f>VLOOKUP($D$1&amp;":"&amp;$A262,'Array Content'!$F$2:$J$4513,5,FALSE)</f>
        <v>SMPH015089A</v>
      </c>
    </row>
    <row r="263" spans="1:5" ht="15" customHeight="1" x14ac:dyDescent="0.25">
      <c r="A263" s="4" t="s">
        <v>4920</v>
      </c>
      <c r="B263" s="4">
        <f>VLOOKUP($D$1&amp;":"&amp;$A263,'Array Content'!$F$2:$J$4513,2,FALSE)</f>
        <v>43778</v>
      </c>
      <c r="C263" s="4" t="str">
        <f>VLOOKUP($D$1&amp;":"&amp;$A263,'Array Content'!$F$2:$J$4513,3,FALSE)</f>
        <v>TP53</v>
      </c>
      <c r="D263" s="4" t="str">
        <f>VLOOKUP($D$1&amp;":"&amp;$A263,'Array Content'!$F$2:$J$4513,4,FALSE)</f>
        <v>c.713G&gt;T</v>
      </c>
      <c r="E263" s="4" t="str">
        <f>VLOOKUP($D$1&amp;":"&amp;$A263,'Array Content'!$F$2:$J$4513,5,FALSE)</f>
        <v>SMPH034467A</v>
      </c>
    </row>
    <row r="264" spans="1:5" ht="15" customHeight="1" x14ac:dyDescent="0.25">
      <c r="A264" s="4" t="s">
        <v>4921</v>
      </c>
      <c r="B264" s="4">
        <f>VLOOKUP($D$1&amp;":"&amp;$A264,'Array Content'!$F$2:$J$4513,2,FALSE)</f>
        <v>10777</v>
      </c>
      <c r="C264" s="4" t="str">
        <f>VLOOKUP($D$1&amp;":"&amp;$A264,'Array Content'!$F$2:$J$4513,3,FALSE)</f>
        <v>TP53</v>
      </c>
      <c r="D264" s="4" t="str">
        <f>VLOOKUP($D$1&amp;":"&amp;$A264,'Array Content'!$F$2:$J$4513,4,FALSE)</f>
        <v>c.715A&gt;G</v>
      </c>
      <c r="E264" s="4" t="str">
        <f>VLOOKUP($D$1&amp;":"&amp;$A264,'Array Content'!$F$2:$J$4513,5,FALSE)</f>
        <v>SMPH015188A</v>
      </c>
    </row>
    <row r="265" spans="1:5" ht="15" customHeight="1" x14ac:dyDescent="0.25">
      <c r="A265" s="4" t="s">
        <v>4922</v>
      </c>
      <c r="B265" s="4">
        <f>VLOOKUP($D$1&amp;":"&amp;$A265,'Array Content'!$F$2:$J$4513,2,FALSE)</f>
        <v>10709</v>
      </c>
      <c r="C265" s="4" t="str">
        <f>VLOOKUP($D$1&amp;":"&amp;$A265,'Array Content'!$F$2:$J$4513,3,FALSE)</f>
        <v>TP53</v>
      </c>
      <c r="D265" s="4" t="str">
        <f>VLOOKUP($D$1&amp;":"&amp;$A265,'Array Content'!$F$2:$J$4513,4,FALSE)</f>
        <v>c.722C&gt;G</v>
      </c>
      <c r="E265" s="4" t="str">
        <f>VLOOKUP($D$1&amp;":"&amp;$A265,'Array Content'!$F$2:$J$4513,5,FALSE)</f>
        <v>SMPH014933A</v>
      </c>
    </row>
    <row r="266" spans="1:5" ht="15" customHeight="1" x14ac:dyDescent="0.25">
      <c r="A266" s="4" t="s">
        <v>4923</v>
      </c>
      <c r="B266" s="4">
        <f>VLOOKUP($D$1&amp;":"&amp;$A266,'Array Content'!$F$2:$J$4513,2,FALSE)</f>
        <v>10812</v>
      </c>
      <c r="C266" s="4" t="str">
        <f>VLOOKUP($D$1&amp;":"&amp;$A266,'Array Content'!$F$2:$J$4513,3,FALSE)</f>
        <v>TP53</v>
      </c>
      <c r="D266" s="4" t="str">
        <f>VLOOKUP($D$1&amp;":"&amp;$A266,'Array Content'!$F$2:$J$4513,4,FALSE)</f>
        <v>c.722C&gt;T</v>
      </c>
      <c r="E266" s="4" t="str">
        <f>VLOOKUP($D$1&amp;":"&amp;$A266,'Array Content'!$F$2:$J$4513,5,FALSE)</f>
        <v>SMPH014924A</v>
      </c>
    </row>
    <row r="267" spans="1:5" ht="15" customHeight="1" x14ac:dyDescent="0.25">
      <c r="A267" s="4" t="s">
        <v>4924</v>
      </c>
      <c r="B267" s="4">
        <f>VLOOKUP($D$1&amp;":"&amp;$A267,'Array Content'!$F$2:$J$4513,2,FALSE)</f>
        <v>10646</v>
      </c>
      <c r="C267" s="4" t="str">
        <f>VLOOKUP($D$1&amp;":"&amp;$A267,'Array Content'!$F$2:$J$4513,3,FALSE)</f>
        <v>TP53</v>
      </c>
      <c r="D267" s="4" t="str">
        <f>VLOOKUP($D$1&amp;":"&amp;$A267,'Array Content'!$F$2:$J$4513,4,FALSE)</f>
        <v>c.725G&gt;A</v>
      </c>
      <c r="E267" s="4" t="str">
        <f>VLOOKUP($D$1&amp;":"&amp;$A267,'Array Content'!$F$2:$J$4513,5,FALSE)</f>
        <v>SMPH015220A</v>
      </c>
    </row>
    <row r="268" spans="1:5" ht="15" customHeight="1" x14ac:dyDescent="0.25">
      <c r="A268" s="4" t="s">
        <v>4925</v>
      </c>
      <c r="B268" s="4">
        <f>VLOOKUP($D$1&amp;":"&amp;$A268,'Array Content'!$F$2:$J$4513,2,FALSE)</f>
        <v>10810</v>
      </c>
      <c r="C268" s="4" t="str">
        <f>VLOOKUP($D$1&amp;":"&amp;$A268,'Array Content'!$F$2:$J$4513,3,FALSE)</f>
        <v>TP53</v>
      </c>
      <c r="D268" s="4" t="str">
        <f>VLOOKUP($D$1&amp;":"&amp;$A268,'Array Content'!$F$2:$J$4513,4,FALSE)</f>
        <v>c.725G&gt;T</v>
      </c>
      <c r="E268" s="4" t="str">
        <f>VLOOKUP($D$1&amp;":"&amp;$A268,'Array Content'!$F$2:$J$4513,5,FALSE)</f>
        <v>SMPH015002A</v>
      </c>
    </row>
    <row r="269" spans="1:5" ht="15" customHeight="1" x14ac:dyDescent="0.25">
      <c r="A269" s="4" t="s">
        <v>4926</v>
      </c>
      <c r="B269" s="4">
        <f>VLOOKUP($D$1&amp;":"&amp;$A269,'Array Content'!$F$2:$J$4513,2,FALSE)</f>
        <v>10941</v>
      </c>
      <c r="C269" s="4" t="str">
        <f>VLOOKUP($D$1&amp;":"&amp;$A269,'Array Content'!$F$2:$J$4513,3,FALSE)</f>
        <v>TP53</v>
      </c>
      <c r="D269" s="4" t="str">
        <f>VLOOKUP($D$1&amp;":"&amp;$A269,'Array Content'!$F$2:$J$4513,4,FALSE)</f>
        <v>c.730G&gt;A</v>
      </c>
      <c r="E269" s="4" t="str">
        <f>VLOOKUP($D$1&amp;":"&amp;$A269,'Array Content'!$F$2:$J$4513,5,FALSE)</f>
        <v>SMPH015100A</v>
      </c>
    </row>
    <row r="270" spans="1:5" ht="15" customHeight="1" x14ac:dyDescent="0.25">
      <c r="A270" s="4" t="s">
        <v>4927</v>
      </c>
      <c r="B270" s="4">
        <f>VLOOKUP($D$1&amp;":"&amp;$A270,'Array Content'!$F$2:$J$4513,2,FALSE)</f>
        <v>11524</v>
      </c>
      <c r="C270" s="4" t="str">
        <f>VLOOKUP($D$1&amp;":"&amp;$A270,'Array Content'!$F$2:$J$4513,3,FALSE)</f>
        <v>TP53</v>
      </c>
      <c r="D270" s="4" t="str">
        <f>VLOOKUP($D$1&amp;":"&amp;$A270,'Array Content'!$F$2:$J$4513,4,FALSE)</f>
        <v>c.730G&gt;T</v>
      </c>
      <c r="E270" s="4" t="str">
        <f>VLOOKUP($D$1&amp;":"&amp;$A270,'Array Content'!$F$2:$J$4513,5,FALSE)</f>
        <v>SMPH015087A</v>
      </c>
    </row>
    <row r="271" spans="1:5" ht="15" customHeight="1" x14ac:dyDescent="0.25">
      <c r="A271" s="4" t="s">
        <v>4928</v>
      </c>
      <c r="B271" s="4">
        <f>VLOOKUP($D$1&amp;":"&amp;$A271,'Array Content'!$F$2:$J$4513,2,FALSE)</f>
        <v>10883</v>
      </c>
      <c r="C271" s="4" t="str">
        <f>VLOOKUP($D$1&amp;":"&amp;$A271,'Array Content'!$F$2:$J$4513,3,FALSE)</f>
        <v>TP53</v>
      </c>
      <c r="D271" s="4" t="str">
        <f>VLOOKUP($D$1&amp;":"&amp;$A271,'Array Content'!$F$2:$J$4513,4,FALSE)</f>
        <v>c.731G&gt;A</v>
      </c>
      <c r="E271" s="4" t="str">
        <f>VLOOKUP($D$1&amp;":"&amp;$A271,'Array Content'!$F$2:$J$4513,5,FALSE)</f>
        <v>SMPH015004A</v>
      </c>
    </row>
    <row r="272" spans="1:5" ht="15" customHeight="1" x14ac:dyDescent="0.25">
      <c r="A272" s="4" t="s">
        <v>4929</v>
      </c>
      <c r="B272" s="4">
        <f>VLOOKUP($D$1&amp;":"&amp;$A272,'Array Content'!$F$2:$J$4513,2,FALSE)</f>
        <v>6932</v>
      </c>
      <c r="C272" s="4" t="str">
        <f>VLOOKUP($D$1&amp;":"&amp;$A272,'Array Content'!$F$2:$J$4513,3,FALSE)</f>
        <v>TP53</v>
      </c>
      <c r="D272" s="4" t="str">
        <f>VLOOKUP($D$1&amp;":"&amp;$A272,'Array Content'!$F$2:$J$4513,4,FALSE)</f>
        <v>c.733G&gt;A</v>
      </c>
      <c r="E272" s="4" t="str">
        <f>VLOOKUP($D$1&amp;":"&amp;$A272,'Array Content'!$F$2:$J$4513,5,FALSE)</f>
        <v>SMPH014940A</v>
      </c>
    </row>
    <row r="273" spans="1:5" ht="15" customHeight="1" x14ac:dyDescent="0.25">
      <c r="A273" s="4" t="s">
        <v>4930</v>
      </c>
      <c r="B273" s="4">
        <f>VLOOKUP($D$1&amp;":"&amp;$A273,'Array Content'!$F$2:$J$4513,2,FALSE)</f>
        <v>11081</v>
      </c>
      <c r="C273" s="4" t="str">
        <f>VLOOKUP($D$1&amp;":"&amp;$A273,'Array Content'!$F$2:$J$4513,3,FALSE)</f>
        <v>TP53</v>
      </c>
      <c r="D273" s="4" t="str">
        <f>VLOOKUP($D$1&amp;":"&amp;$A273,'Array Content'!$F$2:$J$4513,4,FALSE)</f>
        <v>c.733G&gt;T</v>
      </c>
      <c r="E273" s="4" t="str">
        <f>VLOOKUP($D$1&amp;":"&amp;$A273,'Array Content'!$F$2:$J$4513,5,FALSE)</f>
        <v>SMPH014979A</v>
      </c>
    </row>
    <row r="274" spans="1:5" ht="15" customHeight="1" x14ac:dyDescent="0.25">
      <c r="A274" s="4" t="s">
        <v>4931</v>
      </c>
      <c r="B274" s="4">
        <f>VLOOKUP($D$1&amp;":"&amp;$A274,'Array Content'!$F$2:$J$4513,2,FALSE)</f>
        <v>43606</v>
      </c>
      <c r="C274" s="4" t="str">
        <f>VLOOKUP($D$1&amp;":"&amp;$A274,'Array Content'!$F$2:$J$4513,3,FALSE)</f>
        <v>TP53</v>
      </c>
      <c r="D274" s="4" t="str">
        <f>VLOOKUP($D$1&amp;":"&amp;$A274,'Array Content'!$F$2:$J$4513,4,FALSE)</f>
        <v>c.734G&gt;A</v>
      </c>
      <c r="E274" s="4" t="str">
        <f>VLOOKUP($D$1&amp;":"&amp;$A274,'Array Content'!$F$2:$J$4513,5,FALSE)</f>
        <v>SMPH034441A</v>
      </c>
    </row>
    <row r="275" spans="1:5" ht="15" customHeight="1" x14ac:dyDescent="0.25">
      <c r="A275" s="4" t="s">
        <v>4932</v>
      </c>
      <c r="B275" s="4">
        <f>VLOOKUP($D$1&amp;":"&amp;$A275,'Array Content'!$F$2:$J$4513,2,FALSE)</f>
        <v>11196</v>
      </c>
      <c r="C275" s="4" t="str">
        <f>VLOOKUP($D$1&amp;":"&amp;$A275,'Array Content'!$F$2:$J$4513,3,FALSE)</f>
        <v>TP53</v>
      </c>
      <c r="D275" s="4" t="str">
        <f>VLOOKUP($D$1&amp;":"&amp;$A275,'Array Content'!$F$2:$J$4513,4,FALSE)</f>
        <v>c.734G&gt;T</v>
      </c>
      <c r="E275" s="4" t="str">
        <f>VLOOKUP($D$1&amp;":"&amp;$A275,'Array Content'!$F$2:$J$4513,5,FALSE)</f>
        <v>SMPH014986A</v>
      </c>
    </row>
    <row r="276" spans="1:5" ht="15" customHeight="1" x14ac:dyDescent="0.25">
      <c r="A276" s="4" t="s">
        <v>4933</v>
      </c>
      <c r="B276" s="4">
        <f>VLOOKUP($D$1&amp;":"&amp;$A276,'Array Content'!$F$2:$J$4513,2,FALSE)</f>
        <v>43555</v>
      </c>
      <c r="C276" s="4" t="str">
        <f>VLOOKUP($D$1&amp;":"&amp;$A276,'Array Content'!$F$2:$J$4513,3,FALSE)</f>
        <v>TP53</v>
      </c>
      <c r="D276" s="4" t="str">
        <f>VLOOKUP($D$1&amp;":"&amp;$A276,'Array Content'!$F$2:$J$4513,4,FALSE)</f>
        <v>c.736A&gt;G</v>
      </c>
      <c r="E276" s="4" t="str">
        <f>VLOOKUP($D$1&amp;":"&amp;$A276,'Array Content'!$F$2:$J$4513,5,FALSE)</f>
        <v>SMPH034425A</v>
      </c>
    </row>
    <row r="277" spans="1:5" ht="15" customHeight="1" x14ac:dyDescent="0.25">
      <c r="A277" s="4" t="s">
        <v>4934</v>
      </c>
      <c r="B277" s="4">
        <f>VLOOKUP($D$1&amp;":"&amp;$A277,'Array Content'!$F$2:$J$4513,2,FALSE)</f>
        <v>10656</v>
      </c>
      <c r="C277" s="4" t="str">
        <f>VLOOKUP($D$1&amp;":"&amp;$A277,'Array Content'!$F$2:$J$4513,3,FALSE)</f>
        <v>TP53</v>
      </c>
      <c r="D277" s="4" t="str">
        <f>VLOOKUP($D$1&amp;":"&amp;$A277,'Array Content'!$F$2:$J$4513,4,FALSE)</f>
        <v>c.742C&gt;T</v>
      </c>
      <c r="E277" s="4" t="str">
        <f>VLOOKUP($D$1&amp;":"&amp;$A277,'Array Content'!$F$2:$J$4513,5,FALSE)</f>
        <v>SMPH014929A</v>
      </c>
    </row>
    <row r="278" spans="1:5" ht="15" customHeight="1" x14ac:dyDescent="0.25">
      <c r="A278" s="4" t="s">
        <v>4935</v>
      </c>
      <c r="B278" s="4">
        <f>VLOOKUP($D$1&amp;":"&amp;$A278,'Array Content'!$F$2:$J$4513,2,FALSE)</f>
        <v>10662</v>
      </c>
      <c r="C278" s="4" t="str">
        <f>VLOOKUP($D$1&amp;":"&amp;$A278,'Array Content'!$F$2:$J$4513,3,FALSE)</f>
        <v>TP53</v>
      </c>
      <c r="D278" s="4" t="str">
        <f>VLOOKUP($D$1&amp;":"&amp;$A278,'Array Content'!$F$2:$J$4513,4,FALSE)</f>
        <v>c.743G&gt;A</v>
      </c>
      <c r="E278" s="4" t="str">
        <f>VLOOKUP($D$1&amp;":"&amp;$A278,'Array Content'!$F$2:$J$4513,5,FALSE)</f>
        <v>SMPH014902A</v>
      </c>
    </row>
    <row r="279" spans="1:5" ht="15" customHeight="1" x14ac:dyDescent="0.25">
      <c r="A279" s="4" t="s">
        <v>4936</v>
      </c>
      <c r="B279" s="4">
        <f>VLOOKUP($D$1&amp;":"&amp;$A279,'Array Content'!$F$2:$J$4513,2,FALSE)</f>
        <v>6549</v>
      </c>
      <c r="C279" s="4" t="str">
        <f>VLOOKUP($D$1&amp;":"&amp;$A279,'Array Content'!$F$2:$J$4513,3,FALSE)</f>
        <v>TP53</v>
      </c>
      <c r="D279" s="4" t="str">
        <f>VLOOKUP($D$1&amp;":"&amp;$A279,'Array Content'!$F$2:$J$4513,4,FALSE)</f>
        <v>c.743G&gt;T</v>
      </c>
      <c r="E279" s="4" t="str">
        <f>VLOOKUP($D$1&amp;":"&amp;$A279,'Array Content'!$F$2:$J$4513,5,FALSE)</f>
        <v>SMPH015015A</v>
      </c>
    </row>
    <row r="280" spans="1:5" ht="15" customHeight="1" x14ac:dyDescent="0.25">
      <c r="A280" s="4" t="s">
        <v>4937</v>
      </c>
      <c r="B280" s="4">
        <f>VLOOKUP($D$1&amp;":"&amp;$A280,'Array Content'!$F$2:$J$4513,2,FALSE)</f>
        <v>10668</v>
      </c>
      <c r="C280" s="4" t="str">
        <f>VLOOKUP($D$1&amp;":"&amp;$A280,'Array Content'!$F$2:$J$4513,3,FALSE)</f>
        <v>TP53</v>
      </c>
      <c r="D280" s="4" t="str">
        <f>VLOOKUP($D$1&amp;":"&amp;$A280,'Array Content'!$F$2:$J$4513,4,FALSE)</f>
        <v>c.745A&gt;G</v>
      </c>
      <c r="E280" s="4" t="str">
        <f>VLOOKUP($D$1&amp;":"&amp;$A280,'Array Content'!$F$2:$J$4513,5,FALSE)</f>
        <v>SMPH014912A</v>
      </c>
    </row>
    <row r="281" spans="1:5" ht="15" customHeight="1" x14ac:dyDescent="0.25">
      <c r="A281" s="4" t="s">
        <v>4938</v>
      </c>
      <c r="B281" s="4">
        <f>VLOOKUP($D$1&amp;":"&amp;$A281,'Array Content'!$F$2:$J$4513,2,FALSE)</f>
        <v>43629</v>
      </c>
      <c r="C281" s="4" t="str">
        <f>VLOOKUP($D$1&amp;":"&amp;$A281,'Array Content'!$F$2:$J$4513,3,FALSE)</f>
        <v>TP53</v>
      </c>
      <c r="D281" s="4" t="str">
        <f>VLOOKUP($D$1&amp;":"&amp;$A281,'Array Content'!$F$2:$J$4513,4,FALSE)</f>
        <v>c.745A&gt;T</v>
      </c>
      <c r="E281" s="4" t="str">
        <f>VLOOKUP($D$1&amp;":"&amp;$A281,'Array Content'!$F$2:$J$4513,5,FALSE)</f>
        <v>SMPH034698A</v>
      </c>
    </row>
    <row r="282" spans="1:5" ht="15" customHeight="1" x14ac:dyDescent="0.25">
      <c r="A282" s="4" t="s">
        <v>4939</v>
      </c>
      <c r="B282" s="4">
        <f>VLOOKUP($D$1&amp;":"&amp;$A282,'Array Content'!$F$2:$J$4513,2,FALSE)</f>
        <v>43871</v>
      </c>
      <c r="C282" s="4" t="str">
        <f>VLOOKUP($D$1&amp;":"&amp;$A282,'Array Content'!$F$2:$J$4513,3,FALSE)</f>
        <v>TP53</v>
      </c>
      <c r="D282" s="4" t="str">
        <f>VLOOKUP($D$1&amp;":"&amp;$A282,'Array Content'!$F$2:$J$4513,4,FALSE)</f>
        <v>c.746G&gt;T</v>
      </c>
      <c r="E282" s="4" t="str">
        <f>VLOOKUP($D$1&amp;":"&amp;$A282,'Array Content'!$F$2:$J$4513,5,FALSE)</f>
        <v>SMPH034767A</v>
      </c>
    </row>
    <row r="283" spans="1:5" ht="15" customHeight="1" x14ac:dyDescent="0.25">
      <c r="A283" s="4" t="s">
        <v>4940</v>
      </c>
      <c r="B283" s="4">
        <f>VLOOKUP($D$1&amp;":"&amp;$A283,'Array Content'!$F$2:$J$4513,2,FALSE)</f>
        <v>10817</v>
      </c>
      <c r="C283" s="4" t="str">
        <f>VLOOKUP($D$1&amp;":"&amp;$A283,'Array Content'!$F$2:$J$4513,3,FALSE)</f>
        <v>TP53</v>
      </c>
      <c r="D283" s="4" t="str">
        <f>VLOOKUP($D$1&amp;":"&amp;$A283,'Array Content'!$F$2:$J$4513,4,FALSE)</f>
        <v>c.747G&gt;T</v>
      </c>
      <c r="E283" s="4" t="str">
        <f>VLOOKUP($D$1&amp;":"&amp;$A283,'Array Content'!$F$2:$J$4513,5,FALSE)</f>
        <v>SMPH015066A</v>
      </c>
    </row>
    <row r="284" spans="1:5" ht="15" customHeight="1" x14ac:dyDescent="0.25">
      <c r="A284" s="4" t="s">
        <v>4941</v>
      </c>
      <c r="B284" s="4">
        <f>VLOOKUP($D$1&amp;":"&amp;$A284,'Array Content'!$F$2:$J$4513,2,FALSE)</f>
        <v>10771</v>
      </c>
      <c r="C284" s="4" t="str">
        <f>VLOOKUP($D$1&amp;":"&amp;$A284,'Array Content'!$F$2:$J$4513,3,FALSE)</f>
        <v>TP53</v>
      </c>
      <c r="D284" s="4" t="str">
        <f>VLOOKUP($D$1&amp;":"&amp;$A284,'Array Content'!$F$2:$J$4513,4,FALSE)</f>
        <v>c.749C&gt;T</v>
      </c>
      <c r="E284" s="4" t="str">
        <f>VLOOKUP($D$1&amp;":"&amp;$A284,'Array Content'!$F$2:$J$4513,5,FALSE)</f>
        <v>SMPH015046A</v>
      </c>
    </row>
    <row r="285" spans="1:5" ht="15" customHeight="1" x14ac:dyDescent="0.25">
      <c r="A285" s="4" t="s">
        <v>4942</v>
      </c>
      <c r="B285" s="4">
        <f>VLOOKUP($D$1&amp;":"&amp;$A285,'Array Content'!$F$2:$J$4513,2,FALSE)</f>
        <v>10988</v>
      </c>
      <c r="C285" s="4" t="str">
        <f>VLOOKUP($D$1&amp;":"&amp;$A285,'Array Content'!$F$2:$J$4513,3,FALSE)</f>
        <v>TP53</v>
      </c>
      <c r="D285" s="4" t="str">
        <f>VLOOKUP($D$1&amp;":"&amp;$A285,'Array Content'!$F$2:$J$4513,4,FALSE)</f>
        <v>c.772G&gt;A</v>
      </c>
      <c r="E285" s="4" t="str">
        <f>VLOOKUP($D$1&amp;":"&amp;$A285,'Array Content'!$F$2:$J$4513,5,FALSE)</f>
        <v>SMPH015102A</v>
      </c>
    </row>
    <row r="286" spans="1:5" ht="15" customHeight="1" x14ac:dyDescent="0.25">
      <c r="A286" s="4" t="s">
        <v>4943</v>
      </c>
      <c r="B286" s="4">
        <f>VLOOKUP($D$1&amp;":"&amp;$A286,'Array Content'!$F$2:$J$4513,2,FALSE)</f>
        <v>10794</v>
      </c>
      <c r="C286" s="4" t="str">
        <f>VLOOKUP($D$1&amp;":"&amp;$A286,'Array Content'!$F$2:$J$4513,3,FALSE)</f>
        <v>TP53</v>
      </c>
      <c r="D286" s="4" t="str">
        <f>VLOOKUP($D$1&amp;":"&amp;$A286,'Array Content'!$F$2:$J$4513,4,FALSE)</f>
        <v>c.796G&gt;A</v>
      </c>
      <c r="E286" s="4" t="str">
        <f>VLOOKUP($D$1&amp;":"&amp;$A286,'Array Content'!$F$2:$J$4513,5,FALSE)</f>
        <v>SMPH015215A</v>
      </c>
    </row>
    <row r="287" spans="1:5" ht="15" customHeight="1" x14ac:dyDescent="0.25">
      <c r="A287" s="4" t="s">
        <v>4944</v>
      </c>
      <c r="B287" s="4">
        <f>VLOOKUP($D$1&amp;":"&amp;$A287,'Array Content'!$F$2:$J$4513,2,FALSE)</f>
        <v>10867</v>
      </c>
      <c r="C287" s="4" t="str">
        <f>VLOOKUP($D$1&amp;":"&amp;$A287,'Array Content'!$F$2:$J$4513,3,FALSE)</f>
        <v>TP53</v>
      </c>
      <c r="D287" s="4" t="str">
        <f>VLOOKUP($D$1&amp;":"&amp;$A287,'Array Content'!$F$2:$J$4513,4,FALSE)</f>
        <v>c.797G&gt;A</v>
      </c>
      <c r="E287" s="4" t="str">
        <f>VLOOKUP($D$1&amp;":"&amp;$A287,'Array Content'!$F$2:$J$4513,5,FALSE)</f>
        <v>SMPH015003A</v>
      </c>
    </row>
    <row r="288" spans="1:5" ht="15" customHeight="1" x14ac:dyDescent="0.25">
      <c r="A288" s="4" t="s">
        <v>4945</v>
      </c>
      <c r="B288" s="4">
        <f>VLOOKUP($D$1&amp;":"&amp;$A288,'Array Content'!$F$2:$J$4513,2,FALSE)</f>
        <v>10958</v>
      </c>
      <c r="C288" s="4" t="str">
        <f>VLOOKUP($D$1&amp;":"&amp;$A288,'Array Content'!$F$2:$J$4513,3,FALSE)</f>
        <v>TP53</v>
      </c>
      <c r="D288" s="4" t="str">
        <f>VLOOKUP($D$1&amp;":"&amp;$A288,'Array Content'!$F$2:$J$4513,4,FALSE)</f>
        <v>c.797G&gt;T</v>
      </c>
      <c r="E288" s="4" t="str">
        <f>VLOOKUP($D$1&amp;":"&amp;$A288,'Array Content'!$F$2:$J$4513,5,FALSE)</f>
        <v>SMPH014997A</v>
      </c>
    </row>
    <row r="289" spans="1:5" ht="15" customHeight="1" x14ac:dyDescent="0.25">
      <c r="A289" s="4" t="s">
        <v>4946</v>
      </c>
      <c r="B289" s="4">
        <f>VLOOKUP($D$1&amp;":"&amp;$A289,'Array Content'!$F$2:$J$4513,2,FALSE)</f>
        <v>10719</v>
      </c>
      <c r="C289" s="4" t="str">
        <f>VLOOKUP($D$1&amp;":"&amp;$A289,'Array Content'!$F$2:$J$4513,3,FALSE)</f>
        <v>TP53</v>
      </c>
      <c r="D289" s="4" t="str">
        <f>VLOOKUP($D$1&amp;":"&amp;$A289,'Array Content'!$F$2:$J$4513,4,FALSE)</f>
        <v>c.811G&gt;A</v>
      </c>
      <c r="E289" s="4" t="str">
        <f>VLOOKUP($D$1&amp;":"&amp;$A289,'Array Content'!$F$2:$J$4513,5,FALSE)</f>
        <v>SMPH015048A</v>
      </c>
    </row>
    <row r="290" spans="1:5" ht="15" customHeight="1" x14ac:dyDescent="0.25">
      <c r="A290" s="4" t="s">
        <v>4947</v>
      </c>
      <c r="B290" s="4">
        <f>VLOOKUP($D$1&amp;":"&amp;$A290,'Array Content'!$F$2:$J$4513,2,FALSE)</f>
        <v>10891</v>
      </c>
      <c r="C290" s="4" t="str">
        <f>VLOOKUP($D$1&amp;":"&amp;$A290,'Array Content'!$F$2:$J$4513,3,FALSE)</f>
        <v>TP53</v>
      </c>
      <c r="D290" s="4" t="str">
        <f>VLOOKUP($D$1&amp;":"&amp;$A290,'Array Content'!$F$2:$J$4513,4,FALSE)</f>
        <v>c.814G&gt;A</v>
      </c>
      <c r="E290" s="4" t="str">
        <f>VLOOKUP($D$1&amp;":"&amp;$A290,'Array Content'!$F$2:$J$4513,5,FALSE)</f>
        <v>SMPH014987A</v>
      </c>
    </row>
    <row r="291" spans="1:5" ht="15" customHeight="1" x14ac:dyDescent="0.25">
      <c r="A291" s="4" t="s">
        <v>4948</v>
      </c>
      <c r="B291" s="4">
        <f>VLOOKUP($D$1&amp;":"&amp;$A291,'Array Content'!$F$2:$J$4513,2,FALSE)</f>
        <v>10659</v>
      </c>
      <c r="C291" s="4" t="str">
        <f>VLOOKUP($D$1&amp;":"&amp;$A291,'Array Content'!$F$2:$J$4513,3,FALSE)</f>
        <v>TP53</v>
      </c>
      <c r="D291" s="4" t="str">
        <f>VLOOKUP($D$1&amp;":"&amp;$A291,'Array Content'!$F$2:$J$4513,4,FALSE)</f>
        <v>c.817C&gt;T</v>
      </c>
      <c r="E291" s="4" t="str">
        <f>VLOOKUP($D$1&amp;":"&amp;$A291,'Array Content'!$F$2:$J$4513,5,FALSE)</f>
        <v>SMPH014907A</v>
      </c>
    </row>
    <row r="292" spans="1:5" ht="15" customHeight="1" x14ac:dyDescent="0.25">
      <c r="A292" s="4" t="s">
        <v>4949</v>
      </c>
      <c r="B292" s="4">
        <f>VLOOKUP($D$1&amp;":"&amp;$A292,'Array Content'!$F$2:$J$4513,2,FALSE)</f>
        <v>10660</v>
      </c>
      <c r="C292" s="4" t="str">
        <f>VLOOKUP($D$1&amp;":"&amp;$A292,'Array Content'!$F$2:$J$4513,3,FALSE)</f>
        <v>TP53</v>
      </c>
      <c r="D292" s="4" t="str">
        <f>VLOOKUP($D$1&amp;":"&amp;$A292,'Array Content'!$F$2:$J$4513,4,FALSE)</f>
        <v>c.818G&gt;A</v>
      </c>
      <c r="E292" s="4" t="str">
        <f>VLOOKUP($D$1&amp;":"&amp;$A292,'Array Content'!$F$2:$J$4513,5,FALSE)</f>
        <v>SMPH014913A</v>
      </c>
    </row>
    <row r="293" spans="1:5" ht="15" customHeight="1" x14ac:dyDescent="0.25">
      <c r="A293" s="4" t="s">
        <v>4950</v>
      </c>
      <c r="B293" s="4">
        <f>VLOOKUP($D$1&amp;":"&amp;$A293,'Array Content'!$F$2:$J$4513,2,FALSE)</f>
        <v>43896</v>
      </c>
      <c r="C293" s="4" t="str">
        <f>VLOOKUP($D$1&amp;":"&amp;$A293,'Array Content'!$F$2:$J$4513,3,FALSE)</f>
        <v>TP53</v>
      </c>
      <c r="D293" s="4" t="str">
        <f>VLOOKUP($D$1&amp;":"&amp;$A293,'Array Content'!$F$2:$J$4513,4,FALSE)</f>
        <v>c.818G&gt;C</v>
      </c>
      <c r="E293" s="4" t="str">
        <f>VLOOKUP($D$1&amp;":"&amp;$A293,'Array Content'!$F$2:$J$4513,5,FALSE)</f>
        <v>SMPH034456A</v>
      </c>
    </row>
    <row r="294" spans="1:5" ht="15" customHeight="1" x14ac:dyDescent="0.25">
      <c r="A294" s="4" t="s">
        <v>4951</v>
      </c>
      <c r="B294" s="4">
        <f>VLOOKUP($D$1&amp;":"&amp;$A294,'Array Content'!$F$2:$J$4513,2,FALSE)</f>
        <v>10779</v>
      </c>
      <c r="C294" s="4" t="str">
        <f>VLOOKUP($D$1&amp;":"&amp;$A294,'Array Content'!$F$2:$J$4513,3,FALSE)</f>
        <v>TP53</v>
      </c>
      <c r="D294" s="4" t="str">
        <f>VLOOKUP($D$1&amp;":"&amp;$A294,'Array Content'!$F$2:$J$4513,4,FALSE)</f>
        <v>c.818G&gt;T</v>
      </c>
      <c r="E294" s="4" t="str">
        <f>VLOOKUP($D$1&amp;":"&amp;$A294,'Array Content'!$F$2:$J$4513,5,FALSE)</f>
        <v>SMPH015005A</v>
      </c>
    </row>
    <row r="295" spans="1:5" ht="15" customHeight="1" x14ac:dyDescent="0.25">
      <c r="A295" s="4" t="s">
        <v>4952</v>
      </c>
      <c r="B295" s="4">
        <f>VLOOKUP($D$1&amp;":"&amp;$A295,'Array Content'!$F$2:$J$4513,2,FALSE)</f>
        <v>10893</v>
      </c>
      <c r="C295" s="4" t="str">
        <f>VLOOKUP($D$1&amp;":"&amp;$A295,'Array Content'!$F$2:$J$4513,3,FALSE)</f>
        <v>TP53</v>
      </c>
      <c r="D295" s="4" t="str">
        <f>VLOOKUP($D$1&amp;":"&amp;$A295,'Array Content'!$F$2:$J$4513,4,FALSE)</f>
        <v>c.824G&gt;A</v>
      </c>
      <c r="E295" s="4" t="str">
        <f>VLOOKUP($D$1&amp;":"&amp;$A295,'Array Content'!$F$2:$J$4513,5,FALSE)</f>
        <v>SMPH015022A</v>
      </c>
    </row>
    <row r="296" spans="1:5" ht="15" customHeight="1" x14ac:dyDescent="0.25">
      <c r="A296" s="4" t="s">
        <v>4953</v>
      </c>
      <c r="B296" s="4">
        <f>VLOOKUP($D$1&amp;":"&amp;$A296,'Array Content'!$F$2:$J$4513,2,FALSE)</f>
        <v>10701</v>
      </c>
      <c r="C296" s="4" t="str">
        <f>VLOOKUP($D$1&amp;":"&amp;$A296,'Array Content'!$F$2:$J$4513,3,FALSE)</f>
        <v>TP53</v>
      </c>
      <c r="D296" s="4" t="str">
        <f>VLOOKUP($D$1&amp;":"&amp;$A296,'Array Content'!$F$2:$J$4513,4,FALSE)</f>
        <v>c.824G&gt;T</v>
      </c>
      <c r="E296" s="4" t="str">
        <f>VLOOKUP($D$1&amp;":"&amp;$A296,'Array Content'!$F$2:$J$4513,5,FALSE)</f>
        <v>SMPH014991A</v>
      </c>
    </row>
    <row r="297" spans="1:5" ht="15" customHeight="1" x14ac:dyDescent="0.25">
      <c r="A297" s="4" t="s">
        <v>4954</v>
      </c>
      <c r="B297" s="4">
        <f>VLOOKUP($D$1&amp;":"&amp;$A297,'Array Content'!$F$2:$J$4513,2,FALSE)</f>
        <v>10939</v>
      </c>
      <c r="C297" s="4" t="str">
        <f>VLOOKUP($D$1&amp;":"&amp;$A297,'Array Content'!$F$2:$J$4513,3,FALSE)</f>
        <v>TP53</v>
      </c>
      <c r="D297" s="4" t="str">
        <f>VLOOKUP($D$1&amp;":"&amp;$A297,'Array Content'!$F$2:$J$4513,4,FALSE)</f>
        <v>c.832C&gt;T</v>
      </c>
      <c r="E297" s="4" t="str">
        <f>VLOOKUP($D$1&amp;":"&amp;$A297,'Array Content'!$F$2:$J$4513,5,FALSE)</f>
        <v>SMPH014915A</v>
      </c>
    </row>
    <row r="298" spans="1:5" ht="15" customHeight="1" x14ac:dyDescent="0.25">
      <c r="A298" s="4" t="s">
        <v>4955</v>
      </c>
      <c r="B298" s="4">
        <f>VLOOKUP($D$1&amp;":"&amp;$A298,'Array Content'!$F$2:$J$4513,2,FALSE)</f>
        <v>10887</v>
      </c>
      <c r="C298" s="4" t="str">
        <f>VLOOKUP($D$1&amp;":"&amp;$A298,'Array Content'!$F$2:$J$4513,3,FALSE)</f>
        <v>TP53</v>
      </c>
      <c r="D298" s="4" t="str">
        <f>VLOOKUP($D$1&amp;":"&amp;$A298,'Array Content'!$F$2:$J$4513,4,FALSE)</f>
        <v>c.833C&gt;G</v>
      </c>
      <c r="E298" s="4" t="str">
        <f>VLOOKUP($D$1&amp;":"&amp;$A298,'Array Content'!$F$2:$J$4513,5,FALSE)</f>
        <v>SMPH015178A</v>
      </c>
    </row>
    <row r="299" spans="1:5" ht="15" customHeight="1" x14ac:dyDescent="0.25">
      <c r="A299" s="4" t="s">
        <v>4956</v>
      </c>
      <c r="B299" s="4">
        <f>VLOOKUP($D$1&amp;":"&amp;$A299,'Array Content'!$F$2:$J$4513,2,FALSE)</f>
        <v>10863</v>
      </c>
      <c r="C299" s="4" t="str">
        <f>VLOOKUP($D$1&amp;":"&amp;$A299,'Array Content'!$F$2:$J$4513,3,FALSE)</f>
        <v>TP53</v>
      </c>
      <c r="D299" s="4" t="str">
        <f>VLOOKUP($D$1&amp;":"&amp;$A299,'Array Content'!$F$2:$J$4513,4,FALSE)</f>
        <v>c.833C&gt;T</v>
      </c>
      <c r="E299" s="4" t="str">
        <f>VLOOKUP($D$1&amp;":"&amp;$A299,'Array Content'!$F$2:$J$4513,5,FALSE)</f>
        <v>SMPH015086A</v>
      </c>
    </row>
    <row r="300" spans="1:5" ht="15" customHeight="1" x14ac:dyDescent="0.25">
      <c r="A300" s="4" t="s">
        <v>4957</v>
      </c>
      <c r="B300" s="4">
        <f>VLOOKUP($D$1&amp;":"&amp;$A300,'Array Content'!$F$2:$J$4513,2,FALSE)</f>
        <v>43714</v>
      </c>
      <c r="C300" s="4" t="str">
        <f>VLOOKUP($D$1&amp;":"&amp;$A300,'Array Content'!$F$2:$J$4513,3,FALSE)</f>
        <v>TP53</v>
      </c>
      <c r="D300" s="4" t="str">
        <f>VLOOKUP($D$1&amp;":"&amp;$A300,'Array Content'!$F$2:$J$4513,4,FALSE)</f>
        <v>c.836G&gt;A</v>
      </c>
      <c r="E300" s="4" t="str">
        <f>VLOOKUP($D$1&amp;":"&amp;$A300,'Array Content'!$F$2:$J$4513,5,FALSE)</f>
        <v>SMPH034710A</v>
      </c>
    </row>
    <row r="301" spans="1:5" ht="15" customHeight="1" x14ac:dyDescent="0.25">
      <c r="A301" s="4" t="s">
        <v>4958</v>
      </c>
      <c r="B301" s="4">
        <f>VLOOKUP($D$1&amp;":"&amp;$A301,'Array Content'!$F$2:$J$4513,2,FALSE)</f>
        <v>10728</v>
      </c>
      <c r="C301" s="4" t="str">
        <f>VLOOKUP($D$1&amp;":"&amp;$A301,'Array Content'!$F$2:$J$4513,3,FALSE)</f>
        <v>TP53</v>
      </c>
      <c r="D301" s="4" t="str">
        <f>VLOOKUP($D$1&amp;":"&amp;$A301,'Array Content'!$F$2:$J$4513,4,FALSE)</f>
        <v>c.839G&gt;A</v>
      </c>
      <c r="E301" s="4" t="str">
        <f>VLOOKUP($D$1&amp;":"&amp;$A301,'Array Content'!$F$2:$J$4513,5,FALSE)</f>
        <v>SMPH015091A</v>
      </c>
    </row>
    <row r="302" spans="1:5" ht="15" customHeight="1" x14ac:dyDescent="0.25">
      <c r="A302" s="4" t="s">
        <v>4959</v>
      </c>
      <c r="B302" s="4">
        <f>VLOOKUP($D$1&amp;":"&amp;$A302,'Array Content'!$F$2:$J$4513,2,FALSE)</f>
        <v>10724</v>
      </c>
      <c r="C302" s="4" t="str">
        <f>VLOOKUP($D$1&amp;":"&amp;$A302,'Array Content'!$F$2:$J$4513,3,FALSE)</f>
        <v>TP53</v>
      </c>
      <c r="D302" s="4" t="str">
        <f>VLOOKUP($D$1&amp;":"&amp;$A302,'Array Content'!$F$2:$J$4513,4,FALSE)</f>
        <v>c.839G&gt;C</v>
      </c>
      <c r="E302" s="4" t="str">
        <f>VLOOKUP($D$1&amp;":"&amp;$A302,'Array Content'!$F$2:$J$4513,5,FALSE)</f>
        <v>SMPH014901A</v>
      </c>
    </row>
    <row r="303" spans="1:5" ht="15" customHeight="1" x14ac:dyDescent="0.25">
      <c r="A303" s="4" t="s">
        <v>4960</v>
      </c>
      <c r="B303" s="4">
        <f>VLOOKUP($D$1&amp;":"&amp;$A303,'Array Content'!$F$2:$J$4513,2,FALSE)</f>
        <v>43585</v>
      </c>
      <c r="C303" s="4" t="str">
        <f>VLOOKUP($D$1&amp;":"&amp;$A303,'Array Content'!$F$2:$J$4513,3,FALSE)</f>
        <v>TP53</v>
      </c>
      <c r="D303" s="4" t="str">
        <f>VLOOKUP($D$1&amp;":"&amp;$A303,'Array Content'!$F$2:$J$4513,4,FALSE)</f>
        <v>c.843_844CC&gt;TT</v>
      </c>
      <c r="E303" s="4" t="str">
        <f>VLOOKUP($D$1&amp;":"&amp;$A303,'Array Content'!$F$2:$J$4513,5,FALSE)</f>
        <v>SMPH034842A</v>
      </c>
    </row>
    <row r="304" spans="1:5" ht="15" customHeight="1" x14ac:dyDescent="0.25">
      <c r="A304" s="4" t="s">
        <v>4961</v>
      </c>
      <c r="B304" s="4">
        <f>VLOOKUP($D$1&amp;":"&amp;$A304,'Array Content'!$F$2:$J$4513,2,FALSE)</f>
        <v>10992</v>
      </c>
      <c r="C304" s="4" t="str">
        <f>VLOOKUP($D$1&amp;":"&amp;$A304,'Array Content'!$F$2:$J$4513,3,FALSE)</f>
        <v>TP53</v>
      </c>
      <c r="D304" s="4" t="str">
        <f>VLOOKUP($D$1&amp;":"&amp;$A304,'Array Content'!$F$2:$J$4513,4,FALSE)</f>
        <v>c.844C&gt;G</v>
      </c>
      <c r="E304" s="4" t="str">
        <f>VLOOKUP($D$1&amp;":"&amp;$A304,'Array Content'!$F$2:$J$4513,5,FALSE)</f>
        <v>SMPH015139A</v>
      </c>
    </row>
    <row r="305" spans="1:5" ht="15" customHeight="1" x14ac:dyDescent="0.25">
      <c r="A305" s="4" t="s">
        <v>4962</v>
      </c>
      <c r="B305" s="4">
        <f>VLOOKUP($D$1&amp;":"&amp;$A305,'Array Content'!$F$2:$J$4513,2,FALSE)</f>
        <v>10704</v>
      </c>
      <c r="C305" s="4" t="str">
        <f>VLOOKUP($D$1&amp;":"&amp;$A305,'Array Content'!$F$2:$J$4513,3,FALSE)</f>
        <v>TP53</v>
      </c>
      <c r="D305" s="4" t="str">
        <f>VLOOKUP($D$1&amp;":"&amp;$A305,'Array Content'!$F$2:$J$4513,4,FALSE)</f>
        <v>c.844C&gt;T</v>
      </c>
      <c r="E305" s="4" t="str">
        <f>VLOOKUP($D$1&amp;":"&amp;$A305,'Array Content'!$F$2:$J$4513,5,FALSE)</f>
        <v>SMPH014941A</v>
      </c>
    </row>
    <row r="306" spans="1:5" ht="15" customHeight="1" x14ac:dyDescent="0.25">
      <c r="A306" s="4" t="s">
        <v>4963</v>
      </c>
      <c r="B306" s="4">
        <f>VLOOKUP($D$1&amp;":"&amp;$A306,'Array Content'!$F$2:$J$4513,2,FALSE)</f>
        <v>10722</v>
      </c>
      <c r="C306" s="4" t="str">
        <f>VLOOKUP($D$1&amp;":"&amp;$A306,'Array Content'!$F$2:$J$4513,3,FALSE)</f>
        <v>TP53</v>
      </c>
      <c r="D306" s="4" t="str">
        <f>VLOOKUP($D$1&amp;":"&amp;$A306,'Array Content'!$F$2:$J$4513,4,FALSE)</f>
        <v>c.853G&gt;A</v>
      </c>
      <c r="E306" s="4" t="str">
        <f>VLOOKUP($D$1&amp;":"&amp;$A306,'Array Content'!$F$2:$J$4513,5,FALSE)</f>
        <v>SMPH014937A</v>
      </c>
    </row>
    <row r="307" spans="1:5" ht="15" customHeight="1" x14ac:dyDescent="0.25">
      <c r="A307" s="4" t="s">
        <v>4964</v>
      </c>
      <c r="B307" s="4">
        <f>VLOOKUP($D$1&amp;":"&amp;$A307,'Array Content'!$F$2:$J$4513,2,FALSE)</f>
        <v>10726</v>
      </c>
      <c r="C307" s="4" t="str">
        <f>VLOOKUP($D$1&amp;":"&amp;$A307,'Array Content'!$F$2:$J$4513,3,FALSE)</f>
        <v>TP53</v>
      </c>
      <c r="D307" s="4" t="str">
        <f>VLOOKUP($D$1&amp;":"&amp;$A307,'Array Content'!$F$2:$J$4513,4,FALSE)</f>
        <v>c.856G&gt;A</v>
      </c>
      <c r="E307" s="4" t="str">
        <f>VLOOKUP($D$1&amp;":"&amp;$A307,'Array Content'!$F$2:$J$4513,5,FALSE)</f>
        <v>SMPH015084A</v>
      </c>
    </row>
    <row r="308" spans="1:5" ht="15" customHeight="1" x14ac:dyDescent="0.25">
      <c r="A308" s="4" t="s">
        <v>4965</v>
      </c>
      <c r="B308" s="4">
        <f>VLOOKUP($D$1&amp;":"&amp;$A308,'Array Content'!$F$2:$J$4513,2,FALSE)</f>
        <v>10856</v>
      </c>
      <c r="C308" s="4" t="str">
        <f>VLOOKUP($D$1&amp;":"&amp;$A308,'Array Content'!$F$2:$J$4513,3,FALSE)</f>
        <v>TP53</v>
      </c>
      <c r="D308" s="4" t="str">
        <f>VLOOKUP($D$1&amp;":"&amp;$A308,'Array Content'!$F$2:$J$4513,4,FALSE)</f>
        <v>c.880G&gt;T</v>
      </c>
      <c r="E308" s="4" t="str">
        <f>VLOOKUP($D$1&amp;":"&amp;$A308,'Array Content'!$F$2:$J$4513,5,FALSE)</f>
        <v>SMPH015028A</v>
      </c>
    </row>
    <row r="309" spans="1:5" ht="15" customHeight="1" x14ac:dyDescent="0.25">
      <c r="A309" s="4" t="s">
        <v>4966</v>
      </c>
      <c r="B309" s="4">
        <f>VLOOKUP($D$1&amp;":"&amp;$A309,'Array Content'!$F$2:$J$4513,2,FALSE)</f>
        <v>10710</v>
      </c>
      <c r="C309" s="4" t="str">
        <f>VLOOKUP($D$1&amp;":"&amp;$A309,'Array Content'!$F$2:$J$4513,3,FALSE)</f>
        <v>TP53</v>
      </c>
      <c r="D309" s="4" t="str">
        <f>VLOOKUP($D$1&amp;":"&amp;$A309,'Array Content'!$F$2:$J$4513,4,FALSE)</f>
        <v>c.892G&gt;T</v>
      </c>
      <c r="E309" s="4" t="str">
        <f>VLOOKUP($D$1&amp;":"&amp;$A309,'Array Content'!$F$2:$J$4513,5,FALSE)</f>
        <v>SMPH015116A</v>
      </c>
    </row>
    <row r="310" spans="1:5" ht="15" customHeight="1" x14ac:dyDescent="0.25">
      <c r="A310" s="4" t="s">
        <v>4967</v>
      </c>
      <c r="B310" s="4">
        <f>VLOOKUP($D$1&amp;":"&amp;$A310,'Array Content'!$F$2:$J$4513,2,FALSE)</f>
        <v>11066</v>
      </c>
      <c r="C310" s="4" t="str">
        <f>VLOOKUP($D$1&amp;":"&amp;$A310,'Array Content'!$F$2:$J$4513,3,FALSE)</f>
        <v>TP53</v>
      </c>
      <c r="D310" s="4" t="str">
        <f>VLOOKUP($D$1&amp;":"&amp;$A310,'Array Content'!$F$2:$J$4513,4,FALSE)</f>
        <v>c.578A&gt;T</v>
      </c>
      <c r="E310" s="4" t="str">
        <f>VLOOKUP($D$1&amp;":"&amp;$A310,'Array Content'!$F$2:$J$4513,5,FALSE)</f>
        <v>SMPH014968A</v>
      </c>
    </row>
    <row r="311" spans="1:5" ht="15" customHeight="1" x14ac:dyDescent="0.25">
      <c r="A311" s="4" t="s">
        <v>4968</v>
      </c>
      <c r="B311" s="4">
        <f>VLOOKUP($D$1&amp;":"&amp;$A311,'Array Content'!$F$2:$J$4513,2,FALSE)</f>
        <v>26449</v>
      </c>
      <c r="C311" s="4" t="str">
        <f>VLOOKUP($D$1&amp;":"&amp;$A311,'Array Content'!$F$2:$J$4513,3,FALSE)</f>
        <v>TSHR</v>
      </c>
      <c r="D311" s="4" t="str">
        <f>VLOOKUP($D$1&amp;":"&amp;$A311,'Array Content'!$F$2:$J$4513,4,FALSE)</f>
        <v>c.1358T&gt;C</v>
      </c>
      <c r="E311" s="4" t="str">
        <f>VLOOKUP($D$1&amp;":"&amp;$A311,'Array Content'!$F$2:$J$4513,5,FALSE)</f>
        <v>SMPH015424A</v>
      </c>
    </row>
    <row r="312" spans="1:5" ht="15" customHeight="1" x14ac:dyDescent="0.25">
      <c r="A312" s="4" t="s">
        <v>4969</v>
      </c>
      <c r="B312" s="4">
        <f>VLOOKUP($D$1&amp;":"&amp;$A312,'Array Content'!$F$2:$J$4513,2,FALSE)</f>
        <v>26450</v>
      </c>
      <c r="C312" s="4" t="str">
        <f>VLOOKUP($D$1&amp;":"&amp;$A312,'Array Content'!$F$2:$J$4513,3,FALSE)</f>
        <v>TSHR</v>
      </c>
      <c r="D312" s="4" t="str">
        <f>VLOOKUP($D$1&amp;":"&amp;$A312,'Array Content'!$F$2:$J$4513,4,FALSE)</f>
        <v>c.1456A&gt;T</v>
      </c>
      <c r="E312" s="4" t="str">
        <f>VLOOKUP($D$1&amp;":"&amp;$A312,'Array Content'!$F$2:$J$4513,5,FALSE)</f>
        <v>SMPH015425A</v>
      </c>
    </row>
    <row r="313" spans="1:5" ht="15" customHeight="1" x14ac:dyDescent="0.25">
      <c r="A313" s="4" t="s">
        <v>4970</v>
      </c>
      <c r="B313" s="4">
        <f>VLOOKUP($D$1&amp;":"&amp;$A313,'Array Content'!$F$2:$J$4513,2,FALSE)</f>
        <v>26448</v>
      </c>
      <c r="C313" s="4" t="str">
        <f>VLOOKUP($D$1&amp;":"&amp;$A313,'Array Content'!$F$2:$J$4513,3,FALSE)</f>
        <v>TSHR</v>
      </c>
      <c r="D313" s="4" t="str">
        <f>VLOOKUP($D$1&amp;":"&amp;$A313,'Array Content'!$F$2:$J$4513,4,FALSE)</f>
        <v>c.1535T&gt;A</v>
      </c>
      <c r="E313" s="4" t="str">
        <f>VLOOKUP($D$1&amp;":"&amp;$A313,'Array Content'!$F$2:$J$4513,5,FALSE)</f>
        <v>SMPH015423A</v>
      </c>
    </row>
    <row r="314" spans="1:5" ht="15" customHeight="1" x14ac:dyDescent="0.25">
      <c r="A314" s="4" t="s">
        <v>4971</v>
      </c>
      <c r="B314" s="4">
        <f>VLOOKUP($D$1&amp;":"&amp;$A314,'Array Content'!$F$2:$J$4513,2,FALSE)</f>
        <v>26484</v>
      </c>
      <c r="C314" s="4" t="str">
        <f>VLOOKUP($D$1&amp;":"&amp;$A314,'Array Content'!$F$2:$J$4513,3,FALSE)</f>
        <v>TSHR</v>
      </c>
      <c r="D314" s="4" t="str">
        <f>VLOOKUP($D$1&amp;":"&amp;$A314,'Array Content'!$F$2:$J$4513,4,FALSE)</f>
        <v>c.1535T&gt;G</v>
      </c>
      <c r="E314" s="4" t="str">
        <f>VLOOKUP($D$1&amp;":"&amp;$A314,'Array Content'!$F$2:$J$4513,5,FALSE)</f>
        <v>SMPH015437A</v>
      </c>
    </row>
    <row r="315" spans="1:5" ht="15" customHeight="1" x14ac:dyDescent="0.25">
      <c r="A315" s="4" t="s">
        <v>4972</v>
      </c>
      <c r="B315" s="4">
        <f>VLOOKUP($D$1&amp;":"&amp;$A315,'Array Content'!$F$2:$J$4513,2,FALSE)</f>
        <v>26451</v>
      </c>
      <c r="C315" s="4" t="str">
        <f>VLOOKUP($D$1&amp;":"&amp;$A315,'Array Content'!$F$2:$J$4513,3,FALSE)</f>
        <v>TSHR</v>
      </c>
      <c r="D315" s="4" t="str">
        <f>VLOOKUP($D$1&amp;":"&amp;$A315,'Array Content'!$F$2:$J$4513,4,FALSE)</f>
        <v>c.1703T&gt;C</v>
      </c>
      <c r="E315" s="4" t="str">
        <f>VLOOKUP($D$1&amp;":"&amp;$A315,'Array Content'!$F$2:$J$4513,5,FALSE)</f>
        <v>SMPH015426A</v>
      </c>
    </row>
    <row r="316" spans="1:5" ht="15" customHeight="1" x14ac:dyDescent="0.25">
      <c r="A316" s="4" t="s">
        <v>4973</v>
      </c>
      <c r="B316" s="4">
        <f>VLOOKUP($D$1&amp;":"&amp;$A316,'Array Content'!$F$2:$J$4513,2,FALSE)</f>
        <v>26415</v>
      </c>
      <c r="C316" s="4" t="str">
        <f>VLOOKUP($D$1&amp;":"&amp;$A316,'Array Content'!$F$2:$J$4513,3,FALSE)</f>
        <v>TSHR</v>
      </c>
      <c r="D316" s="4" t="str">
        <f>VLOOKUP($D$1&amp;":"&amp;$A316,'Array Content'!$F$2:$J$4513,4,FALSE)</f>
        <v>c.1856A&gt;G</v>
      </c>
      <c r="E316" s="4" t="str">
        <f>VLOOKUP($D$1&amp;":"&amp;$A316,'Array Content'!$F$2:$J$4513,5,FALSE)</f>
        <v>SMPH015411A</v>
      </c>
    </row>
    <row r="317" spans="1:5" ht="15" customHeight="1" x14ac:dyDescent="0.25">
      <c r="A317" s="4" t="s">
        <v>4974</v>
      </c>
      <c r="B317" s="4">
        <f>VLOOKUP($D$1&amp;":"&amp;$A317,'Array Content'!$F$2:$J$4513,2,FALSE)</f>
        <v>26416</v>
      </c>
      <c r="C317" s="4" t="str">
        <f>VLOOKUP($D$1&amp;":"&amp;$A317,'Array Content'!$F$2:$J$4513,3,FALSE)</f>
        <v>TSHR</v>
      </c>
      <c r="D317" s="4" t="str">
        <f>VLOOKUP($D$1&amp;":"&amp;$A317,'Array Content'!$F$2:$J$4513,4,FALSE)</f>
        <v>c.1867G&gt;T</v>
      </c>
      <c r="E317" s="4" t="str">
        <f>VLOOKUP($D$1&amp;":"&amp;$A317,'Array Content'!$F$2:$J$4513,5,FALSE)</f>
        <v>SMPH015412A</v>
      </c>
    </row>
    <row r="318" spans="1:5" ht="15" customHeight="1" x14ac:dyDescent="0.25">
      <c r="A318" s="4" t="s">
        <v>4975</v>
      </c>
      <c r="B318" s="4">
        <f>VLOOKUP($D$1&amp;":"&amp;$A318,'Array Content'!$F$2:$J$4513,2,FALSE)</f>
        <v>26417</v>
      </c>
      <c r="C318" s="4" t="str">
        <f>VLOOKUP($D$1&amp;":"&amp;$A318,'Array Content'!$F$2:$J$4513,3,FALSE)</f>
        <v>TSHR</v>
      </c>
      <c r="D318" s="4" t="str">
        <f>VLOOKUP($D$1&amp;":"&amp;$A318,'Array Content'!$F$2:$J$4513,4,FALSE)</f>
        <v>c.1868C&gt;T</v>
      </c>
      <c r="E318" s="4" t="str">
        <f>VLOOKUP($D$1&amp;":"&amp;$A318,'Array Content'!$F$2:$J$4513,5,FALSE)</f>
        <v>SMPH015413A</v>
      </c>
    </row>
    <row r="319" spans="1:5" ht="15" customHeight="1" x14ac:dyDescent="0.25">
      <c r="A319" s="4" t="s">
        <v>4976</v>
      </c>
      <c r="B319" s="4">
        <f>VLOOKUP($D$1&amp;":"&amp;$A319,'Array Content'!$F$2:$J$4513,2,FALSE)</f>
        <v>26453</v>
      </c>
      <c r="C319" s="4" t="str">
        <f>VLOOKUP($D$1&amp;":"&amp;$A319,'Array Content'!$F$2:$J$4513,3,FALSE)</f>
        <v>TSHR</v>
      </c>
      <c r="D319" s="4" t="str">
        <f>VLOOKUP($D$1&amp;":"&amp;$A319,'Array Content'!$F$2:$J$4513,4,FALSE)</f>
        <v>c.1887G&gt;C</v>
      </c>
      <c r="E319" s="4" t="str">
        <f>VLOOKUP($D$1&amp;":"&amp;$A319,'Array Content'!$F$2:$J$4513,5,FALSE)</f>
        <v>SMPH015428A</v>
      </c>
    </row>
    <row r="320" spans="1:5" ht="15" customHeight="1" x14ac:dyDescent="0.25">
      <c r="A320" s="4" t="s">
        <v>4977</v>
      </c>
      <c r="B320" s="4">
        <f>VLOOKUP($D$1&amp;":"&amp;$A320,'Array Content'!$F$2:$J$4513,2,FALSE)</f>
        <v>26422</v>
      </c>
      <c r="C320" s="4" t="str">
        <f>VLOOKUP($D$1&amp;":"&amp;$A320,'Array Content'!$F$2:$J$4513,3,FALSE)</f>
        <v>TSHR</v>
      </c>
      <c r="D320" s="4" t="str">
        <f>VLOOKUP($D$1&amp;":"&amp;$A320,'Array Content'!$F$2:$J$4513,4,FALSE)</f>
        <v>c.1887G&gt;T</v>
      </c>
      <c r="E320" s="4" t="str">
        <f>VLOOKUP($D$1&amp;":"&amp;$A320,'Array Content'!$F$2:$J$4513,5,FALSE)</f>
        <v>SMPH015420A</v>
      </c>
    </row>
    <row r="321" spans="1:5" ht="15" customHeight="1" x14ac:dyDescent="0.25">
      <c r="A321" s="4" t="s">
        <v>4978</v>
      </c>
      <c r="B321" s="4">
        <f>VLOOKUP($D$1&amp;":"&amp;$A321,'Array Content'!$F$2:$J$4513,2,FALSE)</f>
        <v>26423</v>
      </c>
      <c r="C321" s="4" t="str">
        <f>VLOOKUP($D$1&amp;":"&amp;$A321,'Array Content'!$F$2:$J$4513,3,FALSE)</f>
        <v>TSHR</v>
      </c>
      <c r="D321" s="4" t="str">
        <f>VLOOKUP($D$1&amp;":"&amp;$A321,'Array Content'!$F$2:$J$4513,4,FALSE)</f>
        <v>c.1888A&gt;C</v>
      </c>
      <c r="E321" s="4" t="str">
        <f>VLOOKUP($D$1&amp;":"&amp;$A321,'Array Content'!$F$2:$J$4513,5,FALSE)</f>
        <v>SMPH015417A</v>
      </c>
    </row>
    <row r="322" spans="1:5" ht="15" customHeight="1" x14ac:dyDescent="0.25">
      <c r="A322" s="4" t="s">
        <v>4979</v>
      </c>
      <c r="B322" s="4">
        <f>VLOOKUP($D$1&amp;":"&amp;$A322,'Array Content'!$F$2:$J$4513,2,FALSE)</f>
        <v>26418</v>
      </c>
      <c r="C322" s="4" t="str">
        <f>VLOOKUP($D$1&amp;":"&amp;$A322,'Array Content'!$F$2:$J$4513,3,FALSE)</f>
        <v>TSHR</v>
      </c>
      <c r="D322" s="4" t="str">
        <f>VLOOKUP($D$1&amp;":"&amp;$A322,'Array Content'!$F$2:$J$4513,4,FALSE)</f>
        <v>c.1895C&gt;T</v>
      </c>
      <c r="E322" s="4" t="str">
        <f>VLOOKUP($D$1&amp;":"&amp;$A322,'Array Content'!$F$2:$J$4513,5,FALSE)</f>
        <v>SMPH015414A</v>
      </c>
    </row>
    <row r="323" spans="1:5" ht="15" customHeight="1" x14ac:dyDescent="0.25">
      <c r="A323" s="4" t="s">
        <v>4980</v>
      </c>
      <c r="B323" s="4">
        <f>VLOOKUP($D$1&amp;":"&amp;$A323,'Array Content'!$F$2:$J$4513,2,FALSE)</f>
        <v>26420</v>
      </c>
      <c r="C323" s="4" t="str">
        <f>VLOOKUP($D$1&amp;":"&amp;$A323,'Array Content'!$F$2:$J$4513,3,FALSE)</f>
        <v>TSHR</v>
      </c>
      <c r="D323" s="4" t="str">
        <f>VLOOKUP($D$1&amp;":"&amp;$A323,'Array Content'!$F$2:$J$4513,4,FALSE)</f>
        <v>c.1897G&gt;C</v>
      </c>
      <c r="E323" s="4" t="str">
        <f>VLOOKUP($D$1&amp;":"&amp;$A323,'Array Content'!$F$2:$J$4513,5,FALSE)</f>
        <v>SMPH015416A</v>
      </c>
    </row>
    <row r="324" spans="1:5" ht="15" customHeight="1" x14ac:dyDescent="0.25">
      <c r="A324" s="4" t="s">
        <v>4981</v>
      </c>
      <c r="B324" s="4">
        <f>VLOOKUP($D$1&amp;":"&amp;$A324,'Array Content'!$F$2:$J$4513,2,FALSE)</f>
        <v>26419</v>
      </c>
      <c r="C324" s="4" t="str">
        <f>VLOOKUP($D$1&amp;":"&amp;$A324,'Array Content'!$F$2:$J$4513,3,FALSE)</f>
        <v>TSHR</v>
      </c>
      <c r="D324" s="4" t="str">
        <f>VLOOKUP($D$1&amp;":"&amp;$A324,'Array Content'!$F$2:$J$4513,4,FALSE)</f>
        <v>c.1897G&gt;T</v>
      </c>
      <c r="E324" s="4" t="str">
        <f>VLOOKUP($D$1&amp;":"&amp;$A324,'Array Content'!$F$2:$J$4513,5,FALSE)</f>
        <v>SMPH015415A</v>
      </c>
    </row>
    <row r="325" spans="1:5" ht="15" customHeight="1" x14ac:dyDescent="0.25">
      <c r="A325" s="4" t="s">
        <v>4982</v>
      </c>
      <c r="B325" s="4">
        <f>VLOOKUP($D$1&amp;":"&amp;$A325,'Array Content'!$F$2:$J$4513,2,FALSE)</f>
        <v>26477</v>
      </c>
      <c r="C325" s="4" t="str">
        <f>VLOOKUP($D$1&amp;":"&amp;$A325,'Array Content'!$F$2:$J$4513,3,FALSE)</f>
        <v>TSHR</v>
      </c>
      <c r="D325" s="4" t="str">
        <f>VLOOKUP($D$1&amp;":"&amp;$A325,'Array Content'!$F$2:$J$4513,4,FALSE)</f>
        <v>c.1899C&gt;A</v>
      </c>
      <c r="E325" s="4" t="str">
        <f>VLOOKUP($D$1&amp;":"&amp;$A325,'Array Content'!$F$2:$J$4513,5,FALSE)</f>
        <v>SMPH015430A</v>
      </c>
    </row>
    <row r="326" spans="1:5" ht="15" customHeight="1" x14ac:dyDescent="0.25">
      <c r="A326" s="4" t="s">
        <v>4983</v>
      </c>
      <c r="B326" s="4">
        <f>VLOOKUP($D$1&amp;":"&amp;$A326,'Array Content'!$F$2:$J$4513,2,FALSE)</f>
        <v>14290</v>
      </c>
      <c r="C326" s="4" t="str">
        <f>VLOOKUP($D$1&amp;":"&amp;$A326,'Array Content'!$F$2:$J$4513,3,FALSE)</f>
        <v>VHL</v>
      </c>
      <c r="D326" s="4" t="str">
        <f>VLOOKUP($D$1&amp;":"&amp;$A326,'Array Content'!$F$2:$J$4513,4,FALSE)</f>
        <v>c.240T&gt;A</v>
      </c>
      <c r="E326" s="4" t="str">
        <f>VLOOKUP($D$1&amp;":"&amp;$A326,'Array Content'!$F$2:$J$4513,5,FALSE)</f>
        <v>SMPH015875A</v>
      </c>
    </row>
    <row r="327" spans="1:5" ht="15" customHeight="1" x14ac:dyDescent="0.25">
      <c r="A327" s="4" t="s">
        <v>4984</v>
      </c>
      <c r="B327" s="4">
        <f>VLOOKUP($D$1&amp;":"&amp;$A327,'Array Content'!$F$2:$J$4513,2,FALSE)</f>
        <v>17859</v>
      </c>
      <c r="C327" s="4" t="str">
        <f>VLOOKUP($D$1&amp;":"&amp;$A327,'Array Content'!$F$2:$J$4513,3,FALSE)</f>
        <v>VHL</v>
      </c>
      <c r="D327" s="4" t="str">
        <f>VLOOKUP($D$1&amp;":"&amp;$A327,'Array Content'!$F$2:$J$4513,4,FALSE)</f>
        <v>c.254T&gt;C</v>
      </c>
      <c r="E327" s="4" t="str">
        <f>VLOOKUP($D$1&amp;":"&amp;$A327,'Array Content'!$F$2:$J$4513,5,FALSE)</f>
        <v>SMPH016010A</v>
      </c>
    </row>
    <row r="328" spans="1:5" ht="15" customHeight="1" x14ac:dyDescent="0.25">
      <c r="A328" s="4" t="s">
        <v>4985</v>
      </c>
      <c r="B328" s="4">
        <f>VLOOKUP($D$1&amp;":"&amp;$A328,'Array Content'!$F$2:$J$4513,2,FALSE)</f>
        <v>14305</v>
      </c>
      <c r="C328" s="4" t="str">
        <f>VLOOKUP($D$1&amp;":"&amp;$A328,'Array Content'!$F$2:$J$4513,3,FALSE)</f>
        <v>VHL</v>
      </c>
      <c r="D328" s="4" t="str">
        <f>VLOOKUP($D$1&amp;":"&amp;$A328,'Array Content'!$F$2:$J$4513,4,FALSE)</f>
        <v>c.266T&gt;A</v>
      </c>
      <c r="E328" s="4" t="str">
        <f>VLOOKUP($D$1&amp;":"&amp;$A328,'Array Content'!$F$2:$J$4513,5,FALSE)</f>
        <v>SMPH016097A</v>
      </c>
    </row>
    <row r="329" spans="1:5" ht="15" customHeight="1" x14ac:dyDescent="0.25">
      <c r="A329" s="4" t="s">
        <v>4986</v>
      </c>
      <c r="B329" s="4">
        <f>VLOOKUP($D$1&amp;":"&amp;$A329,'Array Content'!$F$2:$J$4513,2,FALSE)</f>
        <v>17658</v>
      </c>
      <c r="C329" s="4" t="str">
        <f>VLOOKUP($D$1&amp;":"&amp;$A329,'Array Content'!$F$2:$J$4513,3,FALSE)</f>
        <v>VHL</v>
      </c>
      <c r="D329" s="4" t="str">
        <f>VLOOKUP($D$1&amp;":"&amp;$A329,'Array Content'!$F$2:$J$4513,4,FALSE)</f>
        <v>c.286C&gt;T</v>
      </c>
      <c r="E329" s="4" t="str">
        <f>VLOOKUP($D$1&amp;":"&amp;$A329,'Array Content'!$F$2:$J$4513,5,FALSE)</f>
        <v>SMPH016181A</v>
      </c>
    </row>
    <row r="330" spans="1:5" ht="15" customHeight="1" x14ac:dyDescent="0.25">
      <c r="A330" s="4" t="s">
        <v>4987</v>
      </c>
      <c r="B330" s="4">
        <f>VLOOKUP($D$1&amp;":"&amp;$A330,'Array Content'!$F$2:$J$4513,2,FALSE)</f>
        <v>14407</v>
      </c>
      <c r="C330" s="4" t="str">
        <f>VLOOKUP($D$1&amp;":"&amp;$A330,'Array Content'!$F$2:$J$4513,3,FALSE)</f>
        <v>VHL</v>
      </c>
      <c r="D330" s="4" t="str">
        <f>VLOOKUP($D$1&amp;":"&amp;$A330,'Array Content'!$F$2:$J$4513,4,FALSE)</f>
        <v>c.388G&gt;C</v>
      </c>
      <c r="E330" s="4" t="str">
        <f>VLOOKUP($D$1&amp;":"&amp;$A330,'Array Content'!$F$2:$J$4513,5,FALSE)</f>
        <v>SMPH015927A</v>
      </c>
    </row>
    <row r="331" spans="1:5" ht="15" customHeight="1" x14ac:dyDescent="0.25">
      <c r="A331" s="4" t="s">
        <v>4988</v>
      </c>
      <c r="B331" s="4">
        <f>VLOOKUP($D$1&amp;":"&amp;$A331,'Array Content'!$F$2:$J$4513,2,FALSE)</f>
        <v>17735</v>
      </c>
      <c r="C331" s="4" t="str">
        <f>VLOOKUP($D$1&amp;":"&amp;$A331,'Array Content'!$F$2:$J$4513,3,FALSE)</f>
        <v>VHL</v>
      </c>
      <c r="D331" s="4" t="str">
        <f>VLOOKUP($D$1&amp;":"&amp;$A331,'Array Content'!$F$2:$J$4513,4,FALSE)</f>
        <v>c.444delT</v>
      </c>
      <c r="E331" s="4" t="str">
        <f>VLOOKUP($D$1&amp;":"&amp;$A331,'Array Content'!$F$2:$J$4513,5,FALSE)</f>
        <v>SMPH015969A</v>
      </c>
    </row>
    <row r="332" spans="1:5" ht="15" customHeight="1" x14ac:dyDescent="0.25">
      <c r="A332" s="4" t="s">
        <v>4989</v>
      </c>
      <c r="B332" s="4">
        <f>VLOOKUP($D$1&amp;":"&amp;$A332,'Array Content'!$F$2:$J$4513,2,FALSE)</f>
        <v>21397</v>
      </c>
      <c r="C332" s="4" t="str">
        <f>VLOOKUP($D$1&amp;":"&amp;$A332,'Array Content'!$F$2:$J$4513,3,FALSE)</f>
        <v>WT1</v>
      </c>
      <c r="D332" s="4" t="str">
        <f>VLOOKUP($D$1&amp;":"&amp;$A332,'Array Content'!$F$2:$J$4513,4,FALSE)</f>
        <v>c.1168C&gt;T</v>
      </c>
      <c r="E332" s="4" t="str">
        <f>VLOOKUP($D$1&amp;":"&amp;$A332,'Array Content'!$F$2:$J$4513,5,FALSE)</f>
        <v>SMPH016744A</v>
      </c>
    </row>
    <row r="333" spans="1:5" ht="15" customHeight="1" x14ac:dyDescent="0.25">
      <c r="A333" s="4" t="s">
        <v>4990</v>
      </c>
      <c r="B333" s="4">
        <f>VLOOKUP($D$1&amp;":"&amp;$A333,'Array Content'!$F$2:$J$4513,2,FALSE)</f>
        <v>21418</v>
      </c>
      <c r="C333" s="4" t="str">
        <f>VLOOKUP($D$1&amp;":"&amp;$A333,'Array Content'!$F$2:$J$4513,3,FALSE)</f>
        <v>WT1</v>
      </c>
      <c r="D333" s="4" t="str">
        <f>VLOOKUP($D$1&amp;":"&amp;$A333,'Array Content'!$F$2:$J$4513,4,FALSE)</f>
        <v>c.906_907insT</v>
      </c>
      <c r="E333" s="4" t="str">
        <f>VLOOKUP($D$1&amp;":"&amp;$A333,'Array Content'!$F$2:$J$4513,5,FALSE)</f>
        <v>SMPH016762A</v>
      </c>
    </row>
    <row r="334" spans="1:5" ht="15" customHeight="1" x14ac:dyDescent="0.25">
      <c r="A334" s="4" t="s">
        <v>4991</v>
      </c>
      <c r="B334" s="4">
        <f>VLOOKUP($D$1&amp;":"&amp;$A334,'Array Content'!$F$2:$J$4513,2,FALSE)</f>
        <v>27307</v>
      </c>
      <c r="C334" s="4" t="str">
        <f>VLOOKUP($D$1&amp;":"&amp;$A334,'Array Content'!$F$2:$J$4513,3,FALSE)</f>
        <v>WT1</v>
      </c>
      <c r="D334" s="4" t="str">
        <f>VLOOKUP($D$1&amp;":"&amp;$A334,'Array Content'!$F$2:$J$4513,4,FALSE)</f>
        <v>c.938C&gt;A</v>
      </c>
      <c r="E334" s="4" t="str">
        <f>VLOOKUP($D$1&amp;":"&amp;$A334,'Array Content'!$F$2:$J$4513,5,FALSE)</f>
        <v>SMPH016803A</v>
      </c>
    </row>
    <row r="335" spans="1:5" ht="15" customHeight="1" x14ac:dyDescent="0.25">
      <c r="A335" s="4" t="s">
        <v>4992</v>
      </c>
      <c r="B335" s="4">
        <f>VLOOKUP($D$1&amp;":"&amp;$A335,'Array Content'!$F$2:$J$4513,2,FALSE)</f>
        <v>21392</v>
      </c>
      <c r="C335" s="4" t="str">
        <f>VLOOKUP($D$1&amp;":"&amp;$A335,'Array Content'!$F$2:$J$4513,3,FALSE)</f>
        <v>WT1</v>
      </c>
      <c r="D335" s="4" t="str">
        <f>VLOOKUP($D$1&amp;":"&amp;$A335,'Array Content'!$F$2:$J$4513,4,FALSE)</f>
        <v>c.940_941insTCGG</v>
      </c>
      <c r="E335" s="4" t="str">
        <f>VLOOKUP($D$1&amp;":"&amp;$A335,'Array Content'!$F$2:$J$4513,5,FALSE)</f>
        <v>SMPH016740A</v>
      </c>
    </row>
    <row r="336" spans="1:5" ht="15" customHeight="1" x14ac:dyDescent="0.25">
      <c r="A336" s="4" t="s">
        <v>4993</v>
      </c>
      <c r="B336" s="4">
        <f>VLOOKUP($D$1&amp;":"&amp;$A336,'Array Content'!$F$2:$J$4513,2,FALSE)</f>
        <v>99000030</v>
      </c>
      <c r="C336" s="4" t="str">
        <f>VLOOKUP($D$1&amp;":"&amp;$A336,'Array Content'!$F$2:$J$4513,3,FALSE)</f>
        <v>APC</v>
      </c>
      <c r="D336" s="4" t="str">
        <f>VLOOKUP($D$1&amp;":"&amp;$A336,'Array Content'!$F$2:$J$4513,4,FALSE)</f>
        <v>copy number</v>
      </c>
      <c r="E336" s="4" t="str">
        <f>VLOOKUP($D$1&amp;":"&amp;$A336,'Array Content'!$F$2:$J$4513,5,FALSE)</f>
        <v>SMPH017192A</v>
      </c>
    </row>
    <row r="337" spans="1:5" ht="15" customHeight="1" x14ac:dyDescent="0.25">
      <c r="A337" s="4" t="s">
        <v>4994</v>
      </c>
      <c r="B337" s="4">
        <f>VLOOKUP($D$1&amp;":"&amp;$A337,'Array Content'!$F$2:$J$4513,2,FALSE)</f>
        <v>99000031</v>
      </c>
      <c r="C337" s="4" t="str">
        <f>VLOOKUP($D$1&amp;":"&amp;$A337,'Array Content'!$F$2:$J$4513,3,FALSE)</f>
        <v>ATM</v>
      </c>
      <c r="D337" s="4" t="str">
        <f>VLOOKUP($D$1&amp;":"&amp;$A337,'Array Content'!$F$2:$J$4513,4,FALSE)</f>
        <v>copy number</v>
      </c>
      <c r="E337" s="4" t="str">
        <f>VLOOKUP($D$1&amp;":"&amp;$A337,'Array Content'!$F$2:$J$4513,5,FALSE)</f>
        <v>SMPH017193A</v>
      </c>
    </row>
    <row r="338" spans="1:5" ht="15" customHeight="1" x14ac:dyDescent="0.25">
      <c r="A338" s="4" t="s">
        <v>4995</v>
      </c>
      <c r="B338" s="4">
        <f>VLOOKUP($D$1&amp;":"&amp;$A338,'Array Content'!$F$2:$J$4513,2,FALSE)</f>
        <v>99000050</v>
      </c>
      <c r="C338" s="4" t="str">
        <f>VLOOKUP($D$1&amp;":"&amp;$A338,'Array Content'!$F$2:$J$4513,3,FALSE)</f>
        <v>CBL</v>
      </c>
      <c r="D338" s="4" t="str">
        <f>VLOOKUP($D$1&amp;":"&amp;$A338,'Array Content'!$F$2:$J$4513,4,FALSE)</f>
        <v>copy number</v>
      </c>
      <c r="E338" s="4" t="str">
        <f>VLOOKUP($D$1&amp;":"&amp;$A338,'Array Content'!$F$2:$J$4513,5,FALSE)</f>
        <v>SMPH017212A</v>
      </c>
    </row>
    <row r="339" spans="1:5" ht="15" customHeight="1" x14ac:dyDescent="0.25">
      <c r="A339" s="4" t="s">
        <v>4996</v>
      </c>
      <c r="B339" s="4">
        <f>VLOOKUP($D$1&amp;":"&amp;$A339,'Array Content'!$F$2:$J$4513,2,FALSE)</f>
        <v>99000048</v>
      </c>
      <c r="C339" s="4" t="str">
        <f>VLOOKUP($D$1&amp;":"&amp;$A339,'Array Content'!$F$2:$J$4513,3,FALSE)</f>
        <v>CDH1</v>
      </c>
      <c r="D339" s="4" t="str">
        <f>VLOOKUP($D$1&amp;":"&amp;$A339,'Array Content'!$F$2:$J$4513,4,FALSE)</f>
        <v>copy number</v>
      </c>
      <c r="E339" s="4" t="str">
        <f>VLOOKUP($D$1&amp;":"&amp;$A339,'Array Content'!$F$2:$J$4513,5,FALSE)</f>
        <v>SMPH017210A</v>
      </c>
    </row>
    <row r="340" spans="1:5" ht="15" customHeight="1" x14ac:dyDescent="0.25">
      <c r="A340" s="4" t="s">
        <v>4997</v>
      </c>
      <c r="B340" s="4">
        <f>VLOOKUP($D$1&amp;":"&amp;$A340,'Array Content'!$F$2:$J$4513,2,FALSE)</f>
        <v>99000032</v>
      </c>
      <c r="C340" s="4" t="str">
        <f>VLOOKUP($D$1&amp;":"&amp;$A340,'Array Content'!$F$2:$J$4513,3,FALSE)</f>
        <v>CDKN2A</v>
      </c>
      <c r="D340" s="4" t="str">
        <f>VLOOKUP($D$1&amp;":"&amp;$A340,'Array Content'!$F$2:$J$4513,4,FALSE)</f>
        <v>copy number</v>
      </c>
      <c r="E340" s="4" t="str">
        <f>VLOOKUP($D$1&amp;":"&amp;$A340,'Array Content'!$F$2:$J$4513,5,FALSE)</f>
        <v>SMPH017194A</v>
      </c>
    </row>
    <row r="341" spans="1:5" ht="15" customHeight="1" x14ac:dyDescent="0.25">
      <c r="A341" s="4" t="s">
        <v>4998</v>
      </c>
      <c r="B341" s="4">
        <f>VLOOKUP($D$1&amp;":"&amp;$A341,'Array Content'!$F$2:$J$4513,2,FALSE)</f>
        <v>99000049</v>
      </c>
      <c r="C341" s="4" t="str">
        <f>VLOOKUP($D$1&amp;":"&amp;$A341,'Array Content'!$F$2:$J$4513,3,FALSE)</f>
        <v>CEBPA</v>
      </c>
      <c r="D341" s="4" t="str">
        <f>VLOOKUP($D$1&amp;":"&amp;$A341,'Array Content'!$F$2:$J$4513,4,FALSE)</f>
        <v>copy number</v>
      </c>
      <c r="E341" s="4" t="str">
        <f>VLOOKUP($D$1&amp;":"&amp;$A341,'Array Content'!$F$2:$J$4513,5,FALSE)</f>
        <v>SMPH017211A</v>
      </c>
    </row>
    <row r="342" spans="1:5" ht="15" customHeight="1" x14ac:dyDescent="0.25">
      <c r="A342" s="4" t="s">
        <v>4999</v>
      </c>
      <c r="B342" s="4">
        <f>VLOOKUP($D$1&amp;":"&amp;$A342,'Array Content'!$F$2:$J$4513,2,FALSE)</f>
        <v>99000063</v>
      </c>
      <c r="C342" s="4" t="str">
        <f>VLOOKUP($D$1&amp;":"&amp;$A342,'Array Content'!$F$2:$J$4513,3,FALSE)</f>
        <v>FBXW7</v>
      </c>
      <c r="D342" s="4" t="str">
        <f>VLOOKUP($D$1&amp;":"&amp;$A342,'Array Content'!$F$2:$J$4513,4,FALSE)</f>
        <v>copy number</v>
      </c>
      <c r="E342" s="4" t="str">
        <f>VLOOKUP($D$1&amp;":"&amp;$A342,'Array Content'!$F$2:$J$4513,5,FALSE)</f>
        <v>SMPH017225A</v>
      </c>
    </row>
    <row r="343" spans="1:5" ht="15" customHeight="1" x14ac:dyDescent="0.25">
      <c r="A343" s="4" t="s">
        <v>5000</v>
      </c>
      <c r="B343" s="4">
        <f>VLOOKUP($D$1&amp;":"&amp;$A343,'Array Content'!$F$2:$J$4513,2,FALSE)</f>
        <v>99000044</v>
      </c>
      <c r="C343" s="4" t="str">
        <f>VLOOKUP($D$1&amp;":"&amp;$A343,'Array Content'!$F$2:$J$4513,3,FALSE)</f>
        <v>GNAQ</v>
      </c>
      <c r="D343" s="4" t="str">
        <f>VLOOKUP($D$1&amp;":"&amp;$A343,'Array Content'!$F$2:$J$4513,4,FALSE)</f>
        <v>copy number</v>
      </c>
      <c r="E343" s="4" t="str">
        <f>VLOOKUP($D$1&amp;":"&amp;$A343,'Array Content'!$F$2:$J$4513,5,FALSE)</f>
        <v>SMPH017206A</v>
      </c>
    </row>
    <row r="344" spans="1:5" ht="15" customHeight="1" x14ac:dyDescent="0.25">
      <c r="A344" s="4" t="s">
        <v>5001</v>
      </c>
      <c r="B344" s="4">
        <f>VLOOKUP($D$1&amp;":"&amp;$A344,'Array Content'!$F$2:$J$4513,2,FALSE)</f>
        <v>99000040</v>
      </c>
      <c r="C344" s="4" t="str">
        <f>VLOOKUP($D$1&amp;":"&amp;$A344,'Array Content'!$F$2:$J$4513,3,FALSE)</f>
        <v>HNF1A</v>
      </c>
      <c r="D344" s="4" t="str">
        <f>VLOOKUP($D$1&amp;":"&amp;$A344,'Array Content'!$F$2:$J$4513,4,FALSE)</f>
        <v>copy number</v>
      </c>
      <c r="E344" s="4" t="str">
        <f>VLOOKUP($D$1&amp;":"&amp;$A344,'Array Content'!$F$2:$J$4513,5,FALSE)</f>
        <v>SMPH017202A</v>
      </c>
    </row>
    <row r="345" spans="1:5" ht="15" customHeight="1" x14ac:dyDescent="0.25">
      <c r="A345" s="4" t="s">
        <v>5002</v>
      </c>
      <c r="B345" s="4">
        <f>VLOOKUP($D$1&amp;":"&amp;$A345,'Array Content'!$F$2:$J$4513,2,FALSE)</f>
        <v>99000027</v>
      </c>
      <c r="C345" s="4" t="str">
        <f>VLOOKUP($D$1&amp;":"&amp;$A345,'Array Content'!$F$2:$J$4513,3,FALSE)</f>
        <v>NF1</v>
      </c>
      <c r="D345" s="4" t="str">
        <f>VLOOKUP($D$1&amp;":"&amp;$A345,'Array Content'!$F$2:$J$4513,4,FALSE)</f>
        <v>copy number</v>
      </c>
      <c r="E345" s="4" t="str">
        <f>VLOOKUP($D$1&amp;":"&amp;$A345,'Array Content'!$F$2:$J$4513,5,FALSE)</f>
        <v>SMPH017189A</v>
      </c>
    </row>
    <row r="346" spans="1:5" ht="15" customHeight="1" x14ac:dyDescent="0.25">
      <c r="A346" s="4" t="s">
        <v>5003</v>
      </c>
      <c r="B346" s="4">
        <f>VLOOKUP($D$1&amp;":"&amp;$A346,'Array Content'!$F$2:$J$4513,2,FALSE)</f>
        <v>99000035</v>
      </c>
      <c r="C346" s="4" t="str">
        <f>VLOOKUP($D$1&amp;":"&amp;$A346,'Array Content'!$F$2:$J$4513,3,FALSE)</f>
        <v>NF2</v>
      </c>
      <c r="D346" s="4" t="str">
        <f>VLOOKUP($D$1&amp;":"&amp;$A346,'Array Content'!$F$2:$J$4513,4,FALSE)</f>
        <v>copy number</v>
      </c>
      <c r="E346" s="4" t="str">
        <f>VLOOKUP($D$1&amp;":"&amp;$A346,'Array Content'!$F$2:$J$4513,5,FALSE)</f>
        <v>SMPH017197A</v>
      </c>
    </row>
    <row r="347" spans="1:5" ht="15" customHeight="1" x14ac:dyDescent="0.25">
      <c r="A347" s="4" t="s">
        <v>5004</v>
      </c>
      <c r="B347" s="4">
        <f>VLOOKUP($D$1&amp;":"&amp;$A347,'Array Content'!$F$2:$J$4513,2,FALSE)</f>
        <v>99000070</v>
      </c>
      <c r="C347" s="4" t="str">
        <f>VLOOKUP($D$1&amp;":"&amp;$A347,'Array Content'!$F$2:$J$4513,3,FALSE)</f>
        <v>NPM1</v>
      </c>
      <c r="D347" s="4" t="str">
        <f>VLOOKUP($D$1&amp;":"&amp;$A347,'Array Content'!$F$2:$J$4513,4,FALSE)</f>
        <v>copy number</v>
      </c>
      <c r="E347" s="4" t="str">
        <f>VLOOKUP($D$1&amp;":"&amp;$A347,'Array Content'!$F$2:$J$4513,5,FALSE)</f>
        <v>SMPH017232A</v>
      </c>
    </row>
    <row r="348" spans="1:5" ht="15" customHeight="1" x14ac:dyDescent="0.25">
      <c r="A348" s="4" t="s">
        <v>5005</v>
      </c>
      <c r="B348" s="4">
        <f>VLOOKUP($D$1&amp;":"&amp;$A348,'Array Content'!$F$2:$J$4513,2,FALSE)</f>
        <v>99000034</v>
      </c>
      <c r="C348" s="4" t="str">
        <f>VLOOKUP($D$1&amp;":"&amp;$A348,'Array Content'!$F$2:$J$4513,3,FALSE)</f>
        <v>PTCH1</v>
      </c>
      <c r="D348" s="4" t="str">
        <f>VLOOKUP($D$1&amp;":"&amp;$A348,'Array Content'!$F$2:$J$4513,4,FALSE)</f>
        <v>copy number</v>
      </c>
      <c r="E348" s="4" t="str">
        <f>VLOOKUP($D$1&amp;":"&amp;$A348,'Array Content'!$F$2:$J$4513,5,FALSE)</f>
        <v>SMPH017196A</v>
      </c>
    </row>
    <row r="349" spans="1:5" ht="15" customHeight="1" x14ac:dyDescent="0.25">
      <c r="A349" s="4" t="s">
        <v>5006</v>
      </c>
      <c r="B349" s="4">
        <f>VLOOKUP($D$1&amp;":"&amp;$A349,'Array Content'!$F$2:$J$4513,2,FALSE)</f>
        <v>99000013</v>
      </c>
      <c r="C349" s="4" t="str">
        <f>VLOOKUP($D$1&amp;":"&amp;$A349,'Array Content'!$F$2:$J$4513,3,FALSE)</f>
        <v>PTEN</v>
      </c>
      <c r="D349" s="4" t="str">
        <f>VLOOKUP($D$1&amp;":"&amp;$A349,'Array Content'!$F$2:$J$4513,4,FALSE)</f>
        <v>copy number</v>
      </c>
      <c r="E349" s="4" t="str">
        <f>VLOOKUP($D$1&amp;":"&amp;$A349,'Array Content'!$F$2:$J$4513,5,FALSE)</f>
        <v>SMPH017175A</v>
      </c>
    </row>
    <row r="350" spans="1:5" ht="15" customHeight="1" x14ac:dyDescent="0.25">
      <c r="A350" s="4" t="s">
        <v>5007</v>
      </c>
      <c r="B350" s="4">
        <f>VLOOKUP($D$1&amp;":"&amp;$A350,'Array Content'!$F$2:$J$4513,2,FALSE)</f>
        <v>99000036</v>
      </c>
      <c r="C350" s="4" t="str">
        <f>VLOOKUP($D$1&amp;":"&amp;$A350,'Array Content'!$F$2:$J$4513,3,FALSE)</f>
        <v>RB1</v>
      </c>
      <c r="D350" s="4" t="str">
        <f>VLOOKUP($D$1&amp;":"&amp;$A350,'Array Content'!$F$2:$J$4513,4,FALSE)</f>
        <v>copy number</v>
      </c>
      <c r="E350" s="4" t="str">
        <f>VLOOKUP($D$1&amp;":"&amp;$A350,'Array Content'!$F$2:$J$4513,5,FALSE)</f>
        <v>SMPH017198A</v>
      </c>
    </row>
    <row r="351" spans="1:5" ht="15" customHeight="1" x14ac:dyDescent="0.25">
      <c r="A351" s="4" t="s">
        <v>5008</v>
      </c>
      <c r="B351" s="4">
        <f>VLOOKUP($D$1&amp;":"&amp;$A351,'Array Content'!$F$2:$J$4513,2,FALSE)</f>
        <v>99000046</v>
      </c>
      <c r="C351" s="4" t="str">
        <f>VLOOKUP($D$1&amp;":"&amp;$A351,'Array Content'!$F$2:$J$4513,3,FALSE)</f>
        <v>SMARCB1</v>
      </c>
      <c r="D351" s="4" t="str">
        <f>VLOOKUP($D$1&amp;":"&amp;$A351,'Array Content'!$F$2:$J$4513,4,FALSE)</f>
        <v>copy number</v>
      </c>
      <c r="E351" s="4" t="str">
        <f>VLOOKUP($D$1&amp;":"&amp;$A351,'Array Content'!$F$2:$J$4513,5,FALSE)</f>
        <v>SMPH017208A</v>
      </c>
    </row>
    <row r="352" spans="1:5" ht="15" customHeight="1" x14ac:dyDescent="0.25">
      <c r="A352" s="4" t="s">
        <v>5009</v>
      </c>
      <c r="B352" s="4">
        <f>VLOOKUP($D$1&amp;":"&amp;$A352,'Array Content'!$F$2:$J$4513,2,FALSE)</f>
        <v>99000038</v>
      </c>
      <c r="C352" s="4" t="str">
        <f>VLOOKUP($D$1&amp;":"&amp;$A352,'Array Content'!$F$2:$J$4513,3,FALSE)</f>
        <v>STK11</v>
      </c>
      <c r="D352" s="4" t="str">
        <f>VLOOKUP($D$1&amp;":"&amp;$A352,'Array Content'!$F$2:$J$4513,4,FALSE)</f>
        <v>copy number</v>
      </c>
      <c r="E352" s="4" t="str">
        <f>VLOOKUP($D$1&amp;":"&amp;$A352,'Array Content'!$F$2:$J$4513,5,FALSE)</f>
        <v>SMPH017200A</v>
      </c>
    </row>
    <row r="353" spans="1:5" ht="15" customHeight="1" x14ac:dyDescent="0.25">
      <c r="A353" s="4" t="s">
        <v>5010</v>
      </c>
      <c r="B353" s="4">
        <f>VLOOKUP($D$1&amp;":"&amp;$A353,'Array Content'!$F$2:$J$4513,2,FALSE)</f>
        <v>99000069</v>
      </c>
      <c r="C353" s="4" t="str">
        <f>VLOOKUP($D$1&amp;":"&amp;$A353,'Array Content'!$F$2:$J$4513,3,FALSE)</f>
        <v>TET2</v>
      </c>
      <c r="D353" s="4" t="str">
        <f>VLOOKUP($D$1&amp;":"&amp;$A353,'Array Content'!$F$2:$J$4513,4,FALSE)</f>
        <v>copy number</v>
      </c>
      <c r="E353" s="4" t="str">
        <f>VLOOKUP($D$1&amp;":"&amp;$A353,'Array Content'!$F$2:$J$4513,5,FALSE)</f>
        <v>SMPH017231A</v>
      </c>
    </row>
    <row r="354" spans="1:5" ht="15" customHeight="1" x14ac:dyDescent="0.25">
      <c r="A354" s="4" t="s">
        <v>5011</v>
      </c>
      <c r="B354" s="4">
        <f>VLOOKUP($D$1&amp;":"&amp;$A354,'Array Content'!$F$2:$J$4513,2,FALSE)</f>
        <v>99000041</v>
      </c>
      <c r="C354" s="4" t="str">
        <f>VLOOKUP($D$1&amp;":"&amp;$A354,'Array Content'!$F$2:$J$4513,3,FALSE)</f>
        <v>TP53</v>
      </c>
      <c r="D354" s="4" t="str">
        <f>VLOOKUP($D$1&amp;":"&amp;$A354,'Array Content'!$F$2:$J$4513,4,FALSE)</f>
        <v>copy number</v>
      </c>
      <c r="E354" s="4" t="str">
        <f>VLOOKUP($D$1&amp;":"&amp;$A354,'Array Content'!$F$2:$J$4513,5,FALSE)</f>
        <v>SMPH017203A</v>
      </c>
    </row>
    <row r="355" spans="1:5" ht="15" customHeight="1" x14ac:dyDescent="0.25">
      <c r="A355" s="4" t="s">
        <v>5012</v>
      </c>
      <c r="B355" s="4">
        <f>VLOOKUP($D$1&amp;":"&amp;$A355,'Array Content'!$F$2:$J$4513,2,FALSE)</f>
        <v>99000037</v>
      </c>
      <c r="C355" s="4" t="str">
        <f>VLOOKUP($D$1&amp;":"&amp;$A355,'Array Content'!$F$2:$J$4513,3,FALSE)</f>
        <v>TSHR</v>
      </c>
      <c r="D355" s="4" t="str">
        <f>VLOOKUP($D$1&amp;":"&amp;$A355,'Array Content'!$F$2:$J$4513,4,FALSE)</f>
        <v>copy number</v>
      </c>
      <c r="E355" s="4" t="str">
        <f>VLOOKUP($D$1&amp;":"&amp;$A355,'Array Content'!$F$2:$J$4513,5,FALSE)</f>
        <v>SMPH017199A</v>
      </c>
    </row>
    <row r="356" spans="1:5" ht="15" customHeight="1" x14ac:dyDescent="0.25">
      <c r="A356" s="4" t="s">
        <v>5013</v>
      </c>
      <c r="B356" s="4">
        <f>VLOOKUP($D$1&amp;":"&amp;$A356,'Array Content'!$F$2:$J$4513,2,FALSE)</f>
        <v>99000024</v>
      </c>
      <c r="C356" s="4" t="str">
        <f>VLOOKUP($D$1&amp;":"&amp;$A356,'Array Content'!$F$2:$J$4513,3,FALSE)</f>
        <v>VHL</v>
      </c>
      <c r="D356" s="4" t="str">
        <f>VLOOKUP($D$1&amp;":"&amp;$A356,'Array Content'!$F$2:$J$4513,4,FALSE)</f>
        <v>copy number</v>
      </c>
      <c r="E356" s="4" t="str">
        <f>VLOOKUP($D$1&amp;":"&amp;$A356,'Array Content'!$F$2:$J$4513,5,FALSE)</f>
        <v>SMPH017186A</v>
      </c>
    </row>
    <row r="357" spans="1:5" ht="15" customHeight="1" x14ac:dyDescent="0.25">
      <c r="A357" s="4" t="s">
        <v>5014</v>
      </c>
      <c r="B357" s="4">
        <f>VLOOKUP($D$1&amp;":"&amp;$A357,'Array Content'!$F$2:$J$4513,2,FALSE)</f>
        <v>99000062</v>
      </c>
      <c r="C357" s="4" t="str">
        <f>VLOOKUP($D$1&amp;":"&amp;$A357,'Array Content'!$F$2:$J$4513,3,FALSE)</f>
        <v>WT1</v>
      </c>
      <c r="D357" s="4" t="str">
        <f>VLOOKUP($D$1&amp;":"&amp;$A357,'Array Content'!$F$2:$J$4513,4,FALSE)</f>
        <v>copy number</v>
      </c>
      <c r="E357" s="4" t="str">
        <f>VLOOKUP($D$1&amp;":"&amp;$A357,'Array Content'!$F$2:$J$4513,5,FALSE)</f>
        <v>SMPH017224A</v>
      </c>
    </row>
    <row r="358" spans="1:5" ht="15" customHeight="1" x14ac:dyDescent="0.25">
      <c r="A358" s="4" t="s">
        <v>5015</v>
      </c>
      <c r="B358" s="4">
        <f>VLOOKUP($D$1&amp;":"&amp;$A358,'Array Content'!$F$2:$J$4513,2,FALSE)</f>
        <v>99000017</v>
      </c>
      <c r="C358" s="4" t="str">
        <f>VLOOKUP($D$1&amp;":"&amp;$A358,'Array Content'!$F$2:$J$4513,3,FALSE)</f>
        <v>SMPC</v>
      </c>
      <c r="D358" s="4" t="str">
        <f>VLOOKUP($D$1&amp;":"&amp;$A358,'Array Content'!$F$2:$J$4513,4,FALSE)</f>
        <v>positive PCR control</v>
      </c>
      <c r="E358" s="4" t="str">
        <f>VLOOKUP($D$1&amp;":"&amp;$A358,'Array Content'!$F$2:$J$4513,5,FALSE)</f>
        <v>SMPH017179A</v>
      </c>
    </row>
    <row r="359" spans="1:5" ht="15" customHeight="1" x14ac:dyDescent="0.25">
      <c r="A359" s="4" t="s">
        <v>5016</v>
      </c>
      <c r="B359" s="4">
        <f>VLOOKUP($D$1&amp;":"&amp;$A359,'Array Content'!$F$2:$J$4513,2,FALSE)</f>
        <v>99000017</v>
      </c>
      <c r="C359" s="4" t="str">
        <f>VLOOKUP($D$1&amp;":"&amp;$A359,'Array Content'!$F$2:$J$4513,3,FALSE)</f>
        <v>SMPC</v>
      </c>
      <c r="D359" s="4" t="str">
        <f>VLOOKUP($D$1&amp;":"&amp;$A359,'Array Content'!$F$2:$J$4513,4,FALSE)</f>
        <v>positive PCR control</v>
      </c>
      <c r="E359" s="4" t="str">
        <f>VLOOKUP($D$1&amp;":"&amp;$A359,'Array Content'!$F$2:$J$4513,5,FALSE)</f>
        <v>SMPH017179A</v>
      </c>
    </row>
    <row r="360" spans="1:5" ht="15" customHeight="1" x14ac:dyDescent="0.25">
      <c r="A360" s="4" t="s">
        <v>5017</v>
      </c>
      <c r="B360" s="4">
        <f>VLOOKUP($D$1&amp;":"&amp;$A360,'Array Content'!$F$2:$J$4513,2,FALSE)</f>
        <v>99000103</v>
      </c>
      <c r="C360" s="4" t="str">
        <f>VLOOKUP($D$1&amp;":"&amp;$A360,'Array Content'!$F$2:$J$4513,3,FALSE)</f>
        <v>Blank</v>
      </c>
      <c r="D360" s="4" t="str">
        <f>VLOOKUP($D$1&amp;":"&amp;$A360,'Array Content'!$F$2:$J$4513,4,FALSE)</f>
        <v>Blank</v>
      </c>
      <c r="E360" s="4" t="str">
        <f>VLOOKUP($D$1&amp;":"&amp;$A360,'Array Content'!$F$2:$J$4513,5,FALSE)</f>
        <v>SMPH038678A</v>
      </c>
    </row>
    <row r="361" spans="1:5" ht="15" customHeight="1" x14ac:dyDescent="0.25">
      <c r="A361" s="4" t="s">
        <v>5018</v>
      </c>
      <c r="B361" s="4">
        <f>VLOOKUP($D$1&amp;":"&amp;$A361,'Array Content'!$F$2:$J$4513,2,FALSE)</f>
        <v>99000103</v>
      </c>
      <c r="C361" s="4" t="str">
        <f>VLOOKUP($D$1&amp;":"&amp;$A361,'Array Content'!$F$2:$J$4513,3,FALSE)</f>
        <v>Blank</v>
      </c>
      <c r="D361" s="4" t="str">
        <f>VLOOKUP($D$1&amp;":"&amp;$A361,'Array Content'!$F$2:$J$4513,4,FALSE)</f>
        <v>Blank</v>
      </c>
      <c r="E361" s="4" t="str">
        <f>VLOOKUP($D$1&amp;":"&amp;$A361,'Array Content'!$F$2:$J$4513,5,FALSE)</f>
        <v>SMPH038678A</v>
      </c>
    </row>
    <row r="362" spans="1:5" ht="15" customHeight="1" x14ac:dyDescent="0.25">
      <c r="A362" s="4" t="s">
        <v>5019</v>
      </c>
      <c r="B362" s="4">
        <f>VLOOKUP($D$1&amp;":"&amp;$A362,'Array Content'!$F$2:$J$4513,2,FALSE)</f>
        <v>99000103</v>
      </c>
      <c r="C362" s="4" t="str">
        <f>VLOOKUP($D$1&amp;":"&amp;$A362,'Array Content'!$F$2:$J$4513,3,FALSE)</f>
        <v>Blank</v>
      </c>
      <c r="D362" s="4" t="str">
        <f>VLOOKUP($D$1&amp;":"&amp;$A362,'Array Content'!$F$2:$J$4513,4,FALSE)</f>
        <v>Blank</v>
      </c>
      <c r="E362" s="4" t="str">
        <f>VLOOKUP($D$1&amp;":"&amp;$A362,'Array Content'!$F$2:$J$4513,5,FALSE)</f>
        <v>SMPH038678A</v>
      </c>
    </row>
    <row r="363" spans="1:5" ht="15" customHeight="1" x14ac:dyDescent="0.25">
      <c r="A363" s="4" t="s">
        <v>5020</v>
      </c>
      <c r="B363" s="4">
        <f>VLOOKUP($D$1&amp;":"&amp;$A363,'Array Content'!$F$2:$J$4513,2,FALSE)</f>
        <v>99000103</v>
      </c>
      <c r="C363" s="4" t="str">
        <f>VLOOKUP($D$1&amp;":"&amp;$A363,'Array Content'!$F$2:$J$4513,3,FALSE)</f>
        <v>Blank</v>
      </c>
      <c r="D363" s="4" t="str">
        <f>VLOOKUP($D$1&amp;":"&amp;$A363,'Array Content'!$F$2:$J$4513,4,FALSE)</f>
        <v>Blank</v>
      </c>
      <c r="E363" s="4" t="str">
        <f>VLOOKUP($D$1&amp;":"&amp;$A363,'Array Content'!$F$2:$J$4513,5,FALSE)</f>
        <v>SMPH038678A</v>
      </c>
    </row>
    <row r="364" spans="1:5" ht="15" customHeight="1" x14ac:dyDescent="0.25">
      <c r="A364" s="4" t="s">
        <v>5021</v>
      </c>
      <c r="B364" s="4">
        <f>VLOOKUP($D$1&amp;":"&amp;$A364,'Array Content'!$F$2:$J$4513,2,FALSE)</f>
        <v>99000103</v>
      </c>
      <c r="C364" s="4" t="str">
        <f>VLOOKUP($D$1&amp;":"&amp;$A364,'Array Content'!$F$2:$J$4513,3,FALSE)</f>
        <v>Blank</v>
      </c>
      <c r="D364" s="4" t="str">
        <f>VLOOKUP($D$1&amp;":"&amp;$A364,'Array Content'!$F$2:$J$4513,4,FALSE)</f>
        <v>Blank</v>
      </c>
      <c r="E364" s="4" t="str">
        <f>VLOOKUP($D$1&amp;":"&amp;$A364,'Array Content'!$F$2:$J$4513,5,FALSE)</f>
        <v>SMPH038678A</v>
      </c>
    </row>
    <row r="365" spans="1:5" ht="15" customHeight="1" x14ac:dyDescent="0.25">
      <c r="A365" s="4" t="s">
        <v>5022</v>
      </c>
      <c r="B365" s="4">
        <f>VLOOKUP($D$1&amp;":"&amp;$A365,'Array Content'!$F$2:$J$4513,2,FALSE)</f>
        <v>99000103</v>
      </c>
      <c r="C365" s="4" t="str">
        <f>VLOOKUP($D$1&amp;":"&amp;$A365,'Array Content'!$F$2:$J$4513,3,FALSE)</f>
        <v>Blank</v>
      </c>
      <c r="D365" s="4" t="str">
        <f>VLOOKUP($D$1&amp;":"&amp;$A365,'Array Content'!$F$2:$J$4513,4,FALSE)</f>
        <v>Blank</v>
      </c>
      <c r="E365" s="4" t="str">
        <f>VLOOKUP($D$1&amp;":"&amp;$A365,'Array Content'!$F$2:$J$4513,5,FALSE)</f>
        <v>SMPH038678A</v>
      </c>
    </row>
    <row r="366" spans="1:5" ht="15" customHeight="1" x14ac:dyDescent="0.25">
      <c r="A366" s="4" t="s">
        <v>5023</v>
      </c>
      <c r="B366" s="4">
        <f>VLOOKUP($D$1&amp;":"&amp;$A366,'Array Content'!$F$2:$J$4513,2,FALSE)</f>
        <v>99000103</v>
      </c>
      <c r="C366" s="4" t="str">
        <f>VLOOKUP($D$1&amp;":"&amp;$A366,'Array Content'!$F$2:$J$4513,3,FALSE)</f>
        <v>Blank</v>
      </c>
      <c r="D366" s="4" t="str">
        <f>VLOOKUP($D$1&amp;":"&amp;$A366,'Array Content'!$F$2:$J$4513,4,FALSE)</f>
        <v>Blank</v>
      </c>
      <c r="E366" s="4" t="str">
        <f>VLOOKUP($D$1&amp;":"&amp;$A366,'Array Content'!$F$2:$J$4513,5,FALSE)</f>
        <v>SMPH038678A</v>
      </c>
    </row>
    <row r="367" spans="1:5" ht="15" customHeight="1" x14ac:dyDescent="0.25">
      <c r="A367" s="4" t="s">
        <v>5024</v>
      </c>
      <c r="B367" s="4">
        <f>VLOOKUP($D$1&amp;":"&amp;$A367,'Array Content'!$F$2:$J$4513,2,FALSE)</f>
        <v>99000103</v>
      </c>
      <c r="C367" s="4" t="str">
        <f>VLOOKUP($D$1&amp;":"&amp;$A367,'Array Content'!$F$2:$J$4513,3,FALSE)</f>
        <v>Blank</v>
      </c>
      <c r="D367" s="4" t="str">
        <f>VLOOKUP($D$1&amp;":"&amp;$A367,'Array Content'!$F$2:$J$4513,4,FALSE)</f>
        <v>Blank</v>
      </c>
      <c r="E367" s="4" t="str">
        <f>VLOOKUP($D$1&amp;":"&amp;$A367,'Array Content'!$F$2:$J$4513,5,FALSE)</f>
        <v>SMPH038678A</v>
      </c>
    </row>
    <row r="368" spans="1:5" ht="15" customHeight="1" x14ac:dyDescent="0.25">
      <c r="A368" s="4" t="s">
        <v>5025</v>
      </c>
      <c r="B368" s="4">
        <f>VLOOKUP($D$1&amp;":"&amp;$A368,'Array Content'!$F$2:$J$4513,2,FALSE)</f>
        <v>99000103</v>
      </c>
      <c r="C368" s="4" t="str">
        <f>VLOOKUP($D$1&amp;":"&amp;$A368,'Array Content'!$F$2:$J$4513,3,FALSE)</f>
        <v>Blank</v>
      </c>
      <c r="D368" s="4" t="str">
        <f>VLOOKUP($D$1&amp;":"&amp;$A368,'Array Content'!$F$2:$J$4513,4,FALSE)</f>
        <v>Blank</v>
      </c>
      <c r="E368" s="4" t="str">
        <f>VLOOKUP($D$1&amp;":"&amp;$A368,'Array Content'!$F$2:$J$4513,5,FALSE)</f>
        <v>SMPH038678A</v>
      </c>
    </row>
    <row r="369" spans="1:5" ht="15" customHeight="1" x14ac:dyDescent="0.25">
      <c r="A369" s="4" t="s">
        <v>5026</v>
      </c>
      <c r="B369" s="4">
        <f>VLOOKUP($D$1&amp;":"&amp;$A369,'Array Content'!$F$2:$J$4513,2,FALSE)</f>
        <v>99000103</v>
      </c>
      <c r="C369" s="4" t="str">
        <f>VLOOKUP($D$1&amp;":"&amp;$A369,'Array Content'!$F$2:$J$4513,3,FALSE)</f>
        <v>Blank</v>
      </c>
      <c r="D369" s="4" t="str">
        <f>VLOOKUP($D$1&amp;":"&amp;$A369,'Array Content'!$F$2:$J$4513,4,FALSE)</f>
        <v>Blank</v>
      </c>
      <c r="E369" s="4" t="str">
        <f>VLOOKUP($D$1&amp;":"&amp;$A369,'Array Content'!$F$2:$J$4513,5,FALSE)</f>
        <v>SMPH038678A</v>
      </c>
    </row>
    <row r="370" spans="1:5" ht="15" customHeight="1" x14ac:dyDescent="0.25">
      <c r="A370" s="4" t="s">
        <v>5027</v>
      </c>
      <c r="B370" s="4">
        <f>VLOOKUP($D$1&amp;":"&amp;$A370,'Array Content'!$F$2:$J$4513,2,FALSE)</f>
        <v>99000103</v>
      </c>
      <c r="C370" s="4" t="str">
        <f>VLOOKUP($D$1&amp;":"&amp;$A370,'Array Content'!$F$2:$J$4513,3,FALSE)</f>
        <v>Blank</v>
      </c>
      <c r="D370" s="4" t="str">
        <f>VLOOKUP($D$1&amp;":"&amp;$A370,'Array Content'!$F$2:$J$4513,4,FALSE)</f>
        <v>Blank</v>
      </c>
      <c r="E370" s="4" t="str">
        <f>VLOOKUP($D$1&amp;":"&amp;$A370,'Array Content'!$F$2:$J$4513,5,FALSE)</f>
        <v>SMPH038678A</v>
      </c>
    </row>
    <row r="371" spans="1:5" ht="15" customHeight="1" x14ac:dyDescent="0.25">
      <c r="A371" s="4" t="s">
        <v>5028</v>
      </c>
      <c r="B371" s="4">
        <f>VLOOKUP($D$1&amp;":"&amp;$A371,'Array Content'!$F$2:$J$4513,2,FALSE)</f>
        <v>99000103</v>
      </c>
      <c r="C371" s="4" t="str">
        <f>VLOOKUP($D$1&amp;":"&amp;$A371,'Array Content'!$F$2:$J$4513,3,FALSE)</f>
        <v>Blank</v>
      </c>
      <c r="D371" s="4" t="str">
        <f>VLOOKUP($D$1&amp;":"&amp;$A371,'Array Content'!$F$2:$J$4513,4,FALSE)</f>
        <v>Blank</v>
      </c>
      <c r="E371" s="4" t="str">
        <f>VLOOKUP($D$1&amp;":"&amp;$A371,'Array Content'!$F$2:$J$4513,5,FALSE)</f>
        <v>SMPH038678A</v>
      </c>
    </row>
    <row r="372" spans="1:5" ht="15" customHeight="1" x14ac:dyDescent="0.25">
      <c r="A372" s="4" t="s">
        <v>5029</v>
      </c>
      <c r="B372" s="4">
        <f>VLOOKUP($D$1&amp;":"&amp;$A372,'Array Content'!$F$2:$J$4513,2,FALSE)</f>
        <v>99000103</v>
      </c>
      <c r="C372" s="4" t="str">
        <f>VLOOKUP($D$1&amp;":"&amp;$A372,'Array Content'!$F$2:$J$4513,3,FALSE)</f>
        <v>Blank</v>
      </c>
      <c r="D372" s="4" t="str">
        <f>VLOOKUP($D$1&amp;":"&amp;$A372,'Array Content'!$F$2:$J$4513,4,FALSE)</f>
        <v>Blank</v>
      </c>
      <c r="E372" s="4" t="str">
        <f>VLOOKUP($D$1&amp;":"&amp;$A372,'Array Content'!$F$2:$J$4513,5,FALSE)</f>
        <v>SMPH038678A</v>
      </c>
    </row>
    <row r="373" spans="1:5" ht="15" customHeight="1" x14ac:dyDescent="0.25">
      <c r="A373" s="4" t="s">
        <v>5030</v>
      </c>
      <c r="B373" s="4">
        <f>VLOOKUP($D$1&amp;":"&amp;$A373,'Array Content'!$F$2:$J$4513,2,FALSE)</f>
        <v>99000103</v>
      </c>
      <c r="C373" s="4" t="str">
        <f>VLOOKUP($D$1&amp;":"&amp;$A373,'Array Content'!$F$2:$J$4513,3,FALSE)</f>
        <v>Blank</v>
      </c>
      <c r="D373" s="4" t="str">
        <f>VLOOKUP($D$1&amp;":"&amp;$A373,'Array Content'!$F$2:$J$4513,4,FALSE)</f>
        <v>Blank</v>
      </c>
      <c r="E373" s="4" t="str">
        <f>VLOOKUP($D$1&amp;":"&amp;$A373,'Array Content'!$F$2:$J$4513,5,FALSE)</f>
        <v>SMPH038678A</v>
      </c>
    </row>
    <row r="374" spans="1:5" ht="15" customHeight="1" x14ac:dyDescent="0.25">
      <c r="A374" s="4" t="s">
        <v>5031</v>
      </c>
      <c r="B374" s="4">
        <f>VLOOKUP($D$1&amp;":"&amp;$A374,'Array Content'!$F$2:$J$4513,2,FALSE)</f>
        <v>99000103</v>
      </c>
      <c r="C374" s="4" t="str">
        <f>VLOOKUP($D$1&amp;":"&amp;$A374,'Array Content'!$F$2:$J$4513,3,FALSE)</f>
        <v>Blank</v>
      </c>
      <c r="D374" s="4" t="str">
        <f>VLOOKUP($D$1&amp;":"&amp;$A374,'Array Content'!$F$2:$J$4513,4,FALSE)</f>
        <v>Blank</v>
      </c>
      <c r="E374" s="4" t="str">
        <f>VLOOKUP($D$1&amp;":"&amp;$A374,'Array Content'!$F$2:$J$4513,5,FALSE)</f>
        <v>SMPH038678A</v>
      </c>
    </row>
    <row r="375" spans="1:5" ht="15" customHeight="1" x14ac:dyDescent="0.25">
      <c r="A375" s="4" t="s">
        <v>5032</v>
      </c>
      <c r="B375" s="4">
        <f>VLOOKUP($D$1&amp;":"&amp;$A375,'Array Content'!$F$2:$J$4513,2,FALSE)</f>
        <v>99000103</v>
      </c>
      <c r="C375" s="4" t="str">
        <f>VLOOKUP($D$1&amp;":"&amp;$A375,'Array Content'!$F$2:$J$4513,3,FALSE)</f>
        <v>Blank</v>
      </c>
      <c r="D375" s="4" t="str">
        <f>VLOOKUP($D$1&amp;":"&amp;$A375,'Array Content'!$F$2:$J$4513,4,FALSE)</f>
        <v>Blank</v>
      </c>
      <c r="E375" s="4" t="str">
        <f>VLOOKUP($D$1&amp;":"&amp;$A375,'Array Content'!$F$2:$J$4513,5,FALSE)</f>
        <v>SMPH038678A</v>
      </c>
    </row>
    <row r="376" spans="1:5" ht="15" customHeight="1" x14ac:dyDescent="0.25">
      <c r="A376" s="4" t="s">
        <v>5033</v>
      </c>
      <c r="B376" s="4">
        <f>VLOOKUP($D$1&amp;":"&amp;$A376,'Array Content'!$F$2:$J$4513,2,FALSE)</f>
        <v>99000103</v>
      </c>
      <c r="C376" s="4" t="str">
        <f>VLOOKUP($D$1&amp;":"&amp;$A376,'Array Content'!$F$2:$J$4513,3,FALSE)</f>
        <v>Blank</v>
      </c>
      <c r="D376" s="4" t="str">
        <f>VLOOKUP($D$1&amp;":"&amp;$A376,'Array Content'!$F$2:$J$4513,4,FALSE)</f>
        <v>Blank</v>
      </c>
      <c r="E376" s="4" t="str">
        <f>VLOOKUP($D$1&amp;":"&amp;$A376,'Array Content'!$F$2:$J$4513,5,FALSE)</f>
        <v>SMPH038678A</v>
      </c>
    </row>
    <row r="377" spans="1:5" ht="15" customHeight="1" x14ac:dyDescent="0.25">
      <c r="A377" s="4" t="s">
        <v>5034</v>
      </c>
      <c r="B377" s="4">
        <f>VLOOKUP($D$1&amp;":"&amp;$A377,'Array Content'!$F$2:$J$4513,2,FALSE)</f>
        <v>99000103</v>
      </c>
      <c r="C377" s="4" t="str">
        <f>VLOOKUP($D$1&amp;":"&amp;$A377,'Array Content'!$F$2:$J$4513,3,FALSE)</f>
        <v>Blank</v>
      </c>
      <c r="D377" s="4" t="str">
        <f>VLOOKUP($D$1&amp;":"&amp;$A377,'Array Content'!$F$2:$J$4513,4,FALSE)</f>
        <v>Blank</v>
      </c>
      <c r="E377" s="4" t="str">
        <f>VLOOKUP($D$1&amp;":"&amp;$A377,'Array Content'!$F$2:$J$4513,5,FALSE)</f>
        <v>SMPH038678A</v>
      </c>
    </row>
    <row r="378" spans="1:5" ht="15" customHeight="1" x14ac:dyDescent="0.25">
      <c r="A378" s="4" t="s">
        <v>5035</v>
      </c>
      <c r="B378" s="4">
        <f>VLOOKUP($D$1&amp;":"&amp;$A378,'Array Content'!$F$2:$J$4513,2,FALSE)</f>
        <v>99000103</v>
      </c>
      <c r="C378" s="4" t="str">
        <f>VLOOKUP($D$1&amp;":"&amp;$A378,'Array Content'!$F$2:$J$4513,3,FALSE)</f>
        <v>Blank</v>
      </c>
      <c r="D378" s="4" t="str">
        <f>VLOOKUP($D$1&amp;":"&amp;$A378,'Array Content'!$F$2:$J$4513,4,FALSE)</f>
        <v>Blank</v>
      </c>
      <c r="E378" s="4" t="str">
        <f>VLOOKUP($D$1&amp;":"&amp;$A378,'Array Content'!$F$2:$J$4513,5,FALSE)</f>
        <v>SMPH038678A</v>
      </c>
    </row>
    <row r="379" spans="1:5" ht="15" customHeight="1" x14ac:dyDescent="0.25">
      <c r="A379" s="4" t="s">
        <v>5036</v>
      </c>
      <c r="B379" s="4">
        <f>VLOOKUP($D$1&amp;":"&amp;$A379,'Array Content'!$F$2:$J$4513,2,FALSE)</f>
        <v>99000103</v>
      </c>
      <c r="C379" s="4" t="str">
        <f>VLOOKUP($D$1&amp;":"&amp;$A379,'Array Content'!$F$2:$J$4513,3,FALSE)</f>
        <v>Blank</v>
      </c>
      <c r="D379" s="4" t="str">
        <f>VLOOKUP($D$1&amp;":"&amp;$A379,'Array Content'!$F$2:$J$4513,4,FALSE)</f>
        <v>Blank</v>
      </c>
      <c r="E379" s="4" t="str">
        <f>VLOOKUP($D$1&amp;":"&amp;$A379,'Array Content'!$F$2:$J$4513,5,FALSE)</f>
        <v>SMPH038678A</v>
      </c>
    </row>
    <row r="380" spans="1:5" ht="15" customHeight="1" x14ac:dyDescent="0.25">
      <c r="A380" s="4" t="s">
        <v>5037</v>
      </c>
      <c r="B380" s="4">
        <f>VLOOKUP($D$1&amp;":"&amp;$A380,'Array Content'!$F$2:$J$4513,2,FALSE)</f>
        <v>99000103</v>
      </c>
      <c r="C380" s="4" t="str">
        <f>VLOOKUP($D$1&amp;":"&amp;$A380,'Array Content'!$F$2:$J$4513,3,FALSE)</f>
        <v>Blank</v>
      </c>
      <c r="D380" s="4" t="str">
        <f>VLOOKUP($D$1&amp;":"&amp;$A380,'Array Content'!$F$2:$J$4513,4,FALSE)</f>
        <v>Blank</v>
      </c>
      <c r="E380" s="4" t="str">
        <f>VLOOKUP($D$1&amp;":"&amp;$A380,'Array Content'!$F$2:$J$4513,5,FALSE)</f>
        <v>SMPH038678A</v>
      </c>
    </row>
    <row r="381" spans="1:5" ht="15" customHeight="1" x14ac:dyDescent="0.25">
      <c r="A381" s="4" t="s">
        <v>5038</v>
      </c>
      <c r="B381" s="4">
        <f>VLOOKUP($D$1&amp;":"&amp;$A381,'Array Content'!$F$2:$J$4513,2,FALSE)</f>
        <v>99000103</v>
      </c>
      <c r="C381" s="4" t="str">
        <f>VLOOKUP($D$1&amp;":"&amp;$A381,'Array Content'!$F$2:$J$4513,3,FALSE)</f>
        <v>Blank</v>
      </c>
      <c r="D381" s="4" t="str">
        <f>VLOOKUP($D$1&amp;":"&amp;$A381,'Array Content'!$F$2:$J$4513,4,FALSE)</f>
        <v>Blank</v>
      </c>
      <c r="E381" s="4" t="str">
        <f>VLOOKUP($D$1&amp;":"&amp;$A381,'Array Content'!$F$2:$J$4513,5,FALSE)</f>
        <v>SMPH038678A</v>
      </c>
    </row>
    <row r="382" spans="1:5" ht="15" customHeight="1" x14ac:dyDescent="0.25">
      <c r="A382" s="4" t="s">
        <v>5039</v>
      </c>
      <c r="B382" s="4">
        <f>VLOOKUP($D$1&amp;":"&amp;$A382,'Array Content'!$F$2:$J$4513,2,FALSE)</f>
        <v>99000103</v>
      </c>
      <c r="C382" s="4" t="str">
        <f>VLOOKUP($D$1&amp;":"&amp;$A382,'Array Content'!$F$2:$J$4513,3,FALSE)</f>
        <v>Blank</v>
      </c>
      <c r="D382" s="4" t="str">
        <f>VLOOKUP($D$1&amp;":"&amp;$A382,'Array Content'!$F$2:$J$4513,4,FALSE)</f>
        <v>Blank</v>
      </c>
      <c r="E382" s="4" t="str">
        <f>VLOOKUP($D$1&amp;":"&amp;$A382,'Array Content'!$F$2:$J$4513,5,FALSE)</f>
        <v>SMPH038678A</v>
      </c>
    </row>
    <row r="383" spans="1:5" ht="15" customHeight="1" x14ac:dyDescent="0.25">
      <c r="A383" s="4" t="s">
        <v>5040</v>
      </c>
      <c r="B383" s="4">
        <f>VLOOKUP($D$1&amp;":"&amp;$A383,'Array Content'!$F$2:$J$4513,2,FALSE)</f>
        <v>99000103</v>
      </c>
      <c r="C383" s="4" t="str">
        <f>VLOOKUP($D$1&amp;":"&amp;$A383,'Array Content'!$F$2:$J$4513,3,FALSE)</f>
        <v>Blank</v>
      </c>
      <c r="D383" s="4" t="str">
        <f>VLOOKUP($D$1&amp;":"&amp;$A383,'Array Content'!$F$2:$J$4513,4,FALSE)</f>
        <v>Blank</v>
      </c>
      <c r="E383" s="4" t="str">
        <f>VLOOKUP($D$1&amp;":"&amp;$A383,'Array Content'!$F$2:$J$4513,5,FALSE)</f>
        <v>SMPH038678A</v>
      </c>
    </row>
    <row r="384" spans="1:5" ht="15" customHeight="1" x14ac:dyDescent="0.25">
      <c r="A384" s="4" t="s">
        <v>5041</v>
      </c>
      <c r="B384" s="4">
        <f>VLOOKUP($D$1&amp;":"&amp;$A384,'Array Content'!$F$2:$J$4513,2,FALSE)</f>
        <v>99000103</v>
      </c>
      <c r="C384" s="4" t="str">
        <f>VLOOKUP($D$1&amp;":"&amp;$A384,'Array Content'!$F$2:$J$4513,3,FALSE)</f>
        <v>Blank</v>
      </c>
      <c r="D384" s="4" t="str">
        <f>VLOOKUP($D$1&amp;":"&amp;$A384,'Array Content'!$F$2:$J$4513,4,FALSE)</f>
        <v>Blank</v>
      </c>
      <c r="E384" s="4" t="str">
        <f>VLOOKUP($D$1&amp;":"&amp;$A384,'Array Content'!$F$2:$J$4513,5,FALSE)</f>
        <v>SMPH038678A</v>
      </c>
    </row>
    <row r="385" spans="1:5" ht="15" customHeight="1" x14ac:dyDescent="0.25">
      <c r="A385" s="4" t="s">
        <v>5042</v>
      </c>
      <c r="B385" s="4">
        <f>VLOOKUP($D$1&amp;":"&amp;$A385,'Array Content'!$F$2:$J$4513,2,FALSE)</f>
        <v>99000103</v>
      </c>
      <c r="C385" s="4" t="str">
        <f>VLOOKUP($D$1&amp;":"&amp;$A385,'Array Content'!$F$2:$J$4513,3,FALSE)</f>
        <v>Blank</v>
      </c>
      <c r="D385" s="4" t="str">
        <f>VLOOKUP($D$1&amp;":"&amp;$A385,'Array Content'!$F$2:$J$4513,4,FALSE)</f>
        <v>Blank</v>
      </c>
      <c r="E385" s="4" t="str">
        <f>VLOOKUP($D$1&amp;":"&amp;$A385,'Array Content'!$F$2:$J$4513,5,FALSE)</f>
        <v>SMPH038678A</v>
      </c>
    </row>
    <row r="386" spans="1:5" ht="15" customHeight="1" x14ac:dyDescent="0.25">
      <c r="A386" s="4" t="s">
        <v>5043</v>
      </c>
      <c r="B386" s="4">
        <f>VLOOKUP($D$1&amp;":"&amp;$A386,'Array Content'!$F$2:$J$4513,2,FALSE)</f>
        <v>99000103</v>
      </c>
      <c r="C386" s="4" t="str">
        <f>VLOOKUP($D$1&amp;":"&amp;$A386,'Array Content'!$F$2:$J$4513,3,FALSE)</f>
        <v>Blank</v>
      </c>
      <c r="D386" s="4" t="str">
        <f>VLOOKUP($D$1&amp;":"&amp;$A386,'Array Content'!$F$2:$J$4513,4,FALSE)</f>
        <v>Blank</v>
      </c>
      <c r="E386" s="4" t="str">
        <f>VLOOKUP($D$1&amp;":"&amp;$A386,'Array Content'!$F$2:$J$4513,5,FALSE)</f>
        <v>SMPH038678A</v>
      </c>
    </row>
  </sheetData>
  <mergeCells count="2">
    <mergeCell ref="A1:C1"/>
    <mergeCell ref="D1:E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'Array Content'!$A$2:$A$3</xm:f>
          </x14:formula1>
          <xm:sqref>G2</xm:sqref>
        </x14:dataValidation>
        <x14:dataValidation type="list" allowBlank="1" showInputMessage="1" showErrorMessage="1" xr:uid="{00000000-0002-0000-0100-000001000000}">
          <x14:formula1>
            <xm:f>'Array Content'!$D$2:$D$9</xm:f>
          </x14:formula1>
          <xm:sqref>D1:E1</xm:sqref>
        </x14:dataValidation>
        <x14:dataValidation type="list" allowBlank="1" showInputMessage="1" showErrorMessage="1" xr:uid="{00000000-0002-0000-0100-000002000000}">
          <x14:formula1>
            <xm:f>'Array Content'!$A$6:$A$7</xm:f>
          </x14:formula1>
          <xm:sqref>G5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3073"/>
  <sheetViews>
    <sheetView workbookViewId="0"/>
  </sheetViews>
  <sheetFormatPr defaultColWidth="6.59765625" defaultRowHeight="15" customHeight="1" x14ac:dyDescent="0.25"/>
  <cols>
    <col min="1" max="1" width="21.19921875" style="2" bestFit="1" customWidth="1"/>
    <col min="2" max="3" width="6.59765625" style="2"/>
    <col min="4" max="4" width="14.19921875" style="2" bestFit="1" customWidth="1"/>
    <col min="5" max="5" width="6.59765625" style="2"/>
    <col min="6" max="6" width="22.19921875" style="3" bestFit="1" customWidth="1"/>
    <col min="7" max="7" width="10.796875" style="2" bestFit="1" customWidth="1"/>
    <col min="8" max="8" width="12.59765625" style="2" bestFit="1" customWidth="1"/>
    <col min="9" max="9" width="50.59765625" style="2" customWidth="1"/>
    <col min="10" max="10" width="14.69921875" style="2" bestFit="1" customWidth="1"/>
    <col min="11" max="12" width="6.59765625" style="2"/>
    <col min="13" max="13" width="13.19921875" style="2" customWidth="1"/>
    <col min="14" max="15" width="9.59765625" style="2" customWidth="1"/>
    <col min="16" max="17" width="6.59765625" style="2"/>
    <col min="18" max="19" width="10.59765625" style="2" bestFit="1" customWidth="1"/>
    <col min="20" max="20" width="6.59765625" style="2"/>
    <col min="21" max="21" width="11.59765625" style="2" bestFit="1" customWidth="1"/>
    <col min="22" max="22" width="6.59765625" style="2"/>
    <col min="23" max="23" width="12.296875" style="2" bestFit="1" customWidth="1"/>
    <col min="24" max="16384" width="6.59765625" style="2"/>
  </cols>
  <sheetData>
    <row r="1" spans="1:23" s="1" customFormat="1" ht="15" customHeight="1" x14ac:dyDescent="0.25">
      <c r="A1" s="1" t="s">
        <v>1525</v>
      </c>
      <c r="B1" s="1" t="s">
        <v>1528</v>
      </c>
      <c r="D1" s="1" t="s">
        <v>0</v>
      </c>
      <c r="F1" s="1" t="s">
        <v>1500</v>
      </c>
      <c r="G1" s="1" t="s">
        <v>1504</v>
      </c>
      <c r="H1" s="1" t="s">
        <v>17</v>
      </c>
      <c r="I1" s="1" t="s">
        <v>1502</v>
      </c>
      <c r="J1" s="1" t="s">
        <v>1503</v>
      </c>
      <c r="M1" s="1" t="s">
        <v>5046</v>
      </c>
      <c r="N1" s="1" t="s">
        <v>5047</v>
      </c>
      <c r="O1" s="1" t="s">
        <v>5048</v>
      </c>
      <c r="R1" s="1" t="s">
        <v>1547</v>
      </c>
      <c r="S1" s="1" t="s">
        <v>1546</v>
      </c>
      <c r="U1" s="1" t="s">
        <v>1548</v>
      </c>
      <c r="W1" s="1" t="s">
        <v>1549</v>
      </c>
    </row>
    <row r="2" spans="1:23" ht="15" customHeight="1" x14ac:dyDescent="0.25">
      <c r="A2" s="2" t="s">
        <v>1526</v>
      </c>
      <c r="B2" s="2">
        <v>2</v>
      </c>
      <c r="D2" s="2" t="s">
        <v>1550</v>
      </c>
      <c r="F2" s="3" t="s">
        <v>1558</v>
      </c>
      <c r="G2" s="2">
        <v>12578</v>
      </c>
      <c r="H2" s="2" t="s">
        <v>1074</v>
      </c>
      <c r="I2" s="2" t="s">
        <v>1075</v>
      </c>
      <c r="J2" s="2" t="s">
        <v>1076</v>
      </c>
      <c r="M2" s="2" t="s">
        <v>1082</v>
      </c>
      <c r="N2" s="2">
        <v>36</v>
      </c>
      <c r="O2" s="2">
        <v>36</v>
      </c>
      <c r="R2" s="2" t="s">
        <v>6</v>
      </c>
      <c r="S2" s="2" t="s">
        <v>5</v>
      </c>
      <c r="U2" s="2" t="s">
        <v>5</v>
      </c>
      <c r="W2" s="2" t="s">
        <v>2</v>
      </c>
    </row>
    <row r="3" spans="1:23" ht="15" customHeight="1" x14ac:dyDescent="0.25">
      <c r="A3" s="2" t="s">
        <v>1527</v>
      </c>
      <c r="B3" s="2">
        <v>3</v>
      </c>
      <c r="D3" s="2" t="s">
        <v>1551</v>
      </c>
      <c r="F3" s="3" t="s">
        <v>1559</v>
      </c>
      <c r="G3" s="2">
        <v>12605</v>
      </c>
      <c r="H3" s="2" t="s">
        <v>1074</v>
      </c>
      <c r="I3" s="2" t="s">
        <v>1111</v>
      </c>
      <c r="J3" s="2" t="s">
        <v>1560</v>
      </c>
      <c r="M3" s="2" t="s">
        <v>1577</v>
      </c>
      <c r="N3" s="2">
        <v>37</v>
      </c>
      <c r="O3" s="2">
        <v>37</v>
      </c>
      <c r="R3" s="2" t="s">
        <v>10</v>
      </c>
      <c r="S3" s="2" t="s">
        <v>7</v>
      </c>
      <c r="U3" s="2" t="s">
        <v>6</v>
      </c>
      <c r="W3" s="2" t="s">
        <v>3</v>
      </c>
    </row>
    <row r="4" spans="1:23" ht="15" customHeight="1" x14ac:dyDescent="0.25">
      <c r="D4" s="2" t="s">
        <v>1552</v>
      </c>
      <c r="F4" s="3" t="s">
        <v>1561</v>
      </c>
      <c r="G4" s="2">
        <v>12604</v>
      </c>
      <c r="H4" s="2" t="s">
        <v>1074</v>
      </c>
      <c r="I4" s="2" t="s">
        <v>1562</v>
      </c>
      <c r="J4" s="2" t="s">
        <v>1563</v>
      </c>
      <c r="M4" s="2" t="s">
        <v>1080</v>
      </c>
      <c r="N4" s="2">
        <v>37</v>
      </c>
      <c r="O4" s="2">
        <v>37</v>
      </c>
      <c r="R4" s="2" t="s">
        <v>11</v>
      </c>
      <c r="S4" s="2" t="s">
        <v>8</v>
      </c>
      <c r="U4" s="2" t="s">
        <v>7</v>
      </c>
      <c r="W4" s="2" t="s">
        <v>4</v>
      </c>
    </row>
    <row r="5" spans="1:23" ht="15" customHeight="1" x14ac:dyDescent="0.25">
      <c r="A5" s="1" t="s">
        <v>5216</v>
      </c>
      <c r="D5" s="2" t="s">
        <v>1553</v>
      </c>
      <c r="F5" s="3" t="s">
        <v>1564</v>
      </c>
      <c r="G5" s="2">
        <v>12577</v>
      </c>
      <c r="H5" s="2" t="s">
        <v>1074</v>
      </c>
      <c r="I5" s="2" t="s">
        <v>1565</v>
      </c>
      <c r="J5" s="2" t="s">
        <v>1566</v>
      </c>
      <c r="M5" s="2" t="s">
        <v>1078</v>
      </c>
      <c r="N5" s="2">
        <v>36</v>
      </c>
      <c r="O5" s="2">
        <v>36</v>
      </c>
      <c r="R5" s="2" t="s">
        <v>13</v>
      </c>
      <c r="S5" s="2" t="s">
        <v>9</v>
      </c>
      <c r="U5" s="2" t="s">
        <v>8</v>
      </c>
    </row>
    <row r="6" spans="1:23" ht="15" customHeight="1" x14ac:dyDescent="0.25">
      <c r="A6" s="2" t="s">
        <v>5217</v>
      </c>
      <c r="D6" s="2" t="s">
        <v>1554</v>
      </c>
      <c r="F6" s="3" t="s">
        <v>1567</v>
      </c>
      <c r="G6" s="2">
        <v>12609</v>
      </c>
      <c r="H6" s="2" t="s">
        <v>1074</v>
      </c>
      <c r="I6" s="2" t="s">
        <v>1568</v>
      </c>
      <c r="J6" s="2" t="s">
        <v>1569</v>
      </c>
      <c r="M6" s="2" t="s">
        <v>1581</v>
      </c>
      <c r="N6" s="2">
        <v>37</v>
      </c>
      <c r="O6" s="2">
        <v>37</v>
      </c>
      <c r="R6" s="2" t="s">
        <v>14</v>
      </c>
      <c r="S6" s="2" t="s">
        <v>12</v>
      </c>
      <c r="U6" s="2" t="s">
        <v>9</v>
      </c>
    </row>
    <row r="7" spans="1:23" ht="15" customHeight="1" x14ac:dyDescent="0.25">
      <c r="A7" s="2" t="s">
        <v>5218</v>
      </c>
      <c r="D7" s="2" t="s">
        <v>1555</v>
      </c>
      <c r="F7" s="3" t="s">
        <v>1570</v>
      </c>
      <c r="G7" s="2">
        <v>12576</v>
      </c>
      <c r="H7" s="2" t="s">
        <v>1074</v>
      </c>
      <c r="I7" s="2" t="s">
        <v>1077</v>
      </c>
      <c r="J7" s="2" t="s">
        <v>1078</v>
      </c>
      <c r="M7" s="2" t="s">
        <v>1566</v>
      </c>
      <c r="N7" s="2">
        <v>35</v>
      </c>
      <c r="O7" s="2">
        <v>35</v>
      </c>
      <c r="R7" s="2" t="s">
        <v>15</v>
      </c>
      <c r="S7" s="2" t="s">
        <v>1</v>
      </c>
      <c r="U7" s="2" t="s">
        <v>10</v>
      </c>
    </row>
    <row r="8" spans="1:23" ht="15" customHeight="1" x14ac:dyDescent="0.25">
      <c r="D8" s="2" t="s">
        <v>1556</v>
      </c>
      <c r="F8" s="3" t="s">
        <v>1571</v>
      </c>
      <c r="G8" s="2">
        <v>12610</v>
      </c>
      <c r="H8" s="2" t="s">
        <v>1074</v>
      </c>
      <c r="I8" s="2" t="s">
        <v>1572</v>
      </c>
      <c r="J8" s="2" t="s">
        <v>1573</v>
      </c>
      <c r="M8" s="2" t="s">
        <v>1076</v>
      </c>
      <c r="N8" s="2">
        <v>37</v>
      </c>
      <c r="O8" s="2">
        <v>36</v>
      </c>
      <c r="S8" s="2" t="s">
        <v>2</v>
      </c>
      <c r="U8" s="2" t="s">
        <v>11</v>
      </c>
    </row>
    <row r="9" spans="1:23" ht="15" customHeight="1" x14ac:dyDescent="0.25">
      <c r="D9" s="2" t="s">
        <v>1557</v>
      </c>
      <c r="F9" s="3" t="s">
        <v>1574</v>
      </c>
      <c r="G9" s="2">
        <v>12573</v>
      </c>
      <c r="H9" s="2" t="s">
        <v>1074</v>
      </c>
      <c r="I9" s="2" t="s">
        <v>1079</v>
      </c>
      <c r="J9" s="2" t="s">
        <v>1080</v>
      </c>
      <c r="M9" s="2" t="s">
        <v>1569</v>
      </c>
      <c r="N9" s="2">
        <v>37</v>
      </c>
      <c r="O9" s="2">
        <v>37</v>
      </c>
      <c r="S9" s="2" t="s">
        <v>3</v>
      </c>
      <c r="U9" s="2" t="s">
        <v>12</v>
      </c>
    </row>
    <row r="10" spans="1:23" ht="15" customHeight="1" x14ac:dyDescent="0.25">
      <c r="F10" s="3" t="s">
        <v>1575</v>
      </c>
      <c r="G10" s="2">
        <v>12574</v>
      </c>
      <c r="H10" s="2" t="s">
        <v>1074</v>
      </c>
      <c r="I10" s="2" t="s">
        <v>1576</v>
      </c>
      <c r="J10" s="2" t="s">
        <v>1577</v>
      </c>
      <c r="M10" s="2" t="s">
        <v>1573</v>
      </c>
      <c r="N10" s="2">
        <v>37</v>
      </c>
      <c r="O10" s="2">
        <v>37</v>
      </c>
      <c r="S10" s="2" t="s">
        <v>4</v>
      </c>
      <c r="U10" s="2" t="s">
        <v>13</v>
      </c>
    </row>
    <row r="11" spans="1:23" ht="15" customHeight="1" x14ac:dyDescent="0.25">
      <c r="F11" s="3" t="s">
        <v>1578</v>
      </c>
      <c r="G11" s="2">
        <v>12560</v>
      </c>
      <c r="H11" s="2" t="s">
        <v>1074</v>
      </c>
      <c r="I11" s="2" t="s">
        <v>1081</v>
      </c>
      <c r="J11" s="2" t="s">
        <v>1082</v>
      </c>
      <c r="M11" s="2" t="s">
        <v>1563</v>
      </c>
      <c r="N11" s="2">
        <v>36</v>
      </c>
      <c r="O11" s="2">
        <v>35</v>
      </c>
      <c r="U11" s="2" t="s">
        <v>14</v>
      </c>
    </row>
    <row r="12" spans="1:23" ht="15" customHeight="1" x14ac:dyDescent="0.25">
      <c r="F12" s="3" t="s">
        <v>1579</v>
      </c>
      <c r="G12" s="2">
        <v>12575</v>
      </c>
      <c r="H12" s="2" t="s">
        <v>1074</v>
      </c>
      <c r="I12" s="2" t="s">
        <v>1580</v>
      </c>
      <c r="J12" s="2" t="s">
        <v>1581</v>
      </c>
      <c r="M12" s="2" t="s">
        <v>1560</v>
      </c>
      <c r="N12" s="2">
        <v>37</v>
      </c>
      <c r="O12" s="2">
        <v>37</v>
      </c>
      <c r="U12" s="2" t="s">
        <v>15</v>
      </c>
    </row>
    <row r="13" spans="1:23" ht="15" customHeight="1" x14ac:dyDescent="0.25">
      <c r="F13" s="3" t="s">
        <v>1582</v>
      </c>
      <c r="G13" s="2">
        <v>33765</v>
      </c>
      <c r="H13" s="2" t="s">
        <v>19</v>
      </c>
      <c r="I13" s="2" t="s">
        <v>20</v>
      </c>
      <c r="J13" s="2" t="s">
        <v>21</v>
      </c>
      <c r="M13" s="2" t="s">
        <v>5049</v>
      </c>
      <c r="N13" s="2">
        <v>37</v>
      </c>
      <c r="O13" s="2">
        <v>35</v>
      </c>
      <c r="U13" s="2" t="s">
        <v>16</v>
      </c>
    </row>
    <row r="14" spans="1:23" ht="15" customHeight="1" x14ac:dyDescent="0.25">
      <c r="F14" s="3" t="s">
        <v>1583</v>
      </c>
      <c r="G14" s="2">
        <v>28055</v>
      </c>
      <c r="H14" s="2" t="s">
        <v>1584</v>
      </c>
      <c r="I14" s="2" t="s">
        <v>1585</v>
      </c>
      <c r="J14" s="2" t="s">
        <v>1586</v>
      </c>
      <c r="M14" s="2" t="s">
        <v>917</v>
      </c>
      <c r="N14" s="2">
        <v>37</v>
      </c>
      <c r="O14" s="2">
        <v>37</v>
      </c>
    </row>
    <row r="15" spans="1:23" ht="15" customHeight="1" x14ac:dyDescent="0.25">
      <c r="F15" s="3" t="s">
        <v>1587</v>
      </c>
      <c r="G15" s="2">
        <v>28495</v>
      </c>
      <c r="H15" s="2" t="s">
        <v>1584</v>
      </c>
      <c r="I15" s="2" t="s">
        <v>1588</v>
      </c>
      <c r="J15" s="2" t="s">
        <v>1589</v>
      </c>
      <c r="M15" s="2" t="s">
        <v>1586</v>
      </c>
      <c r="N15" s="2">
        <v>37</v>
      </c>
      <c r="O15" s="2">
        <v>37</v>
      </c>
    </row>
    <row r="16" spans="1:23" ht="15" customHeight="1" x14ac:dyDescent="0.25">
      <c r="F16" s="3" t="s">
        <v>1590</v>
      </c>
      <c r="G16" s="2">
        <v>28056</v>
      </c>
      <c r="H16" s="2" t="s">
        <v>1584</v>
      </c>
      <c r="I16" s="2" t="s">
        <v>1591</v>
      </c>
      <c r="J16" s="2" t="s">
        <v>1592</v>
      </c>
      <c r="M16" s="2" t="s">
        <v>3200</v>
      </c>
      <c r="N16" s="2">
        <v>37</v>
      </c>
      <c r="O16" s="2">
        <v>37</v>
      </c>
    </row>
    <row r="17" spans="6:15" ht="15" customHeight="1" x14ac:dyDescent="0.25">
      <c r="F17" s="3" t="s">
        <v>1593</v>
      </c>
      <c r="G17" s="2">
        <v>450</v>
      </c>
      <c r="H17" s="2" t="s">
        <v>23</v>
      </c>
      <c r="I17" s="2" t="s">
        <v>24</v>
      </c>
      <c r="J17" s="2" t="s">
        <v>25</v>
      </c>
      <c r="M17" s="2" t="s">
        <v>1592</v>
      </c>
      <c r="N17" s="2">
        <v>37</v>
      </c>
      <c r="O17" s="2">
        <v>35</v>
      </c>
    </row>
    <row r="18" spans="6:15" ht="15" customHeight="1" x14ac:dyDescent="0.25">
      <c r="F18" s="3" t="s">
        <v>1594</v>
      </c>
      <c r="G18" s="2">
        <v>451</v>
      </c>
      <c r="H18" s="2" t="s">
        <v>23</v>
      </c>
      <c r="I18" s="2" t="s">
        <v>27</v>
      </c>
      <c r="J18" s="2" t="s">
        <v>28</v>
      </c>
      <c r="M18" s="2" t="s">
        <v>1589</v>
      </c>
      <c r="N18" s="2">
        <v>37</v>
      </c>
      <c r="O18" s="2">
        <v>36</v>
      </c>
    </row>
    <row r="19" spans="6:15" ht="15" customHeight="1" x14ac:dyDescent="0.25">
      <c r="F19" s="3" t="s">
        <v>1595</v>
      </c>
      <c r="G19" s="2">
        <v>460</v>
      </c>
      <c r="H19" s="2" t="s">
        <v>23</v>
      </c>
      <c r="I19" s="2" t="s">
        <v>30</v>
      </c>
      <c r="J19" s="2" t="s">
        <v>31</v>
      </c>
      <c r="M19" s="2" t="s">
        <v>3197</v>
      </c>
      <c r="N19" s="2">
        <v>37</v>
      </c>
      <c r="O19" s="2">
        <v>37</v>
      </c>
    </row>
    <row r="20" spans="6:15" ht="15" customHeight="1" x14ac:dyDescent="0.25">
      <c r="F20" s="3" t="s">
        <v>1596</v>
      </c>
      <c r="G20" s="2">
        <v>470</v>
      </c>
      <c r="H20" s="2" t="s">
        <v>23</v>
      </c>
      <c r="I20" s="2" t="s">
        <v>33</v>
      </c>
      <c r="J20" s="2" t="s">
        <v>34</v>
      </c>
      <c r="M20" s="2" t="s">
        <v>3214</v>
      </c>
      <c r="N20" s="2">
        <v>37</v>
      </c>
      <c r="O20" s="2">
        <v>36</v>
      </c>
    </row>
    <row r="21" spans="6:15" ht="15" customHeight="1" x14ac:dyDescent="0.25">
      <c r="F21" s="3" t="s">
        <v>1597</v>
      </c>
      <c r="G21" s="2">
        <v>1125</v>
      </c>
      <c r="H21" s="2" t="s">
        <v>23</v>
      </c>
      <c r="I21" s="2" t="s">
        <v>287</v>
      </c>
      <c r="J21" s="2" t="s">
        <v>288</v>
      </c>
      <c r="M21" s="2" t="s">
        <v>3217</v>
      </c>
      <c r="N21" s="2">
        <v>37</v>
      </c>
      <c r="O21" s="2">
        <v>36</v>
      </c>
    </row>
    <row r="22" spans="6:15" ht="15" customHeight="1" x14ac:dyDescent="0.25">
      <c r="F22" s="3" t="s">
        <v>1598</v>
      </c>
      <c r="G22" s="2">
        <v>473</v>
      </c>
      <c r="H22" s="2" t="s">
        <v>23</v>
      </c>
      <c r="I22" s="2" t="s">
        <v>1202</v>
      </c>
      <c r="J22" s="2" t="s">
        <v>1203</v>
      </c>
      <c r="M22" s="2" t="s">
        <v>3203</v>
      </c>
      <c r="N22" s="2">
        <v>37</v>
      </c>
      <c r="O22" s="2">
        <v>37</v>
      </c>
    </row>
    <row r="23" spans="6:15" ht="15" customHeight="1" x14ac:dyDescent="0.25">
      <c r="F23" s="3" t="s">
        <v>1599</v>
      </c>
      <c r="G23" s="2">
        <v>474</v>
      </c>
      <c r="H23" s="2" t="s">
        <v>23</v>
      </c>
      <c r="I23" s="2" t="s">
        <v>1204</v>
      </c>
      <c r="J23" s="2" t="s">
        <v>1205</v>
      </c>
      <c r="M23" s="2" t="s">
        <v>3206</v>
      </c>
      <c r="N23" s="2">
        <v>36</v>
      </c>
      <c r="O23" s="2">
        <v>36</v>
      </c>
    </row>
    <row r="24" spans="6:15" ht="15" customHeight="1" x14ac:dyDescent="0.25">
      <c r="F24" s="3" t="s">
        <v>1600</v>
      </c>
      <c r="G24" s="2">
        <v>1130</v>
      </c>
      <c r="H24" s="2" t="s">
        <v>23</v>
      </c>
      <c r="I24" s="2" t="s">
        <v>36</v>
      </c>
      <c r="J24" s="2" t="s">
        <v>37</v>
      </c>
      <c r="M24" s="2" t="s">
        <v>3209</v>
      </c>
      <c r="N24" s="2">
        <v>37</v>
      </c>
      <c r="O24" s="2">
        <v>37</v>
      </c>
    </row>
    <row r="25" spans="6:15" ht="15" customHeight="1" x14ac:dyDescent="0.25">
      <c r="F25" s="3" t="s">
        <v>1601</v>
      </c>
      <c r="G25" s="2">
        <v>475</v>
      </c>
      <c r="H25" s="2" t="s">
        <v>23</v>
      </c>
      <c r="I25" s="2" t="s">
        <v>1206</v>
      </c>
      <c r="J25" s="2" t="s">
        <v>1207</v>
      </c>
      <c r="M25" s="2" t="s">
        <v>2376</v>
      </c>
      <c r="N25" s="2">
        <v>37</v>
      </c>
      <c r="O25" s="2">
        <v>37</v>
      </c>
    </row>
    <row r="26" spans="6:15" ht="15" customHeight="1" x14ac:dyDescent="0.25">
      <c r="F26" s="3" t="s">
        <v>1602</v>
      </c>
      <c r="G26" s="2">
        <v>477</v>
      </c>
      <c r="H26" s="2" t="s">
        <v>23</v>
      </c>
      <c r="I26" s="2" t="s">
        <v>1208</v>
      </c>
      <c r="J26" s="2" t="s">
        <v>1209</v>
      </c>
      <c r="M26" s="2" t="s">
        <v>546</v>
      </c>
      <c r="N26" s="2">
        <v>37</v>
      </c>
      <c r="O26" s="2">
        <v>34</v>
      </c>
    </row>
    <row r="27" spans="6:15" ht="15" customHeight="1" x14ac:dyDescent="0.25">
      <c r="F27" s="3" t="s">
        <v>1603</v>
      </c>
      <c r="G27" s="2">
        <v>476</v>
      </c>
      <c r="H27" s="2" t="s">
        <v>23</v>
      </c>
      <c r="I27" s="2" t="s">
        <v>39</v>
      </c>
      <c r="J27" s="2" t="s">
        <v>40</v>
      </c>
      <c r="M27" s="2" t="s">
        <v>560</v>
      </c>
      <c r="N27" s="2">
        <v>37</v>
      </c>
      <c r="O27" s="2">
        <v>37</v>
      </c>
    </row>
    <row r="28" spans="6:15" ht="15" customHeight="1" x14ac:dyDescent="0.25">
      <c r="F28" s="3" t="s">
        <v>1604</v>
      </c>
      <c r="G28" s="2">
        <v>18443</v>
      </c>
      <c r="H28" s="2" t="s">
        <v>23</v>
      </c>
      <c r="I28" s="2" t="s">
        <v>42</v>
      </c>
      <c r="J28" s="2" t="s">
        <v>43</v>
      </c>
      <c r="M28" s="2" t="s">
        <v>562</v>
      </c>
      <c r="N28" s="2">
        <v>37</v>
      </c>
      <c r="O28" s="2">
        <v>34</v>
      </c>
    </row>
    <row r="29" spans="6:15" ht="15" customHeight="1" x14ac:dyDescent="0.25">
      <c r="F29" s="3" t="s">
        <v>1605</v>
      </c>
      <c r="G29" s="2">
        <v>6137</v>
      </c>
      <c r="H29" s="2" t="s">
        <v>23</v>
      </c>
      <c r="I29" s="2" t="s">
        <v>45</v>
      </c>
      <c r="J29" s="2" t="s">
        <v>46</v>
      </c>
      <c r="M29" s="2" t="s">
        <v>576</v>
      </c>
      <c r="N29" s="2">
        <v>37</v>
      </c>
      <c r="O29" s="2">
        <v>37</v>
      </c>
    </row>
    <row r="30" spans="6:15" ht="15" customHeight="1" x14ac:dyDescent="0.25">
      <c r="F30" s="3" t="s">
        <v>1606</v>
      </c>
      <c r="G30" s="2">
        <v>478</v>
      </c>
      <c r="H30" s="2" t="s">
        <v>23</v>
      </c>
      <c r="I30" s="2" t="s">
        <v>517</v>
      </c>
      <c r="J30" s="2" t="s">
        <v>518</v>
      </c>
      <c r="M30" s="2" t="s">
        <v>582</v>
      </c>
      <c r="N30" s="2">
        <v>36</v>
      </c>
      <c r="O30" s="2">
        <v>34</v>
      </c>
    </row>
    <row r="31" spans="6:15" ht="15" customHeight="1" x14ac:dyDescent="0.25">
      <c r="F31" s="3" t="s">
        <v>1607</v>
      </c>
      <c r="G31" s="2">
        <v>34055</v>
      </c>
      <c r="H31" s="2" t="s">
        <v>1469</v>
      </c>
      <c r="I31" s="2" t="s">
        <v>1470</v>
      </c>
      <c r="J31" s="2" t="s">
        <v>1471</v>
      </c>
      <c r="M31" s="2" t="s">
        <v>598</v>
      </c>
      <c r="N31" s="2">
        <v>37</v>
      </c>
      <c r="O31" s="2">
        <v>34</v>
      </c>
    </row>
    <row r="32" spans="6:15" ht="15" customHeight="1" x14ac:dyDescent="0.25">
      <c r="F32" s="3" t="s">
        <v>1608</v>
      </c>
      <c r="G32" s="2">
        <v>34066</v>
      </c>
      <c r="H32" s="2" t="s">
        <v>1469</v>
      </c>
      <c r="I32" s="2" t="s">
        <v>1609</v>
      </c>
      <c r="J32" s="2" t="s">
        <v>1610</v>
      </c>
      <c r="M32" s="2" t="s">
        <v>620</v>
      </c>
      <c r="N32" s="2">
        <v>37</v>
      </c>
      <c r="O32" s="2">
        <v>36</v>
      </c>
    </row>
    <row r="33" spans="6:15" ht="15" customHeight="1" x14ac:dyDescent="0.25">
      <c r="F33" s="3" t="s">
        <v>1611</v>
      </c>
      <c r="G33" s="2">
        <v>34077</v>
      </c>
      <c r="H33" s="2" t="s">
        <v>1469</v>
      </c>
      <c r="I33" s="2" t="s">
        <v>1474</v>
      </c>
      <c r="J33" s="2" t="s">
        <v>1475</v>
      </c>
      <c r="M33" s="2" t="s">
        <v>614</v>
      </c>
      <c r="N33" s="2">
        <v>37</v>
      </c>
      <c r="O33" s="2">
        <v>37</v>
      </c>
    </row>
    <row r="34" spans="6:15" ht="15" customHeight="1" x14ac:dyDescent="0.25">
      <c r="F34" s="3" t="s">
        <v>1612</v>
      </c>
      <c r="G34" s="2">
        <v>41268</v>
      </c>
      <c r="H34" s="2" t="s">
        <v>1260</v>
      </c>
      <c r="I34" s="2" t="s">
        <v>1261</v>
      </c>
      <c r="J34" s="2" t="s">
        <v>1262</v>
      </c>
      <c r="M34" s="2" t="s">
        <v>2447</v>
      </c>
      <c r="N34" s="2">
        <v>37</v>
      </c>
      <c r="O34" s="2">
        <v>35</v>
      </c>
    </row>
    <row r="35" spans="6:15" ht="15" customHeight="1" x14ac:dyDescent="0.25">
      <c r="F35" s="3" t="s">
        <v>1613</v>
      </c>
      <c r="G35" s="2">
        <v>947</v>
      </c>
      <c r="H35" s="2" t="s">
        <v>1098</v>
      </c>
      <c r="I35" s="2" t="s">
        <v>1099</v>
      </c>
      <c r="J35" s="2" t="s">
        <v>1100</v>
      </c>
      <c r="M35" s="2" t="s">
        <v>550</v>
      </c>
      <c r="N35" s="2">
        <v>37</v>
      </c>
      <c r="O35" s="2">
        <v>37</v>
      </c>
    </row>
    <row r="36" spans="6:15" ht="15" customHeight="1" x14ac:dyDescent="0.25">
      <c r="F36" s="3" t="s">
        <v>1614</v>
      </c>
      <c r="G36" s="2">
        <v>5686</v>
      </c>
      <c r="H36" s="2" t="s">
        <v>654</v>
      </c>
      <c r="I36" s="2" t="s">
        <v>655</v>
      </c>
      <c r="J36" s="2" t="s">
        <v>656</v>
      </c>
      <c r="M36" s="2" t="s">
        <v>566</v>
      </c>
      <c r="N36" s="2">
        <v>35</v>
      </c>
      <c r="O36" s="2">
        <v>34</v>
      </c>
    </row>
    <row r="37" spans="6:15" ht="15" customHeight="1" x14ac:dyDescent="0.25">
      <c r="F37" s="3" t="s">
        <v>1615</v>
      </c>
      <c r="G37" s="2">
        <v>5684</v>
      </c>
      <c r="H37" s="2" t="s">
        <v>654</v>
      </c>
      <c r="I37" s="2" t="s">
        <v>657</v>
      </c>
      <c r="J37" s="2" t="s">
        <v>658</v>
      </c>
      <c r="M37" s="2" t="s">
        <v>610</v>
      </c>
      <c r="N37" s="2">
        <v>36</v>
      </c>
      <c r="O37" s="2">
        <v>36</v>
      </c>
    </row>
    <row r="38" spans="6:15" ht="15" customHeight="1" x14ac:dyDescent="0.25">
      <c r="F38" s="3" t="s">
        <v>1616</v>
      </c>
      <c r="G38" s="2">
        <v>5671</v>
      </c>
      <c r="H38" s="2" t="s">
        <v>654</v>
      </c>
      <c r="I38" s="2" t="s">
        <v>659</v>
      </c>
      <c r="J38" s="2" t="s">
        <v>660</v>
      </c>
      <c r="M38" s="2" t="s">
        <v>570</v>
      </c>
      <c r="N38" s="2">
        <v>37</v>
      </c>
      <c r="O38" s="2">
        <v>35</v>
      </c>
    </row>
    <row r="39" spans="6:15" ht="15" customHeight="1" x14ac:dyDescent="0.25">
      <c r="F39" s="3" t="s">
        <v>1617</v>
      </c>
      <c r="G39" s="2">
        <v>5670</v>
      </c>
      <c r="H39" s="2" t="s">
        <v>654</v>
      </c>
      <c r="I39" s="2" t="s">
        <v>661</v>
      </c>
      <c r="J39" s="2" t="s">
        <v>662</v>
      </c>
      <c r="M39" s="2" t="s">
        <v>632</v>
      </c>
      <c r="N39" s="2">
        <v>37</v>
      </c>
      <c r="O39" s="2">
        <v>33</v>
      </c>
    </row>
    <row r="40" spans="6:15" ht="15" customHeight="1" x14ac:dyDescent="0.25">
      <c r="F40" s="3" t="s">
        <v>1618</v>
      </c>
      <c r="G40" s="2">
        <v>5674</v>
      </c>
      <c r="H40" s="2" t="s">
        <v>654</v>
      </c>
      <c r="I40" s="2" t="s">
        <v>663</v>
      </c>
      <c r="J40" s="2" t="s">
        <v>664</v>
      </c>
      <c r="M40" s="2" t="s">
        <v>1057</v>
      </c>
      <c r="N40" s="2">
        <v>37</v>
      </c>
      <c r="O40" s="2">
        <v>37</v>
      </c>
    </row>
    <row r="41" spans="6:15" ht="15" customHeight="1" x14ac:dyDescent="0.25">
      <c r="F41" s="3" t="s">
        <v>1619</v>
      </c>
      <c r="G41" s="2">
        <v>5703</v>
      </c>
      <c r="H41" s="2" t="s">
        <v>654</v>
      </c>
      <c r="I41" s="2" t="s">
        <v>1450</v>
      </c>
      <c r="J41" s="2" t="s">
        <v>1451</v>
      </c>
      <c r="M41" s="2" t="s">
        <v>542</v>
      </c>
      <c r="N41" s="2">
        <v>35</v>
      </c>
      <c r="O41" s="2">
        <v>35</v>
      </c>
    </row>
    <row r="42" spans="6:15" ht="15" customHeight="1" x14ac:dyDescent="0.25">
      <c r="F42" s="3" t="s">
        <v>1620</v>
      </c>
      <c r="G42" s="2">
        <v>5678</v>
      </c>
      <c r="H42" s="2" t="s">
        <v>654</v>
      </c>
      <c r="I42" s="2" t="s">
        <v>665</v>
      </c>
      <c r="J42" s="2" t="s">
        <v>666</v>
      </c>
      <c r="M42" s="2" t="s">
        <v>544</v>
      </c>
      <c r="N42" s="2">
        <v>36</v>
      </c>
      <c r="O42" s="2">
        <v>36</v>
      </c>
    </row>
    <row r="43" spans="6:15" ht="15" customHeight="1" x14ac:dyDescent="0.25">
      <c r="F43" s="3" t="s">
        <v>1621</v>
      </c>
      <c r="G43" s="2">
        <v>5687</v>
      </c>
      <c r="H43" s="2" t="s">
        <v>654</v>
      </c>
      <c r="I43" s="2" t="s">
        <v>667</v>
      </c>
      <c r="J43" s="2" t="s">
        <v>668</v>
      </c>
      <c r="M43" s="2" t="s">
        <v>596</v>
      </c>
      <c r="N43" s="2">
        <v>36</v>
      </c>
      <c r="O43" s="2">
        <v>34</v>
      </c>
    </row>
    <row r="44" spans="6:15" ht="15" customHeight="1" x14ac:dyDescent="0.25">
      <c r="F44" s="3" t="s">
        <v>1622</v>
      </c>
      <c r="G44" s="2">
        <v>5675</v>
      </c>
      <c r="H44" s="2" t="s">
        <v>654</v>
      </c>
      <c r="I44" s="2" t="s">
        <v>669</v>
      </c>
      <c r="J44" s="2" t="s">
        <v>670</v>
      </c>
      <c r="M44" s="2" t="s">
        <v>578</v>
      </c>
      <c r="N44" s="2">
        <v>37</v>
      </c>
      <c r="O44" s="2">
        <v>37</v>
      </c>
    </row>
    <row r="45" spans="6:15" ht="15" customHeight="1" x14ac:dyDescent="0.25">
      <c r="F45" s="3" t="s">
        <v>1623</v>
      </c>
      <c r="G45" s="2">
        <v>5666</v>
      </c>
      <c r="H45" s="2" t="s">
        <v>654</v>
      </c>
      <c r="I45" s="2" t="s">
        <v>671</v>
      </c>
      <c r="J45" s="2" t="s">
        <v>672</v>
      </c>
      <c r="M45" s="2" t="s">
        <v>636</v>
      </c>
      <c r="N45" s="2">
        <v>37</v>
      </c>
      <c r="O45" s="2">
        <v>37</v>
      </c>
    </row>
    <row r="46" spans="6:15" ht="15" customHeight="1" x14ac:dyDescent="0.25">
      <c r="F46" s="3" t="s">
        <v>1624</v>
      </c>
      <c r="G46" s="2">
        <v>5679</v>
      </c>
      <c r="H46" s="2" t="s">
        <v>654</v>
      </c>
      <c r="I46" s="2" t="s">
        <v>673</v>
      </c>
      <c r="J46" s="2" t="s">
        <v>674</v>
      </c>
      <c r="M46" s="2" t="s">
        <v>584</v>
      </c>
      <c r="N46" s="2">
        <v>37</v>
      </c>
      <c r="O46" s="2">
        <v>37</v>
      </c>
    </row>
    <row r="47" spans="6:15" ht="15" customHeight="1" x14ac:dyDescent="0.25">
      <c r="F47" s="3" t="s">
        <v>1625</v>
      </c>
      <c r="G47" s="2">
        <v>5662</v>
      </c>
      <c r="H47" s="2" t="s">
        <v>654</v>
      </c>
      <c r="I47" s="2" t="s">
        <v>675</v>
      </c>
      <c r="J47" s="2" t="s">
        <v>676</v>
      </c>
      <c r="M47" s="2" t="s">
        <v>548</v>
      </c>
      <c r="N47" s="2">
        <v>37</v>
      </c>
      <c r="O47" s="2">
        <v>37</v>
      </c>
    </row>
    <row r="48" spans="6:15" ht="15" customHeight="1" x14ac:dyDescent="0.25">
      <c r="F48" s="3" t="s">
        <v>1626</v>
      </c>
      <c r="G48" s="2">
        <v>24746</v>
      </c>
      <c r="H48" s="2" t="s">
        <v>654</v>
      </c>
      <c r="I48" s="2" t="s">
        <v>1452</v>
      </c>
      <c r="J48" s="2" t="s">
        <v>1453</v>
      </c>
      <c r="M48" s="2" t="s">
        <v>558</v>
      </c>
      <c r="N48" s="2">
        <v>37</v>
      </c>
      <c r="O48" s="2">
        <v>37</v>
      </c>
    </row>
    <row r="49" spans="6:15" ht="15" customHeight="1" x14ac:dyDescent="0.25">
      <c r="F49" s="3" t="s">
        <v>1627</v>
      </c>
      <c r="G49" s="2">
        <v>5708</v>
      </c>
      <c r="H49" s="2" t="s">
        <v>654</v>
      </c>
      <c r="I49" s="2" t="s">
        <v>677</v>
      </c>
      <c r="J49" s="2" t="s">
        <v>678</v>
      </c>
      <c r="M49" s="2" t="s">
        <v>580</v>
      </c>
      <c r="N49" s="2">
        <v>37</v>
      </c>
      <c r="O49" s="2">
        <v>37</v>
      </c>
    </row>
    <row r="50" spans="6:15" ht="15" customHeight="1" x14ac:dyDescent="0.25">
      <c r="F50" s="3" t="s">
        <v>1628</v>
      </c>
      <c r="G50" s="2">
        <v>5664</v>
      </c>
      <c r="H50" s="2" t="s">
        <v>654</v>
      </c>
      <c r="I50" s="2" t="s">
        <v>679</v>
      </c>
      <c r="J50" s="2" t="s">
        <v>680</v>
      </c>
      <c r="M50" s="2" t="s">
        <v>608</v>
      </c>
      <c r="N50" s="2">
        <v>36</v>
      </c>
      <c r="O50" s="2">
        <v>36</v>
      </c>
    </row>
    <row r="51" spans="6:15" ht="15" customHeight="1" x14ac:dyDescent="0.25">
      <c r="F51" s="3" t="s">
        <v>1629</v>
      </c>
      <c r="G51" s="2">
        <v>5676</v>
      </c>
      <c r="H51" s="2" t="s">
        <v>654</v>
      </c>
      <c r="I51" s="2" t="s">
        <v>681</v>
      </c>
      <c r="J51" s="2" t="s">
        <v>682</v>
      </c>
      <c r="M51" s="2" t="s">
        <v>600</v>
      </c>
      <c r="N51" s="2">
        <v>37</v>
      </c>
      <c r="O51" s="2">
        <v>37</v>
      </c>
    </row>
    <row r="52" spans="6:15" ht="15" customHeight="1" x14ac:dyDescent="0.25">
      <c r="F52" s="3" t="s">
        <v>1630</v>
      </c>
      <c r="G52" s="2">
        <v>5758</v>
      </c>
      <c r="H52" s="2" t="s">
        <v>654</v>
      </c>
      <c r="I52" s="2" t="s">
        <v>1477</v>
      </c>
      <c r="J52" s="2" t="s">
        <v>1478</v>
      </c>
      <c r="M52" s="2" t="s">
        <v>574</v>
      </c>
      <c r="N52" s="2">
        <v>37</v>
      </c>
      <c r="O52" s="2">
        <v>35</v>
      </c>
    </row>
    <row r="53" spans="6:15" ht="15" customHeight="1" x14ac:dyDescent="0.25">
      <c r="F53" s="3" t="s">
        <v>1631</v>
      </c>
      <c r="G53" s="2">
        <v>5699</v>
      </c>
      <c r="H53" s="2" t="s">
        <v>654</v>
      </c>
      <c r="I53" s="2" t="s">
        <v>1263</v>
      </c>
      <c r="J53" s="2" t="s">
        <v>1264</v>
      </c>
      <c r="M53" s="2" t="s">
        <v>634</v>
      </c>
      <c r="N53" s="2">
        <v>37</v>
      </c>
      <c r="O53" s="2">
        <v>37</v>
      </c>
    </row>
    <row r="54" spans="6:15" ht="15" customHeight="1" x14ac:dyDescent="0.25">
      <c r="F54" s="3" t="s">
        <v>1632</v>
      </c>
      <c r="G54" s="2">
        <v>17661</v>
      </c>
      <c r="H54" s="2" t="s">
        <v>654</v>
      </c>
      <c r="I54" s="2" t="s">
        <v>1409</v>
      </c>
      <c r="J54" s="2" t="s">
        <v>1410</v>
      </c>
      <c r="M54" s="2" t="s">
        <v>2398</v>
      </c>
      <c r="N54" s="2">
        <v>37</v>
      </c>
      <c r="O54" s="2">
        <v>35</v>
      </c>
    </row>
    <row r="55" spans="6:15" ht="15" customHeight="1" x14ac:dyDescent="0.25">
      <c r="F55" s="3" t="s">
        <v>1633</v>
      </c>
      <c r="G55" s="2">
        <v>5704</v>
      </c>
      <c r="H55" s="2" t="s">
        <v>654</v>
      </c>
      <c r="I55" s="2" t="s">
        <v>1334</v>
      </c>
      <c r="J55" s="2" t="s">
        <v>1335</v>
      </c>
      <c r="M55" s="2" t="s">
        <v>564</v>
      </c>
      <c r="N55" s="2">
        <v>37</v>
      </c>
      <c r="O55" s="2">
        <v>34</v>
      </c>
    </row>
    <row r="56" spans="6:15" ht="15" customHeight="1" x14ac:dyDescent="0.25">
      <c r="F56" s="3" t="s">
        <v>1634</v>
      </c>
      <c r="G56" s="2">
        <v>6128</v>
      </c>
      <c r="H56" s="2" t="s">
        <v>654</v>
      </c>
      <c r="I56" s="2" t="s">
        <v>683</v>
      </c>
      <c r="J56" s="2" t="s">
        <v>684</v>
      </c>
      <c r="M56" s="2" t="s">
        <v>644</v>
      </c>
      <c r="N56" s="2">
        <v>37</v>
      </c>
      <c r="O56" s="2">
        <v>37</v>
      </c>
    </row>
    <row r="57" spans="6:15" ht="15" customHeight="1" x14ac:dyDescent="0.25">
      <c r="F57" s="3" t="s">
        <v>1635</v>
      </c>
      <c r="G57" s="2">
        <v>5663</v>
      </c>
      <c r="H57" s="2" t="s">
        <v>654</v>
      </c>
      <c r="I57" s="2" t="s">
        <v>685</v>
      </c>
      <c r="J57" s="2" t="s">
        <v>686</v>
      </c>
      <c r="M57" s="2" t="s">
        <v>2440</v>
      </c>
      <c r="N57" s="2">
        <v>37</v>
      </c>
      <c r="O57" s="2">
        <v>37</v>
      </c>
    </row>
    <row r="58" spans="6:15" ht="15" customHeight="1" x14ac:dyDescent="0.25">
      <c r="F58" s="3" t="s">
        <v>1636</v>
      </c>
      <c r="G58" s="2">
        <v>5685</v>
      </c>
      <c r="H58" s="2" t="s">
        <v>654</v>
      </c>
      <c r="I58" s="2" t="s">
        <v>687</v>
      </c>
      <c r="J58" s="2" t="s">
        <v>688</v>
      </c>
      <c r="M58" s="2" t="s">
        <v>2386</v>
      </c>
      <c r="N58" s="2">
        <v>37</v>
      </c>
      <c r="O58" s="2">
        <v>37</v>
      </c>
    </row>
    <row r="59" spans="6:15" ht="15" customHeight="1" x14ac:dyDescent="0.25">
      <c r="F59" s="3" t="s">
        <v>1637</v>
      </c>
      <c r="G59" s="2">
        <v>6131</v>
      </c>
      <c r="H59" s="2" t="s">
        <v>654</v>
      </c>
      <c r="I59" s="2" t="s">
        <v>689</v>
      </c>
      <c r="J59" s="2" t="s">
        <v>690</v>
      </c>
      <c r="M59" s="2" t="s">
        <v>572</v>
      </c>
      <c r="N59" s="2">
        <v>37</v>
      </c>
      <c r="O59" s="2">
        <v>35</v>
      </c>
    </row>
    <row r="60" spans="6:15" ht="15" customHeight="1" x14ac:dyDescent="0.25">
      <c r="F60" s="3" t="s">
        <v>1638</v>
      </c>
      <c r="G60" s="2">
        <v>5692</v>
      </c>
      <c r="H60" s="2" t="s">
        <v>654</v>
      </c>
      <c r="I60" s="2" t="s">
        <v>1407</v>
      </c>
      <c r="J60" s="2" t="s">
        <v>1408</v>
      </c>
      <c r="M60" s="2" t="s">
        <v>604</v>
      </c>
      <c r="N60" s="2">
        <v>37</v>
      </c>
      <c r="O60" s="2">
        <v>37</v>
      </c>
    </row>
    <row r="61" spans="6:15" ht="15" customHeight="1" x14ac:dyDescent="0.25">
      <c r="F61" s="3" t="s">
        <v>1639</v>
      </c>
      <c r="G61" s="2">
        <v>5689</v>
      </c>
      <c r="H61" s="2" t="s">
        <v>654</v>
      </c>
      <c r="I61" s="2" t="s">
        <v>691</v>
      </c>
      <c r="J61" s="2" t="s">
        <v>692</v>
      </c>
      <c r="M61" s="2" t="s">
        <v>602</v>
      </c>
      <c r="N61" s="2">
        <v>37</v>
      </c>
      <c r="O61" s="2">
        <v>37</v>
      </c>
    </row>
    <row r="62" spans="6:15" ht="15" customHeight="1" x14ac:dyDescent="0.25">
      <c r="F62" s="3" t="s">
        <v>1640</v>
      </c>
      <c r="G62" s="2">
        <v>5667</v>
      </c>
      <c r="H62" s="2" t="s">
        <v>654</v>
      </c>
      <c r="I62" s="2" t="s">
        <v>693</v>
      </c>
      <c r="J62" s="2" t="s">
        <v>694</v>
      </c>
      <c r="M62" s="2" t="s">
        <v>588</v>
      </c>
      <c r="N62" s="2">
        <v>36</v>
      </c>
      <c r="O62" s="2">
        <v>35</v>
      </c>
    </row>
    <row r="63" spans="6:15" ht="15" customHeight="1" x14ac:dyDescent="0.25">
      <c r="F63" s="3" t="s">
        <v>1641</v>
      </c>
      <c r="G63" s="2">
        <v>5996</v>
      </c>
      <c r="H63" s="2" t="s">
        <v>654</v>
      </c>
      <c r="I63" s="2" t="s">
        <v>1415</v>
      </c>
      <c r="J63" s="2" t="s">
        <v>1416</v>
      </c>
      <c r="M63" s="2" t="s">
        <v>624</v>
      </c>
      <c r="N63" s="2">
        <v>37</v>
      </c>
      <c r="O63" s="2">
        <v>37</v>
      </c>
    </row>
    <row r="64" spans="6:15" ht="15" customHeight="1" x14ac:dyDescent="0.25">
      <c r="F64" s="3" t="s">
        <v>1642</v>
      </c>
      <c r="G64" s="2">
        <v>6035</v>
      </c>
      <c r="H64" s="2" t="s">
        <v>654</v>
      </c>
      <c r="I64" s="2" t="s">
        <v>695</v>
      </c>
      <c r="J64" s="2" t="s">
        <v>696</v>
      </c>
      <c r="M64" s="2" t="s">
        <v>616</v>
      </c>
      <c r="N64" s="2">
        <v>37</v>
      </c>
      <c r="O64" s="2">
        <v>37</v>
      </c>
    </row>
    <row r="65" spans="6:15" ht="15" customHeight="1" x14ac:dyDescent="0.25">
      <c r="F65" s="3" t="s">
        <v>1643</v>
      </c>
      <c r="G65" s="2">
        <v>5733</v>
      </c>
      <c r="H65" s="2" t="s">
        <v>654</v>
      </c>
      <c r="I65" s="2" t="s">
        <v>697</v>
      </c>
      <c r="J65" s="2" t="s">
        <v>698</v>
      </c>
      <c r="M65" s="2" t="s">
        <v>556</v>
      </c>
      <c r="N65" s="2">
        <v>37</v>
      </c>
      <c r="O65" s="2">
        <v>35</v>
      </c>
    </row>
    <row r="66" spans="6:15" ht="15" customHeight="1" x14ac:dyDescent="0.25">
      <c r="F66" s="3" t="s">
        <v>1644</v>
      </c>
      <c r="G66" s="2">
        <v>5709</v>
      </c>
      <c r="H66" s="2" t="s">
        <v>654</v>
      </c>
      <c r="I66" s="2" t="s">
        <v>699</v>
      </c>
      <c r="J66" s="2" t="s">
        <v>700</v>
      </c>
      <c r="M66" s="2" t="s">
        <v>552</v>
      </c>
      <c r="N66" s="2">
        <v>35</v>
      </c>
      <c r="O66" s="2">
        <v>33</v>
      </c>
    </row>
    <row r="67" spans="6:15" ht="15" customHeight="1" x14ac:dyDescent="0.25">
      <c r="F67" s="3" t="s">
        <v>1645</v>
      </c>
      <c r="G67" s="2">
        <v>5737</v>
      </c>
      <c r="H67" s="2" t="s">
        <v>654</v>
      </c>
      <c r="I67" s="2" t="s">
        <v>701</v>
      </c>
      <c r="J67" s="2" t="s">
        <v>702</v>
      </c>
      <c r="M67" s="2" t="s">
        <v>2444</v>
      </c>
      <c r="N67" s="2">
        <v>37</v>
      </c>
      <c r="O67" s="2">
        <v>35</v>
      </c>
    </row>
    <row r="68" spans="6:15" ht="15" customHeight="1" x14ac:dyDescent="0.25">
      <c r="F68" s="3" t="s">
        <v>1646</v>
      </c>
      <c r="G68" s="2">
        <v>5705</v>
      </c>
      <c r="H68" s="2" t="s">
        <v>654</v>
      </c>
      <c r="I68" s="2" t="s">
        <v>1265</v>
      </c>
      <c r="J68" s="2" t="s">
        <v>1266</v>
      </c>
      <c r="M68" s="2" t="s">
        <v>568</v>
      </c>
      <c r="N68" s="2">
        <v>35</v>
      </c>
      <c r="O68" s="2">
        <v>33</v>
      </c>
    </row>
    <row r="69" spans="6:15" ht="15" customHeight="1" x14ac:dyDescent="0.25">
      <c r="F69" s="3" t="s">
        <v>1647</v>
      </c>
      <c r="G69" s="2">
        <v>6064</v>
      </c>
      <c r="H69" s="2" t="s">
        <v>654</v>
      </c>
      <c r="I69" s="2" t="s">
        <v>1417</v>
      </c>
      <c r="J69" s="2" t="s">
        <v>1418</v>
      </c>
      <c r="M69" s="2" t="s">
        <v>626</v>
      </c>
      <c r="N69" s="2">
        <v>37</v>
      </c>
      <c r="O69" s="2">
        <v>37</v>
      </c>
    </row>
    <row r="70" spans="6:15" ht="15" customHeight="1" x14ac:dyDescent="0.25">
      <c r="F70" s="3" t="s">
        <v>1648</v>
      </c>
      <c r="G70" s="2">
        <v>5694</v>
      </c>
      <c r="H70" s="2" t="s">
        <v>654</v>
      </c>
      <c r="I70" s="2" t="s">
        <v>1454</v>
      </c>
      <c r="J70" s="2" t="s">
        <v>1455</v>
      </c>
      <c r="M70" s="2" t="s">
        <v>2430</v>
      </c>
      <c r="N70" s="2">
        <v>35</v>
      </c>
      <c r="O70" s="2">
        <v>33</v>
      </c>
    </row>
    <row r="71" spans="6:15" ht="15" customHeight="1" x14ac:dyDescent="0.25">
      <c r="F71" s="3" t="s">
        <v>1649</v>
      </c>
      <c r="G71" s="2">
        <v>5672</v>
      </c>
      <c r="H71" s="2" t="s">
        <v>654</v>
      </c>
      <c r="I71" s="2" t="s">
        <v>703</v>
      </c>
      <c r="J71" s="2" t="s">
        <v>704</v>
      </c>
      <c r="M71" s="2" t="s">
        <v>622</v>
      </c>
      <c r="N71" s="2">
        <v>35</v>
      </c>
      <c r="O71" s="2">
        <v>33</v>
      </c>
    </row>
    <row r="72" spans="6:15" ht="15" customHeight="1" x14ac:dyDescent="0.25">
      <c r="F72" s="3" t="s">
        <v>1650</v>
      </c>
      <c r="G72" s="2">
        <v>5668</v>
      </c>
      <c r="H72" s="2" t="s">
        <v>654</v>
      </c>
      <c r="I72" s="2" t="s">
        <v>705</v>
      </c>
      <c r="J72" s="2" t="s">
        <v>706</v>
      </c>
      <c r="M72" s="2" t="s">
        <v>2425</v>
      </c>
      <c r="N72" s="2">
        <v>37</v>
      </c>
      <c r="O72" s="2">
        <v>37</v>
      </c>
    </row>
    <row r="73" spans="6:15" ht="15" customHeight="1" x14ac:dyDescent="0.25">
      <c r="F73" s="3" t="s">
        <v>1651</v>
      </c>
      <c r="G73" s="2">
        <v>5661</v>
      </c>
      <c r="H73" s="2" t="s">
        <v>654</v>
      </c>
      <c r="I73" s="2" t="s">
        <v>707</v>
      </c>
      <c r="J73" s="2" t="s">
        <v>708</v>
      </c>
      <c r="M73" s="2" t="s">
        <v>618</v>
      </c>
      <c r="N73" s="2">
        <v>37</v>
      </c>
      <c r="O73" s="2">
        <v>35</v>
      </c>
    </row>
    <row r="74" spans="6:15" ht="15" customHeight="1" x14ac:dyDescent="0.25">
      <c r="F74" s="3" t="s">
        <v>1652</v>
      </c>
      <c r="G74" s="2">
        <v>5690</v>
      </c>
      <c r="H74" s="2" t="s">
        <v>654</v>
      </c>
      <c r="I74" s="2" t="s">
        <v>709</v>
      </c>
      <c r="J74" s="2" t="s">
        <v>710</v>
      </c>
      <c r="M74" s="2" t="s">
        <v>640</v>
      </c>
      <c r="N74" s="2">
        <v>37</v>
      </c>
      <c r="O74" s="2">
        <v>37</v>
      </c>
    </row>
    <row r="75" spans="6:15" ht="15" customHeight="1" x14ac:dyDescent="0.25">
      <c r="F75" s="3" t="s">
        <v>1653</v>
      </c>
      <c r="G75" s="2">
        <v>5681</v>
      </c>
      <c r="H75" s="2" t="s">
        <v>654</v>
      </c>
      <c r="I75" s="2" t="s">
        <v>711</v>
      </c>
      <c r="J75" s="2" t="s">
        <v>712</v>
      </c>
      <c r="M75" s="2" t="s">
        <v>592</v>
      </c>
      <c r="N75" s="2">
        <v>37</v>
      </c>
      <c r="O75" s="2">
        <v>37</v>
      </c>
    </row>
    <row r="76" spans="6:15" ht="15" customHeight="1" x14ac:dyDescent="0.25">
      <c r="F76" s="3" t="s">
        <v>1654</v>
      </c>
      <c r="G76" s="2">
        <v>5691</v>
      </c>
      <c r="H76" s="2" t="s">
        <v>654</v>
      </c>
      <c r="I76" s="2" t="s">
        <v>713</v>
      </c>
      <c r="J76" s="2" t="s">
        <v>714</v>
      </c>
      <c r="M76" s="2" t="s">
        <v>606</v>
      </c>
      <c r="N76" s="2">
        <v>37</v>
      </c>
      <c r="O76" s="2">
        <v>37</v>
      </c>
    </row>
    <row r="77" spans="6:15" ht="15" customHeight="1" x14ac:dyDescent="0.25">
      <c r="F77" s="3" t="s">
        <v>1655</v>
      </c>
      <c r="G77" s="2">
        <v>6098</v>
      </c>
      <c r="H77" s="2" t="s">
        <v>654</v>
      </c>
      <c r="I77" s="2" t="s">
        <v>1419</v>
      </c>
      <c r="J77" s="2" t="s">
        <v>1420</v>
      </c>
      <c r="M77" s="2" t="s">
        <v>554</v>
      </c>
      <c r="N77" s="2">
        <v>35</v>
      </c>
      <c r="O77" s="2">
        <v>33</v>
      </c>
    </row>
    <row r="78" spans="6:15" ht="15" customHeight="1" x14ac:dyDescent="0.25">
      <c r="F78" s="3" t="s">
        <v>1656</v>
      </c>
      <c r="G78" s="2">
        <v>5682</v>
      </c>
      <c r="H78" s="2" t="s">
        <v>654</v>
      </c>
      <c r="I78" s="2" t="s">
        <v>715</v>
      </c>
      <c r="J78" s="2" t="s">
        <v>716</v>
      </c>
      <c r="M78" s="2" t="s">
        <v>642</v>
      </c>
      <c r="N78" s="2">
        <v>37</v>
      </c>
      <c r="O78" s="2">
        <v>35</v>
      </c>
    </row>
    <row r="79" spans="6:15" ht="15" customHeight="1" x14ac:dyDescent="0.25">
      <c r="F79" s="3" t="s">
        <v>1657</v>
      </c>
      <c r="G79" s="2">
        <v>5683</v>
      </c>
      <c r="H79" s="2" t="s">
        <v>654</v>
      </c>
      <c r="I79" s="2" t="s">
        <v>717</v>
      </c>
      <c r="J79" s="2" t="s">
        <v>718</v>
      </c>
      <c r="M79" s="2" t="s">
        <v>590</v>
      </c>
      <c r="N79" s="2">
        <v>37</v>
      </c>
      <c r="O79" s="2">
        <v>37</v>
      </c>
    </row>
    <row r="80" spans="6:15" ht="15" customHeight="1" x14ac:dyDescent="0.25">
      <c r="F80" s="3" t="s">
        <v>1658</v>
      </c>
      <c r="G80" s="2">
        <v>5673</v>
      </c>
      <c r="H80" s="2" t="s">
        <v>654</v>
      </c>
      <c r="I80" s="2" t="s">
        <v>719</v>
      </c>
      <c r="J80" s="2" t="s">
        <v>720</v>
      </c>
      <c r="M80" s="2" t="s">
        <v>5050</v>
      </c>
      <c r="N80" s="2">
        <v>37</v>
      </c>
      <c r="O80" s="2">
        <v>37</v>
      </c>
    </row>
    <row r="81" spans="6:15" ht="15" customHeight="1" x14ac:dyDescent="0.25">
      <c r="F81" s="3" t="s">
        <v>1659</v>
      </c>
      <c r="G81" s="2">
        <v>5677</v>
      </c>
      <c r="H81" s="2" t="s">
        <v>654</v>
      </c>
      <c r="I81" s="2" t="s">
        <v>721</v>
      </c>
      <c r="J81" s="2" t="s">
        <v>722</v>
      </c>
      <c r="M81" s="2" t="s">
        <v>5051</v>
      </c>
      <c r="N81" s="2">
        <v>37</v>
      </c>
      <c r="O81" s="2">
        <v>37</v>
      </c>
    </row>
    <row r="82" spans="6:15" ht="15" customHeight="1" x14ac:dyDescent="0.25">
      <c r="F82" s="3" t="s">
        <v>1660</v>
      </c>
      <c r="G82" s="2">
        <v>5669</v>
      </c>
      <c r="H82" s="2" t="s">
        <v>654</v>
      </c>
      <c r="I82" s="2" t="s">
        <v>723</v>
      </c>
      <c r="J82" s="2" t="s">
        <v>724</v>
      </c>
      <c r="M82" s="2" t="s">
        <v>740</v>
      </c>
      <c r="N82" s="2">
        <v>36</v>
      </c>
      <c r="O82" s="2">
        <v>36</v>
      </c>
    </row>
    <row r="83" spans="6:15" ht="15" customHeight="1" x14ac:dyDescent="0.25">
      <c r="F83" s="3" t="s">
        <v>1661</v>
      </c>
      <c r="G83" s="2">
        <v>21690</v>
      </c>
      <c r="H83" s="2" t="s">
        <v>48</v>
      </c>
      <c r="I83" s="2" t="s">
        <v>513</v>
      </c>
      <c r="J83" s="2" t="s">
        <v>514</v>
      </c>
      <c r="M83" s="2" t="s">
        <v>738</v>
      </c>
      <c r="N83" s="2">
        <v>37</v>
      </c>
      <c r="O83" s="2">
        <v>36</v>
      </c>
    </row>
    <row r="84" spans="6:15" ht="15" customHeight="1" x14ac:dyDescent="0.25">
      <c r="F84" s="3" t="s">
        <v>1662</v>
      </c>
      <c r="G84" s="2">
        <v>12988</v>
      </c>
      <c r="H84" s="2" t="s">
        <v>48</v>
      </c>
      <c r="I84" s="2" t="s">
        <v>505</v>
      </c>
      <c r="J84" s="2" t="s">
        <v>506</v>
      </c>
      <c r="M84" s="2" t="s">
        <v>736</v>
      </c>
      <c r="N84" s="2">
        <v>36</v>
      </c>
      <c r="O84" s="2">
        <v>35</v>
      </c>
    </row>
    <row r="85" spans="6:15" ht="15" customHeight="1" x14ac:dyDescent="0.25">
      <c r="F85" s="3" t="s">
        <v>1663</v>
      </c>
      <c r="G85" s="2">
        <v>13427</v>
      </c>
      <c r="H85" s="2" t="s">
        <v>48</v>
      </c>
      <c r="I85" s="2" t="s">
        <v>507</v>
      </c>
      <c r="J85" s="2" t="s">
        <v>508</v>
      </c>
      <c r="M85" s="2" t="s">
        <v>730</v>
      </c>
      <c r="N85" s="2">
        <v>37</v>
      </c>
      <c r="O85" s="2">
        <v>36</v>
      </c>
    </row>
    <row r="86" spans="6:15" ht="15" customHeight="1" x14ac:dyDescent="0.25">
      <c r="F86" s="3" t="s">
        <v>1664</v>
      </c>
      <c r="G86" s="2">
        <v>6252</v>
      </c>
      <c r="H86" s="2" t="s">
        <v>48</v>
      </c>
      <c r="I86" s="2" t="s">
        <v>49</v>
      </c>
      <c r="J86" s="2" t="s">
        <v>50</v>
      </c>
      <c r="M86" s="2" t="s">
        <v>734</v>
      </c>
      <c r="N86" s="2">
        <v>37</v>
      </c>
      <c r="O86" s="2">
        <v>37</v>
      </c>
    </row>
    <row r="87" spans="6:15" ht="15" customHeight="1" x14ac:dyDescent="0.25">
      <c r="F87" s="3" t="s">
        <v>1665</v>
      </c>
      <c r="G87" s="2">
        <v>6253</v>
      </c>
      <c r="H87" s="2" t="s">
        <v>48</v>
      </c>
      <c r="I87" s="2" t="s">
        <v>52</v>
      </c>
      <c r="J87" s="2" t="s">
        <v>53</v>
      </c>
      <c r="M87" s="2" t="s">
        <v>732</v>
      </c>
      <c r="N87" s="2">
        <v>37</v>
      </c>
      <c r="O87" s="2">
        <v>36</v>
      </c>
    </row>
    <row r="88" spans="6:15" ht="15" customHeight="1" x14ac:dyDescent="0.25">
      <c r="F88" s="3" t="s">
        <v>1666</v>
      </c>
      <c r="G88" s="2">
        <v>6239</v>
      </c>
      <c r="H88" s="2" t="s">
        <v>48</v>
      </c>
      <c r="I88" s="2" t="s">
        <v>55</v>
      </c>
      <c r="J88" s="2" t="s">
        <v>56</v>
      </c>
      <c r="M88" s="2" t="s">
        <v>40</v>
      </c>
      <c r="N88" s="2">
        <v>35</v>
      </c>
      <c r="O88" s="2">
        <v>35</v>
      </c>
    </row>
    <row r="89" spans="6:15" ht="15" customHeight="1" x14ac:dyDescent="0.25">
      <c r="F89" s="3" t="s">
        <v>1667</v>
      </c>
      <c r="G89" s="2">
        <v>6223</v>
      </c>
      <c r="H89" s="2" t="s">
        <v>48</v>
      </c>
      <c r="I89" s="2" t="s">
        <v>58</v>
      </c>
      <c r="J89" s="2" t="s">
        <v>59</v>
      </c>
      <c r="M89" s="2" t="s">
        <v>1203</v>
      </c>
      <c r="N89" s="2">
        <v>34</v>
      </c>
      <c r="O89" s="2">
        <v>34</v>
      </c>
    </row>
    <row r="90" spans="6:15" ht="15" customHeight="1" x14ac:dyDescent="0.25">
      <c r="F90" s="3" t="s">
        <v>1668</v>
      </c>
      <c r="G90" s="2">
        <v>6225</v>
      </c>
      <c r="H90" s="2" t="s">
        <v>48</v>
      </c>
      <c r="I90" s="2" t="s">
        <v>61</v>
      </c>
      <c r="J90" s="2" t="s">
        <v>62</v>
      </c>
      <c r="M90" s="2" t="s">
        <v>1207</v>
      </c>
      <c r="N90" s="2">
        <v>36</v>
      </c>
      <c r="O90" s="2">
        <v>36</v>
      </c>
    </row>
    <row r="91" spans="6:15" ht="15" customHeight="1" x14ac:dyDescent="0.25">
      <c r="F91" s="3" t="s">
        <v>1669</v>
      </c>
      <c r="G91" s="2">
        <v>12678</v>
      </c>
      <c r="H91" s="2" t="s">
        <v>48</v>
      </c>
      <c r="I91" s="2" t="s">
        <v>67</v>
      </c>
      <c r="J91" s="2" t="s">
        <v>68</v>
      </c>
      <c r="M91" s="2" t="s">
        <v>1205</v>
      </c>
      <c r="N91" s="2">
        <v>37</v>
      </c>
      <c r="O91" s="2">
        <v>37</v>
      </c>
    </row>
    <row r="92" spans="6:15" ht="15" customHeight="1" x14ac:dyDescent="0.25">
      <c r="F92" s="3" t="s">
        <v>1670</v>
      </c>
      <c r="G92" s="2">
        <v>12384</v>
      </c>
      <c r="H92" s="2" t="s">
        <v>48</v>
      </c>
      <c r="I92" s="2" t="s">
        <v>1180</v>
      </c>
      <c r="J92" s="2" t="s">
        <v>1181</v>
      </c>
      <c r="M92" s="2" t="s">
        <v>5052</v>
      </c>
      <c r="N92" s="2">
        <v>37</v>
      </c>
      <c r="O92" s="2">
        <v>37</v>
      </c>
    </row>
    <row r="93" spans="6:15" ht="15" customHeight="1" x14ac:dyDescent="0.25">
      <c r="F93" s="3" t="s">
        <v>1671</v>
      </c>
      <c r="G93" s="2">
        <v>12422</v>
      </c>
      <c r="H93" s="2" t="s">
        <v>48</v>
      </c>
      <c r="I93" s="2" t="s">
        <v>70</v>
      </c>
      <c r="J93" s="2" t="s">
        <v>71</v>
      </c>
      <c r="M93" s="2" t="s">
        <v>43</v>
      </c>
      <c r="N93" s="2">
        <v>35</v>
      </c>
      <c r="O93" s="2">
        <v>35</v>
      </c>
    </row>
    <row r="94" spans="6:15" ht="15" customHeight="1" x14ac:dyDescent="0.25">
      <c r="F94" s="3" t="s">
        <v>1672</v>
      </c>
      <c r="G94" s="2">
        <v>6220</v>
      </c>
      <c r="H94" s="2" t="s">
        <v>48</v>
      </c>
      <c r="I94" s="2" t="s">
        <v>73</v>
      </c>
      <c r="J94" s="2" t="s">
        <v>74</v>
      </c>
      <c r="M94" s="2" t="s">
        <v>37</v>
      </c>
      <c r="N94" s="2">
        <v>37</v>
      </c>
      <c r="O94" s="2">
        <v>37</v>
      </c>
    </row>
    <row r="95" spans="6:15" ht="15" customHeight="1" x14ac:dyDescent="0.25">
      <c r="F95" s="3" t="s">
        <v>1673</v>
      </c>
      <c r="G95" s="2">
        <v>6218</v>
      </c>
      <c r="H95" s="2" t="s">
        <v>48</v>
      </c>
      <c r="I95" s="2" t="s">
        <v>76</v>
      </c>
      <c r="J95" s="2" t="s">
        <v>77</v>
      </c>
      <c r="M95" s="2" t="s">
        <v>288</v>
      </c>
      <c r="N95" s="2">
        <v>37</v>
      </c>
      <c r="O95" s="2">
        <v>37</v>
      </c>
    </row>
    <row r="96" spans="6:15" ht="15" customHeight="1" x14ac:dyDescent="0.25">
      <c r="F96" s="3" t="s">
        <v>1674</v>
      </c>
      <c r="G96" s="2">
        <v>12382</v>
      </c>
      <c r="H96" s="2" t="s">
        <v>48</v>
      </c>
      <c r="I96" s="2" t="s">
        <v>1182</v>
      </c>
      <c r="J96" s="2" t="s">
        <v>1183</v>
      </c>
      <c r="M96" s="2" t="s">
        <v>518</v>
      </c>
      <c r="N96" s="2">
        <v>37</v>
      </c>
      <c r="O96" s="2">
        <v>35</v>
      </c>
    </row>
    <row r="97" spans="6:15" ht="15" customHeight="1" x14ac:dyDescent="0.25">
      <c r="F97" s="3" t="s">
        <v>1675</v>
      </c>
      <c r="G97" s="2">
        <v>12383</v>
      </c>
      <c r="H97" s="2" t="s">
        <v>48</v>
      </c>
      <c r="I97" s="2" t="s">
        <v>1184</v>
      </c>
      <c r="J97" s="2" t="s">
        <v>1185</v>
      </c>
      <c r="M97" s="2" t="s">
        <v>516</v>
      </c>
      <c r="N97" s="2">
        <v>37</v>
      </c>
      <c r="O97" s="2">
        <v>37</v>
      </c>
    </row>
    <row r="98" spans="6:15" ht="15" customHeight="1" x14ac:dyDescent="0.25">
      <c r="F98" s="3" t="s">
        <v>1676</v>
      </c>
      <c r="G98" s="2">
        <v>6254</v>
      </c>
      <c r="H98" s="2" t="s">
        <v>48</v>
      </c>
      <c r="I98" s="2" t="s">
        <v>1186</v>
      </c>
      <c r="J98" s="2" t="s">
        <v>1187</v>
      </c>
      <c r="M98" s="2" t="s">
        <v>34</v>
      </c>
      <c r="N98" s="2">
        <v>35</v>
      </c>
      <c r="O98" s="2">
        <v>35</v>
      </c>
    </row>
    <row r="99" spans="6:15" ht="15" customHeight="1" x14ac:dyDescent="0.25">
      <c r="F99" s="3" t="s">
        <v>1677</v>
      </c>
      <c r="G99" s="2">
        <v>6255</v>
      </c>
      <c r="H99" s="2" t="s">
        <v>48</v>
      </c>
      <c r="I99" s="2" t="s">
        <v>79</v>
      </c>
      <c r="J99" s="2" t="s">
        <v>80</v>
      </c>
      <c r="M99" s="2" t="s">
        <v>28</v>
      </c>
      <c r="N99" s="2">
        <v>35</v>
      </c>
      <c r="O99" s="2">
        <v>35</v>
      </c>
    </row>
    <row r="100" spans="6:15" ht="15" customHeight="1" x14ac:dyDescent="0.25">
      <c r="F100" s="3" t="s">
        <v>1678</v>
      </c>
      <c r="G100" s="2">
        <v>12369</v>
      </c>
      <c r="H100" s="2" t="s">
        <v>48</v>
      </c>
      <c r="I100" s="2" t="s">
        <v>82</v>
      </c>
      <c r="J100" s="2" t="s">
        <v>83</v>
      </c>
      <c r="M100" s="2" t="s">
        <v>5053</v>
      </c>
      <c r="N100" s="2">
        <v>37</v>
      </c>
      <c r="O100" s="2">
        <v>37</v>
      </c>
    </row>
    <row r="101" spans="6:15" ht="15" customHeight="1" x14ac:dyDescent="0.25">
      <c r="F101" s="3" t="s">
        <v>1679</v>
      </c>
      <c r="G101" s="2">
        <v>12370</v>
      </c>
      <c r="H101" s="2" t="s">
        <v>48</v>
      </c>
      <c r="I101" s="2" t="s">
        <v>1188</v>
      </c>
      <c r="J101" s="2" t="s">
        <v>1189</v>
      </c>
      <c r="M101" s="2" t="s">
        <v>5054</v>
      </c>
      <c r="N101" s="2">
        <v>37</v>
      </c>
      <c r="O101" s="2">
        <v>37</v>
      </c>
    </row>
    <row r="102" spans="6:15" ht="15" customHeight="1" x14ac:dyDescent="0.25">
      <c r="F102" s="3" t="s">
        <v>1680</v>
      </c>
      <c r="G102" s="2">
        <v>6241</v>
      </c>
      <c r="H102" s="2" t="s">
        <v>48</v>
      </c>
      <c r="I102" s="2" t="s">
        <v>85</v>
      </c>
      <c r="J102" s="2" t="s">
        <v>86</v>
      </c>
      <c r="M102" s="2" t="s">
        <v>5055</v>
      </c>
      <c r="N102" s="2">
        <v>37</v>
      </c>
      <c r="O102" s="2">
        <v>37</v>
      </c>
    </row>
    <row r="103" spans="6:15" ht="15" customHeight="1" x14ac:dyDescent="0.25">
      <c r="F103" s="3" t="s">
        <v>1681</v>
      </c>
      <c r="G103" s="2">
        <v>12376</v>
      </c>
      <c r="H103" s="2" t="s">
        <v>48</v>
      </c>
      <c r="I103" s="2" t="s">
        <v>88</v>
      </c>
      <c r="J103" s="2" t="s">
        <v>89</v>
      </c>
      <c r="M103" s="2" t="s">
        <v>31</v>
      </c>
      <c r="N103" s="2">
        <v>35</v>
      </c>
      <c r="O103" s="2">
        <v>35</v>
      </c>
    </row>
    <row r="104" spans="6:15" ht="15" customHeight="1" x14ac:dyDescent="0.25">
      <c r="F104" s="3" t="s">
        <v>1682</v>
      </c>
      <c r="G104" s="2">
        <v>12378</v>
      </c>
      <c r="H104" s="2" t="s">
        <v>48</v>
      </c>
      <c r="I104" s="2" t="s">
        <v>91</v>
      </c>
      <c r="J104" s="2" t="s">
        <v>92</v>
      </c>
      <c r="M104" s="2" t="s">
        <v>46</v>
      </c>
      <c r="N104" s="2">
        <v>35</v>
      </c>
      <c r="O104" s="2">
        <v>35</v>
      </c>
    </row>
    <row r="105" spans="6:15" ht="15" customHeight="1" x14ac:dyDescent="0.25">
      <c r="F105" s="3" t="s">
        <v>1683</v>
      </c>
      <c r="G105" s="2">
        <v>6240</v>
      </c>
      <c r="H105" s="2" t="s">
        <v>48</v>
      </c>
      <c r="I105" s="2" t="s">
        <v>97</v>
      </c>
      <c r="J105" s="2" t="s">
        <v>98</v>
      </c>
      <c r="M105" s="2" t="s">
        <v>5056</v>
      </c>
      <c r="N105" s="2">
        <v>37</v>
      </c>
      <c r="O105" s="2">
        <v>37</v>
      </c>
    </row>
    <row r="106" spans="6:15" ht="15" customHeight="1" x14ac:dyDescent="0.25">
      <c r="F106" s="3" t="s">
        <v>1684</v>
      </c>
      <c r="G106" s="2">
        <v>13424</v>
      </c>
      <c r="H106" s="2" t="s">
        <v>48</v>
      </c>
      <c r="I106" s="2" t="s">
        <v>1190</v>
      </c>
      <c r="J106" s="2" t="s">
        <v>1191</v>
      </c>
      <c r="M106" s="2" t="s">
        <v>25</v>
      </c>
      <c r="N106" s="2">
        <v>35</v>
      </c>
      <c r="O106" s="2">
        <v>35</v>
      </c>
    </row>
    <row r="107" spans="6:15" ht="15" customHeight="1" x14ac:dyDescent="0.25">
      <c r="F107" s="3" t="s">
        <v>1685</v>
      </c>
      <c r="G107" s="2">
        <v>12366</v>
      </c>
      <c r="H107" s="2" t="s">
        <v>48</v>
      </c>
      <c r="I107" s="2" t="s">
        <v>100</v>
      </c>
      <c r="J107" s="2" t="s">
        <v>101</v>
      </c>
      <c r="M107" s="2" t="s">
        <v>1209</v>
      </c>
      <c r="N107" s="2">
        <v>37</v>
      </c>
      <c r="O107" s="2">
        <v>36</v>
      </c>
    </row>
    <row r="108" spans="6:15" ht="15" customHeight="1" x14ac:dyDescent="0.25">
      <c r="F108" s="3" t="s">
        <v>1686</v>
      </c>
      <c r="G108" s="2">
        <v>6224</v>
      </c>
      <c r="H108" s="2" t="s">
        <v>48</v>
      </c>
      <c r="I108" s="2" t="s">
        <v>103</v>
      </c>
      <c r="J108" s="2" t="s">
        <v>104</v>
      </c>
      <c r="M108" s="2" t="s">
        <v>1471</v>
      </c>
      <c r="N108" s="2">
        <v>37</v>
      </c>
      <c r="O108" s="2">
        <v>36</v>
      </c>
    </row>
    <row r="109" spans="6:15" ht="15" customHeight="1" x14ac:dyDescent="0.25">
      <c r="F109" s="3" t="s">
        <v>1687</v>
      </c>
      <c r="G109" s="2">
        <v>6213</v>
      </c>
      <c r="H109" s="2" t="s">
        <v>48</v>
      </c>
      <c r="I109" s="2" t="s">
        <v>106</v>
      </c>
      <c r="J109" s="2" t="s">
        <v>107</v>
      </c>
      <c r="M109" s="2" t="s">
        <v>1475</v>
      </c>
      <c r="N109" s="2">
        <v>35</v>
      </c>
      <c r="O109" s="2">
        <v>35</v>
      </c>
    </row>
    <row r="110" spans="6:15" ht="15" customHeight="1" x14ac:dyDescent="0.25">
      <c r="F110" s="3" t="s">
        <v>1688</v>
      </c>
      <c r="G110" s="2">
        <v>21683</v>
      </c>
      <c r="H110" s="2" t="s">
        <v>48</v>
      </c>
      <c r="I110" s="2" t="s">
        <v>511</v>
      </c>
      <c r="J110" s="2" t="s">
        <v>512</v>
      </c>
      <c r="M110" s="2" t="s">
        <v>5057</v>
      </c>
      <c r="N110" s="2">
        <v>37</v>
      </c>
      <c r="O110" s="2">
        <v>37</v>
      </c>
    </row>
    <row r="111" spans="6:15" ht="15" customHeight="1" x14ac:dyDescent="0.25">
      <c r="F111" s="3" t="s">
        <v>1689</v>
      </c>
      <c r="G111" s="2">
        <v>21684</v>
      </c>
      <c r="H111" s="2" t="s">
        <v>48</v>
      </c>
      <c r="I111" s="2" t="s">
        <v>1242</v>
      </c>
      <c r="J111" s="2" t="s">
        <v>1243</v>
      </c>
      <c r="M111" s="2" t="s">
        <v>1610</v>
      </c>
      <c r="N111" s="2">
        <v>37</v>
      </c>
      <c r="O111" s="2">
        <v>37</v>
      </c>
    </row>
    <row r="112" spans="6:15" ht="15" customHeight="1" x14ac:dyDescent="0.25">
      <c r="F112" s="3" t="s">
        <v>1690</v>
      </c>
      <c r="G112" s="2">
        <v>21687</v>
      </c>
      <c r="H112" s="2" t="s">
        <v>48</v>
      </c>
      <c r="I112" s="2" t="s">
        <v>509</v>
      </c>
      <c r="J112" s="2" t="s">
        <v>510</v>
      </c>
      <c r="M112" s="2" t="s">
        <v>1473</v>
      </c>
      <c r="N112" s="2">
        <v>37</v>
      </c>
      <c r="O112" s="2">
        <v>37</v>
      </c>
    </row>
    <row r="113" spans="6:15" ht="15" customHeight="1" x14ac:dyDescent="0.25">
      <c r="F113" s="3" t="s">
        <v>1691</v>
      </c>
      <c r="G113" s="2">
        <v>13170</v>
      </c>
      <c r="H113" s="2" t="s">
        <v>304</v>
      </c>
      <c r="I113" s="2" t="s">
        <v>307</v>
      </c>
      <c r="J113" s="2" t="s">
        <v>308</v>
      </c>
      <c r="M113" s="2" t="s">
        <v>653</v>
      </c>
      <c r="N113" s="2">
        <v>37</v>
      </c>
      <c r="O113" s="2">
        <v>37</v>
      </c>
    </row>
    <row r="114" spans="6:15" ht="15" customHeight="1" x14ac:dyDescent="0.25">
      <c r="F114" s="3" t="s">
        <v>1692</v>
      </c>
      <c r="G114" s="2">
        <v>682</v>
      </c>
      <c r="H114" s="2" t="s">
        <v>304</v>
      </c>
      <c r="I114" s="2" t="s">
        <v>309</v>
      </c>
      <c r="J114" s="2" t="s">
        <v>310</v>
      </c>
      <c r="M114" s="2" t="s">
        <v>651</v>
      </c>
      <c r="N114" s="2">
        <v>37</v>
      </c>
      <c r="O114" s="2">
        <v>37</v>
      </c>
    </row>
    <row r="115" spans="6:15" ht="15" customHeight="1" x14ac:dyDescent="0.25">
      <c r="F115" s="3" t="s">
        <v>1693</v>
      </c>
      <c r="G115" s="2">
        <v>12558</v>
      </c>
      <c r="H115" s="2" t="s">
        <v>304</v>
      </c>
      <c r="I115" s="2" t="s">
        <v>1192</v>
      </c>
      <c r="J115" s="2" t="s">
        <v>1193</v>
      </c>
      <c r="M115" s="2" t="s">
        <v>647</v>
      </c>
      <c r="N115" s="2">
        <v>36</v>
      </c>
      <c r="O115" s="2">
        <v>36</v>
      </c>
    </row>
    <row r="116" spans="6:15" ht="15" customHeight="1" x14ac:dyDescent="0.25">
      <c r="F116" s="3" t="s">
        <v>1694</v>
      </c>
      <c r="G116" s="2">
        <v>12553</v>
      </c>
      <c r="H116" s="2" t="s">
        <v>304</v>
      </c>
      <c r="I116" s="2" t="s">
        <v>311</v>
      </c>
      <c r="J116" s="2" t="s">
        <v>312</v>
      </c>
      <c r="M116" s="2" t="s">
        <v>1031</v>
      </c>
      <c r="N116" s="2">
        <v>37</v>
      </c>
      <c r="O116" s="2">
        <v>37</v>
      </c>
    </row>
    <row r="117" spans="6:15" ht="15" customHeight="1" x14ac:dyDescent="0.25">
      <c r="F117" s="3" t="s">
        <v>1695</v>
      </c>
      <c r="G117" s="2">
        <v>14062</v>
      </c>
      <c r="H117" s="2" t="s">
        <v>304</v>
      </c>
      <c r="I117" s="2" t="s">
        <v>313</v>
      </c>
      <c r="J117" s="2" t="s">
        <v>314</v>
      </c>
      <c r="M117" s="2" t="s">
        <v>649</v>
      </c>
      <c r="N117" s="2">
        <v>37</v>
      </c>
      <c r="O117" s="2">
        <v>34</v>
      </c>
    </row>
    <row r="118" spans="6:15" ht="15" customHeight="1" x14ac:dyDescent="0.25">
      <c r="F118" s="3" t="s">
        <v>1696</v>
      </c>
      <c r="G118" s="2">
        <v>37031</v>
      </c>
      <c r="H118" s="2" t="s">
        <v>1267</v>
      </c>
      <c r="I118" s="2" t="s">
        <v>1268</v>
      </c>
      <c r="J118" s="2" t="s">
        <v>1269</v>
      </c>
      <c r="M118" s="2" t="s">
        <v>1394</v>
      </c>
      <c r="N118" s="2">
        <v>37</v>
      </c>
      <c r="O118" s="2">
        <v>35</v>
      </c>
    </row>
    <row r="119" spans="6:15" ht="15" customHeight="1" x14ac:dyDescent="0.25">
      <c r="F119" s="3" t="s">
        <v>1697</v>
      </c>
      <c r="G119" s="2">
        <v>37029</v>
      </c>
      <c r="H119" s="2" t="s">
        <v>1267</v>
      </c>
      <c r="I119" s="2" t="s">
        <v>1270</v>
      </c>
      <c r="J119" s="2" t="s">
        <v>1271</v>
      </c>
      <c r="M119" s="2" t="s">
        <v>751</v>
      </c>
      <c r="N119" s="2">
        <v>36</v>
      </c>
      <c r="O119" s="2">
        <v>36</v>
      </c>
    </row>
    <row r="120" spans="6:15" ht="15" customHeight="1" x14ac:dyDescent="0.25">
      <c r="F120" s="3" t="s">
        <v>1698</v>
      </c>
      <c r="G120" s="2">
        <v>37028</v>
      </c>
      <c r="H120" s="2" t="s">
        <v>1267</v>
      </c>
      <c r="I120" s="2" t="s">
        <v>1272</v>
      </c>
      <c r="J120" s="2" t="s">
        <v>1273</v>
      </c>
      <c r="M120" s="2" t="s">
        <v>1215</v>
      </c>
      <c r="N120" s="2">
        <v>37</v>
      </c>
      <c r="O120" s="2">
        <v>37</v>
      </c>
    </row>
    <row r="121" spans="6:15" ht="15" customHeight="1" x14ac:dyDescent="0.25">
      <c r="F121" s="3" t="s">
        <v>1699</v>
      </c>
      <c r="G121" s="2">
        <v>36902</v>
      </c>
      <c r="H121" s="2" t="s">
        <v>361</v>
      </c>
      <c r="I121" s="2" t="s">
        <v>364</v>
      </c>
      <c r="J121" s="2" t="s">
        <v>365</v>
      </c>
      <c r="M121" s="2" t="s">
        <v>1211</v>
      </c>
      <c r="N121" s="2">
        <v>37</v>
      </c>
      <c r="O121" s="2">
        <v>37</v>
      </c>
    </row>
    <row r="122" spans="6:15" ht="15" customHeight="1" x14ac:dyDescent="0.25">
      <c r="F122" s="3" t="s">
        <v>1700</v>
      </c>
      <c r="G122" s="2">
        <v>36903</v>
      </c>
      <c r="H122" s="2" t="s">
        <v>361</v>
      </c>
      <c r="I122" s="2" t="s">
        <v>362</v>
      </c>
      <c r="J122" s="2" t="s">
        <v>363</v>
      </c>
      <c r="M122" s="2" t="s">
        <v>2468</v>
      </c>
      <c r="N122" s="2">
        <v>35</v>
      </c>
      <c r="O122" s="2">
        <v>35</v>
      </c>
    </row>
    <row r="123" spans="6:15" ht="15" customHeight="1" x14ac:dyDescent="0.25">
      <c r="F123" s="3" t="s">
        <v>1701</v>
      </c>
      <c r="G123" s="2">
        <v>716</v>
      </c>
      <c r="H123" s="2" t="s">
        <v>366</v>
      </c>
      <c r="I123" s="2" t="s">
        <v>369</v>
      </c>
      <c r="J123" s="2" t="s">
        <v>370</v>
      </c>
      <c r="M123" s="2" t="s">
        <v>745</v>
      </c>
      <c r="N123" s="2">
        <v>37</v>
      </c>
      <c r="O123" s="2">
        <v>36</v>
      </c>
    </row>
    <row r="124" spans="6:15" ht="15" customHeight="1" x14ac:dyDescent="0.25">
      <c r="F124" s="3" t="s">
        <v>1702</v>
      </c>
      <c r="G124" s="2">
        <v>17461</v>
      </c>
      <c r="H124" s="2" t="s">
        <v>366</v>
      </c>
      <c r="I124" s="2" t="s">
        <v>371</v>
      </c>
      <c r="J124" s="2" t="s">
        <v>372</v>
      </c>
      <c r="M124" s="2" t="s">
        <v>757</v>
      </c>
      <c r="N124" s="2">
        <v>37</v>
      </c>
      <c r="O124" s="2">
        <v>37</v>
      </c>
    </row>
    <row r="125" spans="6:15" ht="15" customHeight="1" x14ac:dyDescent="0.25">
      <c r="F125" s="3" t="s">
        <v>1703</v>
      </c>
      <c r="G125" s="2">
        <v>718</v>
      </c>
      <c r="H125" s="2" t="s">
        <v>366</v>
      </c>
      <c r="I125" s="2" t="s">
        <v>373</v>
      </c>
      <c r="J125" s="2" t="s">
        <v>374</v>
      </c>
      <c r="M125" s="2" t="s">
        <v>1443</v>
      </c>
      <c r="N125" s="2">
        <v>37</v>
      </c>
      <c r="O125" s="2">
        <v>37</v>
      </c>
    </row>
    <row r="126" spans="6:15" ht="15" customHeight="1" x14ac:dyDescent="0.25">
      <c r="F126" s="3" t="s">
        <v>1704</v>
      </c>
      <c r="G126" s="2">
        <v>24842</v>
      </c>
      <c r="H126" s="2" t="s">
        <v>366</v>
      </c>
      <c r="I126" s="2" t="s">
        <v>375</v>
      </c>
      <c r="J126" s="2" t="s">
        <v>376</v>
      </c>
      <c r="M126" s="2" t="s">
        <v>2018</v>
      </c>
      <c r="N126" s="2">
        <v>37</v>
      </c>
      <c r="O126" s="2">
        <v>37</v>
      </c>
    </row>
    <row r="127" spans="6:15" ht="15" customHeight="1" x14ac:dyDescent="0.25">
      <c r="F127" s="3" t="s">
        <v>1705</v>
      </c>
      <c r="G127" s="2">
        <v>719</v>
      </c>
      <c r="H127" s="2" t="s">
        <v>366</v>
      </c>
      <c r="I127" s="2" t="s">
        <v>379</v>
      </c>
      <c r="J127" s="2" t="s">
        <v>380</v>
      </c>
      <c r="M127" s="2" t="s">
        <v>5058</v>
      </c>
      <c r="N127" s="2">
        <v>37</v>
      </c>
      <c r="O127" s="2">
        <v>37</v>
      </c>
    </row>
    <row r="128" spans="6:15" ht="15" customHeight="1" x14ac:dyDescent="0.25">
      <c r="F128" s="3" t="s">
        <v>1706</v>
      </c>
      <c r="G128" s="2">
        <v>720</v>
      </c>
      <c r="H128" s="2" t="s">
        <v>366</v>
      </c>
      <c r="I128" s="2" t="s">
        <v>383</v>
      </c>
      <c r="J128" s="2" t="s">
        <v>384</v>
      </c>
      <c r="M128" s="2" t="s">
        <v>753</v>
      </c>
      <c r="N128" s="2">
        <v>37</v>
      </c>
      <c r="O128" s="2">
        <v>35</v>
      </c>
    </row>
    <row r="129" spans="6:15" ht="15" customHeight="1" x14ac:dyDescent="0.25">
      <c r="F129" s="3" t="s">
        <v>1707</v>
      </c>
      <c r="G129" s="2">
        <v>24802</v>
      </c>
      <c r="H129" s="2" t="s">
        <v>366</v>
      </c>
      <c r="I129" s="2" t="s">
        <v>385</v>
      </c>
      <c r="J129" s="2" t="s">
        <v>386</v>
      </c>
      <c r="M129" s="2" t="s">
        <v>759</v>
      </c>
      <c r="N129" s="2">
        <v>37</v>
      </c>
      <c r="O129" s="2">
        <v>35</v>
      </c>
    </row>
    <row r="130" spans="6:15" ht="15" customHeight="1" x14ac:dyDescent="0.25">
      <c r="F130" s="3" t="s">
        <v>1708</v>
      </c>
      <c r="G130" s="2">
        <v>714</v>
      </c>
      <c r="H130" s="2" t="s">
        <v>366</v>
      </c>
      <c r="I130" s="2" t="s">
        <v>367</v>
      </c>
      <c r="J130" s="2" t="s">
        <v>368</v>
      </c>
      <c r="M130" s="2" t="s">
        <v>755</v>
      </c>
      <c r="N130" s="2">
        <v>37</v>
      </c>
      <c r="O130" s="2">
        <v>37</v>
      </c>
    </row>
    <row r="131" spans="6:15" ht="15" customHeight="1" x14ac:dyDescent="0.25">
      <c r="F131" s="3" t="s">
        <v>1709</v>
      </c>
      <c r="G131" s="2">
        <v>19737</v>
      </c>
      <c r="H131" s="2" t="s">
        <v>322</v>
      </c>
      <c r="I131" s="2" t="s">
        <v>323</v>
      </c>
      <c r="J131" s="2" t="s">
        <v>324</v>
      </c>
      <c r="M131" s="2" t="s">
        <v>749</v>
      </c>
      <c r="N131" s="2">
        <v>37</v>
      </c>
      <c r="O131" s="2">
        <v>37</v>
      </c>
    </row>
    <row r="132" spans="6:15" ht="15" customHeight="1" x14ac:dyDescent="0.25">
      <c r="F132" s="3" t="s">
        <v>1710</v>
      </c>
      <c r="G132" s="2">
        <v>785</v>
      </c>
      <c r="H132" s="2" t="s">
        <v>322</v>
      </c>
      <c r="I132" s="2" t="s">
        <v>1101</v>
      </c>
      <c r="J132" s="2" t="s">
        <v>1102</v>
      </c>
      <c r="M132" s="2" t="s">
        <v>1217</v>
      </c>
      <c r="N132" s="2">
        <v>37</v>
      </c>
      <c r="O132" s="2">
        <v>37</v>
      </c>
    </row>
    <row r="133" spans="6:15" ht="15" customHeight="1" x14ac:dyDescent="0.25">
      <c r="F133" s="3" t="s">
        <v>1711</v>
      </c>
      <c r="G133" s="2">
        <v>783</v>
      </c>
      <c r="H133" s="2" t="s">
        <v>322</v>
      </c>
      <c r="I133" s="2" t="s">
        <v>325</v>
      </c>
      <c r="J133" s="2" t="s">
        <v>326</v>
      </c>
      <c r="M133" s="2" t="s">
        <v>1435</v>
      </c>
      <c r="N133" s="2">
        <v>37</v>
      </c>
      <c r="O133" s="2">
        <v>37</v>
      </c>
    </row>
    <row r="134" spans="6:15" ht="15" customHeight="1" x14ac:dyDescent="0.25">
      <c r="F134" s="3" t="s">
        <v>1712</v>
      </c>
      <c r="G134" s="2">
        <v>788</v>
      </c>
      <c r="H134" s="2" t="s">
        <v>322</v>
      </c>
      <c r="I134" s="2" t="s">
        <v>327</v>
      </c>
      <c r="J134" s="2" t="s">
        <v>328</v>
      </c>
      <c r="M134" s="2" t="s">
        <v>743</v>
      </c>
      <c r="N134" s="2">
        <v>37</v>
      </c>
      <c r="O134" s="2">
        <v>37</v>
      </c>
    </row>
    <row r="135" spans="6:15" ht="15" customHeight="1" x14ac:dyDescent="0.25">
      <c r="F135" s="3" t="s">
        <v>1713</v>
      </c>
      <c r="G135" s="2">
        <v>19836</v>
      </c>
      <c r="H135" s="2" t="s">
        <v>322</v>
      </c>
      <c r="I135" s="2" t="s">
        <v>329</v>
      </c>
      <c r="J135" s="2" t="s">
        <v>330</v>
      </c>
      <c r="M135" s="2" t="s">
        <v>747</v>
      </c>
      <c r="N135" s="2">
        <v>37</v>
      </c>
      <c r="O135" s="2">
        <v>37</v>
      </c>
    </row>
    <row r="136" spans="6:15" ht="15" customHeight="1" x14ac:dyDescent="0.25">
      <c r="F136" s="3" t="s">
        <v>1714</v>
      </c>
      <c r="G136" s="2">
        <v>28759</v>
      </c>
      <c r="H136" s="2" t="s">
        <v>1218</v>
      </c>
      <c r="I136" s="2" t="s">
        <v>1219</v>
      </c>
      <c r="J136" s="2" t="s">
        <v>1220</v>
      </c>
      <c r="M136" s="2" t="s">
        <v>1213</v>
      </c>
      <c r="N136" s="2">
        <v>35</v>
      </c>
      <c r="O136" s="2">
        <v>35</v>
      </c>
    </row>
    <row r="137" spans="6:15" ht="15" customHeight="1" x14ac:dyDescent="0.25">
      <c r="F137" s="3" t="s">
        <v>1715</v>
      </c>
      <c r="G137" s="2">
        <v>28758</v>
      </c>
      <c r="H137" s="2" t="s">
        <v>1218</v>
      </c>
      <c r="I137" s="2" t="s">
        <v>1221</v>
      </c>
      <c r="J137" s="2" t="s">
        <v>1222</v>
      </c>
      <c r="M137" s="2" t="s">
        <v>1095</v>
      </c>
      <c r="N137" s="2">
        <v>37</v>
      </c>
      <c r="O137" s="2">
        <v>37</v>
      </c>
    </row>
    <row r="138" spans="6:15" ht="15" customHeight="1" x14ac:dyDescent="0.25">
      <c r="F138" s="3" t="s">
        <v>1716</v>
      </c>
      <c r="G138" s="2">
        <v>28757</v>
      </c>
      <c r="H138" s="2" t="s">
        <v>1218</v>
      </c>
      <c r="I138" s="2" t="s">
        <v>1223</v>
      </c>
      <c r="J138" s="2" t="s">
        <v>1224</v>
      </c>
      <c r="M138" s="2" t="s">
        <v>1091</v>
      </c>
      <c r="N138" s="2">
        <v>37</v>
      </c>
      <c r="O138" s="2">
        <v>36</v>
      </c>
    </row>
    <row r="139" spans="6:15" ht="15" customHeight="1" x14ac:dyDescent="0.25">
      <c r="F139" s="3" t="s">
        <v>1717</v>
      </c>
      <c r="G139" s="2">
        <v>27899</v>
      </c>
      <c r="H139" s="2" t="s">
        <v>1336</v>
      </c>
      <c r="I139" s="2" t="s">
        <v>1718</v>
      </c>
      <c r="J139" s="2" t="s">
        <v>1719</v>
      </c>
      <c r="M139" s="2" t="s">
        <v>2497</v>
      </c>
      <c r="N139" s="2">
        <v>37</v>
      </c>
      <c r="O139" s="2">
        <v>37</v>
      </c>
    </row>
    <row r="140" spans="6:15" ht="15" customHeight="1" x14ac:dyDescent="0.25">
      <c r="F140" s="3" t="s">
        <v>1720</v>
      </c>
      <c r="G140" s="2">
        <v>27887</v>
      </c>
      <c r="H140" s="2" t="s">
        <v>1336</v>
      </c>
      <c r="I140" s="2" t="s">
        <v>1331</v>
      </c>
      <c r="J140" s="2" t="s">
        <v>1337</v>
      </c>
      <c r="M140" s="2" t="s">
        <v>2492</v>
      </c>
      <c r="N140" s="2">
        <v>37</v>
      </c>
      <c r="O140" s="2">
        <v>37</v>
      </c>
    </row>
    <row r="141" spans="6:15" ht="15" customHeight="1" x14ac:dyDescent="0.25">
      <c r="F141" s="3" t="s">
        <v>1721</v>
      </c>
      <c r="G141" s="2">
        <v>27895</v>
      </c>
      <c r="H141" s="2" t="s">
        <v>1336</v>
      </c>
      <c r="I141" s="2" t="s">
        <v>1338</v>
      </c>
      <c r="J141" s="2" t="s">
        <v>1339</v>
      </c>
      <c r="M141" s="2" t="s">
        <v>1085</v>
      </c>
      <c r="N141" s="2">
        <v>37</v>
      </c>
      <c r="O141" s="2">
        <v>37</v>
      </c>
    </row>
    <row r="142" spans="6:15" ht="15" customHeight="1" x14ac:dyDescent="0.25">
      <c r="F142" s="3" t="s">
        <v>1722</v>
      </c>
      <c r="G142" s="2">
        <v>27896</v>
      </c>
      <c r="H142" s="2" t="s">
        <v>1336</v>
      </c>
      <c r="I142" s="2" t="s">
        <v>1723</v>
      </c>
      <c r="J142" s="2" t="s">
        <v>1724</v>
      </c>
      <c r="M142" s="2" t="s">
        <v>1089</v>
      </c>
      <c r="N142" s="2">
        <v>37</v>
      </c>
      <c r="O142" s="2">
        <v>36</v>
      </c>
    </row>
    <row r="143" spans="6:15" ht="15" customHeight="1" x14ac:dyDescent="0.25">
      <c r="F143" s="3" t="s">
        <v>1725</v>
      </c>
      <c r="G143" s="2">
        <v>27888</v>
      </c>
      <c r="H143" s="2" t="s">
        <v>1336</v>
      </c>
      <c r="I143" s="2" t="s">
        <v>1726</v>
      </c>
      <c r="J143" s="2" t="s">
        <v>1727</v>
      </c>
      <c r="M143" s="2" t="s">
        <v>1087</v>
      </c>
      <c r="N143" s="2">
        <v>37</v>
      </c>
      <c r="O143" s="2">
        <v>37</v>
      </c>
    </row>
    <row r="144" spans="6:15" ht="15" customHeight="1" x14ac:dyDescent="0.25">
      <c r="F144" s="3" t="s">
        <v>1728</v>
      </c>
      <c r="G144" s="2">
        <v>27900</v>
      </c>
      <c r="H144" s="2" t="s">
        <v>1336</v>
      </c>
      <c r="I144" s="2" t="s">
        <v>1340</v>
      </c>
      <c r="J144" s="2" t="s">
        <v>1341</v>
      </c>
      <c r="M144" s="2" t="s">
        <v>1093</v>
      </c>
      <c r="N144" s="2">
        <v>37</v>
      </c>
      <c r="O144" s="2">
        <v>37</v>
      </c>
    </row>
    <row r="145" spans="6:15" ht="15" customHeight="1" x14ac:dyDescent="0.25">
      <c r="F145" s="3" t="s">
        <v>1729</v>
      </c>
      <c r="G145" s="2">
        <v>496</v>
      </c>
      <c r="H145" s="2" t="s">
        <v>158</v>
      </c>
      <c r="I145" s="2" t="s">
        <v>159</v>
      </c>
      <c r="J145" s="2" t="s">
        <v>160</v>
      </c>
      <c r="M145" s="2" t="s">
        <v>1097</v>
      </c>
      <c r="N145" s="2">
        <v>37</v>
      </c>
      <c r="O145" s="2">
        <v>37</v>
      </c>
    </row>
    <row r="146" spans="6:15" ht="15" customHeight="1" x14ac:dyDescent="0.25">
      <c r="F146" s="3" t="s">
        <v>1730</v>
      </c>
      <c r="G146" s="2">
        <v>499</v>
      </c>
      <c r="H146" s="2" t="s">
        <v>158</v>
      </c>
      <c r="I146" s="2" t="s">
        <v>110</v>
      </c>
      <c r="J146" s="2" t="s">
        <v>162</v>
      </c>
      <c r="M146" s="2" t="s">
        <v>2486</v>
      </c>
      <c r="N146" s="2">
        <v>37</v>
      </c>
      <c r="O146" s="2">
        <v>37</v>
      </c>
    </row>
    <row r="147" spans="6:15" ht="15" customHeight="1" x14ac:dyDescent="0.25">
      <c r="F147" s="3" t="s">
        <v>1731</v>
      </c>
      <c r="G147" s="2">
        <v>498</v>
      </c>
      <c r="H147" s="2" t="s">
        <v>158</v>
      </c>
      <c r="I147" s="2" t="s">
        <v>113</v>
      </c>
      <c r="J147" s="2" t="s">
        <v>164</v>
      </c>
      <c r="M147" s="2" t="s">
        <v>1262</v>
      </c>
      <c r="N147" s="2">
        <v>37</v>
      </c>
      <c r="O147" s="2">
        <v>37</v>
      </c>
    </row>
    <row r="148" spans="6:15" ht="15" customHeight="1" x14ac:dyDescent="0.25">
      <c r="F148" s="3" t="s">
        <v>1732</v>
      </c>
      <c r="G148" s="2">
        <v>503</v>
      </c>
      <c r="H148" s="2" t="s">
        <v>158</v>
      </c>
      <c r="I148" s="2" t="s">
        <v>291</v>
      </c>
      <c r="J148" s="2" t="s">
        <v>292</v>
      </c>
      <c r="M148" s="2" t="s">
        <v>1100</v>
      </c>
      <c r="N148" s="2">
        <v>37</v>
      </c>
      <c r="O148" s="2">
        <v>37</v>
      </c>
    </row>
    <row r="149" spans="6:15" ht="15" customHeight="1" x14ac:dyDescent="0.25">
      <c r="F149" s="3" t="s">
        <v>1733</v>
      </c>
      <c r="G149" s="2">
        <v>502</v>
      </c>
      <c r="H149" s="2" t="s">
        <v>158</v>
      </c>
      <c r="I149" s="2" t="s">
        <v>166</v>
      </c>
      <c r="J149" s="2" t="s">
        <v>167</v>
      </c>
      <c r="M149" s="2" t="s">
        <v>698</v>
      </c>
      <c r="N149" s="2">
        <v>37</v>
      </c>
      <c r="O149" s="2">
        <v>37</v>
      </c>
    </row>
    <row r="150" spans="6:15" ht="15" customHeight="1" x14ac:dyDescent="0.25">
      <c r="F150" s="3" t="s">
        <v>1734</v>
      </c>
      <c r="G150" s="2">
        <v>480</v>
      </c>
      <c r="H150" s="2" t="s">
        <v>158</v>
      </c>
      <c r="I150" s="2" t="s">
        <v>119</v>
      </c>
      <c r="J150" s="2" t="s">
        <v>169</v>
      </c>
      <c r="M150" s="2" t="s">
        <v>702</v>
      </c>
      <c r="N150" s="2">
        <v>37</v>
      </c>
      <c r="O150" s="2">
        <v>34</v>
      </c>
    </row>
    <row r="151" spans="6:15" ht="15" customHeight="1" x14ac:dyDescent="0.25">
      <c r="F151" s="3" t="s">
        <v>1735</v>
      </c>
      <c r="G151" s="2">
        <v>482</v>
      </c>
      <c r="H151" s="2" t="s">
        <v>158</v>
      </c>
      <c r="I151" s="2" t="s">
        <v>122</v>
      </c>
      <c r="J151" s="2" t="s">
        <v>171</v>
      </c>
      <c r="M151" s="2" t="s">
        <v>1264</v>
      </c>
      <c r="N151" s="2">
        <v>37</v>
      </c>
      <c r="O151" s="2">
        <v>37</v>
      </c>
    </row>
    <row r="152" spans="6:15" ht="15" customHeight="1" x14ac:dyDescent="0.25">
      <c r="F152" s="3" t="s">
        <v>1736</v>
      </c>
      <c r="G152" s="2">
        <v>481</v>
      </c>
      <c r="H152" s="2" t="s">
        <v>158</v>
      </c>
      <c r="I152" s="2" t="s">
        <v>125</v>
      </c>
      <c r="J152" s="2" t="s">
        <v>173</v>
      </c>
      <c r="M152" s="2" t="s">
        <v>676</v>
      </c>
      <c r="N152" s="2">
        <v>37</v>
      </c>
      <c r="O152" s="2">
        <v>37</v>
      </c>
    </row>
    <row r="153" spans="6:15" ht="15" customHeight="1" x14ac:dyDescent="0.25">
      <c r="F153" s="3" t="s">
        <v>1737</v>
      </c>
      <c r="G153" s="2">
        <v>484</v>
      </c>
      <c r="H153" s="2" t="s">
        <v>158</v>
      </c>
      <c r="I153" s="2" t="s">
        <v>128</v>
      </c>
      <c r="J153" s="2" t="s">
        <v>175</v>
      </c>
      <c r="M153" s="2" t="s">
        <v>662</v>
      </c>
      <c r="N153" s="2">
        <v>37</v>
      </c>
      <c r="O153" s="2">
        <v>37</v>
      </c>
    </row>
    <row r="154" spans="6:15" ht="15" customHeight="1" x14ac:dyDescent="0.25">
      <c r="F154" s="3" t="s">
        <v>1738</v>
      </c>
      <c r="G154" s="2">
        <v>483</v>
      </c>
      <c r="H154" s="2" t="s">
        <v>158</v>
      </c>
      <c r="I154" s="2" t="s">
        <v>134</v>
      </c>
      <c r="J154" s="2" t="s">
        <v>177</v>
      </c>
      <c r="M154" s="2" t="s">
        <v>680</v>
      </c>
      <c r="N154" s="2">
        <v>37</v>
      </c>
      <c r="O154" s="2">
        <v>36</v>
      </c>
    </row>
    <row r="155" spans="6:15" ht="15" customHeight="1" x14ac:dyDescent="0.25">
      <c r="F155" s="3" t="s">
        <v>1739</v>
      </c>
      <c r="G155" s="2">
        <v>487</v>
      </c>
      <c r="H155" s="2" t="s">
        <v>158</v>
      </c>
      <c r="I155" s="2" t="s">
        <v>137</v>
      </c>
      <c r="J155" s="2" t="s">
        <v>293</v>
      </c>
      <c r="M155" s="2" t="s">
        <v>666</v>
      </c>
      <c r="N155" s="2">
        <v>37</v>
      </c>
      <c r="O155" s="2">
        <v>37</v>
      </c>
    </row>
    <row r="156" spans="6:15" ht="15" customHeight="1" x14ac:dyDescent="0.25">
      <c r="F156" s="3" t="s">
        <v>1740</v>
      </c>
      <c r="G156" s="2">
        <v>486</v>
      </c>
      <c r="H156" s="2" t="s">
        <v>158</v>
      </c>
      <c r="I156" s="2" t="s">
        <v>140</v>
      </c>
      <c r="J156" s="2" t="s">
        <v>179</v>
      </c>
      <c r="M156" s="2" t="s">
        <v>682</v>
      </c>
      <c r="N156" s="2">
        <v>36</v>
      </c>
      <c r="O156" s="2">
        <v>34</v>
      </c>
    </row>
    <row r="157" spans="6:15" ht="15" customHeight="1" x14ac:dyDescent="0.25">
      <c r="F157" s="3" t="s">
        <v>1741</v>
      </c>
      <c r="G157" s="2">
        <v>488</v>
      </c>
      <c r="H157" s="2" t="s">
        <v>158</v>
      </c>
      <c r="I157" s="2" t="s">
        <v>143</v>
      </c>
      <c r="J157" s="2" t="s">
        <v>181</v>
      </c>
      <c r="M157" s="2" t="s">
        <v>694</v>
      </c>
      <c r="N157" s="2">
        <v>36</v>
      </c>
      <c r="O157" s="2">
        <v>34</v>
      </c>
    </row>
    <row r="158" spans="6:15" ht="15" customHeight="1" x14ac:dyDescent="0.25">
      <c r="F158" s="3" t="s">
        <v>1742</v>
      </c>
      <c r="G158" s="2">
        <v>28748</v>
      </c>
      <c r="H158" s="2" t="s">
        <v>1113</v>
      </c>
      <c r="I158" s="2" t="s">
        <v>1114</v>
      </c>
      <c r="J158" s="2" t="s">
        <v>1115</v>
      </c>
      <c r="M158" s="2" t="s">
        <v>708</v>
      </c>
      <c r="N158" s="2">
        <v>37</v>
      </c>
      <c r="O158" s="2">
        <v>35</v>
      </c>
    </row>
    <row r="159" spans="6:15" ht="15" customHeight="1" x14ac:dyDescent="0.25">
      <c r="F159" s="3" t="s">
        <v>1743</v>
      </c>
      <c r="G159" s="2">
        <v>28749</v>
      </c>
      <c r="H159" s="2" t="s">
        <v>1113</v>
      </c>
      <c r="I159" s="2" t="s">
        <v>1116</v>
      </c>
      <c r="J159" s="2" t="s">
        <v>1117</v>
      </c>
      <c r="M159" s="2" t="s">
        <v>704</v>
      </c>
      <c r="N159" s="2">
        <v>37</v>
      </c>
      <c r="O159" s="2">
        <v>36</v>
      </c>
    </row>
    <row r="160" spans="6:15" ht="15" customHeight="1" x14ac:dyDescent="0.25">
      <c r="F160" s="3" t="s">
        <v>1744</v>
      </c>
      <c r="G160" s="2">
        <v>28747</v>
      </c>
      <c r="H160" s="2" t="s">
        <v>1113</v>
      </c>
      <c r="I160" s="2" t="s">
        <v>1118</v>
      </c>
      <c r="J160" s="2" t="s">
        <v>1119</v>
      </c>
      <c r="M160" s="2" t="s">
        <v>714</v>
      </c>
      <c r="N160" s="2">
        <v>37</v>
      </c>
      <c r="O160" s="2">
        <v>35</v>
      </c>
    </row>
    <row r="161" spans="6:15" ht="15" customHeight="1" x14ac:dyDescent="0.25">
      <c r="F161" s="3" t="s">
        <v>1745</v>
      </c>
      <c r="G161" s="2">
        <v>28746</v>
      </c>
      <c r="H161" s="2" t="s">
        <v>1113</v>
      </c>
      <c r="I161" s="2" t="s">
        <v>1120</v>
      </c>
      <c r="J161" s="2" t="s">
        <v>1121</v>
      </c>
      <c r="M161" s="2" t="s">
        <v>720</v>
      </c>
      <c r="N161" s="2">
        <v>37</v>
      </c>
      <c r="O161" s="2">
        <v>37</v>
      </c>
    </row>
    <row r="162" spans="6:15" ht="15" customHeight="1" x14ac:dyDescent="0.25">
      <c r="F162" s="3" t="s">
        <v>1746</v>
      </c>
      <c r="G162" s="2">
        <v>28750</v>
      </c>
      <c r="H162" s="2" t="s">
        <v>1113</v>
      </c>
      <c r="I162" s="2" t="s">
        <v>1244</v>
      </c>
      <c r="J162" s="2" t="s">
        <v>1245</v>
      </c>
      <c r="M162" s="2" t="s">
        <v>660</v>
      </c>
      <c r="N162" s="2">
        <v>37</v>
      </c>
      <c r="O162" s="2">
        <v>37</v>
      </c>
    </row>
    <row r="163" spans="6:15" ht="15" customHeight="1" x14ac:dyDescent="0.25">
      <c r="F163" s="3" t="s">
        <v>1747</v>
      </c>
      <c r="G163" s="2">
        <v>41590</v>
      </c>
      <c r="H163" s="2" t="s">
        <v>1122</v>
      </c>
      <c r="I163" s="2" t="s">
        <v>1123</v>
      </c>
      <c r="J163" s="2" t="s">
        <v>1124</v>
      </c>
      <c r="M163" s="2" t="s">
        <v>672</v>
      </c>
      <c r="N163" s="2">
        <v>37</v>
      </c>
      <c r="O163" s="2">
        <v>37</v>
      </c>
    </row>
    <row r="164" spans="6:15" ht="15" customHeight="1" x14ac:dyDescent="0.25">
      <c r="F164" s="3" t="s">
        <v>1748</v>
      </c>
      <c r="G164" s="2">
        <v>34039</v>
      </c>
      <c r="H164" s="2" t="s">
        <v>1122</v>
      </c>
      <c r="I164" s="2" t="s">
        <v>1246</v>
      </c>
      <c r="J164" s="2" t="s">
        <v>1247</v>
      </c>
      <c r="M164" s="2" t="s">
        <v>674</v>
      </c>
      <c r="N164" s="2">
        <v>37</v>
      </c>
      <c r="O164" s="2">
        <v>37</v>
      </c>
    </row>
    <row r="165" spans="6:15" ht="15" customHeight="1" x14ac:dyDescent="0.25">
      <c r="F165" s="3" t="s">
        <v>1749</v>
      </c>
      <c r="G165" s="2">
        <v>33733</v>
      </c>
      <c r="H165" s="2" t="s">
        <v>1122</v>
      </c>
      <c r="I165" s="2" t="s">
        <v>1125</v>
      </c>
      <c r="J165" s="2" t="s">
        <v>1126</v>
      </c>
      <c r="M165" s="2" t="s">
        <v>722</v>
      </c>
      <c r="N165" s="2">
        <v>37</v>
      </c>
      <c r="O165" s="2">
        <v>36</v>
      </c>
    </row>
    <row r="166" spans="6:15" ht="15" customHeight="1" x14ac:dyDescent="0.25">
      <c r="F166" s="3" t="s">
        <v>1750</v>
      </c>
      <c r="G166" s="2">
        <v>33732</v>
      </c>
      <c r="H166" s="2" t="s">
        <v>1122</v>
      </c>
      <c r="I166" s="2" t="s">
        <v>1248</v>
      </c>
      <c r="J166" s="2" t="s">
        <v>1249</v>
      </c>
      <c r="M166" s="2" t="s">
        <v>724</v>
      </c>
      <c r="N166" s="2">
        <v>37</v>
      </c>
      <c r="O166" s="2">
        <v>35</v>
      </c>
    </row>
    <row r="167" spans="6:15" ht="15" customHeight="1" x14ac:dyDescent="0.25">
      <c r="F167" s="3" t="s">
        <v>1751</v>
      </c>
      <c r="G167" s="2">
        <v>29024</v>
      </c>
      <c r="H167" s="2" t="s">
        <v>1127</v>
      </c>
      <c r="I167" s="2" t="s">
        <v>1752</v>
      </c>
      <c r="J167" s="2" t="s">
        <v>1753</v>
      </c>
      <c r="M167" s="2" t="s">
        <v>710</v>
      </c>
      <c r="N167" s="2">
        <v>37</v>
      </c>
      <c r="O167" s="2">
        <v>37</v>
      </c>
    </row>
    <row r="168" spans="6:15" ht="15" customHeight="1" x14ac:dyDescent="0.25">
      <c r="F168" s="3" t="s">
        <v>1754</v>
      </c>
      <c r="G168" s="2">
        <v>26735</v>
      </c>
      <c r="H168" s="2" t="s">
        <v>1127</v>
      </c>
      <c r="I168" s="2" t="s">
        <v>1130</v>
      </c>
      <c r="J168" s="2" t="s">
        <v>1131</v>
      </c>
      <c r="M168" s="2" t="s">
        <v>688</v>
      </c>
      <c r="N168" s="2">
        <v>37</v>
      </c>
      <c r="O168" s="2">
        <v>37</v>
      </c>
    </row>
    <row r="169" spans="6:15" ht="15" customHeight="1" x14ac:dyDescent="0.25">
      <c r="F169" s="3" t="s">
        <v>1755</v>
      </c>
      <c r="G169" s="2">
        <v>12600</v>
      </c>
      <c r="H169" s="2" t="s">
        <v>1127</v>
      </c>
      <c r="I169" s="2" t="s">
        <v>1132</v>
      </c>
      <c r="J169" s="2" t="s">
        <v>1133</v>
      </c>
      <c r="M169" s="2" t="s">
        <v>706</v>
      </c>
      <c r="N169" s="2">
        <v>37</v>
      </c>
      <c r="O169" s="2">
        <v>35</v>
      </c>
    </row>
    <row r="170" spans="6:15" ht="15" customHeight="1" x14ac:dyDescent="0.25">
      <c r="F170" s="3" t="s">
        <v>1756</v>
      </c>
      <c r="G170" s="2">
        <v>29300</v>
      </c>
      <c r="H170" s="2" t="s">
        <v>1127</v>
      </c>
      <c r="I170" s="2" t="s">
        <v>1280</v>
      </c>
      <c r="J170" s="2" t="s">
        <v>1281</v>
      </c>
      <c r="M170" s="2" t="s">
        <v>718</v>
      </c>
      <c r="N170" s="2">
        <v>37</v>
      </c>
      <c r="O170" s="2">
        <v>36</v>
      </c>
    </row>
    <row r="171" spans="6:15" ht="15" customHeight="1" x14ac:dyDescent="0.25">
      <c r="F171" s="3" t="s">
        <v>1757</v>
      </c>
      <c r="G171" s="2">
        <v>29302</v>
      </c>
      <c r="H171" s="2" t="s">
        <v>1127</v>
      </c>
      <c r="I171" s="2" t="s">
        <v>1282</v>
      </c>
      <c r="J171" s="2" t="s">
        <v>1283</v>
      </c>
      <c r="M171" s="2" t="s">
        <v>716</v>
      </c>
      <c r="N171" s="2">
        <v>37</v>
      </c>
      <c r="O171" s="2">
        <v>35</v>
      </c>
    </row>
    <row r="172" spans="6:15" ht="15" customHeight="1" x14ac:dyDescent="0.25">
      <c r="F172" s="3" t="s">
        <v>1758</v>
      </c>
      <c r="G172" s="2">
        <v>29302</v>
      </c>
      <c r="H172" s="2" t="s">
        <v>1127</v>
      </c>
      <c r="I172" s="2" t="s">
        <v>1282</v>
      </c>
      <c r="J172" s="2" t="s">
        <v>1283</v>
      </c>
      <c r="M172" s="2" t="s">
        <v>686</v>
      </c>
      <c r="N172" s="2">
        <v>37</v>
      </c>
      <c r="O172" s="2">
        <v>34</v>
      </c>
    </row>
    <row r="173" spans="6:15" ht="15" customHeight="1" x14ac:dyDescent="0.25">
      <c r="F173" s="3" t="s">
        <v>1759</v>
      </c>
      <c r="G173" s="2">
        <v>1326</v>
      </c>
      <c r="H173" s="2" t="s">
        <v>390</v>
      </c>
      <c r="I173" s="2" t="s">
        <v>391</v>
      </c>
      <c r="J173" s="2" t="s">
        <v>392</v>
      </c>
      <c r="M173" s="2" t="s">
        <v>712</v>
      </c>
      <c r="N173" s="2">
        <v>35</v>
      </c>
      <c r="O173" s="2">
        <v>33</v>
      </c>
    </row>
    <row r="174" spans="6:15" ht="15" customHeight="1" x14ac:dyDescent="0.25">
      <c r="F174" s="3" t="s">
        <v>1760</v>
      </c>
      <c r="G174" s="2">
        <v>1146</v>
      </c>
      <c r="H174" s="2" t="s">
        <v>390</v>
      </c>
      <c r="I174" s="2" t="s">
        <v>393</v>
      </c>
      <c r="J174" s="2" t="s">
        <v>394</v>
      </c>
      <c r="M174" s="2" t="s">
        <v>656</v>
      </c>
      <c r="N174" s="2">
        <v>37</v>
      </c>
      <c r="O174" s="2">
        <v>37</v>
      </c>
    </row>
    <row r="175" spans="6:15" ht="15" customHeight="1" x14ac:dyDescent="0.25">
      <c r="F175" s="3" t="s">
        <v>1761</v>
      </c>
      <c r="G175" s="2">
        <v>28026</v>
      </c>
      <c r="H175" s="2" t="s">
        <v>390</v>
      </c>
      <c r="I175" s="2" t="s">
        <v>395</v>
      </c>
      <c r="J175" s="2" t="s">
        <v>396</v>
      </c>
      <c r="M175" s="2" t="s">
        <v>668</v>
      </c>
      <c r="N175" s="2">
        <v>36</v>
      </c>
      <c r="O175" s="2">
        <v>34</v>
      </c>
    </row>
    <row r="176" spans="6:15" ht="15" customHeight="1" x14ac:dyDescent="0.25">
      <c r="F176" s="3" t="s">
        <v>1762</v>
      </c>
      <c r="G176" s="2">
        <v>1169</v>
      </c>
      <c r="H176" s="2" t="s">
        <v>390</v>
      </c>
      <c r="I176" s="2" t="s">
        <v>397</v>
      </c>
      <c r="J176" s="2" t="s">
        <v>398</v>
      </c>
      <c r="M176" s="2" t="s">
        <v>658</v>
      </c>
      <c r="N176" s="2">
        <v>37</v>
      </c>
      <c r="O176" s="2">
        <v>37</v>
      </c>
    </row>
    <row r="177" spans="6:15" ht="15" customHeight="1" x14ac:dyDescent="0.25">
      <c r="F177" s="3" t="s">
        <v>1763</v>
      </c>
      <c r="G177" s="2">
        <v>27909</v>
      </c>
      <c r="H177" s="2" t="s">
        <v>390</v>
      </c>
      <c r="I177" s="2" t="s">
        <v>399</v>
      </c>
      <c r="J177" s="2" t="s">
        <v>400</v>
      </c>
      <c r="M177" s="2" t="s">
        <v>670</v>
      </c>
      <c r="N177" s="2">
        <v>37</v>
      </c>
      <c r="O177" s="2">
        <v>37</v>
      </c>
    </row>
    <row r="178" spans="6:15" ht="15" customHeight="1" x14ac:dyDescent="0.25">
      <c r="F178" s="3" t="s">
        <v>1764</v>
      </c>
      <c r="G178" s="2">
        <v>1210</v>
      </c>
      <c r="H178" s="2" t="s">
        <v>390</v>
      </c>
      <c r="I178" s="2" t="s">
        <v>401</v>
      </c>
      <c r="J178" s="2" t="s">
        <v>402</v>
      </c>
      <c r="M178" s="2" t="s">
        <v>678</v>
      </c>
      <c r="N178" s="2">
        <v>37</v>
      </c>
      <c r="O178" s="2">
        <v>37</v>
      </c>
    </row>
    <row r="179" spans="6:15" ht="15" customHeight="1" x14ac:dyDescent="0.25">
      <c r="F179" s="3" t="s">
        <v>1765</v>
      </c>
      <c r="G179" s="2">
        <v>1332</v>
      </c>
      <c r="H179" s="2" t="s">
        <v>390</v>
      </c>
      <c r="I179" s="2" t="s">
        <v>403</v>
      </c>
      <c r="J179" s="2" t="s">
        <v>404</v>
      </c>
      <c r="M179" s="2" t="s">
        <v>1453</v>
      </c>
      <c r="N179" s="2">
        <v>37</v>
      </c>
      <c r="O179" s="2">
        <v>37</v>
      </c>
    </row>
    <row r="180" spans="6:15" ht="15" customHeight="1" x14ac:dyDescent="0.25">
      <c r="F180" s="3" t="s">
        <v>1766</v>
      </c>
      <c r="G180" s="2">
        <v>1216</v>
      </c>
      <c r="H180" s="2" t="s">
        <v>390</v>
      </c>
      <c r="I180" s="2" t="s">
        <v>405</v>
      </c>
      <c r="J180" s="2" t="s">
        <v>406</v>
      </c>
      <c r="M180" s="2" t="s">
        <v>1451</v>
      </c>
      <c r="N180" s="2">
        <v>37</v>
      </c>
      <c r="O180" s="2">
        <v>37</v>
      </c>
    </row>
    <row r="181" spans="6:15" ht="15" customHeight="1" x14ac:dyDescent="0.25">
      <c r="F181" s="3" t="s">
        <v>1767</v>
      </c>
      <c r="G181" s="2">
        <v>1219</v>
      </c>
      <c r="H181" s="2" t="s">
        <v>390</v>
      </c>
      <c r="I181" s="2" t="s">
        <v>407</v>
      </c>
      <c r="J181" s="2" t="s">
        <v>408</v>
      </c>
      <c r="M181" s="2" t="s">
        <v>664</v>
      </c>
      <c r="N181" s="2">
        <v>37</v>
      </c>
      <c r="O181" s="2">
        <v>37</v>
      </c>
    </row>
    <row r="182" spans="6:15" ht="15" customHeight="1" x14ac:dyDescent="0.25">
      <c r="F182" s="3" t="s">
        <v>1768</v>
      </c>
      <c r="G182" s="2">
        <v>1221</v>
      </c>
      <c r="H182" s="2" t="s">
        <v>390</v>
      </c>
      <c r="I182" s="2" t="s">
        <v>409</v>
      </c>
      <c r="J182" s="2" t="s">
        <v>410</v>
      </c>
      <c r="M182" s="2" t="s">
        <v>1420</v>
      </c>
      <c r="N182" s="2">
        <v>37</v>
      </c>
      <c r="O182" s="2">
        <v>34</v>
      </c>
    </row>
    <row r="183" spans="6:15" ht="15" customHeight="1" x14ac:dyDescent="0.25">
      <c r="F183" s="3" t="s">
        <v>1769</v>
      </c>
      <c r="G183" s="2">
        <v>1226</v>
      </c>
      <c r="H183" s="2" t="s">
        <v>390</v>
      </c>
      <c r="I183" s="2" t="s">
        <v>1304</v>
      </c>
      <c r="J183" s="2" t="s">
        <v>1305</v>
      </c>
      <c r="M183" s="2" t="s">
        <v>1408</v>
      </c>
      <c r="N183" s="2">
        <v>33</v>
      </c>
      <c r="O183" s="2">
        <v>33</v>
      </c>
    </row>
    <row r="184" spans="6:15" ht="15" customHeight="1" x14ac:dyDescent="0.25">
      <c r="F184" s="3" t="s">
        <v>1770</v>
      </c>
      <c r="G184" s="2">
        <v>18896</v>
      </c>
      <c r="H184" s="2" t="s">
        <v>390</v>
      </c>
      <c r="I184" s="2" t="s">
        <v>1306</v>
      </c>
      <c r="J184" s="2" t="s">
        <v>1307</v>
      </c>
      <c r="M184" s="2" t="s">
        <v>1410</v>
      </c>
      <c r="N184" s="2">
        <v>37</v>
      </c>
      <c r="O184" s="2">
        <v>37</v>
      </c>
    </row>
    <row r="185" spans="6:15" ht="15" customHeight="1" x14ac:dyDescent="0.25">
      <c r="F185" s="3" t="s">
        <v>1771</v>
      </c>
      <c r="G185" s="2">
        <v>1247</v>
      </c>
      <c r="H185" s="2" t="s">
        <v>390</v>
      </c>
      <c r="I185" s="2" t="s">
        <v>411</v>
      </c>
      <c r="J185" s="2" t="s">
        <v>412</v>
      </c>
      <c r="M185" s="2" t="s">
        <v>1416</v>
      </c>
      <c r="N185" s="2">
        <v>37</v>
      </c>
      <c r="O185" s="2">
        <v>37</v>
      </c>
    </row>
    <row r="186" spans="6:15" ht="15" customHeight="1" x14ac:dyDescent="0.25">
      <c r="F186" s="3" t="s">
        <v>1772</v>
      </c>
      <c r="G186" s="2">
        <v>1252</v>
      </c>
      <c r="H186" s="2" t="s">
        <v>390</v>
      </c>
      <c r="I186" s="2" t="s">
        <v>413</v>
      </c>
      <c r="J186" s="2" t="s">
        <v>414</v>
      </c>
      <c r="M186" s="2" t="s">
        <v>5059</v>
      </c>
      <c r="N186" s="2">
        <v>33</v>
      </c>
      <c r="O186" s="2">
        <v>33</v>
      </c>
    </row>
    <row r="187" spans="6:15" ht="15" customHeight="1" x14ac:dyDescent="0.25">
      <c r="F187" s="3" t="s">
        <v>1773</v>
      </c>
      <c r="G187" s="2">
        <v>1255</v>
      </c>
      <c r="H187" s="2" t="s">
        <v>390</v>
      </c>
      <c r="I187" s="2" t="s">
        <v>1308</v>
      </c>
      <c r="J187" s="2" t="s">
        <v>1309</v>
      </c>
      <c r="M187" s="2" t="s">
        <v>684</v>
      </c>
      <c r="N187" s="2">
        <v>37</v>
      </c>
      <c r="O187" s="2">
        <v>37</v>
      </c>
    </row>
    <row r="188" spans="6:15" ht="15" customHeight="1" x14ac:dyDescent="0.25">
      <c r="F188" s="3" t="s">
        <v>1774</v>
      </c>
      <c r="G188" s="2">
        <v>1255</v>
      </c>
      <c r="H188" s="2" t="s">
        <v>390</v>
      </c>
      <c r="I188" s="2" t="s">
        <v>1308</v>
      </c>
      <c r="J188" s="2" t="s">
        <v>1309</v>
      </c>
      <c r="M188" s="2" t="s">
        <v>692</v>
      </c>
      <c r="N188" s="2">
        <v>37</v>
      </c>
      <c r="O188" s="2">
        <v>37</v>
      </c>
    </row>
    <row r="189" spans="6:15" ht="15" customHeight="1" x14ac:dyDescent="0.25">
      <c r="F189" s="3" t="s">
        <v>1775</v>
      </c>
      <c r="G189" s="2">
        <v>1253</v>
      </c>
      <c r="H189" s="2" t="s">
        <v>390</v>
      </c>
      <c r="I189" s="2" t="s">
        <v>415</v>
      </c>
      <c r="J189" s="2" t="s">
        <v>416</v>
      </c>
      <c r="M189" s="2" t="s">
        <v>5060</v>
      </c>
      <c r="N189" s="2">
        <v>37</v>
      </c>
      <c r="O189" s="2">
        <v>37</v>
      </c>
    </row>
    <row r="190" spans="6:15" ht="15" customHeight="1" x14ac:dyDescent="0.25">
      <c r="F190" s="3" t="s">
        <v>1776</v>
      </c>
      <c r="G190" s="2">
        <v>1257</v>
      </c>
      <c r="H190" s="2" t="s">
        <v>390</v>
      </c>
      <c r="I190" s="2" t="s">
        <v>417</v>
      </c>
      <c r="J190" s="2" t="s">
        <v>418</v>
      </c>
      <c r="M190" s="2" t="s">
        <v>1478</v>
      </c>
      <c r="N190" s="2">
        <v>37</v>
      </c>
      <c r="O190" s="2">
        <v>36</v>
      </c>
    </row>
    <row r="191" spans="6:15" ht="15" customHeight="1" x14ac:dyDescent="0.25">
      <c r="F191" s="3" t="s">
        <v>1777</v>
      </c>
      <c r="G191" s="2">
        <v>1285</v>
      </c>
      <c r="H191" s="2" t="s">
        <v>390</v>
      </c>
      <c r="I191" s="2" t="s">
        <v>1310</v>
      </c>
      <c r="J191" s="2" t="s">
        <v>1311</v>
      </c>
      <c r="M191" s="2" t="s">
        <v>1266</v>
      </c>
      <c r="N191" s="2">
        <v>36</v>
      </c>
      <c r="O191" s="2">
        <v>36</v>
      </c>
    </row>
    <row r="192" spans="6:15" ht="15" customHeight="1" x14ac:dyDescent="0.25">
      <c r="F192" s="3" t="s">
        <v>1778</v>
      </c>
      <c r="G192" s="2">
        <v>1290</v>
      </c>
      <c r="H192" s="2" t="s">
        <v>390</v>
      </c>
      <c r="I192" s="2" t="s">
        <v>419</v>
      </c>
      <c r="J192" s="2" t="s">
        <v>420</v>
      </c>
      <c r="M192" s="2" t="s">
        <v>5061</v>
      </c>
      <c r="N192" s="2">
        <v>37</v>
      </c>
      <c r="O192" s="2">
        <v>35</v>
      </c>
    </row>
    <row r="193" spans="6:15" ht="15" customHeight="1" x14ac:dyDescent="0.25">
      <c r="F193" s="3" t="s">
        <v>1779</v>
      </c>
      <c r="G193" s="2">
        <v>1294</v>
      </c>
      <c r="H193" s="2" t="s">
        <v>390</v>
      </c>
      <c r="I193" s="2" t="s">
        <v>421</v>
      </c>
      <c r="J193" s="2" t="s">
        <v>422</v>
      </c>
      <c r="M193" s="2" t="s">
        <v>1455</v>
      </c>
      <c r="N193" s="2">
        <v>35</v>
      </c>
      <c r="O193" s="2">
        <v>33</v>
      </c>
    </row>
    <row r="194" spans="6:15" ht="15" customHeight="1" x14ac:dyDescent="0.25">
      <c r="F194" s="3" t="s">
        <v>1780</v>
      </c>
      <c r="G194" s="2">
        <v>1304</v>
      </c>
      <c r="H194" s="2" t="s">
        <v>390</v>
      </c>
      <c r="I194" s="2" t="s">
        <v>423</v>
      </c>
      <c r="J194" s="2" t="s">
        <v>424</v>
      </c>
      <c r="M194" s="2" t="s">
        <v>1418</v>
      </c>
      <c r="N194" s="2">
        <v>37</v>
      </c>
      <c r="O194" s="2">
        <v>36</v>
      </c>
    </row>
    <row r="195" spans="6:15" ht="15" customHeight="1" x14ac:dyDescent="0.25">
      <c r="F195" s="3" t="s">
        <v>1781</v>
      </c>
      <c r="G195" s="2">
        <v>12706</v>
      </c>
      <c r="H195" s="2" t="s">
        <v>390</v>
      </c>
      <c r="I195" s="2" t="s">
        <v>425</v>
      </c>
      <c r="J195" s="2" t="s">
        <v>426</v>
      </c>
      <c r="M195" s="2" t="s">
        <v>696</v>
      </c>
      <c r="N195" s="2">
        <v>37</v>
      </c>
      <c r="O195" s="2">
        <v>37</v>
      </c>
    </row>
    <row r="196" spans="6:15" ht="15" customHeight="1" x14ac:dyDescent="0.25">
      <c r="F196" s="3" t="s">
        <v>1782</v>
      </c>
      <c r="G196" s="2">
        <v>12708</v>
      </c>
      <c r="H196" s="2" t="s">
        <v>390</v>
      </c>
      <c r="I196" s="2" t="s">
        <v>427</v>
      </c>
      <c r="J196" s="2" t="s">
        <v>428</v>
      </c>
      <c r="M196" s="2" t="s">
        <v>690</v>
      </c>
      <c r="N196" s="2">
        <v>35</v>
      </c>
      <c r="O196" s="2">
        <v>33</v>
      </c>
    </row>
    <row r="197" spans="6:15" ht="15" customHeight="1" x14ac:dyDescent="0.25">
      <c r="F197" s="3" t="s">
        <v>1783</v>
      </c>
      <c r="G197" s="2">
        <v>1306</v>
      </c>
      <c r="H197" s="2" t="s">
        <v>390</v>
      </c>
      <c r="I197" s="2" t="s">
        <v>429</v>
      </c>
      <c r="J197" s="2" t="s">
        <v>430</v>
      </c>
      <c r="M197" s="2" t="s">
        <v>5062</v>
      </c>
      <c r="N197" s="2">
        <v>37</v>
      </c>
      <c r="O197" s="2">
        <v>37</v>
      </c>
    </row>
    <row r="198" spans="6:15" ht="15" customHeight="1" x14ac:dyDescent="0.25">
      <c r="F198" s="3" t="s">
        <v>1784</v>
      </c>
      <c r="G198" s="2">
        <v>1311</v>
      </c>
      <c r="H198" s="2" t="s">
        <v>390</v>
      </c>
      <c r="I198" s="2" t="s">
        <v>431</v>
      </c>
      <c r="J198" s="2" t="s">
        <v>432</v>
      </c>
      <c r="M198" s="2" t="s">
        <v>700</v>
      </c>
      <c r="N198" s="2">
        <v>37</v>
      </c>
      <c r="O198" s="2">
        <v>37</v>
      </c>
    </row>
    <row r="199" spans="6:15" ht="15" customHeight="1" x14ac:dyDescent="0.25">
      <c r="F199" s="3" t="s">
        <v>1785</v>
      </c>
      <c r="G199" s="2">
        <v>1310</v>
      </c>
      <c r="H199" s="2" t="s">
        <v>390</v>
      </c>
      <c r="I199" s="2" t="s">
        <v>433</v>
      </c>
      <c r="J199" s="2" t="s">
        <v>434</v>
      </c>
      <c r="M199" s="2" t="s">
        <v>1335</v>
      </c>
      <c r="N199" s="2">
        <v>37</v>
      </c>
      <c r="O199" s="2">
        <v>37</v>
      </c>
    </row>
    <row r="200" spans="6:15" ht="15" customHeight="1" x14ac:dyDescent="0.25">
      <c r="F200" s="3" t="s">
        <v>1786</v>
      </c>
      <c r="G200" s="2">
        <v>1314</v>
      </c>
      <c r="H200" s="2" t="s">
        <v>390</v>
      </c>
      <c r="I200" s="2" t="s">
        <v>435</v>
      </c>
      <c r="J200" s="2" t="s">
        <v>436</v>
      </c>
      <c r="M200" s="2" t="s">
        <v>5063</v>
      </c>
      <c r="N200" s="2">
        <v>37</v>
      </c>
      <c r="O200" s="2">
        <v>37</v>
      </c>
    </row>
    <row r="201" spans="6:15" ht="15" customHeight="1" x14ac:dyDescent="0.25">
      <c r="F201" s="3" t="s">
        <v>1787</v>
      </c>
      <c r="G201" s="2">
        <v>1321</v>
      </c>
      <c r="H201" s="2" t="s">
        <v>390</v>
      </c>
      <c r="I201" s="2" t="s">
        <v>437</v>
      </c>
      <c r="J201" s="2" t="s">
        <v>438</v>
      </c>
      <c r="M201" s="2" t="s">
        <v>104</v>
      </c>
      <c r="N201" s="2">
        <v>35</v>
      </c>
      <c r="O201" s="2">
        <v>35</v>
      </c>
    </row>
    <row r="202" spans="6:15" ht="15" customHeight="1" x14ac:dyDescent="0.25">
      <c r="F202" s="3" t="s">
        <v>1788</v>
      </c>
      <c r="G202" s="2">
        <v>1322</v>
      </c>
      <c r="H202" s="2" t="s">
        <v>390</v>
      </c>
      <c r="I202" s="2" t="s">
        <v>439</v>
      </c>
      <c r="J202" s="2" t="s">
        <v>440</v>
      </c>
      <c r="M202" s="2" t="s">
        <v>59</v>
      </c>
      <c r="N202" s="2">
        <v>36</v>
      </c>
      <c r="O202" s="2">
        <v>36</v>
      </c>
    </row>
    <row r="203" spans="6:15" ht="15" customHeight="1" x14ac:dyDescent="0.25">
      <c r="F203" s="3" t="s">
        <v>1789</v>
      </c>
      <c r="G203" s="2">
        <v>18681</v>
      </c>
      <c r="H203" s="2" t="s">
        <v>390</v>
      </c>
      <c r="I203" s="2" t="s">
        <v>441</v>
      </c>
      <c r="J203" s="2" t="s">
        <v>442</v>
      </c>
      <c r="M203" s="2" t="s">
        <v>62</v>
      </c>
      <c r="N203" s="2">
        <v>35</v>
      </c>
      <c r="O203" s="2">
        <v>35</v>
      </c>
    </row>
    <row r="204" spans="6:15" ht="15" customHeight="1" x14ac:dyDescent="0.25">
      <c r="F204" s="3" t="s">
        <v>1790</v>
      </c>
      <c r="G204" s="2">
        <v>1323</v>
      </c>
      <c r="H204" s="2" t="s">
        <v>390</v>
      </c>
      <c r="I204" s="2" t="s">
        <v>443</v>
      </c>
      <c r="J204" s="2" t="s">
        <v>444</v>
      </c>
      <c r="M204" s="2" t="s">
        <v>77</v>
      </c>
      <c r="N204" s="2">
        <v>35</v>
      </c>
      <c r="O204" s="2">
        <v>35</v>
      </c>
    </row>
    <row r="205" spans="6:15" ht="15" customHeight="1" x14ac:dyDescent="0.25">
      <c r="F205" s="3" t="s">
        <v>1791</v>
      </c>
      <c r="G205" s="2">
        <v>550</v>
      </c>
      <c r="H205" s="2" t="s">
        <v>109</v>
      </c>
      <c r="I205" s="2" t="s">
        <v>1250</v>
      </c>
      <c r="J205" s="2" t="s">
        <v>1251</v>
      </c>
      <c r="M205" s="2" t="s">
        <v>98</v>
      </c>
      <c r="N205" s="2">
        <v>35</v>
      </c>
      <c r="O205" s="2">
        <v>35</v>
      </c>
    </row>
    <row r="206" spans="6:15" ht="15" customHeight="1" x14ac:dyDescent="0.25">
      <c r="F206" s="3" t="s">
        <v>1792</v>
      </c>
      <c r="G206" s="2">
        <v>552</v>
      </c>
      <c r="H206" s="2" t="s">
        <v>109</v>
      </c>
      <c r="I206" s="2" t="s">
        <v>110</v>
      </c>
      <c r="J206" s="2" t="s">
        <v>111</v>
      </c>
      <c r="M206" s="2" t="s">
        <v>86</v>
      </c>
      <c r="N206" s="2">
        <v>35</v>
      </c>
      <c r="O206" s="2">
        <v>35</v>
      </c>
    </row>
    <row r="207" spans="6:15" ht="15" customHeight="1" x14ac:dyDescent="0.25">
      <c r="F207" s="3" t="s">
        <v>1793</v>
      </c>
      <c r="G207" s="2">
        <v>553</v>
      </c>
      <c r="H207" s="2" t="s">
        <v>109</v>
      </c>
      <c r="I207" s="2" t="s">
        <v>113</v>
      </c>
      <c r="J207" s="2" t="s">
        <v>114</v>
      </c>
      <c r="M207" s="2" t="s">
        <v>68</v>
      </c>
      <c r="N207" s="2">
        <v>35</v>
      </c>
      <c r="O207" s="2">
        <v>35</v>
      </c>
    </row>
    <row r="208" spans="6:15" ht="15" customHeight="1" x14ac:dyDescent="0.25">
      <c r="F208" s="3" t="s">
        <v>1794</v>
      </c>
      <c r="G208" s="2">
        <v>554</v>
      </c>
      <c r="H208" s="2" t="s">
        <v>109</v>
      </c>
      <c r="I208" s="2" t="s">
        <v>1063</v>
      </c>
      <c r="J208" s="2" t="s">
        <v>1064</v>
      </c>
      <c r="M208" s="2" t="s">
        <v>1181</v>
      </c>
      <c r="N208" s="2">
        <v>37</v>
      </c>
      <c r="O208" s="2">
        <v>36</v>
      </c>
    </row>
    <row r="209" spans="6:15" ht="15" customHeight="1" x14ac:dyDescent="0.25">
      <c r="F209" s="3" t="s">
        <v>1795</v>
      </c>
      <c r="G209" s="2">
        <v>555</v>
      </c>
      <c r="H209" s="2" t="s">
        <v>109</v>
      </c>
      <c r="I209" s="2" t="s">
        <v>116</v>
      </c>
      <c r="J209" s="2" t="s">
        <v>117</v>
      </c>
      <c r="M209" s="2" t="s">
        <v>506</v>
      </c>
      <c r="N209" s="2">
        <v>37</v>
      </c>
      <c r="O209" s="2">
        <v>36</v>
      </c>
    </row>
    <row r="210" spans="6:15" ht="15" customHeight="1" x14ac:dyDescent="0.25">
      <c r="F210" s="3" t="s">
        <v>1796</v>
      </c>
      <c r="G210" s="2">
        <v>512</v>
      </c>
      <c r="H210" s="2" t="s">
        <v>109</v>
      </c>
      <c r="I210" s="2" t="s">
        <v>1194</v>
      </c>
      <c r="J210" s="2" t="s">
        <v>1195</v>
      </c>
      <c r="M210" s="2" t="s">
        <v>50</v>
      </c>
      <c r="N210" s="2">
        <v>35</v>
      </c>
      <c r="O210" s="2">
        <v>33</v>
      </c>
    </row>
    <row r="211" spans="6:15" ht="15" customHeight="1" x14ac:dyDescent="0.25">
      <c r="F211" s="3" t="s">
        <v>1797</v>
      </c>
      <c r="G211" s="2">
        <v>517</v>
      </c>
      <c r="H211" s="2" t="s">
        <v>109</v>
      </c>
      <c r="I211" s="2" t="s">
        <v>119</v>
      </c>
      <c r="J211" s="2" t="s">
        <v>120</v>
      </c>
      <c r="M211" s="2" t="s">
        <v>53</v>
      </c>
      <c r="N211" s="2">
        <v>37</v>
      </c>
      <c r="O211" s="2">
        <v>33</v>
      </c>
    </row>
    <row r="212" spans="6:15" ht="15" customHeight="1" x14ac:dyDescent="0.25">
      <c r="F212" s="3" t="s">
        <v>1798</v>
      </c>
      <c r="G212" s="2">
        <v>518</v>
      </c>
      <c r="H212" s="2" t="s">
        <v>109</v>
      </c>
      <c r="I212" s="2" t="s">
        <v>122</v>
      </c>
      <c r="J212" s="2" t="s">
        <v>123</v>
      </c>
      <c r="M212" s="2" t="s">
        <v>1189</v>
      </c>
      <c r="N212" s="2">
        <v>37</v>
      </c>
      <c r="O212" s="2">
        <v>37</v>
      </c>
    </row>
    <row r="213" spans="6:15" ht="15" customHeight="1" x14ac:dyDescent="0.25">
      <c r="F213" s="3" t="s">
        <v>1799</v>
      </c>
      <c r="G213" s="2">
        <v>516</v>
      </c>
      <c r="H213" s="2" t="s">
        <v>109</v>
      </c>
      <c r="I213" s="2" t="s">
        <v>125</v>
      </c>
      <c r="J213" s="2" t="s">
        <v>126</v>
      </c>
      <c r="M213" s="2" t="s">
        <v>1183</v>
      </c>
      <c r="N213" s="2">
        <v>37</v>
      </c>
      <c r="O213" s="2">
        <v>37</v>
      </c>
    </row>
    <row r="214" spans="6:15" ht="15" customHeight="1" x14ac:dyDescent="0.25">
      <c r="F214" s="3" t="s">
        <v>1800</v>
      </c>
      <c r="G214" s="2">
        <v>521</v>
      </c>
      <c r="H214" s="2" t="s">
        <v>109</v>
      </c>
      <c r="I214" s="2" t="s">
        <v>128</v>
      </c>
      <c r="J214" s="2" t="s">
        <v>129</v>
      </c>
      <c r="M214" s="2" t="s">
        <v>83</v>
      </c>
      <c r="N214" s="2">
        <v>35</v>
      </c>
      <c r="O214" s="2">
        <v>35</v>
      </c>
    </row>
    <row r="215" spans="6:15" ht="15" customHeight="1" x14ac:dyDescent="0.25">
      <c r="F215" s="3" t="s">
        <v>1801</v>
      </c>
      <c r="G215" s="2">
        <v>522</v>
      </c>
      <c r="H215" s="2" t="s">
        <v>109</v>
      </c>
      <c r="I215" s="2" t="s">
        <v>131</v>
      </c>
      <c r="J215" s="2" t="s">
        <v>132</v>
      </c>
      <c r="M215" s="2" t="s">
        <v>5064</v>
      </c>
      <c r="N215" s="2">
        <v>37</v>
      </c>
      <c r="O215" s="2">
        <v>37</v>
      </c>
    </row>
    <row r="216" spans="6:15" ht="15" customHeight="1" x14ac:dyDescent="0.25">
      <c r="F216" s="3" t="s">
        <v>1802</v>
      </c>
      <c r="G216" s="2">
        <v>520</v>
      </c>
      <c r="H216" s="2" t="s">
        <v>109</v>
      </c>
      <c r="I216" s="2" t="s">
        <v>134</v>
      </c>
      <c r="J216" s="2" t="s">
        <v>135</v>
      </c>
      <c r="M216" s="2" t="s">
        <v>80</v>
      </c>
      <c r="N216" s="2">
        <v>36</v>
      </c>
      <c r="O216" s="2">
        <v>36</v>
      </c>
    </row>
    <row r="217" spans="6:15" ht="15" customHeight="1" x14ac:dyDescent="0.25">
      <c r="F217" s="3" t="s">
        <v>1803</v>
      </c>
      <c r="G217" s="2">
        <v>528</v>
      </c>
      <c r="H217" s="2" t="s">
        <v>109</v>
      </c>
      <c r="I217" s="2" t="s">
        <v>137</v>
      </c>
      <c r="J217" s="2" t="s">
        <v>138</v>
      </c>
      <c r="M217" s="2" t="s">
        <v>1187</v>
      </c>
      <c r="N217" s="2">
        <v>36</v>
      </c>
      <c r="O217" s="2">
        <v>36</v>
      </c>
    </row>
    <row r="218" spans="6:15" ht="15" customHeight="1" x14ac:dyDescent="0.25">
      <c r="F218" s="3" t="s">
        <v>1804</v>
      </c>
      <c r="G218" s="2">
        <v>529</v>
      </c>
      <c r="H218" s="2" t="s">
        <v>109</v>
      </c>
      <c r="I218" s="2" t="s">
        <v>140</v>
      </c>
      <c r="J218" s="2" t="s">
        <v>141</v>
      </c>
      <c r="M218" s="2" t="s">
        <v>5065</v>
      </c>
      <c r="N218" s="2">
        <v>36</v>
      </c>
      <c r="O218" s="2">
        <v>36</v>
      </c>
    </row>
    <row r="219" spans="6:15" ht="15" customHeight="1" x14ac:dyDescent="0.25">
      <c r="F219" s="3" t="s">
        <v>1805</v>
      </c>
      <c r="G219" s="2">
        <v>527</v>
      </c>
      <c r="H219" s="2" t="s">
        <v>109</v>
      </c>
      <c r="I219" s="2" t="s">
        <v>143</v>
      </c>
      <c r="J219" s="2" t="s">
        <v>144</v>
      </c>
      <c r="M219" s="2" t="s">
        <v>5066</v>
      </c>
      <c r="N219" s="2">
        <v>37</v>
      </c>
      <c r="O219" s="2">
        <v>37</v>
      </c>
    </row>
    <row r="220" spans="6:15" ht="15" customHeight="1" x14ac:dyDescent="0.25">
      <c r="F220" s="3" t="s">
        <v>1806</v>
      </c>
      <c r="G220" s="2">
        <v>531</v>
      </c>
      <c r="H220" s="2" t="s">
        <v>109</v>
      </c>
      <c r="I220" s="2" t="s">
        <v>1065</v>
      </c>
      <c r="J220" s="2" t="s">
        <v>1066</v>
      </c>
      <c r="M220" s="2" t="s">
        <v>56</v>
      </c>
      <c r="N220" s="2">
        <v>36</v>
      </c>
      <c r="O220" s="2">
        <v>36</v>
      </c>
    </row>
    <row r="221" spans="6:15" ht="15" customHeight="1" x14ac:dyDescent="0.25">
      <c r="F221" s="3" t="s">
        <v>1807</v>
      </c>
      <c r="G221" s="2">
        <v>532</v>
      </c>
      <c r="H221" s="2" t="s">
        <v>109</v>
      </c>
      <c r="I221" s="2" t="s">
        <v>146</v>
      </c>
      <c r="J221" s="2" t="s">
        <v>147</v>
      </c>
      <c r="M221" s="2" t="s">
        <v>1185</v>
      </c>
      <c r="N221" s="2">
        <v>36</v>
      </c>
      <c r="O221" s="2">
        <v>34</v>
      </c>
    </row>
    <row r="222" spans="6:15" ht="15" customHeight="1" x14ac:dyDescent="0.25">
      <c r="F222" s="3" t="s">
        <v>1808</v>
      </c>
      <c r="G222" s="2">
        <v>533</v>
      </c>
      <c r="H222" s="2" t="s">
        <v>109</v>
      </c>
      <c r="I222" s="2" t="s">
        <v>149</v>
      </c>
      <c r="J222" s="2" t="s">
        <v>150</v>
      </c>
      <c r="M222" s="2" t="s">
        <v>107</v>
      </c>
      <c r="N222" s="2">
        <v>36</v>
      </c>
      <c r="O222" s="2">
        <v>36</v>
      </c>
    </row>
    <row r="223" spans="6:15" ht="15" customHeight="1" x14ac:dyDescent="0.25">
      <c r="F223" s="3" t="s">
        <v>1809</v>
      </c>
      <c r="G223" s="2">
        <v>534</v>
      </c>
      <c r="H223" s="2" t="s">
        <v>109</v>
      </c>
      <c r="I223" s="2" t="s">
        <v>152</v>
      </c>
      <c r="J223" s="2" t="s">
        <v>153</v>
      </c>
      <c r="M223" s="2" t="s">
        <v>5067</v>
      </c>
      <c r="N223" s="2">
        <v>37</v>
      </c>
      <c r="O223" s="2">
        <v>37</v>
      </c>
    </row>
    <row r="224" spans="6:15" ht="15" customHeight="1" x14ac:dyDescent="0.25">
      <c r="F224" s="3" t="s">
        <v>1810</v>
      </c>
      <c r="G224" s="2">
        <v>19404</v>
      </c>
      <c r="H224" s="2" t="s">
        <v>109</v>
      </c>
      <c r="I224" s="2" t="s">
        <v>1067</v>
      </c>
      <c r="J224" s="2" t="s">
        <v>1068</v>
      </c>
      <c r="M224" s="2" t="s">
        <v>5068</v>
      </c>
      <c r="N224" s="2">
        <v>37</v>
      </c>
      <c r="O224" s="2">
        <v>37</v>
      </c>
    </row>
    <row r="225" spans="6:15" ht="15" customHeight="1" x14ac:dyDescent="0.25">
      <c r="F225" s="3" t="s">
        <v>1811</v>
      </c>
      <c r="G225" s="2">
        <v>12703</v>
      </c>
      <c r="H225" s="2" t="s">
        <v>109</v>
      </c>
      <c r="I225" s="2" t="s">
        <v>289</v>
      </c>
      <c r="J225" s="2" t="s">
        <v>290</v>
      </c>
      <c r="M225" s="2" t="s">
        <v>89</v>
      </c>
      <c r="N225" s="2">
        <v>36</v>
      </c>
      <c r="O225" s="2">
        <v>36</v>
      </c>
    </row>
    <row r="226" spans="6:15" ht="15" customHeight="1" x14ac:dyDescent="0.25">
      <c r="F226" s="3" t="s">
        <v>1812</v>
      </c>
      <c r="G226" s="2">
        <v>543</v>
      </c>
      <c r="H226" s="2" t="s">
        <v>109</v>
      </c>
      <c r="I226" s="2" t="s">
        <v>155</v>
      </c>
      <c r="J226" s="2" t="s">
        <v>156</v>
      </c>
      <c r="M226" s="2" t="s">
        <v>5069</v>
      </c>
      <c r="N226" s="2">
        <v>37</v>
      </c>
      <c r="O226" s="2">
        <v>37</v>
      </c>
    </row>
    <row r="227" spans="6:15" ht="15" customHeight="1" x14ac:dyDescent="0.25">
      <c r="F227" s="3" t="s">
        <v>1813</v>
      </c>
      <c r="G227" s="2">
        <v>29632</v>
      </c>
      <c r="H227" s="2" t="s">
        <v>446</v>
      </c>
      <c r="I227" s="2" t="s">
        <v>447</v>
      </c>
      <c r="J227" s="2" t="s">
        <v>448</v>
      </c>
      <c r="M227" s="2" t="s">
        <v>1191</v>
      </c>
      <c r="N227" s="2">
        <v>37</v>
      </c>
      <c r="O227" s="2">
        <v>37</v>
      </c>
    </row>
    <row r="228" spans="6:15" ht="15" customHeight="1" x14ac:dyDescent="0.25">
      <c r="F228" s="3" t="s">
        <v>1814</v>
      </c>
      <c r="G228" s="2">
        <v>705</v>
      </c>
      <c r="H228" s="2" t="s">
        <v>446</v>
      </c>
      <c r="I228" s="2" t="s">
        <v>449</v>
      </c>
      <c r="J228" s="2" t="s">
        <v>450</v>
      </c>
      <c r="M228" s="2" t="s">
        <v>5070</v>
      </c>
      <c r="N228" s="2">
        <v>37</v>
      </c>
      <c r="O228" s="2">
        <v>37</v>
      </c>
    </row>
    <row r="229" spans="6:15" ht="15" customHeight="1" x14ac:dyDescent="0.25">
      <c r="F229" s="3" t="s">
        <v>1815</v>
      </c>
      <c r="G229" s="2">
        <v>707</v>
      </c>
      <c r="H229" s="2" t="s">
        <v>446</v>
      </c>
      <c r="I229" s="2" t="s">
        <v>451</v>
      </c>
      <c r="J229" s="2" t="s">
        <v>452</v>
      </c>
      <c r="M229" s="2" t="s">
        <v>508</v>
      </c>
      <c r="N229" s="2">
        <v>37</v>
      </c>
      <c r="O229" s="2">
        <v>37</v>
      </c>
    </row>
    <row r="230" spans="6:15" ht="15" customHeight="1" x14ac:dyDescent="0.25">
      <c r="F230" s="3" t="s">
        <v>1816</v>
      </c>
      <c r="G230" s="2">
        <v>699</v>
      </c>
      <c r="H230" s="2" t="s">
        <v>446</v>
      </c>
      <c r="I230" s="2" t="s">
        <v>453</v>
      </c>
      <c r="J230" s="2" t="s">
        <v>454</v>
      </c>
      <c r="M230" s="2" t="s">
        <v>71</v>
      </c>
      <c r="N230" s="2">
        <v>35</v>
      </c>
      <c r="O230" s="2">
        <v>35</v>
      </c>
    </row>
    <row r="231" spans="6:15" ht="15" customHeight="1" x14ac:dyDescent="0.25">
      <c r="F231" s="3" t="s">
        <v>1817</v>
      </c>
      <c r="G231" s="2">
        <v>700</v>
      </c>
      <c r="H231" s="2" t="s">
        <v>446</v>
      </c>
      <c r="I231" s="2" t="s">
        <v>455</v>
      </c>
      <c r="J231" s="2" t="s">
        <v>456</v>
      </c>
      <c r="M231" s="2" t="s">
        <v>5071</v>
      </c>
      <c r="N231" s="2">
        <v>37</v>
      </c>
      <c r="O231" s="2">
        <v>37</v>
      </c>
    </row>
    <row r="232" spans="6:15" ht="15" customHeight="1" x14ac:dyDescent="0.25">
      <c r="F232" s="3" t="s">
        <v>1818</v>
      </c>
      <c r="G232" s="2">
        <v>691</v>
      </c>
      <c r="H232" s="2" t="s">
        <v>446</v>
      </c>
      <c r="I232" s="2" t="s">
        <v>457</v>
      </c>
      <c r="J232" s="2" t="s">
        <v>458</v>
      </c>
      <c r="M232" s="2" t="s">
        <v>5072</v>
      </c>
      <c r="N232" s="2">
        <v>37</v>
      </c>
      <c r="O232" s="2">
        <v>37</v>
      </c>
    </row>
    <row r="233" spans="6:15" ht="15" customHeight="1" x14ac:dyDescent="0.25">
      <c r="F233" s="3" t="s">
        <v>1819</v>
      </c>
      <c r="G233" s="2">
        <v>27286</v>
      </c>
      <c r="H233" s="2" t="s">
        <v>1134</v>
      </c>
      <c r="I233" s="2" t="s">
        <v>1135</v>
      </c>
      <c r="J233" s="2" t="s">
        <v>1136</v>
      </c>
      <c r="M233" s="2" t="s">
        <v>5073</v>
      </c>
      <c r="N233" s="2">
        <v>37</v>
      </c>
      <c r="O233" s="2">
        <v>37</v>
      </c>
    </row>
    <row r="234" spans="6:15" ht="15" customHeight="1" x14ac:dyDescent="0.25">
      <c r="F234" s="3" t="s">
        <v>1820</v>
      </c>
      <c r="G234" s="2">
        <v>19193</v>
      </c>
      <c r="H234" s="2" t="s">
        <v>1134</v>
      </c>
      <c r="I234" s="2" t="s">
        <v>1137</v>
      </c>
      <c r="J234" s="2" t="s">
        <v>1138</v>
      </c>
      <c r="M234" s="2" t="s">
        <v>510</v>
      </c>
      <c r="N234" s="2">
        <v>37</v>
      </c>
      <c r="O234" s="2">
        <v>37</v>
      </c>
    </row>
    <row r="235" spans="6:15" ht="15" customHeight="1" x14ac:dyDescent="0.25">
      <c r="F235" s="3" t="s">
        <v>1821</v>
      </c>
      <c r="G235" s="2">
        <v>18918</v>
      </c>
      <c r="H235" s="2" t="s">
        <v>1134</v>
      </c>
      <c r="I235" s="2" t="s">
        <v>1139</v>
      </c>
      <c r="J235" s="2" t="s">
        <v>1140</v>
      </c>
      <c r="M235" s="2" t="s">
        <v>514</v>
      </c>
      <c r="N235" s="2">
        <v>37</v>
      </c>
      <c r="O235" s="2">
        <v>37</v>
      </c>
    </row>
    <row r="236" spans="6:15" ht="15" customHeight="1" x14ac:dyDescent="0.25">
      <c r="F236" s="3" t="s">
        <v>1822</v>
      </c>
      <c r="G236" s="2">
        <v>12772</v>
      </c>
      <c r="H236" s="2" t="s">
        <v>1284</v>
      </c>
      <c r="I236" s="2" t="s">
        <v>1285</v>
      </c>
      <c r="J236" s="2" t="s">
        <v>1286</v>
      </c>
      <c r="M236" s="2" t="s">
        <v>5074</v>
      </c>
      <c r="N236" s="2">
        <v>37</v>
      </c>
      <c r="O236" s="2">
        <v>37</v>
      </c>
    </row>
    <row r="237" spans="6:15" ht="15" customHeight="1" x14ac:dyDescent="0.25">
      <c r="F237" s="3" t="s">
        <v>1823</v>
      </c>
      <c r="G237" s="2">
        <v>13047</v>
      </c>
      <c r="H237" s="2" t="s">
        <v>1284</v>
      </c>
      <c r="I237" s="2" t="s">
        <v>1287</v>
      </c>
      <c r="J237" s="2" t="s">
        <v>1288</v>
      </c>
      <c r="M237" s="2" t="s">
        <v>101</v>
      </c>
      <c r="N237" s="2">
        <v>35</v>
      </c>
      <c r="O237" s="2">
        <v>35</v>
      </c>
    </row>
    <row r="238" spans="6:15" ht="15" customHeight="1" x14ac:dyDescent="0.25">
      <c r="F238" s="3" t="s">
        <v>1824</v>
      </c>
      <c r="G238" s="2">
        <v>13046</v>
      </c>
      <c r="H238" s="2" t="s">
        <v>1284</v>
      </c>
      <c r="I238" s="2" t="s">
        <v>1289</v>
      </c>
      <c r="J238" s="2" t="s">
        <v>1290</v>
      </c>
      <c r="M238" s="2" t="s">
        <v>5075</v>
      </c>
      <c r="N238" s="2">
        <v>37</v>
      </c>
      <c r="O238" s="2">
        <v>37</v>
      </c>
    </row>
    <row r="239" spans="6:15" ht="15" customHeight="1" x14ac:dyDescent="0.25">
      <c r="F239" s="3" t="s">
        <v>1825</v>
      </c>
      <c r="G239" s="2">
        <v>13042</v>
      </c>
      <c r="H239" s="2" t="s">
        <v>1284</v>
      </c>
      <c r="I239" s="2" t="s">
        <v>1291</v>
      </c>
      <c r="J239" s="2" t="s">
        <v>1292</v>
      </c>
      <c r="M239" s="2" t="s">
        <v>95</v>
      </c>
      <c r="N239" s="2">
        <v>36</v>
      </c>
      <c r="O239" s="2">
        <v>36</v>
      </c>
    </row>
    <row r="240" spans="6:15" ht="15" customHeight="1" x14ac:dyDescent="0.25">
      <c r="F240" s="3" t="s">
        <v>1826</v>
      </c>
      <c r="G240" s="2">
        <v>13053</v>
      </c>
      <c r="H240" s="2" t="s">
        <v>1284</v>
      </c>
      <c r="I240" s="2" t="s">
        <v>1293</v>
      </c>
      <c r="J240" s="2" t="s">
        <v>1294</v>
      </c>
      <c r="M240" s="2" t="s">
        <v>92</v>
      </c>
      <c r="N240" s="2">
        <v>35</v>
      </c>
      <c r="O240" s="2">
        <v>35</v>
      </c>
    </row>
    <row r="241" spans="6:15" ht="15" customHeight="1" x14ac:dyDescent="0.25">
      <c r="F241" s="3" t="s">
        <v>1827</v>
      </c>
      <c r="G241" s="2">
        <v>12771</v>
      </c>
      <c r="H241" s="2" t="s">
        <v>1284</v>
      </c>
      <c r="I241" s="2" t="s">
        <v>1295</v>
      </c>
      <c r="J241" s="2" t="s">
        <v>1296</v>
      </c>
      <c r="M241" s="2" t="s">
        <v>74</v>
      </c>
      <c r="N241" s="2">
        <v>35</v>
      </c>
      <c r="O241" s="2">
        <v>35</v>
      </c>
    </row>
    <row r="242" spans="6:15" ht="15" customHeight="1" x14ac:dyDescent="0.25">
      <c r="F242" s="3" t="s">
        <v>1828</v>
      </c>
      <c r="G242" s="2">
        <v>13048</v>
      </c>
      <c r="H242" s="2" t="s">
        <v>1284</v>
      </c>
      <c r="I242" s="2" t="s">
        <v>1297</v>
      </c>
      <c r="J242" s="2" t="s">
        <v>1298</v>
      </c>
      <c r="M242" s="2" t="s">
        <v>65</v>
      </c>
      <c r="N242" s="2">
        <v>35</v>
      </c>
      <c r="O242" s="2">
        <v>35</v>
      </c>
    </row>
    <row r="243" spans="6:15" ht="15" customHeight="1" x14ac:dyDescent="0.25">
      <c r="F243" s="3" t="s">
        <v>1829</v>
      </c>
      <c r="G243" s="2">
        <v>12776</v>
      </c>
      <c r="H243" s="2" t="s">
        <v>1284</v>
      </c>
      <c r="I243" s="2" t="s">
        <v>1299</v>
      </c>
      <c r="J243" s="2" t="s">
        <v>1300</v>
      </c>
      <c r="M243" s="2" t="s">
        <v>5076</v>
      </c>
      <c r="N243" s="2">
        <v>37</v>
      </c>
      <c r="O243" s="2">
        <v>37</v>
      </c>
    </row>
    <row r="244" spans="6:15" ht="15" customHeight="1" x14ac:dyDescent="0.25">
      <c r="F244" s="3" t="s">
        <v>1830</v>
      </c>
      <c r="G244" s="2">
        <v>36210</v>
      </c>
      <c r="H244" s="2" t="s">
        <v>1831</v>
      </c>
      <c r="I244" s="2" t="s">
        <v>1832</v>
      </c>
      <c r="J244" s="2" t="s">
        <v>1833</v>
      </c>
      <c r="M244" s="2" t="s">
        <v>1243</v>
      </c>
      <c r="N244" s="2">
        <v>37</v>
      </c>
      <c r="O244" s="2">
        <v>37</v>
      </c>
    </row>
    <row r="245" spans="6:15" ht="15" customHeight="1" x14ac:dyDescent="0.25">
      <c r="F245" s="3" t="s">
        <v>1834</v>
      </c>
      <c r="G245" s="2">
        <v>17571</v>
      </c>
      <c r="H245" s="2" t="s">
        <v>1141</v>
      </c>
      <c r="I245" s="2" t="s">
        <v>1142</v>
      </c>
      <c r="J245" s="2" t="s">
        <v>1143</v>
      </c>
      <c r="M245" s="2" t="s">
        <v>512</v>
      </c>
      <c r="N245" s="2">
        <v>37</v>
      </c>
      <c r="O245" s="2">
        <v>37</v>
      </c>
    </row>
    <row r="246" spans="6:15" ht="15" customHeight="1" x14ac:dyDescent="0.25">
      <c r="F246" s="3" t="s">
        <v>1835</v>
      </c>
      <c r="G246" s="2">
        <v>20806</v>
      </c>
      <c r="H246" s="2" t="s">
        <v>1141</v>
      </c>
      <c r="I246" s="2" t="s">
        <v>1144</v>
      </c>
      <c r="J246" s="2" t="s">
        <v>1145</v>
      </c>
      <c r="M246" s="2" t="s">
        <v>310</v>
      </c>
      <c r="N246" s="2">
        <v>35</v>
      </c>
      <c r="O246" s="2">
        <v>35</v>
      </c>
    </row>
    <row r="247" spans="6:15" ht="15" customHeight="1" x14ac:dyDescent="0.25">
      <c r="F247" s="3" t="s">
        <v>1836</v>
      </c>
      <c r="G247" s="2">
        <v>17573</v>
      </c>
      <c r="H247" s="2" t="s">
        <v>1141</v>
      </c>
      <c r="I247" s="2" t="s">
        <v>1146</v>
      </c>
      <c r="J247" s="2" t="s">
        <v>1147</v>
      </c>
      <c r="M247" s="2" t="s">
        <v>1193</v>
      </c>
      <c r="N247" s="2">
        <v>37</v>
      </c>
      <c r="O247" s="2">
        <v>37</v>
      </c>
    </row>
    <row r="248" spans="6:15" ht="15" customHeight="1" x14ac:dyDescent="0.25">
      <c r="F248" s="3" t="s">
        <v>1837</v>
      </c>
      <c r="G248" s="2">
        <v>20815</v>
      </c>
      <c r="H248" s="2" t="s">
        <v>1141</v>
      </c>
      <c r="I248" s="2" t="s">
        <v>1148</v>
      </c>
      <c r="J248" s="2" t="s">
        <v>1149</v>
      </c>
      <c r="M248" s="2" t="s">
        <v>314</v>
      </c>
      <c r="N248" s="2">
        <v>35</v>
      </c>
      <c r="O248" s="2">
        <v>35</v>
      </c>
    </row>
    <row r="249" spans="6:15" ht="15" customHeight="1" x14ac:dyDescent="0.25">
      <c r="F249" s="3" t="s">
        <v>1838</v>
      </c>
      <c r="G249" s="2">
        <v>20813</v>
      </c>
      <c r="H249" s="2" t="s">
        <v>1141</v>
      </c>
      <c r="I249" s="2" t="s">
        <v>1839</v>
      </c>
      <c r="J249" s="2" t="s">
        <v>1840</v>
      </c>
      <c r="M249" s="2" t="s">
        <v>306</v>
      </c>
      <c r="N249" s="2">
        <v>37</v>
      </c>
      <c r="O249" s="2">
        <v>37</v>
      </c>
    </row>
    <row r="250" spans="6:15" ht="15" customHeight="1" x14ac:dyDescent="0.25">
      <c r="F250" s="3" t="s">
        <v>1841</v>
      </c>
      <c r="G250" s="2">
        <v>17559</v>
      </c>
      <c r="H250" s="2" t="s">
        <v>1141</v>
      </c>
      <c r="I250" s="2" t="s">
        <v>1150</v>
      </c>
      <c r="J250" s="2" t="s">
        <v>1151</v>
      </c>
      <c r="M250" s="2" t="s">
        <v>5077</v>
      </c>
      <c r="N250" s="2">
        <v>36</v>
      </c>
      <c r="O250" s="2">
        <v>36</v>
      </c>
    </row>
    <row r="251" spans="6:15" ht="15" customHeight="1" x14ac:dyDescent="0.25">
      <c r="F251" s="3" t="s">
        <v>1842</v>
      </c>
      <c r="G251" s="2">
        <v>580</v>
      </c>
      <c r="H251" s="2" t="s">
        <v>183</v>
      </c>
      <c r="I251" s="2" t="s">
        <v>159</v>
      </c>
      <c r="J251" s="2" t="s">
        <v>184</v>
      </c>
      <c r="M251" s="2" t="s">
        <v>308</v>
      </c>
      <c r="N251" s="2">
        <v>36</v>
      </c>
      <c r="O251" s="2">
        <v>36</v>
      </c>
    </row>
    <row r="252" spans="6:15" ht="15" customHeight="1" x14ac:dyDescent="0.25">
      <c r="F252" s="3" t="s">
        <v>1843</v>
      </c>
      <c r="G252" s="2">
        <v>582</v>
      </c>
      <c r="H252" s="2" t="s">
        <v>183</v>
      </c>
      <c r="I252" s="2" t="s">
        <v>186</v>
      </c>
      <c r="J252" s="2" t="s">
        <v>187</v>
      </c>
      <c r="M252" s="2" t="s">
        <v>318</v>
      </c>
      <c r="N252" s="2">
        <v>35</v>
      </c>
      <c r="O252" s="2">
        <v>35</v>
      </c>
    </row>
    <row r="253" spans="6:15" ht="15" customHeight="1" x14ac:dyDescent="0.25">
      <c r="F253" s="3" t="s">
        <v>1844</v>
      </c>
      <c r="G253" s="2">
        <v>584</v>
      </c>
      <c r="H253" s="2" t="s">
        <v>183</v>
      </c>
      <c r="I253" s="2" t="s">
        <v>110</v>
      </c>
      <c r="J253" s="2" t="s">
        <v>189</v>
      </c>
      <c r="M253" s="2" t="s">
        <v>316</v>
      </c>
      <c r="N253" s="2">
        <v>36</v>
      </c>
      <c r="O253" s="2">
        <v>36</v>
      </c>
    </row>
    <row r="254" spans="6:15" ht="15" customHeight="1" x14ac:dyDescent="0.25">
      <c r="F254" s="3" t="s">
        <v>1845</v>
      </c>
      <c r="G254" s="2">
        <v>583</v>
      </c>
      <c r="H254" s="2" t="s">
        <v>183</v>
      </c>
      <c r="I254" s="2" t="s">
        <v>113</v>
      </c>
      <c r="J254" s="2" t="s">
        <v>191</v>
      </c>
      <c r="M254" s="2" t="s">
        <v>320</v>
      </c>
      <c r="N254" s="2">
        <v>36</v>
      </c>
      <c r="O254" s="2">
        <v>36</v>
      </c>
    </row>
    <row r="255" spans="6:15" ht="15" customHeight="1" x14ac:dyDescent="0.25">
      <c r="F255" s="3" t="s">
        <v>1846</v>
      </c>
      <c r="G255" s="2">
        <v>586</v>
      </c>
      <c r="H255" s="2" t="s">
        <v>183</v>
      </c>
      <c r="I255" s="2" t="s">
        <v>1063</v>
      </c>
      <c r="J255" s="2" t="s">
        <v>1152</v>
      </c>
      <c r="M255" s="2" t="s">
        <v>312</v>
      </c>
      <c r="N255" s="2">
        <v>35</v>
      </c>
      <c r="O255" s="2">
        <v>35</v>
      </c>
    </row>
    <row r="256" spans="6:15" ht="15" customHeight="1" x14ac:dyDescent="0.25">
      <c r="F256" s="3" t="s">
        <v>1847</v>
      </c>
      <c r="G256" s="2">
        <v>585</v>
      </c>
      <c r="H256" s="2" t="s">
        <v>183</v>
      </c>
      <c r="I256" s="2" t="s">
        <v>116</v>
      </c>
      <c r="J256" s="2" t="s">
        <v>1153</v>
      </c>
      <c r="M256" s="2" t="s">
        <v>5078</v>
      </c>
      <c r="N256" s="2">
        <v>35</v>
      </c>
      <c r="O256" s="2">
        <v>35</v>
      </c>
    </row>
    <row r="257" spans="6:15" ht="15" customHeight="1" x14ac:dyDescent="0.25">
      <c r="F257" s="3" t="s">
        <v>1848</v>
      </c>
      <c r="G257" s="2">
        <v>563</v>
      </c>
      <c r="H257" s="2" t="s">
        <v>183</v>
      </c>
      <c r="I257" s="2" t="s">
        <v>119</v>
      </c>
      <c r="J257" s="2" t="s">
        <v>193</v>
      </c>
      <c r="M257" s="2" t="s">
        <v>5079</v>
      </c>
      <c r="N257" s="2">
        <v>36</v>
      </c>
      <c r="O257" s="2">
        <v>34</v>
      </c>
    </row>
    <row r="258" spans="6:15" ht="15" customHeight="1" x14ac:dyDescent="0.25">
      <c r="F258" s="3" t="s">
        <v>1849</v>
      </c>
      <c r="G258" s="2">
        <v>562</v>
      </c>
      <c r="H258" s="2" t="s">
        <v>183</v>
      </c>
      <c r="I258" s="2" t="s">
        <v>125</v>
      </c>
      <c r="J258" s="2" t="s">
        <v>537</v>
      </c>
      <c r="M258" s="2" t="s">
        <v>5080</v>
      </c>
      <c r="N258" s="2">
        <v>37</v>
      </c>
      <c r="O258" s="2">
        <v>37</v>
      </c>
    </row>
    <row r="259" spans="6:15" ht="15" customHeight="1" x14ac:dyDescent="0.25">
      <c r="F259" s="3" t="s">
        <v>1850</v>
      </c>
      <c r="G259" s="2">
        <v>564</v>
      </c>
      <c r="H259" s="2" t="s">
        <v>183</v>
      </c>
      <c r="I259" s="2" t="s">
        <v>128</v>
      </c>
      <c r="J259" s="2" t="s">
        <v>195</v>
      </c>
      <c r="M259" s="2" t="s">
        <v>5081</v>
      </c>
      <c r="N259" s="2">
        <v>37</v>
      </c>
      <c r="O259" s="2">
        <v>37</v>
      </c>
    </row>
    <row r="260" spans="6:15" ht="15" customHeight="1" x14ac:dyDescent="0.25">
      <c r="F260" s="3" t="s">
        <v>1851</v>
      </c>
      <c r="G260" s="2">
        <v>565</v>
      </c>
      <c r="H260" s="2" t="s">
        <v>183</v>
      </c>
      <c r="I260" s="2" t="s">
        <v>131</v>
      </c>
      <c r="J260" s="2" t="s">
        <v>197</v>
      </c>
      <c r="M260" s="2" t="s">
        <v>1062</v>
      </c>
      <c r="N260" s="2">
        <v>37</v>
      </c>
      <c r="O260" s="2">
        <v>37</v>
      </c>
    </row>
    <row r="261" spans="6:15" ht="15" customHeight="1" x14ac:dyDescent="0.25">
      <c r="F261" s="3" t="s">
        <v>1852</v>
      </c>
      <c r="G261" s="2">
        <v>566</v>
      </c>
      <c r="H261" s="2" t="s">
        <v>183</v>
      </c>
      <c r="I261" s="2" t="s">
        <v>134</v>
      </c>
      <c r="J261" s="2" t="s">
        <v>1154</v>
      </c>
      <c r="M261" s="2" t="s">
        <v>1275</v>
      </c>
      <c r="N261" s="2">
        <v>37</v>
      </c>
      <c r="O261" s="2">
        <v>37</v>
      </c>
    </row>
    <row r="262" spans="6:15" ht="15" customHeight="1" x14ac:dyDescent="0.25">
      <c r="F262" s="3" t="s">
        <v>1853</v>
      </c>
      <c r="G262" s="2">
        <v>569</v>
      </c>
      <c r="H262" s="2" t="s">
        <v>183</v>
      </c>
      <c r="I262" s="2" t="s">
        <v>140</v>
      </c>
      <c r="J262" s="2" t="s">
        <v>199</v>
      </c>
      <c r="M262" s="2" t="s">
        <v>2512</v>
      </c>
      <c r="N262" s="2">
        <v>37</v>
      </c>
      <c r="O262" s="2">
        <v>37</v>
      </c>
    </row>
    <row r="263" spans="6:15" ht="15" customHeight="1" x14ac:dyDescent="0.25">
      <c r="F263" s="3" t="s">
        <v>1854</v>
      </c>
      <c r="G263" s="2">
        <v>570</v>
      </c>
      <c r="H263" s="2" t="s">
        <v>183</v>
      </c>
      <c r="I263" s="2" t="s">
        <v>143</v>
      </c>
      <c r="J263" s="2" t="s">
        <v>1155</v>
      </c>
      <c r="M263" s="2" t="s">
        <v>2509</v>
      </c>
      <c r="N263" s="2">
        <v>37</v>
      </c>
      <c r="O263" s="2">
        <v>36</v>
      </c>
    </row>
    <row r="264" spans="6:15" ht="15" customHeight="1" x14ac:dyDescent="0.25">
      <c r="F264" s="3" t="s">
        <v>1855</v>
      </c>
      <c r="G264" s="2">
        <v>573</v>
      </c>
      <c r="H264" s="2" t="s">
        <v>183</v>
      </c>
      <c r="I264" s="2" t="s">
        <v>146</v>
      </c>
      <c r="J264" s="2" t="s">
        <v>201</v>
      </c>
      <c r="M264" s="2" t="s">
        <v>2502</v>
      </c>
      <c r="N264" s="2">
        <v>37</v>
      </c>
      <c r="O264" s="2">
        <v>35</v>
      </c>
    </row>
    <row r="265" spans="6:15" ht="15" customHeight="1" x14ac:dyDescent="0.25">
      <c r="F265" s="3" t="s">
        <v>1856</v>
      </c>
      <c r="G265" s="2">
        <v>575</v>
      </c>
      <c r="H265" s="2" t="s">
        <v>183</v>
      </c>
      <c r="I265" s="2" t="s">
        <v>149</v>
      </c>
      <c r="J265" s="2" t="s">
        <v>203</v>
      </c>
      <c r="M265" s="2" t="s">
        <v>1277</v>
      </c>
      <c r="N265" s="2">
        <v>37</v>
      </c>
      <c r="O265" s="2">
        <v>37</v>
      </c>
    </row>
    <row r="266" spans="6:15" ht="15" customHeight="1" x14ac:dyDescent="0.25">
      <c r="F266" s="3" t="s">
        <v>1857</v>
      </c>
      <c r="G266" s="2">
        <v>574</v>
      </c>
      <c r="H266" s="2" t="s">
        <v>183</v>
      </c>
      <c r="I266" s="2" t="s">
        <v>152</v>
      </c>
      <c r="J266" s="2" t="s">
        <v>205</v>
      </c>
      <c r="M266" s="2" t="s">
        <v>1279</v>
      </c>
      <c r="N266" s="2">
        <v>36</v>
      </c>
      <c r="O266" s="2">
        <v>36</v>
      </c>
    </row>
    <row r="267" spans="6:15" ht="15" customHeight="1" x14ac:dyDescent="0.25">
      <c r="F267" s="3" t="s">
        <v>1858</v>
      </c>
      <c r="G267" s="2">
        <v>577</v>
      </c>
      <c r="H267" s="2" t="s">
        <v>183</v>
      </c>
      <c r="I267" s="2" t="s">
        <v>207</v>
      </c>
      <c r="J267" s="2" t="s">
        <v>208</v>
      </c>
      <c r="M267" s="2" t="s">
        <v>358</v>
      </c>
      <c r="N267" s="2">
        <v>34</v>
      </c>
      <c r="O267" s="2">
        <v>35</v>
      </c>
    </row>
    <row r="268" spans="6:15" ht="15" customHeight="1" x14ac:dyDescent="0.25">
      <c r="F268" s="3" t="s">
        <v>1859</v>
      </c>
      <c r="G268" s="2">
        <v>739</v>
      </c>
      <c r="H268" s="2" t="s">
        <v>332</v>
      </c>
      <c r="I268" s="2" t="s">
        <v>333</v>
      </c>
      <c r="J268" s="2" t="s">
        <v>334</v>
      </c>
      <c r="M268" s="2" t="s">
        <v>360</v>
      </c>
      <c r="N268" s="2">
        <v>37</v>
      </c>
      <c r="O268" s="2">
        <v>34</v>
      </c>
    </row>
    <row r="269" spans="6:15" ht="15" customHeight="1" x14ac:dyDescent="0.25">
      <c r="F269" s="3" t="s">
        <v>1860</v>
      </c>
      <c r="G269" s="2">
        <v>742</v>
      </c>
      <c r="H269" s="2" t="s">
        <v>332</v>
      </c>
      <c r="I269" s="2" t="s">
        <v>335</v>
      </c>
      <c r="J269" s="2" t="s">
        <v>336</v>
      </c>
      <c r="M269" s="2" t="s">
        <v>363</v>
      </c>
      <c r="N269" s="2">
        <v>37</v>
      </c>
      <c r="O269" s="2">
        <v>37</v>
      </c>
    </row>
    <row r="270" spans="6:15" ht="15" customHeight="1" x14ac:dyDescent="0.25">
      <c r="F270" s="3" t="s">
        <v>1861</v>
      </c>
      <c r="G270" s="2">
        <v>12417</v>
      </c>
      <c r="H270" s="2" t="s">
        <v>332</v>
      </c>
      <c r="I270" s="2" t="s">
        <v>337</v>
      </c>
      <c r="J270" s="2" t="s">
        <v>338</v>
      </c>
      <c r="M270" s="2" t="s">
        <v>365</v>
      </c>
      <c r="N270" s="2">
        <v>37</v>
      </c>
      <c r="O270" s="2">
        <v>37</v>
      </c>
    </row>
    <row r="271" spans="6:15" ht="15" customHeight="1" x14ac:dyDescent="0.25">
      <c r="F271" s="3" t="s">
        <v>1862</v>
      </c>
      <c r="G271" s="2">
        <v>12418</v>
      </c>
      <c r="H271" s="2" t="s">
        <v>332</v>
      </c>
      <c r="I271" s="2" t="s">
        <v>339</v>
      </c>
      <c r="J271" s="2" t="s">
        <v>340</v>
      </c>
      <c r="M271" s="2" t="s">
        <v>5082</v>
      </c>
      <c r="N271" s="2">
        <v>36</v>
      </c>
      <c r="O271" s="2">
        <v>36</v>
      </c>
    </row>
    <row r="272" spans="6:15" ht="15" customHeight="1" x14ac:dyDescent="0.25">
      <c r="F272" s="3" t="s">
        <v>1863</v>
      </c>
      <c r="G272" s="2">
        <v>22416</v>
      </c>
      <c r="H272" s="2" t="s">
        <v>332</v>
      </c>
      <c r="I272" s="2" t="s">
        <v>341</v>
      </c>
      <c r="J272" s="2" t="s">
        <v>342</v>
      </c>
      <c r="M272" s="2" t="s">
        <v>374</v>
      </c>
      <c r="N272" s="2">
        <v>37</v>
      </c>
      <c r="O272" s="2">
        <v>37</v>
      </c>
    </row>
    <row r="273" spans="6:15" ht="15" customHeight="1" x14ac:dyDescent="0.25">
      <c r="F273" s="3" t="s">
        <v>1864</v>
      </c>
      <c r="G273" s="2">
        <v>743</v>
      </c>
      <c r="H273" s="2" t="s">
        <v>332</v>
      </c>
      <c r="I273" s="2" t="s">
        <v>343</v>
      </c>
      <c r="J273" s="2" t="s">
        <v>344</v>
      </c>
      <c r="M273" s="2" t="s">
        <v>370</v>
      </c>
      <c r="N273" s="2">
        <v>37</v>
      </c>
      <c r="O273" s="2">
        <v>37</v>
      </c>
    </row>
    <row r="274" spans="6:15" ht="15" customHeight="1" x14ac:dyDescent="0.25">
      <c r="F274" s="3" t="s">
        <v>1865</v>
      </c>
      <c r="G274" s="2">
        <v>737</v>
      </c>
      <c r="H274" s="2" t="s">
        <v>332</v>
      </c>
      <c r="I274" s="2" t="s">
        <v>345</v>
      </c>
      <c r="J274" s="2" t="s">
        <v>346</v>
      </c>
      <c r="M274" s="2" t="s">
        <v>368</v>
      </c>
      <c r="N274" s="2">
        <v>37</v>
      </c>
      <c r="O274" s="2">
        <v>37</v>
      </c>
    </row>
    <row r="275" spans="6:15" ht="15" customHeight="1" x14ac:dyDescent="0.25">
      <c r="F275" s="3" t="s">
        <v>1866</v>
      </c>
      <c r="G275" s="2">
        <v>12396</v>
      </c>
      <c r="H275" s="2" t="s">
        <v>332</v>
      </c>
      <c r="I275" s="2" t="s">
        <v>347</v>
      </c>
      <c r="J275" s="2" t="s">
        <v>348</v>
      </c>
      <c r="M275" s="2" t="s">
        <v>372</v>
      </c>
      <c r="N275" s="2">
        <v>37</v>
      </c>
      <c r="O275" s="2">
        <v>37</v>
      </c>
    </row>
    <row r="276" spans="6:15" ht="15" customHeight="1" x14ac:dyDescent="0.25">
      <c r="F276" s="3" t="s">
        <v>1867</v>
      </c>
      <c r="G276" s="2">
        <v>736</v>
      </c>
      <c r="H276" s="2" t="s">
        <v>332</v>
      </c>
      <c r="I276" s="2" t="s">
        <v>349</v>
      </c>
      <c r="J276" s="2" t="s">
        <v>350</v>
      </c>
      <c r="M276" s="2" t="s">
        <v>376</v>
      </c>
      <c r="N276" s="2">
        <v>37</v>
      </c>
      <c r="O276" s="2">
        <v>37</v>
      </c>
    </row>
    <row r="277" spans="6:15" ht="15" customHeight="1" x14ac:dyDescent="0.25">
      <c r="F277" s="3" t="s">
        <v>1868</v>
      </c>
      <c r="G277" s="2">
        <v>12400</v>
      </c>
      <c r="H277" s="2" t="s">
        <v>332</v>
      </c>
      <c r="I277" s="2" t="s">
        <v>351</v>
      </c>
      <c r="J277" s="2" t="s">
        <v>352</v>
      </c>
      <c r="M277" s="2" t="s">
        <v>378</v>
      </c>
      <c r="N277" s="2">
        <v>37</v>
      </c>
      <c r="O277" s="2">
        <v>37</v>
      </c>
    </row>
    <row r="278" spans="6:15" ht="15" customHeight="1" x14ac:dyDescent="0.25">
      <c r="F278" s="3" t="s">
        <v>1869</v>
      </c>
      <c r="G278" s="2">
        <v>12407</v>
      </c>
      <c r="H278" s="2" t="s">
        <v>332</v>
      </c>
      <c r="I278" s="2" t="s">
        <v>353</v>
      </c>
      <c r="J278" s="2" t="s">
        <v>354</v>
      </c>
      <c r="M278" s="2" t="s">
        <v>386</v>
      </c>
      <c r="N278" s="2">
        <v>36</v>
      </c>
      <c r="O278" s="2">
        <v>36</v>
      </c>
    </row>
    <row r="279" spans="6:15" ht="15" customHeight="1" x14ac:dyDescent="0.25">
      <c r="F279" s="3" t="s">
        <v>1870</v>
      </c>
      <c r="G279" s="2">
        <v>754</v>
      </c>
      <c r="H279" s="2" t="s">
        <v>223</v>
      </c>
      <c r="I279" s="2" t="s">
        <v>531</v>
      </c>
      <c r="J279" s="2" t="s">
        <v>532</v>
      </c>
      <c r="M279" s="2" t="s">
        <v>380</v>
      </c>
      <c r="N279" s="2">
        <v>37</v>
      </c>
      <c r="O279" s="2">
        <v>37</v>
      </c>
    </row>
    <row r="280" spans="6:15" ht="15" customHeight="1" x14ac:dyDescent="0.25">
      <c r="F280" s="3" t="s">
        <v>1871</v>
      </c>
      <c r="G280" s="2">
        <v>756</v>
      </c>
      <c r="H280" s="2" t="s">
        <v>223</v>
      </c>
      <c r="I280" s="2" t="s">
        <v>918</v>
      </c>
      <c r="J280" s="2" t="s">
        <v>919</v>
      </c>
      <c r="M280" s="2" t="s">
        <v>384</v>
      </c>
      <c r="N280" s="2">
        <v>37</v>
      </c>
      <c r="O280" s="2">
        <v>37</v>
      </c>
    </row>
    <row r="281" spans="6:15" ht="15" customHeight="1" x14ac:dyDescent="0.25">
      <c r="F281" s="3" t="s">
        <v>1872</v>
      </c>
      <c r="G281" s="2">
        <v>28540</v>
      </c>
      <c r="H281" s="2" t="s">
        <v>223</v>
      </c>
      <c r="I281" s="2" t="s">
        <v>920</v>
      </c>
      <c r="J281" s="2" t="s">
        <v>921</v>
      </c>
      <c r="M281" s="2" t="s">
        <v>5083</v>
      </c>
      <c r="N281" s="2">
        <v>37</v>
      </c>
      <c r="O281" s="2">
        <v>37</v>
      </c>
    </row>
    <row r="282" spans="6:15" ht="15" customHeight="1" x14ac:dyDescent="0.25">
      <c r="F282" s="3" t="s">
        <v>1873</v>
      </c>
      <c r="G282" s="2">
        <v>759</v>
      </c>
      <c r="H282" s="2" t="s">
        <v>223</v>
      </c>
      <c r="I282" s="2" t="s">
        <v>224</v>
      </c>
      <c r="J282" s="2" t="s">
        <v>225</v>
      </c>
      <c r="M282" s="2" t="s">
        <v>382</v>
      </c>
      <c r="N282" s="2">
        <v>37</v>
      </c>
      <c r="O282" s="2">
        <v>37</v>
      </c>
    </row>
    <row r="283" spans="6:15" ht="15" customHeight="1" x14ac:dyDescent="0.25">
      <c r="F283" s="3" t="s">
        <v>1874</v>
      </c>
      <c r="G283" s="2">
        <v>760</v>
      </c>
      <c r="H283" s="2" t="s">
        <v>223</v>
      </c>
      <c r="I283" s="2" t="s">
        <v>227</v>
      </c>
      <c r="J283" s="2" t="s">
        <v>228</v>
      </c>
      <c r="M283" s="2" t="s">
        <v>5084</v>
      </c>
      <c r="N283" s="2">
        <v>37</v>
      </c>
      <c r="O283" s="2">
        <v>37</v>
      </c>
    </row>
    <row r="284" spans="6:15" ht="15" customHeight="1" x14ac:dyDescent="0.25">
      <c r="F284" s="3" t="s">
        <v>1875</v>
      </c>
      <c r="G284" s="2">
        <v>17442</v>
      </c>
      <c r="H284" s="2" t="s">
        <v>223</v>
      </c>
      <c r="I284" s="2" t="s">
        <v>922</v>
      </c>
      <c r="J284" s="2" t="s">
        <v>923</v>
      </c>
      <c r="M284" s="2" t="s">
        <v>330</v>
      </c>
      <c r="N284" s="2">
        <v>36</v>
      </c>
      <c r="O284" s="2">
        <v>36</v>
      </c>
    </row>
    <row r="285" spans="6:15" ht="15" customHeight="1" x14ac:dyDescent="0.25">
      <c r="F285" s="3" t="s">
        <v>1876</v>
      </c>
      <c r="G285" s="2">
        <v>762</v>
      </c>
      <c r="H285" s="2" t="s">
        <v>223</v>
      </c>
      <c r="I285" s="2" t="s">
        <v>924</v>
      </c>
      <c r="J285" s="2" t="s">
        <v>925</v>
      </c>
      <c r="M285" s="2" t="s">
        <v>5085</v>
      </c>
      <c r="N285" s="2">
        <v>35</v>
      </c>
      <c r="O285" s="2">
        <v>37</v>
      </c>
    </row>
    <row r="286" spans="6:15" ht="15" customHeight="1" x14ac:dyDescent="0.25">
      <c r="F286" s="3" t="s">
        <v>1877</v>
      </c>
      <c r="G286" s="2">
        <v>763</v>
      </c>
      <c r="H286" s="2" t="s">
        <v>223</v>
      </c>
      <c r="I286" s="2" t="s">
        <v>230</v>
      </c>
      <c r="J286" s="2" t="s">
        <v>231</v>
      </c>
      <c r="M286" s="2" t="s">
        <v>326</v>
      </c>
      <c r="N286" s="2">
        <v>36</v>
      </c>
      <c r="O286" s="2">
        <v>36</v>
      </c>
    </row>
    <row r="287" spans="6:15" ht="15" customHeight="1" x14ac:dyDescent="0.25">
      <c r="F287" s="3" t="s">
        <v>1878</v>
      </c>
      <c r="G287" s="2">
        <v>27133</v>
      </c>
      <c r="H287" s="2" t="s">
        <v>223</v>
      </c>
      <c r="I287" s="2" t="s">
        <v>926</v>
      </c>
      <c r="J287" s="2" t="s">
        <v>927</v>
      </c>
      <c r="M287" s="2" t="s">
        <v>1102</v>
      </c>
      <c r="N287" s="2">
        <v>35</v>
      </c>
      <c r="O287" s="2">
        <v>35</v>
      </c>
    </row>
    <row r="288" spans="6:15" ht="15" customHeight="1" x14ac:dyDescent="0.25">
      <c r="F288" s="3" t="s">
        <v>1879</v>
      </c>
      <c r="G288" s="2">
        <v>764</v>
      </c>
      <c r="H288" s="2" t="s">
        <v>223</v>
      </c>
      <c r="I288" s="2" t="s">
        <v>233</v>
      </c>
      <c r="J288" s="2" t="s">
        <v>234</v>
      </c>
      <c r="M288" s="2" t="s">
        <v>328</v>
      </c>
      <c r="N288" s="2">
        <v>35</v>
      </c>
      <c r="O288" s="2">
        <v>35</v>
      </c>
    </row>
    <row r="289" spans="6:15" ht="15" customHeight="1" x14ac:dyDescent="0.25">
      <c r="F289" s="3" t="s">
        <v>1880</v>
      </c>
      <c r="G289" s="2">
        <v>27374</v>
      </c>
      <c r="H289" s="2" t="s">
        <v>223</v>
      </c>
      <c r="I289" s="2" t="s">
        <v>1401</v>
      </c>
      <c r="J289" s="2" t="s">
        <v>1402</v>
      </c>
      <c r="M289" s="2" t="s">
        <v>5086</v>
      </c>
      <c r="N289" s="2">
        <v>37</v>
      </c>
      <c r="O289" s="2">
        <v>37</v>
      </c>
    </row>
    <row r="290" spans="6:15" ht="15" customHeight="1" x14ac:dyDescent="0.25">
      <c r="F290" s="3" t="s">
        <v>1881</v>
      </c>
      <c r="G290" s="2">
        <v>765</v>
      </c>
      <c r="H290" s="2" t="s">
        <v>223</v>
      </c>
      <c r="I290" s="2" t="s">
        <v>236</v>
      </c>
      <c r="J290" s="2" t="s">
        <v>237</v>
      </c>
      <c r="M290" s="2" t="s">
        <v>5087</v>
      </c>
      <c r="N290" s="2">
        <v>35</v>
      </c>
      <c r="O290" s="2">
        <v>35</v>
      </c>
    </row>
    <row r="291" spans="6:15" ht="15" customHeight="1" x14ac:dyDescent="0.25">
      <c r="F291" s="3" t="s">
        <v>1882</v>
      </c>
      <c r="G291" s="2">
        <v>766</v>
      </c>
      <c r="H291" s="2" t="s">
        <v>223</v>
      </c>
      <c r="I291" s="2" t="s">
        <v>519</v>
      </c>
      <c r="J291" s="2" t="s">
        <v>520</v>
      </c>
      <c r="M291" s="2" t="s">
        <v>5088</v>
      </c>
      <c r="N291" s="2">
        <v>36</v>
      </c>
      <c r="O291" s="2">
        <v>35</v>
      </c>
    </row>
    <row r="292" spans="6:15" ht="15" customHeight="1" x14ac:dyDescent="0.25">
      <c r="F292" s="3" t="s">
        <v>1883</v>
      </c>
      <c r="G292" s="2">
        <v>6147</v>
      </c>
      <c r="H292" s="2" t="s">
        <v>223</v>
      </c>
      <c r="I292" s="2" t="s">
        <v>521</v>
      </c>
      <c r="J292" s="2" t="s">
        <v>522</v>
      </c>
      <c r="M292" s="2" t="s">
        <v>5089</v>
      </c>
      <c r="N292" s="2">
        <v>35</v>
      </c>
      <c r="O292" s="2">
        <v>35</v>
      </c>
    </row>
    <row r="293" spans="6:15" ht="15" customHeight="1" x14ac:dyDescent="0.25">
      <c r="F293" s="3" t="s">
        <v>1884</v>
      </c>
      <c r="G293" s="2">
        <v>767</v>
      </c>
      <c r="H293" s="2" t="s">
        <v>223</v>
      </c>
      <c r="I293" s="2" t="s">
        <v>928</v>
      </c>
      <c r="J293" s="2" t="s">
        <v>929</v>
      </c>
      <c r="M293" s="2" t="s">
        <v>5090</v>
      </c>
      <c r="N293" s="2">
        <v>36</v>
      </c>
      <c r="O293" s="2">
        <v>36</v>
      </c>
    </row>
    <row r="294" spans="6:15" ht="15" customHeight="1" x14ac:dyDescent="0.25">
      <c r="F294" s="3" t="s">
        <v>1885</v>
      </c>
      <c r="G294" s="2">
        <v>12459</v>
      </c>
      <c r="H294" s="2" t="s">
        <v>223</v>
      </c>
      <c r="I294" s="2" t="s">
        <v>523</v>
      </c>
      <c r="J294" s="2" t="s">
        <v>524</v>
      </c>
      <c r="M294" s="2" t="s">
        <v>5091</v>
      </c>
      <c r="N294" s="2">
        <v>37</v>
      </c>
      <c r="O294" s="2">
        <v>37</v>
      </c>
    </row>
    <row r="295" spans="6:15" ht="15" customHeight="1" x14ac:dyDescent="0.25">
      <c r="F295" s="3" t="s">
        <v>1886</v>
      </c>
      <c r="G295" s="2">
        <v>25041</v>
      </c>
      <c r="H295" s="2" t="s">
        <v>223</v>
      </c>
      <c r="I295" s="2" t="s">
        <v>930</v>
      </c>
      <c r="J295" s="2" t="s">
        <v>931</v>
      </c>
      <c r="M295" s="2" t="s">
        <v>5092</v>
      </c>
      <c r="N295" s="2">
        <v>35</v>
      </c>
      <c r="O295" s="2">
        <v>35</v>
      </c>
    </row>
    <row r="296" spans="6:15" ht="15" customHeight="1" x14ac:dyDescent="0.25">
      <c r="F296" s="3" t="s">
        <v>1887</v>
      </c>
      <c r="G296" s="2">
        <v>778</v>
      </c>
      <c r="H296" s="2" t="s">
        <v>223</v>
      </c>
      <c r="I296" s="2" t="s">
        <v>535</v>
      </c>
      <c r="J296" s="2" t="s">
        <v>536</v>
      </c>
      <c r="M296" s="2" t="s">
        <v>5093</v>
      </c>
      <c r="N296" s="2">
        <v>36</v>
      </c>
      <c r="O296" s="2">
        <v>36</v>
      </c>
    </row>
    <row r="297" spans="6:15" ht="15" customHeight="1" x14ac:dyDescent="0.25">
      <c r="F297" s="3" t="s">
        <v>1888</v>
      </c>
      <c r="G297" s="2">
        <v>12461</v>
      </c>
      <c r="H297" s="2" t="s">
        <v>223</v>
      </c>
      <c r="I297" s="2" t="s">
        <v>934</v>
      </c>
      <c r="J297" s="2" t="s">
        <v>935</v>
      </c>
      <c r="M297" s="2" t="s">
        <v>324</v>
      </c>
      <c r="N297" s="2">
        <v>36</v>
      </c>
      <c r="O297" s="2">
        <v>36</v>
      </c>
    </row>
    <row r="298" spans="6:15" ht="15" customHeight="1" x14ac:dyDescent="0.25">
      <c r="F298" s="3" t="s">
        <v>1889</v>
      </c>
      <c r="G298" s="2">
        <v>771</v>
      </c>
      <c r="H298" s="2" t="s">
        <v>223</v>
      </c>
      <c r="I298" s="2" t="s">
        <v>525</v>
      </c>
      <c r="J298" s="2" t="s">
        <v>526</v>
      </c>
      <c r="M298" s="2" t="s">
        <v>5094</v>
      </c>
      <c r="N298" s="2">
        <v>37</v>
      </c>
      <c r="O298" s="2">
        <v>37</v>
      </c>
    </row>
    <row r="299" spans="6:15" ht="15" customHeight="1" x14ac:dyDescent="0.25">
      <c r="F299" s="3" t="s">
        <v>1890</v>
      </c>
      <c r="G299" s="2">
        <v>21451</v>
      </c>
      <c r="H299" s="2" t="s">
        <v>223</v>
      </c>
      <c r="I299" s="2" t="s">
        <v>1032</v>
      </c>
      <c r="J299" s="2" t="s">
        <v>1033</v>
      </c>
      <c r="M299" s="2" t="s">
        <v>5095</v>
      </c>
      <c r="N299" s="2">
        <v>36</v>
      </c>
      <c r="O299" s="2">
        <v>36</v>
      </c>
    </row>
    <row r="300" spans="6:15" ht="15" customHeight="1" x14ac:dyDescent="0.25">
      <c r="F300" s="3" t="s">
        <v>1891</v>
      </c>
      <c r="G300" s="2">
        <v>12591</v>
      </c>
      <c r="H300" s="2" t="s">
        <v>223</v>
      </c>
      <c r="I300" s="2" t="s">
        <v>936</v>
      </c>
      <c r="J300" s="2" t="s">
        <v>937</v>
      </c>
      <c r="M300" s="2" t="s">
        <v>5096</v>
      </c>
      <c r="N300" s="2">
        <v>37</v>
      </c>
      <c r="O300" s="2">
        <v>37</v>
      </c>
    </row>
    <row r="301" spans="6:15" ht="15" customHeight="1" x14ac:dyDescent="0.25">
      <c r="F301" s="3" t="s">
        <v>1892</v>
      </c>
      <c r="G301" s="2">
        <v>773</v>
      </c>
      <c r="H301" s="2" t="s">
        <v>223</v>
      </c>
      <c r="I301" s="2" t="s">
        <v>527</v>
      </c>
      <c r="J301" s="2" t="s">
        <v>528</v>
      </c>
      <c r="M301" s="2" t="s">
        <v>5097</v>
      </c>
      <c r="N301" s="2">
        <v>35</v>
      </c>
      <c r="O301" s="2">
        <v>33</v>
      </c>
    </row>
    <row r="302" spans="6:15" ht="15" customHeight="1" x14ac:dyDescent="0.25">
      <c r="F302" s="3" t="s">
        <v>1893</v>
      </c>
      <c r="G302" s="2">
        <v>774</v>
      </c>
      <c r="H302" s="2" t="s">
        <v>223</v>
      </c>
      <c r="I302" s="2" t="s">
        <v>533</v>
      </c>
      <c r="J302" s="2" t="s">
        <v>534</v>
      </c>
      <c r="M302" s="2" t="s">
        <v>5098</v>
      </c>
      <c r="N302" s="2">
        <v>36</v>
      </c>
      <c r="O302" s="2">
        <v>36</v>
      </c>
    </row>
    <row r="303" spans="6:15" ht="15" customHeight="1" x14ac:dyDescent="0.25">
      <c r="F303" s="3" t="s">
        <v>1894</v>
      </c>
      <c r="G303" s="2">
        <v>775</v>
      </c>
      <c r="H303" s="2" t="s">
        <v>223</v>
      </c>
      <c r="I303" s="2" t="s">
        <v>239</v>
      </c>
      <c r="J303" s="2" t="s">
        <v>240</v>
      </c>
      <c r="M303" s="2" t="s">
        <v>5099</v>
      </c>
      <c r="N303" s="2">
        <v>35</v>
      </c>
      <c r="O303" s="2">
        <v>35</v>
      </c>
    </row>
    <row r="304" spans="6:15" ht="15" customHeight="1" x14ac:dyDescent="0.25">
      <c r="F304" s="3" t="s">
        <v>1895</v>
      </c>
      <c r="G304" s="2">
        <v>776</v>
      </c>
      <c r="H304" s="2" t="s">
        <v>223</v>
      </c>
      <c r="I304" s="2" t="s">
        <v>242</v>
      </c>
      <c r="J304" s="2" t="s">
        <v>243</v>
      </c>
      <c r="M304" s="2" t="s">
        <v>1448</v>
      </c>
      <c r="N304" s="2">
        <v>37</v>
      </c>
      <c r="O304" s="2">
        <v>37</v>
      </c>
    </row>
    <row r="305" spans="6:15" ht="15" customHeight="1" x14ac:dyDescent="0.25">
      <c r="F305" s="3" t="s">
        <v>1896</v>
      </c>
      <c r="G305" s="2">
        <v>777</v>
      </c>
      <c r="H305" s="2" t="s">
        <v>223</v>
      </c>
      <c r="I305" s="2" t="s">
        <v>938</v>
      </c>
      <c r="J305" s="2" t="s">
        <v>939</v>
      </c>
      <c r="M305" s="2" t="s">
        <v>5100</v>
      </c>
      <c r="N305" s="2">
        <v>37</v>
      </c>
      <c r="O305" s="2">
        <v>37</v>
      </c>
    </row>
    <row r="306" spans="6:15" ht="15" customHeight="1" x14ac:dyDescent="0.25">
      <c r="F306" s="3" t="s">
        <v>1897</v>
      </c>
      <c r="G306" s="2">
        <v>12597</v>
      </c>
      <c r="H306" s="2" t="s">
        <v>223</v>
      </c>
      <c r="I306" s="2" t="s">
        <v>529</v>
      </c>
      <c r="J306" s="2" t="s">
        <v>530</v>
      </c>
      <c r="M306" s="2" t="s">
        <v>5101</v>
      </c>
      <c r="N306" s="2">
        <v>37</v>
      </c>
      <c r="O306" s="2">
        <v>37</v>
      </c>
    </row>
    <row r="307" spans="6:15" ht="15" customHeight="1" x14ac:dyDescent="0.25">
      <c r="F307" s="3" t="s">
        <v>1898</v>
      </c>
      <c r="G307" s="2">
        <v>27158</v>
      </c>
      <c r="H307" s="2" t="s">
        <v>223</v>
      </c>
      <c r="I307" s="2" t="s">
        <v>940</v>
      </c>
      <c r="J307" s="2" t="s">
        <v>941</v>
      </c>
      <c r="M307" s="2" t="s">
        <v>3371</v>
      </c>
      <c r="N307" s="2">
        <v>35</v>
      </c>
      <c r="O307" s="2">
        <v>35</v>
      </c>
    </row>
    <row r="308" spans="6:15" ht="15" customHeight="1" x14ac:dyDescent="0.25">
      <c r="F308" s="3" t="s">
        <v>1899</v>
      </c>
      <c r="G308" s="2">
        <v>17447</v>
      </c>
      <c r="H308" s="2" t="s">
        <v>223</v>
      </c>
      <c r="I308" s="2" t="s">
        <v>942</v>
      </c>
      <c r="J308" s="2" t="s">
        <v>943</v>
      </c>
      <c r="M308" s="2" t="s">
        <v>1109</v>
      </c>
      <c r="N308" s="2">
        <v>37</v>
      </c>
      <c r="O308" s="2">
        <v>37</v>
      </c>
    </row>
    <row r="309" spans="6:15" ht="15" customHeight="1" x14ac:dyDescent="0.25">
      <c r="F309" s="3" t="s">
        <v>1900</v>
      </c>
      <c r="G309" s="2">
        <v>17448</v>
      </c>
      <c r="H309" s="2" t="s">
        <v>223</v>
      </c>
      <c r="I309" s="2" t="s">
        <v>944</v>
      </c>
      <c r="J309" s="2" t="s">
        <v>945</v>
      </c>
      <c r="M309" s="2" t="s">
        <v>1107</v>
      </c>
      <c r="N309" s="2">
        <v>37</v>
      </c>
      <c r="O309" s="2">
        <v>37</v>
      </c>
    </row>
    <row r="310" spans="6:15" ht="15" customHeight="1" x14ac:dyDescent="0.25">
      <c r="F310" s="3" t="s">
        <v>1901</v>
      </c>
      <c r="G310" s="2">
        <v>12464</v>
      </c>
      <c r="H310" s="2" t="s">
        <v>223</v>
      </c>
      <c r="I310" s="2" t="s">
        <v>294</v>
      </c>
      <c r="J310" s="2" t="s">
        <v>295</v>
      </c>
      <c r="M310" s="2" t="s">
        <v>1105</v>
      </c>
      <c r="N310" s="2">
        <v>37</v>
      </c>
      <c r="O310" s="2">
        <v>37</v>
      </c>
    </row>
    <row r="311" spans="6:15" ht="15" customHeight="1" x14ac:dyDescent="0.25">
      <c r="F311" s="3" t="s">
        <v>1902</v>
      </c>
      <c r="G311" s="2">
        <v>27497</v>
      </c>
      <c r="H311" s="2" t="s">
        <v>223</v>
      </c>
      <c r="I311" s="2" t="s">
        <v>511</v>
      </c>
      <c r="J311" s="2" t="s">
        <v>1479</v>
      </c>
      <c r="M311" s="2" t="s">
        <v>1224</v>
      </c>
      <c r="N311" s="2">
        <v>37</v>
      </c>
      <c r="O311" s="2">
        <v>37</v>
      </c>
    </row>
    <row r="312" spans="6:15" ht="15" customHeight="1" x14ac:dyDescent="0.25">
      <c r="F312" s="3" t="s">
        <v>1903</v>
      </c>
      <c r="G312" s="2">
        <v>35827</v>
      </c>
      <c r="H312" s="2" t="s">
        <v>948</v>
      </c>
      <c r="I312" s="2" t="s">
        <v>949</v>
      </c>
      <c r="J312" s="2" t="s">
        <v>950</v>
      </c>
      <c r="M312" s="2" t="s">
        <v>1222</v>
      </c>
      <c r="N312" s="2">
        <v>37</v>
      </c>
      <c r="O312" s="2">
        <v>37</v>
      </c>
    </row>
    <row r="313" spans="6:15" ht="15" customHeight="1" x14ac:dyDescent="0.25">
      <c r="F313" s="3" t="s">
        <v>1904</v>
      </c>
      <c r="G313" s="2">
        <v>13020</v>
      </c>
      <c r="H313" s="2" t="s">
        <v>459</v>
      </c>
      <c r="I313" s="2" t="s">
        <v>460</v>
      </c>
      <c r="J313" s="2" t="s">
        <v>461</v>
      </c>
      <c r="M313" s="2" t="s">
        <v>1220</v>
      </c>
      <c r="N313" s="2">
        <v>37</v>
      </c>
      <c r="O313" s="2">
        <v>37</v>
      </c>
    </row>
    <row r="314" spans="6:15" ht="15" customHeight="1" x14ac:dyDescent="0.25">
      <c r="F314" s="3" t="s">
        <v>1905</v>
      </c>
      <c r="G314" s="2">
        <v>13027</v>
      </c>
      <c r="H314" s="2" t="s">
        <v>459</v>
      </c>
      <c r="I314" s="2" t="s">
        <v>462</v>
      </c>
      <c r="J314" s="2" t="s">
        <v>463</v>
      </c>
      <c r="M314" s="2" t="s">
        <v>1341</v>
      </c>
      <c r="N314" s="2">
        <v>36</v>
      </c>
      <c r="O314" s="2">
        <v>34</v>
      </c>
    </row>
    <row r="315" spans="6:15" ht="15" customHeight="1" x14ac:dyDescent="0.25">
      <c r="F315" s="3" t="s">
        <v>1906</v>
      </c>
      <c r="G315" s="2">
        <v>14271</v>
      </c>
      <c r="H315" s="2" t="s">
        <v>459</v>
      </c>
      <c r="I315" s="2" t="s">
        <v>464</v>
      </c>
      <c r="J315" s="2" t="s">
        <v>465</v>
      </c>
      <c r="M315" s="2" t="s">
        <v>1339</v>
      </c>
      <c r="N315" s="2">
        <v>37</v>
      </c>
      <c r="O315" s="2">
        <v>37</v>
      </c>
    </row>
    <row r="316" spans="6:15" ht="15" customHeight="1" x14ac:dyDescent="0.25">
      <c r="F316" s="3" t="s">
        <v>1907</v>
      </c>
      <c r="G316" s="2">
        <v>13028</v>
      </c>
      <c r="H316" s="2" t="s">
        <v>459</v>
      </c>
      <c r="I316" s="2" t="s">
        <v>466</v>
      </c>
      <c r="J316" s="2" t="s">
        <v>467</v>
      </c>
      <c r="M316" s="2" t="s">
        <v>1337</v>
      </c>
      <c r="N316" s="2">
        <v>37</v>
      </c>
      <c r="O316" s="2">
        <v>37</v>
      </c>
    </row>
    <row r="317" spans="6:15" ht="15" customHeight="1" x14ac:dyDescent="0.25">
      <c r="F317" s="3" t="s">
        <v>1908</v>
      </c>
      <c r="G317" s="2">
        <v>13011</v>
      </c>
      <c r="H317" s="2" t="s">
        <v>459</v>
      </c>
      <c r="I317" s="2" t="s">
        <v>468</v>
      </c>
      <c r="J317" s="2" t="s">
        <v>469</v>
      </c>
      <c r="M317" s="2" t="s">
        <v>1724</v>
      </c>
      <c r="N317" s="2">
        <v>35</v>
      </c>
      <c r="O317" s="2">
        <v>35</v>
      </c>
    </row>
    <row r="318" spans="6:15" ht="15" customHeight="1" x14ac:dyDescent="0.25">
      <c r="F318" s="3" t="s">
        <v>1909</v>
      </c>
      <c r="G318" s="2">
        <v>13022</v>
      </c>
      <c r="H318" s="2" t="s">
        <v>459</v>
      </c>
      <c r="I318" s="2" t="s">
        <v>113</v>
      </c>
      <c r="J318" s="2" t="s">
        <v>470</v>
      </c>
      <c r="M318" s="2" t="s">
        <v>1727</v>
      </c>
      <c r="N318" s="2">
        <v>36</v>
      </c>
      <c r="O318" s="2">
        <v>35</v>
      </c>
    </row>
    <row r="319" spans="6:15" ht="15" customHeight="1" x14ac:dyDescent="0.25">
      <c r="F319" s="3" t="s">
        <v>1910</v>
      </c>
      <c r="G319" s="2">
        <v>13013</v>
      </c>
      <c r="H319" s="2" t="s">
        <v>459</v>
      </c>
      <c r="I319" s="2" t="s">
        <v>471</v>
      </c>
      <c r="J319" s="2" t="s">
        <v>472</v>
      </c>
      <c r="M319" s="2" t="s">
        <v>1719</v>
      </c>
      <c r="N319" s="2">
        <v>37</v>
      </c>
      <c r="O319" s="2">
        <v>37</v>
      </c>
    </row>
    <row r="320" spans="6:15" ht="15" customHeight="1" x14ac:dyDescent="0.25">
      <c r="F320" s="3" t="s">
        <v>1911</v>
      </c>
      <c r="G320" s="2">
        <v>13014</v>
      </c>
      <c r="H320" s="2" t="s">
        <v>459</v>
      </c>
      <c r="I320" s="2" t="s">
        <v>473</v>
      </c>
      <c r="J320" s="2" t="s">
        <v>474</v>
      </c>
      <c r="M320" s="2" t="s">
        <v>1423</v>
      </c>
      <c r="N320" s="2">
        <v>37</v>
      </c>
      <c r="O320" s="2">
        <v>37</v>
      </c>
    </row>
    <row r="321" spans="6:15" ht="15" customHeight="1" x14ac:dyDescent="0.25">
      <c r="F321" s="3" t="s">
        <v>1912</v>
      </c>
      <c r="G321" s="2">
        <v>13035</v>
      </c>
      <c r="H321" s="2" t="s">
        <v>459</v>
      </c>
      <c r="I321" s="2" t="s">
        <v>475</v>
      </c>
      <c r="J321" s="2" t="s">
        <v>476</v>
      </c>
      <c r="M321" s="2" t="s">
        <v>1425</v>
      </c>
      <c r="N321" s="2">
        <v>37</v>
      </c>
      <c r="O321" s="2">
        <v>37</v>
      </c>
    </row>
    <row r="322" spans="6:15" ht="15" customHeight="1" x14ac:dyDescent="0.25">
      <c r="F322" s="3" t="s">
        <v>1913</v>
      </c>
      <c r="G322" s="2">
        <v>13015</v>
      </c>
      <c r="H322" s="2" t="s">
        <v>459</v>
      </c>
      <c r="I322" s="2" t="s">
        <v>1156</v>
      </c>
      <c r="J322" s="2" t="s">
        <v>1157</v>
      </c>
      <c r="M322" s="2" t="s">
        <v>177</v>
      </c>
      <c r="N322" s="2">
        <v>35</v>
      </c>
      <c r="O322" s="2">
        <v>35</v>
      </c>
    </row>
    <row r="323" spans="6:15" ht="15" customHeight="1" x14ac:dyDescent="0.25">
      <c r="F323" s="3" t="s">
        <v>1914</v>
      </c>
      <c r="G323" s="2">
        <v>13019</v>
      </c>
      <c r="H323" s="2" t="s">
        <v>459</v>
      </c>
      <c r="I323" s="2" t="s">
        <v>477</v>
      </c>
      <c r="J323" s="2" t="s">
        <v>478</v>
      </c>
      <c r="M323" s="2" t="s">
        <v>179</v>
      </c>
      <c r="N323" s="2">
        <v>35</v>
      </c>
      <c r="O323" s="2">
        <v>35</v>
      </c>
    </row>
    <row r="324" spans="6:15" ht="15" customHeight="1" x14ac:dyDescent="0.25">
      <c r="F324" s="3" t="s">
        <v>1915</v>
      </c>
      <c r="G324" s="2">
        <v>13000</v>
      </c>
      <c r="H324" s="2" t="s">
        <v>459</v>
      </c>
      <c r="I324" s="2" t="s">
        <v>479</v>
      </c>
      <c r="J324" s="2" t="s">
        <v>480</v>
      </c>
      <c r="M324" s="2" t="s">
        <v>169</v>
      </c>
      <c r="N324" s="2">
        <v>35</v>
      </c>
      <c r="O324" s="2">
        <v>35</v>
      </c>
    </row>
    <row r="325" spans="6:15" ht="15" customHeight="1" x14ac:dyDescent="0.25">
      <c r="F325" s="3" t="s">
        <v>1916</v>
      </c>
      <c r="G325" s="2">
        <v>13016</v>
      </c>
      <c r="H325" s="2" t="s">
        <v>459</v>
      </c>
      <c r="I325" s="2" t="s">
        <v>481</v>
      </c>
      <c r="J325" s="2" t="s">
        <v>482</v>
      </c>
      <c r="M325" s="2" t="s">
        <v>173</v>
      </c>
      <c r="N325" s="2">
        <v>35</v>
      </c>
      <c r="O325" s="2">
        <v>35</v>
      </c>
    </row>
    <row r="326" spans="6:15" ht="15" customHeight="1" x14ac:dyDescent="0.25">
      <c r="F326" s="3" t="s">
        <v>1917</v>
      </c>
      <c r="G326" s="2">
        <v>13026</v>
      </c>
      <c r="H326" s="2" t="s">
        <v>459</v>
      </c>
      <c r="I326" s="2" t="s">
        <v>483</v>
      </c>
      <c r="J326" s="2" t="s">
        <v>484</v>
      </c>
      <c r="M326" s="2" t="s">
        <v>162</v>
      </c>
      <c r="N326" s="2">
        <v>35</v>
      </c>
      <c r="O326" s="2">
        <v>35</v>
      </c>
    </row>
    <row r="327" spans="6:15" ht="15" customHeight="1" x14ac:dyDescent="0.25">
      <c r="F327" s="3" t="s">
        <v>1918</v>
      </c>
      <c r="G327" s="2">
        <v>13017</v>
      </c>
      <c r="H327" s="2" t="s">
        <v>459</v>
      </c>
      <c r="I327" s="2" t="s">
        <v>485</v>
      </c>
      <c r="J327" s="2" t="s">
        <v>486</v>
      </c>
      <c r="M327" s="2" t="s">
        <v>164</v>
      </c>
      <c r="N327" s="2">
        <v>36</v>
      </c>
      <c r="O327" s="2">
        <v>36</v>
      </c>
    </row>
    <row r="328" spans="6:15" ht="15" customHeight="1" x14ac:dyDescent="0.25">
      <c r="F328" s="3" t="s">
        <v>1919</v>
      </c>
      <c r="G328" s="2">
        <v>13025</v>
      </c>
      <c r="H328" s="2" t="s">
        <v>459</v>
      </c>
      <c r="I328" s="2" t="s">
        <v>487</v>
      </c>
      <c r="J328" s="2" t="s">
        <v>488</v>
      </c>
      <c r="M328" s="2" t="s">
        <v>160</v>
      </c>
      <c r="N328" s="2">
        <v>35</v>
      </c>
      <c r="O328" s="2">
        <v>35</v>
      </c>
    </row>
    <row r="329" spans="6:15" ht="15" customHeight="1" x14ac:dyDescent="0.25">
      <c r="F329" s="3" t="s">
        <v>1920</v>
      </c>
      <c r="G329" s="2">
        <v>964</v>
      </c>
      <c r="H329" s="2" t="s">
        <v>1342</v>
      </c>
      <c r="I329" s="2" t="s">
        <v>1343</v>
      </c>
      <c r="J329" s="2" t="s">
        <v>1344</v>
      </c>
      <c r="M329" s="2" t="s">
        <v>171</v>
      </c>
      <c r="N329" s="2">
        <v>35</v>
      </c>
      <c r="O329" s="2">
        <v>35</v>
      </c>
    </row>
    <row r="330" spans="6:15" ht="15" customHeight="1" x14ac:dyDescent="0.25">
      <c r="F330" s="3" t="s">
        <v>1921</v>
      </c>
      <c r="G330" s="2">
        <v>968</v>
      </c>
      <c r="H330" s="2" t="s">
        <v>1342</v>
      </c>
      <c r="I330" s="2" t="s">
        <v>1345</v>
      </c>
      <c r="J330" s="2" t="s">
        <v>1346</v>
      </c>
      <c r="M330" s="2" t="s">
        <v>175</v>
      </c>
      <c r="N330" s="2">
        <v>35</v>
      </c>
      <c r="O330" s="2">
        <v>34</v>
      </c>
    </row>
    <row r="331" spans="6:15" ht="15" customHeight="1" x14ac:dyDescent="0.25">
      <c r="F331" s="3" t="s">
        <v>1922</v>
      </c>
      <c r="G331" s="2">
        <v>1048</v>
      </c>
      <c r="H331" s="2" t="s">
        <v>1342</v>
      </c>
      <c r="I331" s="2" t="s">
        <v>1347</v>
      </c>
      <c r="J331" s="2" t="s">
        <v>1348</v>
      </c>
      <c r="M331" s="2" t="s">
        <v>5102</v>
      </c>
      <c r="N331" s="2">
        <v>37</v>
      </c>
      <c r="O331" s="2">
        <v>37</v>
      </c>
    </row>
    <row r="332" spans="6:15" ht="15" customHeight="1" x14ac:dyDescent="0.25">
      <c r="F332" s="3" t="s">
        <v>1923</v>
      </c>
      <c r="G332" s="2">
        <v>966</v>
      </c>
      <c r="H332" s="2" t="s">
        <v>1342</v>
      </c>
      <c r="I332" s="2" t="s">
        <v>1924</v>
      </c>
      <c r="J332" s="2" t="s">
        <v>1925</v>
      </c>
      <c r="M332" s="2" t="s">
        <v>181</v>
      </c>
      <c r="N332" s="2">
        <v>35</v>
      </c>
      <c r="O332" s="2">
        <v>35</v>
      </c>
    </row>
    <row r="333" spans="6:15" ht="15" customHeight="1" x14ac:dyDescent="0.25">
      <c r="F333" s="3" t="s">
        <v>1926</v>
      </c>
      <c r="G333" s="2">
        <v>974</v>
      </c>
      <c r="H333" s="2" t="s">
        <v>1342</v>
      </c>
      <c r="I333" s="2" t="s">
        <v>1349</v>
      </c>
      <c r="J333" s="2" t="s">
        <v>1350</v>
      </c>
      <c r="M333" s="2" t="s">
        <v>293</v>
      </c>
      <c r="N333" s="2">
        <v>36</v>
      </c>
      <c r="O333" s="2">
        <v>36</v>
      </c>
    </row>
    <row r="334" spans="6:15" ht="15" customHeight="1" x14ac:dyDescent="0.25">
      <c r="F334" s="3" t="s">
        <v>1927</v>
      </c>
      <c r="G334" s="2">
        <v>975</v>
      </c>
      <c r="H334" s="2" t="s">
        <v>1342</v>
      </c>
      <c r="I334" s="2" t="s">
        <v>1351</v>
      </c>
      <c r="J334" s="2" t="s">
        <v>1352</v>
      </c>
      <c r="M334" s="2" t="s">
        <v>167</v>
      </c>
      <c r="N334" s="2">
        <v>35</v>
      </c>
      <c r="O334" s="2">
        <v>35</v>
      </c>
    </row>
    <row r="335" spans="6:15" ht="15" customHeight="1" x14ac:dyDescent="0.25">
      <c r="F335" s="3" t="s">
        <v>1928</v>
      </c>
      <c r="G335" s="2">
        <v>21338</v>
      </c>
      <c r="H335" s="2" t="s">
        <v>1342</v>
      </c>
      <c r="I335" s="2" t="s">
        <v>1353</v>
      </c>
      <c r="J335" s="2" t="s">
        <v>1354</v>
      </c>
      <c r="M335" s="2" t="s">
        <v>292</v>
      </c>
      <c r="N335" s="2">
        <v>36</v>
      </c>
      <c r="O335" s="2">
        <v>36</v>
      </c>
    </row>
    <row r="336" spans="6:15" ht="15" customHeight="1" x14ac:dyDescent="0.25">
      <c r="F336" s="3" t="s">
        <v>1929</v>
      </c>
      <c r="G336" s="2">
        <v>977</v>
      </c>
      <c r="H336" s="2" t="s">
        <v>1342</v>
      </c>
      <c r="I336" s="2" t="s">
        <v>1355</v>
      </c>
      <c r="J336" s="2" t="s">
        <v>1356</v>
      </c>
      <c r="M336" s="2" t="s">
        <v>1119</v>
      </c>
      <c r="N336" s="2">
        <v>37</v>
      </c>
      <c r="O336" s="2">
        <v>36</v>
      </c>
    </row>
    <row r="337" spans="6:15" ht="15" customHeight="1" x14ac:dyDescent="0.25">
      <c r="F337" s="3" t="s">
        <v>1930</v>
      </c>
      <c r="G337" s="2">
        <v>965</v>
      </c>
      <c r="H337" s="2" t="s">
        <v>1342</v>
      </c>
      <c r="I337" s="2" t="s">
        <v>1357</v>
      </c>
      <c r="J337" s="2" t="s">
        <v>1358</v>
      </c>
      <c r="M337" s="2" t="s">
        <v>1121</v>
      </c>
      <c r="N337" s="2">
        <v>37</v>
      </c>
      <c r="O337" s="2">
        <v>37</v>
      </c>
    </row>
    <row r="338" spans="6:15" ht="15" customHeight="1" x14ac:dyDescent="0.25">
      <c r="F338" s="3" t="s">
        <v>1931</v>
      </c>
      <c r="G338" s="2">
        <v>24756</v>
      </c>
      <c r="H338" s="2" t="s">
        <v>1158</v>
      </c>
      <c r="I338" s="2" t="s">
        <v>1456</v>
      </c>
      <c r="J338" s="2" t="s">
        <v>1457</v>
      </c>
      <c r="M338" s="2" t="s">
        <v>1115</v>
      </c>
      <c r="N338" s="2">
        <v>37</v>
      </c>
      <c r="O338" s="2">
        <v>36</v>
      </c>
    </row>
    <row r="339" spans="6:15" ht="15" customHeight="1" x14ac:dyDescent="0.25">
      <c r="F339" s="3" t="s">
        <v>1932</v>
      </c>
      <c r="G339" s="2">
        <v>24736</v>
      </c>
      <c r="H339" s="2" t="s">
        <v>1158</v>
      </c>
      <c r="I339" s="2" t="s">
        <v>1159</v>
      </c>
      <c r="J339" s="2" t="s">
        <v>1160</v>
      </c>
      <c r="M339" s="2" t="s">
        <v>1117</v>
      </c>
      <c r="N339" s="2">
        <v>37</v>
      </c>
      <c r="O339" s="2">
        <v>37</v>
      </c>
    </row>
    <row r="340" spans="6:15" ht="15" customHeight="1" x14ac:dyDescent="0.25">
      <c r="F340" s="3" t="s">
        <v>1933</v>
      </c>
      <c r="G340" s="2">
        <v>24751</v>
      </c>
      <c r="H340" s="2" t="s">
        <v>1158</v>
      </c>
      <c r="I340" s="2" t="s">
        <v>1484</v>
      </c>
      <c r="J340" s="2" t="s">
        <v>1485</v>
      </c>
      <c r="M340" s="2" t="s">
        <v>1245</v>
      </c>
      <c r="N340" s="2">
        <v>37</v>
      </c>
      <c r="O340" s="2">
        <v>37</v>
      </c>
    </row>
    <row r="341" spans="6:15" ht="15" customHeight="1" x14ac:dyDescent="0.25">
      <c r="F341" s="3" t="s">
        <v>1934</v>
      </c>
      <c r="G341" s="2">
        <v>24742</v>
      </c>
      <c r="H341" s="2" t="s">
        <v>1158</v>
      </c>
      <c r="I341" s="2" t="s">
        <v>1486</v>
      </c>
      <c r="J341" s="2" t="s">
        <v>1487</v>
      </c>
      <c r="M341" s="2" t="s">
        <v>1249</v>
      </c>
      <c r="N341" s="2">
        <v>37</v>
      </c>
      <c r="O341" s="2">
        <v>37</v>
      </c>
    </row>
    <row r="342" spans="6:15" ht="15" customHeight="1" x14ac:dyDescent="0.25">
      <c r="F342" s="3" t="s">
        <v>1935</v>
      </c>
      <c r="G342" s="2">
        <v>24769</v>
      </c>
      <c r="H342" s="2" t="s">
        <v>1158</v>
      </c>
      <c r="I342" s="2" t="s">
        <v>1458</v>
      </c>
      <c r="J342" s="2" t="s">
        <v>1459</v>
      </c>
      <c r="M342" s="2" t="s">
        <v>1126</v>
      </c>
      <c r="N342" s="2">
        <v>37</v>
      </c>
      <c r="O342" s="2">
        <v>35</v>
      </c>
    </row>
    <row r="343" spans="6:15" ht="15" customHeight="1" x14ac:dyDescent="0.25">
      <c r="F343" s="3" t="s">
        <v>1936</v>
      </c>
      <c r="G343" s="2">
        <v>24721</v>
      </c>
      <c r="H343" s="2" t="s">
        <v>1158</v>
      </c>
      <c r="I343" s="2" t="s">
        <v>1161</v>
      </c>
      <c r="J343" s="2" t="s">
        <v>1162</v>
      </c>
      <c r="M343" s="2" t="s">
        <v>1247</v>
      </c>
      <c r="N343" s="2">
        <v>37</v>
      </c>
      <c r="O343" s="2">
        <v>37</v>
      </c>
    </row>
    <row r="344" spans="6:15" ht="15" customHeight="1" x14ac:dyDescent="0.25">
      <c r="F344" s="3" t="s">
        <v>1937</v>
      </c>
      <c r="G344" s="2">
        <v>24805</v>
      </c>
      <c r="H344" s="2" t="s">
        <v>1158</v>
      </c>
      <c r="I344" s="2" t="s">
        <v>1338</v>
      </c>
      <c r="J344" s="2" t="s">
        <v>1460</v>
      </c>
      <c r="M344" s="2" t="s">
        <v>5103</v>
      </c>
      <c r="N344" s="2">
        <v>37</v>
      </c>
      <c r="O344" s="2">
        <v>37</v>
      </c>
    </row>
    <row r="345" spans="6:15" ht="15" customHeight="1" x14ac:dyDescent="0.25">
      <c r="F345" s="3" t="s">
        <v>1938</v>
      </c>
      <c r="G345" s="2">
        <v>24731</v>
      </c>
      <c r="H345" s="2" t="s">
        <v>1158</v>
      </c>
      <c r="I345" s="2" t="s">
        <v>1461</v>
      </c>
      <c r="J345" s="2" t="s">
        <v>1462</v>
      </c>
      <c r="M345" s="2" t="s">
        <v>1133</v>
      </c>
      <c r="N345" s="2">
        <v>37</v>
      </c>
      <c r="O345" s="2">
        <v>37</v>
      </c>
    </row>
    <row r="346" spans="6:15" ht="15" customHeight="1" x14ac:dyDescent="0.25">
      <c r="F346" s="3" t="s">
        <v>1939</v>
      </c>
      <c r="G346" s="2">
        <v>13146</v>
      </c>
      <c r="H346" s="2" t="s">
        <v>1234</v>
      </c>
      <c r="I346" s="2" t="s">
        <v>1235</v>
      </c>
      <c r="J346" s="2" t="s">
        <v>1236</v>
      </c>
      <c r="M346" s="2" t="s">
        <v>2949</v>
      </c>
      <c r="N346" s="2">
        <v>37</v>
      </c>
      <c r="O346" s="2">
        <v>37</v>
      </c>
    </row>
    <row r="347" spans="6:15" ht="15" customHeight="1" x14ac:dyDescent="0.25">
      <c r="F347" s="3" t="s">
        <v>1940</v>
      </c>
      <c r="G347" s="2">
        <v>1369</v>
      </c>
      <c r="H347" s="2" t="s">
        <v>1069</v>
      </c>
      <c r="I347" s="2" t="s">
        <v>1070</v>
      </c>
      <c r="J347" s="2" t="s">
        <v>1071</v>
      </c>
      <c r="M347" s="2" t="s">
        <v>1131</v>
      </c>
      <c r="N347" s="2">
        <v>37</v>
      </c>
      <c r="O347" s="2">
        <v>36</v>
      </c>
    </row>
    <row r="348" spans="6:15" ht="15" customHeight="1" x14ac:dyDescent="0.25">
      <c r="F348" s="3" t="s">
        <v>1941</v>
      </c>
      <c r="G348" s="2">
        <v>99000065</v>
      </c>
      <c r="H348" s="2" t="s">
        <v>1074</v>
      </c>
      <c r="I348" s="2" t="s">
        <v>264</v>
      </c>
      <c r="J348" s="2" t="s">
        <v>1168</v>
      </c>
      <c r="M348" s="2" t="s">
        <v>1753</v>
      </c>
      <c r="N348" s="2">
        <v>37</v>
      </c>
      <c r="O348" s="2">
        <v>37</v>
      </c>
    </row>
    <row r="349" spans="6:15" ht="15" customHeight="1" x14ac:dyDescent="0.25">
      <c r="F349" s="3" t="s">
        <v>1942</v>
      </c>
      <c r="G349" s="2">
        <v>99000005</v>
      </c>
      <c r="H349" s="2" t="s">
        <v>19</v>
      </c>
      <c r="I349" s="2" t="s">
        <v>264</v>
      </c>
      <c r="J349" s="2" t="s">
        <v>265</v>
      </c>
      <c r="M349" s="2" t="s">
        <v>1129</v>
      </c>
      <c r="N349" s="2">
        <v>35</v>
      </c>
      <c r="O349" s="2">
        <v>34</v>
      </c>
    </row>
    <row r="350" spans="6:15" ht="15" customHeight="1" x14ac:dyDescent="0.25">
      <c r="F350" s="3" t="s">
        <v>1943</v>
      </c>
      <c r="G350" s="2">
        <v>99000047</v>
      </c>
      <c r="H350" s="2" t="s">
        <v>1584</v>
      </c>
      <c r="I350" s="2" t="s">
        <v>264</v>
      </c>
      <c r="J350" s="2" t="s">
        <v>1944</v>
      </c>
      <c r="M350" s="2" t="s">
        <v>1283</v>
      </c>
      <c r="N350" s="2">
        <v>37</v>
      </c>
      <c r="O350" s="2">
        <v>37</v>
      </c>
    </row>
    <row r="351" spans="6:15" ht="15" customHeight="1" x14ac:dyDescent="0.25">
      <c r="F351" s="3" t="s">
        <v>1945</v>
      </c>
      <c r="G351" s="2">
        <v>99000006</v>
      </c>
      <c r="H351" s="2" t="s">
        <v>23</v>
      </c>
      <c r="I351" s="2" t="s">
        <v>264</v>
      </c>
      <c r="J351" s="2" t="s">
        <v>267</v>
      </c>
      <c r="M351" s="2" t="s">
        <v>1281</v>
      </c>
      <c r="N351" s="2">
        <v>37</v>
      </c>
      <c r="O351" s="2">
        <v>37</v>
      </c>
    </row>
    <row r="352" spans="6:15" ht="15" customHeight="1" x14ac:dyDescent="0.25">
      <c r="F352" s="3" t="s">
        <v>1946</v>
      </c>
      <c r="G352" s="2">
        <v>99000050</v>
      </c>
      <c r="H352" s="2" t="s">
        <v>1469</v>
      </c>
      <c r="I352" s="2" t="s">
        <v>264</v>
      </c>
      <c r="J352" s="2" t="s">
        <v>1476</v>
      </c>
      <c r="M352" s="2" t="s">
        <v>418</v>
      </c>
      <c r="N352" s="2">
        <v>37</v>
      </c>
      <c r="O352" s="2">
        <v>37</v>
      </c>
    </row>
    <row r="353" spans="6:15" ht="15" customHeight="1" x14ac:dyDescent="0.25">
      <c r="F353" s="3" t="s">
        <v>1947</v>
      </c>
      <c r="G353" s="2">
        <v>99000029</v>
      </c>
      <c r="H353" s="2" t="s">
        <v>1260</v>
      </c>
      <c r="I353" s="2" t="s">
        <v>264</v>
      </c>
      <c r="J353" s="2" t="s">
        <v>1301</v>
      </c>
      <c r="M353" s="2" t="s">
        <v>444</v>
      </c>
      <c r="N353" s="2">
        <v>37</v>
      </c>
      <c r="O353" s="2">
        <v>35</v>
      </c>
    </row>
    <row r="354" spans="6:15" ht="15" customHeight="1" x14ac:dyDescent="0.25">
      <c r="F354" s="3" t="s">
        <v>1948</v>
      </c>
      <c r="G354" s="2">
        <v>99000051</v>
      </c>
      <c r="H354" s="2" t="s">
        <v>1098</v>
      </c>
      <c r="I354" s="2" t="s">
        <v>264</v>
      </c>
      <c r="J354" s="2" t="s">
        <v>1170</v>
      </c>
      <c r="M354" s="2" t="s">
        <v>420</v>
      </c>
      <c r="N354" s="2">
        <v>37</v>
      </c>
      <c r="O354" s="2">
        <v>37</v>
      </c>
    </row>
    <row r="355" spans="6:15" ht="15" customHeight="1" x14ac:dyDescent="0.25">
      <c r="F355" s="3" t="s">
        <v>1949</v>
      </c>
      <c r="G355" s="2">
        <v>99000042</v>
      </c>
      <c r="H355" s="2" t="s">
        <v>654</v>
      </c>
      <c r="I355" s="2" t="s">
        <v>264</v>
      </c>
      <c r="J355" s="2" t="s">
        <v>727</v>
      </c>
      <c r="M355" s="2" t="s">
        <v>436</v>
      </c>
      <c r="N355" s="2">
        <v>37</v>
      </c>
      <c r="O355" s="2">
        <v>37</v>
      </c>
    </row>
    <row r="356" spans="6:15" ht="15" customHeight="1" x14ac:dyDescent="0.25">
      <c r="F356" s="3" t="s">
        <v>1950</v>
      </c>
      <c r="G356" s="2">
        <v>99000007</v>
      </c>
      <c r="H356" s="2" t="s">
        <v>48</v>
      </c>
      <c r="I356" s="2" t="s">
        <v>264</v>
      </c>
      <c r="J356" s="2" t="s">
        <v>269</v>
      </c>
      <c r="M356" s="2" t="s">
        <v>5104</v>
      </c>
      <c r="N356" s="2">
        <v>37</v>
      </c>
      <c r="O356" s="2">
        <v>37</v>
      </c>
    </row>
    <row r="357" spans="6:15" ht="15" customHeight="1" x14ac:dyDescent="0.25">
      <c r="F357" s="3" t="s">
        <v>1951</v>
      </c>
      <c r="G357" s="2">
        <v>99000016</v>
      </c>
      <c r="H357" s="2" t="s">
        <v>304</v>
      </c>
      <c r="I357" s="2" t="s">
        <v>264</v>
      </c>
      <c r="J357" s="2" t="s">
        <v>321</v>
      </c>
      <c r="M357" s="2" t="s">
        <v>416</v>
      </c>
      <c r="N357" s="2">
        <v>37</v>
      </c>
      <c r="O357" s="2">
        <v>36</v>
      </c>
    </row>
    <row r="358" spans="6:15" ht="15" customHeight="1" x14ac:dyDescent="0.25">
      <c r="F358" s="3" t="s">
        <v>1952</v>
      </c>
      <c r="G358" s="2">
        <v>99000067</v>
      </c>
      <c r="H358" s="2" t="s">
        <v>1267</v>
      </c>
      <c r="I358" s="2" t="s">
        <v>264</v>
      </c>
      <c r="J358" s="2" t="s">
        <v>1302</v>
      </c>
      <c r="M358" s="2" t="s">
        <v>414</v>
      </c>
      <c r="N358" s="2">
        <v>37</v>
      </c>
      <c r="O358" s="2">
        <v>37</v>
      </c>
    </row>
    <row r="359" spans="6:15" ht="15" customHeight="1" x14ac:dyDescent="0.25">
      <c r="F359" s="3" t="s">
        <v>1953</v>
      </c>
      <c r="G359" s="2">
        <v>99000019</v>
      </c>
      <c r="H359" s="2" t="s">
        <v>361</v>
      </c>
      <c r="I359" s="2" t="s">
        <v>264</v>
      </c>
      <c r="J359" s="2" t="s">
        <v>388</v>
      </c>
      <c r="M359" s="2" t="s">
        <v>412</v>
      </c>
      <c r="N359" s="2">
        <v>37</v>
      </c>
      <c r="O359" s="2">
        <v>37</v>
      </c>
    </row>
    <row r="360" spans="6:15" ht="15" customHeight="1" x14ac:dyDescent="0.25">
      <c r="F360" s="3" t="s">
        <v>1954</v>
      </c>
      <c r="G360" s="2">
        <v>99000020</v>
      </c>
      <c r="H360" s="2" t="s">
        <v>366</v>
      </c>
      <c r="I360" s="2" t="s">
        <v>264</v>
      </c>
      <c r="J360" s="2" t="s">
        <v>389</v>
      </c>
      <c r="M360" s="2" t="s">
        <v>424</v>
      </c>
      <c r="N360" s="2">
        <v>37</v>
      </c>
      <c r="O360" s="2">
        <v>36</v>
      </c>
    </row>
    <row r="361" spans="6:15" ht="15" customHeight="1" x14ac:dyDescent="0.25">
      <c r="F361" s="3" t="s">
        <v>1955</v>
      </c>
      <c r="G361" s="2">
        <v>99000015</v>
      </c>
      <c r="H361" s="2" t="s">
        <v>322</v>
      </c>
      <c r="I361" s="2" t="s">
        <v>264</v>
      </c>
      <c r="J361" s="2" t="s">
        <v>331</v>
      </c>
      <c r="M361" s="2" t="s">
        <v>392</v>
      </c>
      <c r="N361" s="2">
        <v>37</v>
      </c>
      <c r="O361" s="2">
        <v>37</v>
      </c>
    </row>
    <row r="362" spans="6:15" ht="15" customHeight="1" x14ac:dyDescent="0.25">
      <c r="F362" s="3" t="s">
        <v>1956</v>
      </c>
      <c r="G362" s="2">
        <v>99000044</v>
      </c>
      <c r="H362" s="2" t="s">
        <v>1218</v>
      </c>
      <c r="I362" s="2" t="s">
        <v>264</v>
      </c>
      <c r="J362" s="2" t="s">
        <v>1239</v>
      </c>
      <c r="M362" s="2" t="s">
        <v>432</v>
      </c>
      <c r="N362" s="2">
        <v>37</v>
      </c>
      <c r="O362" s="2">
        <v>37</v>
      </c>
    </row>
    <row r="363" spans="6:15" ht="15" customHeight="1" x14ac:dyDescent="0.25">
      <c r="F363" s="3" t="s">
        <v>1957</v>
      </c>
      <c r="G363" s="2">
        <v>99000039</v>
      </c>
      <c r="H363" s="2" t="s">
        <v>1336</v>
      </c>
      <c r="I363" s="2" t="s">
        <v>264</v>
      </c>
      <c r="J363" s="2" t="s">
        <v>1390</v>
      </c>
      <c r="M363" s="2" t="s">
        <v>5105</v>
      </c>
      <c r="N363" s="2">
        <v>37</v>
      </c>
      <c r="O363" s="2">
        <v>35</v>
      </c>
    </row>
    <row r="364" spans="6:15" ht="15" customHeight="1" x14ac:dyDescent="0.25">
      <c r="F364" s="3" t="s">
        <v>1958</v>
      </c>
      <c r="G364" s="2">
        <v>99000009</v>
      </c>
      <c r="H364" s="2" t="s">
        <v>158</v>
      </c>
      <c r="I364" s="2" t="s">
        <v>264</v>
      </c>
      <c r="J364" s="2" t="s">
        <v>273</v>
      </c>
      <c r="M364" s="2" t="s">
        <v>5106</v>
      </c>
      <c r="N364" s="2">
        <v>37</v>
      </c>
      <c r="O364" s="2">
        <v>37</v>
      </c>
    </row>
    <row r="365" spans="6:15" ht="15" customHeight="1" x14ac:dyDescent="0.25">
      <c r="F365" s="3" t="s">
        <v>1959</v>
      </c>
      <c r="G365" s="2">
        <v>99000056</v>
      </c>
      <c r="H365" s="2" t="s">
        <v>1113</v>
      </c>
      <c r="I365" s="2" t="s">
        <v>264</v>
      </c>
      <c r="J365" s="2" t="s">
        <v>1173</v>
      </c>
      <c r="M365" s="2" t="s">
        <v>434</v>
      </c>
      <c r="N365" s="2">
        <v>37</v>
      </c>
      <c r="O365" s="2">
        <v>37</v>
      </c>
    </row>
    <row r="366" spans="6:15" ht="15" customHeight="1" x14ac:dyDescent="0.25">
      <c r="F366" s="3" t="s">
        <v>1960</v>
      </c>
      <c r="G366" s="2">
        <v>99000045</v>
      </c>
      <c r="H366" s="2" t="s">
        <v>1122</v>
      </c>
      <c r="I366" s="2" t="s">
        <v>264</v>
      </c>
      <c r="J366" s="2" t="s">
        <v>1174</v>
      </c>
      <c r="M366" s="2" t="s">
        <v>438</v>
      </c>
      <c r="N366" s="2">
        <v>37</v>
      </c>
      <c r="O366" s="2">
        <v>37</v>
      </c>
    </row>
    <row r="367" spans="6:15" ht="15" customHeight="1" x14ac:dyDescent="0.25">
      <c r="F367" s="3" t="s">
        <v>1961</v>
      </c>
      <c r="G367" s="2">
        <v>99000025</v>
      </c>
      <c r="H367" s="2" t="s">
        <v>1127</v>
      </c>
      <c r="I367" s="2" t="s">
        <v>264</v>
      </c>
      <c r="J367" s="2" t="s">
        <v>1175</v>
      </c>
      <c r="M367" s="2" t="s">
        <v>5107</v>
      </c>
      <c r="N367" s="2">
        <v>37</v>
      </c>
      <c r="O367" s="2">
        <v>37</v>
      </c>
    </row>
    <row r="368" spans="6:15" ht="15" customHeight="1" x14ac:dyDescent="0.25">
      <c r="F368" s="3" t="s">
        <v>1962</v>
      </c>
      <c r="G368" s="2">
        <v>99000021</v>
      </c>
      <c r="H368" s="2" t="s">
        <v>390</v>
      </c>
      <c r="I368" s="2" t="s">
        <v>264</v>
      </c>
      <c r="J368" s="2" t="s">
        <v>445</v>
      </c>
      <c r="M368" s="2" t="s">
        <v>5108</v>
      </c>
      <c r="N368" s="2">
        <v>37</v>
      </c>
      <c r="O368" s="2">
        <v>37</v>
      </c>
    </row>
    <row r="369" spans="6:15" ht="15" customHeight="1" x14ac:dyDescent="0.25">
      <c r="F369" s="3" t="s">
        <v>1963</v>
      </c>
      <c r="G369" s="2">
        <v>99000008</v>
      </c>
      <c r="H369" s="2" t="s">
        <v>109</v>
      </c>
      <c r="I369" s="2" t="s">
        <v>264</v>
      </c>
      <c r="J369" s="2" t="s">
        <v>271</v>
      </c>
      <c r="M369" s="2" t="s">
        <v>408</v>
      </c>
      <c r="N369" s="2">
        <v>37</v>
      </c>
      <c r="O369" s="2">
        <v>37</v>
      </c>
    </row>
    <row r="370" spans="6:15" ht="15" customHeight="1" x14ac:dyDescent="0.25">
      <c r="F370" s="3" t="s">
        <v>1964</v>
      </c>
      <c r="G370" s="2">
        <v>99000022</v>
      </c>
      <c r="H370" s="2" t="s">
        <v>446</v>
      </c>
      <c r="I370" s="2" t="s">
        <v>264</v>
      </c>
      <c r="J370" s="2" t="s">
        <v>502</v>
      </c>
      <c r="M370" s="2" t="s">
        <v>410</v>
      </c>
      <c r="N370" s="2">
        <v>37</v>
      </c>
      <c r="O370" s="2">
        <v>37</v>
      </c>
    </row>
    <row r="371" spans="6:15" ht="15" customHeight="1" x14ac:dyDescent="0.25">
      <c r="F371" s="3" t="s">
        <v>1965</v>
      </c>
      <c r="G371" s="2">
        <v>99000053</v>
      </c>
      <c r="H371" s="2" t="s">
        <v>1134</v>
      </c>
      <c r="I371" s="2" t="s">
        <v>264</v>
      </c>
      <c r="J371" s="2" t="s">
        <v>1176</v>
      </c>
      <c r="M371" s="2" t="s">
        <v>426</v>
      </c>
      <c r="N371" s="2">
        <v>37</v>
      </c>
      <c r="O371" s="2">
        <v>34</v>
      </c>
    </row>
    <row r="372" spans="6:15" ht="15" customHeight="1" x14ac:dyDescent="0.25">
      <c r="F372" s="3" t="s">
        <v>1966</v>
      </c>
      <c r="G372" s="2">
        <v>99000059</v>
      </c>
      <c r="H372" s="2" t="s">
        <v>1284</v>
      </c>
      <c r="I372" s="2" t="s">
        <v>264</v>
      </c>
      <c r="J372" s="2" t="s">
        <v>1303</v>
      </c>
      <c r="M372" s="2" t="s">
        <v>5109</v>
      </c>
      <c r="N372" s="2">
        <v>37</v>
      </c>
      <c r="O372" s="2">
        <v>36</v>
      </c>
    </row>
    <row r="373" spans="6:15" ht="15" customHeight="1" x14ac:dyDescent="0.25">
      <c r="F373" s="3" t="s">
        <v>1967</v>
      </c>
      <c r="G373" s="2">
        <v>99000066</v>
      </c>
      <c r="H373" s="2" t="s">
        <v>1831</v>
      </c>
      <c r="I373" s="2" t="s">
        <v>264</v>
      </c>
      <c r="J373" s="2" t="s">
        <v>1968</v>
      </c>
      <c r="M373" s="2" t="s">
        <v>402</v>
      </c>
      <c r="N373" s="2">
        <v>35</v>
      </c>
      <c r="O373" s="2">
        <v>35</v>
      </c>
    </row>
    <row r="374" spans="6:15" ht="15" customHeight="1" x14ac:dyDescent="0.25">
      <c r="F374" s="3" t="s">
        <v>1969</v>
      </c>
      <c r="G374" s="2">
        <v>99000070</v>
      </c>
      <c r="H374" s="2" t="s">
        <v>1141</v>
      </c>
      <c r="I374" s="2" t="s">
        <v>264</v>
      </c>
      <c r="J374" s="2" t="s">
        <v>1177</v>
      </c>
      <c r="M374" s="2" t="s">
        <v>422</v>
      </c>
      <c r="N374" s="2">
        <v>37</v>
      </c>
      <c r="O374" s="2">
        <v>37</v>
      </c>
    </row>
    <row r="375" spans="6:15" ht="15" customHeight="1" x14ac:dyDescent="0.25">
      <c r="F375" s="3" t="s">
        <v>1970</v>
      </c>
      <c r="G375" s="2">
        <v>99000010</v>
      </c>
      <c r="H375" s="2" t="s">
        <v>183</v>
      </c>
      <c r="I375" s="2" t="s">
        <v>264</v>
      </c>
      <c r="J375" s="2" t="s">
        <v>275</v>
      </c>
      <c r="M375" s="2" t="s">
        <v>400</v>
      </c>
      <c r="N375" s="2">
        <v>37</v>
      </c>
      <c r="O375" s="2">
        <v>37</v>
      </c>
    </row>
    <row r="376" spans="6:15" ht="15" customHeight="1" x14ac:dyDescent="0.25">
      <c r="F376" s="3" t="s">
        <v>1971</v>
      </c>
      <c r="G376" s="2">
        <v>99000014</v>
      </c>
      <c r="H376" s="2" t="s">
        <v>332</v>
      </c>
      <c r="I376" s="2" t="s">
        <v>264</v>
      </c>
      <c r="J376" s="2" t="s">
        <v>355</v>
      </c>
      <c r="M376" s="2" t="s">
        <v>442</v>
      </c>
      <c r="N376" s="2">
        <v>37</v>
      </c>
      <c r="O376" s="2">
        <v>37</v>
      </c>
    </row>
    <row r="377" spans="6:15" ht="15" customHeight="1" x14ac:dyDescent="0.25">
      <c r="F377" s="3" t="s">
        <v>1972</v>
      </c>
      <c r="G377" s="2">
        <v>99000012</v>
      </c>
      <c r="H377" s="2" t="s">
        <v>223</v>
      </c>
      <c r="I377" s="2" t="s">
        <v>264</v>
      </c>
      <c r="J377" s="2" t="s">
        <v>279</v>
      </c>
      <c r="M377" s="2" t="s">
        <v>396</v>
      </c>
      <c r="N377" s="2">
        <v>37</v>
      </c>
      <c r="O377" s="2">
        <v>37</v>
      </c>
    </row>
    <row r="378" spans="6:15" ht="15" customHeight="1" x14ac:dyDescent="0.25">
      <c r="F378" s="3" t="s">
        <v>1973</v>
      </c>
      <c r="G378" s="2">
        <v>99000064</v>
      </c>
      <c r="H378" s="2" t="s">
        <v>948</v>
      </c>
      <c r="I378" s="2" t="s">
        <v>264</v>
      </c>
      <c r="J378" s="2" t="s">
        <v>1027</v>
      </c>
      <c r="M378" s="2" t="s">
        <v>1305</v>
      </c>
      <c r="N378" s="2">
        <v>37</v>
      </c>
      <c r="O378" s="2">
        <v>36</v>
      </c>
    </row>
    <row r="379" spans="6:15" ht="15" customHeight="1" x14ac:dyDescent="0.25">
      <c r="F379" s="3" t="s">
        <v>1974</v>
      </c>
      <c r="G379" s="2">
        <v>99000023</v>
      </c>
      <c r="H379" s="2" t="s">
        <v>459</v>
      </c>
      <c r="I379" s="2" t="s">
        <v>264</v>
      </c>
      <c r="J379" s="2" t="s">
        <v>503</v>
      </c>
      <c r="M379" s="2" t="s">
        <v>1311</v>
      </c>
      <c r="N379" s="2">
        <v>36</v>
      </c>
      <c r="O379" s="2">
        <v>35</v>
      </c>
    </row>
    <row r="380" spans="6:15" ht="15" customHeight="1" x14ac:dyDescent="0.25">
      <c r="F380" s="3" t="s">
        <v>1975</v>
      </c>
      <c r="G380" s="2">
        <v>99000060</v>
      </c>
      <c r="H380" s="2" t="s">
        <v>1342</v>
      </c>
      <c r="I380" s="2" t="s">
        <v>264</v>
      </c>
      <c r="J380" s="2" t="s">
        <v>1391</v>
      </c>
      <c r="M380" s="2" t="s">
        <v>1309</v>
      </c>
      <c r="N380" s="2">
        <v>36</v>
      </c>
      <c r="O380" s="2">
        <v>34</v>
      </c>
    </row>
    <row r="381" spans="6:15" ht="15" customHeight="1" x14ac:dyDescent="0.25">
      <c r="F381" s="3" t="s">
        <v>1976</v>
      </c>
      <c r="G381" s="2">
        <v>99000026</v>
      </c>
      <c r="H381" s="2" t="s">
        <v>1158</v>
      </c>
      <c r="I381" s="2" t="s">
        <v>264</v>
      </c>
      <c r="J381" s="2" t="s">
        <v>1178</v>
      </c>
      <c r="M381" s="2" t="s">
        <v>428</v>
      </c>
      <c r="N381" s="2">
        <v>37</v>
      </c>
      <c r="O381" s="2">
        <v>37</v>
      </c>
    </row>
    <row r="382" spans="6:15" ht="15" customHeight="1" x14ac:dyDescent="0.25">
      <c r="F382" s="3" t="s">
        <v>1977</v>
      </c>
      <c r="G382" s="2">
        <v>99000055</v>
      </c>
      <c r="H382" s="2" t="s">
        <v>1234</v>
      </c>
      <c r="I382" s="2" t="s">
        <v>264</v>
      </c>
      <c r="J382" s="2" t="s">
        <v>1241</v>
      </c>
      <c r="M382" s="2" t="s">
        <v>440</v>
      </c>
      <c r="N382" s="2">
        <v>37</v>
      </c>
      <c r="O382" s="2">
        <v>34</v>
      </c>
    </row>
    <row r="383" spans="6:15" ht="15" customHeight="1" x14ac:dyDescent="0.25">
      <c r="F383" s="3" t="s">
        <v>1978</v>
      </c>
      <c r="G383" s="2">
        <v>99000071</v>
      </c>
      <c r="H383" s="2" t="s">
        <v>1069</v>
      </c>
      <c r="I383" s="2" t="s">
        <v>264</v>
      </c>
      <c r="J383" s="2" t="s">
        <v>1073</v>
      </c>
      <c r="M383" s="2" t="s">
        <v>404</v>
      </c>
      <c r="N383" s="2">
        <v>37</v>
      </c>
      <c r="O383" s="2">
        <v>37</v>
      </c>
    </row>
    <row r="384" spans="6:15" ht="15" customHeight="1" x14ac:dyDescent="0.25">
      <c r="F384" s="3" t="s">
        <v>1979</v>
      </c>
      <c r="G384" s="2">
        <v>99000017</v>
      </c>
      <c r="H384" s="2" t="s">
        <v>283</v>
      </c>
      <c r="I384" s="2" t="s">
        <v>284</v>
      </c>
      <c r="J384" s="2" t="s">
        <v>285</v>
      </c>
      <c r="M384" s="2" t="s">
        <v>5110</v>
      </c>
      <c r="N384" s="2">
        <v>37</v>
      </c>
      <c r="O384" s="2">
        <v>37</v>
      </c>
    </row>
    <row r="385" spans="6:15" ht="15" customHeight="1" x14ac:dyDescent="0.25">
      <c r="F385" s="3" t="s">
        <v>1980</v>
      </c>
      <c r="G385" s="2">
        <v>99000017</v>
      </c>
      <c r="H385" s="2" t="s">
        <v>283</v>
      </c>
      <c r="I385" s="2" t="s">
        <v>284</v>
      </c>
      <c r="J385" s="2" t="s">
        <v>285</v>
      </c>
      <c r="M385" s="2" t="s">
        <v>5111</v>
      </c>
      <c r="N385" s="2">
        <v>37</v>
      </c>
      <c r="O385" s="2">
        <v>37</v>
      </c>
    </row>
    <row r="386" spans="6:15" ht="15" customHeight="1" x14ac:dyDescent="0.25">
      <c r="F386" s="3" t="s">
        <v>1981</v>
      </c>
      <c r="G386" s="2">
        <v>12578</v>
      </c>
      <c r="H386" s="2" t="s">
        <v>1074</v>
      </c>
      <c r="I386" s="2" t="s">
        <v>1075</v>
      </c>
      <c r="J386" s="2" t="s">
        <v>1076</v>
      </c>
      <c r="M386" s="2" t="s">
        <v>1307</v>
      </c>
      <c r="N386" s="2">
        <v>36</v>
      </c>
      <c r="O386" s="2">
        <v>34</v>
      </c>
    </row>
    <row r="387" spans="6:15" ht="15" customHeight="1" x14ac:dyDescent="0.25">
      <c r="F387" s="3" t="s">
        <v>1982</v>
      </c>
      <c r="G387" s="2">
        <v>12605</v>
      </c>
      <c r="H387" s="2" t="s">
        <v>1074</v>
      </c>
      <c r="I387" s="2" t="s">
        <v>1111</v>
      </c>
      <c r="J387" s="2" t="s">
        <v>1560</v>
      </c>
      <c r="M387" s="2" t="s">
        <v>5112</v>
      </c>
      <c r="N387" s="2">
        <v>37</v>
      </c>
      <c r="O387" s="2">
        <v>37</v>
      </c>
    </row>
    <row r="388" spans="6:15" ht="15" customHeight="1" x14ac:dyDescent="0.25">
      <c r="F388" s="3" t="s">
        <v>1983</v>
      </c>
      <c r="G388" s="2">
        <v>12609</v>
      </c>
      <c r="H388" s="2" t="s">
        <v>1074</v>
      </c>
      <c r="I388" s="2" t="s">
        <v>1568</v>
      </c>
      <c r="J388" s="2" t="s">
        <v>1569</v>
      </c>
      <c r="M388" s="2" t="s">
        <v>406</v>
      </c>
      <c r="N388" s="2">
        <v>37</v>
      </c>
      <c r="O388" s="2">
        <v>37</v>
      </c>
    </row>
    <row r="389" spans="6:15" ht="15" customHeight="1" x14ac:dyDescent="0.25">
      <c r="F389" s="3" t="s">
        <v>1984</v>
      </c>
      <c r="G389" s="2">
        <v>12576</v>
      </c>
      <c r="H389" s="2" t="s">
        <v>1074</v>
      </c>
      <c r="I389" s="2" t="s">
        <v>1077</v>
      </c>
      <c r="J389" s="2" t="s">
        <v>1078</v>
      </c>
      <c r="M389" s="2" t="s">
        <v>394</v>
      </c>
      <c r="N389" s="2">
        <v>37</v>
      </c>
      <c r="O389" s="2">
        <v>35</v>
      </c>
    </row>
    <row r="390" spans="6:15" ht="15" customHeight="1" x14ac:dyDescent="0.25">
      <c r="F390" s="3" t="s">
        <v>1985</v>
      </c>
      <c r="G390" s="2">
        <v>12573</v>
      </c>
      <c r="H390" s="2" t="s">
        <v>1074</v>
      </c>
      <c r="I390" s="2" t="s">
        <v>1079</v>
      </c>
      <c r="J390" s="2" t="s">
        <v>1080</v>
      </c>
      <c r="M390" s="2" t="s">
        <v>5113</v>
      </c>
      <c r="N390" s="2">
        <v>37</v>
      </c>
      <c r="O390" s="2">
        <v>37</v>
      </c>
    </row>
    <row r="391" spans="6:15" ht="15" customHeight="1" x14ac:dyDescent="0.25">
      <c r="F391" s="3" t="s">
        <v>1986</v>
      </c>
      <c r="G391" s="2">
        <v>12574</v>
      </c>
      <c r="H391" s="2" t="s">
        <v>1074</v>
      </c>
      <c r="I391" s="2" t="s">
        <v>1576</v>
      </c>
      <c r="J391" s="2" t="s">
        <v>1577</v>
      </c>
      <c r="M391" s="2" t="s">
        <v>5114</v>
      </c>
      <c r="N391" s="2">
        <v>37</v>
      </c>
      <c r="O391" s="2">
        <v>37</v>
      </c>
    </row>
    <row r="392" spans="6:15" ht="15" customHeight="1" x14ac:dyDescent="0.25">
      <c r="F392" s="3" t="s">
        <v>1987</v>
      </c>
      <c r="G392" s="2">
        <v>12560</v>
      </c>
      <c r="H392" s="2" t="s">
        <v>1074</v>
      </c>
      <c r="I392" s="2" t="s">
        <v>1081</v>
      </c>
      <c r="J392" s="2" t="s">
        <v>1082</v>
      </c>
      <c r="M392" s="2" t="s">
        <v>398</v>
      </c>
      <c r="N392" s="2">
        <v>37</v>
      </c>
      <c r="O392" s="2">
        <v>37</v>
      </c>
    </row>
    <row r="393" spans="6:15" ht="15" customHeight="1" x14ac:dyDescent="0.25">
      <c r="F393" s="3" t="s">
        <v>1988</v>
      </c>
      <c r="G393" s="2">
        <v>33765</v>
      </c>
      <c r="H393" s="2" t="s">
        <v>19</v>
      </c>
      <c r="I393" s="2" t="s">
        <v>20</v>
      </c>
      <c r="J393" s="2" t="s">
        <v>21</v>
      </c>
      <c r="M393" s="2" t="s">
        <v>5115</v>
      </c>
      <c r="N393" s="2">
        <v>37</v>
      </c>
      <c r="O393" s="2">
        <v>37</v>
      </c>
    </row>
    <row r="394" spans="6:15" ht="15" customHeight="1" x14ac:dyDescent="0.25">
      <c r="F394" s="3" t="s">
        <v>1989</v>
      </c>
      <c r="G394" s="2">
        <v>28055</v>
      </c>
      <c r="H394" s="2" t="s">
        <v>1584</v>
      </c>
      <c r="I394" s="2" t="s">
        <v>1585</v>
      </c>
      <c r="J394" s="2" t="s">
        <v>1586</v>
      </c>
      <c r="M394" s="2" t="s">
        <v>430</v>
      </c>
      <c r="N394" s="2">
        <v>37</v>
      </c>
      <c r="O394" s="2">
        <v>37</v>
      </c>
    </row>
    <row r="395" spans="6:15" ht="15" customHeight="1" x14ac:dyDescent="0.25">
      <c r="F395" s="3" t="s">
        <v>1990</v>
      </c>
      <c r="G395" s="2">
        <v>28056</v>
      </c>
      <c r="H395" s="2" t="s">
        <v>1584</v>
      </c>
      <c r="I395" s="2" t="s">
        <v>1591</v>
      </c>
      <c r="J395" s="2" t="s">
        <v>1592</v>
      </c>
      <c r="M395" s="2" t="s">
        <v>5116</v>
      </c>
      <c r="N395" s="2">
        <v>37</v>
      </c>
      <c r="O395" s="2">
        <v>37</v>
      </c>
    </row>
    <row r="396" spans="6:15" ht="15" customHeight="1" x14ac:dyDescent="0.25">
      <c r="F396" s="3" t="s">
        <v>1991</v>
      </c>
      <c r="G396" s="2">
        <v>18764</v>
      </c>
      <c r="H396" s="2" t="s">
        <v>540</v>
      </c>
      <c r="I396" s="2" t="s">
        <v>557</v>
      </c>
      <c r="J396" s="2" t="s">
        <v>558</v>
      </c>
      <c r="M396" s="2" t="s">
        <v>129</v>
      </c>
      <c r="N396" s="2">
        <v>36</v>
      </c>
      <c r="O396" s="2">
        <v>36</v>
      </c>
    </row>
    <row r="397" spans="6:15" ht="15" customHeight="1" x14ac:dyDescent="0.25">
      <c r="F397" s="3" t="s">
        <v>1992</v>
      </c>
      <c r="G397" s="2">
        <v>13113</v>
      </c>
      <c r="H397" s="2" t="s">
        <v>540</v>
      </c>
      <c r="I397" s="2" t="s">
        <v>561</v>
      </c>
      <c r="J397" s="2" t="s">
        <v>562</v>
      </c>
      <c r="M397" s="2" t="s">
        <v>120</v>
      </c>
      <c r="N397" s="2">
        <v>36</v>
      </c>
      <c r="O397" s="2">
        <v>36</v>
      </c>
    </row>
    <row r="398" spans="6:15" ht="15" customHeight="1" x14ac:dyDescent="0.25">
      <c r="F398" s="3" t="s">
        <v>1993</v>
      </c>
      <c r="G398" s="2">
        <v>18817</v>
      </c>
      <c r="H398" s="2" t="s">
        <v>540</v>
      </c>
      <c r="I398" s="2" t="s">
        <v>565</v>
      </c>
      <c r="J398" s="2" t="s">
        <v>566</v>
      </c>
      <c r="M398" s="2" t="s">
        <v>123</v>
      </c>
      <c r="N398" s="2">
        <v>35</v>
      </c>
      <c r="O398" s="2">
        <v>33</v>
      </c>
    </row>
    <row r="399" spans="6:15" ht="15" customHeight="1" x14ac:dyDescent="0.25">
      <c r="F399" s="3" t="s">
        <v>1994</v>
      </c>
      <c r="G399" s="2">
        <v>19033</v>
      </c>
      <c r="H399" s="2" t="s">
        <v>540</v>
      </c>
      <c r="I399" s="2" t="s">
        <v>589</v>
      </c>
      <c r="J399" s="2" t="s">
        <v>590</v>
      </c>
      <c r="M399" s="2" t="s">
        <v>126</v>
      </c>
      <c r="N399" s="2">
        <v>35</v>
      </c>
      <c r="O399" s="2">
        <v>35</v>
      </c>
    </row>
    <row r="400" spans="6:15" ht="15" customHeight="1" x14ac:dyDescent="0.25">
      <c r="F400" s="3" t="s">
        <v>1995</v>
      </c>
      <c r="G400" s="2">
        <v>18862</v>
      </c>
      <c r="H400" s="2" t="s">
        <v>540</v>
      </c>
      <c r="I400" s="2" t="s">
        <v>595</v>
      </c>
      <c r="J400" s="2" t="s">
        <v>596</v>
      </c>
      <c r="M400" s="2" t="s">
        <v>132</v>
      </c>
      <c r="N400" s="2">
        <v>35</v>
      </c>
      <c r="O400" s="2">
        <v>35</v>
      </c>
    </row>
    <row r="401" spans="6:15" ht="15" customHeight="1" x14ac:dyDescent="0.25">
      <c r="F401" s="3" t="s">
        <v>1996</v>
      </c>
      <c r="G401" s="2">
        <v>18836</v>
      </c>
      <c r="H401" s="2" t="s">
        <v>540</v>
      </c>
      <c r="I401" s="2" t="s">
        <v>613</v>
      </c>
      <c r="J401" s="2" t="s">
        <v>614</v>
      </c>
      <c r="M401" s="2" t="s">
        <v>135</v>
      </c>
      <c r="N401" s="2">
        <v>36</v>
      </c>
      <c r="O401" s="2">
        <v>36</v>
      </c>
    </row>
    <row r="402" spans="6:15" ht="15" customHeight="1" x14ac:dyDescent="0.25">
      <c r="F402" s="3" t="s">
        <v>1997</v>
      </c>
      <c r="G402" s="2">
        <v>13127</v>
      </c>
      <c r="H402" s="2" t="s">
        <v>540</v>
      </c>
      <c r="I402" s="2" t="s">
        <v>619</v>
      </c>
      <c r="J402" s="2" t="s">
        <v>620</v>
      </c>
      <c r="M402" s="2" t="s">
        <v>147</v>
      </c>
      <c r="N402" s="2">
        <v>35</v>
      </c>
      <c r="O402" s="2">
        <v>35</v>
      </c>
    </row>
    <row r="403" spans="6:15" ht="15" customHeight="1" x14ac:dyDescent="0.25">
      <c r="F403" s="3" t="s">
        <v>1998</v>
      </c>
      <c r="G403" s="2">
        <v>19695</v>
      </c>
      <c r="H403" s="2" t="s">
        <v>540</v>
      </c>
      <c r="I403" s="2" t="s">
        <v>639</v>
      </c>
      <c r="J403" s="2" t="s">
        <v>640</v>
      </c>
      <c r="M403" s="2" t="s">
        <v>1064</v>
      </c>
      <c r="N403" s="2">
        <v>37</v>
      </c>
      <c r="O403" s="2">
        <v>36</v>
      </c>
    </row>
    <row r="404" spans="6:15" ht="15" customHeight="1" x14ac:dyDescent="0.25">
      <c r="F404" s="3" t="s">
        <v>1999</v>
      </c>
      <c r="G404" s="2">
        <v>18561</v>
      </c>
      <c r="H404" s="2" t="s">
        <v>540</v>
      </c>
      <c r="I404" s="2" t="s">
        <v>1056</v>
      </c>
      <c r="J404" s="2" t="s">
        <v>1057</v>
      </c>
      <c r="M404" s="2" t="s">
        <v>144</v>
      </c>
      <c r="N404" s="2">
        <v>35</v>
      </c>
      <c r="O404" s="2">
        <v>35</v>
      </c>
    </row>
    <row r="405" spans="6:15" ht="15" customHeight="1" x14ac:dyDescent="0.25">
      <c r="F405" s="3" t="s">
        <v>2000</v>
      </c>
      <c r="G405" s="2">
        <v>451</v>
      </c>
      <c r="H405" s="2" t="s">
        <v>23</v>
      </c>
      <c r="I405" s="2" t="s">
        <v>27</v>
      </c>
      <c r="J405" s="2" t="s">
        <v>28</v>
      </c>
      <c r="M405" s="2" t="s">
        <v>150</v>
      </c>
      <c r="N405" s="2">
        <v>35</v>
      </c>
      <c r="O405" s="2">
        <v>35</v>
      </c>
    </row>
    <row r="406" spans="6:15" ht="15" customHeight="1" x14ac:dyDescent="0.25">
      <c r="F406" s="3" t="s">
        <v>2001</v>
      </c>
      <c r="G406" s="2">
        <v>460</v>
      </c>
      <c r="H406" s="2" t="s">
        <v>23</v>
      </c>
      <c r="I406" s="2" t="s">
        <v>30</v>
      </c>
      <c r="J406" s="2" t="s">
        <v>31</v>
      </c>
      <c r="M406" s="2" t="s">
        <v>138</v>
      </c>
      <c r="N406" s="2">
        <v>35</v>
      </c>
      <c r="O406" s="2">
        <v>35</v>
      </c>
    </row>
    <row r="407" spans="6:15" ht="15" customHeight="1" x14ac:dyDescent="0.25">
      <c r="F407" s="3" t="s">
        <v>2002</v>
      </c>
      <c r="G407" s="2">
        <v>470</v>
      </c>
      <c r="H407" s="2" t="s">
        <v>23</v>
      </c>
      <c r="I407" s="2" t="s">
        <v>33</v>
      </c>
      <c r="J407" s="2" t="s">
        <v>34</v>
      </c>
      <c r="M407" s="2" t="s">
        <v>114</v>
      </c>
      <c r="N407" s="2">
        <v>35</v>
      </c>
      <c r="O407" s="2">
        <v>35</v>
      </c>
    </row>
    <row r="408" spans="6:15" ht="15" customHeight="1" x14ac:dyDescent="0.25">
      <c r="F408" s="3" t="s">
        <v>2003</v>
      </c>
      <c r="G408" s="2">
        <v>473</v>
      </c>
      <c r="H408" s="2" t="s">
        <v>23</v>
      </c>
      <c r="I408" s="2" t="s">
        <v>1202</v>
      </c>
      <c r="J408" s="2" t="s">
        <v>1203</v>
      </c>
      <c r="M408" s="2" t="s">
        <v>153</v>
      </c>
      <c r="N408" s="2">
        <v>36</v>
      </c>
      <c r="O408" s="2">
        <v>36</v>
      </c>
    </row>
    <row r="409" spans="6:15" ht="15" customHeight="1" x14ac:dyDescent="0.25">
      <c r="F409" s="3" t="s">
        <v>2004</v>
      </c>
      <c r="G409" s="2">
        <v>474</v>
      </c>
      <c r="H409" s="2" t="s">
        <v>23</v>
      </c>
      <c r="I409" s="2" t="s">
        <v>1204</v>
      </c>
      <c r="J409" s="2" t="s">
        <v>1205</v>
      </c>
      <c r="M409" s="2" t="s">
        <v>117</v>
      </c>
      <c r="N409" s="2">
        <v>35</v>
      </c>
      <c r="O409" s="2">
        <v>35</v>
      </c>
    </row>
    <row r="410" spans="6:15" ht="15" customHeight="1" x14ac:dyDescent="0.25">
      <c r="F410" s="3" t="s">
        <v>2005</v>
      </c>
      <c r="G410" s="2">
        <v>1130</v>
      </c>
      <c r="H410" s="2" t="s">
        <v>23</v>
      </c>
      <c r="I410" s="2" t="s">
        <v>36</v>
      </c>
      <c r="J410" s="2" t="s">
        <v>37</v>
      </c>
      <c r="M410" s="2" t="s">
        <v>141</v>
      </c>
      <c r="N410" s="2">
        <v>35</v>
      </c>
      <c r="O410" s="2">
        <v>35</v>
      </c>
    </row>
    <row r="411" spans="6:15" ht="15" customHeight="1" x14ac:dyDescent="0.25">
      <c r="F411" s="3" t="s">
        <v>2006</v>
      </c>
      <c r="G411" s="2">
        <v>475</v>
      </c>
      <c r="H411" s="2" t="s">
        <v>23</v>
      </c>
      <c r="I411" s="2" t="s">
        <v>1206</v>
      </c>
      <c r="J411" s="2" t="s">
        <v>1207</v>
      </c>
      <c r="M411" s="2" t="s">
        <v>1195</v>
      </c>
      <c r="N411" s="2">
        <v>37</v>
      </c>
      <c r="O411" s="2">
        <v>37</v>
      </c>
    </row>
    <row r="412" spans="6:15" ht="15" customHeight="1" x14ac:dyDescent="0.25">
      <c r="F412" s="3" t="s">
        <v>2007</v>
      </c>
      <c r="G412" s="2">
        <v>477</v>
      </c>
      <c r="H412" s="2" t="s">
        <v>23</v>
      </c>
      <c r="I412" s="2" t="s">
        <v>1208</v>
      </c>
      <c r="J412" s="2" t="s">
        <v>1209</v>
      </c>
      <c r="M412" s="2" t="s">
        <v>111</v>
      </c>
      <c r="N412" s="2">
        <v>35</v>
      </c>
      <c r="O412" s="2">
        <v>35</v>
      </c>
    </row>
    <row r="413" spans="6:15" ht="15" customHeight="1" x14ac:dyDescent="0.25">
      <c r="F413" s="3" t="s">
        <v>2008</v>
      </c>
      <c r="G413" s="2">
        <v>476</v>
      </c>
      <c r="H413" s="2" t="s">
        <v>23</v>
      </c>
      <c r="I413" s="2" t="s">
        <v>39</v>
      </c>
      <c r="J413" s="2" t="s">
        <v>40</v>
      </c>
      <c r="M413" s="2" t="s">
        <v>1068</v>
      </c>
      <c r="N413" s="2">
        <v>37</v>
      </c>
      <c r="O413" s="2">
        <v>37</v>
      </c>
    </row>
    <row r="414" spans="6:15" ht="15" customHeight="1" x14ac:dyDescent="0.25">
      <c r="F414" s="3" t="s">
        <v>2009</v>
      </c>
      <c r="G414" s="2">
        <v>18443</v>
      </c>
      <c r="H414" s="2" t="s">
        <v>23</v>
      </c>
      <c r="I414" s="2" t="s">
        <v>42</v>
      </c>
      <c r="J414" s="2" t="s">
        <v>43</v>
      </c>
      <c r="M414" s="2" t="s">
        <v>5117</v>
      </c>
      <c r="N414" s="2">
        <v>37</v>
      </c>
      <c r="O414" s="2">
        <v>37</v>
      </c>
    </row>
    <row r="415" spans="6:15" ht="15" customHeight="1" x14ac:dyDescent="0.25">
      <c r="F415" s="3" t="s">
        <v>2010</v>
      </c>
      <c r="G415" s="2">
        <v>6137</v>
      </c>
      <c r="H415" s="2" t="s">
        <v>23</v>
      </c>
      <c r="I415" s="2" t="s">
        <v>45</v>
      </c>
      <c r="J415" s="2" t="s">
        <v>46</v>
      </c>
      <c r="M415" s="2" t="s">
        <v>156</v>
      </c>
      <c r="N415" s="2">
        <v>36</v>
      </c>
      <c r="O415" s="2">
        <v>36</v>
      </c>
    </row>
    <row r="416" spans="6:15" ht="15" customHeight="1" x14ac:dyDescent="0.25">
      <c r="F416" s="3" t="s">
        <v>2011</v>
      </c>
      <c r="G416" s="2">
        <v>478</v>
      </c>
      <c r="H416" s="2" t="s">
        <v>23</v>
      </c>
      <c r="I416" s="2" t="s">
        <v>517</v>
      </c>
      <c r="J416" s="2" t="s">
        <v>518</v>
      </c>
      <c r="M416" s="2" t="s">
        <v>290</v>
      </c>
      <c r="N416" s="2">
        <v>36</v>
      </c>
      <c r="O416" s="2">
        <v>36</v>
      </c>
    </row>
    <row r="417" spans="6:15" ht="15" customHeight="1" x14ac:dyDescent="0.25">
      <c r="F417" s="3" t="s">
        <v>2012</v>
      </c>
      <c r="G417" s="2">
        <v>13653</v>
      </c>
      <c r="H417" s="2" t="s">
        <v>741</v>
      </c>
      <c r="I417" s="2" t="s">
        <v>742</v>
      </c>
      <c r="J417" s="2" t="s">
        <v>743</v>
      </c>
      <c r="M417" s="2" t="s">
        <v>1066</v>
      </c>
      <c r="N417" s="2">
        <v>37</v>
      </c>
      <c r="O417" s="2">
        <v>37</v>
      </c>
    </row>
    <row r="418" spans="6:15" ht="15" customHeight="1" x14ac:dyDescent="0.25">
      <c r="F418" s="3" t="s">
        <v>2013</v>
      </c>
      <c r="G418" s="2">
        <v>12743</v>
      </c>
      <c r="H418" s="2" t="s">
        <v>741</v>
      </c>
      <c r="I418" s="2" t="s">
        <v>744</v>
      </c>
      <c r="J418" s="2" t="s">
        <v>745</v>
      </c>
      <c r="M418" s="2" t="s">
        <v>5118</v>
      </c>
      <c r="N418" s="2">
        <v>37</v>
      </c>
      <c r="O418" s="2">
        <v>37</v>
      </c>
    </row>
    <row r="419" spans="6:15" ht="15" customHeight="1" x14ac:dyDescent="0.25">
      <c r="F419" s="3" t="s">
        <v>2014</v>
      </c>
      <c r="G419" s="2">
        <v>12473</v>
      </c>
      <c r="H419" s="2" t="s">
        <v>741</v>
      </c>
      <c r="I419" s="2" t="s">
        <v>1210</v>
      </c>
      <c r="J419" s="2" t="s">
        <v>1211</v>
      </c>
      <c r="M419" s="2" t="s">
        <v>1251</v>
      </c>
      <c r="N419" s="2">
        <v>37</v>
      </c>
      <c r="O419" s="2">
        <v>37</v>
      </c>
    </row>
    <row r="420" spans="6:15" ht="15" customHeight="1" x14ac:dyDescent="0.25">
      <c r="F420" s="3" t="s">
        <v>2015</v>
      </c>
      <c r="G420" s="2">
        <v>13604</v>
      </c>
      <c r="H420" s="2" t="s">
        <v>741</v>
      </c>
      <c r="I420" s="2" t="s">
        <v>1442</v>
      </c>
      <c r="J420" s="2" t="s">
        <v>1443</v>
      </c>
      <c r="M420" s="2" t="s">
        <v>448</v>
      </c>
      <c r="N420" s="2">
        <v>36</v>
      </c>
      <c r="O420" s="2">
        <v>36</v>
      </c>
    </row>
    <row r="421" spans="6:15" ht="15" customHeight="1" x14ac:dyDescent="0.25">
      <c r="F421" s="3" t="s">
        <v>2016</v>
      </c>
      <c r="G421" s="2">
        <v>12518</v>
      </c>
      <c r="H421" s="2" t="s">
        <v>741</v>
      </c>
      <c r="I421" s="2" t="s">
        <v>2017</v>
      </c>
      <c r="J421" s="2" t="s">
        <v>2018</v>
      </c>
      <c r="M421" s="2" t="s">
        <v>458</v>
      </c>
      <c r="N421" s="2">
        <v>34</v>
      </c>
      <c r="O421" s="2">
        <v>35</v>
      </c>
    </row>
    <row r="422" spans="6:15" ht="15" customHeight="1" x14ac:dyDescent="0.25">
      <c r="F422" s="3" t="s">
        <v>2019</v>
      </c>
      <c r="G422" s="2">
        <v>13524</v>
      </c>
      <c r="H422" s="2" t="s">
        <v>741</v>
      </c>
      <c r="I422" s="2" t="s">
        <v>1212</v>
      </c>
      <c r="J422" s="2" t="s">
        <v>1213</v>
      </c>
      <c r="M422" s="2" t="s">
        <v>452</v>
      </c>
      <c r="N422" s="2">
        <v>37</v>
      </c>
      <c r="O422" s="2">
        <v>37</v>
      </c>
    </row>
    <row r="423" spans="6:15" ht="15" customHeight="1" x14ac:dyDescent="0.25">
      <c r="F423" s="3" t="s">
        <v>2020</v>
      </c>
      <c r="G423" s="2">
        <v>12475</v>
      </c>
      <c r="H423" s="2" t="s">
        <v>741</v>
      </c>
      <c r="I423" s="2" t="s">
        <v>1214</v>
      </c>
      <c r="J423" s="2" t="s">
        <v>1215</v>
      </c>
      <c r="M423" s="2" t="s">
        <v>456</v>
      </c>
      <c r="N423" s="2">
        <v>37</v>
      </c>
      <c r="O423" s="2">
        <v>35</v>
      </c>
    </row>
    <row r="424" spans="6:15" ht="15" customHeight="1" x14ac:dyDescent="0.25">
      <c r="F424" s="3" t="s">
        <v>2021</v>
      </c>
      <c r="G424" s="2">
        <v>13224</v>
      </c>
      <c r="H424" s="2" t="s">
        <v>741</v>
      </c>
      <c r="I424" s="2" t="s">
        <v>1216</v>
      </c>
      <c r="J424" s="2" t="s">
        <v>1217</v>
      </c>
      <c r="M424" s="2" t="s">
        <v>5119</v>
      </c>
      <c r="N424" s="2">
        <v>37</v>
      </c>
      <c r="O424" s="2">
        <v>37</v>
      </c>
    </row>
    <row r="425" spans="6:15" ht="15" customHeight="1" x14ac:dyDescent="0.25">
      <c r="F425" s="3" t="s">
        <v>2022</v>
      </c>
      <c r="G425" s="2">
        <v>12504</v>
      </c>
      <c r="H425" s="2" t="s">
        <v>741</v>
      </c>
      <c r="I425" s="2" t="s">
        <v>1393</v>
      </c>
      <c r="J425" s="2" t="s">
        <v>1394</v>
      </c>
      <c r="M425" s="2" t="s">
        <v>454</v>
      </c>
      <c r="N425" s="2">
        <v>35</v>
      </c>
      <c r="O425" s="2">
        <v>35</v>
      </c>
    </row>
    <row r="426" spans="6:15" ht="15" customHeight="1" x14ac:dyDescent="0.25">
      <c r="F426" s="3" t="s">
        <v>2023</v>
      </c>
      <c r="G426" s="2">
        <v>13299</v>
      </c>
      <c r="H426" s="2" t="s">
        <v>741</v>
      </c>
      <c r="I426" s="2" t="s">
        <v>1434</v>
      </c>
      <c r="J426" s="2" t="s">
        <v>1435</v>
      </c>
      <c r="M426" s="2" t="s">
        <v>450</v>
      </c>
      <c r="N426" s="2">
        <v>37</v>
      </c>
      <c r="O426" s="2">
        <v>37</v>
      </c>
    </row>
    <row r="427" spans="6:15" ht="15" customHeight="1" x14ac:dyDescent="0.25">
      <c r="F427" s="3" t="s">
        <v>2024</v>
      </c>
      <c r="G427" s="2">
        <v>13520</v>
      </c>
      <c r="H427" s="2" t="s">
        <v>741</v>
      </c>
      <c r="I427" s="2" t="s">
        <v>748</v>
      </c>
      <c r="J427" s="2" t="s">
        <v>749</v>
      </c>
      <c r="M427" s="2" t="s">
        <v>5120</v>
      </c>
      <c r="N427" s="2">
        <v>37</v>
      </c>
      <c r="O427" s="2">
        <v>37</v>
      </c>
    </row>
    <row r="428" spans="6:15" ht="15" customHeight="1" x14ac:dyDescent="0.25">
      <c r="F428" s="3" t="s">
        <v>2025</v>
      </c>
      <c r="G428" s="2">
        <v>13489</v>
      </c>
      <c r="H428" s="2" t="s">
        <v>741</v>
      </c>
      <c r="I428" s="2" t="s">
        <v>750</v>
      </c>
      <c r="J428" s="2" t="s">
        <v>751</v>
      </c>
      <c r="M428" s="2" t="s">
        <v>5121</v>
      </c>
      <c r="N428" s="2">
        <v>37</v>
      </c>
      <c r="O428" s="2">
        <v>37</v>
      </c>
    </row>
    <row r="429" spans="6:15" ht="15" customHeight="1" x14ac:dyDescent="0.25">
      <c r="F429" s="3" t="s">
        <v>2026</v>
      </c>
      <c r="G429" s="2">
        <v>12481</v>
      </c>
      <c r="H429" s="2" t="s">
        <v>741</v>
      </c>
      <c r="I429" s="2" t="s">
        <v>752</v>
      </c>
      <c r="J429" s="2" t="s">
        <v>753</v>
      </c>
      <c r="M429" s="2" t="s">
        <v>1138</v>
      </c>
      <c r="N429" s="2">
        <v>37</v>
      </c>
      <c r="O429" s="2">
        <v>37</v>
      </c>
    </row>
    <row r="430" spans="6:15" ht="15" customHeight="1" x14ac:dyDescent="0.25">
      <c r="F430" s="3" t="s">
        <v>2027</v>
      </c>
      <c r="G430" s="2">
        <v>12547</v>
      </c>
      <c r="H430" s="2" t="s">
        <v>741</v>
      </c>
      <c r="I430" s="2" t="s">
        <v>754</v>
      </c>
      <c r="J430" s="2" t="s">
        <v>755</v>
      </c>
      <c r="M430" s="2" t="s">
        <v>1140</v>
      </c>
      <c r="N430" s="2">
        <v>37</v>
      </c>
      <c r="O430" s="2">
        <v>35</v>
      </c>
    </row>
    <row r="431" spans="6:15" ht="15" customHeight="1" x14ac:dyDescent="0.25">
      <c r="F431" s="3" t="s">
        <v>2028</v>
      </c>
      <c r="G431" s="2">
        <v>12476</v>
      </c>
      <c r="H431" s="2" t="s">
        <v>741</v>
      </c>
      <c r="I431" s="2" t="s">
        <v>756</v>
      </c>
      <c r="J431" s="2" t="s">
        <v>757</v>
      </c>
      <c r="M431" s="2" t="s">
        <v>1136</v>
      </c>
      <c r="N431" s="2">
        <v>35</v>
      </c>
      <c r="O431" s="2">
        <v>35</v>
      </c>
    </row>
    <row r="432" spans="6:15" ht="15" customHeight="1" x14ac:dyDescent="0.25">
      <c r="F432" s="3" t="s">
        <v>2029</v>
      </c>
      <c r="G432" s="2">
        <v>12479</v>
      </c>
      <c r="H432" s="2" t="s">
        <v>741</v>
      </c>
      <c r="I432" s="2" t="s">
        <v>758</v>
      </c>
      <c r="J432" s="2" t="s">
        <v>759</v>
      </c>
      <c r="M432" s="2" t="s">
        <v>2520</v>
      </c>
      <c r="N432" s="2">
        <v>37</v>
      </c>
      <c r="O432" s="2">
        <v>35</v>
      </c>
    </row>
    <row r="433" spans="6:15" ht="15" customHeight="1" x14ac:dyDescent="0.25">
      <c r="F433" s="3" t="s">
        <v>2030</v>
      </c>
      <c r="G433" s="2">
        <v>947</v>
      </c>
      <c r="H433" s="2" t="s">
        <v>1098</v>
      </c>
      <c r="I433" s="2" t="s">
        <v>1099</v>
      </c>
      <c r="J433" s="2" t="s">
        <v>1100</v>
      </c>
      <c r="M433" s="2" t="s">
        <v>1315</v>
      </c>
      <c r="N433" s="2">
        <v>36</v>
      </c>
      <c r="O433" s="2">
        <v>36</v>
      </c>
    </row>
    <row r="434" spans="6:15" ht="15" customHeight="1" x14ac:dyDescent="0.25">
      <c r="F434" s="3" t="s">
        <v>2031</v>
      </c>
      <c r="G434" s="2">
        <v>5686</v>
      </c>
      <c r="H434" s="2" t="s">
        <v>654</v>
      </c>
      <c r="I434" s="2" t="s">
        <v>655</v>
      </c>
      <c r="J434" s="2" t="s">
        <v>656</v>
      </c>
      <c r="M434" s="2" t="s">
        <v>1321</v>
      </c>
      <c r="N434" s="2">
        <v>37</v>
      </c>
      <c r="O434" s="2">
        <v>37</v>
      </c>
    </row>
    <row r="435" spans="6:15" ht="15" customHeight="1" x14ac:dyDescent="0.25">
      <c r="F435" s="3" t="s">
        <v>2032</v>
      </c>
      <c r="G435" s="2">
        <v>5684</v>
      </c>
      <c r="H435" s="2" t="s">
        <v>654</v>
      </c>
      <c r="I435" s="2" t="s">
        <v>657</v>
      </c>
      <c r="J435" s="2" t="s">
        <v>658</v>
      </c>
      <c r="M435" s="2" t="s">
        <v>2209</v>
      </c>
      <c r="N435" s="2">
        <v>37</v>
      </c>
      <c r="O435" s="2">
        <v>37</v>
      </c>
    </row>
    <row r="436" spans="6:15" ht="15" customHeight="1" x14ac:dyDescent="0.25">
      <c r="F436" s="3" t="s">
        <v>2033</v>
      </c>
      <c r="G436" s="2">
        <v>5671</v>
      </c>
      <c r="H436" s="2" t="s">
        <v>654</v>
      </c>
      <c r="I436" s="2" t="s">
        <v>659</v>
      </c>
      <c r="J436" s="2" t="s">
        <v>660</v>
      </c>
      <c r="M436" s="2" t="s">
        <v>2528</v>
      </c>
      <c r="N436" s="2">
        <v>36</v>
      </c>
      <c r="O436" s="2">
        <v>36</v>
      </c>
    </row>
    <row r="437" spans="6:15" ht="15" customHeight="1" x14ac:dyDescent="0.25">
      <c r="F437" s="3" t="s">
        <v>2034</v>
      </c>
      <c r="G437" s="2">
        <v>5670</v>
      </c>
      <c r="H437" s="2" t="s">
        <v>654</v>
      </c>
      <c r="I437" s="2" t="s">
        <v>661</v>
      </c>
      <c r="J437" s="2" t="s">
        <v>662</v>
      </c>
      <c r="M437" s="2" t="s">
        <v>1313</v>
      </c>
      <c r="N437" s="2">
        <v>34</v>
      </c>
      <c r="O437" s="2">
        <v>34</v>
      </c>
    </row>
    <row r="438" spans="6:15" ht="15" customHeight="1" x14ac:dyDescent="0.25">
      <c r="F438" s="3" t="s">
        <v>2035</v>
      </c>
      <c r="G438" s="2">
        <v>5674</v>
      </c>
      <c r="H438" s="2" t="s">
        <v>654</v>
      </c>
      <c r="I438" s="2" t="s">
        <v>663</v>
      </c>
      <c r="J438" s="2" t="s">
        <v>664</v>
      </c>
      <c r="M438" s="2" t="s">
        <v>2205</v>
      </c>
      <c r="N438" s="2">
        <v>35</v>
      </c>
      <c r="O438" s="2">
        <v>35</v>
      </c>
    </row>
    <row r="439" spans="6:15" ht="15" customHeight="1" x14ac:dyDescent="0.25">
      <c r="F439" s="3" t="s">
        <v>2036</v>
      </c>
      <c r="G439" s="2">
        <v>5678</v>
      </c>
      <c r="H439" s="2" t="s">
        <v>654</v>
      </c>
      <c r="I439" s="2" t="s">
        <v>665</v>
      </c>
      <c r="J439" s="2" t="s">
        <v>666</v>
      </c>
      <c r="M439" s="2" t="s">
        <v>2525</v>
      </c>
      <c r="N439" s="2">
        <v>37</v>
      </c>
      <c r="O439" s="2">
        <v>37</v>
      </c>
    </row>
    <row r="440" spans="6:15" ht="15" customHeight="1" x14ac:dyDescent="0.25">
      <c r="F440" s="3" t="s">
        <v>2037</v>
      </c>
      <c r="G440" s="2">
        <v>5687</v>
      </c>
      <c r="H440" s="2" t="s">
        <v>654</v>
      </c>
      <c r="I440" s="2" t="s">
        <v>667</v>
      </c>
      <c r="J440" s="2" t="s">
        <v>668</v>
      </c>
      <c r="M440" s="2" t="s">
        <v>1317</v>
      </c>
      <c r="N440" s="2">
        <v>37</v>
      </c>
      <c r="O440" s="2">
        <v>37</v>
      </c>
    </row>
    <row r="441" spans="6:15" ht="15" customHeight="1" x14ac:dyDescent="0.25">
      <c r="F441" s="3" t="s">
        <v>2038</v>
      </c>
      <c r="G441" s="2">
        <v>5675</v>
      </c>
      <c r="H441" s="2" t="s">
        <v>654</v>
      </c>
      <c r="I441" s="2" t="s">
        <v>669</v>
      </c>
      <c r="J441" s="2" t="s">
        <v>670</v>
      </c>
      <c r="M441" s="2" t="s">
        <v>1319</v>
      </c>
      <c r="N441" s="2">
        <v>35</v>
      </c>
      <c r="O441" s="2">
        <v>34</v>
      </c>
    </row>
    <row r="442" spans="6:15" ht="15" customHeight="1" x14ac:dyDescent="0.25">
      <c r="F442" s="3" t="s">
        <v>2039</v>
      </c>
      <c r="G442" s="2">
        <v>5666</v>
      </c>
      <c r="H442" s="2" t="s">
        <v>654</v>
      </c>
      <c r="I442" s="2" t="s">
        <v>671</v>
      </c>
      <c r="J442" s="2" t="s">
        <v>672</v>
      </c>
      <c r="M442" s="2" t="s">
        <v>1254</v>
      </c>
      <c r="N442" s="2">
        <v>36</v>
      </c>
      <c r="O442" s="2">
        <v>36</v>
      </c>
    </row>
    <row r="443" spans="6:15" ht="15" customHeight="1" x14ac:dyDescent="0.25">
      <c r="F443" s="3" t="s">
        <v>2040</v>
      </c>
      <c r="G443" s="2">
        <v>5679</v>
      </c>
      <c r="H443" s="2" t="s">
        <v>654</v>
      </c>
      <c r="I443" s="2" t="s">
        <v>673</v>
      </c>
      <c r="J443" s="2" t="s">
        <v>674</v>
      </c>
      <c r="M443" s="2" t="s">
        <v>1288</v>
      </c>
      <c r="N443" s="2">
        <v>34</v>
      </c>
      <c r="O443" s="2">
        <v>34</v>
      </c>
    </row>
    <row r="444" spans="6:15" ht="15" customHeight="1" x14ac:dyDescent="0.25">
      <c r="F444" s="3" t="s">
        <v>2041</v>
      </c>
      <c r="G444" s="2">
        <v>5662</v>
      </c>
      <c r="H444" s="2" t="s">
        <v>654</v>
      </c>
      <c r="I444" s="2" t="s">
        <v>675</v>
      </c>
      <c r="J444" s="2" t="s">
        <v>676</v>
      </c>
      <c r="M444" s="2" t="s">
        <v>1286</v>
      </c>
      <c r="N444" s="2">
        <v>37</v>
      </c>
      <c r="O444" s="2">
        <v>36</v>
      </c>
    </row>
    <row r="445" spans="6:15" ht="15" customHeight="1" x14ac:dyDescent="0.25">
      <c r="F445" s="3" t="s">
        <v>2042</v>
      </c>
      <c r="G445" s="2">
        <v>5708</v>
      </c>
      <c r="H445" s="2" t="s">
        <v>654</v>
      </c>
      <c r="I445" s="2" t="s">
        <v>677</v>
      </c>
      <c r="J445" s="2" t="s">
        <v>678</v>
      </c>
      <c r="M445" s="2" t="s">
        <v>1290</v>
      </c>
      <c r="N445" s="2">
        <v>37</v>
      </c>
      <c r="O445" s="2">
        <v>37</v>
      </c>
    </row>
    <row r="446" spans="6:15" ht="15" customHeight="1" x14ac:dyDescent="0.25">
      <c r="F446" s="3" t="s">
        <v>2043</v>
      </c>
      <c r="G446" s="2">
        <v>5664</v>
      </c>
      <c r="H446" s="2" t="s">
        <v>654</v>
      </c>
      <c r="I446" s="2" t="s">
        <v>679</v>
      </c>
      <c r="J446" s="2" t="s">
        <v>680</v>
      </c>
      <c r="M446" s="2" t="s">
        <v>1292</v>
      </c>
      <c r="N446" s="2">
        <v>37</v>
      </c>
      <c r="O446" s="2">
        <v>37</v>
      </c>
    </row>
    <row r="447" spans="6:15" ht="15" customHeight="1" x14ac:dyDescent="0.25">
      <c r="F447" s="3" t="s">
        <v>2044</v>
      </c>
      <c r="G447" s="2">
        <v>5676</v>
      </c>
      <c r="H447" s="2" t="s">
        <v>654</v>
      </c>
      <c r="I447" s="2" t="s">
        <v>681</v>
      </c>
      <c r="J447" s="2" t="s">
        <v>682</v>
      </c>
      <c r="M447" s="2" t="s">
        <v>1294</v>
      </c>
      <c r="N447" s="2">
        <v>37</v>
      </c>
      <c r="O447" s="2">
        <v>37</v>
      </c>
    </row>
    <row r="448" spans="6:15" ht="15" customHeight="1" x14ac:dyDescent="0.25">
      <c r="F448" s="3" t="s">
        <v>2045</v>
      </c>
      <c r="G448" s="2">
        <v>6128</v>
      </c>
      <c r="H448" s="2" t="s">
        <v>654</v>
      </c>
      <c r="I448" s="2" t="s">
        <v>683</v>
      </c>
      <c r="J448" s="2" t="s">
        <v>684</v>
      </c>
      <c r="M448" s="2" t="s">
        <v>1296</v>
      </c>
      <c r="N448" s="2">
        <v>36</v>
      </c>
      <c r="O448" s="2">
        <v>36</v>
      </c>
    </row>
    <row r="449" spans="6:15" ht="15" customHeight="1" x14ac:dyDescent="0.25">
      <c r="F449" s="3" t="s">
        <v>2046</v>
      </c>
      <c r="G449" s="2">
        <v>5663</v>
      </c>
      <c r="H449" s="2" t="s">
        <v>654</v>
      </c>
      <c r="I449" s="2" t="s">
        <v>685</v>
      </c>
      <c r="J449" s="2" t="s">
        <v>686</v>
      </c>
      <c r="M449" s="2" t="s">
        <v>1298</v>
      </c>
      <c r="N449" s="2">
        <v>37</v>
      </c>
      <c r="O449" s="2">
        <v>37</v>
      </c>
    </row>
    <row r="450" spans="6:15" ht="15" customHeight="1" x14ac:dyDescent="0.25">
      <c r="F450" s="3" t="s">
        <v>2047</v>
      </c>
      <c r="G450" s="2">
        <v>5692</v>
      </c>
      <c r="H450" s="2" t="s">
        <v>654</v>
      </c>
      <c r="I450" s="2" t="s">
        <v>1407</v>
      </c>
      <c r="J450" s="2" t="s">
        <v>1408</v>
      </c>
      <c r="M450" s="2" t="s">
        <v>1300</v>
      </c>
      <c r="N450" s="2">
        <v>37</v>
      </c>
      <c r="O450" s="2">
        <v>37</v>
      </c>
    </row>
    <row r="451" spans="6:15" ht="15" customHeight="1" x14ac:dyDescent="0.25">
      <c r="F451" s="3" t="s">
        <v>2048</v>
      </c>
      <c r="G451" s="2">
        <v>5689</v>
      </c>
      <c r="H451" s="2" t="s">
        <v>654</v>
      </c>
      <c r="I451" s="2" t="s">
        <v>691</v>
      </c>
      <c r="J451" s="2" t="s">
        <v>692</v>
      </c>
      <c r="M451" s="2" t="s">
        <v>1833</v>
      </c>
      <c r="N451" s="2">
        <v>37</v>
      </c>
      <c r="O451" s="2">
        <v>37</v>
      </c>
    </row>
    <row r="452" spans="6:15" ht="15" customHeight="1" x14ac:dyDescent="0.25">
      <c r="F452" s="3" t="s">
        <v>2049</v>
      </c>
      <c r="G452" s="2">
        <v>5667</v>
      </c>
      <c r="H452" s="2" t="s">
        <v>654</v>
      </c>
      <c r="I452" s="2" t="s">
        <v>693</v>
      </c>
      <c r="J452" s="2" t="s">
        <v>694</v>
      </c>
      <c r="M452" s="2" t="s">
        <v>1151</v>
      </c>
      <c r="N452" s="2">
        <v>37</v>
      </c>
      <c r="O452" s="2">
        <v>37</v>
      </c>
    </row>
    <row r="453" spans="6:15" ht="15" customHeight="1" x14ac:dyDescent="0.25">
      <c r="F453" s="3" t="s">
        <v>2050</v>
      </c>
      <c r="G453" s="2">
        <v>5733</v>
      </c>
      <c r="H453" s="2" t="s">
        <v>654</v>
      </c>
      <c r="I453" s="2" t="s">
        <v>697</v>
      </c>
      <c r="J453" s="2" t="s">
        <v>698</v>
      </c>
      <c r="M453" s="2" t="s">
        <v>1143</v>
      </c>
      <c r="N453" s="2">
        <v>37</v>
      </c>
      <c r="O453" s="2">
        <v>37</v>
      </c>
    </row>
    <row r="454" spans="6:15" ht="15" customHeight="1" x14ac:dyDescent="0.25">
      <c r="F454" s="3" t="s">
        <v>2051</v>
      </c>
      <c r="G454" s="2">
        <v>5709</v>
      </c>
      <c r="H454" s="2" t="s">
        <v>654</v>
      </c>
      <c r="I454" s="2" t="s">
        <v>699</v>
      </c>
      <c r="J454" s="2" t="s">
        <v>700</v>
      </c>
      <c r="M454" s="2" t="s">
        <v>1147</v>
      </c>
      <c r="N454" s="2">
        <v>37</v>
      </c>
      <c r="O454" s="2">
        <v>37</v>
      </c>
    </row>
    <row r="455" spans="6:15" ht="15" customHeight="1" x14ac:dyDescent="0.25">
      <c r="F455" s="3" t="s">
        <v>2052</v>
      </c>
      <c r="G455" s="2">
        <v>5737</v>
      </c>
      <c r="H455" s="2" t="s">
        <v>654</v>
      </c>
      <c r="I455" s="2" t="s">
        <v>701</v>
      </c>
      <c r="J455" s="2" t="s">
        <v>702</v>
      </c>
      <c r="M455" s="2" t="s">
        <v>1145</v>
      </c>
      <c r="N455" s="2">
        <v>37</v>
      </c>
      <c r="O455" s="2">
        <v>37</v>
      </c>
    </row>
    <row r="456" spans="6:15" ht="15" customHeight="1" x14ac:dyDescent="0.25">
      <c r="F456" s="3" t="s">
        <v>2053</v>
      </c>
      <c r="G456" s="2">
        <v>5672</v>
      </c>
      <c r="H456" s="2" t="s">
        <v>654</v>
      </c>
      <c r="I456" s="2" t="s">
        <v>703</v>
      </c>
      <c r="J456" s="2" t="s">
        <v>704</v>
      </c>
      <c r="M456" s="2" t="s">
        <v>1840</v>
      </c>
      <c r="N456" s="2">
        <v>37</v>
      </c>
      <c r="O456" s="2">
        <v>37</v>
      </c>
    </row>
    <row r="457" spans="6:15" ht="15" customHeight="1" x14ac:dyDescent="0.25">
      <c r="F457" s="3" t="s">
        <v>2054</v>
      </c>
      <c r="G457" s="2">
        <v>5668</v>
      </c>
      <c r="H457" s="2" t="s">
        <v>654</v>
      </c>
      <c r="I457" s="2" t="s">
        <v>705</v>
      </c>
      <c r="J457" s="2" t="s">
        <v>706</v>
      </c>
      <c r="M457" s="2" t="s">
        <v>2537</v>
      </c>
      <c r="N457" s="2">
        <v>37</v>
      </c>
      <c r="O457" s="2">
        <v>37</v>
      </c>
    </row>
    <row r="458" spans="6:15" ht="15" customHeight="1" x14ac:dyDescent="0.25">
      <c r="F458" s="3" t="s">
        <v>2055</v>
      </c>
      <c r="G458" s="2">
        <v>5661</v>
      </c>
      <c r="H458" s="2" t="s">
        <v>654</v>
      </c>
      <c r="I458" s="2" t="s">
        <v>707</v>
      </c>
      <c r="J458" s="2" t="s">
        <v>708</v>
      </c>
      <c r="M458" s="2" t="s">
        <v>1149</v>
      </c>
      <c r="N458" s="2">
        <v>37</v>
      </c>
      <c r="O458" s="2">
        <v>37</v>
      </c>
    </row>
    <row r="459" spans="6:15" ht="15" customHeight="1" x14ac:dyDescent="0.25">
      <c r="F459" s="3" t="s">
        <v>2056</v>
      </c>
      <c r="G459" s="2">
        <v>5690</v>
      </c>
      <c r="H459" s="2" t="s">
        <v>654</v>
      </c>
      <c r="I459" s="2" t="s">
        <v>709</v>
      </c>
      <c r="J459" s="2" t="s">
        <v>710</v>
      </c>
      <c r="M459" s="2" t="s">
        <v>197</v>
      </c>
      <c r="N459" s="2">
        <v>35</v>
      </c>
      <c r="O459" s="2">
        <v>35</v>
      </c>
    </row>
    <row r="460" spans="6:15" ht="15" customHeight="1" x14ac:dyDescent="0.25">
      <c r="F460" s="3" t="s">
        <v>2057</v>
      </c>
      <c r="G460" s="2">
        <v>5681</v>
      </c>
      <c r="H460" s="2" t="s">
        <v>654</v>
      </c>
      <c r="I460" s="2" t="s">
        <v>711</v>
      </c>
      <c r="J460" s="2" t="s">
        <v>712</v>
      </c>
      <c r="M460" s="2" t="s">
        <v>1154</v>
      </c>
      <c r="N460" s="2">
        <v>37</v>
      </c>
      <c r="O460" s="2">
        <v>37</v>
      </c>
    </row>
    <row r="461" spans="6:15" ht="15" customHeight="1" x14ac:dyDescent="0.25">
      <c r="F461" s="3" t="s">
        <v>2058</v>
      </c>
      <c r="G461" s="2">
        <v>5691</v>
      </c>
      <c r="H461" s="2" t="s">
        <v>654</v>
      </c>
      <c r="I461" s="2" t="s">
        <v>713</v>
      </c>
      <c r="J461" s="2" t="s">
        <v>714</v>
      </c>
      <c r="M461" s="2" t="s">
        <v>1153</v>
      </c>
      <c r="N461" s="2">
        <v>35</v>
      </c>
      <c r="O461" s="2">
        <v>35</v>
      </c>
    </row>
    <row r="462" spans="6:15" ht="15" customHeight="1" x14ac:dyDescent="0.25">
      <c r="F462" s="3" t="s">
        <v>2059</v>
      </c>
      <c r="G462" s="2">
        <v>5682</v>
      </c>
      <c r="H462" s="2" t="s">
        <v>654</v>
      </c>
      <c r="I462" s="2" t="s">
        <v>715</v>
      </c>
      <c r="J462" s="2" t="s">
        <v>716</v>
      </c>
      <c r="M462" s="2" t="s">
        <v>189</v>
      </c>
      <c r="N462" s="2">
        <v>36</v>
      </c>
      <c r="O462" s="2">
        <v>36</v>
      </c>
    </row>
    <row r="463" spans="6:15" ht="15" customHeight="1" x14ac:dyDescent="0.25">
      <c r="F463" s="3" t="s">
        <v>2060</v>
      </c>
      <c r="G463" s="2">
        <v>5683</v>
      </c>
      <c r="H463" s="2" t="s">
        <v>654</v>
      </c>
      <c r="I463" s="2" t="s">
        <v>717</v>
      </c>
      <c r="J463" s="2" t="s">
        <v>718</v>
      </c>
      <c r="M463" s="2" t="s">
        <v>201</v>
      </c>
      <c r="N463" s="2">
        <v>35</v>
      </c>
      <c r="O463" s="2">
        <v>35</v>
      </c>
    </row>
    <row r="464" spans="6:15" ht="15" customHeight="1" x14ac:dyDescent="0.25">
      <c r="F464" s="3" t="s">
        <v>2061</v>
      </c>
      <c r="G464" s="2">
        <v>5673</v>
      </c>
      <c r="H464" s="2" t="s">
        <v>654</v>
      </c>
      <c r="I464" s="2" t="s">
        <v>719</v>
      </c>
      <c r="J464" s="2" t="s">
        <v>720</v>
      </c>
      <c r="M464" s="2" t="s">
        <v>195</v>
      </c>
      <c r="N464" s="2">
        <v>35</v>
      </c>
      <c r="O464" s="2">
        <v>35</v>
      </c>
    </row>
    <row r="465" spans="6:15" ht="15" customHeight="1" x14ac:dyDescent="0.25">
      <c r="F465" s="3" t="s">
        <v>2062</v>
      </c>
      <c r="G465" s="2">
        <v>5677</v>
      </c>
      <c r="H465" s="2" t="s">
        <v>654</v>
      </c>
      <c r="I465" s="2" t="s">
        <v>721</v>
      </c>
      <c r="J465" s="2" t="s">
        <v>722</v>
      </c>
      <c r="M465" s="2" t="s">
        <v>1152</v>
      </c>
      <c r="N465" s="2">
        <v>37</v>
      </c>
      <c r="O465" s="2">
        <v>37</v>
      </c>
    </row>
    <row r="466" spans="6:15" ht="15" customHeight="1" x14ac:dyDescent="0.25">
      <c r="F466" s="3" t="s">
        <v>2063</v>
      </c>
      <c r="G466" s="2">
        <v>5669</v>
      </c>
      <c r="H466" s="2" t="s">
        <v>654</v>
      </c>
      <c r="I466" s="2" t="s">
        <v>723</v>
      </c>
      <c r="J466" s="2" t="s">
        <v>724</v>
      </c>
      <c r="M466" s="2" t="s">
        <v>184</v>
      </c>
      <c r="N466" s="2">
        <v>35</v>
      </c>
      <c r="O466" s="2">
        <v>35</v>
      </c>
    </row>
    <row r="467" spans="6:15" ht="15" customHeight="1" x14ac:dyDescent="0.25">
      <c r="F467" s="3" t="s">
        <v>2064</v>
      </c>
      <c r="G467" s="2">
        <v>21690</v>
      </c>
      <c r="H467" s="2" t="s">
        <v>48</v>
      </c>
      <c r="I467" s="2" t="s">
        <v>513</v>
      </c>
      <c r="J467" s="2" t="s">
        <v>514</v>
      </c>
      <c r="M467" s="2" t="s">
        <v>199</v>
      </c>
      <c r="N467" s="2">
        <v>35</v>
      </c>
      <c r="O467" s="2">
        <v>35</v>
      </c>
    </row>
    <row r="468" spans="6:15" ht="15" customHeight="1" x14ac:dyDescent="0.25">
      <c r="F468" s="3" t="s">
        <v>2065</v>
      </c>
      <c r="G468" s="2">
        <v>12988</v>
      </c>
      <c r="H468" s="2" t="s">
        <v>48</v>
      </c>
      <c r="I468" s="2" t="s">
        <v>505</v>
      </c>
      <c r="J468" s="2" t="s">
        <v>506</v>
      </c>
      <c r="M468" s="2" t="s">
        <v>193</v>
      </c>
      <c r="N468" s="2">
        <v>35</v>
      </c>
      <c r="O468" s="2">
        <v>35</v>
      </c>
    </row>
    <row r="469" spans="6:15" ht="15" customHeight="1" x14ac:dyDescent="0.25">
      <c r="F469" s="3" t="s">
        <v>2066</v>
      </c>
      <c r="G469" s="2">
        <v>13427</v>
      </c>
      <c r="H469" s="2" t="s">
        <v>48</v>
      </c>
      <c r="I469" s="2" t="s">
        <v>507</v>
      </c>
      <c r="J469" s="2" t="s">
        <v>508</v>
      </c>
      <c r="M469" s="2" t="s">
        <v>191</v>
      </c>
      <c r="N469" s="2">
        <v>35</v>
      </c>
      <c r="O469" s="2">
        <v>33</v>
      </c>
    </row>
    <row r="470" spans="6:15" ht="15" customHeight="1" x14ac:dyDescent="0.25">
      <c r="F470" s="3" t="s">
        <v>2067</v>
      </c>
      <c r="G470" s="2">
        <v>6252</v>
      </c>
      <c r="H470" s="2" t="s">
        <v>48</v>
      </c>
      <c r="I470" s="2" t="s">
        <v>49</v>
      </c>
      <c r="J470" s="2" t="s">
        <v>50</v>
      </c>
      <c r="M470" s="2" t="s">
        <v>537</v>
      </c>
      <c r="N470" s="2">
        <v>37</v>
      </c>
      <c r="O470" s="2">
        <v>37</v>
      </c>
    </row>
    <row r="471" spans="6:15" ht="15" customHeight="1" x14ac:dyDescent="0.25">
      <c r="F471" s="3" t="s">
        <v>2068</v>
      </c>
      <c r="G471" s="2">
        <v>6253</v>
      </c>
      <c r="H471" s="2" t="s">
        <v>48</v>
      </c>
      <c r="I471" s="2" t="s">
        <v>52</v>
      </c>
      <c r="J471" s="2" t="s">
        <v>53</v>
      </c>
      <c r="M471" s="2" t="s">
        <v>1155</v>
      </c>
      <c r="N471" s="2">
        <v>34</v>
      </c>
      <c r="O471" s="2">
        <v>34</v>
      </c>
    </row>
    <row r="472" spans="6:15" ht="15" customHeight="1" x14ac:dyDescent="0.25">
      <c r="F472" s="3" t="s">
        <v>2069</v>
      </c>
      <c r="G472" s="2">
        <v>6239</v>
      </c>
      <c r="H472" s="2" t="s">
        <v>48</v>
      </c>
      <c r="I472" s="2" t="s">
        <v>55</v>
      </c>
      <c r="J472" s="2" t="s">
        <v>56</v>
      </c>
      <c r="M472" s="2" t="s">
        <v>205</v>
      </c>
      <c r="N472" s="2">
        <v>35</v>
      </c>
      <c r="O472" s="2">
        <v>35</v>
      </c>
    </row>
    <row r="473" spans="6:15" ht="15" customHeight="1" x14ac:dyDescent="0.25">
      <c r="F473" s="3" t="s">
        <v>2070</v>
      </c>
      <c r="G473" s="2">
        <v>6223</v>
      </c>
      <c r="H473" s="2" t="s">
        <v>48</v>
      </c>
      <c r="I473" s="2" t="s">
        <v>58</v>
      </c>
      <c r="J473" s="2" t="s">
        <v>59</v>
      </c>
      <c r="M473" s="2" t="s">
        <v>203</v>
      </c>
      <c r="N473" s="2">
        <v>36</v>
      </c>
      <c r="O473" s="2">
        <v>36</v>
      </c>
    </row>
    <row r="474" spans="6:15" ht="15" customHeight="1" x14ac:dyDescent="0.25">
      <c r="F474" s="3" t="s">
        <v>2071</v>
      </c>
      <c r="G474" s="2">
        <v>6225</v>
      </c>
      <c r="H474" s="2" t="s">
        <v>48</v>
      </c>
      <c r="I474" s="2" t="s">
        <v>61</v>
      </c>
      <c r="J474" s="2" t="s">
        <v>62</v>
      </c>
      <c r="M474" s="2" t="s">
        <v>187</v>
      </c>
      <c r="N474" s="2">
        <v>35</v>
      </c>
      <c r="O474" s="2">
        <v>35</v>
      </c>
    </row>
    <row r="475" spans="6:15" ht="15" customHeight="1" x14ac:dyDescent="0.25">
      <c r="F475" s="3" t="s">
        <v>2072</v>
      </c>
      <c r="G475" s="2">
        <v>12678</v>
      </c>
      <c r="H475" s="2" t="s">
        <v>48</v>
      </c>
      <c r="I475" s="2" t="s">
        <v>67</v>
      </c>
      <c r="J475" s="2" t="s">
        <v>68</v>
      </c>
      <c r="M475" s="2" t="s">
        <v>208</v>
      </c>
      <c r="N475" s="2">
        <v>35</v>
      </c>
      <c r="O475" s="2">
        <v>33</v>
      </c>
    </row>
    <row r="476" spans="6:15" ht="15" customHeight="1" x14ac:dyDescent="0.25">
      <c r="F476" s="3" t="s">
        <v>2073</v>
      </c>
      <c r="G476" s="2">
        <v>12384</v>
      </c>
      <c r="H476" s="2" t="s">
        <v>48</v>
      </c>
      <c r="I476" s="2" t="s">
        <v>1180</v>
      </c>
      <c r="J476" s="2" t="s">
        <v>1181</v>
      </c>
      <c r="M476" s="2" t="s">
        <v>334</v>
      </c>
      <c r="N476" s="2">
        <v>37</v>
      </c>
      <c r="O476" s="2">
        <v>37</v>
      </c>
    </row>
    <row r="477" spans="6:15" ht="15" customHeight="1" x14ac:dyDescent="0.25">
      <c r="F477" s="3" t="s">
        <v>2074</v>
      </c>
      <c r="G477" s="2">
        <v>6218</v>
      </c>
      <c r="H477" s="2" t="s">
        <v>48</v>
      </c>
      <c r="I477" s="2" t="s">
        <v>76</v>
      </c>
      <c r="J477" s="2" t="s">
        <v>77</v>
      </c>
      <c r="M477" s="2" t="s">
        <v>350</v>
      </c>
      <c r="N477" s="2">
        <v>35</v>
      </c>
      <c r="O477" s="2">
        <v>35</v>
      </c>
    </row>
    <row r="478" spans="6:15" ht="15" customHeight="1" x14ac:dyDescent="0.25">
      <c r="F478" s="3" t="s">
        <v>2075</v>
      </c>
      <c r="G478" s="2">
        <v>12382</v>
      </c>
      <c r="H478" s="2" t="s">
        <v>48</v>
      </c>
      <c r="I478" s="2" t="s">
        <v>1182</v>
      </c>
      <c r="J478" s="2" t="s">
        <v>1183</v>
      </c>
      <c r="M478" s="2" t="s">
        <v>5122</v>
      </c>
      <c r="N478" s="2">
        <v>35</v>
      </c>
      <c r="O478" s="2">
        <v>35</v>
      </c>
    </row>
    <row r="479" spans="6:15" ht="15" customHeight="1" x14ac:dyDescent="0.25">
      <c r="F479" s="3" t="s">
        <v>2076</v>
      </c>
      <c r="G479" s="2">
        <v>12383</v>
      </c>
      <c r="H479" s="2" t="s">
        <v>48</v>
      </c>
      <c r="I479" s="2" t="s">
        <v>1184</v>
      </c>
      <c r="J479" s="2" t="s">
        <v>1185</v>
      </c>
      <c r="M479" s="2" t="s">
        <v>342</v>
      </c>
      <c r="N479" s="2">
        <v>37</v>
      </c>
      <c r="O479" s="2">
        <v>37</v>
      </c>
    </row>
    <row r="480" spans="6:15" ht="15" customHeight="1" x14ac:dyDescent="0.25">
      <c r="F480" s="3" t="s">
        <v>2077</v>
      </c>
      <c r="G480" s="2">
        <v>6254</v>
      </c>
      <c r="H480" s="2" t="s">
        <v>48</v>
      </c>
      <c r="I480" s="2" t="s">
        <v>1186</v>
      </c>
      <c r="J480" s="2" t="s">
        <v>1187</v>
      </c>
      <c r="M480" s="2" t="s">
        <v>344</v>
      </c>
      <c r="N480" s="2">
        <v>35</v>
      </c>
      <c r="O480" s="2">
        <v>35</v>
      </c>
    </row>
    <row r="481" spans="6:15" ht="15" customHeight="1" x14ac:dyDescent="0.25">
      <c r="F481" s="3" t="s">
        <v>2078</v>
      </c>
      <c r="G481" s="2">
        <v>6255</v>
      </c>
      <c r="H481" s="2" t="s">
        <v>48</v>
      </c>
      <c r="I481" s="2" t="s">
        <v>79</v>
      </c>
      <c r="J481" s="2" t="s">
        <v>80</v>
      </c>
      <c r="M481" s="2" t="s">
        <v>5123</v>
      </c>
      <c r="N481" s="2">
        <v>36</v>
      </c>
      <c r="O481" s="2">
        <v>36</v>
      </c>
    </row>
    <row r="482" spans="6:15" ht="15" customHeight="1" x14ac:dyDescent="0.25">
      <c r="F482" s="3" t="s">
        <v>2079</v>
      </c>
      <c r="G482" s="2">
        <v>12369</v>
      </c>
      <c r="H482" s="2" t="s">
        <v>48</v>
      </c>
      <c r="I482" s="2" t="s">
        <v>82</v>
      </c>
      <c r="J482" s="2" t="s">
        <v>83</v>
      </c>
      <c r="M482" s="2" t="s">
        <v>5124</v>
      </c>
      <c r="N482" s="2">
        <v>37</v>
      </c>
      <c r="O482" s="2">
        <v>37</v>
      </c>
    </row>
    <row r="483" spans="6:15" ht="15" customHeight="1" x14ac:dyDescent="0.25">
      <c r="F483" s="3" t="s">
        <v>2080</v>
      </c>
      <c r="G483" s="2">
        <v>12370</v>
      </c>
      <c r="H483" s="2" t="s">
        <v>48</v>
      </c>
      <c r="I483" s="2" t="s">
        <v>1188</v>
      </c>
      <c r="J483" s="2" t="s">
        <v>1189</v>
      </c>
      <c r="M483" s="2" t="s">
        <v>340</v>
      </c>
      <c r="N483" s="2">
        <v>37</v>
      </c>
      <c r="O483" s="2">
        <v>37</v>
      </c>
    </row>
    <row r="484" spans="6:15" ht="15" customHeight="1" x14ac:dyDescent="0.25">
      <c r="F484" s="3" t="s">
        <v>2081</v>
      </c>
      <c r="G484" s="2">
        <v>6241</v>
      </c>
      <c r="H484" s="2" t="s">
        <v>48</v>
      </c>
      <c r="I484" s="2" t="s">
        <v>85</v>
      </c>
      <c r="J484" s="2" t="s">
        <v>86</v>
      </c>
      <c r="M484" s="2" t="s">
        <v>338</v>
      </c>
      <c r="N484" s="2">
        <v>36</v>
      </c>
      <c r="O484" s="2">
        <v>36</v>
      </c>
    </row>
    <row r="485" spans="6:15" ht="15" customHeight="1" x14ac:dyDescent="0.25">
      <c r="F485" s="3" t="s">
        <v>2082</v>
      </c>
      <c r="G485" s="2">
        <v>12376</v>
      </c>
      <c r="H485" s="2" t="s">
        <v>48</v>
      </c>
      <c r="I485" s="2" t="s">
        <v>88</v>
      </c>
      <c r="J485" s="2" t="s">
        <v>89</v>
      </c>
      <c r="M485" s="2" t="s">
        <v>336</v>
      </c>
      <c r="N485" s="2">
        <v>36</v>
      </c>
      <c r="O485" s="2">
        <v>36</v>
      </c>
    </row>
    <row r="486" spans="6:15" ht="15" customHeight="1" x14ac:dyDescent="0.25">
      <c r="F486" s="3" t="s">
        <v>2083</v>
      </c>
      <c r="G486" s="2">
        <v>12378</v>
      </c>
      <c r="H486" s="2" t="s">
        <v>48</v>
      </c>
      <c r="I486" s="2" t="s">
        <v>91</v>
      </c>
      <c r="J486" s="2" t="s">
        <v>92</v>
      </c>
      <c r="M486" s="2" t="s">
        <v>346</v>
      </c>
      <c r="N486" s="2">
        <v>35</v>
      </c>
      <c r="O486" s="2">
        <v>35</v>
      </c>
    </row>
    <row r="487" spans="6:15" ht="15" customHeight="1" x14ac:dyDescent="0.25">
      <c r="F487" s="3" t="s">
        <v>2084</v>
      </c>
      <c r="G487" s="2">
        <v>6240</v>
      </c>
      <c r="H487" s="2" t="s">
        <v>48</v>
      </c>
      <c r="I487" s="2" t="s">
        <v>97</v>
      </c>
      <c r="J487" s="2" t="s">
        <v>98</v>
      </c>
      <c r="M487" s="2" t="s">
        <v>348</v>
      </c>
      <c r="N487" s="2">
        <v>37</v>
      </c>
      <c r="O487" s="2">
        <v>37</v>
      </c>
    </row>
    <row r="488" spans="6:15" ht="15" customHeight="1" x14ac:dyDescent="0.25">
      <c r="F488" s="3" t="s">
        <v>2085</v>
      </c>
      <c r="G488" s="2">
        <v>13424</v>
      </c>
      <c r="H488" s="2" t="s">
        <v>48</v>
      </c>
      <c r="I488" s="2" t="s">
        <v>1190</v>
      </c>
      <c r="J488" s="2" t="s">
        <v>1191</v>
      </c>
      <c r="M488" s="2" t="s">
        <v>5125</v>
      </c>
      <c r="N488" s="2">
        <v>35</v>
      </c>
      <c r="O488" s="2">
        <v>35</v>
      </c>
    </row>
    <row r="489" spans="6:15" ht="15" customHeight="1" x14ac:dyDescent="0.25">
      <c r="F489" s="3" t="s">
        <v>2086</v>
      </c>
      <c r="G489" s="2">
        <v>12366</v>
      </c>
      <c r="H489" s="2" t="s">
        <v>48</v>
      </c>
      <c r="I489" s="2" t="s">
        <v>100</v>
      </c>
      <c r="J489" s="2" t="s">
        <v>101</v>
      </c>
      <c r="M489" s="2" t="s">
        <v>352</v>
      </c>
      <c r="N489" s="2">
        <v>37</v>
      </c>
      <c r="O489" s="2">
        <v>37</v>
      </c>
    </row>
    <row r="490" spans="6:15" ht="15" customHeight="1" x14ac:dyDescent="0.25">
      <c r="F490" s="3" t="s">
        <v>2087</v>
      </c>
      <c r="G490" s="2">
        <v>6224</v>
      </c>
      <c r="H490" s="2" t="s">
        <v>48</v>
      </c>
      <c r="I490" s="2" t="s">
        <v>103</v>
      </c>
      <c r="J490" s="2" t="s">
        <v>104</v>
      </c>
      <c r="M490" s="2" t="s">
        <v>5126</v>
      </c>
      <c r="N490" s="2">
        <v>37</v>
      </c>
      <c r="O490" s="2">
        <v>37</v>
      </c>
    </row>
    <row r="491" spans="6:15" ht="15" customHeight="1" x14ac:dyDescent="0.25">
      <c r="F491" s="3" t="s">
        <v>2088</v>
      </c>
      <c r="G491" s="2">
        <v>6213</v>
      </c>
      <c r="H491" s="2" t="s">
        <v>48</v>
      </c>
      <c r="I491" s="2" t="s">
        <v>106</v>
      </c>
      <c r="J491" s="2" t="s">
        <v>107</v>
      </c>
      <c r="M491" s="2" t="s">
        <v>354</v>
      </c>
      <c r="N491" s="2">
        <v>36</v>
      </c>
      <c r="O491" s="2">
        <v>36</v>
      </c>
    </row>
    <row r="492" spans="6:15" ht="15" customHeight="1" x14ac:dyDescent="0.25">
      <c r="F492" s="3" t="s">
        <v>2089</v>
      </c>
      <c r="G492" s="2">
        <v>21683</v>
      </c>
      <c r="H492" s="2" t="s">
        <v>48</v>
      </c>
      <c r="I492" s="2" t="s">
        <v>511</v>
      </c>
      <c r="J492" s="2" t="s">
        <v>512</v>
      </c>
      <c r="M492" s="2" t="s">
        <v>5127</v>
      </c>
      <c r="N492" s="2">
        <v>37</v>
      </c>
      <c r="O492" s="2">
        <v>37</v>
      </c>
    </row>
    <row r="493" spans="6:15" ht="15" customHeight="1" x14ac:dyDescent="0.25">
      <c r="F493" s="3" t="s">
        <v>2090</v>
      </c>
      <c r="G493" s="2">
        <v>21687</v>
      </c>
      <c r="H493" s="2" t="s">
        <v>48</v>
      </c>
      <c r="I493" s="2" t="s">
        <v>509</v>
      </c>
      <c r="J493" s="2" t="s">
        <v>510</v>
      </c>
      <c r="M493" s="2" t="s">
        <v>5128</v>
      </c>
      <c r="N493" s="2">
        <v>37</v>
      </c>
      <c r="O493" s="2">
        <v>37</v>
      </c>
    </row>
    <row r="494" spans="6:15" ht="15" customHeight="1" x14ac:dyDescent="0.25">
      <c r="F494" s="3" t="s">
        <v>2091</v>
      </c>
      <c r="G494" s="2">
        <v>682</v>
      </c>
      <c r="H494" s="2" t="s">
        <v>304</v>
      </c>
      <c r="I494" s="2" t="s">
        <v>309</v>
      </c>
      <c r="J494" s="2" t="s">
        <v>310</v>
      </c>
      <c r="M494" s="2" t="s">
        <v>5129</v>
      </c>
      <c r="N494" s="2">
        <v>35</v>
      </c>
      <c r="O494" s="2">
        <v>34</v>
      </c>
    </row>
    <row r="495" spans="6:15" ht="15" customHeight="1" x14ac:dyDescent="0.25">
      <c r="F495" s="3" t="s">
        <v>2092</v>
      </c>
      <c r="G495" s="2">
        <v>12558</v>
      </c>
      <c r="H495" s="2" t="s">
        <v>304</v>
      </c>
      <c r="I495" s="2" t="s">
        <v>1192</v>
      </c>
      <c r="J495" s="2" t="s">
        <v>1193</v>
      </c>
      <c r="M495" s="2" t="s">
        <v>5130</v>
      </c>
      <c r="N495" s="2">
        <v>37</v>
      </c>
      <c r="O495" s="2">
        <v>37</v>
      </c>
    </row>
    <row r="496" spans="6:15" ht="15" customHeight="1" x14ac:dyDescent="0.25">
      <c r="F496" s="3" t="s">
        <v>2093</v>
      </c>
      <c r="G496" s="2">
        <v>37031</v>
      </c>
      <c r="H496" s="2" t="s">
        <v>1267</v>
      </c>
      <c r="I496" s="2" t="s">
        <v>1268</v>
      </c>
      <c r="J496" s="2" t="s">
        <v>1269</v>
      </c>
      <c r="M496" s="2" t="s">
        <v>5131</v>
      </c>
      <c r="N496" s="2">
        <v>37</v>
      </c>
      <c r="O496" s="2">
        <v>37</v>
      </c>
    </row>
    <row r="497" spans="6:15" ht="15" customHeight="1" x14ac:dyDescent="0.25">
      <c r="F497" s="3" t="s">
        <v>2094</v>
      </c>
      <c r="G497" s="2">
        <v>37029</v>
      </c>
      <c r="H497" s="2" t="s">
        <v>1267</v>
      </c>
      <c r="I497" s="2" t="s">
        <v>1270</v>
      </c>
      <c r="J497" s="2" t="s">
        <v>1271</v>
      </c>
      <c r="M497" s="2" t="s">
        <v>5132</v>
      </c>
      <c r="N497" s="2">
        <v>36</v>
      </c>
      <c r="O497" s="2">
        <v>36</v>
      </c>
    </row>
    <row r="498" spans="6:15" ht="15" customHeight="1" x14ac:dyDescent="0.25">
      <c r="F498" s="3" t="s">
        <v>2095</v>
      </c>
      <c r="G498" s="2">
        <v>37028</v>
      </c>
      <c r="H498" s="2" t="s">
        <v>1267</v>
      </c>
      <c r="I498" s="2" t="s">
        <v>1272</v>
      </c>
      <c r="J498" s="2" t="s">
        <v>1273</v>
      </c>
      <c r="M498" s="2" t="s">
        <v>231</v>
      </c>
      <c r="N498" s="2">
        <v>36</v>
      </c>
      <c r="O498" s="2">
        <v>36</v>
      </c>
    </row>
    <row r="499" spans="6:15" ht="15" customHeight="1" x14ac:dyDescent="0.25">
      <c r="F499" s="3" t="s">
        <v>2096</v>
      </c>
      <c r="G499" s="2">
        <v>22932</v>
      </c>
      <c r="H499" s="2" t="s">
        <v>1060</v>
      </c>
      <c r="I499" s="2" t="s">
        <v>1061</v>
      </c>
      <c r="J499" s="2" t="s">
        <v>1062</v>
      </c>
      <c r="M499" s="2" t="s">
        <v>520</v>
      </c>
      <c r="N499" s="2">
        <v>37</v>
      </c>
      <c r="O499" s="2">
        <v>37</v>
      </c>
    </row>
    <row r="500" spans="6:15" ht="15" customHeight="1" x14ac:dyDescent="0.25">
      <c r="F500" s="3" t="s">
        <v>2097</v>
      </c>
      <c r="G500" s="2">
        <v>22965</v>
      </c>
      <c r="H500" s="2" t="s">
        <v>1060</v>
      </c>
      <c r="I500" s="2" t="s">
        <v>1274</v>
      </c>
      <c r="J500" s="2" t="s">
        <v>1275</v>
      </c>
      <c r="M500" s="2" t="s">
        <v>228</v>
      </c>
      <c r="N500" s="2">
        <v>35</v>
      </c>
      <c r="O500" s="2">
        <v>35</v>
      </c>
    </row>
    <row r="501" spans="6:15" ht="15" customHeight="1" x14ac:dyDescent="0.25">
      <c r="F501" s="3" t="s">
        <v>2098</v>
      </c>
      <c r="G501" s="2">
        <v>22974</v>
      </c>
      <c r="H501" s="2" t="s">
        <v>1060</v>
      </c>
      <c r="I501" s="2" t="s">
        <v>1276</v>
      </c>
      <c r="J501" s="2" t="s">
        <v>1277</v>
      </c>
      <c r="M501" s="2" t="s">
        <v>240</v>
      </c>
      <c r="N501" s="2">
        <v>35</v>
      </c>
      <c r="O501" s="2">
        <v>35</v>
      </c>
    </row>
    <row r="502" spans="6:15" ht="15" customHeight="1" x14ac:dyDescent="0.25">
      <c r="F502" s="3" t="s">
        <v>2099</v>
      </c>
      <c r="G502" s="2">
        <v>22975</v>
      </c>
      <c r="H502" s="2" t="s">
        <v>1060</v>
      </c>
      <c r="I502" s="2" t="s">
        <v>1278</v>
      </c>
      <c r="J502" s="2" t="s">
        <v>1279</v>
      </c>
      <c r="M502" s="2" t="s">
        <v>5133</v>
      </c>
      <c r="N502" s="2">
        <v>37</v>
      </c>
      <c r="O502" s="2">
        <v>37</v>
      </c>
    </row>
    <row r="503" spans="6:15" ht="15" customHeight="1" x14ac:dyDescent="0.25">
      <c r="F503" s="3" t="s">
        <v>2100</v>
      </c>
      <c r="G503" s="2">
        <v>716</v>
      </c>
      <c r="H503" s="2" t="s">
        <v>366</v>
      </c>
      <c r="I503" s="2" t="s">
        <v>369</v>
      </c>
      <c r="J503" s="2" t="s">
        <v>370</v>
      </c>
      <c r="M503" s="2" t="s">
        <v>243</v>
      </c>
      <c r="N503" s="2">
        <v>37</v>
      </c>
      <c r="O503" s="2">
        <v>37</v>
      </c>
    </row>
    <row r="504" spans="6:15" ht="15" customHeight="1" x14ac:dyDescent="0.25">
      <c r="F504" s="3" t="s">
        <v>2101</v>
      </c>
      <c r="G504" s="2">
        <v>17461</v>
      </c>
      <c r="H504" s="2" t="s">
        <v>366</v>
      </c>
      <c r="I504" s="2" t="s">
        <v>371</v>
      </c>
      <c r="J504" s="2" t="s">
        <v>372</v>
      </c>
      <c r="M504" s="2" t="s">
        <v>234</v>
      </c>
      <c r="N504" s="2">
        <v>37</v>
      </c>
      <c r="O504" s="2">
        <v>37</v>
      </c>
    </row>
    <row r="505" spans="6:15" ht="15" customHeight="1" x14ac:dyDescent="0.25">
      <c r="F505" s="3" t="s">
        <v>2102</v>
      </c>
      <c r="G505" s="2">
        <v>718</v>
      </c>
      <c r="H505" s="2" t="s">
        <v>366</v>
      </c>
      <c r="I505" s="2" t="s">
        <v>373</v>
      </c>
      <c r="J505" s="2" t="s">
        <v>374</v>
      </c>
      <c r="M505" s="2" t="s">
        <v>5134</v>
      </c>
      <c r="N505" s="2">
        <v>37</v>
      </c>
      <c r="O505" s="2">
        <v>37</v>
      </c>
    </row>
    <row r="506" spans="6:15" ht="15" customHeight="1" x14ac:dyDescent="0.25">
      <c r="F506" s="3" t="s">
        <v>2103</v>
      </c>
      <c r="G506" s="2">
        <v>24842</v>
      </c>
      <c r="H506" s="2" t="s">
        <v>366</v>
      </c>
      <c r="I506" s="2" t="s">
        <v>375</v>
      </c>
      <c r="J506" s="2" t="s">
        <v>376</v>
      </c>
      <c r="M506" s="2" t="s">
        <v>1483</v>
      </c>
      <c r="N506" s="2">
        <v>37</v>
      </c>
      <c r="O506" s="2">
        <v>36</v>
      </c>
    </row>
    <row r="507" spans="6:15" ht="15" customHeight="1" x14ac:dyDescent="0.25">
      <c r="F507" s="3" t="s">
        <v>2104</v>
      </c>
      <c r="G507" s="2">
        <v>719</v>
      </c>
      <c r="H507" s="2" t="s">
        <v>366</v>
      </c>
      <c r="I507" s="2" t="s">
        <v>379</v>
      </c>
      <c r="J507" s="2" t="s">
        <v>380</v>
      </c>
      <c r="M507" s="2" t="s">
        <v>225</v>
      </c>
      <c r="N507" s="2">
        <v>35</v>
      </c>
      <c r="O507" s="2">
        <v>35</v>
      </c>
    </row>
    <row r="508" spans="6:15" ht="15" customHeight="1" x14ac:dyDescent="0.25">
      <c r="F508" s="3" t="s">
        <v>2105</v>
      </c>
      <c r="G508" s="2">
        <v>720</v>
      </c>
      <c r="H508" s="2" t="s">
        <v>366</v>
      </c>
      <c r="I508" s="2" t="s">
        <v>383</v>
      </c>
      <c r="J508" s="2" t="s">
        <v>384</v>
      </c>
      <c r="M508" s="2" t="s">
        <v>237</v>
      </c>
      <c r="N508" s="2">
        <v>35</v>
      </c>
      <c r="O508" s="2">
        <v>35</v>
      </c>
    </row>
    <row r="509" spans="6:15" ht="15" customHeight="1" x14ac:dyDescent="0.25">
      <c r="F509" s="3" t="s">
        <v>2106</v>
      </c>
      <c r="G509" s="2">
        <v>24802</v>
      </c>
      <c r="H509" s="2" t="s">
        <v>366</v>
      </c>
      <c r="I509" s="2" t="s">
        <v>385</v>
      </c>
      <c r="J509" s="2" t="s">
        <v>386</v>
      </c>
      <c r="M509" s="2" t="s">
        <v>925</v>
      </c>
      <c r="N509" s="2">
        <v>37</v>
      </c>
      <c r="O509" s="2">
        <v>37</v>
      </c>
    </row>
    <row r="510" spans="6:15" ht="15" customHeight="1" x14ac:dyDescent="0.25">
      <c r="F510" s="3" t="s">
        <v>2107</v>
      </c>
      <c r="G510" s="2">
        <v>714</v>
      </c>
      <c r="H510" s="2" t="s">
        <v>366</v>
      </c>
      <c r="I510" s="2" t="s">
        <v>367</v>
      </c>
      <c r="J510" s="2" t="s">
        <v>368</v>
      </c>
      <c r="M510" s="2" t="s">
        <v>524</v>
      </c>
      <c r="N510" s="2">
        <v>37</v>
      </c>
      <c r="O510" s="2">
        <v>37</v>
      </c>
    </row>
    <row r="511" spans="6:15" ht="15" customHeight="1" x14ac:dyDescent="0.25">
      <c r="F511" s="3" t="s">
        <v>2108</v>
      </c>
      <c r="G511" s="2">
        <v>785</v>
      </c>
      <c r="H511" s="2" t="s">
        <v>322</v>
      </c>
      <c r="I511" s="2" t="s">
        <v>1101</v>
      </c>
      <c r="J511" s="2" t="s">
        <v>1102</v>
      </c>
      <c r="M511" s="2" t="s">
        <v>3446</v>
      </c>
      <c r="N511" s="2">
        <v>36</v>
      </c>
      <c r="O511" s="2">
        <v>34</v>
      </c>
    </row>
    <row r="512" spans="6:15" ht="15" customHeight="1" x14ac:dyDescent="0.25">
      <c r="F512" s="3" t="s">
        <v>2109</v>
      </c>
      <c r="G512" s="2">
        <v>783</v>
      </c>
      <c r="H512" s="2" t="s">
        <v>322</v>
      </c>
      <c r="I512" s="2" t="s">
        <v>325</v>
      </c>
      <c r="J512" s="2" t="s">
        <v>326</v>
      </c>
      <c r="M512" s="2" t="s">
        <v>937</v>
      </c>
      <c r="N512" s="2">
        <v>37</v>
      </c>
      <c r="O512" s="2">
        <v>35</v>
      </c>
    </row>
    <row r="513" spans="6:15" ht="15" customHeight="1" x14ac:dyDescent="0.25">
      <c r="F513" s="3" t="s">
        <v>2110</v>
      </c>
      <c r="G513" s="2">
        <v>788</v>
      </c>
      <c r="H513" s="2" t="s">
        <v>322</v>
      </c>
      <c r="I513" s="2" t="s">
        <v>327</v>
      </c>
      <c r="J513" s="2" t="s">
        <v>328</v>
      </c>
      <c r="M513" s="2" t="s">
        <v>1033</v>
      </c>
      <c r="N513" s="2">
        <v>37</v>
      </c>
      <c r="O513" s="2">
        <v>37</v>
      </c>
    </row>
    <row r="514" spans="6:15" ht="15" customHeight="1" x14ac:dyDescent="0.25">
      <c r="F514" s="3" t="s">
        <v>2111</v>
      </c>
      <c r="G514" s="2">
        <v>28758</v>
      </c>
      <c r="H514" s="2" t="s">
        <v>1218</v>
      </c>
      <c r="I514" s="2" t="s">
        <v>1221</v>
      </c>
      <c r="J514" s="2" t="s">
        <v>1222</v>
      </c>
      <c r="M514" s="2" t="s">
        <v>929</v>
      </c>
      <c r="N514" s="2">
        <v>37</v>
      </c>
      <c r="O514" s="2">
        <v>36</v>
      </c>
    </row>
    <row r="515" spans="6:15" ht="15" customHeight="1" x14ac:dyDescent="0.25">
      <c r="F515" s="3" t="s">
        <v>2112</v>
      </c>
      <c r="G515" s="2">
        <v>28757</v>
      </c>
      <c r="H515" s="2" t="s">
        <v>1218</v>
      </c>
      <c r="I515" s="2" t="s">
        <v>1223</v>
      </c>
      <c r="J515" s="2" t="s">
        <v>1224</v>
      </c>
      <c r="M515" s="2" t="s">
        <v>5135</v>
      </c>
      <c r="N515" s="2">
        <v>37</v>
      </c>
      <c r="O515" s="2">
        <v>37</v>
      </c>
    </row>
    <row r="516" spans="6:15" ht="15" customHeight="1" x14ac:dyDescent="0.25">
      <c r="F516" s="3" t="s">
        <v>2113</v>
      </c>
      <c r="G516" s="2">
        <v>27899</v>
      </c>
      <c r="H516" s="2" t="s">
        <v>1336</v>
      </c>
      <c r="I516" s="2" t="s">
        <v>1718</v>
      </c>
      <c r="J516" s="2" t="s">
        <v>1719</v>
      </c>
      <c r="M516" s="2" t="s">
        <v>5136</v>
      </c>
      <c r="N516" s="2">
        <v>37</v>
      </c>
      <c r="O516" s="2">
        <v>33</v>
      </c>
    </row>
    <row r="517" spans="6:15" ht="15" customHeight="1" x14ac:dyDescent="0.25">
      <c r="F517" s="3" t="s">
        <v>2114</v>
      </c>
      <c r="G517" s="2">
        <v>27887</v>
      </c>
      <c r="H517" s="2" t="s">
        <v>1336</v>
      </c>
      <c r="I517" s="2" t="s">
        <v>1331</v>
      </c>
      <c r="J517" s="2" t="s">
        <v>1337</v>
      </c>
      <c r="M517" s="2" t="s">
        <v>921</v>
      </c>
      <c r="N517" s="2">
        <v>37</v>
      </c>
      <c r="O517" s="2">
        <v>37</v>
      </c>
    </row>
    <row r="518" spans="6:15" ht="15" customHeight="1" x14ac:dyDescent="0.25">
      <c r="F518" s="3" t="s">
        <v>2115</v>
      </c>
      <c r="G518" s="2">
        <v>27895</v>
      </c>
      <c r="H518" s="2" t="s">
        <v>1336</v>
      </c>
      <c r="I518" s="2" t="s">
        <v>1338</v>
      </c>
      <c r="J518" s="2" t="s">
        <v>1339</v>
      </c>
      <c r="M518" s="2" t="s">
        <v>939</v>
      </c>
      <c r="N518" s="2">
        <v>37</v>
      </c>
      <c r="O518" s="2">
        <v>36</v>
      </c>
    </row>
    <row r="519" spans="6:15" ht="15" customHeight="1" x14ac:dyDescent="0.25">
      <c r="F519" s="3" t="s">
        <v>2116</v>
      </c>
      <c r="G519" s="2">
        <v>27896</v>
      </c>
      <c r="H519" s="2" t="s">
        <v>1336</v>
      </c>
      <c r="I519" s="2" t="s">
        <v>1723</v>
      </c>
      <c r="J519" s="2" t="s">
        <v>1724</v>
      </c>
      <c r="M519" s="2" t="s">
        <v>931</v>
      </c>
      <c r="N519" s="2">
        <v>37</v>
      </c>
      <c r="O519" s="2">
        <v>37</v>
      </c>
    </row>
    <row r="520" spans="6:15" ht="15" customHeight="1" x14ac:dyDescent="0.25">
      <c r="F520" s="3" t="s">
        <v>2117</v>
      </c>
      <c r="G520" s="2">
        <v>27888</v>
      </c>
      <c r="H520" s="2" t="s">
        <v>1336</v>
      </c>
      <c r="I520" s="2" t="s">
        <v>1726</v>
      </c>
      <c r="J520" s="2" t="s">
        <v>1727</v>
      </c>
      <c r="M520" s="2" t="s">
        <v>530</v>
      </c>
      <c r="N520" s="2">
        <v>37</v>
      </c>
      <c r="O520" s="2">
        <v>37</v>
      </c>
    </row>
    <row r="521" spans="6:15" ht="15" customHeight="1" x14ac:dyDescent="0.25">
      <c r="F521" s="3" t="s">
        <v>2118</v>
      </c>
      <c r="G521" s="2">
        <v>27900</v>
      </c>
      <c r="H521" s="2" t="s">
        <v>1336</v>
      </c>
      <c r="I521" s="2" t="s">
        <v>1340</v>
      </c>
      <c r="J521" s="2" t="s">
        <v>1341</v>
      </c>
      <c r="M521" s="2" t="s">
        <v>5137</v>
      </c>
      <c r="N521" s="2">
        <v>37</v>
      </c>
      <c r="O521" s="2">
        <v>37</v>
      </c>
    </row>
    <row r="522" spans="6:15" ht="15" customHeight="1" x14ac:dyDescent="0.25">
      <c r="F522" s="3" t="s">
        <v>2119</v>
      </c>
      <c r="G522" s="2">
        <v>496</v>
      </c>
      <c r="H522" s="2" t="s">
        <v>158</v>
      </c>
      <c r="I522" s="2" t="s">
        <v>159</v>
      </c>
      <c r="J522" s="2" t="s">
        <v>160</v>
      </c>
      <c r="M522" s="2" t="s">
        <v>5138</v>
      </c>
      <c r="N522" s="2">
        <v>37</v>
      </c>
      <c r="O522" s="2">
        <v>37</v>
      </c>
    </row>
    <row r="523" spans="6:15" ht="15" customHeight="1" x14ac:dyDescent="0.25">
      <c r="F523" s="3" t="s">
        <v>2120</v>
      </c>
      <c r="G523" s="2">
        <v>499</v>
      </c>
      <c r="H523" s="2" t="s">
        <v>158</v>
      </c>
      <c r="I523" s="2" t="s">
        <v>110</v>
      </c>
      <c r="J523" s="2" t="s">
        <v>162</v>
      </c>
      <c r="M523" s="2" t="s">
        <v>5139</v>
      </c>
      <c r="N523" s="2">
        <v>37</v>
      </c>
      <c r="O523" s="2">
        <v>37</v>
      </c>
    </row>
    <row r="524" spans="6:15" ht="15" customHeight="1" x14ac:dyDescent="0.25">
      <c r="F524" s="3" t="s">
        <v>2121</v>
      </c>
      <c r="G524" s="2">
        <v>498</v>
      </c>
      <c r="H524" s="2" t="s">
        <v>158</v>
      </c>
      <c r="I524" s="2" t="s">
        <v>113</v>
      </c>
      <c r="J524" s="2" t="s">
        <v>164</v>
      </c>
      <c r="M524" s="2" t="s">
        <v>5140</v>
      </c>
      <c r="N524" s="2">
        <v>37</v>
      </c>
      <c r="O524" s="2">
        <v>37</v>
      </c>
    </row>
    <row r="525" spans="6:15" ht="15" customHeight="1" x14ac:dyDescent="0.25">
      <c r="F525" s="3" t="s">
        <v>2122</v>
      </c>
      <c r="G525" s="2">
        <v>503</v>
      </c>
      <c r="H525" s="2" t="s">
        <v>158</v>
      </c>
      <c r="I525" s="2" t="s">
        <v>291</v>
      </c>
      <c r="J525" s="2" t="s">
        <v>292</v>
      </c>
      <c r="M525" s="2" t="s">
        <v>935</v>
      </c>
      <c r="N525" s="2">
        <v>35</v>
      </c>
      <c r="O525" s="2">
        <v>35</v>
      </c>
    </row>
    <row r="526" spans="6:15" ht="15" customHeight="1" x14ac:dyDescent="0.25">
      <c r="F526" s="3" t="s">
        <v>2123</v>
      </c>
      <c r="G526" s="2">
        <v>502</v>
      </c>
      <c r="H526" s="2" t="s">
        <v>158</v>
      </c>
      <c r="I526" s="2" t="s">
        <v>166</v>
      </c>
      <c r="J526" s="2" t="s">
        <v>167</v>
      </c>
      <c r="M526" s="2" t="s">
        <v>526</v>
      </c>
      <c r="N526" s="2">
        <v>37</v>
      </c>
      <c r="O526" s="2">
        <v>37</v>
      </c>
    </row>
    <row r="527" spans="6:15" ht="15" customHeight="1" x14ac:dyDescent="0.25">
      <c r="F527" s="3" t="s">
        <v>2124</v>
      </c>
      <c r="G527" s="2">
        <v>480</v>
      </c>
      <c r="H527" s="2" t="s">
        <v>158</v>
      </c>
      <c r="I527" s="2" t="s">
        <v>119</v>
      </c>
      <c r="J527" s="2" t="s">
        <v>169</v>
      </c>
      <c r="M527" s="2" t="s">
        <v>945</v>
      </c>
      <c r="N527" s="2">
        <v>37</v>
      </c>
      <c r="O527" s="2">
        <v>35</v>
      </c>
    </row>
    <row r="528" spans="6:15" ht="15" customHeight="1" x14ac:dyDescent="0.25">
      <c r="F528" s="3" t="s">
        <v>2125</v>
      </c>
      <c r="G528" s="2">
        <v>482</v>
      </c>
      <c r="H528" s="2" t="s">
        <v>158</v>
      </c>
      <c r="I528" s="2" t="s">
        <v>122</v>
      </c>
      <c r="J528" s="2" t="s">
        <v>171</v>
      </c>
      <c r="M528" s="2" t="s">
        <v>943</v>
      </c>
      <c r="N528" s="2">
        <v>37</v>
      </c>
      <c r="O528" s="2">
        <v>37</v>
      </c>
    </row>
    <row r="529" spans="6:15" ht="15" customHeight="1" x14ac:dyDescent="0.25">
      <c r="F529" s="3" t="s">
        <v>2126</v>
      </c>
      <c r="G529" s="2">
        <v>481</v>
      </c>
      <c r="H529" s="2" t="s">
        <v>158</v>
      </c>
      <c r="I529" s="2" t="s">
        <v>125</v>
      </c>
      <c r="J529" s="2" t="s">
        <v>173</v>
      </c>
      <c r="M529" s="2" t="s">
        <v>528</v>
      </c>
      <c r="N529" s="2">
        <v>37</v>
      </c>
      <c r="O529" s="2">
        <v>37</v>
      </c>
    </row>
    <row r="530" spans="6:15" ht="15" customHeight="1" x14ac:dyDescent="0.25">
      <c r="F530" s="3" t="s">
        <v>2127</v>
      </c>
      <c r="G530" s="2">
        <v>484</v>
      </c>
      <c r="H530" s="2" t="s">
        <v>158</v>
      </c>
      <c r="I530" s="2" t="s">
        <v>128</v>
      </c>
      <c r="J530" s="2" t="s">
        <v>175</v>
      </c>
      <c r="M530" s="2" t="s">
        <v>534</v>
      </c>
      <c r="N530" s="2">
        <v>37</v>
      </c>
      <c r="O530" s="2">
        <v>33</v>
      </c>
    </row>
    <row r="531" spans="6:15" ht="15" customHeight="1" x14ac:dyDescent="0.25">
      <c r="F531" s="3" t="s">
        <v>2128</v>
      </c>
      <c r="G531" s="2">
        <v>483</v>
      </c>
      <c r="H531" s="2" t="s">
        <v>158</v>
      </c>
      <c r="I531" s="2" t="s">
        <v>134</v>
      </c>
      <c r="J531" s="2" t="s">
        <v>177</v>
      </c>
      <c r="M531" s="2" t="s">
        <v>1402</v>
      </c>
      <c r="N531" s="2">
        <v>37</v>
      </c>
      <c r="O531" s="2">
        <v>37</v>
      </c>
    </row>
    <row r="532" spans="6:15" ht="15" customHeight="1" x14ac:dyDescent="0.25">
      <c r="F532" s="3" t="s">
        <v>2129</v>
      </c>
      <c r="G532" s="2">
        <v>487</v>
      </c>
      <c r="H532" s="2" t="s">
        <v>158</v>
      </c>
      <c r="I532" s="2" t="s">
        <v>137</v>
      </c>
      <c r="J532" s="2" t="s">
        <v>293</v>
      </c>
      <c r="M532" s="2" t="s">
        <v>1481</v>
      </c>
      <c r="N532" s="2">
        <v>37</v>
      </c>
      <c r="O532" s="2">
        <v>37</v>
      </c>
    </row>
    <row r="533" spans="6:15" ht="15" customHeight="1" x14ac:dyDescent="0.25">
      <c r="F533" s="3" t="s">
        <v>2130</v>
      </c>
      <c r="G533" s="2">
        <v>486</v>
      </c>
      <c r="H533" s="2" t="s">
        <v>158</v>
      </c>
      <c r="I533" s="2" t="s">
        <v>140</v>
      </c>
      <c r="J533" s="2" t="s">
        <v>179</v>
      </c>
      <c r="M533" s="2" t="s">
        <v>3424</v>
      </c>
      <c r="N533" s="2">
        <v>37</v>
      </c>
      <c r="O533" s="2">
        <v>37</v>
      </c>
    </row>
    <row r="534" spans="6:15" ht="15" customHeight="1" x14ac:dyDescent="0.25">
      <c r="F534" s="3" t="s">
        <v>2131</v>
      </c>
      <c r="G534" s="2">
        <v>488</v>
      </c>
      <c r="H534" s="2" t="s">
        <v>158</v>
      </c>
      <c r="I534" s="2" t="s">
        <v>143</v>
      </c>
      <c r="J534" s="2" t="s">
        <v>181</v>
      </c>
      <c r="M534" s="2" t="s">
        <v>522</v>
      </c>
      <c r="N534" s="2">
        <v>37</v>
      </c>
      <c r="O534" s="2">
        <v>37</v>
      </c>
    </row>
    <row r="535" spans="6:15" ht="15" customHeight="1" x14ac:dyDescent="0.25">
      <c r="F535" s="3" t="s">
        <v>2132</v>
      </c>
      <c r="G535" s="2">
        <v>28748</v>
      </c>
      <c r="H535" s="2" t="s">
        <v>1113</v>
      </c>
      <c r="I535" s="2" t="s">
        <v>1114</v>
      </c>
      <c r="J535" s="2" t="s">
        <v>1115</v>
      </c>
      <c r="M535" s="2" t="s">
        <v>927</v>
      </c>
      <c r="N535" s="2">
        <v>37</v>
      </c>
      <c r="O535" s="2">
        <v>37</v>
      </c>
    </row>
    <row r="536" spans="6:15" ht="15" customHeight="1" x14ac:dyDescent="0.25">
      <c r="F536" s="3" t="s">
        <v>2133</v>
      </c>
      <c r="G536" s="2">
        <v>28749</v>
      </c>
      <c r="H536" s="2" t="s">
        <v>1113</v>
      </c>
      <c r="I536" s="2" t="s">
        <v>1116</v>
      </c>
      <c r="J536" s="2" t="s">
        <v>1117</v>
      </c>
      <c r="M536" s="2" t="s">
        <v>933</v>
      </c>
      <c r="N536" s="2">
        <v>37</v>
      </c>
      <c r="O536" s="2">
        <v>37</v>
      </c>
    </row>
    <row r="537" spans="6:15" ht="15" customHeight="1" x14ac:dyDescent="0.25">
      <c r="F537" s="3" t="s">
        <v>2134</v>
      </c>
      <c r="G537" s="2">
        <v>28747</v>
      </c>
      <c r="H537" s="2" t="s">
        <v>1113</v>
      </c>
      <c r="I537" s="2" t="s">
        <v>1118</v>
      </c>
      <c r="J537" s="2" t="s">
        <v>1119</v>
      </c>
      <c r="M537" s="2" t="s">
        <v>1479</v>
      </c>
      <c r="N537" s="2">
        <v>37</v>
      </c>
      <c r="O537" s="2">
        <v>37</v>
      </c>
    </row>
    <row r="538" spans="6:15" ht="15" customHeight="1" x14ac:dyDescent="0.25">
      <c r="F538" s="3" t="s">
        <v>2135</v>
      </c>
      <c r="G538" s="2">
        <v>28746</v>
      </c>
      <c r="H538" s="2" t="s">
        <v>1113</v>
      </c>
      <c r="I538" s="2" t="s">
        <v>1120</v>
      </c>
      <c r="J538" s="2" t="s">
        <v>1121</v>
      </c>
      <c r="M538" s="2" t="s">
        <v>923</v>
      </c>
      <c r="N538" s="2">
        <v>37</v>
      </c>
      <c r="O538" s="2">
        <v>37</v>
      </c>
    </row>
    <row r="539" spans="6:15" ht="15" customHeight="1" x14ac:dyDescent="0.25">
      <c r="F539" s="3" t="s">
        <v>2136</v>
      </c>
      <c r="G539" s="2">
        <v>28750</v>
      </c>
      <c r="H539" s="2" t="s">
        <v>1113</v>
      </c>
      <c r="I539" s="2" t="s">
        <v>1244</v>
      </c>
      <c r="J539" s="2" t="s">
        <v>1245</v>
      </c>
      <c r="M539" s="2" t="s">
        <v>941</v>
      </c>
      <c r="N539" s="2">
        <v>37</v>
      </c>
      <c r="O539" s="2">
        <v>37</v>
      </c>
    </row>
    <row r="540" spans="6:15" ht="15" customHeight="1" x14ac:dyDescent="0.25">
      <c r="F540" s="3" t="s">
        <v>2137</v>
      </c>
      <c r="G540" s="2">
        <v>41590</v>
      </c>
      <c r="H540" s="2" t="s">
        <v>1122</v>
      </c>
      <c r="I540" s="2" t="s">
        <v>1123</v>
      </c>
      <c r="J540" s="2" t="s">
        <v>1124</v>
      </c>
      <c r="M540" s="2" t="s">
        <v>532</v>
      </c>
      <c r="N540" s="2">
        <v>37</v>
      </c>
      <c r="O540" s="2">
        <v>37</v>
      </c>
    </row>
    <row r="541" spans="6:15" ht="15" customHeight="1" x14ac:dyDescent="0.25">
      <c r="F541" s="3" t="s">
        <v>2138</v>
      </c>
      <c r="G541" s="2">
        <v>34039</v>
      </c>
      <c r="H541" s="2" t="s">
        <v>1122</v>
      </c>
      <c r="I541" s="2" t="s">
        <v>1246</v>
      </c>
      <c r="J541" s="2" t="s">
        <v>1247</v>
      </c>
      <c r="M541" s="2" t="s">
        <v>3451</v>
      </c>
      <c r="N541" s="2">
        <v>37</v>
      </c>
      <c r="O541" s="2">
        <v>36</v>
      </c>
    </row>
    <row r="542" spans="6:15" ht="15" customHeight="1" x14ac:dyDescent="0.25">
      <c r="F542" s="3" t="s">
        <v>2139</v>
      </c>
      <c r="G542" s="2">
        <v>33733</v>
      </c>
      <c r="H542" s="2" t="s">
        <v>1122</v>
      </c>
      <c r="I542" s="2" t="s">
        <v>1125</v>
      </c>
      <c r="J542" s="2" t="s">
        <v>1126</v>
      </c>
      <c r="M542" s="2" t="s">
        <v>5141</v>
      </c>
      <c r="N542" s="2">
        <v>37</v>
      </c>
      <c r="O542" s="2">
        <v>37</v>
      </c>
    </row>
    <row r="543" spans="6:15" ht="15" customHeight="1" x14ac:dyDescent="0.25">
      <c r="F543" s="3" t="s">
        <v>2140</v>
      </c>
      <c r="G543" s="2">
        <v>33732</v>
      </c>
      <c r="H543" s="2" t="s">
        <v>1122</v>
      </c>
      <c r="I543" s="2" t="s">
        <v>1248</v>
      </c>
      <c r="J543" s="2" t="s">
        <v>1249</v>
      </c>
      <c r="M543" s="2" t="s">
        <v>5142</v>
      </c>
      <c r="N543" s="2">
        <v>37</v>
      </c>
      <c r="O543" s="2">
        <v>33</v>
      </c>
    </row>
    <row r="544" spans="6:15" ht="15" customHeight="1" x14ac:dyDescent="0.25">
      <c r="F544" s="3" t="s">
        <v>2141</v>
      </c>
      <c r="G544" s="2">
        <v>29024</v>
      </c>
      <c r="H544" s="2" t="s">
        <v>1127</v>
      </c>
      <c r="I544" s="2" t="s">
        <v>1752</v>
      </c>
      <c r="J544" s="2" t="s">
        <v>1753</v>
      </c>
      <c r="M544" s="2" t="s">
        <v>947</v>
      </c>
      <c r="N544" s="2">
        <v>37</v>
      </c>
      <c r="O544" s="2">
        <v>37</v>
      </c>
    </row>
    <row r="545" spans="6:15" ht="15" customHeight="1" x14ac:dyDescent="0.25">
      <c r="F545" s="3" t="s">
        <v>2142</v>
      </c>
      <c r="G545" s="2">
        <v>26735</v>
      </c>
      <c r="H545" s="2" t="s">
        <v>1127</v>
      </c>
      <c r="I545" s="2" t="s">
        <v>1130</v>
      </c>
      <c r="J545" s="2" t="s">
        <v>1131</v>
      </c>
      <c r="M545" s="2" t="s">
        <v>5143</v>
      </c>
      <c r="N545" s="2">
        <v>37</v>
      </c>
      <c r="O545" s="2">
        <v>37</v>
      </c>
    </row>
    <row r="546" spans="6:15" ht="15" customHeight="1" x14ac:dyDescent="0.25">
      <c r="F546" s="3" t="s">
        <v>2143</v>
      </c>
      <c r="G546" s="2">
        <v>12600</v>
      </c>
      <c r="H546" s="2" t="s">
        <v>1127</v>
      </c>
      <c r="I546" s="2" t="s">
        <v>1132</v>
      </c>
      <c r="J546" s="2" t="s">
        <v>1133</v>
      </c>
      <c r="M546" s="2" t="s">
        <v>295</v>
      </c>
      <c r="N546" s="2">
        <v>36</v>
      </c>
      <c r="O546" s="2">
        <v>36</v>
      </c>
    </row>
    <row r="547" spans="6:15" ht="15" customHeight="1" x14ac:dyDescent="0.25">
      <c r="F547" s="3" t="s">
        <v>2144</v>
      </c>
      <c r="G547" s="2">
        <v>29300</v>
      </c>
      <c r="H547" s="2" t="s">
        <v>1127</v>
      </c>
      <c r="I547" s="2" t="s">
        <v>1280</v>
      </c>
      <c r="J547" s="2" t="s">
        <v>1281</v>
      </c>
      <c r="M547" s="2" t="s">
        <v>5144</v>
      </c>
      <c r="N547" s="2">
        <v>37</v>
      </c>
      <c r="O547" s="2">
        <v>37</v>
      </c>
    </row>
    <row r="548" spans="6:15" ht="15" customHeight="1" x14ac:dyDescent="0.25">
      <c r="F548" s="3" t="s">
        <v>2145</v>
      </c>
      <c r="G548" s="2">
        <v>29302</v>
      </c>
      <c r="H548" s="2" t="s">
        <v>1127</v>
      </c>
      <c r="I548" s="2" t="s">
        <v>1282</v>
      </c>
      <c r="J548" s="2" t="s">
        <v>1283</v>
      </c>
      <c r="M548" s="2" t="s">
        <v>536</v>
      </c>
      <c r="N548" s="2">
        <v>37</v>
      </c>
      <c r="O548" s="2">
        <v>37</v>
      </c>
    </row>
    <row r="549" spans="6:15" ht="15" customHeight="1" x14ac:dyDescent="0.25">
      <c r="F549" s="3" t="s">
        <v>2146</v>
      </c>
      <c r="G549" s="2">
        <v>29302</v>
      </c>
      <c r="H549" s="2" t="s">
        <v>1127</v>
      </c>
      <c r="I549" s="2" t="s">
        <v>1282</v>
      </c>
      <c r="J549" s="2" t="s">
        <v>1283</v>
      </c>
      <c r="M549" s="2" t="s">
        <v>5145</v>
      </c>
      <c r="N549" s="2">
        <v>37</v>
      </c>
      <c r="O549" s="2">
        <v>37</v>
      </c>
    </row>
    <row r="550" spans="6:15" ht="15" customHeight="1" x14ac:dyDescent="0.25">
      <c r="F550" s="3" t="s">
        <v>2147</v>
      </c>
      <c r="G550" s="2">
        <v>1326</v>
      </c>
      <c r="H550" s="2" t="s">
        <v>390</v>
      </c>
      <c r="I550" s="2" t="s">
        <v>391</v>
      </c>
      <c r="J550" s="2" t="s">
        <v>392</v>
      </c>
      <c r="M550" s="2" t="s">
        <v>919</v>
      </c>
      <c r="N550" s="2">
        <v>37</v>
      </c>
      <c r="O550" s="2">
        <v>37</v>
      </c>
    </row>
    <row r="551" spans="6:15" ht="15" customHeight="1" x14ac:dyDescent="0.25">
      <c r="F551" s="3" t="s">
        <v>2148</v>
      </c>
      <c r="G551" s="2">
        <v>1146</v>
      </c>
      <c r="H551" s="2" t="s">
        <v>390</v>
      </c>
      <c r="I551" s="2" t="s">
        <v>393</v>
      </c>
      <c r="J551" s="2" t="s">
        <v>394</v>
      </c>
      <c r="M551" s="2" t="s">
        <v>3441</v>
      </c>
      <c r="N551" s="2">
        <v>37</v>
      </c>
      <c r="O551" s="2">
        <v>35</v>
      </c>
    </row>
    <row r="552" spans="6:15" ht="15" customHeight="1" x14ac:dyDescent="0.25">
      <c r="F552" s="3" t="s">
        <v>2149</v>
      </c>
      <c r="G552" s="2">
        <v>28026</v>
      </c>
      <c r="H552" s="2" t="s">
        <v>390</v>
      </c>
      <c r="I552" s="2" t="s">
        <v>395</v>
      </c>
      <c r="J552" s="2" t="s">
        <v>396</v>
      </c>
      <c r="M552" s="2" t="s">
        <v>950</v>
      </c>
      <c r="N552" s="2">
        <v>35</v>
      </c>
      <c r="O552" s="2">
        <v>35</v>
      </c>
    </row>
    <row r="553" spans="6:15" ht="15" customHeight="1" x14ac:dyDescent="0.25">
      <c r="F553" s="3" t="s">
        <v>2150</v>
      </c>
      <c r="G553" s="2">
        <v>1169</v>
      </c>
      <c r="H553" s="2" t="s">
        <v>390</v>
      </c>
      <c r="I553" s="2" t="s">
        <v>397</v>
      </c>
      <c r="J553" s="2" t="s">
        <v>398</v>
      </c>
      <c r="M553" s="2" t="s">
        <v>955</v>
      </c>
      <c r="N553" s="2">
        <v>37</v>
      </c>
      <c r="O553" s="2">
        <v>34</v>
      </c>
    </row>
    <row r="554" spans="6:15" ht="15" customHeight="1" x14ac:dyDescent="0.25">
      <c r="F554" s="3" t="s">
        <v>2151</v>
      </c>
      <c r="G554" s="2">
        <v>27909</v>
      </c>
      <c r="H554" s="2" t="s">
        <v>390</v>
      </c>
      <c r="I554" s="2" t="s">
        <v>399</v>
      </c>
      <c r="J554" s="2" t="s">
        <v>400</v>
      </c>
      <c r="M554" s="2" t="s">
        <v>1229</v>
      </c>
      <c r="N554" s="2">
        <v>36</v>
      </c>
      <c r="O554" s="2">
        <v>36</v>
      </c>
    </row>
    <row r="555" spans="6:15" ht="15" customHeight="1" x14ac:dyDescent="0.25">
      <c r="F555" s="3" t="s">
        <v>2152</v>
      </c>
      <c r="G555" s="2">
        <v>1210</v>
      </c>
      <c r="H555" s="2" t="s">
        <v>390</v>
      </c>
      <c r="I555" s="2" t="s">
        <v>401</v>
      </c>
      <c r="J555" s="2" t="s">
        <v>402</v>
      </c>
      <c r="M555" s="2" t="s">
        <v>1231</v>
      </c>
      <c r="N555" s="2">
        <v>37</v>
      </c>
      <c r="O555" s="2">
        <v>37</v>
      </c>
    </row>
    <row r="556" spans="6:15" ht="15" customHeight="1" x14ac:dyDescent="0.25">
      <c r="F556" s="3" t="s">
        <v>2153</v>
      </c>
      <c r="G556" s="2">
        <v>1332</v>
      </c>
      <c r="H556" s="2" t="s">
        <v>390</v>
      </c>
      <c r="I556" s="2" t="s">
        <v>403</v>
      </c>
      <c r="J556" s="2" t="s">
        <v>404</v>
      </c>
      <c r="M556" s="2" t="s">
        <v>2550</v>
      </c>
      <c r="N556" s="2">
        <v>37</v>
      </c>
      <c r="O556" s="2">
        <v>37</v>
      </c>
    </row>
    <row r="557" spans="6:15" ht="15" customHeight="1" x14ac:dyDescent="0.25">
      <c r="F557" s="3" t="s">
        <v>2154</v>
      </c>
      <c r="G557" s="2">
        <v>1216</v>
      </c>
      <c r="H557" s="2" t="s">
        <v>390</v>
      </c>
      <c r="I557" s="2" t="s">
        <v>405</v>
      </c>
      <c r="J557" s="2" t="s">
        <v>406</v>
      </c>
      <c r="M557" s="2" t="s">
        <v>1227</v>
      </c>
      <c r="N557" s="2">
        <v>37</v>
      </c>
      <c r="O557" s="2">
        <v>33</v>
      </c>
    </row>
    <row r="558" spans="6:15" ht="15" customHeight="1" x14ac:dyDescent="0.25">
      <c r="F558" s="3" t="s">
        <v>2155</v>
      </c>
      <c r="G558" s="2">
        <v>1219</v>
      </c>
      <c r="H558" s="2" t="s">
        <v>390</v>
      </c>
      <c r="I558" s="2" t="s">
        <v>407</v>
      </c>
      <c r="J558" s="2" t="s">
        <v>408</v>
      </c>
      <c r="M558" s="2" t="s">
        <v>1439</v>
      </c>
      <c r="N558" s="2">
        <v>37</v>
      </c>
      <c r="O558" s="2">
        <v>37</v>
      </c>
    </row>
    <row r="559" spans="6:15" ht="15" customHeight="1" x14ac:dyDescent="0.25">
      <c r="F559" s="3" t="s">
        <v>2156</v>
      </c>
      <c r="G559" s="2">
        <v>1221</v>
      </c>
      <c r="H559" s="2" t="s">
        <v>390</v>
      </c>
      <c r="I559" s="2" t="s">
        <v>409</v>
      </c>
      <c r="J559" s="2" t="s">
        <v>410</v>
      </c>
      <c r="M559" s="2" t="s">
        <v>301</v>
      </c>
      <c r="N559" s="2">
        <v>36</v>
      </c>
      <c r="O559" s="2">
        <v>36</v>
      </c>
    </row>
    <row r="560" spans="6:15" ht="15" customHeight="1" x14ac:dyDescent="0.25">
      <c r="F560" s="3" t="s">
        <v>2157</v>
      </c>
      <c r="G560" s="2">
        <v>1226</v>
      </c>
      <c r="H560" s="2" t="s">
        <v>390</v>
      </c>
      <c r="I560" s="2" t="s">
        <v>1304</v>
      </c>
      <c r="J560" s="2" t="s">
        <v>1305</v>
      </c>
      <c r="M560" s="2" t="s">
        <v>259</v>
      </c>
      <c r="N560" s="2">
        <v>35</v>
      </c>
      <c r="O560" s="2">
        <v>35</v>
      </c>
    </row>
    <row r="561" spans="6:15" ht="15" customHeight="1" x14ac:dyDescent="0.25">
      <c r="F561" s="3" t="s">
        <v>2158</v>
      </c>
      <c r="G561" s="2">
        <v>18896</v>
      </c>
      <c r="H561" s="2" t="s">
        <v>390</v>
      </c>
      <c r="I561" s="2" t="s">
        <v>1306</v>
      </c>
      <c r="J561" s="2" t="s">
        <v>1307</v>
      </c>
      <c r="M561" s="2" t="s">
        <v>253</v>
      </c>
      <c r="N561" s="2">
        <v>37</v>
      </c>
      <c r="O561" s="2">
        <v>37</v>
      </c>
    </row>
    <row r="562" spans="6:15" ht="15" customHeight="1" x14ac:dyDescent="0.25">
      <c r="F562" s="3" t="s">
        <v>2159</v>
      </c>
      <c r="G562" s="2">
        <v>1247</v>
      </c>
      <c r="H562" s="2" t="s">
        <v>390</v>
      </c>
      <c r="I562" s="2" t="s">
        <v>411</v>
      </c>
      <c r="J562" s="2" t="s">
        <v>412</v>
      </c>
      <c r="M562" s="2" t="s">
        <v>256</v>
      </c>
      <c r="N562" s="2">
        <v>37</v>
      </c>
      <c r="O562" s="2">
        <v>36</v>
      </c>
    </row>
    <row r="563" spans="6:15" ht="15" customHeight="1" x14ac:dyDescent="0.25">
      <c r="F563" s="3" t="s">
        <v>2160</v>
      </c>
      <c r="G563" s="2">
        <v>1252</v>
      </c>
      <c r="H563" s="2" t="s">
        <v>390</v>
      </c>
      <c r="I563" s="2" t="s">
        <v>413</v>
      </c>
      <c r="J563" s="2" t="s">
        <v>414</v>
      </c>
      <c r="M563" s="2" t="s">
        <v>250</v>
      </c>
      <c r="N563" s="2">
        <v>35</v>
      </c>
      <c r="O563" s="2">
        <v>35</v>
      </c>
    </row>
    <row r="564" spans="6:15" ht="15" customHeight="1" x14ac:dyDescent="0.25">
      <c r="F564" s="3" t="s">
        <v>2161</v>
      </c>
      <c r="G564" s="2">
        <v>1255</v>
      </c>
      <c r="H564" s="2" t="s">
        <v>390</v>
      </c>
      <c r="I564" s="2" t="s">
        <v>1308</v>
      </c>
      <c r="J564" s="2" t="s">
        <v>1309</v>
      </c>
      <c r="M564" s="2" t="s">
        <v>247</v>
      </c>
      <c r="N564" s="2">
        <v>35</v>
      </c>
      <c r="O564" s="2">
        <v>35</v>
      </c>
    </row>
    <row r="565" spans="6:15" ht="15" customHeight="1" x14ac:dyDescent="0.25">
      <c r="F565" s="3" t="s">
        <v>2162</v>
      </c>
      <c r="G565" s="2">
        <v>1255</v>
      </c>
      <c r="H565" s="2" t="s">
        <v>390</v>
      </c>
      <c r="I565" s="2" t="s">
        <v>1308</v>
      </c>
      <c r="J565" s="2" t="s">
        <v>1309</v>
      </c>
      <c r="M565" s="2" t="s">
        <v>2577</v>
      </c>
      <c r="N565" s="2">
        <v>36</v>
      </c>
      <c r="O565" s="2">
        <v>34</v>
      </c>
    </row>
    <row r="566" spans="6:15" ht="15" customHeight="1" x14ac:dyDescent="0.25">
      <c r="F566" s="3" t="s">
        <v>2163</v>
      </c>
      <c r="G566" s="2">
        <v>1253</v>
      </c>
      <c r="H566" s="2" t="s">
        <v>390</v>
      </c>
      <c r="I566" s="2" t="s">
        <v>415</v>
      </c>
      <c r="J566" s="2" t="s">
        <v>416</v>
      </c>
      <c r="M566" s="2" t="s">
        <v>977</v>
      </c>
      <c r="N566" s="2">
        <v>35</v>
      </c>
      <c r="O566" s="2">
        <v>34</v>
      </c>
    </row>
    <row r="567" spans="6:15" ht="15" customHeight="1" x14ac:dyDescent="0.25">
      <c r="F567" s="3" t="s">
        <v>2164</v>
      </c>
      <c r="G567" s="2">
        <v>1257</v>
      </c>
      <c r="H567" s="2" t="s">
        <v>390</v>
      </c>
      <c r="I567" s="2" t="s">
        <v>417</v>
      </c>
      <c r="J567" s="2" t="s">
        <v>418</v>
      </c>
      <c r="M567" s="2" t="s">
        <v>969</v>
      </c>
      <c r="N567" s="2">
        <v>36</v>
      </c>
      <c r="O567" s="2">
        <v>35</v>
      </c>
    </row>
    <row r="568" spans="6:15" ht="15" customHeight="1" x14ac:dyDescent="0.25">
      <c r="F568" s="3" t="s">
        <v>2165</v>
      </c>
      <c r="G568" s="2">
        <v>1285</v>
      </c>
      <c r="H568" s="2" t="s">
        <v>390</v>
      </c>
      <c r="I568" s="2" t="s">
        <v>1310</v>
      </c>
      <c r="J568" s="2" t="s">
        <v>1311</v>
      </c>
      <c r="M568" s="2" t="s">
        <v>299</v>
      </c>
      <c r="N568" s="2">
        <v>36</v>
      </c>
      <c r="O568" s="2">
        <v>36</v>
      </c>
    </row>
    <row r="569" spans="6:15" ht="15" customHeight="1" x14ac:dyDescent="0.25">
      <c r="F569" s="3" t="s">
        <v>2166</v>
      </c>
      <c r="G569" s="2">
        <v>1290</v>
      </c>
      <c r="H569" s="2" t="s">
        <v>390</v>
      </c>
      <c r="I569" s="2" t="s">
        <v>419</v>
      </c>
      <c r="J569" s="2" t="s">
        <v>420</v>
      </c>
      <c r="M569" s="2" t="s">
        <v>1406</v>
      </c>
      <c r="N569" s="2">
        <v>37</v>
      </c>
      <c r="O569" s="2">
        <v>36</v>
      </c>
    </row>
    <row r="570" spans="6:15" ht="15" customHeight="1" x14ac:dyDescent="0.25">
      <c r="F570" s="3" t="s">
        <v>2167</v>
      </c>
      <c r="G570" s="2">
        <v>1294</v>
      </c>
      <c r="H570" s="2" t="s">
        <v>390</v>
      </c>
      <c r="I570" s="2" t="s">
        <v>421</v>
      </c>
      <c r="J570" s="2" t="s">
        <v>422</v>
      </c>
      <c r="M570" s="2" t="s">
        <v>262</v>
      </c>
      <c r="N570" s="2">
        <v>37</v>
      </c>
      <c r="O570" s="2">
        <v>37</v>
      </c>
    </row>
    <row r="571" spans="6:15" ht="15" customHeight="1" x14ac:dyDescent="0.25">
      <c r="F571" s="3" t="s">
        <v>2168</v>
      </c>
      <c r="G571" s="2">
        <v>1304</v>
      </c>
      <c r="H571" s="2" t="s">
        <v>390</v>
      </c>
      <c r="I571" s="2" t="s">
        <v>423</v>
      </c>
      <c r="J571" s="2" t="s">
        <v>424</v>
      </c>
      <c r="M571" s="2" t="s">
        <v>997</v>
      </c>
      <c r="N571" s="2">
        <v>37</v>
      </c>
      <c r="O571" s="2">
        <v>37</v>
      </c>
    </row>
    <row r="572" spans="6:15" ht="15" customHeight="1" x14ac:dyDescent="0.25">
      <c r="F572" s="3" t="s">
        <v>2169</v>
      </c>
      <c r="G572" s="2">
        <v>12706</v>
      </c>
      <c r="H572" s="2" t="s">
        <v>390</v>
      </c>
      <c r="I572" s="2" t="s">
        <v>425</v>
      </c>
      <c r="J572" s="2" t="s">
        <v>426</v>
      </c>
      <c r="M572" s="2" t="s">
        <v>303</v>
      </c>
      <c r="N572" s="2">
        <v>36</v>
      </c>
      <c r="O572" s="2">
        <v>36</v>
      </c>
    </row>
    <row r="573" spans="6:15" ht="15" customHeight="1" x14ac:dyDescent="0.25">
      <c r="F573" s="3" t="s">
        <v>2170</v>
      </c>
      <c r="G573" s="2">
        <v>12708</v>
      </c>
      <c r="H573" s="2" t="s">
        <v>390</v>
      </c>
      <c r="I573" s="2" t="s">
        <v>427</v>
      </c>
      <c r="J573" s="2" t="s">
        <v>428</v>
      </c>
      <c r="M573" s="2" t="s">
        <v>297</v>
      </c>
      <c r="N573" s="2">
        <v>36</v>
      </c>
      <c r="O573" s="2">
        <v>36</v>
      </c>
    </row>
    <row r="574" spans="6:15" ht="15" customHeight="1" x14ac:dyDescent="0.25">
      <c r="F574" s="3" t="s">
        <v>2171</v>
      </c>
      <c r="G574" s="2">
        <v>1306</v>
      </c>
      <c r="H574" s="2" t="s">
        <v>390</v>
      </c>
      <c r="I574" s="2" t="s">
        <v>429</v>
      </c>
      <c r="J574" s="2" t="s">
        <v>430</v>
      </c>
      <c r="M574" s="2" t="s">
        <v>995</v>
      </c>
      <c r="N574" s="2">
        <v>37</v>
      </c>
      <c r="O574" s="2">
        <v>37</v>
      </c>
    </row>
    <row r="575" spans="6:15" ht="15" customHeight="1" x14ac:dyDescent="0.25">
      <c r="F575" s="3" t="s">
        <v>2172</v>
      </c>
      <c r="G575" s="2">
        <v>1311</v>
      </c>
      <c r="H575" s="2" t="s">
        <v>390</v>
      </c>
      <c r="I575" s="2" t="s">
        <v>431</v>
      </c>
      <c r="J575" s="2" t="s">
        <v>432</v>
      </c>
      <c r="M575" s="2" t="s">
        <v>965</v>
      </c>
      <c r="N575" s="2">
        <v>37</v>
      </c>
      <c r="O575" s="2">
        <v>37</v>
      </c>
    </row>
    <row r="576" spans="6:15" ht="15" customHeight="1" x14ac:dyDescent="0.25">
      <c r="F576" s="3" t="s">
        <v>2173</v>
      </c>
      <c r="G576" s="2">
        <v>1310</v>
      </c>
      <c r="H576" s="2" t="s">
        <v>390</v>
      </c>
      <c r="I576" s="2" t="s">
        <v>433</v>
      </c>
      <c r="J576" s="2" t="s">
        <v>434</v>
      </c>
      <c r="M576" s="2" t="s">
        <v>963</v>
      </c>
      <c r="N576" s="2">
        <v>36</v>
      </c>
      <c r="O576" s="2">
        <v>33</v>
      </c>
    </row>
    <row r="577" spans="6:15" ht="15" customHeight="1" x14ac:dyDescent="0.25">
      <c r="F577" s="3" t="s">
        <v>2174</v>
      </c>
      <c r="G577" s="2">
        <v>1314</v>
      </c>
      <c r="H577" s="2" t="s">
        <v>390</v>
      </c>
      <c r="I577" s="2" t="s">
        <v>435</v>
      </c>
      <c r="J577" s="2" t="s">
        <v>436</v>
      </c>
      <c r="M577" s="2" t="s">
        <v>1003</v>
      </c>
      <c r="N577" s="2">
        <v>37</v>
      </c>
      <c r="O577" s="2">
        <v>37</v>
      </c>
    </row>
    <row r="578" spans="6:15" ht="15" customHeight="1" x14ac:dyDescent="0.25">
      <c r="F578" s="3" t="s">
        <v>2175</v>
      </c>
      <c r="G578" s="2">
        <v>1321</v>
      </c>
      <c r="H578" s="2" t="s">
        <v>390</v>
      </c>
      <c r="I578" s="2" t="s">
        <v>437</v>
      </c>
      <c r="J578" s="2" t="s">
        <v>438</v>
      </c>
      <c r="M578" s="2" t="s">
        <v>1258</v>
      </c>
      <c r="N578" s="2">
        <v>37</v>
      </c>
      <c r="O578" s="2">
        <v>37</v>
      </c>
    </row>
    <row r="579" spans="6:15" ht="15" customHeight="1" x14ac:dyDescent="0.25">
      <c r="F579" s="3" t="s">
        <v>2176</v>
      </c>
      <c r="G579" s="2">
        <v>1322</v>
      </c>
      <c r="H579" s="2" t="s">
        <v>390</v>
      </c>
      <c r="I579" s="2" t="s">
        <v>439</v>
      </c>
      <c r="J579" s="2" t="s">
        <v>440</v>
      </c>
      <c r="M579" s="2" t="s">
        <v>2556</v>
      </c>
      <c r="N579" s="2">
        <v>37</v>
      </c>
      <c r="O579" s="2">
        <v>34</v>
      </c>
    </row>
    <row r="580" spans="6:15" ht="15" customHeight="1" x14ac:dyDescent="0.25">
      <c r="F580" s="3" t="s">
        <v>2177</v>
      </c>
      <c r="G580" s="2">
        <v>18681</v>
      </c>
      <c r="H580" s="2" t="s">
        <v>390</v>
      </c>
      <c r="I580" s="2" t="s">
        <v>441</v>
      </c>
      <c r="J580" s="2" t="s">
        <v>442</v>
      </c>
      <c r="M580" s="2" t="s">
        <v>2571</v>
      </c>
      <c r="N580" s="2">
        <v>37</v>
      </c>
      <c r="O580" s="2">
        <v>35</v>
      </c>
    </row>
    <row r="581" spans="6:15" ht="15" customHeight="1" x14ac:dyDescent="0.25">
      <c r="F581" s="3" t="s">
        <v>2178</v>
      </c>
      <c r="G581" s="2">
        <v>1323</v>
      </c>
      <c r="H581" s="2" t="s">
        <v>390</v>
      </c>
      <c r="I581" s="2" t="s">
        <v>443</v>
      </c>
      <c r="J581" s="2" t="s">
        <v>444</v>
      </c>
      <c r="M581" s="2" t="s">
        <v>991</v>
      </c>
      <c r="N581" s="2">
        <v>37</v>
      </c>
      <c r="O581" s="2">
        <v>37</v>
      </c>
    </row>
    <row r="582" spans="6:15" ht="15" customHeight="1" x14ac:dyDescent="0.25">
      <c r="F582" s="3" t="s">
        <v>2179</v>
      </c>
      <c r="G582" s="2">
        <v>550</v>
      </c>
      <c r="H582" s="2" t="s">
        <v>109</v>
      </c>
      <c r="I582" s="2" t="s">
        <v>1250</v>
      </c>
      <c r="J582" s="2" t="s">
        <v>1251</v>
      </c>
      <c r="M582" s="2" t="s">
        <v>981</v>
      </c>
      <c r="N582" s="2">
        <v>37</v>
      </c>
      <c r="O582" s="2">
        <v>37</v>
      </c>
    </row>
    <row r="583" spans="6:15" ht="15" customHeight="1" x14ac:dyDescent="0.25">
      <c r="F583" s="3" t="s">
        <v>2180</v>
      </c>
      <c r="G583" s="2">
        <v>552</v>
      </c>
      <c r="H583" s="2" t="s">
        <v>109</v>
      </c>
      <c r="I583" s="2" t="s">
        <v>110</v>
      </c>
      <c r="J583" s="2" t="s">
        <v>111</v>
      </c>
      <c r="M583" s="2" t="s">
        <v>967</v>
      </c>
      <c r="N583" s="2">
        <v>36</v>
      </c>
      <c r="O583" s="2">
        <v>33</v>
      </c>
    </row>
    <row r="584" spans="6:15" ht="15" customHeight="1" x14ac:dyDescent="0.25">
      <c r="F584" s="3" t="s">
        <v>2181</v>
      </c>
      <c r="G584" s="2">
        <v>553</v>
      </c>
      <c r="H584" s="2" t="s">
        <v>109</v>
      </c>
      <c r="I584" s="2" t="s">
        <v>113</v>
      </c>
      <c r="J584" s="2" t="s">
        <v>114</v>
      </c>
      <c r="M584" s="2" t="s">
        <v>973</v>
      </c>
      <c r="N584" s="2">
        <v>34</v>
      </c>
      <c r="O584" s="2">
        <v>34</v>
      </c>
    </row>
    <row r="585" spans="6:15" ht="15" customHeight="1" x14ac:dyDescent="0.25">
      <c r="F585" s="3" t="s">
        <v>2182</v>
      </c>
      <c r="G585" s="2">
        <v>554</v>
      </c>
      <c r="H585" s="2" t="s">
        <v>109</v>
      </c>
      <c r="I585" s="2" t="s">
        <v>1063</v>
      </c>
      <c r="J585" s="2" t="s">
        <v>1064</v>
      </c>
      <c r="M585" s="2" t="s">
        <v>1404</v>
      </c>
      <c r="N585" s="2">
        <v>37</v>
      </c>
      <c r="O585" s="2">
        <v>37</v>
      </c>
    </row>
    <row r="586" spans="6:15" ht="15" customHeight="1" x14ac:dyDescent="0.25">
      <c r="F586" s="3" t="s">
        <v>2183</v>
      </c>
      <c r="G586" s="2">
        <v>555</v>
      </c>
      <c r="H586" s="2" t="s">
        <v>109</v>
      </c>
      <c r="I586" s="2" t="s">
        <v>116</v>
      </c>
      <c r="J586" s="2" t="s">
        <v>117</v>
      </c>
      <c r="M586" s="2" t="s">
        <v>971</v>
      </c>
      <c r="N586" s="2">
        <v>37</v>
      </c>
      <c r="O586" s="2">
        <v>37</v>
      </c>
    </row>
    <row r="587" spans="6:15" ht="15" customHeight="1" x14ac:dyDescent="0.25">
      <c r="F587" s="3" t="s">
        <v>2184</v>
      </c>
      <c r="G587" s="2">
        <v>512</v>
      </c>
      <c r="H587" s="2" t="s">
        <v>109</v>
      </c>
      <c r="I587" s="2" t="s">
        <v>1194</v>
      </c>
      <c r="J587" s="2" t="s">
        <v>1195</v>
      </c>
      <c r="M587" s="2" t="s">
        <v>961</v>
      </c>
      <c r="N587" s="2">
        <v>37</v>
      </c>
      <c r="O587" s="2">
        <v>36</v>
      </c>
    </row>
    <row r="588" spans="6:15" ht="15" customHeight="1" x14ac:dyDescent="0.25">
      <c r="F588" s="3" t="s">
        <v>2185</v>
      </c>
      <c r="G588" s="2">
        <v>517</v>
      </c>
      <c r="H588" s="2" t="s">
        <v>109</v>
      </c>
      <c r="I588" s="2" t="s">
        <v>119</v>
      </c>
      <c r="J588" s="2" t="s">
        <v>120</v>
      </c>
      <c r="M588" s="2" t="s">
        <v>985</v>
      </c>
      <c r="N588" s="2">
        <v>37</v>
      </c>
      <c r="O588" s="2">
        <v>37</v>
      </c>
    </row>
    <row r="589" spans="6:15" ht="15" customHeight="1" x14ac:dyDescent="0.25">
      <c r="F589" s="3" t="s">
        <v>2186</v>
      </c>
      <c r="G589" s="2">
        <v>518</v>
      </c>
      <c r="H589" s="2" t="s">
        <v>109</v>
      </c>
      <c r="I589" s="2" t="s">
        <v>122</v>
      </c>
      <c r="J589" s="2" t="s">
        <v>123</v>
      </c>
      <c r="M589" s="2" t="s">
        <v>539</v>
      </c>
      <c r="N589" s="2">
        <v>37</v>
      </c>
      <c r="O589" s="2">
        <v>37</v>
      </c>
    </row>
    <row r="590" spans="6:15" ht="15" customHeight="1" x14ac:dyDescent="0.25">
      <c r="F590" s="3" t="s">
        <v>2187</v>
      </c>
      <c r="G590" s="2">
        <v>516</v>
      </c>
      <c r="H590" s="2" t="s">
        <v>109</v>
      </c>
      <c r="I590" s="2" t="s">
        <v>125</v>
      </c>
      <c r="J590" s="2" t="s">
        <v>126</v>
      </c>
      <c r="M590" s="2" t="s">
        <v>1001</v>
      </c>
      <c r="N590" s="2">
        <v>37</v>
      </c>
      <c r="O590" s="2">
        <v>37</v>
      </c>
    </row>
    <row r="591" spans="6:15" ht="15" customHeight="1" x14ac:dyDescent="0.25">
      <c r="F591" s="3" t="s">
        <v>2188</v>
      </c>
      <c r="G591" s="2">
        <v>521</v>
      </c>
      <c r="H591" s="2" t="s">
        <v>109</v>
      </c>
      <c r="I591" s="2" t="s">
        <v>128</v>
      </c>
      <c r="J591" s="2" t="s">
        <v>129</v>
      </c>
      <c r="M591" s="2" t="s">
        <v>989</v>
      </c>
      <c r="N591" s="2">
        <v>37</v>
      </c>
      <c r="O591" s="2">
        <v>37</v>
      </c>
    </row>
    <row r="592" spans="6:15" ht="15" customHeight="1" x14ac:dyDescent="0.25">
      <c r="F592" s="3" t="s">
        <v>2189</v>
      </c>
      <c r="G592" s="2">
        <v>522</v>
      </c>
      <c r="H592" s="2" t="s">
        <v>109</v>
      </c>
      <c r="I592" s="2" t="s">
        <v>131</v>
      </c>
      <c r="J592" s="2" t="s">
        <v>132</v>
      </c>
      <c r="M592" s="2" t="s">
        <v>999</v>
      </c>
      <c r="N592" s="2">
        <v>37</v>
      </c>
      <c r="O592" s="2">
        <v>37</v>
      </c>
    </row>
    <row r="593" spans="6:15" ht="15" customHeight="1" x14ac:dyDescent="0.25">
      <c r="F593" s="3" t="s">
        <v>2190</v>
      </c>
      <c r="G593" s="2">
        <v>520</v>
      </c>
      <c r="H593" s="2" t="s">
        <v>109</v>
      </c>
      <c r="I593" s="2" t="s">
        <v>134</v>
      </c>
      <c r="J593" s="2" t="s">
        <v>135</v>
      </c>
      <c r="M593" s="2" t="s">
        <v>975</v>
      </c>
      <c r="N593" s="2">
        <v>37</v>
      </c>
      <c r="O593" s="2">
        <v>36</v>
      </c>
    </row>
    <row r="594" spans="6:15" ht="15" customHeight="1" x14ac:dyDescent="0.25">
      <c r="F594" s="3" t="s">
        <v>2191</v>
      </c>
      <c r="G594" s="2">
        <v>528</v>
      </c>
      <c r="H594" s="2" t="s">
        <v>109</v>
      </c>
      <c r="I594" s="2" t="s">
        <v>137</v>
      </c>
      <c r="J594" s="2" t="s">
        <v>138</v>
      </c>
      <c r="M594" s="2" t="s">
        <v>983</v>
      </c>
      <c r="N594" s="2">
        <v>37</v>
      </c>
      <c r="O594" s="2">
        <v>37</v>
      </c>
    </row>
    <row r="595" spans="6:15" ht="15" customHeight="1" x14ac:dyDescent="0.25">
      <c r="F595" s="3" t="s">
        <v>2192</v>
      </c>
      <c r="G595" s="2">
        <v>529</v>
      </c>
      <c r="H595" s="2" t="s">
        <v>109</v>
      </c>
      <c r="I595" s="2" t="s">
        <v>140</v>
      </c>
      <c r="J595" s="2" t="s">
        <v>141</v>
      </c>
      <c r="M595" s="2" t="s">
        <v>987</v>
      </c>
      <c r="N595" s="2">
        <v>37</v>
      </c>
      <c r="O595" s="2">
        <v>37</v>
      </c>
    </row>
    <row r="596" spans="6:15" ht="15" customHeight="1" x14ac:dyDescent="0.25">
      <c r="F596" s="3" t="s">
        <v>2193</v>
      </c>
      <c r="G596" s="2">
        <v>527</v>
      </c>
      <c r="H596" s="2" t="s">
        <v>109</v>
      </c>
      <c r="I596" s="2" t="s">
        <v>143</v>
      </c>
      <c r="J596" s="2" t="s">
        <v>144</v>
      </c>
      <c r="M596" s="2" t="s">
        <v>959</v>
      </c>
      <c r="N596" s="2">
        <v>37</v>
      </c>
      <c r="O596" s="2">
        <v>37</v>
      </c>
    </row>
    <row r="597" spans="6:15" ht="15" customHeight="1" x14ac:dyDescent="0.25">
      <c r="F597" s="3" t="s">
        <v>2194</v>
      </c>
      <c r="G597" s="2">
        <v>531</v>
      </c>
      <c r="H597" s="2" t="s">
        <v>109</v>
      </c>
      <c r="I597" s="2" t="s">
        <v>1065</v>
      </c>
      <c r="J597" s="2" t="s">
        <v>1066</v>
      </c>
      <c r="M597" s="2" t="s">
        <v>993</v>
      </c>
      <c r="N597" s="2">
        <v>37</v>
      </c>
      <c r="O597" s="2">
        <v>36</v>
      </c>
    </row>
    <row r="598" spans="6:15" ht="15" customHeight="1" x14ac:dyDescent="0.25">
      <c r="F598" s="3" t="s">
        <v>2195</v>
      </c>
      <c r="G598" s="2">
        <v>532</v>
      </c>
      <c r="H598" s="2" t="s">
        <v>109</v>
      </c>
      <c r="I598" s="2" t="s">
        <v>146</v>
      </c>
      <c r="J598" s="2" t="s">
        <v>147</v>
      </c>
      <c r="M598" s="2" t="s">
        <v>1256</v>
      </c>
      <c r="N598" s="2">
        <v>37</v>
      </c>
      <c r="O598" s="2">
        <v>37</v>
      </c>
    </row>
    <row r="599" spans="6:15" ht="15" customHeight="1" x14ac:dyDescent="0.25">
      <c r="F599" s="3" t="s">
        <v>2196</v>
      </c>
      <c r="G599" s="2">
        <v>533</v>
      </c>
      <c r="H599" s="2" t="s">
        <v>109</v>
      </c>
      <c r="I599" s="2" t="s">
        <v>149</v>
      </c>
      <c r="J599" s="2" t="s">
        <v>150</v>
      </c>
      <c r="M599" s="2" t="s">
        <v>957</v>
      </c>
      <c r="N599" s="2">
        <v>37</v>
      </c>
      <c r="O599" s="2">
        <v>37</v>
      </c>
    </row>
    <row r="600" spans="6:15" ht="15" customHeight="1" x14ac:dyDescent="0.25">
      <c r="F600" s="3" t="s">
        <v>2197</v>
      </c>
      <c r="G600" s="2">
        <v>534</v>
      </c>
      <c r="H600" s="2" t="s">
        <v>109</v>
      </c>
      <c r="I600" s="2" t="s">
        <v>152</v>
      </c>
      <c r="J600" s="2" t="s">
        <v>153</v>
      </c>
      <c r="M600" s="2" t="s">
        <v>979</v>
      </c>
      <c r="N600" s="2">
        <v>36</v>
      </c>
      <c r="O600" s="2">
        <v>36</v>
      </c>
    </row>
    <row r="601" spans="6:15" ht="15" customHeight="1" x14ac:dyDescent="0.25">
      <c r="F601" s="3" t="s">
        <v>2198</v>
      </c>
      <c r="G601" s="2">
        <v>19404</v>
      </c>
      <c r="H601" s="2" t="s">
        <v>109</v>
      </c>
      <c r="I601" s="2" t="s">
        <v>1067</v>
      </c>
      <c r="J601" s="2" t="s">
        <v>1068</v>
      </c>
      <c r="M601" s="2" t="s">
        <v>469</v>
      </c>
      <c r="N601" s="2">
        <v>37</v>
      </c>
      <c r="O601" s="2">
        <v>37</v>
      </c>
    </row>
    <row r="602" spans="6:15" ht="15" customHeight="1" x14ac:dyDescent="0.25">
      <c r="F602" s="3" t="s">
        <v>2199</v>
      </c>
      <c r="G602" s="2">
        <v>543</v>
      </c>
      <c r="H602" s="2" t="s">
        <v>109</v>
      </c>
      <c r="I602" s="2" t="s">
        <v>155</v>
      </c>
      <c r="J602" s="2" t="s">
        <v>156</v>
      </c>
      <c r="M602" s="2" t="s">
        <v>467</v>
      </c>
      <c r="N602" s="2">
        <v>37</v>
      </c>
      <c r="O602" s="2">
        <v>37</v>
      </c>
    </row>
    <row r="603" spans="6:15" ht="15" customHeight="1" x14ac:dyDescent="0.25">
      <c r="F603" s="3" t="s">
        <v>2200</v>
      </c>
      <c r="G603" s="2">
        <v>707</v>
      </c>
      <c r="H603" s="2" t="s">
        <v>446</v>
      </c>
      <c r="I603" s="2" t="s">
        <v>451</v>
      </c>
      <c r="J603" s="2" t="s">
        <v>452</v>
      </c>
      <c r="M603" s="2" t="s">
        <v>472</v>
      </c>
      <c r="N603" s="2">
        <v>36</v>
      </c>
      <c r="O603" s="2">
        <v>34</v>
      </c>
    </row>
    <row r="604" spans="6:15" ht="15" customHeight="1" x14ac:dyDescent="0.25">
      <c r="F604" s="3" t="s">
        <v>2201</v>
      </c>
      <c r="G604" s="2">
        <v>699</v>
      </c>
      <c r="H604" s="2" t="s">
        <v>446</v>
      </c>
      <c r="I604" s="2" t="s">
        <v>453</v>
      </c>
      <c r="J604" s="2" t="s">
        <v>454</v>
      </c>
      <c r="M604" s="2" t="s">
        <v>480</v>
      </c>
      <c r="N604" s="2">
        <v>37</v>
      </c>
      <c r="O604" s="2">
        <v>37</v>
      </c>
    </row>
    <row r="605" spans="6:15" ht="15" customHeight="1" x14ac:dyDescent="0.25">
      <c r="F605" s="3" t="s">
        <v>2202</v>
      </c>
      <c r="G605" s="2">
        <v>700</v>
      </c>
      <c r="H605" s="2" t="s">
        <v>446</v>
      </c>
      <c r="I605" s="2" t="s">
        <v>455</v>
      </c>
      <c r="J605" s="2" t="s">
        <v>456</v>
      </c>
      <c r="M605" s="2" t="s">
        <v>474</v>
      </c>
      <c r="N605" s="2">
        <v>37</v>
      </c>
      <c r="O605" s="2">
        <v>37</v>
      </c>
    </row>
    <row r="606" spans="6:15" ht="15" customHeight="1" x14ac:dyDescent="0.25">
      <c r="F606" s="3" t="s">
        <v>2203</v>
      </c>
      <c r="G606" s="2">
        <v>22249</v>
      </c>
      <c r="H606" s="2" t="s">
        <v>1252</v>
      </c>
      <c r="I606" s="2" t="s">
        <v>2204</v>
      </c>
      <c r="J606" s="2" t="s">
        <v>2205</v>
      </c>
      <c r="M606" s="2" t="s">
        <v>470</v>
      </c>
      <c r="N606" s="2">
        <v>37</v>
      </c>
      <c r="O606" s="2">
        <v>37</v>
      </c>
    </row>
    <row r="607" spans="6:15" ht="15" customHeight="1" x14ac:dyDescent="0.25">
      <c r="F607" s="3" t="s">
        <v>2206</v>
      </c>
      <c r="G607" s="2">
        <v>21990</v>
      </c>
      <c r="H607" s="2" t="s">
        <v>1252</v>
      </c>
      <c r="I607" s="2" t="s">
        <v>1312</v>
      </c>
      <c r="J607" s="2" t="s">
        <v>1313</v>
      </c>
      <c r="M607" s="2" t="s">
        <v>476</v>
      </c>
      <c r="N607" s="2">
        <v>37</v>
      </c>
      <c r="O607" s="2">
        <v>37</v>
      </c>
    </row>
    <row r="608" spans="6:15" ht="15" customHeight="1" x14ac:dyDescent="0.25">
      <c r="F608" s="3" t="s">
        <v>2207</v>
      </c>
      <c r="G608" s="2">
        <v>22209</v>
      </c>
      <c r="H608" s="2" t="s">
        <v>1252</v>
      </c>
      <c r="I608" s="2" t="s">
        <v>2208</v>
      </c>
      <c r="J608" s="2" t="s">
        <v>2209</v>
      </c>
      <c r="M608" s="2" t="s">
        <v>486</v>
      </c>
      <c r="N608" s="2">
        <v>37</v>
      </c>
      <c r="O608" s="2">
        <v>37</v>
      </c>
    </row>
    <row r="609" spans="6:15" ht="15" customHeight="1" x14ac:dyDescent="0.25">
      <c r="F609" s="3" t="s">
        <v>2210</v>
      </c>
      <c r="G609" s="2">
        <v>23667</v>
      </c>
      <c r="H609" s="2" t="s">
        <v>1252</v>
      </c>
      <c r="I609" s="2" t="s">
        <v>1253</v>
      </c>
      <c r="J609" s="2" t="s">
        <v>1254</v>
      </c>
      <c r="M609" s="2" t="s">
        <v>482</v>
      </c>
      <c r="N609" s="2">
        <v>37</v>
      </c>
      <c r="O609" s="2">
        <v>37</v>
      </c>
    </row>
    <row r="610" spans="6:15" ht="15" customHeight="1" x14ac:dyDescent="0.25">
      <c r="F610" s="3" t="s">
        <v>2211</v>
      </c>
      <c r="G610" s="2">
        <v>21991</v>
      </c>
      <c r="H610" s="2" t="s">
        <v>1252</v>
      </c>
      <c r="I610" s="2" t="s">
        <v>1314</v>
      </c>
      <c r="J610" s="2" t="s">
        <v>1315</v>
      </c>
      <c r="M610" s="2" t="s">
        <v>488</v>
      </c>
      <c r="N610" s="2">
        <v>37</v>
      </c>
      <c r="O610" s="2">
        <v>37</v>
      </c>
    </row>
    <row r="611" spans="6:15" ht="15" customHeight="1" x14ac:dyDescent="0.25">
      <c r="F611" s="3" t="s">
        <v>2212</v>
      </c>
      <c r="G611" s="2">
        <v>22240</v>
      </c>
      <c r="H611" s="2" t="s">
        <v>1252</v>
      </c>
      <c r="I611" s="2" t="s">
        <v>1316</v>
      </c>
      <c r="J611" s="2" t="s">
        <v>1317</v>
      </c>
      <c r="M611" s="2" t="s">
        <v>1157</v>
      </c>
      <c r="N611" s="2">
        <v>36</v>
      </c>
      <c r="O611" s="2">
        <v>34</v>
      </c>
    </row>
    <row r="612" spans="6:15" ht="15" customHeight="1" x14ac:dyDescent="0.25">
      <c r="F612" s="3" t="s">
        <v>2213</v>
      </c>
      <c r="G612" s="2">
        <v>22000</v>
      </c>
      <c r="H612" s="2" t="s">
        <v>1252</v>
      </c>
      <c r="I612" s="2" t="s">
        <v>1320</v>
      </c>
      <c r="J612" s="2" t="s">
        <v>1321</v>
      </c>
      <c r="M612" s="2" t="s">
        <v>484</v>
      </c>
      <c r="N612" s="2">
        <v>37</v>
      </c>
      <c r="O612" s="2">
        <v>37</v>
      </c>
    </row>
    <row r="613" spans="6:15" ht="15" customHeight="1" x14ac:dyDescent="0.25">
      <c r="F613" s="3" t="s">
        <v>2214</v>
      </c>
      <c r="G613" s="2">
        <v>12772</v>
      </c>
      <c r="H613" s="2" t="s">
        <v>1284</v>
      </c>
      <c r="I613" s="2" t="s">
        <v>1285</v>
      </c>
      <c r="J613" s="2" t="s">
        <v>1286</v>
      </c>
      <c r="M613" s="2" t="s">
        <v>461</v>
      </c>
      <c r="N613" s="2">
        <v>37</v>
      </c>
      <c r="O613" s="2">
        <v>35</v>
      </c>
    </row>
    <row r="614" spans="6:15" ht="15" customHeight="1" x14ac:dyDescent="0.25">
      <c r="F614" s="3" t="s">
        <v>2215</v>
      </c>
      <c r="G614" s="2">
        <v>13047</v>
      </c>
      <c r="H614" s="2" t="s">
        <v>1284</v>
      </c>
      <c r="I614" s="2" t="s">
        <v>1287</v>
      </c>
      <c r="J614" s="2" t="s">
        <v>1288</v>
      </c>
      <c r="M614" s="2" t="s">
        <v>478</v>
      </c>
      <c r="N614" s="2">
        <v>37</v>
      </c>
      <c r="O614" s="2">
        <v>37</v>
      </c>
    </row>
    <row r="615" spans="6:15" ht="15" customHeight="1" x14ac:dyDescent="0.25">
      <c r="F615" s="3" t="s">
        <v>2216</v>
      </c>
      <c r="G615" s="2">
        <v>13046</v>
      </c>
      <c r="H615" s="2" t="s">
        <v>1284</v>
      </c>
      <c r="I615" s="2" t="s">
        <v>1289</v>
      </c>
      <c r="J615" s="2" t="s">
        <v>1290</v>
      </c>
      <c r="M615" s="2" t="s">
        <v>463</v>
      </c>
      <c r="N615" s="2">
        <v>37</v>
      </c>
      <c r="O615" s="2">
        <v>37</v>
      </c>
    </row>
    <row r="616" spans="6:15" ht="15" customHeight="1" x14ac:dyDescent="0.25">
      <c r="F616" s="3" t="s">
        <v>2217</v>
      </c>
      <c r="G616" s="2">
        <v>13042</v>
      </c>
      <c r="H616" s="2" t="s">
        <v>1284</v>
      </c>
      <c r="I616" s="2" t="s">
        <v>1291</v>
      </c>
      <c r="J616" s="2" t="s">
        <v>1292</v>
      </c>
      <c r="M616" s="2" t="s">
        <v>465</v>
      </c>
      <c r="N616" s="2">
        <v>37</v>
      </c>
      <c r="O616" s="2">
        <v>37</v>
      </c>
    </row>
    <row r="617" spans="6:15" ht="15" customHeight="1" x14ac:dyDescent="0.25">
      <c r="F617" s="3" t="s">
        <v>2218</v>
      </c>
      <c r="G617" s="2">
        <v>13053</v>
      </c>
      <c r="H617" s="2" t="s">
        <v>1284</v>
      </c>
      <c r="I617" s="2" t="s">
        <v>1293</v>
      </c>
      <c r="J617" s="2" t="s">
        <v>1294</v>
      </c>
      <c r="M617" s="2" t="s">
        <v>764</v>
      </c>
      <c r="N617" s="2">
        <v>36</v>
      </c>
      <c r="O617" s="2">
        <v>35</v>
      </c>
    </row>
    <row r="618" spans="6:15" ht="15" customHeight="1" x14ac:dyDescent="0.25">
      <c r="F618" s="3" t="s">
        <v>2219</v>
      </c>
      <c r="G618" s="2">
        <v>12771</v>
      </c>
      <c r="H618" s="2" t="s">
        <v>1284</v>
      </c>
      <c r="I618" s="2" t="s">
        <v>1295</v>
      </c>
      <c r="J618" s="2" t="s">
        <v>1296</v>
      </c>
      <c r="M618" s="2" t="s">
        <v>766</v>
      </c>
      <c r="N618" s="2">
        <v>37</v>
      </c>
      <c r="O618" s="2">
        <v>37</v>
      </c>
    </row>
    <row r="619" spans="6:15" ht="15" customHeight="1" x14ac:dyDescent="0.25">
      <c r="F619" s="3" t="s">
        <v>2220</v>
      </c>
      <c r="G619" s="2">
        <v>13048</v>
      </c>
      <c r="H619" s="2" t="s">
        <v>1284</v>
      </c>
      <c r="I619" s="2" t="s">
        <v>1297</v>
      </c>
      <c r="J619" s="2" t="s">
        <v>1298</v>
      </c>
      <c r="M619" s="2" t="s">
        <v>1233</v>
      </c>
      <c r="N619" s="2">
        <v>37</v>
      </c>
      <c r="O619" s="2">
        <v>36</v>
      </c>
    </row>
    <row r="620" spans="6:15" ht="15" customHeight="1" x14ac:dyDescent="0.25">
      <c r="F620" s="3" t="s">
        <v>2221</v>
      </c>
      <c r="G620" s="2">
        <v>12776</v>
      </c>
      <c r="H620" s="2" t="s">
        <v>1284</v>
      </c>
      <c r="I620" s="2" t="s">
        <v>1299</v>
      </c>
      <c r="J620" s="2" t="s">
        <v>1300</v>
      </c>
      <c r="M620" s="2" t="s">
        <v>762</v>
      </c>
      <c r="N620" s="2">
        <v>37</v>
      </c>
      <c r="O620" s="2">
        <v>37</v>
      </c>
    </row>
    <row r="621" spans="6:15" ht="15" customHeight="1" x14ac:dyDescent="0.25">
      <c r="F621" s="3" t="s">
        <v>2222</v>
      </c>
      <c r="G621" s="2">
        <v>17571</v>
      </c>
      <c r="H621" s="2" t="s">
        <v>1141</v>
      </c>
      <c r="I621" s="2" t="s">
        <v>1142</v>
      </c>
      <c r="J621" s="2" t="s">
        <v>1143</v>
      </c>
      <c r="M621" s="2" t="s">
        <v>2603</v>
      </c>
      <c r="N621" s="2">
        <v>35</v>
      </c>
      <c r="O621" s="2">
        <v>33</v>
      </c>
    </row>
    <row r="622" spans="6:15" ht="15" customHeight="1" x14ac:dyDescent="0.25">
      <c r="F622" s="3" t="s">
        <v>2223</v>
      </c>
      <c r="G622" s="2">
        <v>20806</v>
      </c>
      <c r="H622" s="2" t="s">
        <v>1141</v>
      </c>
      <c r="I622" s="2" t="s">
        <v>1144</v>
      </c>
      <c r="J622" s="2" t="s">
        <v>1145</v>
      </c>
      <c r="M622" s="2" t="s">
        <v>1358</v>
      </c>
      <c r="N622" s="2">
        <v>36</v>
      </c>
      <c r="O622" s="2">
        <v>36</v>
      </c>
    </row>
    <row r="623" spans="6:15" ht="15" customHeight="1" x14ac:dyDescent="0.25">
      <c r="F623" s="3" t="s">
        <v>2224</v>
      </c>
      <c r="G623" s="2">
        <v>17573</v>
      </c>
      <c r="H623" s="2" t="s">
        <v>1141</v>
      </c>
      <c r="I623" s="2" t="s">
        <v>1146</v>
      </c>
      <c r="J623" s="2" t="s">
        <v>1147</v>
      </c>
      <c r="M623" s="2" t="s">
        <v>1356</v>
      </c>
      <c r="N623" s="2">
        <v>37</v>
      </c>
      <c r="O623" s="2">
        <v>37</v>
      </c>
    </row>
    <row r="624" spans="6:15" ht="15" customHeight="1" x14ac:dyDescent="0.25">
      <c r="F624" s="3" t="s">
        <v>2225</v>
      </c>
      <c r="G624" s="2">
        <v>20815</v>
      </c>
      <c r="H624" s="2" t="s">
        <v>1141</v>
      </c>
      <c r="I624" s="2" t="s">
        <v>1148</v>
      </c>
      <c r="J624" s="2" t="s">
        <v>1149</v>
      </c>
      <c r="M624" s="2" t="s">
        <v>1346</v>
      </c>
      <c r="N624" s="2">
        <v>37</v>
      </c>
      <c r="O624" s="2">
        <v>37</v>
      </c>
    </row>
    <row r="625" spans="6:15" ht="15" customHeight="1" x14ac:dyDescent="0.25">
      <c r="F625" s="3" t="s">
        <v>2226</v>
      </c>
      <c r="G625" s="2">
        <v>20813</v>
      </c>
      <c r="H625" s="2" t="s">
        <v>1141</v>
      </c>
      <c r="I625" s="2" t="s">
        <v>1839</v>
      </c>
      <c r="J625" s="2" t="s">
        <v>1840</v>
      </c>
      <c r="M625" s="2" t="s">
        <v>1925</v>
      </c>
      <c r="N625" s="2">
        <v>35</v>
      </c>
      <c r="O625" s="2">
        <v>35</v>
      </c>
    </row>
    <row r="626" spans="6:15" ht="15" customHeight="1" x14ac:dyDescent="0.25">
      <c r="F626" s="3" t="s">
        <v>2227</v>
      </c>
      <c r="G626" s="2">
        <v>17559</v>
      </c>
      <c r="H626" s="2" t="s">
        <v>1141</v>
      </c>
      <c r="I626" s="2" t="s">
        <v>1150</v>
      </c>
      <c r="J626" s="2" t="s">
        <v>1151</v>
      </c>
      <c r="M626" s="2" t="s">
        <v>1344</v>
      </c>
      <c r="N626" s="2">
        <v>37</v>
      </c>
      <c r="O626" s="2">
        <v>36</v>
      </c>
    </row>
    <row r="627" spans="6:15" ht="15" customHeight="1" x14ac:dyDescent="0.25">
      <c r="F627" s="3" t="s">
        <v>2228</v>
      </c>
      <c r="G627" s="2">
        <v>580</v>
      </c>
      <c r="H627" s="2" t="s">
        <v>183</v>
      </c>
      <c r="I627" s="2" t="s">
        <v>159</v>
      </c>
      <c r="J627" s="2" t="s">
        <v>184</v>
      </c>
      <c r="M627" s="2" t="s">
        <v>1350</v>
      </c>
      <c r="N627" s="2">
        <v>35</v>
      </c>
      <c r="O627" s="2">
        <v>35</v>
      </c>
    </row>
    <row r="628" spans="6:15" ht="15" customHeight="1" x14ac:dyDescent="0.25">
      <c r="F628" s="3" t="s">
        <v>2229</v>
      </c>
      <c r="G628" s="2">
        <v>582</v>
      </c>
      <c r="H628" s="2" t="s">
        <v>183</v>
      </c>
      <c r="I628" s="2" t="s">
        <v>186</v>
      </c>
      <c r="J628" s="2" t="s">
        <v>187</v>
      </c>
      <c r="M628" s="2" t="s">
        <v>1354</v>
      </c>
      <c r="N628" s="2">
        <v>37</v>
      </c>
      <c r="O628" s="2">
        <v>37</v>
      </c>
    </row>
    <row r="629" spans="6:15" ht="15" customHeight="1" x14ac:dyDescent="0.25">
      <c r="F629" s="3" t="s">
        <v>2230</v>
      </c>
      <c r="G629" s="2">
        <v>584</v>
      </c>
      <c r="H629" s="2" t="s">
        <v>183</v>
      </c>
      <c r="I629" s="2" t="s">
        <v>110</v>
      </c>
      <c r="J629" s="2" t="s">
        <v>189</v>
      </c>
      <c r="M629" s="2" t="s">
        <v>1352</v>
      </c>
      <c r="N629" s="2">
        <v>37</v>
      </c>
      <c r="O629" s="2">
        <v>37</v>
      </c>
    </row>
    <row r="630" spans="6:15" ht="15" customHeight="1" x14ac:dyDescent="0.25">
      <c r="F630" s="3" t="s">
        <v>2231</v>
      </c>
      <c r="G630" s="2">
        <v>583</v>
      </c>
      <c r="H630" s="2" t="s">
        <v>183</v>
      </c>
      <c r="I630" s="2" t="s">
        <v>113</v>
      </c>
      <c r="J630" s="2" t="s">
        <v>191</v>
      </c>
      <c r="M630" s="2" t="s">
        <v>3468</v>
      </c>
      <c r="N630" s="2">
        <v>37</v>
      </c>
      <c r="O630" s="2">
        <v>37</v>
      </c>
    </row>
    <row r="631" spans="6:15" ht="15" customHeight="1" x14ac:dyDescent="0.25">
      <c r="F631" s="3" t="s">
        <v>2232</v>
      </c>
      <c r="G631" s="2">
        <v>586</v>
      </c>
      <c r="H631" s="2" t="s">
        <v>183</v>
      </c>
      <c r="I631" s="2" t="s">
        <v>1063</v>
      </c>
      <c r="J631" s="2" t="s">
        <v>1152</v>
      </c>
      <c r="M631" s="2" t="s">
        <v>1348</v>
      </c>
      <c r="N631" s="2">
        <v>37</v>
      </c>
      <c r="O631" s="2">
        <v>37</v>
      </c>
    </row>
    <row r="632" spans="6:15" ht="15" customHeight="1" x14ac:dyDescent="0.25">
      <c r="F632" s="3" t="s">
        <v>2233</v>
      </c>
      <c r="G632" s="2">
        <v>585</v>
      </c>
      <c r="H632" s="2" t="s">
        <v>183</v>
      </c>
      <c r="I632" s="2" t="s">
        <v>116</v>
      </c>
      <c r="J632" s="2" t="s">
        <v>1153</v>
      </c>
      <c r="M632" s="2" t="s">
        <v>1160</v>
      </c>
      <c r="N632" s="2">
        <v>37</v>
      </c>
      <c r="O632" s="2">
        <v>37</v>
      </c>
    </row>
    <row r="633" spans="6:15" ht="15" customHeight="1" x14ac:dyDescent="0.25">
      <c r="F633" s="3" t="s">
        <v>2234</v>
      </c>
      <c r="G633" s="2">
        <v>563</v>
      </c>
      <c r="H633" s="2" t="s">
        <v>183</v>
      </c>
      <c r="I633" s="2" t="s">
        <v>119</v>
      </c>
      <c r="J633" s="2" t="s">
        <v>193</v>
      </c>
      <c r="M633" s="2" t="s">
        <v>5146</v>
      </c>
      <c r="N633" s="2">
        <v>37</v>
      </c>
      <c r="O633" s="2">
        <v>37</v>
      </c>
    </row>
    <row r="634" spans="6:15" ht="15" customHeight="1" x14ac:dyDescent="0.25">
      <c r="F634" s="3" t="s">
        <v>2235</v>
      </c>
      <c r="G634" s="2">
        <v>562</v>
      </c>
      <c r="H634" s="2" t="s">
        <v>183</v>
      </c>
      <c r="I634" s="2" t="s">
        <v>125</v>
      </c>
      <c r="J634" s="2" t="s">
        <v>537</v>
      </c>
      <c r="M634" s="2" t="s">
        <v>5147</v>
      </c>
      <c r="N634" s="2">
        <v>37</v>
      </c>
      <c r="O634" s="2">
        <v>37</v>
      </c>
    </row>
    <row r="635" spans="6:15" ht="15" customHeight="1" x14ac:dyDescent="0.25">
      <c r="F635" s="3" t="s">
        <v>2236</v>
      </c>
      <c r="G635" s="2">
        <v>564</v>
      </c>
      <c r="H635" s="2" t="s">
        <v>183</v>
      </c>
      <c r="I635" s="2" t="s">
        <v>128</v>
      </c>
      <c r="J635" s="2" t="s">
        <v>195</v>
      </c>
      <c r="M635" s="2" t="s">
        <v>5148</v>
      </c>
      <c r="N635" s="2">
        <v>37</v>
      </c>
      <c r="O635" s="2">
        <v>37</v>
      </c>
    </row>
    <row r="636" spans="6:15" ht="15" customHeight="1" x14ac:dyDescent="0.25">
      <c r="F636" s="3" t="s">
        <v>2237</v>
      </c>
      <c r="G636" s="2">
        <v>565</v>
      </c>
      <c r="H636" s="2" t="s">
        <v>183</v>
      </c>
      <c r="I636" s="2" t="s">
        <v>131</v>
      </c>
      <c r="J636" s="2" t="s">
        <v>197</v>
      </c>
      <c r="M636" s="2" t="s">
        <v>1162</v>
      </c>
      <c r="N636" s="2">
        <v>36</v>
      </c>
      <c r="O636" s="2">
        <v>36</v>
      </c>
    </row>
    <row r="637" spans="6:15" ht="15" customHeight="1" x14ac:dyDescent="0.25">
      <c r="F637" s="3" t="s">
        <v>2238</v>
      </c>
      <c r="G637" s="2">
        <v>566</v>
      </c>
      <c r="H637" s="2" t="s">
        <v>183</v>
      </c>
      <c r="I637" s="2" t="s">
        <v>134</v>
      </c>
      <c r="J637" s="2" t="s">
        <v>1154</v>
      </c>
      <c r="M637" s="2" t="s">
        <v>5149</v>
      </c>
      <c r="N637" s="2">
        <v>37</v>
      </c>
      <c r="O637" s="2">
        <v>37</v>
      </c>
    </row>
    <row r="638" spans="6:15" ht="15" customHeight="1" x14ac:dyDescent="0.25">
      <c r="F638" s="3" t="s">
        <v>2239</v>
      </c>
      <c r="G638" s="2">
        <v>569</v>
      </c>
      <c r="H638" s="2" t="s">
        <v>183</v>
      </c>
      <c r="I638" s="2" t="s">
        <v>140</v>
      </c>
      <c r="J638" s="2" t="s">
        <v>199</v>
      </c>
      <c r="M638" s="2" t="s">
        <v>5150</v>
      </c>
      <c r="N638" s="2">
        <v>37</v>
      </c>
      <c r="O638" s="2">
        <v>37</v>
      </c>
    </row>
    <row r="639" spans="6:15" ht="15" customHeight="1" x14ac:dyDescent="0.25">
      <c r="F639" s="3" t="s">
        <v>2240</v>
      </c>
      <c r="G639" s="2">
        <v>570</v>
      </c>
      <c r="H639" s="2" t="s">
        <v>183</v>
      </c>
      <c r="I639" s="2" t="s">
        <v>143</v>
      </c>
      <c r="J639" s="2" t="s">
        <v>1155</v>
      </c>
      <c r="M639" s="2" t="s">
        <v>1462</v>
      </c>
      <c r="N639" s="2">
        <v>37</v>
      </c>
      <c r="O639" s="2">
        <v>37</v>
      </c>
    </row>
    <row r="640" spans="6:15" ht="15" customHeight="1" x14ac:dyDescent="0.25">
      <c r="F640" s="3" t="s">
        <v>2241</v>
      </c>
      <c r="G640" s="2">
        <v>573</v>
      </c>
      <c r="H640" s="2" t="s">
        <v>183</v>
      </c>
      <c r="I640" s="2" t="s">
        <v>146</v>
      </c>
      <c r="J640" s="2" t="s">
        <v>201</v>
      </c>
      <c r="M640" s="2" t="s">
        <v>1487</v>
      </c>
      <c r="N640" s="2">
        <v>37</v>
      </c>
      <c r="O640" s="2">
        <v>37</v>
      </c>
    </row>
    <row r="641" spans="6:15" ht="15" customHeight="1" x14ac:dyDescent="0.25">
      <c r="F641" s="3" t="s">
        <v>2242</v>
      </c>
      <c r="G641" s="2">
        <v>575</v>
      </c>
      <c r="H641" s="2" t="s">
        <v>183</v>
      </c>
      <c r="I641" s="2" t="s">
        <v>149</v>
      </c>
      <c r="J641" s="2" t="s">
        <v>203</v>
      </c>
      <c r="M641" s="2" t="s">
        <v>5151</v>
      </c>
      <c r="N641" s="2">
        <v>37</v>
      </c>
      <c r="O641" s="2">
        <v>37</v>
      </c>
    </row>
    <row r="642" spans="6:15" ht="15" customHeight="1" x14ac:dyDescent="0.25">
      <c r="F642" s="3" t="s">
        <v>2243</v>
      </c>
      <c r="G642" s="2">
        <v>574</v>
      </c>
      <c r="H642" s="2" t="s">
        <v>183</v>
      </c>
      <c r="I642" s="2" t="s">
        <v>152</v>
      </c>
      <c r="J642" s="2" t="s">
        <v>205</v>
      </c>
      <c r="M642" s="2" t="s">
        <v>1485</v>
      </c>
      <c r="N642" s="2">
        <v>37</v>
      </c>
      <c r="O642" s="2">
        <v>37</v>
      </c>
    </row>
    <row r="643" spans="6:15" ht="15" customHeight="1" x14ac:dyDescent="0.25">
      <c r="F643" s="3" t="s">
        <v>2244</v>
      </c>
      <c r="G643" s="2">
        <v>577</v>
      </c>
      <c r="H643" s="2" t="s">
        <v>183</v>
      </c>
      <c r="I643" s="2" t="s">
        <v>207</v>
      </c>
      <c r="J643" s="2" t="s">
        <v>208</v>
      </c>
      <c r="M643" s="2" t="s">
        <v>1457</v>
      </c>
      <c r="N643" s="2">
        <v>37</v>
      </c>
      <c r="O643" s="2">
        <v>36</v>
      </c>
    </row>
    <row r="644" spans="6:15" ht="15" customHeight="1" x14ac:dyDescent="0.25">
      <c r="F644" s="3" t="s">
        <v>2245</v>
      </c>
      <c r="G644" s="2">
        <v>739</v>
      </c>
      <c r="H644" s="2" t="s">
        <v>332</v>
      </c>
      <c r="I644" s="2" t="s">
        <v>333</v>
      </c>
      <c r="J644" s="2" t="s">
        <v>334</v>
      </c>
      <c r="M644" s="2" t="s">
        <v>5152</v>
      </c>
      <c r="N644" s="2">
        <v>33</v>
      </c>
      <c r="O644" s="2">
        <v>33</v>
      </c>
    </row>
    <row r="645" spans="6:15" ht="15" customHeight="1" x14ac:dyDescent="0.25">
      <c r="F645" s="3" t="s">
        <v>2246</v>
      </c>
      <c r="G645" s="2">
        <v>12417</v>
      </c>
      <c r="H645" s="2" t="s">
        <v>332</v>
      </c>
      <c r="I645" s="2" t="s">
        <v>337</v>
      </c>
      <c r="J645" s="2" t="s">
        <v>338</v>
      </c>
      <c r="M645" s="2" t="s">
        <v>1459</v>
      </c>
      <c r="N645" s="2">
        <v>37</v>
      </c>
      <c r="O645" s="2">
        <v>37</v>
      </c>
    </row>
    <row r="646" spans="6:15" ht="15" customHeight="1" x14ac:dyDescent="0.25">
      <c r="F646" s="3" t="s">
        <v>2247</v>
      </c>
      <c r="G646" s="2">
        <v>12418</v>
      </c>
      <c r="H646" s="2" t="s">
        <v>332</v>
      </c>
      <c r="I646" s="2" t="s">
        <v>339</v>
      </c>
      <c r="J646" s="2" t="s">
        <v>340</v>
      </c>
      <c r="M646" s="2" t="s">
        <v>1460</v>
      </c>
      <c r="N646" s="2">
        <v>37</v>
      </c>
      <c r="O646" s="2">
        <v>36</v>
      </c>
    </row>
    <row r="647" spans="6:15" ht="15" customHeight="1" x14ac:dyDescent="0.25">
      <c r="F647" s="3" t="s">
        <v>2248</v>
      </c>
      <c r="G647" s="2">
        <v>737</v>
      </c>
      <c r="H647" s="2" t="s">
        <v>332</v>
      </c>
      <c r="I647" s="2" t="s">
        <v>345</v>
      </c>
      <c r="J647" s="2" t="s">
        <v>346</v>
      </c>
      <c r="M647" s="2" t="s">
        <v>5153</v>
      </c>
      <c r="N647" s="2">
        <v>37</v>
      </c>
      <c r="O647" s="2">
        <v>37</v>
      </c>
    </row>
    <row r="648" spans="6:15" ht="15" customHeight="1" x14ac:dyDescent="0.25">
      <c r="F648" s="3" t="s">
        <v>2249</v>
      </c>
      <c r="G648" s="2">
        <v>736</v>
      </c>
      <c r="H648" s="2" t="s">
        <v>332</v>
      </c>
      <c r="I648" s="2" t="s">
        <v>349</v>
      </c>
      <c r="J648" s="2" t="s">
        <v>350</v>
      </c>
      <c r="M648" s="2" t="s">
        <v>5154</v>
      </c>
      <c r="N648" s="2">
        <v>37</v>
      </c>
      <c r="O648" s="2">
        <v>37</v>
      </c>
    </row>
    <row r="649" spans="6:15" ht="15" customHeight="1" x14ac:dyDescent="0.25">
      <c r="F649" s="3" t="s">
        <v>2250</v>
      </c>
      <c r="G649" s="2">
        <v>12400</v>
      </c>
      <c r="H649" s="2" t="s">
        <v>332</v>
      </c>
      <c r="I649" s="2" t="s">
        <v>351</v>
      </c>
      <c r="J649" s="2" t="s">
        <v>352</v>
      </c>
      <c r="M649" s="2" t="s">
        <v>5155</v>
      </c>
      <c r="N649" s="2">
        <v>37</v>
      </c>
      <c r="O649" s="2">
        <v>37</v>
      </c>
    </row>
    <row r="650" spans="6:15" ht="15" customHeight="1" x14ac:dyDescent="0.25">
      <c r="F650" s="3" t="s">
        <v>2251</v>
      </c>
      <c r="G650" s="2">
        <v>754</v>
      </c>
      <c r="H650" s="2" t="s">
        <v>223</v>
      </c>
      <c r="I650" s="2" t="s">
        <v>531</v>
      </c>
      <c r="J650" s="2" t="s">
        <v>532</v>
      </c>
      <c r="M650" s="2" t="s">
        <v>5156</v>
      </c>
      <c r="N650" s="2">
        <v>37</v>
      </c>
      <c r="O650" s="2">
        <v>37</v>
      </c>
    </row>
    <row r="651" spans="6:15" ht="15" customHeight="1" x14ac:dyDescent="0.25">
      <c r="F651" s="3" t="s">
        <v>2252</v>
      </c>
      <c r="G651" s="2">
        <v>759</v>
      </c>
      <c r="H651" s="2" t="s">
        <v>223</v>
      </c>
      <c r="I651" s="2" t="s">
        <v>224</v>
      </c>
      <c r="J651" s="2" t="s">
        <v>225</v>
      </c>
      <c r="M651" s="2" t="s">
        <v>5157</v>
      </c>
      <c r="N651" s="2">
        <v>37</v>
      </c>
      <c r="O651" s="2">
        <v>35</v>
      </c>
    </row>
    <row r="652" spans="6:15" ht="15" customHeight="1" x14ac:dyDescent="0.25">
      <c r="F652" s="3" t="s">
        <v>2253</v>
      </c>
      <c r="G652" s="2">
        <v>760</v>
      </c>
      <c r="H652" s="2" t="s">
        <v>223</v>
      </c>
      <c r="I652" s="2" t="s">
        <v>227</v>
      </c>
      <c r="J652" s="2" t="s">
        <v>228</v>
      </c>
      <c r="M652" s="2" t="s">
        <v>1432</v>
      </c>
      <c r="N652" s="2">
        <v>37</v>
      </c>
      <c r="O652" s="2">
        <v>36</v>
      </c>
    </row>
    <row r="653" spans="6:15" ht="15" customHeight="1" x14ac:dyDescent="0.25">
      <c r="F653" s="3" t="s">
        <v>2254</v>
      </c>
      <c r="G653" s="2">
        <v>17442</v>
      </c>
      <c r="H653" s="2" t="s">
        <v>223</v>
      </c>
      <c r="I653" s="2" t="s">
        <v>922</v>
      </c>
      <c r="J653" s="2" t="s">
        <v>923</v>
      </c>
      <c r="M653" s="2" t="s">
        <v>1324</v>
      </c>
      <c r="N653" s="2">
        <v>37</v>
      </c>
      <c r="O653" s="2">
        <v>36</v>
      </c>
    </row>
    <row r="654" spans="6:15" ht="15" customHeight="1" x14ac:dyDescent="0.25">
      <c r="F654" s="3" t="s">
        <v>2255</v>
      </c>
      <c r="G654" s="2">
        <v>762</v>
      </c>
      <c r="H654" s="2" t="s">
        <v>223</v>
      </c>
      <c r="I654" s="2" t="s">
        <v>924</v>
      </c>
      <c r="J654" s="2" t="s">
        <v>925</v>
      </c>
      <c r="M654" s="2" t="s">
        <v>1328</v>
      </c>
      <c r="N654" s="2">
        <v>37</v>
      </c>
      <c r="O654" s="2">
        <v>37</v>
      </c>
    </row>
    <row r="655" spans="6:15" ht="15" customHeight="1" x14ac:dyDescent="0.25">
      <c r="F655" s="3" t="s">
        <v>2256</v>
      </c>
      <c r="G655" s="2">
        <v>763</v>
      </c>
      <c r="H655" s="2" t="s">
        <v>223</v>
      </c>
      <c r="I655" s="2" t="s">
        <v>230</v>
      </c>
      <c r="J655" s="2" t="s">
        <v>231</v>
      </c>
      <c r="M655" s="2" t="s">
        <v>2609</v>
      </c>
      <c r="N655" s="2">
        <v>37</v>
      </c>
      <c r="O655" s="2">
        <v>37</v>
      </c>
    </row>
    <row r="656" spans="6:15" ht="15" customHeight="1" x14ac:dyDescent="0.25">
      <c r="F656" s="3" t="s">
        <v>2257</v>
      </c>
      <c r="G656" s="2">
        <v>27133</v>
      </c>
      <c r="H656" s="2" t="s">
        <v>223</v>
      </c>
      <c r="I656" s="2" t="s">
        <v>926</v>
      </c>
      <c r="J656" s="2" t="s">
        <v>927</v>
      </c>
      <c r="M656" s="2" t="s">
        <v>1330</v>
      </c>
      <c r="N656" s="2">
        <v>37</v>
      </c>
      <c r="O656" s="2">
        <v>37</v>
      </c>
    </row>
    <row r="657" spans="6:15" ht="15" customHeight="1" x14ac:dyDescent="0.25">
      <c r="F657" s="3" t="s">
        <v>2258</v>
      </c>
      <c r="G657" s="2">
        <v>764</v>
      </c>
      <c r="H657" s="2" t="s">
        <v>223</v>
      </c>
      <c r="I657" s="2" t="s">
        <v>233</v>
      </c>
      <c r="J657" s="2" t="s">
        <v>234</v>
      </c>
      <c r="M657" s="2" t="s">
        <v>1332</v>
      </c>
      <c r="N657" s="2">
        <v>36</v>
      </c>
      <c r="O657" s="2">
        <v>34</v>
      </c>
    </row>
    <row r="658" spans="6:15" ht="15" customHeight="1" x14ac:dyDescent="0.25">
      <c r="F658" s="3" t="s">
        <v>2259</v>
      </c>
      <c r="G658" s="2">
        <v>27374</v>
      </c>
      <c r="H658" s="2" t="s">
        <v>223</v>
      </c>
      <c r="I658" s="2" t="s">
        <v>1401</v>
      </c>
      <c r="J658" s="2" t="s">
        <v>1402</v>
      </c>
      <c r="M658" s="2" t="s">
        <v>2606</v>
      </c>
      <c r="N658" s="2">
        <v>37</v>
      </c>
      <c r="O658" s="2">
        <v>37</v>
      </c>
    </row>
    <row r="659" spans="6:15" ht="15" customHeight="1" x14ac:dyDescent="0.25">
      <c r="F659" s="3" t="s">
        <v>2260</v>
      </c>
      <c r="G659" s="2">
        <v>765</v>
      </c>
      <c r="H659" s="2" t="s">
        <v>223</v>
      </c>
      <c r="I659" s="2" t="s">
        <v>236</v>
      </c>
      <c r="J659" s="2" t="s">
        <v>237</v>
      </c>
      <c r="M659" s="2" t="s">
        <v>1326</v>
      </c>
      <c r="N659" s="2">
        <v>37</v>
      </c>
      <c r="O659" s="2">
        <v>36</v>
      </c>
    </row>
    <row r="660" spans="6:15" ht="15" customHeight="1" x14ac:dyDescent="0.25">
      <c r="F660" s="3" t="s">
        <v>2261</v>
      </c>
      <c r="G660" s="2">
        <v>766</v>
      </c>
      <c r="H660" s="2" t="s">
        <v>223</v>
      </c>
      <c r="I660" s="2" t="s">
        <v>519</v>
      </c>
      <c r="J660" s="2" t="s">
        <v>520</v>
      </c>
      <c r="M660" s="2" t="s">
        <v>1236</v>
      </c>
      <c r="N660" s="2">
        <v>37</v>
      </c>
      <c r="O660" s="2">
        <v>37</v>
      </c>
    </row>
    <row r="661" spans="6:15" ht="15" customHeight="1" x14ac:dyDescent="0.25">
      <c r="F661" s="3" t="s">
        <v>2262</v>
      </c>
      <c r="G661" s="2">
        <v>6147</v>
      </c>
      <c r="H661" s="2" t="s">
        <v>223</v>
      </c>
      <c r="I661" s="2" t="s">
        <v>521</v>
      </c>
      <c r="J661" s="2" t="s">
        <v>522</v>
      </c>
      <c r="M661" s="2" t="s">
        <v>1071</v>
      </c>
      <c r="N661" s="2">
        <v>36</v>
      </c>
      <c r="O661" s="2">
        <v>36</v>
      </c>
    </row>
    <row r="662" spans="6:15" ht="15" customHeight="1" x14ac:dyDescent="0.25">
      <c r="F662" s="3" t="s">
        <v>2263</v>
      </c>
      <c r="G662" s="2">
        <v>767</v>
      </c>
      <c r="H662" s="2" t="s">
        <v>223</v>
      </c>
      <c r="I662" s="2" t="s">
        <v>928</v>
      </c>
      <c r="J662" s="2" t="s">
        <v>929</v>
      </c>
      <c r="M662" s="2" t="s">
        <v>5158</v>
      </c>
      <c r="N662" s="2">
        <v>37</v>
      </c>
      <c r="O662" s="2">
        <v>37</v>
      </c>
    </row>
    <row r="663" spans="6:15" ht="15" customHeight="1" x14ac:dyDescent="0.25">
      <c r="F663" s="3" t="s">
        <v>2264</v>
      </c>
      <c r="G663" s="2">
        <v>12459</v>
      </c>
      <c r="H663" s="2" t="s">
        <v>223</v>
      </c>
      <c r="I663" s="2" t="s">
        <v>523</v>
      </c>
      <c r="J663" s="2" t="s">
        <v>524</v>
      </c>
      <c r="M663" s="2" t="s">
        <v>1014</v>
      </c>
      <c r="N663" s="2">
        <v>37</v>
      </c>
      <c r="O663" s="2">
        <v>37</v>
      </c>
    </row>
    <row r="664" spans="6:15" ht="15" customHeight="1" x14ac:dyDescent="0.25">
      <c r="F664" s="3" t="s">
        <v>2265</v>
      </c>
      <c r="G664" s="2">
        <v>12461</v>
      </c>
      <c r="H664" s="2" t="s">
        <v>223</v>
      </c>
      <c r="I664" s="2" t="s">
        <v>934</v>
      </c>
      <c r="J664" s="2" t="s">
        <v>935</v>
      </c>
      <c r="M664" s="2" t="s">
        <v>1489</v>
      </c>
      <c r="N664" s="2">
        <v>37</v>
      </c>
      <c r="O664" s="2">
        <v>37</v>
      </c>
    </row>
    <row r="665" spans="6:15" ht="15" customHeight="1" x14ac:dyDescent="0.25">
      <c r="F665" s="3" t="s">
        <v>2266</v>
      </c>
      <c r="G665" s="2">
        <v>771</v>
      </c>
      <c r="H665" s="2" t="s">
        <v>223</v>
      </c>
      <c r="I665" s="2" t="s">
        <v>525</v>
      </c>
      <c r="J665" s="2" t="s">
        <v>526</v>
      </c>
      <c r="M665" s="2" t="s">
        <v>1021</v>
      </c>
      <c r="N665" s="2">
        <v>37</v>
      </c>
      <c r="O665" s="2">
        <v>37</v>
      </c>
    </row>
    <row r="666" spans="6:15" ht="15" customHeight="1" x14ac:dyDescent="0.25">
      <c r="F666" s="3" t="s">
        <v>2267</v>
      </c>
      <c r="G666" s="2">
        <v>21451</v>
      </c>
      <c r="H666" s="2" t="s">
        <v>223</v>
      </c>
      <c r="I666" s="2" t="s">
        <v>1032</v>
      </c>
      <c r="J666" s="2" t="s">
        <v>1033</v>
      </c>
      <c r="M666" s="2" t="s">
        <v>1015</v>
      </c>
      <c r="N666" s="2">
        <v>37</v>
      </c>
      <c r="O666" s="2">
        <v>37</v>
      </c>
    </row>
    <row r="667" spans="6:15" ht="15" customHeight="1" x14ac:dyDescent="0.25">
      <c r="F667" s="3" t="s">
        <v>2268</v>
      </c>
      <c r="G667" s="2">
        <v>12591</v>
      </c>
      <c r="H667" s="2" t="s">
        <v>223</v>
      </c>
      <c r="I667" s="2" t="s">
        <v>936</v>
      </c>
      <c r="J667" s="2" t="s">
        <v>937</v>
      </c>
      <c r="M667" s="2" t="s">
        <v>1197</v>
      </c>
      <c r="N667" s="2">
        <v>37</v>
      </c>
      <c r="O667" s="2">
        <v>37</v>
      </c>
    </row>
    <row r="668" spans="6:15" ht="15" customHeight="1" x14ac:dyDescent="0.25">
      <c r="F668" s="3" t="s">
        <v>2269</v>
      </c>
      <c r="G668" s="2">
        <v>773</v>
      </c>
      <c r="H668" s="2" t="s">
        <v>223</v>
      </c>
      <c r="I668" s="2" t="s">
        <v>527</v>
      </c>
      <c r="J668" s="2" t="s">
        <v>528</v>
      </c>
      <c r="M668" s="2" t="s">
        <v>1019</v>
      </c>
      <c r="N668" s="2">
        <v>37</v>
      </c>
      <c r="O668" s="2">
        <v>37</v>
      </c>
    </row>
    <row r="669" spans="6:15" ht="15" customHeight="1" x14ac:dyDescent="0.25">
      <c r="F669" s="3" t="s">
        <v>2270</v>
      </c>
      <c r="G669" s="2">
        <v>774</v>
      </c>
      <c r="H669" s="2" t="s">
        <v>223</v>
      </c>
      <c r="I669" s="2" t="s">
        <v>533</v>
      </c>
      <c r="J669" s="2" t="s">
        <v>534</v>
      </c>
      <c r="M669" s="2" t="s">
        <v>1006</v>
      </c>
      <c r="N669" s="2">
        <v>37</v>
      </c>
      <c r="O669" s="2">
        <v>34</v>
      </c>
    </row>
    <row r="670" spans="6:15" ht="15" customHeight="1" x14ac:dyDescent="0.25">
      <c r="F670" s="3" t="s">
        <v>2271</v>
      </c>
      <c r="G670" s="2">
        <v>775</v>
      </c>
      <c r="H670" s="2" t="s">
        <v>223</v>
      </c>
      <c r="I670" s="2" t="s">
        <v>239</v>
      </c>
      <c r="J670" s="2" t="s">
        <v>240</v>
      </c>
      <c r="M670" s="2" t="s">
        <v>1017</v>
      </c>
      <c r="N670" s="2">
        <v>37</v>
      </c>
      <c r="O670" s="2">
        <v>35</v>
      </c>
    </row>
    <row r="671" spans="6:15" ht="15" customHeight="1" x14ac:dyDescent="0.25">
      <c r="F671" s="3" t="s">
        <v>2272</v>
      </c>
      <c r="G671" s="2">
        <v>776</v>
      </c>
      <c r="H671" s="2" t="s">
        <v>223</v>
      </c>
      <c r="I671" s="2" t="s">
        <v>242</v>
      </c>
      <c r="J671" s="2" t="s">
        <v>243</v>
      </c>
      <c r="M671" s="2" t="s">
        <v>1497</v>
      </c>
      <c r="N671" s="2">
        <v>36</v>
      </c>
      <c r="O671" s="2">
        <v>36</v>
      </c>
    </row>
    <row r="672" spans="6:15" ht="15" customHeight="1" x14ac:dyDescent="0.25">
      <c r="F672" s="3" t="s">
        <v>2273</v>
      </c>
      <c r="G672" s="2">
        <v>777</v>
      </c>
      <c r="H672" s="2" t="s">
        <v>223</v>
      </c>
      <c r="I672" s="2" t="s">
        <v>938</v>
      </c>
      <c r="J672" s="2" t="s">
        <v>939</v>
      </c>
      <c r="M672" s="2" t="s">
        <v>1012</v>
      </c>
      <c r="N672" s="2">
        <v>36</v>
      </c>
      <c r="O672" s="2">
        <v>36</v>
      </c>
    </row>
    <row r="673" spans="6:15" ht="15" customHeight="1" x14ac:dyDescent="0.25">
      <c r="F673" s="3" t="s">
        <v>2274</v>
      </c>
      <c r="G673" s="2">
        <v>12597</v>
      </c>
      <c r="H673" s="2" t="s">
        <v>223</v>
      </c>
      <c r="I673" s="2" t="s">
        <v>529</v>
      </c>
      <c r="J673" s="2" t="s">
        <v>530</v>
      </c>
      <c r="M673" s="2" t="s">
        <v>1010</v>
      </c>
      <c r="N673" s="2">
        <v>37</v>
      </c>
      <c r="O673" s="2">
        <v>37</v>
      </c>
    </row>
    <row r="674" spans="6:15" ht="15" customHeight="1" x14ac:dyDescent="0.25">
      <c r="F674" s="3" t="s">
        <v>2275</v>
      </c>
      <c r="G674" s="2">
        <v>17447</v>
      </c>
      <c r="H674" s="2" t="s">
        <v>223</v>
      </c>
      <c r="I674" s="2" t="s">
        <v>942</v>
      </c>
      <c r="J674" s="2" t="s">
        <v>943</v>
      </c>
      <c r="M674" s="2" t="s">
        <v>1023</v>
      </c>
      <c r="N674" s="2">
        <v>37</v>
      </c>
      <c r="O674" s="2">
        <v>36</v>
      </c>
    </row>
    <row r="675" spans="6:15" ht="15" customHeight="1" x14ac:dyDescent="0.25">
      <c r="F675" s="3" t="s">
        <v>2276</v>
      </c>
      <c r="G675" s="2">
        <v>12464</v>
      </c>
      <c r="H675" s="2" t="s">
        <v>223</v>
      </c>
      <c r="I675" s="2" t="s">
        <v>294</v>
      </c>
      <c r="J675" s="2" t="s">
        <v>295</v>
      </c>
      <c r="M675" s="2" t="s">
        <v>1493</v>
      </c>
      <c r="N675" s="2">
        <v>37</v>
      </c>
      <c r="O675" s="2">
        <v>37</v>
      </c>
    </row>
    <row r="676" spans="6:15" ht="15" customHeight="1" x14ac:dyDescent="0.25">
      <c r="F676" s="3" t="s">
        <v>2277</v>
      </c>
      <c r="G676" s="2">
        <v>5219</v>
      </c>
      <c r="H676" s="2" t="s">
        <v>245</v>
      </c>
      <c r="I676" s="2" t="s">
        <v>249</v>
      </c>
      <c r="J676" s="2" t="s">
        <v>250</v>
      </c>
      <c r="M676" s="2" t="s">
        <v>1491</v>
      </c>
      <c r="N676" s="2">
        <v>37</v>
      </c>
      <c r="O676" s="2">
        <v>37</v>
      </c>
    </row>
    <row r="677" spans="6:15" ht="15" customHeight="1" x14ac:dyDescent="0.25">
      <c r="F677" s="3" t="s">
        <v>2278</v>
      </c>
      <c r="G677" s="2">
        <v>5152</v>
      </c>
      <c r="H677" s="2" t="s">
        <v>245</v>
      </c>
      <c r="I677" s="2" t="s">
        <v>252</v>
      </c>
      <c r="J677" s="2" t="s">
        <v>253</v>
      </c>
      <c r="M677" s="2" t="s">
        <v>1008</v>
      </c>
      <c r="N677" s="2">
        <v>36</v>
      </c>
      <c r="O677" s="2">
        <v>36</v>
      </c>
    </row>
    <row r="678" spans="6:15" ht="15" customHeight="1" x14ac:dyDescent="0.25">
      <c r="F678" s="3" t="s">
        <v>2279</v>
      </c>
      <c r="G678" s="2">
        <v>5033</v>
      </c>
      <c r="H678" s="2" t="s">
        <v>245</v>
      </c>
      <c r="I678" s="2" t="s">
        <v>246</v>
      </c>
      <c r="J678" s="2" t="s">
        <v>247</v>
      </c>
      <c r="M678" s="2" t="s">
        <v>1025</v>
      </c>
      <c r="N678" s="2">
        <v>37</v>
      </c>
      <c r="O678" s="2">
        <v>37</v>
      </c>
    </row>
    <row r="679" spans="6:15" ht="15" customHeight="1" x14ac:dyDescent="0.25">
      <c r="F679" s="3" t="s">
        <v>2280</v>
      </c>
      <c r="G679" s="2">
        <v>5089</v>
      </c>
      <c r="H679" s="2" t="s">
        <v>245</v>
      </c>
      <c r="I679" s="2" t="s">
        <v>255</v>
      </c>
      <c r="J679" s="2" t="s">
        <v>256</v>
      </c>
      <c r="M679" s="2" t="s">
        <v>5159</v>
      </c>
      <c r="N679" s="2">
        <v>37</v>
      </c>
      <c r="O679" s="2">
        <v>37</v>
      </c>
    </row>
    <row r="680" spans="6:15" ht="15" customHeight="1" x14ac:dyDescent="0.25">
      <c r="F680" s="3" t="s">
        <v>2281</v>
      </c>
      <c r="G680" s="2">
        <v>5039</v>
      </c>
      <c r="H680" s="2" t="s">
        <v>245</v>
      </c>
      <c r="I680" s="2" t="s">
        <v>258</v>
      </c>
      <c r="J680" s="2" t="s">
        <v>259</v>
      </c>
      <c r="M680" s="2" t="s">
        <v>1495</v>
      </c>
      <c r="N680" s="2">
        <v>37</v>
      </c>
      <c r="O680" s="2">
        <v>37</v>
      </c>
    </row>
    <row r="681" spans="6:15" ht="15" customHeight="1" x14ac:dyDescent="0.25">
      <c r="F681" s="3" t="s">
        <v>2282</v>
      </c>
      <c r="G681" s="2">
        <v>5154</v>
      </c>
      <c r="H681" s="2" t="s">
        <v>245</v>
      </c>
      <c r="I681" s="2" t="s">
        <v>261</v>
      </c>
      <c r="J681" s="2" t="s">
        <v>262</v>
      </c>
      <c r="M681" s="2" t="s">
        <v>5160</v>
      </c>
      <c r="N681" s="2">
        <v>37</v>
      </c>
      <c r="O681" s="2">
        <v>37</v>
      </c>
    </row>
    <row r="682" spans="6:15" ht="15" customHeight="1" x14ac:dyDescent="0.25">
      <c r="F682" s="3" t="s">
        <v>2283</v>
      </c>
      <c r="G682" s="2">
        <v>4990</v>
      </c>
      <c r="H682" s="2" t="s">
        <v>245</v>
      </c>
      <c r="I682" s="2" t="s">
        <v>1002</v>
      </c>
      <c r="J682" s="2" t="s">
        <v>1003</v>
      </c>
      <c r="M682" s="2" t="s">
        <v>900</v>
      </c>
      <c r="N682" s="2">
        <v>37</v>
      </c>
      <c r="O682" s="2">
        <v>37</v>
      </c>
    </row>
    <row r="683" spans="6:15" ht="15" customHeight="1" x14ac:dyDescent="0.25">
      <c r="F683" s="3" t="s">
        <v>2284</v>
      </c>
      <c r="G683" s="2">
        <v>895</v>
      </c>
      <c r="H683" s="2" t="s">
        <v>760</v>
      </c>
      <c r="I683" s="2" t="s">
        <v>1232</v>
      </c>
      <c r="J683" s="2" t="s">
        <v>1233</v>
      </c>
      <c r="M683" s="2" t="s">
        <v>868</v>
      </c>
      <c r="N683" s="2">
        <v>37</v>
      </c>
      <c r="O683" s="2">
        <v>36</v>
      </c>
    </row>
    <row r="684" spans="6:15" ht="15" customHeight="1" x14ac:dyDescent="0.25">
      <c r="F684" s="3" t="s">
        <v>2285</v>
      </c>
      <c r="G684" s="2">
        <v>887</v>
      </c>
      <c r="H684" s="2" t="s">
        <v>760</v>
      </c>
      <c r="I684" s="2" t="s">
        <v>761</v>
      </c>
      <c r="J684" s="2" t="s">
        <v>762</v>
      </c>
      <c r="M684" s="2" t="s">
        <v>882</v>
      </c>
      <c r="N684" s="2">
        <v>37</v>
      </c>
      <c r="O684" s="2">
        <v>35</v>
      </c>
    </row>
    <row r="685" spans="6:15" ht="15" customHeight="1" x14ac:dyDescent="0.25">
      <c r="F685" s="3" t="s">
        <v>2286</v>
      </c>
      <c r="G685" s="2">
        <v>968</v>
      </c>
      <c r="H685" s="2" t="s">
        <v>1342</v>
      </c>
      <c r="I685" s="2" t="s">
        <v>1345</v>
      </c>
      <c r="J685" s="2" t="s">
        <v>1346</v>
      </c>
      <c r="M685" s="2" t="s">
        <v>775</v>
      </c>
      <c r="N685" s="2">
        <v>37</v>
      </c>
      <c r="O685" s="2">
        <v>37</v>
      </c>
    </row>
    <row r="686" spans="6:15" ht="15" customHeight="1" x14ac:dyDescent="0.25">
      <c r="F686" s="3" t="s">
        <v>2287</v>
      </c>
      <c r="G686" s="2">
        <v>1048</v>
      </c>
      <c r="H686" s="2" t="s">
        <v>1342</v>
      </c>
      <c r="I686" s="2" t="s">
        <v>1347</v>
      </c>
      <c r="J686" s="2" t="s">
        <v>1348</v>
      </c>
      <c r="M686" s="2" t="s">
        <v>1499</v>
      </c>
      <c r="N686" s="2">
        <v>37</v>
      </c>
      <c r="O686" s="2">
        <v>37</v>
      </c>
    </row>
    <row r="687" spans="6:15" ht="15" customHeight="1" x14ac:dyDescent="0.25">
      <c r="F687" s="3" t="s">
        <v>2288</v>
      </c>
      <c r="G687" s="2">
        <v>965</v>
      </c>
      <c r="H687" s="2" t="s">
        <v>1342</v>
      </c>
      <c r="I687" s="2" t="s">
        <v>1357</v>
      </c>
      <c r="J687" s="2" t="s">
        <v>1358</v>
      </c>
      <c r="M687" s="2" t="s">
        <v>884</v>
      </c>
      <c r="N687" s="2">
        <v>35</v>
      </c>
      <c r="O687" s="2">
        <v>33</v>
      </c>
    </row>
    <row r="688" spans="6:15" ht="15" customHeight="1" x14ac:dyDescent="0.25">
      <c r="F688" s="3" t="s">
        <v>2289</v>
      </c>
      <c r="G688" s="2">
        <v>1369</v>
      </c>
      <c r="H688" s="2" t="s">
        <v>1069</v>
      </c>
      <c r="I688" s="2" t="s">
        <v>1070</v>
      </c>
      <c r="J688" s="2" t="s">
        <v>1071</v>
      </c>
      <c r="M688" s="2" t="s">
        <v>892</v>
      </c>
      <c r="N688" s="2">
        <v>37</v>
      </c>
      <c r="O688" s="2">
        <v>36</v>
      </c>
    </row>
    <row r="689" spans="6:15" ht="15" customHeight="1" x14ac:dyDescent="0.25">
      <c r="F689" s="3" t="s">
        <v>2290</v>
      </c>
      <c r="G689" s="2">
        <v>21360</v>
      </c>
      <c r="H689" s="2" t="s">
        <v>1004</v>
      </c>
      <c r="I689" s="2" t="s">
        <v>1196</v>
      </c>
      <c r="J689" s="2" t="s">
        <v>1197</v>
      </c>
      <c r="M689" s="2" t="s">
        <v>805</v>
      </c>
      <c r="N689" s="2">
        <v>35</v>
      </c>
      <c r="O689" s="2">
        <v>34</v>
      </c>
    </row>
    <row r="690" spans="6:15" ht="15" customHeight="1" x14ac:dyDescent="0.25">
      <c r="F690" s="3" t="s">
        <v>2291</v>
      </c>
      <c r="G690" s="2">
        <v>12925</v>
      </c>
      <c r="H690" s="2" t="s">
        <v>1004</v>
      </c>
      <c r="I690" s="2" t="s">
        <v>1005</v>
      </c>
      <c r="J690" s="2" t="s">
        <v>1006</v>
      </c>
      <c r="M690" s="2" t="s">
        <v>847</v>
      </c>
      <c r="N690" s="2">
        <v>37</v>
      </c>
      <c r="O690" s="2">
        <v>35</v>
      </c>
    </row>
    <row r="691" spans="6:15" ht="15" customHeight="1" x14ac:dyDescent="0.25">
      <c r="F691" s="3" t="s">
        <v>2292</v>
      </c>
      <c r="G691" s="2">
        <v>20943</v>
      </c>
      <c r="H691" s="2" t="s">
        <v>1004</v>
      </c>
      <c r="I691" s="2" t="s">
        <v>1013</v>
      </c>
      <c r="J691" s="2" t="s">
        <v>1014</v>
      </c>
      <c r="M691" s="2" t="s">
        <v>829</v>
      </c>
      <c r="N691" s="2">
        <v>35</v>
      </c>
      <c r="O691" s="2">
        <v>33</v>
      </c>
    </row>
    <row r="692" spans="6:15" ht="15" customHeight="1" x14ac:dyDescent="0.25">
      <c r="F692" s="3" t="s">
        <v>2293</v>
      </c>
      <c r="G692" s="2">
        <v>20944</v>
      </c>
      <c r="H692" s="2" t="s">
        <v>1004</v>
      </c>
      <c r="I692" s="2" t="s">
        <v>1488</v>
      </c>
      <c r="J692" s="2" t="s">
        <v>1489</v>
      </c>
      <c r="M692" s="2" t="s">
        <v>866</v>
      </c>
      <c r="N692" s="2">
        <v>37</v>
      </c>
      <c r="O692" s="2">
        <v>36</v>
      </c>
    </row>
    <row r="693" spans="6:15" ht="15" customHeight="1" x14ac:dyDescent="0.25">
      <c r="F693" s="3" t="s">
        <v>2294</v>
      </c>
      <c r="G693" s="2">
        <v>12924</v>
      </c>
      <c r="H693" s="2" t="s">
        <v>1004</v>
      </c>
      <c r="I693" s="2" t="s">
        <v>1020</v>
      </c>
      <c r="J693" s="2" t="s">
        <v>1021</v>
      </c>
      <c r="M693" s="2" t="s">
        <v>799</v>
      </c>
      <c r="N693" s="2">
        <v>37</v>
      </c>
      <c r="O693" s="2">
        <v>34</v>
      </c>
    </row>
    <row r="694" spans="6:15" ht="15" customHeight="1" x14ac:dyDescent="0.25">
      <c r="F694" s="3" t="s">
        <v>2295</v>
      </c>
      <c r="G694" s="2">
        <v>43708</v>
      </c>
      <c r="H694" s="2" t="s">
        <v>767</v>
      </c>
      <c r="I694" s="2" t="s">
        <v>776</v>
      </c>
      <c r="J694" s="2" t="s">
        <v>777</v>
      </c>
      <c r="M694" s="2" t="s">
        <v>1047</v>
      </c>
      <c r="N694" s="2">
        <v>35</v>
      </c>
      <c r="O694" s="2">
        <v>34</v>
      </c>
    </row>
    <row r="695" spans="6:15" ht="15" customHeight="1" x14ac:dyDescent="0.25">
      <c r="F695" s="3" t="s">
        <v>2296</v>
      </c>
      <c r="G695" s="2">
        <v>10905</v>
      </c>
      <c r="H695" s="2" t="s">
        <v>767</v>
      </c>
      <c r="I695" s="2" t="s">
        <v>782</v>
      </c>
      <c r="J695" s="2" t="s">
        <v>783</v>
      </c>
      <c r="M695" s="2" t="s">
        <v>904</v>
      </c>
      <c r="N695" s="2">
        <v>37</v>
      </c>
      <c r="O695" s="2">
        <v>37</v>
      </c>
    </row>
    <row r="696" spans="6:15" ht="15" customHeight="1" x14ac:dyDescent="0.25">
      <c r="F696" s="3" t="s">
        <v>2297</v>
      </c>
      <c r="G696" s="2">
        <v>10790</v>
      </c>
      <c r="H696" s="2" t="s">
        <v>767</v>
      </c>
      <c r="I696" s="2" t="s">
        <v>784</v>
      </c>
      <c r="J696" s="2" t="s">
        <v>785</v>
      </c>
      <c r="M696" s="2" t="s">
        <v>859</v>
      </c>
      <c r="N696" s="2">
        <v>37</v>
      </c>
      <c r="O696" s="2">
        <v>37</v>
      </c>
    </row>
    <row r="697" spans="6:15" ht="15" customHeight="1" x14ac:dyDescent="0.25">
      <c r="F697" s="3" t="s">
        <v>2298</v>
      </c>
      <c r="G697" s="2">
        <v>10670</v>
      </c>
      <c r="H697" s="2" t="s">
        <v>767</v>
      </c>
      <c r="I697" s="2" t="s">
        <v>788</v>
      </c>
      <c r="J697" s="2" t="s">
        <v>789</v>
      </c>
      <c r="M697" s="2" t="s">
        <v>902</v>
      </c>
      <c r="N697" s="2">
        <v>35</v>
      </c>
      <c r="O697" s="2">
        <v>33</v>
      </c>
    </row>
    <row r="698" spans="6:15" ht="15" customHeight="1" x14ac:dyDescent="0.25">
      <c r="F698" s="3" t="s">
        <v>2299</v>
      </c>
      <c r="G698" s="2">
        <v>10690</v>
      </c>
      <c r="H698" s="2" t="s">
        <v>767</v>
      </c>
      <c r="I698" s="2" t="s">
        <v>790</v>
      </c>
      <c r="J698" s="2" t="s">
        <v>791</v>
      </c>
      <c r="M698" s="2" t="s">
        <v>837</v>
      </c>
      <c r="N698" s="2">
        <v>37</v>
      </c>
      <c r="O698" s="2">
        <v>34</v>
      </c>
    </row>
    <row r="699" spans="6:15" ht="15" customHeight="1" x14ac:dyDescent="0.25">
      <c r="F699" s="3" t="s">
        <v>2300</v>
      </c>
      <c r="G699" s="2">
        <v>10808</v>
      </c>
      <c r="H699" s="2" t="s">
        <v>767</v>
      </c>
      <c r="I699" s="2" t="s">
        <v>798</v>
      </c>
      <c r="J699" s="2" t="s">
        <v>799</v>
      </c>
      <c r="M699" s="2" t="s">
        <v>825</v>
      </c>
      <c r="N699" s="2">
        <v>37</v>
      </c>
      <c r="O699" s="2">
        <v>36</v>
      </c>
    </row>
    <row r="700" spans="6:15" ht="15" customHeight="1" x14ac:dyDescent="0.25">
      <c r="F700" s="3" t="s">
        <v>2301</v>
      </c>
      <c r="G700" s="2">
        <v>10648</v>
      </c>
      <c r="H700" s="2" t="s">
        <v>767</v>
      </c>
      <c r="I700" s="2" t="s">
        <v>804</v>
      </c>
      <c r="J700" s="2" t="s">
        <v>805</v>
      </c>
      <c r="M700" s="2" t="s">
        <v>791</v>
      </c>
      <c r="N700" s="2">
        <v>36</v>
      </c>
      <c r="O700" s="2">
        <v>36</v>
      </c>
    </row>
    <row r="701" spans="6:15" ht="15" customHeight="1" x14ac:dyDescent="0.25">
      <c r="F701" s="3" t="s">
        <v>2302</v>
      </c>
      <c r="G701" s="2">
        <v>10645</v>
      </c>
      <c r="H701" s="2" t="s">
        <v>767</v>
      </c>
      <c r="I701" s="2" t="s">
        <v>808</v>
      </c>
      <c r="J701" s="2" t="s">
        <v>809</v>
      </c>
      <c r="M701" s="2" t="s">
        <v>785</v>
      </c>
      <c r="N701" s="2">
        <v>37</v>
      </c>
      <c r="O701" s="2">
        <v>37</v>
      </c>
    </row>
    <row r="702" spans="6:15" ht="15" customHeight="1" x14ac:dyDescent="0.25">
      <c r="F702" s="3" t="s">
        <v>2303</v>
      </c>
      <c r="G702" s="2">
        <v>10768</v>
      </c>
      <c r="H702" s="2" t="s">
        <v>767</v>
      </c>
      <c r="I702" s="2" t="s">
        <v>810</v>
      </c>
      <c r="J702" s="2" t="s">
        <v>811</v>
      </c>
      <c r="M702" s="2" t="s">
        <v>809</v>
      </c>
      <c r="N702" s="2">
        <v>37</v>
      </c>
      <c r="O702" s="2">
        <v>36</v>
      </c>
    </row>
    <row r="703" spans="6:15" ht="15" customHeight="1" x14ac:dyDescent="0.25">
      <c r="F703" s="3" t="s">
        <v>2304</v>
      </c>
      <c r="G703" s="2">
        <v>10889</v>
      </c>
      <c r="H703" s="2" t="s">
        <v>767</v>
      </c>
      <c r="I703" s="2" t="s">
        <v>812</v>
      </c>
      <c r="J703" s="2" t="s">
        <v>813</v>
      </c>
      <c r="M703" s="2" t="s">
        <v>835</v>
      </c>
      <c r="N703" s="2">
        <v>37</v>
      </c>
      <c r="O703" s="2">
        <v>36</v>
      </c>
    </row>
    <row r="704" spans="6:15" ht="15" customHeight="1" x14ac:dyDescent="0.25">
      <c r="F704" s="3" t="s">
        <v>2305</v>
      </c>
      <c r="G704" s="2">
        <v>10733</v>
      </c>
      <c r="H704" s="2" t="s">
        <v>767</v>
      </c>
      <c r="I704" s="2" t="s">
        <v>816</v>
      </c>
      <c r="J704" s="2" t="s">
        <v>817</v>
      </c>
      <c r="M704" s="2" t="s">
        <v>821</v>
      </c>
      <c r="N704" s="2">
        <v>36</v>
      </c>
      <c r="O704" s="2">
        <v>36</v>
      </c>
    </row>
    <row r="705" spans="6:15" ht="15" customHeight="1" x14ac:dyDescent="0.25">
      <c r="F705" s="3" t="s">
        <v>2306</v>
      </c>
      <c r="G705" s="2">
        <v>10742</v>
      </c>
      <c r="H705" s="2" t="s">
        <v>767</v>
      </c>
      <c r="I705" s="2" t="s">
        <v>818</v>
      </c>
      <c r="J705" s="2" t="s">
        <v>819</v>
      </c>
      <c r="M705" s="2" t="s">
        <v>1037</v>
      </c>
      <c r="N705" s="2">
        <v>37</v>
      </c>
      <c r="O705" s="2">
        <v>35</v>
      </c>
    </row>
    <row r="706" spans="6:15" ht="15" customHeight="1" x14ac:dyDescent="0.25">
      <c r="F706" s="3" t="s">
        <v>2307</v>
      </c>
      <c r="G706" s="2">
        <v>10705</v>
      </c>
      <c r="H706" s="2" t="s">
        <v>767</v>
      </c>
      <c r="I706" s="2" t="s">
        <v>824</v>
      </c>
      <c r="J706" s="2" t="s">
        <v>825</v>
      </c>
      <c r="M706" s="2" t="s">
        <v>795</v>
      </c>
      <c r="N706" s="2">
        <v>37</v>
      </c>
      <c r="O706" s="2">
        <v>36</v>
      </c>
    </row>
    <row r="707" spans="6:15" ht="15" customHeight="1" x14ac:dyDescent="0.25">
      <c r="F707" s="3" t="s">
        <v>2308</v>
      </c>
      <c r="G707" s="2">
        <v>10654</v>
      </c>
      <c r="H707" s="2" t="s">
        <v>767</v>
      </c>
      <c r="I707" s="2" t="s">
        <v>828</v>
      </c>
      <c r="J707" s="2" t="s">
        <v>829</v>
      </c>
      <c r="M707" s="2" t="s">
        <v>819</v>
      </c>
      <c r="N707" s="2">
        <v>37</v>
      </c>
      <c r="O707" s="2">
        <v>36</v>
      </c>
    </row>
    <row r="708" spans="6:15" ht="15" customHeight="1" x14ac:dyDescent="0.25">
      <c r="F708" s="3" t="s">
        <v>2309</v>
      </c>
      <c r="G708" s="2">
        <v>10758</v>
      </c>
      <c r="H708" s="2" t="s">
        <v>767</v>
      </c>
      <c r="I708" s="2" t="s">
        <v>834</v>
      </c>
      <c r="J708" s="2" t="s">
        <v>835</v>
      </c>
      <c r="M708" s="2" t="s">
        <v>861</v>
      </c>
      <c r="N708" s="2">
        <v>37</v>
      </c>
      <c r="O708" s="2">
        <v>37</v>
      </c>
    </row>
    <row r="709" spans="6:15" ht="15" customHeight="1" x14ac:dyDescent="0.25">
      <c r="F709" s="3" t="s">
        <v>2310</v>
      </c>
      <c r="G709" s="2">
        <v>10725</v>
      </c>
      <c r="H709" s="2" t="s">
        <v>767</v>
      </c>
      <c r="I709" s="2" t="s">
        <v>836</v>
      </c>
      <c r="J709" s="2" t="s">
        <v>837</v>
      </c>
      <c r="M709" s="2" t="s">
        <v>789</v>
      </c>
      <c r="N709" s="2">
        <v>37</v>
      </c>
      <c r="O709" s="2">
        <v>35</v>
      </c>
    </row>
    <row r="710" spans="6:15" ht="15" customHeight="1" x14ac:dyDescent="0.25">
      <c r="F710" s="3" t="s">
        <v>2311</v>
      </c>
      <c r="G710" s="2">
        <v>10834</v>
      </c>
      <c r="H710" s="2" t="s">
        <v>767</v>
      </c>
      <c r="I710" s="2" t="s">
        <v>840</v>
      </c>
      <c r="J710" s="2" t="s">
        <v>841</v>
      </c>
      <c r="M710" s="2" t="s">
        <v>865</v>
      </c>
      <c r="N710" s="2">
        <v>37</v>
      </c>
      <c r="O710" s="2">
        <v>34</v>
      </c>
    </row>
    <row r="711" spans="6:15" ht="15" customHeight="1" x14ac:dyDescent="0.25">
      <c r="F711" s="3" t="s">
        <v>2312</v>
      </c>
      <c r="G711" s="2">
        <v>10812</v>
      </c>
      <c r="H711" s="2" t="s">
        <v>767</v>
      </c>
      <c r="I711" s="2" t="s">
        <v>846</v>
      </c>
      <c r="J711" s="2" t="s">
        <v>847</v>
      </c>
      <c r="M711" s="2" t="s">
        <v>880</v>
      </c>
      <c r="N711" s="2">
        <v>35</v>
      </c>
      <c r="O711" s="2">
        <v>33</v>
      </c>
    </row>
    <row r="712" spans="6:15" ht="15" customHeight="1" x14ac:dyDescent="0.25">
      <c r="F712" s="3" t="s">
        <v>2313</v>
      </c>
      <c r="G712" s="2">
        <v>10810</v>
      </c>
      <c r="H712" s="2" t="s">
        <v>767</v>
      </c>
      <c r="I712" s="2" t="s">
        <v>850</v>
      </c>
      <c r="J712" s="2" t="s">
        <v>851</v>
      </c>
      <c r="M712" s="2" t="s">
        <v>1199</v>
      </c>
      <c r="N712" s="2">
        <v>37</v>
      </c>
      <c r="O712" s="2">
        <v>37</v>
      </c>
    </row>
    <row r="713" spans="6:15" ht="15" customHeight="1" x14ac:dyDescent="0.25">
      <c r="F713" s="3" t="s">
        <v>2314</v>
      </c>
      <c r="G713" s="2">
        <v>6932</v>
      </c>
      <c r="H713" s="2" t="s">
        <v>767</v>
      </c>
      <c r="I713" s="2" t="s">
        <v>858</v>
      </c>
      <c r="J713" s="2" t="s">
        <v>859</v>
      </c>
      <c r="M713" s="2" t="s">
        <v>1445</v>
      </c>
      <c r="N713" s="2">
        <v>37</v>
      </c>
      <c r="O713" s="2">
        <v>37</v>
      </c>
    </row>
    <row r="714" spans="6:15" ht="15" customHeight="1" x14ac:dyDescent="0.25">
      <c r="F714" s="3" t="s">
        <v>2315</v>
      </c>
      <c r="G714" s="2">
        <v>43606</v>
      </c>
      <c r="H714" s="2" t="s">
        <v>767</v>
      </c>
      <c r="I714" s="2" t="s">
        <v>862</v>
      </c>
      <c r="J714" s="2" t="s">
        <v>863</v>
      </c>
      <c r="M714" s="2" t="s">
        <v>890</v>
      </c>
      <c r="N714" s="2">
        <v>37</v>
      </c>
      <c r="O714" s="2">
        <v>37</v>
      </c>
    </row>
    <row r="715" spans="6:15" ht="15" customHeight="1" x14ac:dyDescent="0.25">
      <c r="F715" s="3" t="s">
        <v>2316</v>
      </c>
      <c r="G715" s="2">
        <v>10656</v>
      </c>
      <c r="H715" s="2" t="s">
        <v>767</v>
      </c>
      <c r="I715" s="2" t="s">
        <v>367</v>
      </c>
      <c r="J715" s="2" t="s">
        <v>866</v>
      </c>
      <c r="M715" s="2" t="s">
        <v>1035</v>
      </c>
      <c r="N715" s="2">
        <v>37</v>
      </c>
      <c r="O715" s="2">
        <v>36</v>
      </c>
    </row>
    <row r="716" spans="6:15" ht="15" customHeight="1" x14ac:dyDescent="0.25">
      <c r="F716" s="3" t="s">
        <v>2317</v>
      </c>
      <c r="G716" s="2">
        <v>10662</v>
      </c>
      <c r="H716" s="2" t="s">
        <v>767</v>
      </c>
      <c r="I716" s="2" t="s">
        <v>867</v>
      </c>
      <c r="J716" s="2" t="s">
        <v>868</v>
      </c>
      <c r="M716" s="2" t="s">
        <v>1412</v>
      </c>
      <c r="N716" s="2">
        <v>37</v>
      </c>
      <c r="O716" s="2">
        <v>33</v>
      </c>
    </row>
    <row r="717" spans="6:15" ht="15" customHeight="1" x14ac:dyDescent="0.25">
      <c r="F717" s="3" t="s">
        <v>2318</v>
      </c>
      <c r="G717" s="2">
        <v>6549</v>
      </c>
      <c r="H717" s="2" t="s">
        <v>767</v>
      </c>
      <c r="I717" s="2" t="s">
        <v>869</v>
      </c>
      <c r="J717" s="2" t="s">
        <v>870</v>
      </c>
      <c r="M717" s="2" t="s">
        <v>851</v>
      </c>
      <c r="N717" s="2">
        <v>37</v>
      </c>
      <c r="O717" s="2">
        <v>37</v>
      </c>
    </row>
    <row r="718" spans="6:15" ht="15" customHeight="1" x14ac:dyDescent="0.25">
      <c r="F718" s="3" t="s">
        <v>2319</v>
      </c>
      <c r="G718" s="2">
        <v>10817</v>
      </c>
      <c r="H718" s="2" t="s">
        <v>767</v>
      </c>
      <c r="I718" s="2" t="s">
        <v>871</v>
      </c>
      <c r="J718" s="2" t="s">
        <v>872</v>
      </c>
      <c r="M718" s="2" t="s">
        <v>878</v>
      </c>
      <c r="N718" s="2">
        <v>37</v>
      </c>
      <c r="O718" s="2">
        <v>34</v>
      </c>
    </row>
    <row r="719" spans="6:15" ht="15" customHeight="1" x14ac:dyDescent="0.25">
      <c r="F719" s="3" t="s">
        <v>2320</v>
      </c>
      <c r="G719" s="2">
        <v>10891</v>
      </c>
      <c r="H719" s="2" t="s">
        <v>767</v>
      </c>
      <c r="I719" s="2" t="s">
        <v>879</v>
      </c>
      <c r="J719" s="2" t="s">
        <v>880</v>
      </c>
      <c r="M719" s="2" t="s">
        <v>857</v>
      </c>
      <c r="N719" s="2">
        <v>35</v>
      </c>
      <c r="O719" s="2">
        <v>34</v>
      </c>
    </row>
    <row r="720" spans="6:15" ht="15" customHeight="1" x14ac:dyDescent="0.25">
      <c r="F720" s="3" t="s">
        <v>2321</v>
      </c>
      <c r="G720" s="2">
        <v>10659</v>
      </c>
      <c r="H720" s="2" t="s">
        <v>767</v>
      </c>
      <c r="I720" s="2" t="s">
        <v>881</v>
      </c>
      <c r="J720" s="2" t="s">
        <v>882</v>
      </c>
      <c r="M720" s="2" t="s">
        <v>886</v>
      </c>
      <c r="N720" s="2">
        <v>37</v>
      </c>
      <c r="O720" s="2">
        <v>37</v>
      </c>
    </row>
    <row r="721" spans="6:15" ht="15" customHeight="1" x14ac:dyDescent="0.25">
      <c r="F721" s="3" t="s">
        <v>2322</v>
      </c>
      <c r="G721" s="2">
        <v>10660</v>
      </c>
      <c r="H721" s="2" t="s">
        <v>767</v>
      </c>
      <c r="I721" s="2" t="s">
        <v>883</v>
      </c>
      <c r="J721" s="2" t="s">
        <v>884</v>
      </c>
      <c r="M721" s="2" t="s">
        <v>833</v>
      </c>
      <c r="N721" s="2">
        <v>37</v>
      </c>
      <c r="O721" s="2">
        <v>37</v>
      </c>
    </row>
    <row r="722" spans="6:15" ht="15" customHeight="1" x14ac:dyDescent="0.25">
      <c r="F722" s="3" t="s">
        <v>2323</v>
      </c>
      <c r="G722" s="2">
        <v>10779</v>
      </c>
      <c r="H722" s="2" t="s">
        <v>767</v>
      </c>
      <c r="I722" s="2" t="s">
        <v>885</v>
      </c>
      <c r="J722" s="2" t="s">
        <v>886</v>
      </c>
      <c r="M722" s="2" t="s">
        <v>870</v>
      </c>
      <c r="N722" s="2">
        <v>37</v>
      </c>
      <c r="O722" s="2">
        <v>33</v>
      </c>
    </row>
    <row r="723" spans="6:15" ht="15" customHeight="1" x14ac:dyDescent="0.25">
      <c r="F723" s="3" t="s">
        <v>2324</v>
      </c>
      <c r="G723" s="2">
        <v>10704</v>
      </c>
      <c r="H723" s="2" t="s">
        <v>767</v>
      </c>
      <c r="I723" s="2" t="s">
        <v>901</v>
      </c>
      <c r="J723" s="2" t="s">
        <v>902</v>
      </c>
      <c r="M723" s="2" t="s">
        <v>888</v>
      </c>
      <c r="N723" s="2">
        <v>37</v>
      </c>
      <c r="O723" s="2">
        <v>37</v>
      </c>
    </row>
    <row r="724" spans="6:15" ht="15" customHeight="1" x14ac:dyDescent="0.25">
      <c r="F724" s="3" t="s">
        <v>2325</v>
      </c>
      <c r="G724" s="2">
        <v>10722</v>
      </c>
      <c r="H724" s="2" t="s">
        <v>767</v>
      </c>
      <c r="I724" s="2" t="s">
        <v>903</v>
      </c>
      <c r="J724" s="2" t="s">
        <v>904</v>
      </c>
      <c r="M724" s="2" t="s">
        <v>839</v>
      </c>
      <c r="N724" s="2">
        <v>36</v>
      </c>
      <c r="O724" s="2">
        <v>34</v>
      </c>
    </row>
    <row r="725" spans="6:15" ht="15" customHeight="1" x14ac:dyDescent="0.25">
      <c r="F725" s="3" t="s">
        <v>2326</v>
      </c>
      <c r="G725" s="2">
        <v>11066</v>
      </c>
      <c r="H725" s="2" t="s">
        <v>767</v>
      </c>
      <c r="I725" s="2" t="s">
        <v>820</v>
      </c>
      <c r="J725" s="2" t="s">
        <v>821</v>
      </c>
      <c r="M725" s="2" t="s">
        <v>908</v>
      </c>
      <c r="N725" s="2">
        <v>36</v>
      </c>
      <c r="O725" s="2">
        <v>34</v>
      </c>
    </row>
    <row r="726" spans="6:15" ht="15" customHeight="1" x14ac:dyDescent="0.25">
      <c r="F726" s="3" t="s">
        <v>2327</v>
      </c>
      <c r="G726" s="2">
        <v>14290</v>
      </c>
      <c r="H726" s="2" t="s">
        <v>489</v>
      </c>
      <c r="I726" s="2" t="s">
        <v>490</v>
      </c>
      <c r="J726" s="2" t="s">
        <v>491</v>
      </c>
      <c r="M726" s="2" t="s">
        <v>1039</v>
      </c>
      <c r="N726" s="2">
        <v>37</v>
      </c>
      <c r="O726" s="2">
        <v>37</v>
      </c>
    </row>
    <row r="727" spans="6:15" ht="15" customHeight="1" x14ac:dyDescent="0.25">
      <c r="F727" s="3" t="s">
        <v>2328</v>
      </c>
      <c r="G727" s="2">
        <v>17859</v>
      </c>
      <c r="H727" s="2" t="s">
        <v>489</v>
      </c>
      <c r="I727" s="2" t="s">
        <v>492</v>
      </c>
      <c r="J727" s="2" t="s">
        <v>493</v>
      </c>
      <c r="M727" s="2" t="s">
        <v>783</v>
      </c>
      <c r="N727" s="2">
        <v>37</v>
      </c>
      <c r="O727" s="2">
        <v>37</v>
      </c>
    </row>
    <row r="728" spans="6:15" ht="15" customHeight="1" x14ac:dyDescent="0.25">
      <c r="F728" s="3" t="s">
        <v>2329</v>
      </c>
      <c r="G728" s="2">
        <v>14305</v>
      </c>
      <c r="H728" s="2" t="s">
        <v>489</v>
      </c>
      <c r="I728" s="2" t="s">
        <v>494</v>
      </c>
      <c r="J728" s="2" t="s">
        <v>495</v>
      </c>
      <c r="M728" s="2" t="s">
        <v>874</v>
      </c>
      <c r="N728" s="2">
        <v>37</v>
      </c>
      <c r="O728" s="2">
        <v>35</v>
      </c>
    </row>
    <row r="729" spans="6:15" ht="15" customHeight="1" x14ac:dyDescent="0.25">
      <c r="F729" s="3" t="s">
        <v>2330</v>
      </c>
      <c r="G729" s="2">
        <v>17658</v>
      </c>
      <c r="H729" s="2" t="s">
        <v>489</v>
      </c>
      <c r="I729" s="2" t="s">
        <v>496</v>
      </c>
      <c r="J729" s="2" t="s">
        <v>497</v>
      </c>
      <c r="M729" s="2" t="s">
        <v>1400</v>
      </c>
      <c r="N729" s="2">
        <v>37</v>
      </c>
      <c r="O729" s="2">
        <v>37</v>
      </c>
    </row>
    <row r="730" spans="6:15" ht="15" customHeight="1" x14ac:dyDescent="0.25">
      <c r="F730" s="3" t="s">
        <v>2331</v>
      </c>
      <c r="G730" s="2">
        <v>14407</v>
      </c>
      <c r="H730" s="2" t="s">
        <v>489</v>
      </c>
      <c r="I730" s="2" t="s">
        <v>498</v>
      </c>
      <c r="J730" s="2" t="s">
        <v>499</v>
      </c>
      <c r="M730" s="2" t="s">
        <v>769</v>
      </c>
      <c r="N730" s="2">
        <v>37</v>
      </c>
      <c r="O730" s="2">
        <v>37</v>
      </c>
    </row>
    <row r="731" spans="6:15" ht="15" customHeight="1" x14ac:dyDescent="0.25">
      <c r="F731" s="3" t="s">
        <v>2332</v>
      </c>
      <c r="G731" s="2">
        <v>17735</v>
      </c>
      <c r="H731" s="2" t="s">
        <v>489</v>
      </c>
      <c r="I731" s="2" t="s">
        <v>500</v>
      </c>
      <c r="J731" s="2" t="s">
        <v>501</v>
      </c>
      <c r="M731" s="2" t="s">
        <v>872</v>
      </c>
      <c r="N731" s="2">
        <v>37</v>
      </c>
      <c r="O731" s="2">
        <v>37</v>
      </c>
    </row>
    <row r="732" spans="6:15" ht="15" customHeight="1" x14ac:dyDescent="0.25">
      <c r="F732" s="3" t="s">
        <v>2333</v>
      </c>
      <c r="G732" s="2">
        <v>99000065</v>
      </c>
      <c r="H732" s="2" t="s">
        <v>1074</v>
      </c>
      <c r="I732" s="2" t="s">
        <v>264</v>
      </c>
      <c r="J732" s="2" t="s">
        <v>1168</v>
      </c>
      <c r="M732" s="2" t="s">
        <v>5161</v>
      </c>
      <c r="N732" s="2">
        <v>37</v>
      </c>
      <c r="O732" s="2">
        <v>37</v>
      </c>
    </row>
    <row r="733" spans="6:15" ht="15" customHeight="1" x14ac:dyDescent="0.25">
      <c r="F733" s="3" t="s">
        <v>2334</v>
      </c>
      <c r="G733" s="2">
        <v>99000005</v>
      </c>
      <c r="H733" s="2" t="s">
        <v>19</v>
      </c>
      <c r="I733" s="2" t="s">
        <v>264</v>
      </c>
      <c r="J733" s="2" t="s">
        <v>265</v>
      </c>
      <c r="M733" s="2" t="s">
        <v>823</v>
      </c>
      <c r="N733" s="2">
        <v>36</v>
      </c>
      <c r="O733" s="2">
        <v>35</v>
      </c>
    </row>
    <row r="734" spans="6:15" ht="15" customHeight="1" x14ac:dyDescent="0.25">
      <c r="F734" s="3" t="s">
        <v>2335</v>
      </c>
      <c r="G734" s="2">
        <v>99000047</v>
      </c>
      <c r="H734" s="2" t="s">
        <v>1584</v>
      </c>
      <c r="I734" s="2" t="s">
        <v>264</v>
      </c>
      <c r="J734" s="2" t="s">
        <v>1944</v>
      </c>
      <c r="M734" s="2" t="s">
        <v>813</v>
      </c>
      <c r="N734" s="2">
        <v>37</v>
      </c>
      <c r="O734" s="2">
        <v>36</v>
      </c>
    </row>
    <row r="735" spans="6:15" ht="15" customHeight="1" x14ac:dyDescent="0.25">
      <c r="F735" s="3" t="s">
        <v>2336</v>
      </c>
      <c r="G735" s="2">
        <v>99000030</v>
      </c>
      <c r="H735" s="2" t="s">
        <v>540</v>
      </c>
      <c r="I735" s="2" t="s">
        <v>264</v>
      </c>
      <c r="J735" s="2" t="s">
        <v>725</v>
      </c>
      <c r="M735" s="2" t="s">
        <v>906</v>
      </c>
      <c r="N735" s="2">
        <v>37</v>
      </c>
      <c r="O735" s="2">
        <v>35</v>
      </c>
    </row>
    <row r="736" spans="6:15" ht="15" customHeight="1" x14ac:dyDescent="0.25">
      <c r="F736" s="3" t="s">
        <v>2337</v>
      </c>
      <c r="G736" s="2">
        <v>99000006</v>
      </c>
      <c r="H736" s="2" t="s">
        <v>23</v>
      </c>
      <c r="I736" s="2" t="s">
        <v>264</v>
      </c>
      <c r="J736" s="2" t="s">
        <v>267</v>
      </c>
      <c r="M736" s="2" t="s">
        <v>894</v>
      </c>
      <c r="N736" s="2">
        <v>35</v>
      </c>
      <c r="O736" s="2">
        <v>34</v>
      </c>
    </row>
    <row r="737" spans="6:15" ht="15" customHeight="1" x14ac:dyDescent="0.25">
      <c r="F737" s="3" t="s">
        <v>2338</v>
      </c>
      <c r="G737" s="2">
        <v>99000032</v>
      </c>
      <c r="H737" s="2" t="s">
        <v>741</v>
      </c>
      <c r="I737" s="2" t="s">
        <v>264</v>
      </c>
      <c r="J737" s="2" t="s">
        <v>912</v>
      </c>
      <c r="M737" s="2" t="s">
        <v>855</v>
      </c>
      <c r="N737" s="2">
        <v>37</v>
      </c>
      <c r="O737" s="2">
        <v>37</v>
      </c>
    </row>
    <row r="738" spans="6:15" ht="15" customHeight="1" x14ac:dyDescent="0.25">
      <c r="F738" s="3" t="s">
        <v>2339</v>
      </c>
      <c r="G738" s="2">
        <v>99000051</v>
      </c>
      <c r="H738" s="2" t="s">
        <v>1098</v>
      </c>
      <c r="I738" s="2" t="s">
        <v>264</v>
      </c>
      <c r="J738" s="2" t="s">
        <v>1170</v>
      </c>
      <c r="M738" s="2" t="s">
        <v>843</v>
      </c>
      <c r="N738" s="2">
        <v>37</v>
      </c>
      <c r="O738" s="2">
        <v>37</v>
      </c>
    </row>
    <row r="739" spans="6:15" ht="15" customHeight="1" x14ac:dyDescent="0.25">
      <c r="F739" s="3" t="s">
        <v>2340</v>
      </c>
      <c r="G739" s="2">
        <v>99000042</v>
      </c>
      <c r="H739" s="2" t="s">
        <v>654</v>
      </c>
      <c r="I739" s="2" t="s">
        <v>264</v>
      </c>
      <c r="J739" s="2" t="s">
        <v>727</v>
      </c>
      <c r="M739" s="2" t="s">
        <v>898</v>
      </c>
      <c r="N739" s="2">
        <v>37</v>
      </c>
      <c r="O739" s="2">
        <v>37</v>
      </c>
    </row>
    <row r="740" spans="6:15" ht="15" customHeight="1" x14ac:dyDescent="0.25">
      <c r="F740" s="3" t="s">
        <v>2341</v>
      </c>
      <c r="G740" s="2">
        <v>99000007</v>
      </c>
      <c r="H740" s="2" t="s">
        <v>48</v>
      </c>
      <c r="I740" s="2" t="s">
        <v>264</v>
      </c>
      <c r="J740" s="2" t="s">
        <v>269</v>
      </c>
      <c r="M740" s="2" t="s">
        <v>771</v>
      </c>
      <c r="N740" s="2">
        <v>37</v>
      </c>
      <c r="O740" s="2">
        <v>37</v>
      </c>
    </row>
    <row r="741" spans="6:15" ht="15" customHeight="1" x14ac:dyDescent="0.25">
      <c r="F741" s="3" t="s">
        <v>2342</v>
      </c>
      <c r="G741" s="2">
        <v>99000016</v>
      </c>
      <c r="H741" s="2" t="s">
        <v>304</v>
      </c>
      <c r="I741" s="2" t="s">
        <v>264</v>
      </c>
      <c r="J741" s="2" t="s">
        <v>321</v>
      </c>
      <c r="M741" s="2" t="s">
        <v>853</v>
      </c>
      <c r="N741" s="2">
        <v>37</v>
      </c>
      <c r="O741" s="2">
        <v>37</v>
      </c>
    </row>
    <row r="742" spans="6:15" ht="15" customHeight="1" x14ac:dyDescent="0.25">
      <c r="F742" s="3" t="s">
        <v>2343</v>
      </c>
      <c r="G742" s="2">
        <v>99000067</v>
      </c>
      <c r="H742" s="2" t="s">
        <v>1267</v>
      </c>
      <c r="I742" s="2" t="s">
        <v>264</v>
      </c>
      <c r="J742" s="2" t="s">
        <v>1302</v>
      </c>
      <c r="M742" s="2" t="s">
        <v>876</v>
      </c>
      <c r="N742" s="2">
        <v>36</v>
      </c>
      <c r="O742" s="2">
        <v>33</v>
      </c>
    </row>
    <row r="743" spans="6:15" ht="15" customHeight="1" x14ac:dyDescent="0.25">
      <c r="F743" s="3" t="s">
        <v>2344</v>
      </c>
      <c r="G743" s="2">
        <v>99000063</v>
      </c>
      <c r="H743" s="2" t="s">
        <v>1060</v>
      </c>
      <c r="I743" s="2" t="s">
        <v>264</v>
      </c>
      <c r="J743" s="2" t="s">
        <v>1072</v>
      </c>
      <c r="M743" s="2" t="s">
        <v>801</v>
      </c>
      <c r="N743" s="2">
        <v>37</v>
      </c>
      <c r="O743" s="2">
        <v>37</v>
      </c>
    </row>
    <row r="744" spans="6:15" ht="15" customHeight="1" x14ac:dyDescent="0.25">
      <c r="F744" s="3" t="s">
        <v>2345</v>
      </c>
      <c r="G744" s="2">
        <v>99000020</v>
      </c>
      <c r="H744" s="2" t="s">
        <v>366</v>
      </c>
      <c r="I744" s="2" t="s">
        <v>264</v>
      </c>
      <c r="J744" s="2" t="s">
        <v>389</v>
      </c>
      <c r="M744" s="2" t="s">
        <v>910</v>
      </c>
      <c r="N744" s="2">
        <v>36</v>
      </c>
      <c r="O744" s="2">
        <v>35</v>
      </c>
    </row>
    <row r="745" spans="6:15" ht="15" customHeight="1" x14ac:dyDescent="0.25">
      <c r="F745" s="3" t="s">
        <v>2346</v>
      </c>
      <c r="G745" s="2">
        <v>99000015</v>
      </c>
      <c r="H745" s="2" t="s">
        <v>322</v>
      </c>
      <c r="I745" s="2" t="s">
        <v>264</v>
      </c>
      <c r="J745" s="2" t="s">
        <v>331</v>
      </c>
      <c r="M745" s="2" t="s">
        <v>807</v>
      </c>
      <c r="N745" s="2">
        <v>37</v>
      </c>
      <c r="O745" s="2">
        <v>36</v>
      </c>
    </row>
    <row r="746" spans="6:15" ht="15" customHeight="1" x14ac:dyDescent="0.25">
      <c r="F746" s="3" t="s">
        <v>2347</v>
      </c>
      <c r="G746" s="2">
        <v>99000044</v>
      </c>
      <c r="H746" s="2" t="s">
        <v>1218</v>
      </c>
      <c r="I746" s="2" t="s">
        <v>264</v>
      </c>
      <c r="J746" s="2" t="s">
        <v>1239</v>
      </c>
      <c r="M746" s="2" t="s">
        <v>787</v>
      </c>
      <c r="N746" s="2">
        <v>37</v>
      </c>
      <c r="O746" s="2">
        <v>36</v>
      </c>
    </row>
    <row r="747" spans="6:15" ht="15" customHeight="1" x14ac:dyDescent="0.25">
      <c r="F747" s="3" t="s">
        <v>2348</v>
      </c>
      <c r="G747" s="2">
        <v>99000039</v>
      </c>
      <c r="H747" s="2" t="s">
        <v>1336</v>
      </c>
      <c r="I747" s="2" t="s">
        <v>264</v>
      </c>
      <c r="J747" s="2" t="s">
        <v>1390</v>
      </c>
      <c r="M747" s="2" t="s">
        <v>793</v>
      </c>
      <c r="N747" s="2">
        <v>37</v>
      </c>
      <c r="O747" s="2">
        <v>37</v>
      </c>
    </row>
    <row r="748" spans="6:15" ht="15" customHeight="1" x14ac:dyDescent="0.25">
      <c r="F748" s="3" t="s">
        <v>2349</v>
      </c>
      <c r="G748" s="2">
        <v>99000009</v>
      </c>
      <c r="H748" s="2" t="s">
        <v>158</v>
      </c>
      <c r="I748" s="2" t="s">
        <v>264</v>
      </c>
      <c r="J748" s="2" t="s">
        <v>273</v>
      </c>
      <c r="M748" s="2" t="s">
        <v>1053</v>
      </c>
      <c r="N748" s="2">
        <v>37</v>
      </c>
      <c r="O748" s="2">
        <v>37</v>
      </c>
    </row>
    <row r="749" spans="6:15" ht="15" customHeight="1" x14ac:dyDescent="0.25">
      <c r="F749" s="3" t="s">
        <v>2350</v>
      </c>
      <c r="G749" s="2">
        <v>99000056</v>
      </c>
      <c r="H749" s="2" t="s">
        <v>1113</v>
      </c>
      <c r="I749" s="2" t="s">
        <v>264</v>
      </c>
      <c r="J749" s="2" t="s">
        <v>1173</v>
      </c>
      <c r="M749" s="2" t="s">
        <v>781</v>
      </c>
      <c r="N749" s="2">
        <v>37</v>
      </c>
      <c r="O749" s="2">
        <v>36</v>
      </c>
    </row>
    <row r="750" spans="6:15" ht="15" customHeight="1" x14ac:dyDescent="0.25">
      <c r="F750" s="3" t="s">
        <v>2351</v>
      </c>
      <c r="G750" s="2">
        <v>99000045</v>
      </c>
      <c r="H750" s="2" t="s">
        <v>1122</v>
      </c>
      <c r="I750" s="2" t="s">
        <v>264</v>
      </c>
      <c r="J750" s="2" t="s">
        <v>1174</v>
      </c>
      <c r="M750" s="2" t="s">
        <v>5162</v>
      </c>
      <c r="N750" s="2">
        <v>37</v>
      </c>
      <c r="O750" s="2">
        <v>37</v>
      </c>
    </row>
    <row r="751" spans="6:15" ht="15" customHeight="1" x14ac:dyDescent="0.25">
      <c r="F751" s="3" t="s">
        <v>2352</v>
      </c>
      <c r="G751" s="2">
        <v>99000025</v>
      </c>
      <c r="H751" s="2" t="s">
        <v>1127</v>
      </c>
      <c r="I751" s="2" t="s">
        <v>264</v>
      </c>
      <c r="J751" s="2" t="s">
        <v>1175</v>
      </c>
      <c r="M751" s="2" t="s">
        <v>5163</v>
      </c>
      <c r="N751" s="2">
        <v>37</v>
      </c>
      <c r="O751" s="2">
        <v>37</v>
      </c>
    </row>
    <row r="752" spans="6:15" ht="15" customHeight="1" x14ac:dyDescent="0.25">
      <c r="F752" s="3" t="s">
        <v>2353</v>
      </c>
      <c r="G752" s="2">
        <v>99000021</v>
      </c>
      <c r="H752" s="2" t="s">
        <v>390</v>
      </c>
      <c r="I752" s="2" t="s">
        <v>264</v>
      </c>
      <c r="J752" s="2" t="s">
        <v>445</v>
      </c>
      <c r="M752" s="2" t="s">
        <v>773</v>
      </c>
      <c r="N752" s="2">
        <v>37</v>
      </c>
      <c r="O752" s="2">
        <v>35</v>
      </c>
    </row>
    <row r="753" spans="6:15" ht="15" customHeight="1" x14ac:dyDescent="0.25">
      <c r="F753" s="3" t="s">
        <v>2354</v>
      </c>
      <c r="G753" s="2">
        <v>99000008</v>
      </c>
      <c r="H753" s="2" t="s">
        <v>109</v>
      </c>
      <c r="I753" s="2" t="s">
        <v>264</v>
      </c>
      <c r="J753" s="2" t="s">
        <v>271</v>
      </c>
      <c r="M753" s="2" t="s">
        <v>817</v>
      </c>
      <c r="N753" s="2">
        <v>37</v>
      </c>
      <c r="O753" s="2">
        <v>37</v>
      </c>
    </row>
    <row r="754" spans="6:15" ht="15" customHeight="1" x14ac:dyDescent="0.25">
      <c r="F754" s="3" t="s">
        <v>2355</v>
      </c>
      <c r="G754" s="2">
        <v>99000022</v>
      </c>
      <c r="H754" s="2" t="s">
        <v>446</v>
      </c>
      <c r="I754" s="2" t="s">
        <v>264</v>
      </c>
      <c r="J754" s="2" t="s">
        <v>502</v>
      </c>
      <c r="M754" s="2" t="s">
        <v>1437</v>
      </c>
      <c r="N754" s="2">
        <v>37</v>
      </c>
      <c r="O754" s="2">
        <v>37</v>
      </c>
    </row>
    <row r="755" spans="6:15" ht="15" customHeight="1" x14ac:dyDescent="0.25">
      <c r="F755" s="3" t="s">
        <v>2356</v>
      </c>
      <c r="G755" s="2">
        <v>99000035</v>
      </c>
      <c r="H755" s="2" t="s">
        <v>1252</v>
      </c>
      <c r="I755" s="2" t="s">
        <v>264</v>
      </c>
      <c r="J755" s="2" t="s">
        <v>1259</v>
      </c>
      <c r="M755" s="2" t="s">
        <v>1051</v>
      </c>
      <c r="N755" s="2">
        <v>37</v>
      </c>
      <c r="O755" s="2">
        <v>34</v>
      </c>
    </row>
    <row r="756" spans="6:15" ht="15" customHeight="1" x14ac:dyDescent="0.25">
      <c r="F756" s="3" t="s">
        <v>2357</v>
      </c>
      <c r="G756" s="2">
        <v>99000059</v>
      </c>
      <c r="H756" s="2" t="s">
        <v>1284</v>
      </c>
      <c r="I756" s="2" t="s">
        <v>264</v>
      </c>
      <c r="J756" s="2" t="s">
        <v>1303</v>
      </c>
      <c r="M756" s="2" t="s">
        <v>797</v>
      </c>
      <c r="N756" s="2">
        <v>37</v>
      </c>
      <c r="O756" s="2">
        <v>37</v>
      </c>
    </row>
    <row r="757" spans="6:15" ht="15" customHeight="1" x14ac:dyDescent="0.25">
      <c r="F757" s="3" t="s">
        <v>2358</v>
      </c>
      <c r="G757" s="2">
        <v>99000070</v>
      </c>
      <c r="H757" s="2" t="s">
        <v>1141</v>
      </c>
      <c r="I757" s="2" t="s">
        <v>264</v>
      </c>
      <c r="J757" s="2" t="s">
        <v>1177</v>
      </c>
      <c r="M757" s="2" t="s">
        <v>845</v>
      </c>
      <c r="N757" s="2">
        <v>37</v>
      </c>
      <c r="O757" s="2">
        <v>36</v>
      </c>
    </row>
    <row r="758" spans="6:15" ht="15" customHeight="1" x14ac:dyDescent="0.25">
      <c r="F758" s="3" t="s">
        <v>2359</v>
      </c>
      <c r="G758" s="2">
        <v>99000010</v>
      </c>
      <c r="H758" s="2" t="s">
        <v>183</v>
      </c>
      <c r="I758" s="2" t="s">
        <v>264</v>
      </c>
      <c r="J758" s="2" t="s">
        <v>275</v>
      </c>
      <c r="M758" s="2" t="s">
        <v>1041</v>
      </c>
      <c r="N758" s="2">
        <v>37</v>
      </c>
      <c r="O758" s="2">
        <v>37</v>
      </c>
    </row>
    <row r="759" spans="6:15" ht="15" customHeight="1" x14ac:dyDescent="0.25">
      <c r="F759" s="3" t="s">
        <v>2360</v>
      </c>
      <c r="G759" s="2">
        <v>99000014</v>
      </c>
      <c r="H759" s="2" t="s">
        <v>332</v>
      </c>
      <c r="I759" s="2" t="s">
        <v>264</v>
      </c>
      <c r="J759" s="2" t="s">
        <v>355</v>
      </c>
      <c r="M759" s="2" t="s">
        <v>5164</v>
      </c>
      <c r="N759" s="2">
        <v>37</v>
      </c>
      <c r="O759" s="2">
        <v>37</v>
      </c>
    </row>
    <row r="760" spans="6:15" ht="15" customHeight="1" x14ac:dyDescent="0.25">
      <c r="F760" s="3" t="s">
        <v>2361</v>
      </c>
      <c r="G760" s="2">
        <v>99000012</v>
      </c>
      <c r="H760" s="2" t="s">
        <v>223</v>
      </c>
      <c r="I760" s="2" t="s">
        <v>264</v>
      </c>
      <c r="J760" s="2" t="s">
        <v>279</v>
      </c>
      <c r="M760" s="2" t="s">
        <v>841</v>
      </c>
      <c r="N760" s="2">
        <v>37</v>
      </c>
      <c r="O760" s="2">
        <v>36</v>
      </c>
    </row>
    <row r="761" spans="6:15" ht="15" customHeight="1" x14ac:dyDescent="0.25">
      <c r="F761" s="3" t="s">
        <v>2362</v>
      </c>
      <c r="G761" s="2">
        <v>99000013</v>
      </c>
      <c r="H761" s="2" t="s">
        <v>245</v>
      </c>
      <c r="I761" s="2" t="s">
        <v>264</v>
      </c>
      <c r="J761" s="2" t="s">
        <v>281</v>
      </c>
      <c r="M761" s="2" t="s">
        <v>811</v>
      </c>
      <c r="N761" s="2">
        <v>36</v>
      </c>
      <c r="O761" s="2">
        <v>36</v>
      </c>
    </row>
    <row r="762" spans="6:15" ht="15" customHeight="1" x14ac:dyDescent="0.25">
      <c r="F762" s="3" t="s">
        <v>2363</v>
      </c>
      <c r="G762" s="2">
        <v>99000036</v>
      </c>
      <c r="H762" s="2" t="s">
        <v>760</v>
      </c>
      <c r="I762" s="2" t="s">
        <v>264</v>
      </c>
      <c r="J762" s="2" t="s">
        <v>913</v>
      </c>
      <c r="M762" s="2" t="s">
        <v>5165</v>
      </c>
      <c r="N762" s="2">
        <v>36</v>
      </c>
      <c r="O762" s="2">
        <v>36</v>
      </c>
    </row>
    <row r="763" spans="6:15" ht="15" customHeight="1" x14ac:dyDescent="0.25">
      <c r="F763" s="3" t="s">
        <v>2364</v>
      </c>
      <c r="G763" s="2">
        <v>99000060</v>
      </c>
      <c r="H763" s="2" t="s">
        <v>1342</v>
      </c>
      <c r="I763" s="2" t="s">
        <v>264</v>
      </c>
      <c r="J763" s="2" t="s">
        <v>1391</v>
      </c>
      <c r="M763" s="2" t="s">
        <v>1398</v>
      </c>
      <c r="N763" s="2">
        <v>37</v>
      </c>
      <c r="O763" s="2">
        <v>37</v>
      </c>
    </row>
    <row r="764" spans="6:15" ht="15" customHeight="1" x14ac:dyDescent="0.25">
      <c r="F764" s="3" t="s">
        <v>2365</v>
      </c>
      <c r="G764" s="2">
        <v>99000071</v>
      </c>
      <c r="H764" s="2" t="s">
        <v>1069</v>
      </c>
      <c r="I764" s="2" t="s">
        <v>264</v>
      </c>
      <c r="J764" s="2" t="s">
        <v>1073</v>
      </c>
      <c r="M764" s="2" t="s">
        <v>849</v>
      </c>
      <c r="N764" s="2">
        <v>37</v>
      </c>
      <c r="O764" s="2">
        <v>35</v>
      </c>
    </row>
    <row r="765" spans="6:15" ht="15" customHeight="1" x14ac:dyDescent="0.25">
      <c r="F765" s="3" t="s">
        <v>2366</v>
      </c>
      <c r="G765" s="2">
        <v>99000038</v>
      </c>
      <c r="H765" s="2" t="s">
        <v>1004</v>
      </c>
      <c r="I765" s="2" t="s">
        <v>264</v>
      </c>
      <c r="J765" s="2" t="s">
        <v>1029</v>
      </c>
      <c r="M765" s="2" t="s">
        <v>1371</v>
      </c>
      <c r="N765" s="2">
        <v>37</v>
      </c>
      <c r="O765" s="2">
        <v>37</v>
      </c>
    </row>
    <row r="766" spans="6:15" ht="15" customHeight="1" x14ac:dyDescent="0.25">
      <c r="F766" s="3" t="s">
        <v>2367</v>
      </c>
      <c r="G766" s="2">
        <v>99000041</v>
      </c>
      <c r="H766" s="2" t="s">
        <v>767</v>
      </c>
      <c r="I766" s="2" t="s">
        <v>264</v>
      </c>
      <c r="J766" s="2" t="s">
        <v>914</v>
      </c>
      <c r="M766" s="2" t="s">
        <v>1373</v>
      </c>
      <c r="N766" s="2">
        <v>37</v>
      </c>
      <c r="O766" s="2">
        <v>37</v>
      </c>
    </row>
    <row r="767" spans="6:15" ht="15" customHeight="1" x14ac:dyDescent="0.25">
      <c r="F767" s="3" t="s">
        <v>2368</v>
      </c>
      <c r="G767" s="2">
        <v>99000024</v>
      </c>
      <c r="H767" s="2" t="s">
        <v>489</v>
      </c>
      <c r="I767" s="2" t="s">
        <v>264</v>
      </c>
      <c r="J767" s="2" t="s">
        <v>504</v>
      </c>
      <c r="M767" s="2" t="s">
        <v>1375</v>
      </c>
      <c r="N767" s="2">
        <v>37</v>
      </c>
      <c r="O767" s="2">
        <v>34</v>
      </c>
    </row>
    <row r="768" spans="6:15" ht="15" customHeight="1" x14ac:dyDescent="0.25">
      <c r="F768" s="3" t="s">
        <v>2369</v>
      </c>
      <c r="G768" s="2">
        <v>99000017</v>
      </c>
      <c r="H768" s="2" t="s">
        <v>283</v>
      </c>
      <c r="I768" s="2" t="s">
        <v>284</v>
      </c>
      <c r="J768" s="2" t="s">
        <v>285</v>
      </c>
      <c r="M768" s="2" t="s">
        <v>1383</v>
      </c>
      <c r="N768" s="2">
        <v>37</v>
      </c>
      <c r="O768" s="2">
        <v>37</v>
      </c>
    </row>
    <row r="769" spans="6:15" ht="15" customHeight="1" x14ac:dyDescent="0.25">
      <c r="F769" s="3" t="s">
        <v>2370</v>
      </c>
      <c r="G769" s="2">
        <v>99000017</v>
      </c>
      <c r="H769" s="2" t="s">
        <v>283</v>
      </c>
      <c r="I769" s="2" t="s">
        <v>284</v>
      </c>
      <c r="J769" s="2" t="s">
        <v>285</v>
      </c>
      <c r="M769" s="2" t="s">
        <v>1387</v>
      </c>
      <c r="N769" s="2">
        <v>37</v>
      </c>
      <c r="O769" s="2">
        <v>37</v>
      </c>
    </row>
    <row r="770" spans="6:15" ht="15" customHeight="1" x14ac:dyDescent="0.25">
      <c r="F770" s="3" t="s">
        <v>2371</v>
      </c>
      <c r="G770" s="2">
        <v>18852</v>
      </c>
      <c r="H770" s="2" t="s">
        <v>540</v>
      </c>
      <c r="I770" s="2" t="s">
        <v>541</v>
      </c>
      <c r="J770" s="2" t="s">
        <v>542</v>
      </c>
      <c r="M770" s="2" t="s">
        <v>1385</v>
      </c>
      <c r="N770" s="2">
        <v>37</v>
      </c>
      <c r="O770" s="2">
        <v>37</v>
      </c>
    </row>
    <row r="771" spans="6:15" ht="15" customHeight="1" x14ac:dyDescent="0.25">
      <c r="F771" s="3" t="s">
        <v>2372</v>
      </c>
      <c r="G771" s="2">
        <v>13125</v>
      </c>
      <c r="H771" s="2" t="s">
        <v>540</v>
      </c>
      <c r="I771" s="2" t="s">
        <v>543</v>
      </c>
      <c r="J771" s="2" t="s">
        <v>544</v>
      </c>
      <c r="M771" s="2" t="s">
        <v>1381</v>
      </c>
      <c r="N771" s="2">
        <v>37</v>
      </c>
      <c r="O771" s="2">
        <v>37</v>
      </c>
    </row>
    <row r="772" spans="6:15" ht="15" customHeight="1" x14ac:dyDescent="0.25">
      <c r="F772" s="3" t="s">
        <v>2373</v>
      </c>
      <c r="G772" s="2">
        <v>41617</v>
      </c>
      <c r="H772" s="2" t="s">
        <v>540</v>
      </c>
      <c r="I772" s="2" t="s">
        <v>1054</v>
      </c>
      <c r="J772" s="2" t="s">
        <v>1055</v>
      </c>
      <c r="M772" s="2" t="s">
        <v>1379</v>
      </c>
      <c r="N772" s="2">
        <v>37</v>
      </c>
      <c r="O772" s="2">
        <v>37</v>
      </c>
    </row>
    <row r="773" spans="6:15" ht="15" customHeight="1" x14ac:dyDescent="0.25">
      <c r="F773" s="3" t="s">
        <v>2374</v>
      </c>
      <c r="G773" s="2">
        <v>18772</v>
      </c>
      <c r="H773" s="2" t="s">
        <v>540</v>
      </c>
      <c r="I773" s="2" t="s">
        <v>2375</v>
      </c>
      <c r="J773" s="2" t="s">
        <v>2376</v>
      </c>
      <c r="M773" s="2" t="s">
        <v>1365</v>
      </c>
      <c r="N773" s="2">
        <v>37</v>
      </c>
      <c r="O773" s="2">
        <v>37</v>
      </c>
    </row>
    <row r="774" spans="6:15" ht="15" customHeight="1" x14ac:dyDescent="0.25">
      <c r="F774" s="3" t="s">
        <v>2377</v>
      </c>
      <c r="G774" s="2">
        <v>19072</v>
      </c>
      <c r="H774" s="2" t="s">
        <v>540</v>
      </c>
      <c r="I774" s="2" t="s">
        <v>545</v>
      </c>
      <c r="J774" s="2" t="s">
        <v>546</v>
      </c>
      <c r="M774" s="2" t="s">
        <v>1361</v>
      </c>
      <c r="N774" s="2">
        <v>37</v>
      </c>
      <c r="O774" s="2">
        <v>37</v>
      </c>
    </row>
    <row r="775" spans="6:15" ht="15" customHeight="1" x14ac:dyDescent="0.25">
      <c r="F775" s="3" t="s">
        <v>2378</v>
      </c>
      <c r="G775" s="2">
        <v>18960</v>
      </c>
      <c r="H775" s="2" t="s">
        <v>540</v>
      </c>
      <c r="I775" s="2" t="s">
        <v>547</v>
      </c>
      <c r="J775" s="2" t="s">
        <v>548</v>
      </c>
      <c r="M775" s="2" t="s">
        <v>1363</v>
      </c>
      <c r="N775" s="2">
        <v>37</v>
      </c>
      <c r="O775" s="2">
        <v>37</v>
      </c>
    </row>
    <row r="776" spans="6:15" ht="15" customHeight="1" x14ac:dyDescent="0.25">
      <c r="F776" s="3" t="s">
        <v>2379</v>
      </c>
      <c r="G776" s="2">
        <v>13728</v>
      </c>
      <c r="H776" s="2" t="s">
        <v>540</v>
      </c>
      <c r="I776" s="2" t="s">
        <v>549</v>
      </c>
      <c r="J776" s="2" t="s">
        <v>550</v>
      </c>
      <c r="M776" s="2" t="s">
        <v>1369</v>
      </c>
      <c r="N776" s="2">
        <v>37</v>
      </c>
      <c r="O776" s="2">
        <v>36</v>
      </c>
    </row>
    <row r="777" spans="6:15" ht="15" customHeight="1" x14ac:dyDescent="0.25">
      <c r="F777" s="3" t="s">
        <v>2380</v>
      </c>
      <c r="G777" s="2">
        <v>18760</v>
      </c>
      <c r="H777" s="2" t="s">
        <v>540</v>
      </c>
      <c r="I777" s="2" t="s">
        <v>551</v>
      </c>
      <c r="J777" s="2" t="s">
        <v>552</v>
      </c>
      <c r="M777" s="2" t="s">
        <v>1377</v>
      </c>
      <c r="N777" s="2">
        <v>37</v>
      </c>
      <c r="O777" s="2">
        <v>37</v>
      </c>
    </row>
    <row r="778" spans="6:15" ht="15" customHeight="1" x14ac:dyDescent="0.25">
      <c r="F778" s="3" t="s">
        <v>2381</v>
      </c>
      <c r="G778" s="2">
        <v>19203</v>
      </c>
      <c r="H778" s="2" t="s">
        <v>540</v>
      </c>
      <c r="I778" s="2" t="s">
        <v>553</v>
      </c>
      <c r="J778" s="2" t="s">
        <v>554</v>
      </c>
      <c r="M778" s="2" t="s">
        <v>1389</v>
      </c>
      <c r="N778" s="2">
        <v>37</v>
      </c>
      <c r="O778" s="2">
        <v>37</v>
      </c>
    </row>
    <row r="779" spans="6:15" ht="15" customHeight="1" x14ac:dyDescent="0.25">
      <c r="F779" s="3" t="s">
        <v>2382</v>
      </c>
      <c r="G779" s="2">
        <v>18950</v>
      </c>
      <c r="H779" s="2" t="s">
        <v>540</v>
      </c>
      <c r="I779" s="2" t="s">
        <v>555</v>
      </c>
      <c r="J779" s="2" t="s">
        <v>556</v>
      </c>
      <c r="M779" s="2" t="s">
        <v>1367</v>
      </c>
      <c r="N779" s="2">
        <v>37</v>
      </c>
      <c r="O779" s="2">
        <v>37</v>
      </c>
    </row>
    <row r="780" spans="6:15" ht="15" customHeight="1" x14ac:dyDescent="0.25">
      <c r="F780" s="3" t="s">
        <v>2383</v>
      </c>
      <c r="G780" s="2">
        <v>18764</v>
      </c>
      <c r="H780" s="2" t="s">
        <v>540</v>
      </c>
      <c r="I780" s="2" t="s">
        <v>557</v>
      </c>
      <c r="J780" s="2" t="s">
        <v>558</v>
      </c>
      <c r="M780" s="2" t="s">
        <v>5166</v>
      </c>
      <c r="N780" s="2">
        <v>37</v>
      </c>
      <c r="O780" s="2">
        <v>37</v>
      </c>
    </row>
    <row r="781" spans="6:15" ht="15" customHeight="1" x14ac:dyDescent="0.25">
      <c r="F781" s="3" t="s">
        <v>2384</v>
      </c>
      <c r="G781" s="2">
        <v>13727</v>
      </c>
      <c r="H781" s="2" t="s">
        <v>540</v>
      </c>
      <c r="I781" s="2" t="s">
        <v>2385</v>
      </c>
      <c r="J781" s="2" t="s">
        <v>2386</v>
      </c>
      <c r="M781" s="2" t="s">
        <v>5167</v>
      </c>
      <c r="N781" s="2">
        <v>37</v>
      </c>
      <c r="O781" s="2">
        <v>37</v>
      </c>
    </row>
    <row r="782" spans="6:15" ht="15" customHeight="1" x14ac:dyDescent="0.25">
      <c r="F782" s="3" t="s">
        <v>2387</v>
      </c>
      <c r="G782" s="2">
        <v>18775</v>
      </c>
      <c r="H782" s="2" t="s">
        <v>540</v>
      </c>
      <c r="I782" s="2" t="s">
        <v>559</v>
      </c>
      <c r="J782" s="2" t="s">
        <v>560</v>
      </c>
      <c r="M782" s="2" t="s">
        <v>5168</v>
      </c>
      <c r="N782" s="2">
        <v>36</v>
      </c>
      <c r="O782" s="2">
        <v>36</v>
      </c>
    </row>
    <row r="783" spans="6:15" ht="15" customHeight="1" x14ac:dyDescent="0.25">
      <c r="F783" s="3" t="s">
        <v>2388</v>
      </c>
      <c r="G783" s="2">
        <v>13113</v>
      </c>
      <c r="H783" s="2" t="s">
        <v>540</v>
      </c>
      <c r="I783" s="2" t="s">
        <v>561</v>
      </c>
      <c r="J783" s="2" t="s">
        <v>562</v>
      </c>
      <c r="M783" s="2" t="s">
        <v>5169</v>
      </c>
      <c r="N783" s="2">
        <v>37</v>
      </c>
      <c r="O783" s="2">
        <v>37</v>
      </c>
    </row>
    <row r="784" spans="6:15" ht="15" customHeight="1" x14ac:dyDescent="0.25">
      <c r="F784" s="3" t="s">
        <v>2389</v>
      </c>
      <c r="G784" s="2">
        <v>18942</v>
      </c>
      <c r="H784" s="2" t="s">
        <v>540</v>
      </c>
      <c r="I784" s="2" t="s">
        <v>563</v>
      </c>
      <c r="J784" s="2" t="s">
        <v>564</v>
      </c>
      <c r="M784" s="2" t="s">
        <v>5170</v>
      </c>
      <c r="N784" s="2">
        <v>37</v>
      </c>
      <c r="O784" s="2">
        <v>37</v>
      </c>
    </row>
    <row r="785" spans="6:15" ht="15" customHeight="1" x14ac:dyDescent="0.25">
      <c r="F785" s="3" t="s">
        <v>2390</v>
      </c>
      <c r="G785" s="2">
        <v>18817</v>
      </c>
      <c r="H785" s="2" t="s">
        <v>540</v>
      </c>
      <c r="I785" s="2" t="s">
        <v>565</v>
      </c>
      <c r="J785" s="2" t="s">
        <v>566</v>
      </c>
      <c r="M785" s="2" t="s">
        <v>5171</v>
      </c>
      <c r="N785" s="2">
        <v>37</v>
      </c>
      <c r="O785" s="2">
        <v>37</v>
      </c>
    </row>
    <row r="786" spans="6:15" ht="15" customHeight="1" x14ac:dyDescent="0.25">
      <c r="F786" s="3" t="s">
        <v>2391</v>
      </c>
      <c r="G786" s="2">
        <v>18777</v>
      </c>
      <c r="H786" s="2" t="s">
        <v>540</v>
      </c>
      <c r="I786" s="2" t="s">
        <v>567</v>
      </c>
      <c r="J786" s="2" t="s">
        <v>568</v>
      </c>
      <c r="M786" s="2" t="s">
        <v>491</v>
      </c>
      <c r="N786" s="2">
        <v>37</v>
      </c>
      <c r="O786" s="2">
        <v>37</v>
      </c>
    </row>
    <row r="787" spans="6:15" ht="15" customHeight="1" x14ac:dyDescent="0.25">
      <c r="F787" s="3" t="s">
        <v>2392</v>
      </c>
      <c r="G787" s="2">
        <v>18700</v>
      </c>
      <c r="H787" s="2" t="s">
        <v>540</v>
      </c>
      <c r="I787" s="2" t="s">
        <v>569</v>
      </c>
      <c r="J787" s="2" t="s">
        <v>570</v>
      </c>
      <c r="M787" s="2" t="s">
        <v>499</v>
      </c>
      <c r="N787" s="2">
        <v>37</v>
      </c>
      <c r="O787" s="2">
        <v>37</v>
      </c>
    </row>
    <row r="788" spans="6:15" ht="15" customHeight="1" x14ac:dyDescent="0.25">
      <c r="F788" s="3" t="s">
        <v>2393</v>
      </c>
      <c r="G788" s="2">
        <v>18702</v>
      </c>
      <c r="H788" s="2" t="s">
        <v>540</v>
      </c>
      <c r="I788" s="2" t="s">
        <v>571</v>
      </c>
      <c r="J788" s="2" t="s">
        <v>572</v>
      </c>
      <c r="M788" s="2" t="s">
        <v>501</v>
      </c>
      <c r="N788" s="2">
        <v>37</v>
      </c>
      <c r="O788" s="2">
        <v>37</v>
      </c>
    </row>
    <row r="789" spans="6:15" ht="15" customHeight="1" x14ac:dyDescent="0.25">
      <c r="F789" s="3" t="s">
        <v>2394</v>
      </c>
      <c r="G789" s="2">
        <v>18859</v>
      </c>
      <c r="H789" s="2" t="s">
        <v>540</v>
      </c>
      <c r="I789" s="2" t="s">
        <v>573</v>
      </c>
      <c r="J789" s="2" t="s">
        <v>574</v>
      </c>
      <c r="M789" s="2" t="s">
        <v>493</v>
      </c>
      <c r="N789" s="2">
        <v>37</v>
      </c>
      <c r="O789" s="2">
        <v>35</v>
      </c>
    </row>
    <row r="790" spans="6:15" ht="15" customHeight="1" x14ac:dyDescent="0.25">
      <c r="F790" s="3" t="s">
        <v>2395</v>
      </c>
      <c r="G790" s="2">
        <v>13129</v>
      </c>
      <c r="H790" s="2" t="s">
        <v>540</v>
      </c>
      <c r="I790" s="2" t="s">
        <v>575</v>
      </c>
      <c r="J790" s="2" t="s">
        <v>576</v>
      </c>
      <c r="M790" s="2" t="s">
        <v>5172</v>
      </c>
      <c r="N790" s="2">
        <v>37</v>
      </c>
      <c r="O790" s="2">
        <v>37</v>
      </c>
    </row>
    <row r="791" spans="6:15" ht="15" customHeight="1" x14ac:dyDescent="0.25">
      <c r="F791" s="3" t="s">
        <v>2396</v>
      </c>
      <c r="G791" s="2">
        <v>27097</v>
      </c>
      <c r="H791" s="2" t="s">
        <v>540</v>
      </c>
      <c r="I791" s="2" t="s">
        <v>2397</v>
      </c>
      <c r="J791" s="2" t="s">
        <v>2398</v>
      </c>
      <c r="M791" s="2" t="s">
        <v>5173</v>
      </c>
      <c r="N791" s="2">
        <v>37</v>
      </c>
      <c r="O791" s="2">
        <v>37</v>
      </c>
    </row>
    <row r="792" spans="6:15" ht="15" customHeight="1" x14ac:dyDescent="0.25">
      <c r="F792" s="3" t="s">
        <v>2399</v>
      </c>
      <c r="G792" s="2">
        <v>25814</v>
      </c>
      <c r="H792" s="2" t="s">
        <v>540</v>
      </c>
      <c r="I792" s="2" t="s">
        <v>577</v>
      </c>
      <c r="J792" s="2" t="s">
        <v>578</v>
      </c>
      <c r="M792" s="2" t="s">
        <v>5174</v>
      </c>
      <c r="N792" s="2">
        <v>37</v>
      </c>
      <c r="O792" s="2">
        <v>37</v>
      </c>
    </row>
    <row r="793" spans="6:15" ht="15" customHeight="1" x14ac:dyDescent="0.25">
      <c r="F793" s="3" t="s">
        <v>2400</v>
      </c>
      <c r="G793" s="2">
        <v>25826</v>
      </c>
      <c r="H793" s="2" t="s">
        <v>540</v>
      </c>
      <c r="I793" s="2" t="s">
        <v>579</v>
      </c>
      <c r="J793" s="2" t="s">
        <v>580</v>
      </c>
      <c r="M793" s="2" t="s">
        <v>5175</v>
      </c>
      <c r="N793" s="2">
        <v>37</v>
      </c>
      <c r="O793" s="2">
        <v>37</v>
      </c>
    </row>
    <row r="794" spans="6:15" ht="15" customHeight="1" x14ac:dyDescent="0.25">
      <c r="F794" s="3" t="s">
        <v>2401</v>
      </c>
      <c r="G794" s="2">
        <v>19048</v>
      </c>
      <c r="H794" s="2" t="s">
        <v>540</v>
      </c>
      <c r="I794" s="2" t="s">
        <v>581</v>
      </c>
      <c r="J794" s="2" t="s">
        <v>582</v>
      </c>
      <c r="M794" s="2" t="s">
        <v>495</v>
      </c>
      <c r="N794" s="2">
        <v>37</v>
      </c>
      <c r="O794" s="2">
        <v>37</v>
      </c>
    </row>
    <row r="795" spans="6:15" ht="15" customHeight="1" x14ac:dyDescent="0.25">
      <c r="F795" s="3" t="s">
        <v>2402</v>
      </c>
      <c r="G795" s="2">
        <v>18779</v>
      </c>
      <c r="H795" s="2" t="s">
        <v>540</v>
      </c>
      <c r="I795" s="2" t="s">
        <v>583</v>
      </c>
      <c r="J795" s="2" t="s">
        <v>584</v>
      </c>
      <c r="M795" s="2" t="s">
        <v>5176</v>
      </c>
      <c r="N795" s="2">
        <v>36</v>
      </c>
      <c r="O795" s="2">
        <v>37</v>
      </c>
    </row>
    <row r="796" spans="6:15" ht="15" customHeight="1" x14ac:dyDescent="0.25">
      <c r="F796" s="3" t="s">
        <v>2403</v>
      </c>
      <c r="G796" s="2">
        <v>41623</v>
      </c>
      <c r="H796" s="2" t="s">
        <v>540</v>
      </c>
      <c r="I796" s="2" t="s">
        <v>585</v>
      </c>
      <c r="J796" s="2" t="s">
        <v>586</v>
      </c>
      <c r="M796" s="2" t="s">
        <v>5177</v>
      </c>
      <c r="N796" s="2">
        <v>37</v>
      </c>
      <c r="O796" s="2">
        <v>37</v>
      </c>
    </row>
    <row r="797" spans="6:15" ht="15" customHeight="1" x14ac:dyDescent="0.25">
      <c r="F797" s="3" t="s">
        <v>2404</v>
      </c>
      <c r="G797" s="2">
        <v>13121</v>
      </c>
      <c r="H797" s="2" t="s">
        <v>540</v>
      </c>
      <c r="I797" s="2" t="s">
        <v>587</v>
      </c>
      <c r="J797" s="2" t="s">
        <v>588</v>
      </c>
      <c r="M797" s="2" t="s">
        <v>497</v>
      </c>
      <c r="N797" s="2">
        <v>37</v>
      </c>
      <c r="O797" s="2">
        <v>37</v>
      </c>
    </row>
    <row r="798" spans="6:15" ht="15" customHeight="1" x14ac:dyDescent="0.25">
      <c r="F798" s="3" t="s">
        <v>2405</v>
      </c>
      <c r="G798" s="2">
        <v>19033</v>
      </c>
      <c r="H798" s="2" t="s">
        <v>540</v>
      </c>
      <c r="I798" s="2" t="s">
        <v>589</v>
      </c>
      <c r="J798" s="2" t="s">
        <v>590</v>
      </c>
      <c r="M798" s="2" t="s">
        <v>5178</v>
      </c>
      <c r="N798" s="2">
        <v>37</v>
      </c>
      <c r="O798" s="2">
        <v>37</v>
      </c>
    </row>
    <row r="799" spans="6:15" ht="15" customHeight="1" x14ac:dyDescent="0.25">
      <c r="F799" s="3" t="s">
        <v>2406</v>
      </c>
      <c r="G799" s="2">
        <v>19696</v>
      </c>
      <c r="H799" s="2" t="s">
        <v>540</v>
      </c>
      <c r="I799" s="2" t="s">
        <v>591</v>
      </c>
      <c r="J799" s="2" t="s">
        <v>592</v>
      </c>
      <c r="M799" s="2" t="s">
        <v>1167</v>
      </c>
      <c r="N799" s="2">
        <v>37</v>
      </c>
      <c r="O799" s="2">
        <v>37</v>
      </c>
    </row>
    <row r="800" spans="6:15" ht="15" customHeight="1" x14ac:dyDescent="0.25">
      <c r="F800" s="3" t="s">
        <v>2407</v>
      </c>
      <c r="G800" s="2">
        <v>41619</v>
      </c>
      <c r="H800" s="2" t="s">
        <v>540</v>
      </c>
      <c r="I800" s="2" t="s">
        <v>593</v>
      </c>
      <c r="J800" s="2" t="s">
        <v>594</v>
      </c>
      <c r="M800" s="2" t="s">
        <v>1414</v>
      </c>
      <c r="N800" s="2">
        <v>37</v>
      </c>
      <c r="O800" s="2">
        <v>37</v>
      </c>
    </row>
    <row r="801" spans="6:15" ht="15" customHeight="1" x14ac:dyDescent="0.25">
      <c r="F801" s="3" t="s">
        <v>2408</v>
      </c>
      <c r="G801" s="2">
        <v>18862</v>
      </c>
      <c r="H801" s="2" t="s">
        <v>540</v>
      </c>
      <c r="I801" s="2" t="s">
        <v>595</v>
      </c>
      <c r="J801" s="2" t="s">
        <v>596</v>
      </c>
      <c r="M801" s="2" t="s">
        <v>1467</v>
      </c>
      <c r="N801" s="2">
        <v>37</v>
      </c>
      <c r="O801" s="2">
        <v>37</v>
      </c>
    </row>
    <row r="802" spans="6:15" ht="15" customHeight="1" x14ac:dyDescent="0.25">
      <c r="F802" s="3" t="s">
        <v>2409</v>
      </c>
      <c r="G802" s="2">
        <v>18834</v>
      </c>
      <c r="H802" s="2" t="s">
        <v>540</v>
      </c>
      <c r="I802" s="2" t="s">
        <v>597</v>
      </c>
      <c r="J802" s="2" t="s">
        <v>598</v>
      </c>
      <c r="M802" s="2" t="s">
        <v>1165</v>
      </c>
      <c r="N802" s="2">
        <v>37</v>
      </c>
      <c r="O802" s="2">
        <v>37</v>
      </c>
    </row>
    <row r="803" spans="6:15" ht="15" customHeight="1" x14ac:dyDescent="0.25">
      <c r="F803" s="3" t="s">
        <v>2410</v>
      </c>
      <c r="G803" s="2">
        <v>18780</v>
      </c>
      <c r="H803" s="2" t="s">
        <v>540</v>
      </c>
      <c r="I803" s="2" t="s">
        <v>599</v>
      </c>
      <c r="J803" s="2" t="s">
        <v>600</v>
      </c>
      <c r="M803" s="2" t="s">
        <v>21</v>
      </c>
      <c r="N803" s="2">
        <v>35</v>
      </c>
      <c r="O803" s="2">
        <v>35</v>
      </c>
    </row>
    <row r="804" spans="6:15" ht="15" customHeight="1" x14ac:dyDescent="0.25">
      <c r="F804" s="3" t="s">
        <v>2411</v>
      </c>
      <c r="G804" s="2">
        <v>19051</v>
      </c>
      <c r="H804" s="2" t="s">
        <v>540</v>
      </c>
      <c r="I804" s="2" t="s">
        <v>601</v>
      </c>
      <c r="J804" s="2" t="s">
        <v>602</v>
      </c>
      <c r="M804" s="2" t="s">
        <v>218</v>
      </c>
      <c r="N804" s="2">
        <v>36</v>
      </c>
      <c r="O804" s="2">
        <v>34</v>
      </c>
    </row>
    <row r="805" spans="6:15" ht="15" customHeight="1" x14ac:dyDescent="0.25">
      <c r="F805" s="3" t="s">
        <v>2412</v>
      </c>
      <c r="G805" s="2">
        <v>19087</v>
      </c>
      <c r="H805" s="2" t="s">
        <v>540</v>
      </c>
      <c r="I805" s="2" t="s">
        <v>603</v>
      </c>
      <c r="J805" s="2" t="s">
        <v>604</v>
      </c>
      <c r="M805" s="2" t="s">
        <v>212</v>
      </c>
      <c r="N805" s="2">
        <v>35</v>
      </c>
      <c r="O805" s="2">
        <v>35</v>
      </c>
    </row>
    <row r="806" spans="6:15" ht="15" customHeight="1" x14ac:dyDescent="0.25">
      <c r="F806" s="3" t="s">
        <v>2413</v>
      </c>
      <c r="G806" s="2">
        <v>19088</v>
      </c>
      <c r="H806" s="2" t="s">
        <v>540</v>
      </c>
      <c r="I806" s="2" t="s">
        <v>605</v>
      </c>
      <c r="J806" s="2" t="s">
        <v>606</v>
      </c>
      <c r="M806" s="2" t="s">
        <v>221</v>
      </c>
      <c r="N806" s="2">
        <v>35</v>
      </c>
      <c r="O806" s="2">
        <v>35</v>
      </c>
    </row>
    <row r="807" spans="6:15" ht="15" customHeight="1" x14ac:dyDescent="0.25">
      <c r="F807" s="3" t="s">
        <v>2414</v>
      </c>
      <c r="G807" s="2">
        <v>18822</v>
      </c>
      <c r="H807" s="2" t="s">
        <v>540</v>
      </c>
      <c r="I807" s="2" t="s">
        <v>607</v>
      </c>
      <c r="J807" s="2" t="s">
        <v>608</v>
      </c>
      <c r="M807" s="2" t="s">
        <v>215</v>
      </c>
      <c r="N807" s="2">
        <v>37</v>
      </c>
      <c r="O807" s="2">
        <v>37</v>
      </c>
    </row>
    <row r="808" spans="6:15" ht="15" customHeight="1" x14ac:dyDescent="0.25">
      <c r="F808" s="3" t="s">
        <v>2415</v>
      </c>
      <c r="G808" s="2">
        <v>18948</v>
      </c>
      <c r="H808" s="2" t="s">
        <v>540</v>
      </c>
      <c r="I808" s="2" t="s">
        <v>609</v>
      </c>
      <c r="J808" s="2" t="s">
        <v>610</v>
      </c>
      <c r="M808" s="2" t="s">
        <v>265</v>
      </c>
      <c r="N808" s="2">
        <v>35</v>
      </c>
      <c r="O808" s="2">
        <v>35</v>
      </c>
    </row>
    <row r="809" spans="6:15" ht="15" customHeight="1" x14ac:dyDescent="0.25">
      <c r="F809" s="3" t="s">
        <v>2416</v>
      </c>
      <c r="G809" s="2">
        <v>41631</v>
      </c>
      <c r="H809" s="2" t="s">
        <v>540</v>
      </c>
      <c r="I809" s="2" t="s">
        <v>611</v>
      </c>
      <c r="J809" s="2" t="s">
        <v>612</v>
      </c>
      <c r="M809" s="2" t="s">
        <v>267</v>
      </c>
      <c r="N809" s="2">
        <v>35</v>
      </c>
      <c r="O809" s="2">
        <v>35</v>
      </c>
    </row>
    <row r="810" spans="6:15" ht="15" customHeight="1" x14ac:dyDescent="0.25">
      <c r="F810" s="3" t="s">
        <v>2417</v>
      </c>
      <c r="G810" s="2">
        <v>18836</v>
      </c>
      <c r="H810" s="2" t="s">
        <v>540</v>
      </c>
      <c r="I810" s="2" t="s">
        <v>613</v>
      </c>
      <c r="J810" s="2" t="s">
        <v>614</v>
      </c>
      <c r="M810" s="2" t="s">
        <v>269</v>
      </c>
      <c r="N810" s="2">
        <v>35</v>
      </c>
      <c r="O810" s="2">
        <v>35</v>
      </c>
    </row>
    <row r="811" spans="6:15" ht="15" customHeight="1" x14ac:dyDescent="0.25">
      <c r="F811" s="3" t="s">
        <v>2418</v>
      </c>
      <c r="G811" s="2">
        <v>18704</v>
      </c>
      <c r="H811" s="2" t="s">
        <v>540</v>
      </c>
      <c r="I811" s="2" t="s">
        <v>615</v>
      </c>
      <c r="J811" s="2" t="s">
        <v>616</v>
      </c>
      <c r="M811" s="2" t="s">
        <v>271</v>
      </c>
      <c r="N811" s="2">
        <v>35</v>
      </c>
      <c r="O811" s="2">
        <v>35</v>
      </c>
    </row>
    <row r="812" spans="6:15" ht="15" customHeight="1" x14ac:dyDescent="0.25">
      <c r="F812" s="3" t="s">
        <v>2419</v>
      </c>
      <c r="G812" s="2">
        <v>19594</v>
      </c>
      <c r="H812" s="2" t="s">
        <v>540</v>
      </c>
      <c r="I812" s="2" t="s">
        <v>617</v>
      </c>
      <c r="J812" s="2" t="s">
        <v>618</v>
      </c>
      <c r="M812" s="2" t="s">
        <v>273</v>
      </c>
      <c r="N812" s="2">
        <v>35</v>
      </c>
      <c r="O812" s="2">
        <v>35</v>
      </c>
    </row>
    <row r="813" spans="6:15" ht="15" customHeight="1" x14ac:dyDescent="0.25">
      <c r="F813" s="3" t="s">
        <v>2420</v>
      </c>
      <c r="G813" s="2">
        <v>13127</v>
      </c>
      <c r="H813" s="2" t="s">
        <v>540</v>
      </c>
      <c r="I813" s="2" t="s">
        <v>619</v>
      </c>
      <c r="J813" s="2" t="s">
        <v>620</v>
      </c>
      <c r="M813" s="2" t="s">
        <v>275</v>
      </c>
      <c r="N813" s="2">
        <v>35</v>
      </c>
      <c r="O813" s="2">
        <v>35</v>
      </c>
    </row>
    <row r="814" spans="6:15" ht="15" customHeight="1" x14ac:dyDescent="0.25">
      <c r="F814" s="3" t="s">
        <v>2421</v>
      </c>
      <c r="G814" s="2">
        <v>18825</v>
      </c>
      <c r="H814" s="2" t="s">
        <v>540</v>
      </c>
      <c r="I814" s="2" t="s">
        <v>621</v>
      </c>
      <c r="J814" s="2" t="s">
        <v>622</v>
      </c>
      <c r="M814" s="2" t="s">
        <v>277</v>
      </c>
      <c r="N814" s="2">
        <v>35</v>
      </c>
      <c r="O814" s="2">
        <v>35</v>
      </c>
    </row>
    <row r="815" spans="6:15" ht="15" customHeight="1" x14ac:dyDescent="0.25">
      <c r="F815" s="3" t="s">
        <v>2422</v>
      </c>
      <c r="G815" s="2">
        <v>18873</v>
      </c>
      <c r="H815" s="2" t="s">
        <v>540</v>
      </c>
      <c r="I815" s="2" t="s">
        <v>623</v>
      </c>
      <c r="J815" s="2" t="s">
        <v>624</v>
      </c>
      <c r="M815" s="2" t="s">
        <v>279</v>
      </c>
      <c r="N815" s="2">
        <v>35</v>
      </c>
      <c r="O815" s="2">
        <v>35</v>
      </c>
    </row>
    <row r="816" spans="6:15" ht="15" customHeight="1" x14ac:dyDescent="0.25">
      <c r="F816" s="3" t="s">
        <v>2423</v>
      </c>
      <c r="G816" s="2">
        <v>18883</v>
      </c>
      <c r="H816" s="2" t="s">
        <v>540</v>
      </c>
      <c r="I816" s="2" t="s">
        <v>2424</v>
      </c>
      <c r="J816" s="2" t="s">
        <v>2425</v>
      </c>
      <c r="M816" s="2" t="s">
        <v>281</v>
      </c>
      <c r="N816" s="2">
        <v>35</v>
      </c>
      <c r="O816" s="2">
        <v>35</v>
      </c>
    </row>
    <row r="817" spans="6:15" ht="15" customHeight="1" x14ac:dyDescent="0.25">
      <c r="F817" s="3" t="s">
        <v>2426</v>
      </c>
      <c r="G817" s="2">
        <v>18838</v>
      </c>
      <c r="H817" s="2" t="s">
        <v>540</v>
      </c>
      <c r="I817" s="2" t="s">
        <v>625</v>
      </c>
      <c r="J817" s="2" t="s">
        <v>626</v>
      </c>
      <c r="M817" s="2" t="s">
        <v>355</v>
      </c>
      <c r="N817" s="2">
        <v>35</v>
      </c>
      <c r="O817" s="2">
        <v>35</v>
      </c>
    </row>
    <row r="818" spans="6:15" ht="15" customHeight="1" x14ac:dyDescent="0.25">
      <c r="F818" s="3" t="s">
        <v>2427</v>
      </c>
      <c r="G818" s="2">
        <v>41626</v>
      </c>
      <c r="H818" s="2" t="s">
        <v>540</v>
      </c>
      <c r="I818" s="2" t="s">
        <v>627</v>
      </c>
      <c r="J818" s="2" t="s">
        <v>628</v>
      </c>
      <c r="M818" s="2" t="s">
        <v>331</v>
      </c>
      <c r="N818" s="2">
        <v>35</v>
      </c>
      <c r="O818" s="2">
        <v>35</v>
      </c>
    </row>
    <row r="819" spans="6:15" ht="15" customHeight="1" x14ac:dyDescent="0.25">
      <c r="F819" s="3" t="s">
        <v>2428</v>
      </c>
      <c r="G819" s="2">
        <v>18999</v>
      </c>
      <c r="H819" s="2" t="s">
        <v>540</v>
      </c>
      <c r="I819" s="2" t="s">
        <v>2429</v>
      </c>
      <c r="J819" s="2" t="s">
        <v>2430</v>
      </c>
      <c r="M819" s="2" t="s">
        <v>321</v>
      </c>
      <c r="N819" s="2">
        <v>35</v>
      </c>
      <c r="O819" s="2">
        <v>35</v>
      </c>
    </row>
    <row r="820" spans="6:15" ht="15" customHeight="1" x14ac:dyDescent="0.25">
      <c r="F820" s="3" t="s">
        <v>2431</v>
      </c>
      <c r="G820" s="2">
        <v>41618</v>
      </c>
      <c r="H820" s="2" t="s">
        <v>540</v>
      </c>
      <c r="I820" s="2" t="s">
        <v>629</v>
      </c>
      <c r="J820" s="2" t="s">
        <v>630</v>
      </c>
      <c r="M820" s="2" t="s">
        <v>285</v>
      </c>
      <c r="N820" s="2">
        <v>35</v>
      </c>
      <c r="O820" s="2">
        <v>35</v>
      </c>
    </row>
    <row r="821" spans="6:15" ht="15" customHeight="1" x14ac:dyDescent="0.25">
      <c r="F821" s="3" t="s">
        <v>2432</v>
      </c>
      <c r="G821" s="2">
        <v>19054</v>
      </c>
      <c r="H821" s="2" t="s">
        <v>540</v>
      </c>
      <c r="I821" s="2" t="s">
        <v>631</v>
      </c>
      <c r="J821" s="2" t="s">
        <v>632</v>
      </c>
      <c r="M821" s="2" t="s">
        <v>387</v>
      </c>
      <c r="N821" s="2">
        <v>35</v>
      </c>
      <c r="O821" s="2">
        <v>35</v>
      </c>
    </row>
    <row r="822" spans="6:15" ht="15" customHeight="1" x14ac:dyDescent="0.25">
      <c r="F822" s="3" t="s">
        <v>2433</v>
      </c>
      <c r="G822" s="2">
        <v>18786</v>
      </c>
      <c r="H822" s="2" t="s">
        <v>540</v>
      </c>
      <c r="I822" s="2" t="s">
        <v>633</v>
      </c>
      <c r="J822" s="2" t="s">
        <v>634</v>
      </c>
      <c r="M822" s="2" t="s">
        <v>388</v>
      </c>
      <c r="N822" s="2">
        <v>35</v>
      </c>
      <c r="O822" s="2">
        <v>35</v>
      </c>
    </row>
    <row r="823" spans="6:15" ht="15" customHeight="1" x14ac:dyDescent="0.25">
      <c r="F823" s="3" t="s">
        <v>2434</v>
      </c>
      <c r="G823" s="2">
        <v>25817</v>
      </c>
      <c r="H823" s="2" t="s">
        <v>540</v>
      </c>
      <c r="I823" s="2" t="s">
        <v>635</v>
      </c>
      <c r="J823" s="2" t="s">
        <v>636</v>
      </c>
      <c r="M823" s="2" t="s">
        <v>389</v>
      </c>
      <c r="N823" s="2">
        <v>35</v>
      </c>
      <c r="O823" s="2">
        <v>35</v>
      </c>
    </row>
    <row r="824" spans="6:15" ht="15" customHeight="1" x14ac:dyDescent="0.25">
      <c r="F824" s="3" t="s">
        <v>2435</v>
      </c>
      <c r="G824" s="2">
        <v>41616</v>
      </c>
      <c r="H824" s="2" t="s">
        <v>540</v>
      </c>
      <c r="I824" s="2" t="s">
        <v>637</v>
      </c>
      <c r="J824" s="2" t="s">
        <v>638</v>
      </c>
      <c r="M824" s="2" t="s">
        <v>445</v>
      </c>
      <c r="N824" s="2">
        <v>35</v>
      </c>
      <c r="O824" s="2">
        <v>35</v>
      </c>
    </row>
    <row r="825" spans="6:15" ht="15" customHeight="1" x14ac:dyDescent="0.25">
      <c r="F825" s="3" t="s">
        <v>2436</v>
      </c>
      <c r="G825" s="2">
        <v>19695</v>
      </c>
      <c r="H825" s="2" t="s">
        <v>540</v>
      </c>
      <c r="I825" s="2" t="s">
        <v>639</v>
      </c>
      <c r="J825" s="2" t="s">
        <v>640</v>
      </c>
      <c r="M825" s="2" t="s">
        <v>502</v>
      </c>
      <c r="N825" s="2">
        <v>35</v>
      </c>
      <c r="O825" s="2">
        <v>35</v>
      </c>
    </row>
    <row r="826" spans="6:15" ht="15" customHeight="1" x14ac:dyDescent="0.25">
      <c r="F826" s="3" t="s">
        <v>2437</v>
      </c>
      <c r="G826" s="2">
        <v>18561</v>
      </c>
      <c r="H826" s="2" t="s">
        <v>540</v>
      </c>
      <c r="I826" s="2" t="s">
        <v>1056</v>
      </c>
      <c r="J826" s="2" t="s">
        <v>1057</v>
      </c>
      <c r="M826" s="2" t="s">
        <v>503</v>
      </c>
      <c r="N826" s="2">
        <v>35</v>
      </c>
      <c r="O826" s="2">
        <v>35</v>
      </c>
    </row>
    <row r="827" spans="6:15" ht="15" customHeight="1" x14ac:dyDescent="0.25">
      <c r="F827" s="3" t="s">
        <v>2438</v>
      </c>
      <c r="G827" s="2">
        <v>18978</v>
      </c>
      <c r="H827" s="2" t="s">
        <v>540</v>
      </c>
      <c r="I827" s="2" t="s">
        <v>2439</v>
      </c>
      <c r="J827" s="2" t="s">
        <v>2440</v>
      </c>
      <c r="M827" s="2" t="s">
        <v>504</v>
      </c>
      <c r="N827" s="2">
        <v>35</v>
      </c>
      <c r="O827" s="2">
        <v>35</v>
      </c>
    </row>
    <row r="828" spans="6:15" ht="15" customHeight="1" x14ac:dyDescent="0.25">
      <c r="F828" s="3" t="s">
        <v>2441</v>
      </c>
      <c r="G828" s="2">
        <v>13123</v>
      </c>
      <c r="H828" s="2" t="s">
        <v>540</v>
      </c>
      <c r="I828" s="2" t="s">
        <v>641</v>
      </c>
      <c r="J828" s="2" t="s">
        <v>642</v>
      </c>
      <c r="M828" s="2" t="s">
        <v>1175</v>
      </c>
      <c r="N828" s="2">
        <v>35</v>
      </c>
      <c r="O828" s="2">
        <v>35</v>
      </c>
    </row>
    <row r="829" spans="6:15" ht="15" customHeight="1" x14ac:dyDescent="0.25">
      <c r="F829" s="3" t="s">
        <v>2442</v>
      </c>
      <c r="G829" s="2">
        <v>41620</v>
      </c>
      <c r="H829" s="2" t="s">
        <v>540</v>
      </c>
      <c r="I829" s="2" t="s">
        <v>1058</v>
      </c>
      <c r="J829" s="2" t="s">
        <v>1059</v>
      </c>
      <c r="M829" s="2" t="s">
        <v>1178</v>
      </c>
      <c r="N829" s="2">
        <v>35</v>
      </c>
      <c r="O829" s="2">
        <v>35</v>
      </c>
    </row>
    <row r="830" spans="6:15" ht="15" customHeight="1" x14ac:dyDescent="0.25">
      <c r="F830" s="3" t="s">
        <v>2443</v>
      </c>
      <c r="G830" s="2">
        <v>13134</v>
      </c>
      <c r="H830" s="2" t="s">
        <v>540</v>
      </c>
      <c r="I830" s="2" t="s">
        <v>828</v>
      </c>
      <c r="J830" s="2" t="s">
        <v>2444</v>
      </c>
      <c r="M830" s="2" t="s">
        <v>2764</v>
      </c>
      <c r="N830" s="2">
        <v>35</v>
      </c>
      <c r="O830" s="2">
        <v>35</v>
      </c>
    </row>
    <row r="831" spans="6:15" ht="15" customHeight="1" x14ac:dyDescent="0.25">
      <c r="F831" s="3" t="s">
        <v>2445</v>
      </c>
      <c r="G831" s="2">
        <v>19679</v>
      </c>
      <c r="H831" s="2" t="s">
        <v>540</v>
      </c>
      <c r="I831" s="2" t="s">
        <v>2446</v>
      </c>
      <c r="J831" s="2" t="s">
        <v>2447</v>
      </c>
      <c r="M831" s="2" t="s">
        <v>5179</v>
      </c>
      <c r="N831" s="2">
        <v>35</v>
      </c>
      <c r="O831" s="2">
        <v>35</v>
      </c>
    </row>
    <row r="832" spans="6:15" ht="15" customHeight="1" x14ac:dyDescent="0.25">
      <c r="F832" s="3" t="s">
        <v>2448</v>
      </c>
      <c r="G832" s="2">
        <v>13862</v>
      </c>
      <c r="H832" s="2" t="s">
        <v>540</v>
      </c>
      <c r="I832" s="2" t="s">
        <v>643</v>
      </c>
      <c r="J832" s="2" t="s">
        <v>644</v>
      </c>
      <c r="M832" s="2" t="s">
        <v>1301</v>
      </c>
      <c r="N832" s="2">
        <v>35</v>
      </c>
      <c r="O832" s="2">
        <v>35</v>
      </c>
    </row>
    <row r="833" spans="6:15" ht="15" customHeight="1" x14ac:dyDescent="0.25">
      <c r="F833" s="3" t="s">
        <v>2449</v>
      </c>
      <c r="G833" s="2">
        <v>21826</v>
      </c>
      <c r="H833" s="2" t="s">
        <v>728</v>
      </c>
      <c r="I833" s="2" t="s">
        <v>729</v>
      </c>
      <c r="J833" s="2" t="s">
        <v>730</v>
      </c>
      <c r="M833" s="2" t="s">
        <v>725</v>
      </c>
      <c r="N833" s="2">
        <v>35</v>
      </c>
      <c r="O833" s="2">
        <v>35</v>
      </c>
    </row>
    <row r="834" spans="6:15" ht="15" customHeight="1" x14ac:dyDescent="0.25">
      <c r="F834" s="3" t="s">
        <v>2450</v>
      </c>
      <c r="G834" s="2">
        <v>12951</v>
      </c>
      <c r="H834" s="2" t="s">
        <v>728</v>
      </c>
      <c r="I834" s="2" t="s">
        <v>731</v>
      </c>
      <c r="J834" s="2" t="s">
        <v>732</v>
      </c>
      <c r="M834" s="2" t="s">
        <v>911</v>
      </c>
      <c r="N834" s="2">
        <v>35</v>
      </c>
      <c r="O834" s="2">
        <v>35</v>
      </c>
    </row>
    <row r="835" spans="6:15" ht="15" customHeight="1" x14ac:dyDescent="0.25">
      <c r="F835" s="3" t="s">
        <v>2451</v>
      </c>
      <c r="G835" s="2">
        <v>20404</v>
      </c>
      <c r="H835" s="2" t="s">
        <v>728</v>
      </c>
      <c r="I835" s="2" t="s">
        <v>733</v>
      </c>
      <c r="J835" s="2" t="s">
        <v>734</v>
      </c>
      <c r="M835" s="2" t="s">
        <v>912</v>
      </c>
      <c r="N835" s="2">
        <v>35</v>
      </c>
      <c r="O835" s="2">
        <v>35</v>
      </c>
    </row>
    <row r="836" spans="6:15" ht="15" customHeight="1" x14ac:dyDescent="0.25">
      <c r="F836" s="3" t="s">
        <v>2452</v>
      </c>
      <c r="G836" s="2">
        <v>21642</v>
      </c>
      <c r="H836" s="2" t="s">
        <v>728</v>
      </c>
      <c r="I836" s="2" t="s">
        <v>735</v>
      </c>
      <c r="J836" s="2" t="s">
        <v>736</v>
      </c>
      <c r="M836" s="2" t="s">
        <v>1240</v>
      </c>
      <c r="N836" s="2">
        <v>35</v>
      </c>
      <c r="O836" s="2">
        <v>35</v>
      </c>
    </row>
    <row r="837" spans="6:15" ht="15" customHeight="1" x14ac:dyDescent="0.25">
      <c r="F837" s="3" t="s">
        <v>2453</v>
      </c>
      <c r="G837" s="2">
        <v>21626</v>
      </c>
      <c r="H837" s="2" t="s">
        <v>728</v>
      </c>
      <c r="I837" s="2" t="s">
        <v>737</v>
      </c>
      <c r="J837" s="2" t="s">
        <v>738</v>
      </c>
      <c r="M837" s="2" t="s">
        <v>1259</v>
      </c>
      <c r="N837" s="2">
        <v>35</v>
      </c>
      <c r="O837" s="2">
        <v>35</v>
      </c>
    </row>
    <row r="838" spans="6:15" ht="15" customHeight="1" x14ac:dyDescent="0.25">
      <c r="F838" s="3" t="s">
        <v>2454</v>
      </c>
      <c r="G838" s="2">
        <v>21624</v>
      </c>
      <c r="H838" s="2" t="s">
        <v>728</v>
      </c>
      <c r="I838" s="2" t="s">
        <v>739</v>
      </c>
      <c r="J838" s="2" t="s">
        <v>740</v>
      </c>
      <c r="M838" s="2" t="s">
        <v>913</v>
      </c>
      <c r="N838" s="2">
        <v>35</v>
      </c>
      <c r="O838" s="2">
        <v>35</v>
      </c>
    </row>
    <row r="839" spans="6:15" ht="15" customHeight="1" x14ac:dyDescent="0.25">
      <c r="F839" s="3" t="s">
        <v>2455</v>
      </c>
      <c r="G839" s="2">
        <v>34055</v>
      </c>
      <c r="H839" s="2" t="s">
        <v>1469</v>
      </c>
      <c r="I839" s="2" t="s">
        <v>1470</v>
      </c>
      <c r="J839" s="2" t="s">
        <v>1471</v>
      </c>
      <c r="M839" s="2" t="s">
        <v>1392</v>
      </c>
      <c r="N839" s="2">
        <v>35</v>
      </c>
      <c r="O839" s="2">
        <v>35</v>
      </c>
    </row>
    <row r="840" spans="6:15" ht="15" customHeight="1" x14ac:dyDescent="0.25">
      <c r="F840" s="3" t="s">
        <v>2456</v>
      </c>
      <c r="G840" s="2">
        <v>34057</v>
      </c>
      <c r="H840" s="2" t="s">
        <v>1469</v>
      </c>
      <c r="I840" s="2" t="s">
        <v>1472</v>
      </c>
      <c r="J840" s="2" t="s">
        <v>1473</v>
      </c>
      <c r="M840" s="2" t="s">
        <v>1029</v>
      </c>
      <c r="N840" s="2">
        <v>35</v>
      </c>
      <c r="O840" s="2">
        <v>35</v>
      </c>
    </row>
    <row r="841" spans="6:15" ht="15" customHeight="1" x14ac:dyDescent="0.25">
      <c r="F841" s="3" t="s">
        <v>2457</v>
      </c>
      <c r="G841" s="2">
        <v>34066</v>
      </c>
      <c r="H841" s="2" t="s">
        <v>1469</v>
      </c>
      <c r="I841" s="2" t="s">
        <v>1609</v>
      </c>
      <c r="J841" s="2" t="s">
        <v>1610</v>
      </c>
      <c r="M841" s="2" t="s">
        <v>1390</v>
      </c>
      <c r="N841" s="2">
        <v>35</v>
      </c>
      <c r="O841" s="2">
        <v>35</v>
      </c>
    </row>
    <row r="842" spans="6:15" ht="15" customHeight="1" x14ac:dyDescent="0.25">
      <c r="F842" s="3" t="s">
        <v>2458</v>
      </c>
      <c r="G842" s="2">
        <v>34077</v>
      </c>
      <c r="H842" s="2" t="s">
        <v>1469</v>
      </c>
      <c r="I842" s="2" t="s">
        <v>1474</v>
      </c>
      <c r="J842" s="2" t="s">
        <v>1475</v>
      </c>
      <c r="M842" s="2" t="s">
        <v>1430</v>
      </c>
      <c r="N842" s="2">
        <v>35</v>
      </c>
      <c r="O842" s="2">
        <v>35</v>
      </c>
    </row>
    <row r="843" spans="6:15" ht="15" customHeight="1" x14ac:dyDescent="0.25">
      <c r="F843" s="3" t="s">
        <v>2459</v>
      </c>
      <c r="G843" s="2">
        <v>19748</v>
      </c>
      <c r="H843" s="2" t="s">
        <v>645</v>
      </c>
      <c r="I843" s="2" t="s">
        <v>646</v>
      </c>
      <c r="J843" s="2" t="s">
        <v>647</v>
      </c>
      <c r="M843" s="2" t="s">
        <v>914</v>
      </c>
      <c r="N843" s="2">
        <v>35</v>
      </c>
      <c r="O843" s="2">
        <v>35</v>
      </c>
    </row>
    <row r="844" spans="6:15" ht="15" customHeight="1" x14ac:dyDescent="0.25">
      <c r="F844" s="3" t="s">
        <v>2460</v>
      </c>
      <c r="G844" s="2">
        <v>19761</v>
      </c>
      <c r="H844" s="2" t="s">
        <v>645</v>
      </c>
      <c r="I844" s="2" t="s">
        <v>1030</v>
      </c>
      <c r="J844" s="2" t="s">
        <v>1031</v>
      </c>
      <c r="M844" s="2" t="s">
        <v>727</v>
      </c>
      <c r="N844" s="2">
        <v>35</v>
      </c>
      <c r="O844" s="2">
        <v>35</v>
      </c>
    </row>
    <row r="845" spans="6:15" ht="15" customHeight="1" x14ac:dyDescent="0.25">
      <c r="F845" s="3" t="s">
        <v>2461</v>
      </c>
      <c r="G845" s="2">
        <v>19822</v>
      </c>
      <c r="H845" s="2" t="s">
        <v>645</v>
      </c>
      <c r="I845" s="2" t="s">
        <v>648</v>
      </c>
      <c r="J845" s="2" t="s">
        <v>649</v>
      </c>
      <c r="M845" s="2" t="s">
        <v>1171</v>
      </c>
      <c r="N845" s="2">
        <v>35</v>
      </c>
      <c r="O845" s="2">
        <v>35</v>
      </c>
    </row>
    <row r="846" spans="6:15" ht="15" customHeight="1" x14ac:dyDescent="0.25">
      <c r="F846" s="3" t="s">
        <v>2462</v>
      </c>
      <c r="G846" s="2">
        <v>28934</v>
      </c>
      <c r="H846" s="2" t="s">
        <v>645</v>
      </c>
      <c r="I846" s="2" t="s">
        <v>650</v>
      </c>
      <c r="J846" s="2" t="s">
        <v>651</v>
      </c>
      <c r="M846" s="2" t="s">
        <v>1239</v>
      </c>
      <c r="N846" s="2">
        <v>35</v>
      </c>
      <c r="O846" s="2">
        <v>35</v>
      </c>
    </row>
    <row r="847" spans="6:15" ht="15" customHeight="1" x14ac:dyDescent="0.25">
      <c r="F847" s="3" t="s">
        <v>2463</v>
      </c>
      <c r="G847" s="2">
        <v>19785</v>
      </c>
      <c r="H847" s="2" t="s">
        <v>645</v>
      </c>
      <c r="I847" s="2" t="s">
        <v>652</v>
      </c>
      <c r="J847" s="2" t="s">
        <v>653</v>
      </c>
      <c r="M847" s="2" t="s">
        <v>1174</v>
      </c>
      <c r="N847" s="2">
        <v>35</v>
      </c>
      <c r="O847" s="2">
        <v>35</v>
      </c>
    </row>
    <row r="848" spans="6:15" ht="15" customHeight="1" x14ac:dyDescent="0.25">
      <c r="F848" s="3" t="s">
        <v>2464</v>
      </c>
      <c r="G848" s="2">
        <v>13653</v>
      </c>
      <c r="H848" s="2" t="s">
        <v>741</v>
      </c>
      <c r="I848" s="2" t="s">
        <v>742</v>
      </c>
      <c r="J848" s="2" t="s">
        <v>743</v>
      </c>
      <c r="M848" s="2" t="s">
        <v>1333</v>
      </c>
      <c r="N848" s="2">
        <v>35</v>
      </c>
      <c r="O848" s="2">
        <v>35</v>
      </c>
    </row>
    <row r="849" spans="6:15" ht="15" customHeight="1" x14ac:dyDescent="0.25">
      <c r="F849" s="3" t="s">
        <v>2465</v>
      </c>
      <c r="G849" s="2">
        <v>12743</v>
      </c>
      <c r="H849" s="2" t="s">
        <v>741</v>
      </c>
      <c r="I849" s="2" t="s">
        <v>744</v>
      </c>
      <c r="J849" s="2" t="s">
        <v>745</v>
      </c>
      <c r="M849" s="2" t="s">
        <v>1944</v>
      </c>
      <c r="N849" s="2">
        <v>35</v>
      </c>
      <c r="O849" s="2">
        <v>35</v>
      </c>
    </row>
    <row r="850" spans="6:15" ht="15" customHeight="1" x14ac:dyDescent="0.25">
      <c r="F850" s="3" t="s">
        <v>2466</v>
      </c>
      <c r="G850" s="2">
        <v>13252</v>
      </c>
      <c r="H850" s="2" t="s">
        <v>741</v>
      </c>
      <c r="I850" s="2" t="s">
        <v>2467</v>
      </c>
      <c r="J850" s="2" t="s">
        <v>2468</v>
      </c>
      <c r="M850" s="2" t="s">
        <v>726</v>
      </c>
      <c r="N850" s="2">
        <v>35</v>
      </c>
      <c r="O850" s="2">
        <v>35</v>
      </c>
    </row>
    <row r="851" spans="6:15" ht="15" customHeight="1" x14ac:dyDescent="0.25">
      <c r="F851" s="3" t="s">
        <v>2469</v>
      </c>
      <c r="G851" s="2">
        <v>12473</v>
      </c>
      <c r="H851" s="2" t="s">
        <v>741</v>
      </c>
      <c r="I851" s="2" t="s">
        <v>1210</v>
      </c>
      <c r="J851" s="2" t="s">
        <v>1211</v>
      </c>
      <c r="M851" s="2" t="s">
        <v>1169</v>
      </c>
      <c r="N851" s="2">
        <v>35</v>
      </c>
      <c r="O851" s="2">
        <v>35</v>
      </c>
    </row>
    <row r="852" spans="6:15" ht="15" customHeight="1" x14ac:dyDescent="0.25">
      <c r="F852" s="3" t="s">
        <v>2470</v>
      </c>
      <c r="G852" s="2">
        <v>13604</v>
      </c>
      <c r="H852" s="2" t="s">
        <v>741</v>
      </c>
      <c r="I852" s="2" t="s">
        <v>1442</v>
      </c>
      <c r="J852" s="2" t="s">
        <v>1443</v>
      </c>
      <c r="M852" s="2" t="s">
        <v>1476</v>
      </c>
      <c r="N852" s="2">
        <v>35</v>
      </c>
      <c r="O852" s="2">
        <v>35</v>
      </c>
    </row>
    <row r="853" spans="6:15" ht="15" customHeight="1" x14ac:dyDescent="0.25">
      <c r="F853" s="3" t="s">
        <v>2471</v>
      </c>
      <c r="G853" s="2">
        <v>12518</v>
      </c>
      <c r="H853" s="2" t="s">
        <v>741</v>
      </c>
      <c r="I853" s="2" t="s">
        <v>2017</v>
      </c>
      <c r="J853" s="2" t="s">
        <v>2018</v>
      </c>
      <c r="M853" s="2" t="s">
        <v>1170</v>
      </c>
      <c r="N853" s="2">
        <v>35</v>
      </c>
      <c r="O853" s="2">
        <v>35</v>
      </c>
    </row>
    <row r="854" spans="6:15" ht="15" customHeight="1" x14ac:dyDescent="0.25">
      <c r="F854" s="3" t="s">
        <v>2472</v>
      </c>
      <c r="G854" s="2">
        <v>13524</v>
      </c>
      <c r="H854" s="2" t="s">
        <v>741</v>
      </c>
      <c r="I854" s="2" t="s">
        <v>1212</v>
      </c>
      <c r="J854" s="2" t="s">
        <v>1213</v>
      </c>
      <c r="M854" s="2" t="s">
        <v>1433</v>
      </c>
      <c r="N854" s="2">
        <v>35</v>
      </c>
      <c r="O854" s="2">
        <v>35</v>
      </c>
    </row>
    <row r="855" spans="6:15" ht="15" customHeight="1" x14ac:dyDescent="0.25">
      <c r="F855" s="3" t="s">
        <v>2473</v>
      </c>
      <c r="G855" s="2">
        <v>12475</v>
      </c>
      <c r="H855" s="2" t="s">
        <v>741</v>
      </c>
      <c r="I855" s="2" t="s">
        <v>1214</v>
      </c>
      <c r="J855" s="2" t="s">
        <v>1215</v>
      </c>
      <c r="M855" s="2" t="s">
        <v>1176</v>
      </c>
      <c r="N855" s="2">
        <v>35</v>
      </c>
      <c r="O855" s="2">
        <v>35</v>
      </c>
    </row>
    <row r="856" spans="6:15" ht="15" customHeight="1" x14ac:dyDescent="0.25">
      <c r="F856" s="3" t="s">
        <v>2474</v>
      </c>
      <c r="G856" s="2">
        <v>13224</v>
      </c>
      <c r="H856" s="2" t="s">
        <v>741</v>
      </c>
      <c r="I856" s="2" t="s">
        <v>1216</v>
      </c>
      <c r="J856" s="2" t="s">
        <v>1217</v>
      </c>
      <c r="M856" s="2" t="s">
        <v>1026</v>
      </c>
      <c r="N856" s="2">
        <v>35</v>
      </c>
      <c r="O856" s="2">
        <v>35</v>
      </c>
    </row>
    <row r="857" spans="6:15" ht="15" customHeight="1" x14ac:dyDescent="0.25">
      <c r="F857" s="3" t="s">
        <v>2475</v>
      </c>
      <c r="G857" s="2">
        <v>12504</v>
      </c>
      <c r="H857" s="2" t="s">
        <v>741</v>
      </c>
      <c r="I857" s="2" t="s">
        <v>1393</v>
      </c>
      <c r="J857" s="2" t="s">
        <v>1394</v>
      </c>
      <c r="M857" s="2" t="s">
        <v>1241</v>
      </c>
      <c r="N857" s="2">
        <v>35</v>
      </c>
      <c r="O857" s="2">
        <v>35</v>
      </c>
    </row>
    <row r="858" spans="6:15" ht="15" customHeight="1" x14ac:dyDescent="0.25">
      <c r="F858" s="3" t="s">
        <v>2476</v>
      </c>
      <c r="G858" s="2">
        <v>13299</v>
      </c>
      <c r="H858" s="2" t="s">
        <v>741</v>
      </c>
      <c r="I858" s="2" t="s">
        <v>1434</v>
      </c>
      <c r="J858" s="2" t="s">
        <v>1435</v>
      </c>
      <c r="M858" s="2" t="s">
        <v>1173</v>
      </c>
      <c r="N858" s="2">
        <v>35</v>
      </c>
      <c r="O858" s="2">
        <v>35</v>
      </c>
    </row>
    <row r="859" spans="6:15" ht="15" customHeight="1" x14ac:dyDescent="0.25">
      <c r="F859" s="3" t="s">
        <v>2477</v>
      </c>
      <c r="G859" s="2">
        <v>12484</v>
      </c>
      <c r="H859" s="2" t="s">
        <v>741</v>
      </c>
      <c r="I859" s="2" t="s">
        <v>746</v>
      </c>
      <c r="J859" s="2" t="s">
        <v>747</v>
      </c>
      <c r="M859" s="2" t="s">
        <v>1028</v>
      </c>
      <c r="N859" s="2">
        <v>35</v>
      </c>
      <c r="O859" s="2">
        <v>35</v>
      </c>
    </row>
    <row r="860" spans="6:15" ht="15" customHeight="1" x14ac:dyDescent="0.25">
      <c r="F860" s="3" t="s">
        <v>2478</v>
      </c>
      <c r="G860" s="2">
        <v>13520</v>
      </c>
      <c r="H860" s="2" t="s">
        <v>741</v>
      </c>
      <c r="I860" s="2" t="s">
        <v>748</v>
      </c>
      <c r="J860" s="2" t="s">
        <v>749</v>
      </c>
      <c r="M860" s="2" t="s">
        <v>1303</v>
      </c>
      <c r="N860" s="2">
        <v>35</v>
      </c>
      <c r="O860" s="2">
        <v>35</v>
      </c>
    </row>
    <row r="861" spans="6:15" ht="15" customHeight="1" x14ac:dyDescent="0.25">
      <c r="F861" s="3" t="s">
        <v>2479</v>
      </c>
      <c r="G861" s="2">
        <v>13489</v>
      </c>
      <c r="H861" s="2" t="s">
        <v>741</v>
      </c>
      <c r="I861" s="2" t="s">
        <v>750</v>
      </c>
      <c r="J861" s="2" t="s">
        <v>751</v>
      </c>
      <c r="M861" s="2" t="s">
        <v>1391</v>
      </c>
      <c r="N861" s="2">
        <v>35</v>
      </c>
      <c r="O861" s="2">
        <v>35</v>
      </c>
    </row>
    <row r="862" spans="6:15" ht="15" customHeight="1" x14ac:dyDescent="0.25">
      <c r="F862" s="3" t="s">
        <v>2480</v>
      </c>
      <c r="G862" s="2">
        <v>12481</v>
      </c>
      <c r="H862" s="2" t="s">
        <v>741</v>
      </c>
      <c r="I862" s="2" t="s">
        <v>752</v>
      </c>
      <c r="J862" s="2" t="s">
        <v>753</v>
      </c>
      <c r="M862" s="2" t="s">
        <v>1449</v>
      </c>
      <c r="N862" s="2">
        <v>35</v>
      </c>
      <c r="O862" s="2">
        <v>35</v>
      </c>
    </row>
    <row r="863" spans="6:15" ht="15" customHeight="1" x14ac:dyDescent="0.25">
      <c r="F863" s="3" t="s">
        <v>2481</v>
      </c>
      <c r="G863" s="2">
        <v>12547</v>
      </c>
      <c r="H863" s="2" t="s">
        <v>741</v>
      </c>
      <c r="I863" s="2" t="s">
        <v>754</v>
      </c>
      <c r="J863" s="2" t="s">
        <v>755</v>
      </c>
      <c r="M863" s="2" t="s">
        <v>1179</v>
      </c>
      <c r="N863" s="2">
        <v>35</v>
      </c>
      <c r="O863" s="2">
        <v>35</v>
      </c>
    </row>
    <row r="864" spans="6:15" ht="15" customHeight="1" x14ac:dyDescent="0.25">
      <c r="F864" s="3" t="s">
        <v>2482</v>
      </c>
      <c r="G864" s="2">
        <v>12476</v>
      </c>
      <c r="H864" s="2" t="s">
        <v>741</v>
      </c>
      <c r="I864" s="2" t="s">
        <v>756</v>
      </c>
      <c r="J864" s="2" t="s">
        <v>757</v>
      </c>
      <c r="M864" s="2" t="s">
        <v>1072</v>
      </c>
      <c r="N864" s="2">
        <v>35</v>
      </c>
      <c r="O864" s="2">
        <v>35</v>
      </c>
    </row>
    <row r="865" spans="6:15" ht="15" customHeight="1" x14ac:dyDescent="0.25">
      <c r="F865" s="3" t="s">
        <v>2483</v>
      </c>
      <c r="G865" s="2">
        <v>12479</v>
      </c>
      <c r="H865" s="2" t="s">
        <v>741</v>
      </c>
      <c r="I865" s="2" t="s">
        <v>758</v>
      </c>
      <c r="J865" s="2" t="s">
        <v>759</v>
      </c>
      <c r="M865" s="2" t="s">
        <v>1027</v>
      </c>
      <c r="N865" s="2">
        <v>35</v>
      </c>
      <c r="O865" s="2">
        <v>35</v>
      </c>
    </row>
    <row r="866" spans="6:15" ht="15" customHeight="1" x14ac:dyDescent="0.25">
      <c r="F866" s="3" t="s">
        <v>2484</v>
      </c>
      <c r="G866" s="2">
        <v>18495</v>
      </c>
      <c r="H866" s="2" t="s">
        <v>1083</v>
      </c>
      <c r="I866" s="2" t="s">
        <v>2485</v>
      </c>
      <c r="J866" s="2" t="s">
        <v>2486</v>
      </c>
      <c r="M866" s="2" t="s">
        <v>1168</v>
      </c>
      <c r="N866" s="2">
        <v>35</v>
      </c>
      <c r="O866" s="2">
        <v>35</v>
      </c>
    </row>
    <row r="867" spans="6:15" ht="15" customHeight="1" x14ac:dyDescent="0.25">
      <c r="F867" s="3" t="s">
        <v>2487</v>
      </c>
      <c r="G867" s="2">
        <v>18161</v>
      </c>
      <c r="H867" s="2" t="s">
        <v>1083</v>
      </c>
      <c r="I867" s="2" t="s">
        <v>1084</v>
      </c>
      <c r="J867" s="2" t="s">
        <v>1085</v>
      </c>
      <c r="M867" s="2" t="s">
        <v>1968</v>
      </c>
      <c r="N867" s="2">
        <v>35</v>
      </c>
      <c r="O867" s="2">
        <v>35</v>
      </c>
    </row>
    <row r="868" spans="6:15" ht="15" customHeight="1" x14ac:dyDescent="0.25">
      <c r="F868" s="3" t="s">
        <v>2488</v>
      </c>
      <c r="G868" s="2">
        <v>18160</v>
      </c>
      <c r="H868" s="2" t="s">
        <v>1083</v>
      </c>
      <c r="I868" s="2" t="s">
        <v>1086</v>
      </c>
      <c r="J868" s="2" t="s">
        <v>1087</v>
      </c>
      <c r="M868" s="2" t="s">
        <v>1302</v>
      </c>
      <c r="N868" s="2">
        <v>35</v>
      </c>
      <c r="O868" s="2">
        <v>35</v>
      </c>
    </row>
    <row r="869" spans="6:15" ht="15" customHeight="1" x14ac:dyDescent="0.25">
      <c r="F869" s="3" t="s">
        <v>2489</v>
      </c>
      <c r="G869" s="2">
        <v>18543</v>
      </c>
      <c r="H869" s="2" t="s">
        <v>1083</v>
      </c>
      <c r="I869" s="2" t="s">
        <v>1088</v>
      </c>
      <c r="J869" s="2" t="s">
        <v>1089</v>
      </c>
      <c r="M869" s="2" t="s">
        <v>1172</v>
      </c>
      <c r="N869" s="2">
        <v>35</v>
      </c>
      <c r="O869" s="2">
        <v>35</v>
      </c>
    </row>
    <row r="870" spans="6:15" ht="15" customHeight="1" x14ac:dyDescent="0.25">
      <c r="F870" s="3" t="s">
        <v>2490</v>
      </c>
      <c r="G870" s="2">
        <v>19396</v>
      </c>
      <c r="H870" s="2" t="s">
        <v>1083</v>
      </c>
      <c r="I870" s="2" t="s">
        <v>2491</v>
      </c>
      <c r="J870" s="2" t="s">
        <v>2492</v>
      </c>
      <c r="M870" s="2" t="s">
        <v>1468</v>
      </c>
      <c r="N870" s="2">
        <v>35</v>
      </c>
      <c r="O870" s="2">
        <v>35</v>
      </c>
    </row>
    <row r="871" spans="6:15" ht="15" customHeight="1" x14ac:dyDescent="0.25">
      <c r="F871" s="3" t="s">
        <v>2493</v>
      </c>
      <c r="G871" s="2">
        <v>18466</v>
      </c>
      <c r="H871" s="2" t="s">
        <v>1083</v>
      </c>
      <c r="I871" s="2" t="s">
        <v>1090</v>
      </c>
      <c r="J871" s="2" t="s">
        <v>1091</v>
      </c>
      <c r="M871" s="2" t="s">
        <v>1177</v>
      </c>
      <c r="N871" s="2">
        <v>35</v>
      </c>
      <c r="O871" s="2">
        <v>35</v>
      </c>
    </row>
    <row r="872" spans="6:15" ht="15" customHeight="1" x14ac:dyDescent="0.25">
      <c r="F872" s="3" t="s">
        <v>2494</v>
      </c>
      <c r="G872" s="2">
        <v>18447</v>
      </c>
      <c r="H872" s="2" t="s">
        <v>1083</v>
      </c>
      <c r="I872" s="2" t="s">
        <v>1092</v>
      </c>
      <c r="J872" s="2" t="s">
        <v>1093</v>
      </c>
      <c r="M872" s="2" t="s">
        <v>638</v>
      </c>
      <c r="N872" s="2">
        <v>37</v>
      </c>
      <c r="O872" s="2">
        <v>37</v>
      </c>
    </row>
    <row r="873" spans="6:15" ht="15" customHeight="1" x14ac:dyDescent="0.25">
      <c r="F873" s="3" t="s">
        <v>2495</v>
      </c>
      <c r="G873" s="2">
        <v>18104</v>
      </c>
      <c r="H873" s="2" t="s">
        <v>1083</v>
      </c>
      <c r="I873" s="2" t="s">
        <v>2496</v>
      </c>
      <c r="J873" s="2" t="s">
        <v>2497</v>
      </c>
      <c r="M873" s="2" t="s">
        <v>1055</v>
      </c>
      <c r="N873" s="2">
        <v>37</v>
      </c>
      <c r="O873" s="2">
        <v>33</v>
      </c>
    </row>
    <row r="874" spans="6:15" ht="15" customHeight="1" x14ac:dyDescent="0.25">
      <c r="F874" s="3" t="s">
        <v>2498</v>
      </c>
      <c r="G874" s="2">
        <v>18099</v>
      </c>
      <c r="H874" s="2" t="s">
        <v>1083</v>
      </c>
      <c r="I874" s="2" t="s">
        <v>1094</v>
      </c>
      <c r="J874" s="2" t="s">
        <v>1095</v>
      </c>
      <c r="M874" s="2" t="s">
        <v>630</v>
      </c>
      <c r="N874" s="2">
        <v>37</v>
      </c>
      <c r="O874" s="2">
        <v>37</v>
      </c>
    </row>
    <row r="875" spans="6:15" ht="15" customHeight="1" x14ac:dyDescent="0.25">
      <c r="F875" s="3" t="s">
        <v>2499</v>
      </c>
      <c r="G875" s="2">
        <v>18470</v>
      </c>
      <c r="H875" s="2" t="s">
        <v>1083</v>
      </c>
      <c r="I875" s="2" t="s">
        <v>1096</v>
      </c>
      <c r="J875" s="2" t="s">
        <v>1097</v>
      </c>
      <c r="M875" s="2" t="s">
        <v>594</v>
      </c>
      <c r="N875" s="2">
        <v>37</v>
      </c>
      <c r="O875" s="2">
        <v>36</v>
      </c>
    </row>
    <row r="876" spans="6:15" ht="15" customHeight="1" x14ac:dyDescent="0.25">
      <c r="F876" s="3" t="s">
        <v>2500</v>
      </c>
      <c r="G876" s="2">
        <v>22973</v>
      </c>
      <c r="H876" s="2" t="s">
        <v>1060</v>
      </c>
      <c r="I876" s="2" t="s">
        <v>2501</v>
      </c>
      <c r="J876" s="2" t="s">
        <v>2502</v>
      </c>
      <c r="M876" s="2" t="s">
        <v>612</v>
      </c>
      <c r="N876" s="2">
        <v>37</v>
      </c>
      <c r="O876" s="2">
        <v>37</v>
      </c>
    </row>
    <row r="877" spans="6:15" ht="15" customHeight="1" x14ac:dyDescent="0.25">
      <c r="F877" s="3" t="s">
        <v>2503</v>
      </c>
      <c r="G877" s="2">
        <v>22932</v>
      </c>
      <c r="H877" s="2" t="s">
        <v>1060</v>
      </c>
      <c r="I877" s="2" t="s">
        <v>1061</v>
      </c>
      <c r="J877" s="2" t="s">
        <v>1062</v>
      </c>
      <c r="M877" s="2" t="s">
        <v>1059</v>
      </c>
      <c r="N877" s="2">
        <v>37</v>
      </c>
      <c r="O877" s="2">
        <v>37</v>
      </c>
    </row>
    <row r="878" spans="6:15" ht="15" customHeight="1" x14ac:dyDescent="0.25">
      <c r="F878" s="3" t="s">
        <v>2504</v>
      </c>
      <c r="G878" s="2">
        <v>22965</v>
      </c>
      <c r="H878" s="2" t="s">
        <v>1060</v>
      </c>
      <c r="I878" s="2" t="s">
        <v>1274</v>
      </c>
      <c r="J878" s="2" t="s">
        <v>1275</v>
      </c>
      <c r="M878" s="2" t="s">
        <v>586</v>
      </c>
      <c r="N878" s="2">
        <v>36</v>
      </c>
      <c r="O878" s="2">
        <v>35</v>
      </c>
    </row>
    <row r="879" spans="6:15" ht="15" customHeight="1" x14ac:dyDescent="0.25">
      <c r="F879" s="3" t="s">
        <v>2505</v>
      </c>
      <c r="G879" s="2">
        <v>22974</v>
      </c>
      <c r="H879" s="2" t="s">
        <v>1060</v>
      </c>
      <c r="I879" s="2" t="s">
        <v>1276</v>
      </c>
      <c r="J879" s="2" t="s">
        <v>1277</v>
      </c>
      <c r="M879" s="2" t="s">
        <v>628</v>
      </c>
      <c r="N879" s="2">
        <v>36</v>
      </c>
      <c r="O879" s="2">
        <v>35</v>
      </c>
    </row>
    <row r="880" spans="6:15" ht="15" customHeight="1" x14ac:dyDescent="0.25">
      <c r="F880" s="3" t="s">
        <v>2506</v>
      </c>
      <c r="G880" s="2">
        <v>22975</v>
      </c>
      <c r="H880" s="2" t="s">
        <v>1060</v>
      </c>
      <c r="I880" s="2" t="s">
        <v>1278</v>
      </c>
      <c r="J880" s="2" t="s">
        <v>1279</v>
      </c>
      <c r="M880" s="2" t="s">
        <v>5180</v>
      </c>
      <c r="N880" s="2">
        <v>37</v>
      </c>
      <c r="O880" s="2">
        <v>37</v>
      </c>
    </row>
    <row r="881" spans="6:15" ht="15" customHeight="1" x14ac:dyDescent="0.25">
      <c r="F881" s="3" t="s">
        <v>2507</v>
      </c>
      <c r="G881" s="2">
        <v>22979</v>
      </c>
      <c r="H881" s="2" t="s">
        <v>1060</v>
      </c>
      <c r="I881" s="2" t="s">
        <v>2508</v>
      </c>
      <c r="J881" s="2" t="s">
        <v>2509</v>
      </c>
      <c r="M881" s="2" t="s">
        <v>5181</v>
      </c>
      <c r="N881" s="2">
        <v>37</v>
      </c>
      <c r="O881" s="2">
        <v>37</v>
      </c>
    </row>
    <row r="882" spans="6:15" ht="15" customHeight="1" x14ac:dyDescent="0.25">
      <c r="F882" s="3" t="s">
        <v>2510</v>
      </c>
      <c r="G882" s="2">
        <v>22970</v>
      </c>
      <c r="H882" s="2" t="s">
        <v>1060</v>
      </c>
      <c r="I882" s="2" t="s">
        <v>2511</v>
      </c>
      <c r="J882" s="2" t="s">
        <v>2512</v>
      </c>
      <c r="M882" s="2" t="s">
        <v>5182</v>
      </c>
      <c r="N882" s="2">
        <v>37</v>
      </c>
      <c r="O882" s="2">
        <v>37</v>
      </c>
    </row>
    <row r="883" spans="6:15" ht="15" customHeight="1" x14ac:dyDescent="0.25">
      <c r="F883" s="3" t="s">
        <v>2513</v>
      </c>
      <c r="G883" s="2">
        <v>28759</v>
      </c>
      <c r="H883" s="2" t="s">
        <v>1218</v>
      </c>
      <c r="I883" s="2" t="s">
        <v>1219</v>
      </c>
      <c r="J883" s="2" t="s">
        <v>1220</v>
      </c>
      <c r="M883" s="2" t="s">
        <v>5183</v>
      </c>
      <c r="N883" s="2">
        <v>37</v>
      </c>
      <c r="O883" s="2">
        <v>37</v>
      </c>
    </row>
    <row r="884" spans="6:15" ht="15" customHeight="1" x14ac:dyDescent="0.25">
      <c r="F884" s="3" t="s">
        <v>2514</v>
      </c>
      <c r="G884" s="2">
        <v>28758</v>
      </c>
      <c r="H884" s="2" t="s">
        <v>1218</v>
      </c>
      <c r="I884" s="2" t="s">
        <v>1221</v>
      </c>
      <c r="J884" s="2" t="s">
        <v>1222</v>
      </c>
      <c r="M884" s="2" t="s">
        <v>5184</v>
      </c>
      <c r="N884" s="2">
        <v>37</v>
      </c>
      <c r="O884" s="2">
        <v>37</v>
      </c>
    </row>
    <row r="885" spans="6:15" ht="15" customHeight="1" x14ac:dyDescent="0.25">
      <c r="F885" s="3" t="s">
        <v>2515</v>
      </c>
      <c r="G885" s="2">
        <v>28757</v>
      </c>
      <c r="H885" s="2" t="s">
        <v>1218</v>
      </c>
      <c r="I885" s="2" t="s">
        <v>1223</v>
      </c>
      <c r="J885" s="2" t="s">
        <v>1224</v>
      </c>
      <c r="M885" s="2" t="s">
        <v>1273</v>
      </c>
      <c r="N885" s="2">
        <v>37</v>
      </c>
      <c r="O885" s="2">
        <v>37</v>
      </c>
    </row>
    <row r="886" spans="6:15" ht="15" customHeight="1" x14ac:dyDescent="0.25">
      <c r="F886" s="3" t="s">
        <v>2516</v>
      </c>
      <c r="G886" s="2">
        <v>21471</v>
      </c>
      <c r="H886" s="2" t="s">
        <v>1421</v>
      </c>
      <c r="I886" s="2" t="s">
        <v>1422</v>
      </c>
      <c r="J886" s="2" t="s">
        <v>1423</v>
      </c>
      <c r="M886" s="2" t="s">
        <v>1269</v>
      </c>
      <c r="N886" s="2">
        <v>37</v>
      </c>
      <c r="O886" s="2">
        <v>37</v>
      </c>
    </row>
    <row r="887" spans="6:15" ht="15" customHeight="1" x14ac:dyDescent="0.25">
      <c r="F887" s="3" t="s">
        <v>2517</v>
      </c>
      <c r="G887" s="2">
        <v>21478</v>
      </c>
      <c r="H887" s="2" t="s">
        <v>1421</v>
      </c>
      <c r="I887" s="2" t="s">
        <v>1424</v>
      </c>
      <c r="J887" s="2" t="s">
        <v>1425</v>
      </c>
      <c r="M887" s="2" t="s">
        <v>1271</v>
      </c>
      <c r="N887" s="2">
        <v>37</v>
      </c>
      <c r="O887" s="2">
        <v>37</v>
      </c>
    </row>
    <row r="888" spans="6:15" ht="15" customHeight="1" x14ac:dyDescent="0.25">
      <c r="F888" s="3" t="s">
        <v>2518</v>
      </c>
      <c r="G888" s="2">
        <v>24486</v>
      </c>
      <c r="H888" s="2" t="s">
        <v>2519</v>
      </c>
      <c r="I888" s="2" t="s">
        <v>1022</v>
      </c>
      <c r="J888" s="2" t="s">
        <v>2520</v>
      </c>
      <c r="M888" s="2" t="s">
        <v>1112</v>
      </c>
      <c r="N888" s="2">
        <v>37</v>
      </c>
      <c r="O888" s="2">
        <v>37</v>
      </c>
    </row>
    <row r="889" spans="6:15" ht="15" customHeight="1" x14ac:dyDescent="0.25">
      <c r="F889" s="3" t="s">
        <v>2521</v>
      </c>
      <c r="G889" s="2">
        <v>22249</v>
      </c>
      <c r="H889" s="2" t="s">
        <v>1252</v>
      </c>
      <c r="I889" s="2" t="s">
        <v>2204</v>
      </c>
      <c r="J889" s="2" t="s">
        <v>2205</v>
      </c>
      <c r="M889" s="2" t="s">
        <v>1124</v>
      </c>
      <c r="N889" s="2">
        <v>37</v>
      </c>
      <c r="O889" s="2">
        <v>37</v>
      </c>
    </row>
    <row r="890" spans="6:15" ht="15" customHeight="1" x14ac:dyDescent="0.25">
      <c r="F890" s="3" t="s">
        <v>2522</v>
      </c>
      <c r="G890" s="2">
        <v>21990</v>
      </c>
      <c r="H890" s="2" t="s">
        <v>1252</v>
      </c>
      <c r="I890" s="2" t="s">
        <v>1312</v>
      </c>
      <c r="J890" s="2" t="s">
        <v>1313</v>
      </c>
      <c r="M890" s="2" t="s">
        <v>5185</v>
      </c>
      <c r="N890" s="2">
        <v>37</v>
      </c>
      <c r="O890" s="2">
        <v>37</v>
      </c>
    </row>
    <row r="891" spans="6:15" ht="15" customHeight="1" x14ac:dyDescent="0.25">
      <c r="F891" s="3" t="s">
        <v>2523</v>
      </c>
      <c r="G891" s="2">
        <v>22250</v>
      </c>
      <c r="H891" s="2" t="s">
        <v>1252</v>
      </c>
      <c r="I891" s="2" t="s">
        <v>2524</v>
      </c>
      <c r="J891" s="2" t="s">
        <v>2525</v>
      </c>
      <c r="M891" s="2" t="s">
        <v>5186</v>
      </c>
      <c r="N891" s="2">
        <v>37</v>
      </c>
      <c r="O891" s="2">
        <v>37</v>
      </c>
    </row>
    <row r="892" spans="6:15" ht="15" customHeight="1" x14ac:dyDescent="0.25">
      <c r="F892" s="3" t="s">
        <v>2526</v>
      </c>
      <c r="G892" s="2">
        <v>22210</v>
      </c>
      <c r="H892" s="2" t="s">
        <v>1252</v>
      </c>
      <c r="I892" s="2" t="s">
        <v>2527</v>
      </c>
      <c r="J892" s="2" t="s">
        <v>2528</v>
      </c>
      <c r="M892" s="2" t="s">
        <v>5187</v>
      </c>
      <c r="N892" s="2">
        <v>37</v>
      </c>
      <c r="O892" s="2">
        <v>37</v>
      </c>
    </row>
    <row r="893" spans="6:15" ht="15" customHeight="1" x14ac:dyDescent="0.25">
      <c r="F893" s="3" t="s">
        <v>2529</v>
      </c>
      <c r="G893" s="2">
        <v>22209</v>
      </c>
      <c r="H893" s="2" t="s">
        <v>1252</v>
      </c>
      <c r="I893" s="2" t="s">
        <v>2208</v>
      </c>
      <c r="J893" s="2" t="s">
        <v>2209</v>
      </c>
      <c r="M893" s="2" t="s">
        <v>952</v>
      </c>
      <c r="N893" s="2">
        <v>36</v>
      </c>
      <c r="O893" s="2">
        <v>34</v>
      </c>
    </row>
    <row r="894" spans="6:15" ht="15" customHeight="1" x14ac:dyDescent="0.25">
      <c r="F894" s="3" t="s">
        <v>2530</v>
      </c>
      <c r="G894" s="2">
        <v>23667</v>
      </c>
      <c r="H894" s="2" t="s">
        <v>1252</v>
      </c>
      <c r="I894" s="2" t="s">
        <v>1253</v>
      </c>
      <c r="J894" s="2" t="s">
        <v>1254</v>
      </c>
      <c r="M894" s="2" t="s">
        <v>5188</v>
      </c>
      <c r="N894" s="2">
        <v>37</v>
      </c>
      <c r="O894" s="2">
        <v>37</v>
      </c>
    </row>
    <row r="895" spans="6:15" ht="15" customHeight="1" x14ac:dyDescent="0.25">
      <c r="F895" s="3" t="s">
        <v>2531</v>
      </c>
      <c r="G895" s="2">
        <v>21991</v>
      </c>
      <c r="H895" s="2" t="s">
        <v>1252</v>
      </c>
      <c r="I895" s="2" t="s">
        <v>1314</v>
      </c>
      <c r="J895" s="2" t="s">
        <v>1315</v>
      </c>
      <c r="M895" s="2" t="s">
        <v>1465</v>
      </c>
      <c r="N895" s="2">
        <v>37</v>
      </c>
      <c r="O895" s="2">
        <v>35</v>
      </c>
    </row>
    <row r="896" spans="6:15" ht="15" customHeight="1" x14ac:dyDescent="0.25">
      <c r="F896" s="3" t="s">
        <v>2532</v>
      </c>
      <c r="G896" s="2">
        <v>22240</v>
      </c>
      <c r="H896" s="2" t="s">
        <v>1252</v>
      </c>
      <c r="I896" s="2" t="s">
        <v>1316</v>
      </c>
      <c r="J896" s="2" t="s">
        <v>1317</v>
      </c>
      <c r="M896" s="2" t="s">
        <v>831</v>
      </c>
      <c r="N896" s="2">
        <v>37</v>
      </c>
      <c r="O896" s="2">
        <v>34</v>
      </c>
    </row>
    <row r="897" spans="6:15" ht="15" customHeight="1" x14ac:dyDescent="0.25">
      <c r="F897" s="3" t="s">
        <v>2533</v>
      </c>
      <c r="G897" s="2">
        <v>22454</v>
      </c>
      <c r="H897" s="2" t="s">
        <v>1252</v>
      </c>
      <c r="I897" s="2" t="s">
        <v>1318</v>
      </c>
      <c r="J897" s="2" t="s">
        <v>1319</v>
      </c>
      <c r="M897" s="2" t="s">
        <v>827</v>
      </c>
      <c r="N897" s="2">
        <v>36</v>
      </c>
      <c r="O897" s="2">
        <v>33</v>
      </c>
    </row>
    <row r="898" spans="6:15" ht="15" customHeight="1" x14ac:dyDescent="0.25">
      <c r="F898" s="3" t="s">
        <v>2534</v>
      </c>
      <c r="G898" s="2">
        <v>22000</v>
      </c>
      <c r="H898" s="2" t="s">
        <v>1252</v>
      </c>
      <c r="I898" s="2" t="s">
        <v>1320</v>
      </c>
      <c r="J898" s="2" t="s">
        <v>1321</v>
      </c>
      <c r="M898" s="2" t="s">
        <v>1429</v>
      </c>
      <c r="N898" s="2">
        <v>37</v>
      </c>
      <c r="O898" s="2">
        <v>37</v>
      </c>
    </row>
    <row r="899" spans="6:15" ht="15" customHeight="1" x14ac:dyDescent="0.25">
      <c r="F899" s="3" t="s">
        <v>2535</v>
      </c>
      <c r="G899" s="2">
        <v>20814</v>
      </c>
      <c r="H899" s="2" t="s">
        <v>1141</v>
      </c>
      <c r="I899" s="2" t="s">
        <v>2536</v>
      </c>
      <c r="J899" s="2" t="s">
        <v>2537</v>
      </c>
      <c r="M899" s="2" t="s">
        <v>863</v>
      </c>
      <c r="N899" s="2">
        <v>37</v>
      </c>
      <c r="O899" s="2">
        <v>34</v>
      </c>
    </row>
    <row r="900" spans="6:15" ht="15" customHeight="1" x14ac:dyDescent="0.25">
      <c r="F900" s="3" t="s">
        <v>2538</v>
      </c>
      <c r="G900" s="2">
        <v>17571</v>
      </c>
      <c r="H900" s="2" t="s">
        <v>1141</v>
      </c>
      <c r="I900" s="2" t="s">
        <v>1142</v>
      </c>
      <c r="J900" s="2" t="s">
        <v>1143</v>
      </c>
      <c r="M900" s="2" t="s">
        <v>803</v>
      </c>
      <c r="N900" s="2">
        <v>36</v>
      </c>
      <c r="O900" s="2">
        <v>36</v>
      </c>
    </row>
    <row r="901" spans="6:15" ht="15" customHeight="1" x14ac:dyDescent="0.25">
      <c r="F901" s="3" t="s">
        <v>2539</v>
      </c>
      <c r="G901" s="2">
        <v>20806</v>
      </c>
      <c r="H901" s="2" t="s">
        <v>1141</v>
      </c>
      <c r="I901" s="2" t="s">
        <v>1144</v>
      </c>
      <c r="J901" s="2" t="s">
        <v>1145</v>
      </c>
      <c r="M901" s="2" t="s">
        <v>1441</v>
      </c>
      <c r="N901" s="2">
        <v>35</v>
      </c>
      <c r="O901" s="2">
        <v>34</v>
      </c>
    </row>
    <row r="902" spans="6:15" ht="15" customHeight="1" x14ac:dyDescent="0.25">
      <c r="F902" s="3" t="s">
        <v>2540</v>
      </c>
      <c r="G902" s="2">
        <v>17573</v>
      </c>
      <c r="H902" s="2" t="s">
        <v>1141</v>
      </c>
      <c r="I902" s="2" t="s">
        <v>1146</v>
      </c>
      <c r="J902" s="2" t="s">
        <v>1147</v>
      </c>
      <c r="M902" s="2" t="s">
        <v>1045</v>
      </c>
      <c r="N902" s="2">
        <v>37</v>
      </c>
      <c r="O902" s="2">
        <v>34</v>
      </c>
    </row>
    <row r="903" spans="6:15" ht="15" customHeight="1" x14ac:dyDescent="0.25">
      <c r="F903" s="3" t="s">
        <v>2541</v>
      </c>
      <c r="G903" s="2">
        <v>20815</v>
      </c>
      <c r="H903" s="2" t="s">
        <v>1141</v>
      </c>
      <c r="I903" s="2" t="s">
        <v>1148</v>
      </c>
      <c r="J903" s="2" t="s">
        <v>1149</v>
      </c>
      <c r="M903" s="2" t="s">
        <v>1427</v>
      </c>
      <c r="N903" s="2">
        <v>37</v>
      </c>
      <c r="O903" s="2">
        <v>35</v>
      </c>
    </row>
    <row r="904" spans="6:15" ht="15" customHeight="1" x14ac:dyDescent="0.25">
      <c r="F904" s="3" t="s">
        <v>2542</v>
      </c>
      <c r="G904" s="2">
        <v>20813</v>
      </c>
      <c r="H904" s="2" t="s">
        <v>1141</v>
      </c>
      <c r="I904" s="2" t="s">
        <v>1839</v>
      </c>
      <c r="J904" s="2" t="s">
        <v>1840</v>
      </c>
      <c r="M904" s="2" t="s">
        <v>5189</v>
      </c>
      <c r="N904" s="2">
        <v>34</v>
      </c>
      <c r="O904" s="2">
        <v>34</v>
      </c>
    </row>
    <row r="905" spans="6:15" ht="15" customHeight="1" x14ac:dyDescent="0.25">
      <c r="F905" s="3" t="s">
        <v>2543</v>
      </c>
      <c r="G905" s="2">
        <v>17559</v>
      </c>
      <c r="H905" s="2" t="s">
        <v>1141</v>
      </c>
      <c r="I905" s="2" t="s">
        <v>1150</v>
      </c>
      <c r="J905" s="2" t="s">
        <v>1151</v>
      </c>
      <c r="M905" s="2" t="s">
        <v>777</v>
      </c>
      <c r="N905" s="2">
        <v>36</v>
      </c>
      <c r="O905" s="2">
        <v>34</v>
      </c>
    </row>
    <row r="906" spans="6:15" ht="15" customHeight="1" x14ac:dyDescent="0.25">
      <c r="F906" s="3" t="s">
        <v>2544</v>
      </c>
      <c r="G906" s="2">
        <v>14440</v>
      </c>
      <c r="H906" s="2" t="s">
        <v>1225</v>
      </c>
      <c r="I906" s="2" t="s">
        <v>1226</v>
      </c>
      <c r="J906" s="2" t="s">
        <v>1227</v>
      </c>
      <c r="M906" s="2" t="s">
        <v>1043</v>
      </c>
      <c r="N906" s="2">
        <v>37</v>
      </c>
      <c r="O906" s="2">
        <v>37</v>
      </c>
    </row>
    <row r="907" spans="6:15" ht="15" customHeight="1" x14ac:dyDescent="0.25">
      <c r="F907" s="3" t="s">
        <v>2545</v>
      </c>
      <c r="G907" s="2">
        <v>17472</v>
      </c>
      <c r="H907" s="2" t="s">
        <v>1225</v>
      </c>
      <c r="I907" s="2" t="s">
        <v>1228</v>
      </c>
      <c r="J907" s="2" t="s">
        <v>1229</v>
      </c>
      <c r="M907" s="2" t="s">
        <v>815</v>
      </c>
      <c r="N907" s="2">
        <v>37</v>
      </c>
      <c r="O907" s="2">
        <v>35</v>
      </c>
    </row>
    <row r="908" spans="6:15" ht="15" customHeight="1" x14ac:dyDescent="0.25">
      <c r="F908" s="3" t="s">
        <v>2546</v>
      </c>
      <c r="G908" s="2">
        <v>17471</v>
      </c>
      <c r="H908" s="2" t="s">
        <v>1225</v>
      </c>
      <c r="I908" s="2" t="s">
        <v>1438</v>
      </c>
      <c r="J908" s="2" t="s">
        <v>1439</v>
      </c>
      <c r="M908" s="2" t="s">
        <v>779</v>
      </c>
      <c r="N908" s="2">
        <v>37</v>
      </c>
      <c r="O908" s="2">
        <v>36</v>
      </c>
    </row>
    <row r="909" spans="6:15" ht="15" customHeight="1" x14ac:dyDescent="0.25">
      <c r="F909" s="3" t="s">
        <v>2547</v>
      </c>
      <c r="G909" s="2">
        <v>26363</v>
      </c>
      <c r="H909" s="2" t="s">
        <v>1225</v>
      </c>
      <c r="I909" s="2" t="s">
        <v>1230</v>
      </c>
      <c r="J909" s="2" t="s">
        <v>1231</v>
      </c>
      <c r="M909" s="2" t="s">
        <v>5190</v>
      </c>
      <c r="N909" s="2">
        <v>37</v>
      </c>
      <c r="O909" s="2">
        <v>37</v>
      </c>
    </row>
    <row r="910" spans="6:15" ht="15" customHeight="1" x14ac:dyDescent="0.25">
      <c r="F910" s="3" t="s">
        <v>2548</v>
      </c>
      <c r="G910" s="2">
        <v>14446</v>
      </c>
      <c r="H910" s="2" t="s">
        <v>1225</v>
      </c>
      <c r="I910" s="2" t="s">
        <v>2549</v>
      </c>
      <c r="J910" s="2" t="s">
        <v>2550</v>
      </c>
      <c r="M910" s="2" t="s">
        <v>1049</v>
      </c>
      <c r="N910" s="2">
        <v>36</v>
      </c>
      <c r="O910" s="2">
        <v>35</v>
      </c>
    </row>
    <row r="911" spans="6:15" ht="15" customHeight="1" x14ac:dyDescent="0.25">
      <c r="F911" s="3" t="s">
        <v>2551</v>
      </c>
      <c r="G911" s="2">
        <v>4936</v>
      </c>
      <c r="H911" s="2" t="s">
        <v>245</v>
      </c>
      <c r="I911" s="2" t="s">
        <v>956</v>
      </c>
      <c r="J911" s="2" t="s">
        <v>957</v>
      </c>
      <c r="M911" s="2" t="s">
        <v>896</v>
      </c>
      <c r="N911" s="2">
        <v>37</v>
      </c>
      <c r="O911" s="2">
        <v>37</v>
      </c>
    </row>
    <row r="912" spans="6:15" ht="15" customHeight="1" x14ac:dyDescent="0.25">
      <c r="F912" s="3" t="s">
        <v>2552</v>
      </c>
      <c r="G912" s="2">
        <v>5269</v>
      </c>
      <c r="H912" s="2" t="s">
        <v>245</v>
      </c>
      <c r="I912" s="2" t="s">
        <v>1255</v>
      </c>
      <c r="J912" s="2" t="s">
        <v>1256</v>
      </c>
      <c r="M912" s="2" t="s">
        <v>5191</v>
      </c>
      <c r="N912" s="2">
        <v>37</v>
      </c>
      <c r="O912" s="2">
        <v>37</v>
      </c>
    </row>
    <row r="913" spans="6:15" ht="15" customHeight="1" x14ac:dyDescent="0.25">
      <c r="F913" s="3" t="s">
        <v>2553</v>
      </c>
      <c r="G913" s="2">
        <v>4929</v>
      </c>
      <c r="H913" s="2" t="s">
        <v>245</v>
      </c>
      <c r="I913" s="2" t="s">
        <v>298</v>
      </c>
      <c r="J913" s="2" t="s">
        <v>299</v>
      </c>
      <c r="M913" s="2" t="s">
        <v>1201</v>
      </c>
      <c r="N913" s="2">
        <v>37</v>
      </c>
      <c r="O913" s="2">
        <v>36</v>
      </c>
    </row>
    <row r="914" spans="6:15" ht="15" customHeight="1" x14ac:dyDescent="0.25">
      <c r="F914" s="3" t="s">
        <v>2554</v>
      </c>
      <c r="G914" s="2">
        <v>5298</v>
      </c>
      <c r="H914" s="2" t="s">
        <v>245</v>
      </c>
      <c r="I914" s="2" t="s">
        <v>2555</v>
      </c>
      <c r="J914" s="2" t="s">
        <v>2556</v>
      </c>
      <c r="M914" s="2" t="s">
        <v>5192</v>
      </c>
      <c r="N914" s="2">
        <v>37</v>
      </c>
      <c r="O914" s="2">
        <v>37</v>
      </c>
    </row>
    <row r="915" spans="6:15" ht="15" customHeight="1" x14ac:dyDescent="0.25">
      <c r="F915" s="3" t="s">
        <v>2557</v>
      </c>
      <c r="G915" s="2">
        <v>4956</v>
      </c>
      <c r="H915" s="2" t="s">
        <v>245</v>
      </c>
      <c r="I915" s="2" t="s">
        <v>1403</v>
      </c>
      <c r="J915" s="2" t="s">
        <v>1404</v>
      </c>
      <c r="M915" s="2" t="s">
        <v>1238</v>
      </c>
      <c r="N915" s="2">
        <v>37</v>
      </c>
      <c r="O915" s="2">
        <v>37</v>
      </c>
    </row>
    <row r="916" spans="6:15" ht="15" customHeight="1" x14ac:dyDescent="0.25">
      <c r="F916" s="3" t="s">
        <v>2558</v>
      </c>
      <c r="G916" s="2">
        <v>5109</v>
      </c>
      <c r="H916" s="2" t="s">
        <v>245</v>
      </c>
      <c r="I916" s="2" t="s">
        <v>958</v>
      </c>
      <c r="J916" s="2" t="s">
        <v>959</v>
      </c>
      <c r="M916" s="2" t="s">
        <v>5193</v>
      </c>
      <c r="N916" s="2">
        <v>35</v>
      </c>
      <c r="O916" s="2">
        <v>35</v>
      </c>
    </row>
    <row r="917" spans="6:15" ht="15" customHeight="1" x14ac:dyDescent="0.25">
      <c r="F917" s="3" t="s">
        <v>2559</v>
      </c>
      <c r="G917" s="2">
        <v>5266</v>
      </c>
      <c r="H917" s="2" t="s">
        <v>245</v>
      </c>
      <c r="I917" s="2" t="s">
        <v>960</v>
      </c>
      <c r="J917" s="2" t="s">
        <v>961</v>
      </c>
      <c r="M917" s="2" t="s">
        <v>1396</v>
      </c>
      <c r="N917" s="2">
        <v>37</v>
      </c>
      <c r="O917" s="2">
        <v>37</v>
      </c>
    </row>
    <row r="918" spans="6:15" ht="15" customHeight="1" x14ac:dyDescent="0.25">
      <c r="F918" s="3" t="s">
        <v>2560</v>
      </c>
      <c r="G918" s="2">
        <v>23643</v>
      </c>
      <c r="H918" s="2" t="s">
        <v>245</v>
      </c>
      <c r="I918" s="2" t="s">
        <v>962</v>
      </c>
      <c r="J918" s="2" t="s">
        <v>963</v>
      </c>
      <c r="M918" s="2" t="s">
        <v>5194</v>
      </c>
      <c r="N918" s="2">
        <v>37</v>
      </c>
      <c r="O918" s="2">
        <v>37</v>
      </c>
    </row>
    <row r="919" spans="6:15" ht="15" customHeight="1" x14ac:dyDescent="0.25">
      <c r="F919" s="3" t="s">
        <v>2561</v>
      </c>
      <c r="G919" s="2">
        <v>5199</v>
      </c>
      <c r="H919" s="2" t="s">
        <v>245</v>
      </c>
      <c r="I919" s="2" t="s">
        <v>964</v>
      </c>
      <c r="J919" s="2" t="s">
        <v>965</v>
      </c>
      <c r="M919" s="2" t="s">
        <v>1073</v>
      </c>
      <c r="N919" s="2">
        <v>35</v>
      </c>
      <c r="O919" s="2">
        <v>35</v>
      </c>
    </row>
    <row r="920" spans="6:15" ht="15" customHeight="1" x14ac:dyDescent="0.25">
      <c r="F920" s="3" t="s">
        <v>2562</v>
      </c>
      <c r="G920" s="2">
        <v>5078</v>
      </c>
      <c r="H920" s="2" t="s">
        <v>245</v>
      </c>
      <c r="I920" s="2" t="s">
        <v>966</v>
      </c>
      <c r="J920" s="2" t="s">
        <v>967</v>
      </c>
      <c r="M920" s="2" t="s">
        <v>5195</v>
      </c>
      <c r="N920" s="2">
        <v>35</v>
      </c>
      <c r="O920" s="2">
        <v>35</v>
      </c>
    </row>
    <row r="921" spans="6:15" ht="15" customHeight="1" x14ac:dyDescent="0.25">
      <c r="F921" s="3" t="s">
        <v>2563</v>
      </c>
      <c r="G921" s="2">
        <v>5092</v>
      </c>
      <c r="H921" s="2" t="s">
        <v>245</v>
      </c>
      <c r="I921" s="2" t="s">
        <v>968</v>
      </c>
      <c r="J921" s="2" t="s">
        <v>969</v>
      </c>
      <c r="M921" s="2" t="s">
        <v>5196</v>
      </c>
      <c r="N921" s="2">
        <v>35</v>
      </c>
      <c r="O921" s="2">
        <v>35</v>
      </c>
    </row>
    <row r="922" spans="6:15" ht="15" customHeight="1" x14ac:dyDescent="0.25">
      <c r="F922" s="3" t="s">
        <v>2564</v>
      </c>
      <c r="G922" s="2">
        <v>5219</v>
      </c>
      <c r="H922" s="2" t="s">
        <v>245</v>
      </c>
      <c r="I922" s="2" t="s">
        <v>249</v>
      </c>
      <c r="J922" s="2" t="s">
        <v>250</v>
      </c>
      <c r="M922" s="2" t="s">
        <v>5197</v>
      </c>
      <c r="N922" s="2">
        <v>35</v>
      </c>
      <c r="O922" s="2">
        <v>35</v>
      </c>
    </row>
    <row r="923" spans="6:15" ht="15" customHeight="1" x14ac:dyDescent="0.25">
      <c r="F923" s="3" t="s">
        <v>2565</v>
      </c>
      <c r="G923" s="2">
        <v>5152</v>
      </c>
      <c r="H923" s="2" t="s">
        <v>245</v>
      </c>
      <c r="I923" s="2" t="s">
        <v>252</v>
      </c>
      <c r="J923" s="2" t="s">
        <v>253</v>
      </c>
      <c r="M923" s="2" t="s">
        <v>5198</v>
      </c>
      <c r="N923" s="2">
        <v>36</v>
      </c>
      <c r="O923" s="2">
        <v>36</v>
      </c>
    </row>
    <row r="924" spans="6:15" ht="15" customHeight="1" x14ac:dyDescent="0.25">
      <c r="F924" s="3" t="s">
        <v>2566</v>
      </c>
      <c r="G924" s="2">
        <v>5817</v>
      </c>
      <c r="H924" s="2" t="s">
        <v>245</v>
      </c>
      <c r="I924" s="2" t="s">
        <v>296</v>
      </c>
      <c r="J924" s="2" t="s">
        <v>297</v>
      </c>
      <c r="M924" s="2" t="s">
        <v>5199</v>
      </c>
      <c r="N924" s="2">
        <v>37</v>
      </c>
      <c r="O924" s="2">
        <v>37</v>
      </c>
    </row>
    <row r="925" spans="6:15" ht="15" customHeight="1" x14ac:dyDescent="0.25">
      <c r="F925" s="3" t="s">
        <v>2567</v>
      </c>
      <c r="G925" s="2">
        <v>5033</v>
      </c>
      <c r="H925" s="2" t="s">
        <v>245</v>
      </c>
      <c r="I925" s="2" t="s">
        <v>246</v>
      </c>
      <c r="J925" s="2" t="s">
        <v>247</v>
      </c>
      <c r="M925" s="2" t="s">
        <v>5200</v>
      </c>
      <c r="N925" s="2">
        <v>37</v>
      </c>
      <c r="O925" s="2">
        <v>37</v>
      </c>
    </row>
    <row r="926" spans="6:15" ht="15" customHeight="1" x14ac:dyDescent="0.25">
      <c r="F926" s="3" t="s">
        <v>2568</v>
      </c>
      <c r="G926" s="2">
        <v>5277</v>
      </c>
      <c r="H926" s="2" t="s">
        <v>245</v>
      </c>
      <c r="I926" s="2" t="s">
        <v>970</v>
      </c>
      <c r="J926" s="2" t="s">
        <v>971</v>
      </c>
      <c r="M926" s="2" t="s">
        <v>5201</v>
      </c>
      <c r="N926" s="2">
        <v>37</v>
      </c>
      <c r="O926" s="2">
        <v>37</v>
      </c>
    </row>
    <row r="927" spans="6:15" ht="15" customHeight="1" x14ac:dyDescent="0.25">
      <c r="F927" s="3" t="s">
        <v>2569</v>
      </c>
      <c r="G927" s="2">
        <v>5216</v>
      </c>
      <c r="H927" s="2" t="s">
        <v>245</v>
      </c>
      <c r="I927" s="2" t="s">
        <v>972</v>
      </c>
      <c r="J927" s="2" t="s">
        <v>973</v>
      </c>
      <c r="M927" s="2" t="s">
        <v>5202</v>
      </c>
      <c r="N927" s="2">
        <v>37</v>
      </c>
      <c r="O927" s="2">
        <v>37</v>
      </c>
    </row>
    <row r="928" spans="6:15" ht="15" customHeight="1" x14ac:dyDescent="0.25">
      <c r="F928" s="3" t="s">
        <v>2570</v>
      </c>
      <c r="G928" s="2">
        <v>5123</v>
      </c>
      <c r="H928" s="2" t="s">
        <v>245</v>
      </c>
      <c r="I928" s="2" t="s">
        <v>1120</v>
      </c>
      <c r="J928" s="2" t="s">
        <v>2571</v>
      </c>
      <c r="M928" s="2" t="s">
        <v>5203</v>
      </c>
      <c r="N928" s="2">
        <v>37</v>
      </c>
      <c r="O928" s="2">
        <v>37</v>
      </c>
    </row>
    <row r="929" spans="6:15" ht="15" customHeight="1" x14ac:dyDescent="0.25">
      <c r="F929" s="3" t="s">
        <v>2572</v>
      </c>
      <c r="G929" s="2">
        <v>5294</v>
      </c>
      <c r="H929" s="2" t="s">
        <v>245</v>
      </c>
      <c r="I929" s="2" t="s">
        <v>974</v>
      </c>
      <c r="J929" s="2" t="s">
        <v>975</v>
      </c>
      <c r="M929" s="2" t="s">
        <v>5204</v>
      </c>
      <c r="N929" s="2">
        <v>37</v>
      </c>
      <c r="O929" s="2">
        <v>37</v>
      </c>
    </row>
    <row r="930" spans="6:15" ht="15" customHeight="1" x14ac:dyDescent="0.25">
      <c r="F930" s="3" t="s">
        <v>2573</v>
      </c>
      <c r="G930" s="2">
        <v>5034</v>
      </c>
      <c r="H930" s="2" t="s">
        <v>245</v>
      </c>
      <c r="I930" s="2" t="s">
        <v>976</v>
      </c>
      <c r="J930" s="2" t="s">
        <v>977</v>
      </c>
      <c r="M930" s="2" t="s">
        <v>2781</v>
      </c>
      <c r="N930" s="2">
        <v>35</v>
      </c>
      <c r="O930" s="2">
        <v>35</v>
      </c>
    </row>
    <row r="931" spans="6:15" ht="15" customHeight="1" x14ac:dyDescent="0.25">
      <c r="F931" s="3" t="s">
        <v>2574</v>
      </c>
      <c r="G931" s="2">
        <v>5080</v>
      </c>
      <c r="H931" s="2" t="s">
        <v>245</v>
      </c>
      <c r="I931" s="2" t="s">
        <v>978</v>
      </c>
      <c r="J931" s="2" t="s">
        <v>979</v>
      </c>
      <c r="M931" s="2" t="s">
        <v>5205</v>
      </c>
      <c r="N931" s="2">
        <v>35</v>
      </c>
      <c r="O931" s="2">
        <v>35</v>
      </c>
    </row>
    <row r="932" spans="6:15" ht="15" customHeight="1" x14ac:dyDescent="0.25">
      <c r="F932" s="3" t="s">
        <v>2575</v>
      </c>
      <c r="G932" s="2">
        <v>23653</v>
      </c>
      <c r="H932" s="2" t="s">
        <v>245</v>
      </c>
      <c r="I932" s="2" t="s">
        <v>2576</v>
      </c>
      <c r="J932" s="2" t="s">
        <v>2577</v>
      </c>
      <c r="M932" s="2" t="s">
        <v>5206</v>
      </c>
      <c r="N932" s="2">
        <v>35</v>
      </c>
      <c r="O932" s="2">
        <v>35</v>
      </c>
    </row>
    <row r="933" spans="6:15" ht="15" customHeight="1" x14ac:dyDescent="0.25">
      <c r="F933" s="3" t="s">
        <v>2578</v>
      </c>
      <c r="G933" s="2">
        <v>5847</v>
      </c>
      <c r="H933" s="2" t="s">
        <v>245</v>
      </c>
      <c r="I933" s="2" t="s">
        <v>1405</v>
      </c>
      <c r="J933" s="2" t="s">
        <v>1406</v>
      </c>
      <c r="M933" s="2" t="s">
        <v>5207</v>
      </c>
      <c r="N933" s="2">
        <v>35</v>
      </c>
      <c r="O933" s="2">
        <v>35</v>
      </c>
    </row>
    <row r="934" spans="6:15" ht="15" customHeight="1" x14ac:dyDescent="0.25">
      <c r="F934" s="3" t="s">
        <v>2579</v>
      </c>
      <c r="G934" s="2">
        <v>5091</v>
      </c>
      <c r="H934" s="2" t="s">
        <v>245</v>
      </c>
      <c r="I934" s="2" t="s">
        <v>980</v>
      </c>
      <c r="J934" s="2" t="s">
        <v>981</v>
      </c>
      <c r="M934" s="2" t="s">
        <v>5208</v>
      </c>
      <c r="N934" s="2">
        <v>37</v>
      </c>
      <c r="O934" s="2">
        <v>37</v>
      </c>
    </row>
    <row r="935" spans="6:15" ht="15" customHeight="1" x14ac:dyDescent="0.25">
      <c r="F935" s="3" t="s">
        <v>2580</v>
      </c>
      <c r="G935" s="2">
        <v>5089</v>
      </c>
      <c r="H935" s="2" t="s">
        <v>245</v>
      </c>
      <c r="I935" s="2" t="s">
        <v>255</v>
      </c>
      <c r="J935" s="2" t="s">
        <v>256</v>
      </c>
      <c r="M935" s="2" t="s">
        <v>5209</v>
      </c>
      <c r="N935" s="2">
        <v>37</v>
      </c>
      <c r="O935" s="2">
        <v>37</v>
      </c>
    </row>
    <row r="936" spans="6:15" ht="15" customHeight="1" x14ac:dyDescent="0.25">
      <c r="F936" s="3" t="s">
        <v>2581</v>
      </c>
      <c r="G936" s="2">
        <v>5039</v>
      </c>
      <c r="H936" s="2" t="s">
        <v>245</v>
      </c>
      <c r="I936" s="2" t="s">
        <v>258</v>
      </c>
      <c r="J936" s="2" t="s">
        <v>259</v>
      </c>
      <c r="M936" s="2" t="s">
        <v>5210</v>
      </c>
      <c r="N936" s="2">
        <v>37</v>
      </c>
      <c r="O936" s="2">
        <v>37</v>
      </c>
    </row>
    <row r="937" spans="6:15" ht="15" customHeight="1" x14ac:dyDescent="0.25">
      <c r="F937" s="3" t="s">
        <v>2582</v>
      </c>
      <c r="G937" s="2">
        <v>5150</v>
      </c>
      <c r="H937" s="2" t="s">
        <v>245</v>
      </c>
      <c r="I937" s="2" t="s">
        <v>982</v>
      </c>
      <c r="J937" s="2" t="s">
        <v>983</v>
      </c>
      <c r="M937" s="2" t="s">
        <v>5211</v>
      </c>
      <c r="N937" s="2">
        <v>37</v>
      </c>
      <c r="O937" s="2">
        <v>37</v>
      </c>
    </row>
    <row r="938" spans="6:15" ht="15" customHeight="1" x14ac:dyDescent="0.25">
      <c r="F938" s="3" t="s">
        <v>2583</v>
      </c>
      <c r="G938" s="2">
        <v>5295</v>
      </c>
      <c r="H938" s="2" t="s">
        <v>245</v>
      </c>
      <c r="I938" s="2" t="s">
        <v>984</v>
      </c>
      <c r="J938" s="2" t="s">
        <v>985</v>
      </c>
      <c r="M938" s="2" t="s">
        <v>5212</v>
      </c>
      <c r="N938" s="2">
        <v>37</v>
      </c>
      <c r="O938" s="2">
        <v>37</v>
      </c>
    </row>
    <row r="939" spans="6:15" ht="15" customHeight="1" x14ac:dyDescent="0.25">
      <c r="F939" s="3" t="s">
        <v>2584</v>
      </c>
      <c r="G939" s="2">
        <v>5154</v>
      </c>
      <c r="H939" s="2" t="s">
        <v>245</v>
      </c>
      <c r="I939" s="2" t="s">
        <v>261</v>
      </c>
      <c r="J939" s="2" t="s">
        <v>262</v>
      </c>
      <c r="M939" s="2" t="s">
        <v>5213</v>
      </c>
      <c r="N939" s="2">
        <v>37</v>
      </c>
      <c r="O939" s="2">
        <v>37</v>
      </c>
    </row>
    <row r="940" spans="6:15" ht="15" customHeight="1" x14ac:dyDescent="0.25">
      <c r="F940" s="3" t="s">
        <v>2585</v>
      </c>
      <c r="G940" s="2">
        <v>5292</v>
      </c>
      <c r="H940" s="2" t="s">
        <v>245</v>
      </c>
      <c r="I940" s="2" t="s">
        <v>986</v>
      </c>
      <c r="J940" s="2" t="s">
        <v>987</v>
      </c>
      <c r="M940" s="2" t="s">
        <v>5214</v>
      </c>
      <c r="N940" s="2">
        <v>37</v>
      </c>
      <c r="O940" s="2">
        <v>37</v>
      </c>
    </row>
    <row r="941" spans="6:15" ht="15" customHeight="1" x14ac:dyDescent="0.25">
      <c r="F941" s="3" t="s">
        <v>2586</v>
      </c>
      <c r="G941" s="2">
        <v>5888</v>
      </c>
      <c r="H941" s="2" t="s">
        <v>245</v>
      </c>
      <c r="I941" s="2" t="s">
        <v>988</v>
      </c>
      <c r="J941" s="2" t="s">
        <v>989</v>
      </c>
      <c r="M941" s="2" t="s">
        <v>5215</v>
      </c>
      <c r="N941" s="2">
        <v>35</v>
      </c>
      <c r="O941" s="2">
        <v>35</v>
      </c>
    </row>
    <row r="942" spans="6:15" ht="15" customHeight="1" x14ac:dyDescent="0.25">
      <c r="F942" s="3" t="s">
        <v>2587</v>
      </c>
      <c r="G942" s="2">
        <v>5159</v>
      </c>
      <c r="H942" s="2" t="s">
        <v>245</v>
      </c>
      <c r="I942" s="2" t="s">
        <v>990</v>
      </c>
      <c r="J942" s="2" t="s">
        <v>991</v>
      </c>
    </row>
    <row r="943" spans="6:15" ht="15" customHeight="1" x14ac:dyDescent="0.25">
      <c r="F943" s="3" t="s">
        <v>2588</v>
      </c>
      <c r="G943" s="2">
        <v>5111</v>
      </c>
      <c r="H943" s="2" t="s">
        <v>245</v>
      </c>
      <c r="I943" s="2" t="s">
        <v>992</v>
      </c>
      <c r="J943" s="2" t="s">
        <v>993</v>
      </c>
    </row>
    <row r="944" spans="6:15" ht="15" customHeight="1" x14ac:dyDescent="0.25">
      <c r="F944" s="3" t="s">
        <v>2589</v>
      </c>
      <c r="G944" s="2">
        <v>4986</v>
      </c>
      <c r="H944" s="2" t="s">
        <v>245</v>
      </c>
      <c r="I944" s="2" t="s">
        <v>300</v>
      </c>
      <c r="J944" s="2" t="s">
        <v>301</v>
      </c>
    </row>
    <row r="945" spans="6:10" ht="15" customHeight="1" x14ac:dyDescent="0.25">
      <c r="F945" s="3" t="s">
        <v>2590</v>
      </c>
      <c r="G945" s="2">
        <v>5312</v>
      </c>
      <c r="H945" s="2" t="s">
        <v>245</v>
      </c>
      <c r="I945" s="2" t="s">
        <v>994</v>
      </c>
      <c r="J945" s="2" t="s">
        <v>995</v>
      </c>
    </row>
    <row r="946" spans="6:10" ht="15" customHeight="1" x14ac:dyDescent="0.25">
      <c r="F946" s="3" t="s">
        <v>2591</v>
      </c>
      <c r="G946" s="2">
        <v>4898</v>
      </c>
      <c r="H946" s="2" t="s">
        <v>245</v>
      </c>
      <c r="I946" s="2" t="s">
        <v>302</v>
      </c>
      <c r="J946" s="2" t="s">
        <v>303</v>
      </c>
    </row>
    <row r="947" spans="6:10" ht="15" customHeight="1" x14ac:dyDescent="0.25">
      <c r="F947" s="3" t="s">
        <v>2592</v>
      </c>
      <c r="G947" s="2">
        <v>4894</v>
      </c>
      <c r="H947" s="2" t="s">
        <v>245</v>
      </c>
      <c r="I947" s="2" t="s">
        <v>538</v>
      </c>
      <c r="J947" s="2" t="s">
        <v>539</v>
      </c>
    </row>
    <row r="948" spans="6:10" ht="15" customHeight="1" x14ac:dyDescent="0.25">
      <c r="F948" s="3" t="s">
        <v>2593</v>
      </c>
      <c r="G948" s="2">
        <v>5008</v>
      </c>
      <c r="H948" s="2" t="s">
        <v>245</v>
      </c>
      <c r="I948" s="2" t="s">
        <v>996</v>
      </c>
      <c r="J948" s="2" t="s">
        <v>997</v>
      </c>
    </row>
    <row r="949" spans="6:10" ht="15" customHeight="1" x14ac:dyDescent="0.25">
      <c r="F949" s="3" t="s">
        <v>2594</v>
      </c>
      <c r="G949" s="2">
        <v>4958</v>
      </c>
      <c r="H949" s="2" t="s">
        <v>245</v>
      </c>
      <c r="I949" s="2" t="s">
        <v>1257</v>
      </c>
      <c r="J949" s="2" t="s">
        <v>1258</v>
      </c>
    </row>
    <row r="950" spans="6:10" ht="15" customHeight="1" x14ac:dyDescent="0.25">
      <c r="F950" s="3" t="s">
        <v>2595</v>
      </c>
      <c r="G950" s="2">
        <v>4896</v>
      </c>
      <c r="H950" s="2" t="s">
        <v>245</v>
      </c>
      <c r="I950" s="2" t="s">
        <v>1000</v>
      </c>
      <c r="J950" s="2" t="s">
        <v>1001</v>
      </c>
    </row>
    <row r="951" spans="6:10" ht="15" customHeight="1" x14ac:dyDescent="0.25">
      <c r="F951" s="3" t="s">
        <v>2596</v>
      </c>
      <c r="G951" s="2">
        <v>4990</v>
      </c>
      <c r="H951" s="2" t="s">
        <v>245</v>
      </c>
      <c r="I951" s="2" t="s">
        <v>1002</v>
      </c>
      <c r="J951" s="2" t="s">
        <v>1003</v>
      </c>
    </row>
    <row r="952" spans="6:10" ht="15" customHeight="1" x14ac:dyDescent="0.25">
      <c r="F952" s="3" t="s">
        <v>2597</v>
      </c>
      <c r="G952" s="2">
        <v>895</v>
      </c>
      <c r="H952" s="2" t="s">
        <v>760</v>
      </c>
      <c r="I952" s="2" t="s">
        <v>1232</v>
      </c>
      <c r="J952" s="2" t="s">
        <v>1233</v>
      </c>
    </row>
    <row r="953" spans="6:10" ht="15" customHeight="1" x14ac:dyDescent="0.25">
      <c r="F953" s="3" t="s">
        <v>2598</v>
      </c>
      <c r="G953" s="2">
        <v>887</v>
      </c>
      <c r="H953" s="2" t="s">
        <v>760</v>
      </c>
      <c r="I953" s="2" t="s">
        <v>761</v>
      </c>
      <c r="J953" s="2" t="s">
        <v>762</v>
      </c>
    </row>
    <row r="954" spans="6:10" ht="15" customHeight="1" x14ac:dyDescent="0.25">
      <c r="F954" s="3" t="s">
        <v>2599</v>
      </c>
      <c r="G954" s="2">
        <v>888</v>
      </c>
      <c r="H954" s="2" t="s">
        <v>760</v>
      </c>
      <c r="I954" s="2" t="s">
        <v>763</v>
      </c>
      <c r="J954" s="2" t="s">
        <v>764</v>
      </c>
    </row>
    <row r="955" spans="6:10" ht="15" customHeight="1" x14ac:dyDescent="0.25">
      <c r="F955" s="3" t="s">
        <v>2600</v>
      </c>
      <c r="G955" s="2">
        <v>861</v>
      </c>
      <c r="H955" s="2" t="s">
        <v>760</v>
      </c>
      <c r="I955" s="2" t="s">
        <v>765</v>
      </c>
      <c r="J955" s="2" t="s">
        <v>766</v>
      </c>
    </row>
    <row r="956" spans="6:10" ht="15" customHeight="1" x14ac:dyDescent="0.25">
      <c r="F956" s="3" t="s">
        <v>2601</v>
      </c>
      <c r="G956" s="2">
        <v>878</v>
      </c>
      <c r="H956" s="2" t="s">
        <v>760</v>
      </c>
      <c r="I956" s="2" t="s">
        <v>2602</v>
      </c>
      <c r="J956" s="2" t="s">
        <v>2603</v>
      </c>
    </row>
    <row r="957" spans="6:10" ht="15" customHeight="1" x14ac:dyDescent="0.25">
      <c r="F957" s="3" t="s">
        <v>2604</v>
      </c>
      <c r="G957" s="2">
        <v>29382</v>
      </c>
      <c r="H957" s="2" t="s">
        <v>1322</v>
      </c>
      <c r="I957" s="2" t="s">
        <v>2605</v>
      </c>
      <c r="J957" s="2" t="s">
        <v>2606</v>
      </c>
    </row>
    <row r="958" spans="6:10" ht="15" customHeight="1" x14ac:dyDescent="0.25">
      <c r="F958" s="3" t="s">
        <v>2607</v>
      </c>
      <c r="G958" s="2">
        <v>1057</v>
      </c>
      <c r="H958" s="2" t="s">
        <v>1322</v>
      </c>
      <c r="I958" s="2" t="s">
        <v>2608</v>
      </c>
      <c r="J958" s="2" t="s">
        <v>2609</v>
      </c>
    </row>
    <row r="959" spans="6:10" ht="15" customHeight="1" x14ac:dyDescent="0.25">
      <c r="F959" s="3" t="s">
        <v>2610</v>
      </c>
      <c r="G959" s="2">
        <v>1002</v>
      </c>
      <c r="H959" s="2" t="s">
        <v>1322</v>
      </c>
      <c r="I959" s="2" t="s">
        <v>1323</v>
      </c>
      <c r="J959" s="2" t="s">
        <v>1324</v>
      </c>
    </row>
    <row r="960" spans="6:10" ht="15" customHeight="1" x14ac:dyDescent="0.25">
      <c r="F960" s="3" t="s">
        <v>2611</v>
      </c>
      <c r="G960" s="2">
        <v>991</v>
      </c>
      <c r="H960" s="2" t="s">
        <v>1322</v>
      </c>
      <c r="I960" s="2" t="s">
        <v>1325</v>
      </c>
      <c r="J960" s="2" t="s">
        <v>1326</v>
      </c>
    </row>
    <row r="961" spans="6:10" ht="15" customHeight="1" x14ac:dyDescent="0.25">
      <c r="F961" s="3" t="s">
        <v>2612</v>
      </c>
      <c r="G961" s="2">
        <v>24595</v>
      </c>
      <c r="H961" s="2" t="s">
        <v>1322</v>
      </c>
      <c r="I961" s="2" t="s">
        <v>1327</v>
      </c>
      <c r="J961" s="2" t="s">
        <v>1328</v>
      </c>
    </row>
    <row r="962" spans="6:10" ht="15" customHeight="1" x14ac:dyDescent="0.25">
      <c r="F962" s="3" t="s">
        <v>2613</v>
      </c>
      <c r="G962" s="2">
        <v>992</v>
      </c>
      <c r="H962" s="2" t="s">
        <v>1322</v>
      </c>
      <c r="I962" s="2" t="s">
        <v>1329</v>
      </c>
      <c r="J962" s="2" t="s">
        <v>1330</v>
      </c>
    </row>
    <row r="963" spans="6:10" ht="15" customHeight="1" x14ac:dyDescent="0.25">
      <c r="F963" s="3" t="s">
        <v>2614</v>
      </c>
      <c r="G963" s="2">
        <v>993</v>
      </c>
      <c r="H963" s="2" t="s">
        <v>1322</v>
      </c>
      <c r="I963" s="2" t="s">
        <v>1331</v>
      </c>
      <c r="J963" s="2" t="s">
        <v>1332</v>
      </c>
    </row>
    <row r="964" spans="6:10" ht="15" customHeight="1" x14ac:dyDescent="0.25">
      <c r="F964" s="3" t="s">
        <v>2615</v>
      </c>
      <c r="G964" s="2">
        <v>21360</v>
      </c>
      <c r="H964" s="2" t="s">
        <v>1004</v>
      </c>
      <c r="I964" s="2" t="s">
        <v>1196</v>
      </c>
      <c r="J964" s="2" t="s">
        <v>1197</v>
      </c>
    </row>
    <row r="965" spans="6:10" ht="15" customHeight="1" x14ac:dyDescent="0.25">
      <c r="F965" s="3" t="s">
        <v>2616</v>
      </c>
      <c r="G965" s="2">
        <v>12925</v>
      </c>
      <c r="H965" s="2" t="s">
        <v>1004</v>
      </c>
      <c r="I965" s="2" t="s">
        <v>1005</v>
      </c>
      <c r="J965" s="2" t="s">
        <v>1006</v>
      </c>
    </row>
    <row r="966" spans="6:10" ht="15" customHeight="1" x14ac:dyDescent="0.25">
      <c r="F966" s="3" t="s">
        <v>2617</v>
      </c>
      <c r="G966" s="2">
        <v>21212</v>
      </c>
      <c r="H966" s="2" t="s">
        <v>1004</v>
      </c>
      <c r="I966" s="2" t="s">
        <v>1007</v>
      </c>
      <c r="J966" s="2" t="s">
        <v>1008</v>
      </c>
    </row>
    <row r="967" spans="6:10" ht="15" customHeight="1" x14ac:dyDescent="0.25">
      <c r="F967" s="3" t="s">
        <v>2618</v>
      </c>
      <c r="G967" s="2">
        <v>27322</v>
      </c>
      <c r="H967" s="2" t="s">
        <v>1004</v>
      </c>
      <c r="I967" s="2" t="s">
        <v>1009</v>
      </c>
      <c r="J967" s="2" t="s">
        <v>1010</v>
      </c>
    </row>
    <row r="968" spans="6:10" ht="15" customHeight="1" x14ac:dyDescent="0.25">
      <c r="F968" s="3" t="s">
        <v>2619</v>
      </c>
      <c r="G968" s="2">
        <v>21384</v>
      </c>
      <c r="H968" s="2" t="s">
        <v>1004</v>
      </c>
      <c r="I968" s="2" t="s">
        <v>1011</v>
      </c>
      <c r="J968" s="2" t="s">
        <v>1012</v>
      </c>
    </row>
    <row r="969" spans="6:10" ht="15" customHeight="1" x14ac:dyDescent="0.25">
      <c r="F969" s="3" t="s">
        <v>2620</v>
      </c>
      <c r="G969" s="2">
        <v>20943</v>
      </c>
      <c r="H969" s="2" t="s">
        <v>1004</v>
      </c>
      <c r="I969" s="2" t="s">
        <v>1013</v>
      </c>
      <c r="J969" s="2" t="s">
        <v>1014</v>
      </c>
    </row>
    <row r="970" spans="6:10" ht="15" customHeight="1" x14ac:dyDescent="0.25">
      <c r="F970" s="3" t="s">
        <v>2621</v>
      </c>
      <c r="G970" s="2">
        <v>21354</v>
      </c>
      <c r="H970" s="2" t="s">
        <v>1004</v>
      </c>
      <c r="I970" s="2" t="s">
        <v>916</v>
      </c>
      <c r="J970" s="2" t="s">
        <v>1015</v>
      </c>
    </row>
    <row r="971" spans="6:10" ht="15" customHeight="1" x14ac:dyDescent="0.25">
      <c r="F971" s="3" t="s">
        <v>2622</v>
      </c>
      <c r="G971" s="2">
        <v>25847</v>
      </c>
      <c r="H971" s="2" t="s">
        <v>1004</v>
      </c>
      <c r="I971" s="2" t="s">
        <v>1492</v>
      </c>
      <c r="J971" s="2" t="s">
        <v>1493</v>
      </c>
    </row>
    <row r="972" spans="6:10" ht="15" customHeight="1" x14ac:dyDescent="0.25">
      <c r="F972" s="3" t="s">
        <v>2623</v>
      </c>
      <c r="G972" s="2">
        <v>20944</v>
      </c>
      <c r="H972" s="2" t="s">
        <v>1004</v>
      </c>
      <c r="I972" s="2" t="s">
        <v>1488</v>
      </c>
      <c r="J972" s="2" t="s">
        <v>1489</v>
      </c>
    </row>
    <row r="973" spans="6:10" ht="15" customHeight="1" x14ac:dyDescent="0.25">
      <c r="F973" s="3" t="s">
        <v>2624</v>
      </c>
      <c r="G973" s="2">
        <v>20857</v>
      </c>
      <c r="H973" s="2" t="s">
        <v>1004</v>
      </c>
      <c r="I973" s="2" t="s">
        <v>1490</v>
      </c>
      <c r="J973" s="2" t="s">
        <v>1491</v>
      </c>
    </row>
    <row r="974" spans="6:10" ht="15" customHeight="1" x14ac:dyDescent="0.25">
      <c r="F974" s="3" t="s">
        <v>2625</v>
      </c>
      <c r="G974" s="2">
        <v>29005</v>
      </c>
      <c r="H974" s="2" t="s">
        <v>1004</v>
      </c>
      <c r="I974" s="2" t="s">
        <v>1494</v>
      </c>
      <c r="J974" s="2" t="s">
        <v>1495</v>
      </c>
    </row>
    <row r="975" spans="6:10" ht="15" customHeight="1" x14ac:dyDescent="0.25">
      <c r="F975" s="3" t="s">
        <v>2626</v>
      </c>
      <c r="G975" s="2">
        <v>20871</v>
      </c>
      <c r="H975" s="2" t="s">
        <v>1004</v>
      </c>
      <c r="I975" s="2" t="s">
        <v>1016</v>
      </c>
      <c r="J975" s="2" t="s">
        <v>1017</v>
      </c>
    </row>
    <row r="976" spans="6:10" ht="15" customHeight="1" x14ac:dyDescent="0.25">
      <c r="F976" s="3" t="s">
        <v>2627</v>
      </c>
      <c r="G976" s="2">
        <v>21355</v>
      </c>
      <c r="H976" s="2" t="s">
        <v>1004</v>
      </c>
      <c r="I976" s="2" t="s">
        <v>1018</v>
      </c>
      <c r="J976" s="2" t="s">
        <v>1019</v>
      </c>
    </row>
    <row r="977" spans="6:10" ht="15" customHeight="1" x14ac:dyDescent="0.25">
      <c r="F977" s="3" t="s">
        <v>2628</v>
      </c>
      <c r="G977" s="2">
        <v>12924</v>
      </c>
      <c r="H977" s="2" t="s">
        <v>1004</v>
      </c>
      <c r="I977" s="2" t="s">
        <v>1020</v>
      </c>
      <c r="J977" s="2" t="s">
        <v>1021</v>
      </c>
    </row>
    <row r="978" spans="6:10" ht="15" customHeight="1" x14ac:dyDescent="0.25">
      <c r="F978" s="3" t="s">
        <v>2629</v>
      </c>
      <c r="G978" s="2">
        <v>29468</v>
      </c>
      <c r="H978" s="2" t="s">
        <v>1004</v>
      </c>
      <c r="I978" s="2" t="s">
        <v>1022</v>
      </c>
      <c r="J978" s="2" t="s">
        <v>1023</v>
      </c>
    </row>
    <row r="979" spans="6:10" ht="15" customHeight="1" x14ac:dyDescent="0.25">
      <c r="F979" s="3" t="s">
        <v>2630</v>
      </c>
      <c r="G979" s="2">
        <v>21378</v>
      </c>
      <c r="H979" s="2" t="s">
        <v>1004</v>
      </c>
      <c r="I979" s="2" t="s">
        <v>1496</v>
      </c>
      <c r="J979" s="2" t="s">
        <v>1497</v>
      </c>
    </row>
    <row r="980" spans="6:10" ht="15" customHeight="1" x14ac:dyDescent="0.25">
      <c r="F980" s="3" t="s">
        <v>2631</v>
      </c>
      <c r="G980" s="2">
        <v>18652</v>
      </c>
      <c r="H980" s="2" t="s">
        <v>1004</v>
      </c>
      <c r="I980" s="2" t="s">
        <v>1024</v>
      </c>
      <c r="J980" s="2" t="s">
        <v>1025</v>
      </c>
    </row>
    <row r="981" spans="6:10" ht="15" customHeight="1" x14ac:dyDescent="0.25">
      <c r="F981" s="3" t="s">
        <v>2632</v>
      </c>
      <c r="G981" s="2">
        <v>41644</v>
      </c>
      <c r="H981" s="2" t="s">
        <v>1463</v>
      </c>
      <c r="I981" s="2" t="s">
        <v>1464</v>
      </c>
      <c r="J981" s="2" t="s">
        <v>1465</v>
      </c>
    </row>
    <row r="982" spans="6:10" ht="15" customHeight="1" x14ac:dyDescent="0.25">
      <c r="F982" s="3" t="s">
        <v>2633</v>
      </c>
      <c r="G982" s="2">
        <v>11073</v>
      </c>
      <c r="H982" s="2" t="s">
        <v>767</v>
      </c>
      <c r="I982" s="2" t="s">
        <v>768</v>
      </c>
      <c r="J982" s="2" t="s">
        <v>769</v>
      </c>
    </row>
    <row r="983" spans="6:10" ht="15" customHeight="1" x14ac:dyDescent="0.25">
      <c r="F983" s="3" t="s">
        <v>2634</v>
      </c>
      <c r="G983" s="2">
        <v>11582</v>
      </c>
      <c r="H983" s="2" t="s">
        <v>767</v>
      </c>
      <c r="I983" s="2" t="s">
        <v>770</v>
      </c>
      <c r="J983" s="2" t="s">
        <v>771</v>
      </c>
    </row>
    <row r="984" spans="6:10" ht="15" customHeight="1" x14ac:dyDescent="0.25">
      <c r="F984" s="3" t="s">
        <v>2635</v>
      </c>
      <c r="G984" s="2">
        <v>43963</v>
      </c>
      <c r="H984" s="2" t="s">
        <v>767</v>
      </c>
      <c r="I984" s="2" t="s">
        <v>1395</v>
      </c>
      <c r="J984" s="2" t="s">
        <v>1396</v>
      </c>
    </row>
    <row r="985" spans="6:10" ht="15" customHeight="1" x14ac:dyDescent="0.25">
      <c r="F985" s="3" t="s">
        <v>2636</v>
      </c>
      <c r="G985" s="2">
        <v>10801</v>
      </c>
      <c r="H985" s="2" t="s">
        <v>767</v>
      </c>
      <c r="I985" s="2" t="s">
        <v>772</v>
      </c>
      <c r="J985" s="2" t="s">
        <v>773</v>
      </c>
    </row>
    <row r="986" spans="6:10" ht="15" customHeight="1" x14ac:dyDescent="0.25">
      <c r="F986" s="3" t="s">
        <v>2637</v>
      </c>
      <c r="G986" s="2">
        <v>10647</v>
      </c>
      <c r="H986" s="2" t="s">
        <v>767</v>
      </c>
      <c r="I986" s="2" t="s">
        <v>774</v>
      </c>
      <c r="J986" s="2" t="s">
        <v>775</v>
      </c>
    </row>
    <row r="987" spans="6:10" ht="15" customHeight="1" x14ac:dyDescent="0.25">
      <c r="F987" s="3" t="s">
        <v>2638</v>
      </c>
      <c r="G987" s="2">
        <v>11166</v>
      </c>
      <c r="H987" s="2" t="s">
        <v>767</v>
      </c>
      <c r="I987" s="2" t="s">
        <v>1444</v>
      </c>
      <c r="J987" s="2" t="s">
        <v>1445</v>
      </c>
    </row>
    <row r="988" spans="6:10" ht="15" customHeight="1" x14ac:dyDescent="0.25">
      <c r="F988" s="3" t="s">
        <v>2639</v>
      </c>
      <c r="G988" s="2">
        <v>43708</v>
      </c>
      <c r="H988" s="2" t="s">
        <v>767</v>
      </c>
      <c r="I988" s="2" t="s">
        <v>776</v>
      </c>
      <c r="J988" s="2" t="s">
        <v>777</v>
      </c>
    </row>
    <row r="989" spans="6:10" ht="15" customHeight="1" x14ac:dyDescent="0.25">
      <c r="F989" s="3" t="s">
        <v>2640</v>
      </c>
      <c r="G989" s="2">
        <v>11245</v>
      </c>
      <c r="H989" s="2" t="s">
        <v>767</v>
      </c>
      <c r="I989" s="2" t="s">
        <v>1034</v>
      </c>
      <c r="J989" s="2" t="s">
        <v>1035</v>
      </c>
    </row>
    <row r="990" spans="6:10" ht="15" customHeight="1" x14ac:dyDescent="0.25">
      <c r="F990" s="3" t="s">
        <v>2641</v>
      </c>
      <c r="G990" s="2">
        <v>43609</v>
      </c>
      <c r="H990" s="2" t="s">
        <v>767</v>
      </c>
      <c r="I990" s="2" t="s">
        <v>778</v>
      </c>
      <c r="J990" s="2" t="s">
        <v>779</v>
      </c>
    </row>
    <row r="991" spans="6:10" ht="15" customHeight="1" x14ac:dyDescent="0.25">
      <c r="F991" s="3" t="s">
        <v>2642</v>
      </c>
      <c r="G991" s="2">
        <v>10727</v>
      </c>
      <c r="H991" s="2" t="s">
        <v>767</v>
      </c>
      <c r="I991" s="2" t="s">
        <v>780</v>
      </c>
      <c r="J991" s="2" t="s">
        <v>781</v>
      </c>
    </row>
    <row r="992" spans="6:10" ht="15" customHeight="1" x14ac:dyDescent="0.25">
      <c r="F992" s="3" t="s">
        <v>2643</v>
      </c>
      <c r="G992" s="2">
        <v>10905</v>
      </c>
      <c r="H992" s="2" t="s">
        <v>767</v>
      </c>
      <c r="I992" s="2" t="s">
        <v>782</v>
      </c>
      <c r="J992" s="2" t="s">
        <v>783</v>
      </c>
    </row>
    <row r="993" spans="6:10" ht="15" customHeight="1" x14ac:dyDescent="0.25">
      <c r="F993" s="3" t="s">
        <v>2644</v>
      </c>
      <c r="G993" s="2">
        <v>11476</v>
      </c>
      <c r="H993" s="2" t="s">
        <v>767</v>
      </c>
      <c r="I993" s="2" t="s">
        <v>1036</v>
      </c>
      <c r="J993" s="2" t="s">
        <v>1037</v>
      </c>
    </row>
    <row r="994" spans="6:10" ht="15" customHeight="1" x14ac:dyDescent="0.25">
      <c r="F994" s="3" t="s">
        <v>2645</v>
      </c>
      <c r="G994" s="2">
        <v>10790</v>
      </c>
      <c r="H994" s="2" t="s">
        <v>767</v>
      </c>
      <c r="I994" s="2" t="s">
        <v>784</v>
      </c>
      <c r="J994" s="2" t="s">
        <v>785</v>
      </c>
    </row>
    <row r="995" spans="6:10" ht="15" customHeight="1" x14ac:dyDescent="0.25">
      <c r="F995" s="3" t="s">
        <v>2646</v>
      </c>
      <c r="G995" s="2">
        <v>6815</v>
      </c>
      <c r="H995" s="2" t="s">
        <v>767</v>
      </c>
      <c r="I995" s="2" t="s">
        <v>786</v>
      </c>
      <c r="J995" s="2" t="s">
        <v>787</v>
      </c>
    </row>
    <row r="996" spans="6:10" ht="15" customHeight="1" x14ac:dyDescent="0.25">
      <c r="F996" s="3" t="s">
        <v>2647</v>
      </c>
      <c r="G996" s="2">
        <v>10760</v>
      </c>
      <c r="H996" s="2" t="s">
        <v>767</v>
      </c>
      <c r="I996" s="2" t="s">
        <v>1038</v>
      </c>
      <c r="J996" s="2" t="s">
        <v>1039</v>
      </c>
    </row>
    <row r="997" spans="6:10" ht="15" customHeight="1" x14ac:dyDescent="0.25">
      <c r="F997" s="3" t="s">
        <v>2648</v>
      </c>
      <c r="G997" s="2">
        <v>10670</v>
      </c>
      <c r="H997" s="2" t="s">
        <v>767</v>
      </c>
      <c r="I997" s="2" t="s">
        <v>788</v>
      </c>
      <c r="J997" s="2" t="s">
        <v>789</v>
      </c>
    </row>
    <row r="998" spans="6:10" ht="15" customHeight="1" x14ac:dyDescent="0.25">
      <c r="F998" s="3" t="s">
        <v>2649</v>
      </c>
      <c r="G998" s="2">
        <v>10690</v>
      </c>
      <c r="H998" s="2" t="s">
        <v>767</v>
      </c>
      <c r="I998" s="2" t="s">
        <v>790</v>
      </c>
      <c r="J998" s="2" t="s">
        <v>791</v>
      </c>
    </row>
    <row r="999" spans="6:10" ht="15" customHeight="1" x14ac:dyDescent="0.25">
      <c r="F999" s="3" t="s">
        <v>2650</v>
      </c>
      <c r="G999" s="2">
        <v>10714</v>
      </c>
      <c r="H999" s="2" t="s">
        <v>767</v>
      </c>
      <c r="I999" s="2" t="s">
        <v>792</v>
      </c>
      <c r="J999" s="2" t="s">
        <v>793</v>
      </c>
    </row>
    <row r="1000" spans="6:10" ht="15" customHeight="1" x14ac:dyDescent="0.25">
      <c r="F1000" s="3" t="s">
        <v>2651</v>
      </c>
      <c r="G1000" s="2">
        <v>11148</v>
      </c>
      <c r="H1000" s="2" t="s">
        <v>767</v>
      </c>
      <c r="I1000" s="2" t="s">
        <v>794</v>
      </c>
      <c r="J1000" s="2" t="s">
        <v>795</v>
      </c>
    </row>
    <row r="1001" spans="6:10" ht="15" customHeight="1" x14ac:dyDescent="0.25">
      <c r="F1001" s="3" t="s">
        <v>2652</v>
      </c>
      <c r="G1001" s="2">
        <v>10739</v>
      </c>
      <c r="H1001" s="2" t="s">
        <v>767</v>
      </c>
      <c r="I1001" s="2" t="s">
        <v>796</v>
      </c>
      <c r="J1001" s="2" t="s">
        <v>797</v>
      </c>
    </row>
    <row r="1002" spans="6:10" ht="15" customHeight="1" x14ac:dyDescent="0.25">
      <c r="F1002" s="3" t="s">
        <v>2653</v>
      </c>
      <c r="G1002" s="2">
        <v>10808</v>
      </c>
      <c r="H1002" s="2" t="s">
        <v>767</v>
      </c>
      <c r="I1002" s="2" t="s">
        <v>798</v>
      </c>
      <c r="J1002" s="2" t="s">
        <v>799</v>
      </c>
    </row>
    <row r="1003" spans="6:10" ht="15" customHeight="1" x14ac:dyDescent="0.25">
      <c r="F1003" s="3" t="s">
        <v>2654</v>
      </c>
      <c r="G1003" s="2">
        <v>11084</v>
      </c>
      <c r="H1003" s="2" t="s">
        <v>767</v>
      </c>
      <c r="I1003" s="2" t="s">
        <v>800</v>
      </c>
      <c r="J1003" s="2" t="s">
        <v>801</v>
      </c>
    </row>
    <row r="1004" spans="6:10" ht="15" customHeight="1" x14ac:dyDescent="0.25">
      <c r="F1004" s="3" t="s">
        <v>2655</v>
      </c>
      <c r="G1004" s="2">
        <v>43559</v>
      </c>
      <c r="H1004" s="2" t="s">
        <v>767</v>
      </c>
      <c r="I1004" s="2" t="s">
        <v>802</v>
      </c>
      <c r="J1004" s="2" t="s">
        <v>803</v>
      </c>
    </row>
    <row r="1005" spans="6:10" ht="15" customHeight="1" x14ac:dyDescent="0.25">
      <c r="F1005" s="3" t="s">
        <v>2656</v>
      </c>
      <c r="G1005" s="2">
        <v>10648</v>
      </c>
      <c r="H1005" s="2" t="s">
        <v>767</v>
      </c>
      <c r="I1005" s="2" t="s">
        <v>804</v>
      </c>
      <c r="J1005" s="2" t="s">
        <v>805</v>
      </c>
    </row>
    <row r="1006" spans="6:10" ht="15" customHeight="1" x14ac:dyDescent="0.25">
      <c r="F1006" s="3" t="s">
        <v>2657</v>
      </c>
      <c r="G1006" s="2">
        <v>10687</v>
      </c>
      <c r="H1006" s="2" t="s">
        <v>767</v>
      </c>
      <c r="I1006" s="2" t="s">
        <v>806</v>
      </c>
      <c r="J1006" s="2" t="s">
        <v>807</v>
      </c>
    </row>
    <row r="1007" spans="6:10" ht="15" customHeight="1" x14ac:dyDescent="0.25">
      <c r="F1007" s="3" t="s">
        <v>2658</v>
      </c>
      <c r="G1007" s="2">
        <v>10645</v>
      </c>
      <c r="H1007" s="2" t="s">
        <v>767</v>
      </c>
      <c r="I1007" s="2" t="s">
        <v>808</v>
      </c>
      <c r="J1007" s="2" t="s">
        <v>809</v>
      </c>
    </row>
    <row r="1008" spans="6:10" ht="15" customHeight="1" x14ac:dyDescent="0.25">
      <c r="F1008" s="3" t="s">
        <v>2659</v>
      </c>
      <c r="G1008" s="2">
        <v>10768</v>
      </c>
      <c r="H1008" s="2" t="s">
        <v>767</v>
      </c>
      <c r="I1008" s="2" t="s">
        <v>810</v>
      </c>
      <c r="J1008" s="2" t="s">
        <v>811</v>
      </c>
    </row>
    <row r="1009" spans="6:10" ht="15" customHeight="1" x14ac:dyDescent="0.25">
      <c r="F1009" s="3" t="s">
        <v>2660</v>
      </c>
      <c r="G1009" s="2">
        <v>10889</v>
      </c>
      <c r="H1009" s="2" t="s">
        <v>767</v>
      </c>
      <c r="I1009" s="2" t="s">
        <v>812</v>
      </c>
      <c r="J1009" s="2" t="s">
        <v>813</v>
      </c>
    </row>
    <row r="1010" spans="6:10" ht="15" customHeight="1" x14ac:dyDescent="0.25">
      <c r="F1010" s="3" t="s">
        <v>2661</v>
      </c>
      <c r="G1010" s="2">
        <v>43635</v>
      </c>
      <c r="H1010" s="2" t="s">
        <v>767</v>
      </c>
      <c r="I1010" s="2" t="s">
        <v>814</v>
      </c>
      <c r="J1010" s="2" t="s">
        <v>815</v>
      </c>
    </row>
    <row r="1011" spans="6:10" ht="15" customHeight="1" x14ac:dyDescent="0.25">
      <c r="F1011" s="3" t="s">
        <v>2662</v>
      </c>
      <c r="G1011" s="2">
        <v>10733</v>
      </c>
      <c r="H1011" s="2" t="s">
        <v>767</v>
      </c>
      <c r="I1011" s="2" t="s">
        <v>816</v>
      </c>
      <c r="J1011" s="2" t="s">
        <v>817</v>
      </c>
    </row>
    <row r="1012" spans="6:10" ht="15" customHeight="1" x14ac:dyDescent="0.25">
      <c r="F1012" s="3" t="s">
        <v>2663</v>
      </c>
      <c r="G1012" s="2">
        <v>10672</v>
      </c>
      <c r="H1012" s="2" t="s">
        <v>767</v>
      </c>
      <c r="I1012" s="2" t="s">
        <v>1040</v>
      </c>
      <c r="J1012" s="2" t="s">
        <v>1041</v>
      </c>
    </row>
    <row r="1013" spans="6:10" ht="15" customHeight="1" x14ac:dyDescent="0.25">
      <c r="F1013" s="3" t="s">
        <v>2664</v>
      </c>
      <c r="G1013" s="2">
        <v>10742</v>
      </c>
      <c r="H1013" s="2" t="s">
        <v>767</v>
      </c>
      <c r="I1013" s="2" t="s">
        <v>818</v>
      </c>
      <c r="J1013" s="2" t="s">
        <v>819</v>
      </c>
    </row>
    <row r="1014" spans="6:10" ht="15" customHeight="1" x14ac:dyDescent="0.25">
      <c r="F1014" s="3" t="s">
        <v>2665</v>
      </c>
      <c r="G1014" s="2">
        <v>11066</v>
      </c>
      <c r="H1014" s="2" t="s">
        <v>767</v>
      </c>
      <c r="I1014" s="2" t="s">
        <v>820</v>
      </c>
      <c r="J1014" s="2" t="s">
        <v>821</v>
      </c>
    </row>
    <row r="1015" spans="6:10" ht="15" customHeight="1" x14ac:dyDescent="0.25">
      <c r="F1015" s="3" t="s">
        <v>2666</v>
      </c>
      <c r="G1015" s="2">
        <v>44571</v>
      </c>
      <c r="H1015" s="2" t="s">
        <v>767</v>
      </c>
      <c r="I1015" s="2" t="s">
        <v>1042</v>
      </c>
      <c r="J1015" s="2" t="s">
        <v>1043</v>
      </c>
    </row>
    <row r="1016" spans="6:10" ht="15" customHeight="1" x14ac:dyDescent="0.25">
      <c r="F1016" s="3" t="s">
        <v>2667</v>
      </c>
      <c r="G1016" s="2">
        <v>11089</v>
      </c>
      <c r="H1016" s="2" t="s">
        <v>767</v>
      </c>
      <c r="I1016" s="2" t="s">
        <v>822</v>
      </c>
      <c r="J1016" s="2" t="s">
        <v>823</v>
      </c>
    </row>
    <row r="1017" spans="6:10" ht="15" customHeight="1" x14ac:dyDescent="0.25">
      <c r="F1017" s="3" t="s">
        <v>2668</v>
      </c>
      <c r="G1017" s="2">
        <v>10705</v>
      </c>
      <c r="H1017" s="2" t="s">
        <v>767</v>
      </c>
      <c r="I1017" s="2" t="s">
        <v>824</v>
      </c>
      <c r="J1017" s="2" t="s">
        <v>825</v>
      </c>
    </row>
    <row r="1018" spans="6:10" ht="15" customHeight="1" x14ac:dyDescent="0.25">
      <c r="F1018" s="3" t="s">
        <v>2669</v>
      </c>
      <c r="G1018" s="2">
        <v>43947</v>
      </c>
      <c r="H1018" s="2" t="s">
        <v>767</v>
      </c>
      <c r="I1018" s="2" t="s">
        <v>826</v>
      </c>
      <c r="J1018" s="2" t="s">
        <v>827</v>
      </c>
    </row>
    <row r="1019" spans="6:10" ht="15" customHeight="1" x14ac:dyDescent="0.25">
      <c r="F1019" s="3" t="s">
        <v>2670</v>
      </c>
      <c r="G1019" s="2">
        <v>6482</v>
      </c>
      <c r="H1019" s="2" t="s">
        <v>767</v>
      </c>
      <c r="I1019" s="2" t="s">
        <v>1436</v>
      </c>
      <c r="J1019" s="2" t="s">
        <v>1437</v>
      </c>
    </row>
    <row r="1020" spans="6:10" ht="15" customHeight="1" x14ac:dyDescent="0.25">
      <c r="F1020" s="3" t="s">
        <v>2671</v>
      </c>
      <c r="G1020" s="2">
        <v>10654</v>
      </c>
      <c r="H1020" s="2" t="s">
        <v>767</v>
      </c>
      <c r="I1020" s="2" t="s">
        <v>828</v>
      </c>
      <c r="J1020" s="2" t="s">
        <v>829</v>
      </c>
    </row>
    <row r="1021" spans="6:10" ht="15" customHeight="1" x14ac:dyDescent="0.25">
      <c r="F1021" s="3" t="s">
        <v>2672</v>
      </c>
      <c r="G1021" s="2">
        <v>43650</v>
      </c>
      <c r="H1021" s="2" t="s">
        <v>767</v>
      </c>
      <c r="I1021" s="2" t="s">
        <v>1426</v>
      </c>
      <c r="J1021" s="2" t="s">
        <v>1427</v>
      </c>
    </row>
    <row r="1022" spans="6:10" ht="15" customHeight="1" x14ac:dyDescent="0.25">
      <c r="F1022" s="3" t="s">
        <v>2673</v>
      </c>
      <c r="G1022" s="2">
        <v>43687</v>
      </c>
      <c r="H1022" s="2" t="s">
        <v>767</v>
      </c>
      <c r="I1022" s="2" t="s">
        <v>830</v>
      </c>
      <c r="J1022" s="2" t="s">
        <v>831</v>
      </c>
    </row>
    <row r="1023" spans="6:10" ht="15" customHeight="1" x14ac:dyDescent="0.25">
      <c r="F1023" s="3" t="s">
        <v>2674</v>
      </c>
      <c r="G1023" s="2">
        <v>10667</v>
      </c>
      <c r="H1023" s="2" t="s">
        <v>767</v>
      </c>
      <c r="I1023" s="2" t="s">
        <v>832</v>
      </c>
      <c r="J1023" s="2" t="s">
        <v>833</v>
      </c>
    </row>
    <row r="1024" spans="6:10" ht="15" customHeight="1" x14ac:dyDescent="0.25">
      <c r="F1024" s="3" t="s">
        <v>2675</v>
      </c>
      <c r="G1024" s="2">
        <v>10758</v>
      </c>
      <c r="H1024" s="2" t="s">
        <v>767</v>
      </c>
      <c r="I1024" s="2" t="s">
        <v>834</v>
      </c>
      <c r="J1024" s="2" t="s">
        <v>835</v>
      </c>
    </row>
    <row r="1025" spans="6:10" ht="15" customHeight="1" x14ac:dyDescent="0.25">
      <c r="F1025" s="3" t="s">
        <v>2676</v>
      </c>
      <c r="G1025" s="2">
        <v>10725</v>
      </c>
      <c r="H1025" s="2" t="s">
        <v>767</v>
      </c>
      <c r="I1025" s="2" t="s">
        <v>836</v>
      </c>
      <c r="J1025" s="2" t="s">
        <v>837</v>
      </c>
    </row>
    <row r="1026" spans="6:10" ht="15" customHeight="1" x14ac:dyDescent="0.25">
      <c r="F1026" s="3" t="s">
        <v>2677</v>
      </c>
      <c r="G1026" s="2">
        <v>10731</v>
      </c>
      <c r="H1026" s="2" t="s">
        <v>767</v>
      </c>
      <c r="I1026" s="2" t="s">
        <v>838</v>
      </c>
      <c r="J1026" s="2" t="s">
        <v>839</v>
      </c>
    </row>
    <row r="1027" spans="6:10" ht="15" customHeight="1" x14ac:dyDescent="0.25">
      <c r="F1027" s="3" t="s">
        <v>2678</v>
      </c>
      <c r="G1027" s="2">
        <v>10834</v>
      </c>
      <c r="H1027" s="2" t="s">
        <v>767</v>
      </c>
      <c r="I1027" s="2" t="s">
        <v>840</v>
      </c>
      <c r="J1027" s="2" t="s">
        <v>841</v>
      </c>
    </row>
    <row r="1028" spans="6:10" ht="15" customHeight="1" x14ac:dyDescent="0.25">
      <c r="F1028" s="3" t="s">
        <v>2679</v>
      </c>
      <c r="G1028" s="2">
        <v>11063</v>
      </c>
      <c r="H1028" s="2" t="s">
        <v>767</v>
      </c>
      <c r="I1028" s="2" t="s">
        <v>1198</v>
      </c>
      <c r="J1028" s="2" t="s">
        <v>1199</v>
      </c>
    </row>
    <row r="1029" spans="6:10" ht="15" customHeight="1" x14ac:dyDescent="0.25">
      <c r="F1029" s="3" t="s">
        <v>2680</v>
      </c>
      <c r="G1029" s="2">
        <v>11059</v>
      </c>
      <c r="H1029" s="2" t="s">
        <v>767</v>
      </c>
      <c r="I1029" s="2" t="s">
        <v>842</v>
      </c>
      <c r="J1029" s="2" t="s">
        <v>843</v>
      </c>
    </row>
    <row r="1030" spans="6:10" ht="15" customHeight="1" x14ac:dyDescent="0.25">
      <c r="F1030" s="3" t="s">
        <v>2681</v>
      </c>
      <c r="G1030" s="2">
        <v>43778</v>
      </c>
      <c r="H1030" s="2" t="s">
        <v>767</v>
      </c>
      <c r="I1030" s="2" t="s">
        <v>1044</v>
      </c>
      <c r="J1030" s="2" t="s">
        <v>1045</v>
      </c>
    </row>
    <row r="1031" spans="6:10" ht="15" customHeight="1" x14ac:dyDescent="0.25">
      <c r="F1031" s="3" t="s">
        <v>2682</v>
      </c>
      <c r="G1031" s="2">
        <v>10777</v>
      </c>
      <c r="H1031" s="2" t="s">
        <v>767</v>
      </c>
      <c r="I1031" s="2" t="s">
        <v>844</v>
      </c>
      <c r="J1031" s="2" t="s">
        <v>845</v>
      </c>
    </row>
    <row r="1032" spans="6:10" ht="15" customHeight="1" x14ac:dyDescent="0.25">
      <c r="F1032" s="3" t="s">
        <v>2683</v>
      </c>
      <c r="G1032" s="2">
        <v>10709</v>
      </c>
      <c r="H1032" s="2" t="s">
        <v>767</v>
      </c>
      <c r="I1032" s="2" t="s">
        <v>1046</v>
      </c>
      <c r="J1032" s="2" t="s">
        <v>1047</v>
      </c>
    </row>
    <row r="1033" spans="6:10" ht="15" customHeight="1" x14ac:dyDescent="0.25">
      <c r="F1033" s="3" t="s">
        <v>2684</v>
      </c>
      <c r="G1033" s="2">
        <v>10812</v>
      </c>
      <c r="H1033" s="2" t="s">
        <v>767</v>
      </c>
      <c r="I1033" s="2" t="s">
        <v>846</v>
      </c>
      <c r="J1033" s="2" t="s">
        <v>847</v>
      </c>
    </row>
    <row r="1034" spans="6:10" ht="15" customHeight="1" x14ac:dyDescent="0.25">
      <c r="F1034" s="3" t="s">
        <v>2685</v>
      </c>
      <c r="G1034" s="2">
        <v>10646</v>
      </c>
      <c r="H1034" s="2" t="s">
        <v>767</v>
      </c>
      <c r="I1034" s="2" t="s">
        <v>848</v>
      </c>
      <c r="J1034" s="2" t="s">
        <v>849</v>
      </c>
    </row>
    <row r="1035" spans="6:10" ht="15" customHeight="1" x14ac:dyDescent="0.25">
      <c r="F1035" s="3" t="s">
        <v>2686</v>
      </c>
      <c r="G1035" s="2">
        <v>10810</v>
      </c>
      <c r="H1035" s="2" t="s">
        <v>767</v>
      </c>
      <c r="I1035" s="2" t="s">
        <v>850</v>
      </c>
      <c r="J1035" s="2" t="s">
        <v>851</v>
      </c>
    </row>
    <row r="1036" spans="6:10" ht="15" customHeight="1" x14ac:dyDescent="0.25">
      <c r="F1036" s="3" t="s">
        <v>2687</v>
      </c>
      <c r="G1036" s="2">
        <v>10941</v>
      </c>
      <c r="H1036" s="2" t="s">
        <v>767</v>
      </c>
      <c r="I1036" s="2" t="s">
        <v>852</v>
      </c>
      <c r="J1036" s="2" t="s">
        <v>853</v>
      </c>
    </row>
    <row r="1037" spans="6:10" ht="15" customHeight="1" x14ac:dyDescent="0.25">
      <c r="F1037" s="3" t="s">
        <v>2688</v>
      </c>
      <c r="G1037" s="2">
        <v>11524</v>
      </c>
      <c r="H1037" s="2" t="s">
        <v>767</v>
      </c>
      <c r="I1037" s="2" t="s">
        <v>854</v>
      </c>
      <c r="J1037" s="2" t="s">
        <v>855</v>
      </c>
    </row>
    <row r="1038" spans="6:10" ht="15" customHeight="1" x14ac:dyDescent="0.25">
      <c r="F1038" s="3" t="s">
        <v>2689</v>
      </c>
      <c r="G1038" s="2">
        <v>10883</v>
      </c>
      <c r="H1038" s="2" t="s">
        <v>767</v>
      </c>
      <c r="I1038" s="2" t="s">
        <v>856</v>
      </c>
      <c r="J1038" s="2" t="s">
        <v>857</v>
      </c>
    </row>
    <row r="1039" spans="6:10" ht="15" customHeight="1" x14ac:dyDescent="0.25">
      <c r="F1039" s="3" t="s">
        <v>2690</v>
      </c>
      <c r="G1039" s="2">
        <v>6932</v>
      </c>
      <c r="H1039" s="2" t="s">
        <v>767</v>
      </c>
      <c r="I1039" s="2" t="s">
        <v>858</v>
      </c>
      <c r="J1039" s="2" t="s">
        <v>859</v>
      </c>
    </row>
    <row r="1040" spans="6:10" ht="15" customHeight="1" x14ac:dyDescent="0.25">
      <c r="F1040" s="3" t="s">
        <v>2691</v>
      </c>
      <c r="G1040" s="2">
        <v>11081</v>
      </c>
      <c r="H1040" s="2" t="s">
        <v>767</v>
      </c>
      <c r="I1040" s="2" t="s">
        <v>860</v>
      </c>
      <c r="J1040" s="2" t="s">
        <v>861</v>
      </c>
    </row>
    <row r="1041" spans="6:10" ht="15" customHeight="1" x14ac:dyDescent="0.25">
      <c r="F1041" s="3" t="s">
        <v>2692</v>
      </c>
      <c r="G1041" s="2">
        <v>43606</v>
      </c>
      <c r="H1041" s="2" t="s">
        <v>767</v>
      </c>
      <c r="I1041" s="2" t="s">
        <v>862</v>
      </c>
      <c r="J1041" s="2" t="s">
        <v>863</v>
      </c>
    </row>
    <row r="1042" spans="6:10" ht="15" customHeight="1" x14ac:dyDescent="0.25">
      <c r="F1042" s="3" t="s">
        <v>2693</v>
      </c>
      <c r="G1042" s="2">
        <v>11196</v>
      </c>
      <c r="H1042" s="2" t="s">
        <v>767</v>
      </c>
      <c r="I1042" s="2" t="s">
        <v>864</v>
      </c>
      <c r="J1042" s="2" t="s">
        <v>865</v>
      </c>
    </row>
    <row r="1043" spans="6:10" ht="15" customHeight="1" x14ac:dyDescent="0.25">
      <c r="F1043" s="3" t="s">
        <v>2694</v>
      </c>
      <c r="G1043" s="2">
        <v>43555</v>
      </c>
      <c r="H1043" s="2" t="s">
        <v>767</v>
      </c>
      <c r="I1043" s="2" t="s">
        <v>1428</v>
      </c>
      <c r="J1043" s="2" t="s">
        <v>1429</v>
      </c>
    </row>
    <row r="1044" spans="6:10" ht="15" customHeight="1" x14ac:dyDescent="0.25">
      <c r="F1044" s="3" t="s">
        <v>2695</v>
      </c>
      <c r="G1044" s="2">
        <v>10656</v>
      </c>
      <c r="H1044" s="2" t="s">
        <v>767</v>
      </c>
      <c r="I1044" s="2" t="s">
        <v>367</v>
      </c>
      <c r="J1044" s="2" t="s">
        <v>866</v>
      </c>
    </row>
    <row r="1045" spans="6:10" ht="15" customHeight="1" x14ac:dyDescent="0.25">
      <c r="F1045" s="3" t="s">
        <v>2696</v>
      </c>
      <c r="G1045" s="2">
        <v>10662</v>
      </c>
      <c r="H1045" s="2" t="s">
        <v>767</v>
      </c>
      <c r="I1045" s="2" t="s">
        <v>867</v>
      </c>
      <c r="J1045" s="2" t="s">
        <v>868</v>
      </c>
    </row>
    <row r="1046" spans="6:10" ht="15" customHeight="1" x14ac:dyDescent="0.25">
      <c r="F1046" s="3" t="s">
        <v>2697</v>
      </c>
      <c r="G1046" s="2">
        <v>6549</v>
      </c>
      <c r="H1046" s="2" t="s">
        <v>767</v>
      </c>
      <c r="I1046" s="2" t="s">
        <v>869</v>
      </c>
      <c r="J1046" s="2" t="s">
        <v>870</v>
      </c>
    </row>
    <row r="1047" spans="6:10" ht="15" customHeight="1" x14ac:dyDescent="0.25">
      <c r="F1047" s="3" t="s">
        <v>2698</v>
      </c>
      <c r="G1047" s="2">
        <v>10668</v>
      </c>
      <c r="H1047" s="2" t="s">
        <v>767</v>
      </c>
      <c r="I1047" s="2" t="s">
        <v>1498</v>
      </c>
      <c r="J1047" s="2" t="s">
        <v>1499</v>
      </c>
    </row>
    <row r="1048" spans="6:10" ht="15" customHeight="1" x14ac:dyDescent="0.25">
      <c r="F1048" s="3" t="s">
        <v>2699</v>
      </c>
      <c r="G1048" s="2">
        <v>43629</v>
      </c>
      <c r="H1048" s="2" t="s">
        <v>767</v>
      </c>
      <c r="I1048" s="2" t="s">
        <v>1048</v>
      </c>
      <c r="J1048" s="2" t="s">
        <v>1049</v>
      </c>
    </row>
    <row r="1049" spans="6:10" ht="15" customHeight="1" x14ac:dyDescent="0.25">
      <c r="F1049" s="3" t="s">
        <v>2700</v>
      </c>
      <c r="G1049" s="2">
        <v>43871</v>
      </c>
      <c r="H1049" s="2" t="s">
        <v>767</v>
      </c>
      <c r="I1049" s="2" t="s">
        <v>1200</v>
      </c>
      <c r="J1049" s="2" t="s">
        <v>1201</v>
      </c>
    </row>
    <row r="1050" spans="6:10" ht="15" customHeight="1" x14ac:dyDescent="0.25">
      <c r="F1050" s="3" t="s">
        <v>2701</v>
      </c>
      <c r="G1050" s="2">
        <v>10817</v>
      </c>
      <c r="H1050" s="2" t="s">
        <v>767</v>
      </c>
      <c r="I1050" s="2" t="s">
        <v>871</v>
      </c>
      <c r="J1050" s="2" t="s">
        <v>872</v>
      </c>
    </row>
    <row r="1051" spans="6:10" ht="15" customHeight="1" x14ac:dyDescent="0.25">
      <c r="F1051" s="3" t="s">
        <v>2702</v>
      </c>
      <c r="G1051" s="2">
        <v>10771</v>
      </c>
      <c r="H1051" s="2" t="s">
        <v>767</v>
      </c>
      <c r="I1051" s="2" t="s">
        <v>873</v>
      </c>
      <c r="J1051" s="2" t="s">
        <v>874</v>
      </c>
    </row>
    <row r="1052" spans="6:10" ht="15" customHeight="1" x14ac:dyDescent="0.25">
      <c r="F1052" s="3" t="s">
        <v>2703</v>
      </c>
      <c r="G1052" s="2">
        <v>10988</v>
      </c>
      <c r="H1052" s="2" t="s">
        <v>767</v>
      </c>
      <c r="I1052" s="2" t="s">
        <v>875</v>
      </c>
      <c r="J1052" s="2" t="s">
        <v>876</v>
      </c>
    </row>
    <row r="1053" spans="6:10" ht="15" customHeight="1" x14ac:dyDescent="0.25">
      <c r="F1053" s="3" t="s">
        <v>2704</v>
      </c>
      <c r="G1053" s="2">
        <v>10794</v>
      </c>
      <c r="H1053" s="2" t="s">
        <v>767</v>
      </c>
      <c r="I1053" s="2" t="s">
        <v>1397</v>
      </c>
      <c r="J1053" s="2" t="s">
        <v>1398</v>
      </c>
    </row>
    <row r="1054" spans="6:10" ht="15" customHeight="1" x14ac:dyDescent="0.25">
      <c r="F1054" s="3" t="s">
        <v>2705</v>
      </c>
      <c r="G1054" s="2">
        <v>10867</v>
      </c>
      <c r="H1054" s="2" t="s">
        <v>767</v>
      </c>
      <c r="I1054" s="2" t="s">
        <v>877</v>
      </c>
      <c r="J1054" s="2" t="s">
        <v>878</v>
      </c>
    </row>
    <row r="1055" spans="6:10" ht="15" customHeight="1" x14ac:dyDescent="0.25">
      <c r="F1055" s="3" t="s">
        <v>2706</v>
      </c>
      <c r="G1055" s="2">
        <v>10958</v>
      </c>
      <c r="H1055" s="2" t="s">
        <v>767</v>
      </c>
      <c r="I1055" s="2" t="s">
        <v>1411</v>
      </c>
      <c r="J1055" s="2" t="s">
        <v>1412</v>
      </c>
    </row>
    <row r="1056" spans="6:10" ht="15" customHeight="1" x14ac:dyDescent="0.25">
      <c r="F1056" s="3" t="s">
        <v>2707</v>
      </c>
      <c r="G1056" s="2">
        <v>10719</v>
      </c>
      <c r="H1056" s="2" t="s">
        <v>767</v>
      </c>
      <c r="I1056" s="2" t="s">
        <v>1399</v>
      </c>
      <c r="J1056" s="2" t="s">
        <v>1400</v>
      </c>
    </row>
    <row r="1057" spans="6:10" ht="15" customHeight="1" x14ac:dyDescent="0.25">
      <c r="F1057" s="3" t="s">
        <v>2708</v>
      </c>
      <c r="G1057" s="2">
        <v>10891</v>
      </c>
      <c r="H1057" s="2" t="s">
        <v>767</v>
      </c>
      <c r="I1057" s="2" t="s">
        <v>879</v>
      </c>
      <c r="J1057" s="2" t="s">
        <v>880</v>
      </c>
    </row>
    <row r="1058" spans="6:10" ht="15" customHeight="1" x14ac:dyDescent="0.25">
      <c r="F1058" s="3" t="s">
        <v>2709</v>
      </c>
      <c r="G1058" s="2">
        <v>10659</v>
      </c>
      <c r="H1058" s="2" t="s">
        <v>767</v>
      </c>
      <c r="I1058" s="2" t="s">
        <v>881</v>
      </c>
      <c r="J1058" s="2" t="s">
        <v>882</v>
      </c>
    </row>
    <row r="1059" spans="6:10" ht="15" customHeight="1" x14ac:dyDescent="0.25">
      <c r="F1059" s="3" t="s">
        <v>2710</v>
      </c>
      <c r="G1059" s="2">
        <v>10660</v>
      </c>
      <c r="H1059" s="2" t="s">
        <v>767</v>
      </c>
      <c r="I1059" s="2" t="s">
        <v>883</v>
      </c>
      <c r="J1059" s="2" t="s">
        <v>884</v>
      </c>
    </row>
    <row r="1060" spans="6:10" ht="15" customHeight="1" x14ac:dyDescent="0.25">
      <c r="F1060" s="3" t="s">
        <v>2711</v>
      </c>
      <c r="G1060" s="2">
        <v>43896</v>
      </c>
      <c r="H1060" s="2" t="s">
        <v>767</v>
      </c>
      <c r="I1060" s="2" t="s">
        <v>1440</v>
      </c>
      <c r="J1060" s="2" t="s">
        <v>1441</v>
      </c>
    </row>
    <row r="1061" spans="6:10" ht="15" customHeight="1" x14ac:dyDescent="0.25">
      <c r="F1061" s="3" t="s">
        <v>2712</v>
      </c>
      <c r="G1061" s="2">
        <v>10779</v>
      </c>
      <c r="H1061" s="2" t="s">
        <v>767</v>
      </c>
      <c r="I1061" s="2" t="s">
        <v>885</v>
      </c>
      <c r="J1061" s="2" t="s">
        <v>886</v>
      </c>
    </row>
    <row r="1062" spans="6:10" ht="15" customHeight="1" x14ac:dyDescent="0.25">
      <c r="F1062" s="3" t="s">
        <v>2713</v>
      </c>
      <c r="G1062" s="2">
        <v>10893</v>
      </c>
      <c r="H1062" s="2" t="s">
        <v>767</v>
      </c>
      <c r="I1062" s="2" t="s">
        <v>887</v>
      </c>
      <c r="J1062" s="2" t="s">
        <v>888</v>
      </c>
    </row>
    <row r="1063" spans="6:10" ht="15" customHeight="1" x14ac:dyDescent="0.25">
      <c r="F1063" s="3" t="s">
        <v>2714</v>
      </c>
      <c r="G1063" s="2">
        <v>10701</v>
      </c>
      <c r="H1063" s="2" t="s">
        <v>767</v>
      </c>
      <c r="I1063" s="2" t="s">
        <v>889</v>
      </c>
      <c r="J1063" s="2" t="s">
        <v>890</v>
      </c>
    </row>
    <row r="1064" spans="6:10" ht="15" customHeight="1" x14ac:dyDescent="0.25">
      <c r="F1064" s="3" t="s">
        <v>2715</v>
      </c>
      <c r="G1064" s="2">
        <v>10939</v>
      </c>
      <c r="H1064" s="2" t="s">
        <v>767</v>
      </c>
      <c r="I1064" s="2" t="s">
        <v>891</v>
      </c>
      <c r="J1064" s="2" t="s">
        <v>892</v>
      </c>
    </row>
    <row r="1065" spans="6:10" ht="15" customHeight="1" x14ac:dyDescent="0.25">
      <c r="F1065" s="3" t="s">
        <v>2716</v>
      </c>
      <c r="G1065" s="2">
        <v>10887</v>
      </c>
      <c r="H1065" s="2" t="s">
        <v>767</v>
      </c>
      <c r="I1065" s="2" t="s">
        <v>1050</v>
      </c>
      <c r="J1065" s="2" t="s">
        <v>1051</v>
      </c>
    </row>
    <row r="1066" spans="6:10" ht="15" customHeight="1" x14ac:dyDescent="0.25">
      <c r="F1066" s="3" t="s">
        <v>2717</v>
      </c>
      <c r="G1066" s="2">
        <v>10863</v>
      </c>
      <c r="H1066" s="2" t="s">
        <v>767</v>
      </c>
      <c r="I1066" s="2" t="s">
        <v>893</v>
      </c>
      <c r="J1066" s="2" t="s">
        <v>894</v>
      </c>
    </row>
    <row r="1067" spans="6:10" ht="15" customHeight="1" x14ac:dyDescent="0.25">
      <c r="F1067" s="3" t="s">
        <v>2718</v>
      </c>
      <c r="G1067" s="2">
        <v>43714</v>
      </c>
      <c r="H1067" s="2" t="s">
        <v>767</v>
      </c>
      <c r="I1067" s="2" t="s">
        <v>895</v>
      </c>
      <c r="J1067" s="2" t="s">
        <v>896</v>
      </c>
    </row>
    <row r="1068" spans="6:10" ht="15" customHeight="1" x14ac:dyDescent="0.25">
      <c r="F1068" s="3" t="s">
        <v>2719</v>
      </c>
      <c r="G1068" s="2">
        <v>10728</v>
      </c>
      <c r="H1068" s="2" t="s">
        <v>767</v>
      </c>
      <c r="I1068" s="2" t="s">
        <v>897</v>
      </c>
      <c r="J1068" s="2" t="s">
        <v>898</v>
      </c>
    </row>
    <row r="1069" spans="6:10" ht="15" customHeight="1" x14ac:dyDescent="0.25">
      <c r="F1069" s="3" t="s">
        <v>2720</v>
      </c>
      <c r="G1069" s="2">
        <v>10724</v>
      </c>
      <c r="H1069" s="2" t="s">
        <v>767</v>
      </c>
      <c r="I1069" s="2" t="s">
        <v>899</v>
      </c>
      <c r="J1069" s="2" t="s">
        <v>900</v>
      </c>
    </row>
    <row r="1070" spans="6:10" ht="15" customHeight="1" x14ac:dyDescent="0.25">
      <c r="F1070" s="3" t="s">
        <v>2721</v>
      </c>
      <c r="G1070" s="2">
        <v>43585</v>
      </c>
      <c r="H1070" s="2" t="s">
        <v>767</v>
      </c>
      <c r="I1070" s="2" t="s">
        <v>1237</v>
      </c>
      <c r="J1070" s="2" t="s">
        <v>1238</v>
      </c>
    </row>
    <row r="1071" spans="6:10" ht="15" customHeight="1" x14ac:dyDescent="0.25">
      <c r="F1071" s="3" t="s">
        <v>2722</v>
      </c>
      <c r="G1071" s="2">
        <v>10992</v>
      </c>
      <c r="H1071" s="2" t="s">
        <v>767</v>
      </c>
      <c r="I1071" s="2" t="s">
        <v>1052</v>
      </c>
      <c r="J1071" s="2" t="s">
        <v>1053</v>
      </c>
    </row>
    <row r="1072" spans="6:10" ht="15" customHeight="1" x14ac:dyDescent="0.25">
      <c r="F1072" s="3" t="s">
        <v>2723</v>
      </c>
      <c r="G1072" s="2">
        <v>10704</v>
      </c>
      <c r="H1072" s="2" t="s">
        <v>767</v>
      </c>
      <c r="I1072" s="2" t="s">
        <v>901</v>
      </c>
      <c r="J1072" s="2" t="s">
        <v>902</v>
      </c>
    </row>
    <row r="1073" spans="6:10" ht="15" customHeight="1" x14ac:dyDescent="0.25">
      <c r="F1073" s="3" t="s">
        <v>2724</v>
      </c>
      <c r="G1073" s="2">
        <v>10722</v>
      </c>
      <c r="H1073" s="2" t="s">
        <v>767</v>
      </c>
      <c r="I1073" s="2" t="s">
        <v>903</v>
      </c>
      <c r="J1073" s="2" t="s">
        <v>904</v>
      </c>
    </row>
    <row r="1074" spans="6:10" ht="15" customHeight="1" x14ac:dyDescent="0.25">
      <c r="F1074" s="3" t="s">
        <v>2725</v>
      </c>
      <c r="G1074" s="2">
        <v>10726</v>
      </c>
      <c r="H1074" s="2" t="s">
        <v>767</v>
      </c>
      <c r="I1074" s="2" t="s">
        <v>905</v>
      </c>
      <c r="J1074" s="2" t="s">
        <v>906</v>
      </c>
    </row>
    <row r="1075" spans="6:10" ht="15" customHeight="1" x14ac:dyDescent="0.25">
      <c r="F1075" s="3" t="s">
        <v>2726</v>
      </c>
      <c r="G1075" s="2">
        <v>10856</v>
      </c>
      <c r="H1075" s="2" t="s">
        <v>767</v>
      </c>
      <c r="I1075" s="2" t="s">
        <v>907</v>
      </c>
      <c r="J1075" s="2" t="s">
        <v>908</v>
      </c>
    </row>
    <row r="1076" spans="6:10" ht="15" customHeight="1" x14ac:dyDescent="0.25">
      <c r="F1076" s="3" t="s">
        <v>2727</v>
      </c>
      <c r="G1076" s="2">
        <v>10710</v>
      </c>
      <c r="H1076" s="2" t="s">
        <v>767</v>
      </c>
      <c r="I1076" s="2" t="s">
        <v>909</v>
      </c>
      <c r="J1076" s="2" t="s">
        <v>910</v>
      </c>
    </row>
    <row r="1077" spans="6:10" ht="15" customHeight="1" x14ac:dyDescent="0.25">
      <c r="F1077" s="3" t="s">
        <v>2728</v>
      </c>
      <c r="G1077" s="2">
        <v>11066</v>
      </c>
      <c r="H1077" s="2" t="s">
        <v>767</v>
      </c>
      <c r="I1077" s="2" t="s">
        <v>820</v>
      </c>
      <c r="J1077" s="2" t="s">
        <v>821</v>
      </c>
    </row>
    <row r="1078" spans="6:10" ht="15" customHeight="1" x14ac:dyDescent="0.25">
      <c r="F1078" s="3" t="s">
        <v>2729</v>
      </c>
      <c r="G1078" s="2">
        <v>26449</v>
      </c>
      <c r="H1078" s="2" t="s">
        <v>1359</v>
      </c>
      <c r="I1078" s="2" t="s">
        <v>1360</v>
      </c>
      <c r="J1078" s="2" t="s">
        <v>1361</v>
      </c>
    </row>
    <row r="1079" spans="6:10" ht="15" customHeight="1" x14ac:dyDescent="0.25">
      <c r="F1079" s="3" t="s">
        <v>2730</v>
      </c>
      <c r="G1079" s="2">
        <v>26450</v>
      </c>
      <c r="H1079" s="2" t="s">
        <v>1359</v>
      </c>
      <c r="I1079" s="2" t="s">
        <v>1362</v>
      </c>
      <c r="J1079" s="2" t="s">
        <v>1363</v>
      </c>
    </row>
    <row r="1080" spans="6:10" ht="15" customHeight="1" x14ac:dyDescent="0.25">
      <c r="F1080" s="3" t="s">
        <v>2731</v>
      </c>
      <c r="G1080" s="2">
        <v>26448</v>
      </c>
      <c r="H1080" s="2" t="s">
        <v>1359</v>
      </c>
      <c r="I1080" s="2" t="s">
        <v>1364</v>
      </c>
      <c r="J1080" s="2" t="s">
        <v>1365</v>
      </c>
    </row>
    <row r="1081" spans="6:10" ht="15" customHeight="1" x14ac:dyDescent="0.25">
      <c r="F1081" s="3" t="s">
        <v>2732</v>
      </c>
      <c r="G1081" s="2">
        <v>26484</v>
      </c>
      <c r="H1081" s="2" t="s">
        <v>1359</v>
      </c>
      <c r="I1081" s="2" t="s">
        <v>1366</v>
      </c>
      <c r="J1081" s="2" t="s">
        <v>1367</v>
      </c>
    </row>
    <row r="1082" spans="6:10" ht="15" customHeight="1" x14ac:dyDescent="0.25">
      <c r="F1082" s="3" t="s">
        <v>2733</v>
      </c>
      <c r="G1082" s="2">
        <v>26451</v>
      </c>
      <c r="H1082" s="2" t="s">
        <v>1359</v>
      </c>
      <c r="I1082" s="2" t="s">
        <v>1368</v>
      </c>
      <c r="J1082" s="2" t="s">
        <v>1369</v>
      </c>
    </row>
    <row r="1083" spans="6:10" ht="15" customHeight="1" x14ac:dyDescent="0.25">
      <c r="F1083" s="3" t="s">
        <v>2734</v>
      </c>
      <c r="G1083" s="2">
        <v>26415</v>
      </c>
      <c r="H1083" s="2" t="s">
        <v>1359</v>
      </c>
      <c r="I1083" s="2" t="s">
        <v>1370</v>
      </c>
      <c r="J1083" s="2" t="s">
        <v>1371</v>
      </c>
    </row>
    <row r="1084" spans="6:10" ht="15" customHeight="1" x14ac:dyDescent="0.25">
      <c r="F1084" s="3" t="s">
        <v>2735</v>
      </c>
      <c r="G1084" s="2">
        <v>26416</v>
      </c>
      <c r="H1084" s="2" t="s">
        <v>1359</v>
      </c>
      <c r="I1084" s="2" t="s">
        <v>1372</v>
      </c>
      <c r="J1084" s="2" t="s">
        <v>1373</v>
      </c>
    </row>
    <row r="1085" spans="6:10" ht="15" customHeight="1" x14ac:dyDescent="0.25">
      <c r="F1085" s="3" t="s">
        <v>2736</v>
      </c>
      <c r="G1085" s="2">
        <v>26417</v>
      </c>
      <c r="H1085" s="2" t="s">
        <v>1359</v>
      </c>
      <c r="I1085" s="2" t="s">
        <v>1374</v>
      </c>
      <c r="J1085" s="2" t="s">
        <v>1375</v>
      </c>
    </row>
    <row r="1086" spans="6:10" ht="15" customHeight="1" x14ac:dyDescent="0.25">
      <c r="F1086" s="3" t="s">
        <v>2737</v>
      </c>
      <c r="G1086" s="2">
        <v>26453</v>
      </c>
      <c r="H1086" s="2" t="s">
        <v>1359</v>
      </c>
      <c r="I1086" s="2" t="s">
        <v>1376</v>
      </c>
      <c r="J1086" s="2" t="s">
        <v>1377</v>
      </c>
    </row>
    <row r="1087" spans="6:10" ht="15" customHeight="1" x14ac:dyDescent="0.25">
      <c r="F1087" s="3" t="s">
        <v>2738</v>
      </c>
      <c r="G1087" s="2">
        <v>26422</v>
      </c>
      <c r="H1087" s="2" t="s">
        <v>1359</v>
      </c>
      <c r="I1087" s="2" t="s">
        <v>1378</v>
      </c>
      <c r="J1087" s="2" t="s">
        <v>1379</v>
      </c>
    </row>
    <row r="1088" spans="6:10" ht="15" customHeight="1" x14ac:dyDescent="0.25">
      <c r="F1088" s="3" t="s">
        <v>2739</v>
      </c>
      <c r="G1088" s="2">
        <v>26423</v>
      </c>
      <c r="H1088" s="2" t="s">
        <v>1359</v>
      </c>
      <c r="I1088" s="2" t="s">
        <v>1380</v>
      </c>
      <c r="J1088" s="2" t="s">
        <v>1381</v>
      </c>
    </row>
    <row r="1089" spans="6:10" ht="15" customHeight="1" x14ac:dyDescent="0.25">
      <c r="F1089" s="3" t="s">
        <v>2740</v>
      </c>
      <c r="G1089" s="2">
        <v>26418</v>
      </c>
      <c r="H1089" s="2" t="s">
        <v>1359</v>
      </c>
      <c r="I1089" s="2" t="s">
        <v>1382</v>
      </c>
      <c r="J1089" s="2" t="s">
        <v>1383</v>
      </c>
    </row>
    <row r="1090" spans="6:10" ht="15" customHeight="1" x14ac:dyDescent="0.25">
      <c r="F1090" s="3" t="s">
        <v>2741</v>
      </c>
      <c r="G1090" s="2">
        <v>26420</v>
      </c>
      <c r="H1090" s="2" t="s">
        <v>1359</v>
      </c>
      <c r="I1090" s="2" t="s">
        <v>1384</v>
      </c>
      <c r="J1090" s="2" t="s">
        <v>1385</v>
      </c>
    </row>
    <row r="1091" spans="6:10" ht="15" customHeight="1" x14ac:dyDescent="0.25">
      <c r="F1091" s="3" t="s">
        <v>2742</v>
      </c>
      <c r="G1091" s="2">
        <v>26419</v>
      </c>
      <c r="H1091" s="2" t="s">
        <v>1359</v>
      </c>
      <c r="I1091" s="2" t="s">
        <v>1386</v>
      </c>
      <c r="J1091" s="2" t="s">
        <v>1387</v>
      </c>
    </row>
    <row r="1092" spans="6:10" ht="15" customHeight="1" x14ac:dyDescent="0.25">
      <c r="F1092" s="3" t="s">
        <v>2743</v>
      </c>
      <c r="G1092" s="2">
        <v>26477</v>
      </c>
      <c r="H1092" s="2" t="s">
        <v>1359</v>
      </c>
      <c r="I1092" s="2" t="s">
        <v>1388</v>
      </c>
      <c r="J1092" s="2" t="s">
        <v>1389</v>
      </c>
    </row>
    <row r="1093" spans="6:10" ht="15" customHeight="1" x14ac:dyDescent="0.25">
      <c r="F1093" s="3" t="s">
        <v>2744</v>
      </c>
      <c r="G1093" s="2">
        <v>14290</v>
      </c>
      <c r="H1093" s="2" t="s">
        <v>489</v>
      </c>
      <c r="I1093" s="2" t="s">
        <v>490</v>
      </c>
      <c r="J1093" s="2" t="s">
        <v>491</v>
      </c>
    </row>
    <row r="1094" spans="6:10" ht="15" customHeight="1" x14ac:dyDescent="0.25">
      <c r="F1094" s="3" t="s">
        <v>2745</v>
      </c>
      <c r="G1094" s="2">
        <v>17859</v>
      </c>
      <c r="H1094" s="2" t="s">
        <v>489</v>
      </c>
      <c r="I1094" s="2" t="s">
        <v>492</v>
      </c>
      <c r="J1094" s="2" t="s">
        <v>493</v>
      </c>
    </row>
    <row r="1095" spans="6:10" ht="15" customHeight="1" x14ac:dyDescent="0.25">
      <c r="F1095" s="3" t="s">
        <v>2746</v>
      </c>
      <c r="G1095" s="2">
        <v>14305</v>
      </c>
      <c r="H1095" s="2" t="s">
        <v>489</v>
      </c>
      <c r="I1095" s="2" t="s">
        <v>494</v>
      </c>
      <c r="J1095" s="2" t="s">
        <v>495</v>
      </c>
    </row>
    <row r="1096" spans="6:10" ht="15" customHeight="1" x14ac:dyDescent="0.25">
      <c r="F1096" s="3" t="s">
        <v>2747</v>
      </c>
      <c r="G1096" s="2">
        <v>17658</v>
      </c>
      <c r="H1096" s="2" t="s">
        <v>489</v>
      </c>
      <c r="I1096" s="2" t="s">
        <v>496</v>
      </c>
      <c r="J1096" s="2" t="s">
        <v>497</v>
      </c>
    </row>
    <row r="1097" spans="6:10" ht="15" customHeight="1" x14ac:dyDescent="0.25">
      <c r="F1097" s="3" t="s">
        <v>2748</v>
      </c>
      <c r="G1097" s="2">
        <v>14407</v>
      </c>
      <c r="H1097" s="2" t="s">
        <v>489</v>
      </c>
      <c r="I1097" s="2" t="s">
        <v>498</v>
      </c>
      <c r="J1097" s="2" t="s">
        <v>499</v>
      </c>
    </row>
    <row r="1098" spans="6:10" ht="15" customHeight="1" x14ac:dyDescent="0.25">
      <c r="F1098" s="3" t="s">
        <v>2749</v>
      </c>
      <c r="G1098" s="2">
        <v>17735</v>
      </c>
      <c r="H1098" s="2" t="s">
        <v>489</v>
      </c>
      <c r="I1098" s="2" t="s">
        <v>500</v>
      </c>
      <c r="J1098" s="2" t="s">
        <v>501</v>
      </c>
    </row>
    <row r="1099" spans="6:10" ht="15" customHeight="1" x14ac:dyDescent="0.25">
      <c r="F1099" s="3" t="s">
        <v>2750</v>
      </c>
      <c r="G1099" s="2">
        <v>21397</v>
      </c>
      <c r="H1099" s="2" t="s">
        <v>1163</v>
      </c>
      <c r="I1099" s="2" t="s">
        <v>1413</v>
      </c>
      <c r="J1099" s="2" t="s">
        <v>1414</v>
      </c>
    </row>
    <row r="1100" spans="6:10" ht="15" customHeight="1" x14ac:dyDescent="0.25">
      <c r="F1100" s="3" t="s">
        <v>2751</v>
      </c>
      <c r="G1100" s="2">
        <v>21418</v>
      </c>
      <c r="H1100" s="2" t="s">
        <v>1163</v>
      </c>
      <c r="I1100" s="2" t="s">
        <v>1466</v>
      </c>
      <c r="J1100" s="2" t="s">
        <v>1467</v>
      </c>
    </row>
    <row r="1101" spans="6:10" ht="15" customHeight="1" x14ac:dyDescent="0.25">
      <c r="F1101" s="3" t="s">
        <v>2752</v>
      </c>
      <c r="G1101" s="2">
        <v>27307</v>
      </c>
      <c r="H1101" s="2" t="s">
        <v>1163</v>
      </c>
      <c r="I1101" s="2" t="s">
        <v>1164</v>
      </c>
      <c r="J1101" s="2" t="s">
        <v>1165</v>
      </c>
    </row>
    <row r="1102" spans="6:10" ht="15" customHeight="1" x14ac:dyDescent="0.25">
      <c r="F1102" s="3" t="s">
        <v>2753</v>
      </c>
      <c r="G1102" s="2">
        <v>21392</v>
      </c>
      <c r="H1102" s="2" t="s">
        <v>1163</v>
      </c>
      <c r="I1102" s="2" t="s">
        <v>1166</v>
      </c>
      <c r="J1102" s="2" t="s">
        <v>1167</v>
      </c>
    </row>
    <row r="1103" spans="6:10" ht="15" customHeight="1" x14ac:dyDescent="0.25">
      <c r="F1103" s="3" t="s">
        <v>2754</v>
      </c>
      <c r="G1103" s="2">
        <v>99000030</v>
      </c>
      <c r="H1103" s="2" t="s">
        <v>540</v>
      </c>
      <c r="I1103" s="2" t="s">
        <v>264</v>
      </c>
      <c r="J1103" s="2" t="s">
        <v>725</v>
      </c>
    </row>
    <row r="1104" spans="6:10" ht="15" customHeight="1" x14ac:dyDescent="0.25">
      <c r="F1104" s="3" t="s">
        <v>2755</v>
      </c>
      <c r="G1104" s="2">
        <v>99000031</v>
      </c>
      <c r="H1104" s="2" t="s">
        <v>728</v>
      </c>
      <c r="I1104" s="2" t="s">
        <v>264</v>
      </c>
      <c r="J1104" s="2" t="s">
        <v>911</v>
      </c>
    </row>
    <row r="1105" spans="6:10" ht="15" customHeight="1" x14ac:dyDescent="0.25">
      <c r="F1105" s="3" t="s">
        <v>2756</v>
      </c>
      <c r="G1105" s="2">
        <v>99000050</v>
      </c>
      <c r="H1105" s="2" t="s">
        <v>1469</v>
      </c>
      <c r="I1105" s="2" t="s">
        <v>264</v>
      </c>
      <c r="J1105" s="2" t="s">
        <v>1476</v>
      </c>
    </row>
    <row r="1106" spans="6:10" ht="15" customHeight="1" x14ac:dyDescent="0.25">
      <c r="F1106" s="3" t="s">
        <v>2757</v>
      </c>
      <c r="G1106" s="2">
        <v>99000048</v>
      </c>
      <c r="H1106" s="2" t="s">
        <v>645</v>
      </c>
      <c r="I1106" s="2" t="s">
        <v>264</v>
      </c>
      <c r="J1106" s="2" t="s">
        <v>726</v>
      </c>
    </row>
    <row r="1107" spans="6:10" ht="15" customHeight="1" x14ac:dyDescent="0.25">
      <c r="F1107" s="3" t="s">
        <v>2758</v>
      </c>
      <c r="G1107" s="2">
        <v>99000032</v>
      </c>
      <c r="H1107" s="2" t="s">
        <v>741</v>
      </c>
      <c r="I1107" s="2" t="s">
        <v>264</v>
      </c>
      <c r="J1107" s="2" t="s">
        <v>912</v>
      </c>
    </row>
    <row r="1108" spans="6:10" ht="15" customHeight="1" x14ac:dyDescent="0.25">
      <c r="F1108" s="3" t="s">
        <v>2759</v>
      </c>
      <c r="G1108" s="2">
        <v>99000049</v>
      </c>
      <c r="H1108" s="2" t="s">
        <v>1083</v>
      </c>
      <c r="I1108" s="2" t="s">
        <v>264</v>
      </c>
      <c r="J1108" s="2" t="s">
        <v>1169</v>
      </c>
    </row>
    <row r="1109" spans="6:10" ht="15" customHeight="1" x14ac:dyDescent="0.25">
      <c r="F1109" s="3" t="s">
        <v>2760</v>
      </c>
      <c r="G1109" s="2">
        <v>99000063</v>
      </c>
      <c r="H1109" s="2" t="s">
        <v>1060</v>
      </c>
      <c r="I1109" s="2" t="s">
        <v>264</v>
      </c>
      <c r="J1109" s="2" t="s">
        <v>1072</v>
      </c>
    </row>
    <row r="1110" spans="6:10" ht="15" customHeight="1" x14ac:dyDescent="0.25">
      <c r="F1110" s="3" t="s">
        <v>2761</v>
      </c>
      <c r="G1110" s="2">
        <v>99000044</v>
      </c>
      <c r="H1110" s="2" t="s">
        <v>1218</v>
      </c>
      <c r="I1110" s="2" t="s">
        <v>264</v>
      </c>
      <c r="J1110" s="2" t="s">
        <v>1239</v>
      </c>
    </row>
    <row r="1111" spans="6:10" ht="15" customHeight="1" x14ac:dyDescent="0.25">
      <c r="F1111" s="3" t="s">
        <v>2762</v>
      </c>
      <c r="G1111" s="2">
        <v>99000040</v>
      </c>
      <c r="H1111" s="2" t="s">
        <v>1421</v>
      </c>
      <c r="I1111" s="2" t="s">
        <v>264</v>
      </c>
      <c r="J1111" s="2" t="s">
        <v>1430</v>
      </c>
    </row>
    <row r="1112" spans="6:10" ht="15" customHeight="1" x14ac:dyDescent="0.25">
      <c r="F1112" s="3" t="s">
        <v>2763</v>
      </c>
      <c r="G1112" s="2">
        <v>99000027</v>
      </c>
      <c r="H1112" s="2" t="s">
        <v>2519</v>
      </c>
      <c r="I1112" s="2" t="s">
        <v>264</v>
      </c>
      <c r="J1112" s="2" t="s">
        <v>2764</v>
      </c>
    </row>
    <row r="1113" spans="6:10" ht="15" customHeight="1" x14ac:dyDescent="0.25">
      <c r="F1113" s="3" t="s">
        <v>2765</v>
      </c>
      <c r="G1113" s="2">
        <v>99000035</v>
      </c>
      <c r="H1113" s="2" t="s">
        <v>1252</v>
      </c>
      <c r="I1113" s="2" t="s">
        <v>264</v>
      </c>
      <c r="J1113" s="2" t="s">
        <v>1259</v>
      </c>
    </row>
    <row r="1114" spans="6:10" ht="15" customHeight="1" x14ac:dyDescent="0.25">
      <c r="F1114" s="3" t="s">
        <v>2766</v>
      </c>
      <c r="G1114" s="2">
        <v>99000070</v>
      </c>
      <c r="H1114" s="2" t="s">
        <v>1141</v>
      </c>
      <c r="I1114" s="2" t="s">
        <v>264</v>
      </c>
      <c r="J1114" s="2" t="s">
        <v>1177</v>
      </c>
    </row>
    <row r="1115" spans="6:10" ht="15" customHeight="1" x14ac:dyDescent="0.25">
      <c r="F1115" s="3" t="s">
        <v>2767</v>
      </c>
      <c r="G1115" s="2">
        <v>99000034</v>
      </c>
      <c r="H1115" s="2" t="s">
        <v>1225</v>
      </c>
      <c r="I1115" s="2" t="s">
        <v>264</v>
      </c>
      <c r="J1115" s="2" t="s">
        <v>1240</v>
      </c>
    </row>
    <row r="1116" spans="6:10" ht="15" customHeight="1" x14ac:dyDescent="0.25">
      <c r="F1116" s="3" t="s">
        <v>2768</v>
      </c>
      <c r="G1116" s="2">
        <v>99000013</v>
      </c>
      <c r="H1116" s="2" t="s">
        <v>245</v>
      </c>
      <c r="I1116" s="2" t="s">
        <v>264</v>
      </c>
      <c r="J1116" s="2" t="s">
        <v>281</v>
      </c>
    </row>
    <row r="1117" spans="6:10" ht="15" customHeight="1" x14ac:dyDescent="0.25">
      <c r="F1117" s="3" t="s">
        <v>2769</v>
      </c>
      <c r="G1117" s="2">
        <v>99000036</v>
      </c>
      <c r="H1117" s="2" t="s">
        <v>760</v>
      </c>
      <c r="I1117" s="2" t="s">
        <v>264</v>
      </c>
      <c r="J1117" s="2" t="s">
        <v>913</v>
      </c>
    </row>
    <row r="1118" spans="6:10" ht="15" customHeight="1" x14ac:dyDescent="0.25">
      <c r="F1118" s="3" t="s">
        <v>2770</v>
      </c>
      <c r="G1118" s="2">
        <v>99000046</v>
      </c>
      <c r="H1118" s="2" t="s">
        <v>1322</v>
      </c>
      <c r="I1118" s="2" t="s">
        <v>264</v>
      </c>
      <c r="J1118" s="2" t="s">
        <v>1333</v>
      </c>
    </row>
    <row r="1119" spans="6:10" ht="15" customHeight="1" x14ac:dyDescent="0.25">
      <c r="F1119" s="3" t="s">
        <v>2771</v>
      </c>
      <c r="G1119" s="2">
        <v>99000038</v>
      </c>
      <c r="H1119" s="2" t="s">
        <v>1004</v>
      </c>
      <c r="I1119" s="2" t="s">
        <v>264</v>
      </c>
      <c r="J1119" s="2" t="s">
        <v>1029</v>
      </c>
    </row>
    <row r="1120" spans="6:10" ht="15" customHeight="1" x14ac:dyDescent="0.25">
      <c r="F1120" s="3" t="s">
        <v>2772</v>
      </c>
      <c r="G1120" s="2">
        <v>99000069</v>
      </c>
      <c r="H1120" s="2" t="s">
        <v>1463</v>
      </c>
      <c r="I1120" s="2" t="s">
        <v>264</v>
      </c>
      <c r="J1120" s="2" t="s">
        <v>1468</v>
      </c>
    </row>
    <row r="1121" spans="6:10" ht="15" customHeight="1" x14ac:dyDescent="0.25">
      <c r="F1121" s="3" t="s">
        <v>2773</v>
      </c>
      <c r="G1121" s="2">
        <v>99000041</v>
      </c>
      <c r="H1121" s="2" t="s">
        <v>767</v>
      </c>
      <c r="I1121" s="2" t="s">
        <v>264</v>
      </c>
      <c r="J1121" s="2" t="s">
        <v>914</v>
      </c>
    </row>
    <row r="1122" spans="6:10" ht="15" customHeight="1" x14ac:dyDescent="0.25">
      <c r="F1122" s="3" t="s">
        <v>2774</v>
      </c>
      <c r="G1122" s="2">
        <v>99000037</v>
      </c>
      <c r="H1122" s="2" t="s">
        <v>1359</v>
      </c>
      <c r="I1122" s="2" t="s">
        <v>264</v>
      </c>
      <c r="J1122" s="2" t="s">
        <v>1392</v>
      </c>
    </row>
    <row r="1123" spans="6:10" ht="15" customHeight="1" x14ac:dyDescent="0.25">
      <c r="F1123" s="3" t="s">
        <v>2775</v>
      </c>
      <c r="G1123" s="2">
        <v>99000024</v>
      </c>
      <c r="H1123" s="2" t="s">
        <v>489</v>
      </c>
      <c r="I1123" s="2" t="s">
        <v>264</v>
      </c>
      <c r="J1123" s="2" t="s">
        <v>504</v>
      </c>
    </row>
    <row r="1124" spans="6:10" ht="15" customHeight="1" x14ac:dyDescent="0.25">
      <c r="F1124" s="3" t="s">
        <v>2776</v>
      </c>
      <c r="G1124" s="2">
        <v>99000062</v>
      </c>
      <c r="H1124" s="2" t="s">
        <v>1163</v>
      </c>
      <c r="I1124" s="2" t="s">
        <v>264</v>
      </c>
      <c r="J1124" s="2" t="s">
        <v>1179</v>
      </c>
    </row>
    <row r="1125" spans="6:10" ht="15" customHeight="1" x14ac:dyDescent="0.25">
      <c r="F1125" s="3" t="s">
        <v>2777</v>
      </c>
      <c r="G1125" s="2">
        <v>99000017</v>
      </c>
      <c r="H1125" s="2" t="s">
        <v>283</v>
      </c>
      <c r="I1125" s="2" t="s">
        <v>284</v>
      </c>
      <c r="J1125" s="2" t="s">
        <v>285</v>
      </c>
    </row>
    <row r="1126" spans="6:10" ht="15" customHeight="1" x14ac:dyDescent="0.25">
      <c r="F1126" s="3" t="s">
        <v>2778</v>
      </c>
      <c r="G1126" s="2">
        <v>99000017</v>
      </c>
      <c r="H1126" s="2" t="s">
        <v>283</v>
      </c>
      <c r="I1126" s="2" t="s">
        <v>284</v>
      </c>
      <c r="J1126" s="2" t="s">
        <v>285</v>
      </c>
    </row>
    <row r="1127" spans="6:10" ht="15" customHeight="1" x14ac:dyDescent="0.25">
      <c r="F1127" s="3" t="s">
        <v>2779</v>
      </c>
      <c r="G1127" s="2">
        <v>99000103</v>
      </c>
      <c r="H1127" s="2" t="s">
        <v>2780</v>
      </c>
      <c r="I1127" s="2" t="s">
        <v>2780</v>
      </c>
      <c r="J1127" s="2" t="s">
        <v>2781</v>
      </c>
    </row>
    <row r="1128" spans="6:10" ht="15" customHeight="1" x14ac:dyDescent="0.25">
      <c r="F1128" s="3" t="s">
        <v>2782</v>
      </c>
      <c r="G1128" s="2">
        <v>99000103</v>
      </c>
      <c r="H1128" s="2" t="s">
        <v>2780</v>
      </c>
      <c r="I1128" s="2" t="s">
        <v>2780</v>
      </c>
      <c r="J1128" s="2" t="s">
        <v>2781</v>
      </c>
    </row>
    <row r="1129" spans="6:10" ht="15" customHeight="1" x14ac:dyDescent="0.25">
      <c r="F1129" s="3" t="s">
        <v>2783</v>
      </c>
      <c r="G1129" s="2">
        <v>99000103</v>
      </c>
      <c r="H1129" s="2" t="s">
        <v>2780</v>
      </c>
      <c r="I1129" s="2" t="s">
        <v>2780</v>
      </c>
      <c r="J1129" s="2" t="s">
        <v>2781</v>
      </c>
    </row>
    <row r="1130" spans="6:10" ht="15" customHeight="1" x14ac:dyDescent="0.25">
      <c r="F1130" s="3" t="s">
        <v>2784</v>
      </c>
      <c r="G1130" s="2">
        <v>99000103</v>
      </c>
      <c r="H1130" s="2" t="s">
        <v>2780</v>
      </c>
      <c r="I1130" s="2" t="s">
        <v>2780</v>
      </c>
      <c r="J1130" s="2" t="s">
        <v>2781</v>
      </c>
    </row>
    <row r="1131" spans="6:10" ht="15" customHeight="1" x14ac:dyDescent="0.25">
      <c r="F1131" s="3" t="s">
        <v>2785</v>
      </c>
      <c r="G1131" s="2">
        <v>99000103</v>
      </c>
      <c r="H1131" s="2" t="s">
        <v>2780</v>
      </c>
      <c r="I1131" s="2" t="s">
        <v>2780</v>
      </c>
      <c r="J1131" s="2" t="s">
        <v>2781</v>
      </c>
    </row>
    <row r="1132" spans="6:10" ht="15" customHeight="1" x14ac:dyDescent="0.25">
      <c r="F1132" s="3" t="s">
        <v>2786</v>
      </c>
      <c r="G1132" s="2">
        <v>99000103</v>
      </c>
      <c r="H1132" s="2" t="s">
        <v>2780</v>
      </c>
      <c r="I1132" s="2" t="s">
        <v>2780</v>
      </c>
      <c r="J1132" s="2" t="s">
        <v>2781</v>
      </c>
    </row>
    <row r="1133" spans="6:10" ht="15" customHeight="1" x14ac:dyDescent="0.25">
      <c r="F1133" s="3" t="s">
        <v>2787</v>
      </c>
      <c r="G1133" s="2">
        <v>99000103</v>
      </c>
      <c r="H1133" s="2" t="s">
        <v>2780</v>
      </c>
      <c r="I1133" s="2" t="s">
        <v>2780</v>
      </c>
      <c r="J1133" s="2" t="s">
        <v>2781</v>
      </c>
    </row>
    <row r="1134" spans="6:10" ht="15" customHeight="1" x14ac:dyDescent="0.25">
      <c r="F1134" s="3" t="s">
        <v>2788</v>
      </c>
      <c r="G1134" s="2">
        <v>99000103</v>
      </c>
      <c r="H1134" s="2" t="s">
        <v>2780</v>
      </c>
      <c r="I1134" s="2" t="s">
        <v>2780</v>
      </c>
      <c r="J1134" s="2" t="s">
        <v>2781</v>
      </c>
    </row>
    <row r="1135" spans="6:10" ht="15" customHeight="1" x14ac:dyDescent="0.25">
      <c r="F1135" s="3" t="s">
        <v>2789</v>
      </c>
      <c r="G1135" s="2">
        <v>99000103</v>
      </c>
      <c r="H1135" s="2" t="s">
        <v>2780</v>
      </c>
      <c r="I1135" s="2" t="s">
        <v>2780</v>
      </c>
      <c r="J1135" s="2" t="s">
        <v>2781</v>
      </c>
    </row>
    <row r="1136" spans="6:10" ht="15" customHeight="1" x14ac:dyDescent="0.25">
      <c r="F1136" s="3" t="s">
        <v>2790</v>
      </c>
      <c r="G1136" s="2">
        <v>99000103</v>
      </c>
      <c r="H1136" s="2" t="s">
        <v>2780</v>
      </c>
      <c r="I1136" s="2" t="s">
        <v>2780</v>
      </c>
      <c r="J1136" s="2" t="s">
        <v>2781</v>
      </c>
    </row>
    <row r="1137" spans="6:10" ht="15" customHeight="1" x14ac:dyDescent="0.25">
      <c r="F1137" s="3" t="s">
        <v>2791</v>
      </c>
      <c r="G1137" s="2">
        <v>99000103</v>
      </c>
      <c r="H1137" s="2" t="s">
        <v>2780</v>
      </c>
      <c r="I1137" s="2" t="s">
        <v>2780</v>
      </c>
      <c r="J1137" s="2" t="s">
        <v>2781</v>
      </c>
    </row>
    <row r="1138" spans="6:10" ht="15" customHeight="1" x14ac:dyDescent="0.25">
      <c r="F1138" s="3" t="s">
        <v>2792</v>
      </c>
      <c r="G1138" s="2">
        <v>99000103</v>
      </c>
      <c r="H1138" s="2" t="s">
        <v>2780</v>
      </c>
      <c r="I1138" s="2" t="s">
        <v>2780</v>
      </c>
      <c r="J1138" s="2" t="s">
        <v>2781</v>
      </c>
    </row>
    <row r="1139" spans="6:10" ht="15" customHeight="1" x14ac:dyDescent="0.25">
      <c r="F1139" s="3" t="s">
        <v>2793</v>
      </c>
      <c r="G1139" s="2">
        <v>99000103</v>
      </c>
      <c r="H1139" s="2" t="s">
        <v>2780</v>
      </c>
      <c r="I1139" s="2" t="s">
        <v>2780</v>
      </c>
      <c r="J1139" s="2" t="s">
        <v>2781</v>
      </c>
    </row>
    <row r="1140" spans="6:10" ht="15" customHeight="1" x14ac:dyDescent="0.25">
      <c r="F1140" s="3" t="s">
        <v>2794</v>
      </c>
      <c r="G1140" s="2">
        <v>99000103</v>
      </c>
      <c r="H1140" s="2" t="s">
        <v>2780</v>
      </c>
      <c r="I1140" s="2" t="s">
        <v>2780</v>
      </c>
      <c r="J1140" s="2" t="s">
        <v>2781</v>
      </c>
    </row>
    <row r="1141" spans="6:10" ht="15" customHeight="1" x14ac:dyDescent="0.25">
      <c r="F1141" s="3" t="s">
        <v>2795</v>
      </c>
      <c r="G1141" s="2">
        <v>99000103</v>
      </c>
      <c r="H1141" s="2" t="s">
        <v>2780</v>
      </c>
      <c r="I1141" s="2" t="s">
        <v>2780</v>
      </c>
      <c r="J1141" s="2" t="s">
        <v>2781</v>
      </c>
    </row>
    <row r="1142" spans="6:10" ht="15" customHeight="1" x14ac:dyDescent="0.25">
      <c r="F1142" s="3" t="s">
        <v>2796</v>
      </c>
      <c r="G1142" s="2">
        <v>99000103</v>
      </c>
      <c r="H1142" s="2" t="s">
        <v>2780</v>
      </c>
      <c r="I1142" s="2" t="s">
        <v>2780</v>
      </c>
      <c r="J1142" s="2" t="s">
        <v>2781</v>
      </c>
    </row>
    <row r="1143" spans="6:10" ht="15" customHeight="1" x14ac:dyDescent="0.25">
      <c r="F1143" s="3" t="s">
        <v>2797</v>
      </c>
      <c r="G1143" s="2">
        <v>99000103</v>
      </c>
      <c r="H1143" s="2" t="s">
        <v>2780</v>
      </c>
      <c r="I1143" s="2" t="s">
        <v>2780</v>
      </c>
      <c r="J1143" s="2" t="s">
        <v>2781</v>
      </c>
    </row>
    <row r="1144" spans="6:10" ht="15" customHeight="1" x14ac:dyDescent="0.25">
      <c r="F1144" s="3" t="s">
        <v>2798</v>
      </c>
      <c r="G1144" s="2">
        <v>99000103</v>
      </c>
      <c r="H1144" s="2" t="s">
        <v>2780</v>
      </c>
      <c r="I1144" s="2" t="s">
        <v>2780</v>
      </c>
      <c r="J1144" s="2" t="s">
        <v>2781</v>
      </c>
    </row>
    <row r="1145" spans="6:10" ht="15" customHeight="1" x14ac:dyDescent="0.25">
      <c r="F1145" s="3" t="s">
        <v>2799</v>
      </c>
      <c r="G1145" s="2">
        <v>99000103</v>
      </c>
      <c r="H1145" s="2" t="s">
        <v>2780</v>
      </c>
      <c r="I1145" s="2" t="s">
        <v>2780</v>
      </c>
      <c r="J1145" s="2" t="s">
        <v>2781</v>
      </c>
    </row>
    <row r="1146" spans="6:10" ht="15" customHeight="1" x14ac:dyDescent="0.25">
      <c r="F1146" s="3" t="s">
        <v>2800</v>
      </c>
      <c r="G1146" s="2">
        <v>99000103</v>
      </c>
      <c r="H1146" s="2" t="s">
        <v>2780</v>
      </c>
      <c r="I1146" s="2" t="s">
        <v>2780</v>
      </c>
      <c r="J1146" s="2" t="s">
        <v>2781</v>
      </c>
    </row>
    <row r="1147" spans="6:10" ht="15" customHeight="1" x14ac:dyDescent="0.25">
      <c r="F1147" s="3" t="s">
        <v>2801</v>
      </c>
      <c r="G1147" s="2">
        <v>99000103</v>
      </c>
      <c r="H1147" s="2" t="s">
        <v>2780</v>
      </c>
      <c r="I1147" s="2" t="s">
        <v>2780</v>
      </c>
      <c r="J1147" s="2" t="s">
        <v>2781</v>
      </c>
    </row>
    <row r="1148" spans="6:10" ht="15" customHeight="1" x14ac:dyDescent="0.25">
      <c r="F1148" s="3" t="s">
        <v>2802</v>
      </c>
      <c r="G1148" s="2">
        <v>99000103</v>
      </c>
      <c r="H1148" s="2" t="s">
        <v>2780</v>
      </c>
      <c r="I1148" s="2" t="s">
        <v>2780</v>
      </c>
      <c r="J1148" s="2" t="s">
        <v>2781</v>
      </c>
    </row>
    <row r="1149" spans="6:10" ht="15" customHeight="1" x14ac:dyDescent="0.25">
      <c r="F1149" s="3" t="s">
        <v>2803</v>
      </c>
      <c r="G1149" s="2">
        <v>99000103</v>
      </c>
      <c r="H1149" s="2" t="s">
        <v>2780</v>
      </c>
      <c r="I1149" s="2" t="s">
        <v>2780</v>
      </c>
      <c r="J1149" s="2" t="s">
        <v>2781</v>
      </c>
    </row>
    <row r="1150" spans="6:10" ht="15" customHeight="1" x14ac:dyDescent="0.25">
      <c r="F1150" s="3" t="s">
        <v>2804</v>
      </c>
      <c r="G1150" s="2">
        <v>99000103</v>
      </c>
      <c r="H1150" s="2" t="s">
        <v>2780</v>
      </c>
      <c r="I1150" s="2" t="s">
        <v>2780</v>
      </c>
      <c r="J1150" s="2" t="s">
        <v>2781</v>
      </c>
    </row>
    <row r="1151" spans="6:10" ht="15" customHeight="1" x14ac:dyDescent="0.25">
      <c r="F1151" s="3" t="s">
        <v>2805</v>
      </c>
      <c r="G1151" s="2">
        <v>99000103</v>
      </c>
      <c r="H1151" s="2" t="s">
        <v>2780</v>
      </c>
      <c r="I1151" s="2" t="s">
        <v>2780</v>
      </c>
      <c r="J1151" s="2" t="s">
        <v>2781</v>
      </c>
    </row>
    <row r="1152" spans="6:10" ht="15" customHeight="1" x14ac:dyDescent="0.25">
      <c r="F1152" s="3" t="s">
        <v>2806</v>
      </c>
      <c r="G1152" s="2">
        <v>99000103</v>
      </c>
      <c r="H1152" s="2" t="s">
        <v>2780</v>
      </c>
      <c r="I1152" s="2" t="s">
        <v>2780</v>
      </c>
      <c r="J1152" s="2" t="s">
        <v>2781</v>
      </c>
    </row>
    <row r="1153" spans="6:10" ht="15" customHeight="1" x14ac:dyDescent="0.25">
      <c r="F1153" s="3" t="s">
        <v>2807</v>
      </c>
      <c r="G1153" s="2">
        <v>99000103</v>
      </c>
      <c r="H1153" s="2" t="s">
        <v>2780</v>
      </c>
      <c r="I1153" s="2" t="s">
        <v>2780</v>
      </c>
      <c r="J1153" s="2" t="s">
        <v>2781</v>
      </c>
    </row>
    <row r="1154" spans="6:10" ht="15" customHeight="1" x14ac:dyDescent="0.25">
      <c r="F1154" s="3" t="s">
        <v>2808</v>
      </c>
      <c r="G1154" s="2">
        <v>12578</v>
      </c>
      <c r="H1154" s="2" t="s">
        <v>1074</v>
      </c>
      <c r="I1154" s="2" t="s">
        <v>1075</v>
      </c>
      <c r="J1154" s="2" t="s">
        <v>1076</v>
      </c>
    </row>
    <row r="1155" spans="6:10" ht="15" customHeight="1" x14ac:dyDescent="0.25">
      <c r="F1155" s="3" t="s">
        <v>2809</v>
      </c>
      <c r="G1155" s="2">
        <v>12605</v>
      </c>
      <c r="H1155" s="2" t="s">
        <v>1074</v>
      </c>
      <c r="I1155" s="2" t="s">
        <v>1111</v>
      </c>
      <c r="J1155" s="2" t="s">
        <v>1560</v>
      </c>
    </row>
    <row r="1156" spans="6:10" ht="15" customHeight="1" x14ac:dyDescent="0.25">
      <c r="F1156" s="3" t="s">
        <v>2810</v>
      </c>
      <c r="G1156" s="2">
        <v>12577</v>
      </c>
      <c r="H1156" s="2" t="s">
        <v>1074</v>
      </c>
      <c r="I1156" s="2" t="s">
        <v>1565</v>
      </c>
      <c r="J1156" s="2" t="s">
        <v>1566</v>
      </c>
    </row>
    <row r="1157" spans="6:10" ht="15" customHeight="1" x14ac:dyDescent="0.25">
      <c r="F1157" s="3" t="s">
        <v>2811</v>
      </c>
      <c r="G1157" s="2">
        <v>12609</v>
      </c>
      <c r="H1157" s="2" t="s">
        <v>1074</v>
      </c>
      <c r="I1157" s="2" t="s">
        <v>1568</v>
      </c>
      <c r="J1157" s="2" t="s">
        <v>1569</v>
      </c>
    </row>
    <row r="1158" spans="6:10" ht="15" customHeight="1" x14ac:dyDescent="0.25">
      <c r="F1158" s="3" t="s">
        <v>2812</v>
      </c>
      <c r="G1158" s="2">
        <v>12576</v>
      </c>
      <c r="H1158" s="2" t="s">
        <v>1074</v>
      </c>
      <c r="I1158" s="2" t="s">
        <v>1077</v>
      </c>
      <c r="J1158" s="2" t="s">
        <v>1078</v>
      </c>
    </row>
    <row r="1159" spans="6:10" ht="15" customHeight="1" x14ac:dyDescent="0.25">
      <c r="F1159" s="3" t="s">
        <v>2813</v>
      </c>
      <c r="G1159" s="2">
        <v>12573</v>
      </c>
      <c r="H1159" s="2" t="s">
        <v>1074</v>
      </c>
      <c r="I1159" s="2" t="s">
        <v>1079</v>
      </c>
      <c r="J1159" s="2" t="s">
        <v>1080</v>
      </c>
    </row>
    <row r="1160" spans="6:10" ht="15" customHeight="1" x14ac:dyDescent="0.25">
      <c r="F1160" s="3" t="s">
        <v>2814</v>
      </c>
      <c r="G1160" s="2">
        <v>12574</v>
      </c>
      <c r="H1160" s="2" t="s">
        <v>1074</v>
      </c>
      <c r="I1160" s="2" t="s">
        <v>1576</v>
      </c>
      <c r="J1160" s="2" t="s">
        <v>1577</v>
      </c>
    </row>
    <row r="1161" spans="6:10" ht="15" customHeight="1" x14ac:dyDescent="0.25">
      <c r="F1161" s="3" t="s">
        <v>2815</v>
      </c>
      <c r="G1161" s="2">
        <v>12560</v>
      </c>
      <c r="H1161" s="2" t="s">
        <v>1074</v>
      </c>
      <c r="I1161" s="2" t="s">
        <v>1081</v>
      </c>
      <c r="J1161" s="2" t="s">
        <v>1082</v>
      </c>
    </row>
    <row r="1162" spans="6:10" ht="15" customHeight="1" x14ac:dyDescent="0.25">
      <c r="F1162" s="3" t="s">
        <v>2816</v>
      </c>
      <c r="G1162" s="2">
        <v>33765</v>
      </c>
      <c r="H1162" s="2" t="s">
        <v>19</v>
      </c>
      <c r="I1162" s="2" t="s">
        <v>20</v>
      </c>
      <c r="J1162" s="2" t="s">
        <v>21</v>
      </c>
    </row>
    <row r="1163" spans="6:10" ht="15" customHeight="1" x14ac:dyDescent="0.25">
      <c r="F1163" s="3" t="s">
        <v>2817</v>
      </c>
      <c r="G1163" s="2">
        <v>28055</v>
      </c>
      <c r="H1163" s="2" t="s">
        <v>1584</v>
      </c>
      <c r="I1163" s="2" t="s">
        <v>1585</v>
      </c>
      <c r="J1163" s="2" t="s">
        <v>1586</v>
      </c>
    </row>
    <row r="1164" spans="6:10" ht="15" customHeight="1" x14ac:dyDescent="0.25">
      <c r="F1164" s="3" t="s">
        <v>2818</v>
      </c>
      <c r="G1164" s="2">
        <v>28056</v>
      </c>
      <c r="H1164" s="2" t="s">
        <v>1584</v>
      </c>
      <c r="I1164" s="2" t="s">
        <v>1591</v>
      </c>
      <c r="J1164" s="2" t="s">
        <v>1592</v>
      </c>
    </row>
    <row r="1165" spans="6:10" ht="15" customHeight="1" x14ac:dyDescent="0.25">
      <c r="F1165" s="3" t="s">
        <v>2819</v>
      </c>
      <c r="G1165" s="2">
        <v>451</v>
      </c>
      <c r="H1165" s="2" t="s">
        <v>23</v>
      </c>
      <c r="I1165" s="2" t="s">
        <v>27</v>
      </c>
      <c r="J1165" s="2" t="s">
        <v>28</v>
      </c>
    </row>
    <row r="1166" spans="6:10" ht="15" customHeight="1" x14ac:dyDescent="0.25">
      <c r="F1166" s="3" t="s">
        <v>2820</v>
      </c>
      <c r="G1166" s="2">
        <v>460</v>
      </c>
      <c r="H1166" s="2" t="s">
        <v>23</v>
      </c>
      <c r="I1166" s="2" t="s">
        <v>30</v>
      </c>
      <c r="J1166" s="2" t="s">
        <v>31</v>
      </c>
    </row>
    <row r="1167" spans="6:10" ht="15" customHeight="1" x14ac:dyDescent="0.25">
      <c r="F1167" s="3" t="s">
        <v>2821</v>
      </c>
      <c r="G1167" s="2">
        <v>470</v>
      </c>
      <c r="H1167" s="2" t="s">
        <v>23</v>
      </c>
      <c r="I1167" s="2" t="s">
        <v>33</v>
      </c>
      <c r="J1167" s="2" t="s">
        <v>34</v>
      </c>
    </row>
    <row r="1168" spans="6:10" ht="15" customHeight="1" x14ac:dyDescent="0.25">
      <c r="F1168" s="3" t="s">
        <v>2822</v>
      </c>
      <c r="G1168" s="2">
        <v>1125</v>
      </c>
      <c r="H1168" s="2" t="s">
        <v>23</v>
      </c>
      <c r="I1168" s="2" t="s">
        <v>287</v>
      </c>
      <c r="J1168" s="2" t="s">
        <v>288</v>
      </c>
    </row>
    <row r="1169" spans="6:10" ht="15" customHeight="1" x14ac:dyDescent="0.25">
      <c r="F1169" s="3" t="s">
        <v>2823</v>
      </c>
      <c r="G1169" s="2">
        <v>473</v>
      </c>
      <c r="H1169" s="2" t="s">
        <v>23</v>
      </c>
      <c r="I1169" s="2" t="s">
        <v>1202</v>
      </c>
      <c r="J1169" s="2" t="s">
        <v>1203</v>
      </c>
    </row>
    <row r="1170" spans="6:10" ht="15" customHeight="1" x14ac:dyDescent="0.25">
      <c r="F1170" s="3" t="s">
        <v>2824</v>
      </c>
      <c r="G1170" s="2">
        <v>474</v>
      </c>
      <c r="H1170" s="2" t="s">
        <v>23</v>
      </c>
      <c r="I1170" s="2" t="s">
        <v>1204</v>
      </c>
      <c r="J1170" s="2" t="s">
        <v>1205</v>
      </c>
    </row>
    <row r="1171" spans="6:10" ht="15" customHeight="1" x14ac:dyDescent="0.25">
      <c r="F1171" s="3" t="s">
        <v>2825</v>
      </c>
      <c r="G1171" s="2">
        <v>1130</v>
      </c>
      <c r="H1171" s="2" t="s">
        <v>23</v>
      </c>
      <c r="I1171" s="2" t="s">
        <v>36</v>
      </c>
      <c r="J1171" s="2" t="s">
        <v>37</v>
      </c>
    </row>
    <row r="1172" spans="6:10" ht="15" customHeight="1" x14ac:dyDescent="0.25">
      <c r="F1172" s="3" t="s">
        <v>2826</v>
      </c>
      <c r="G1172" s="2">
        <v>475</v>
      </c>
      <c r="H1172" s="2" t="s">
        <v>23</v>
      </c>
      <c r="I1172" s="2" t="s">
        <v>1206</v>
      </c>
      <c r="J1172" s="2" t="s">
        <v>1207</v>
      </c>
    </row>
    <row r="1173" spans="6:10" ht="15" customHeight="1" x14ac:dyDescent="0.25">
      <c r="F1173" s="3" t="s">
        <v>2827</v>
      </c>
      <c r="G1173" s="2">
        <v>477</v>
      </c>
      <c r="H1173" s="2" t="s">
        <v>23</v>
      </c>
      <c r="I1173" s="2" t="s">
        <v>1208</v>
      </c>
      <c r="J1173" s="2" t="s">
        <v>1209</v>
      </c>
    </row>
    <row r="1174" spans="6:10" ht="15" customHeight="1" x14ac:dyDescent="0.25">
      <c r="F1174" s="3" t="s">
        <v>2828</v>
      </c>
      <c r="G1174" s="2">
        <v>476</v>
      </c>
      <c r="H1174" s="2" t="s">
        <v>23</v>
      </c>
      <c r="I1174" s="2" t="s">
        <v>39</v>
      </c>
      <c r="J1174" s="2" t="s">
        <v>40</v>
      </c>
    </row>
    <row r="1175" spans="6:10" ht="15" customHeight="1" x14ac:dyDescent="0.25">
      <c r="F1175" s="3" t="s">
        <v>2829</v>
      </c>
      <c r="G1175" s="2">
        <v>18443</v>
      </c>
      <c r="H1175" s="2" t="s">
        <v>23</v>
      </c>
      <c r="I1175" s="2" t="s">
        <v>42</v>
      </c>
      <c r="J1175" s="2" t="s">
        <v>43</v>
      </c>
    </row>
    <row r="1176" spans="6:10" ht="15" customHeight="1" x14ac:dyDescent="0.25">
      <c r="F1176" s="3" t="s">
        <v>2830</v>
      </c>
      <c r="G1176" s="2">
        <v>6137</v>
      </c>
      <c r="H1176" s="2" t="s">
        <v>23</v>
      </c>
      <c r="I1176" s="2" t="s">
        <v>45</v>
      </c>
      <c r="J1176" s="2" t="s">
        <v>46</v>
      </c>
    </row>
    <row r="1177" spans="6:10" ht="15" customHeight="1" x14ac:dyDescent="0.25">
      <c r="F1177" s="3" t="s">
        <v>2831</v>
      </c>
      <c r="G1177" s="2">
        <v>478</v>
      </c>
      <c r="H1177" s="2" t="s">
        <v>23</v>
      </c>
      <c r="I1177" s="2" t="s">
        <v>517</v>
      </c>
      <c r="J1177" s="2" t="s">
        <v>518</v>
      </c>
    </row>
    <row r="1178" spans="6:10" ht="15" customHeight="1" x14ac:dyDescent="0.25">
      <c r="F1178" s="3" t="s">
        <v>2832</v>
      </c>
      <c r="G1178" s="2">
        <v>34055</v>
      </c>
      <c r="H1178" s="2" t="s">
        <v>1469</v>
      </c>
      <c r="I1178" s="2" t="s">
        <v>1470</v>
      </c>
      <c r="J1178" s="2" t="s">
        <v>1471</v>
      </c>
    </row>
    <row r="1179" spans="6:10" ht="15" customHeight="1" x14ac:dyDescent="0.25">
      <c r="F1179" s="3" t="s">
        <v>2833</v>
      </c>
      <c r="G1179" s="2">
        <v>34057</v>
      </c>
      <c r="H1179" s="2" t="s">
        <v>1469</v>
      </c>
      <c r="I1179" s="2" t="s">
        <v>1472</v>
      </c>
      <c r="J1179" s="2" t="s">
        <v>1473</v>
      </c>
    </row>
    <row r="1180" spans="6:10" ht="15" customHeight="1" x14ac:dyDescent="0.25">
      <c r="F1180" s="3" t="s">
        <v>2834</v>
      </c>
      <c r="G1180" s="2">
        <v>34066</v>
      </c>
      <c r="H1180" s="2" t="s">
        <v>1469</v>
      </c>
      <c r="I1180" s="2" t="s">
        <v>1609</v>
      </c>
      <c r="J1180" s="2" t="s">
        <v>1610</v>
      </c>
    </row>
    <row r="1181" spans="6:10" ht="15" customHeight="1" x14ac:dyDescent="0.25">
      <c r="F1181" s="3" t="s">
        <v>2835</v>
      </c>
      <c r="G1181" s="2">
        <v>34077</v>
      </c>
      <c r="H1181" s="2" t="s">
        <v>1469</v>
      </c>
      <c r="I1181" s="2" t="s">
        <v>1474</v>
      </c>
      <c r="J1181" s="2" t="s">
        <v>1475</v>
      </c>
    </row>
    <row r="1182" spans="6:10" ht="15" customHeight="1" x14ac:dyDescent="0.25">
      <c r="F1182" s="3" t="s">
        <v>2836</v>
      </c>
      <c r="G1182" s="2">
        <v>41268</v>
      </c>
      <c r="H1182" s="2" t="s">
        <v>1260</v>
      </c>
      <c r="I1182" s="2" t="s">
        <v>1261</v>
      </c>
      <c r="J1182" s="2" t="s">
        <v>1262</v>
      </c>
    </row>
    <row r="1183" spans="6:10" ht="15" customHeight="1" x14ac:dyDescent="0.25">
      <c r="F1183" s="3" t="s">
        <v>2837</v>
      </c>
      <c r="G1183" s="2">
        <v>947</v>
      </c>
      <c r="H1183" s="2" t="s">
        <v>1098</v>
      </c>
      <c r="I1183" s="2" t="s">
        <v>1099</v>
      </c>
      <c r="J1183" s="2" t="s">
        <v>1100</v>
      </c>
    </row>
    <row r="1184" spans="6:10" ht="15" customHeight="1" x14ac:dyDescent="0.25">
      <c r="F1184" s="3" t="s">
        <v>2838</v>
      </c>
      <c r="G1184" s="2">
        <v>5686</v>
      </c>
      <c r="H1184" s="2" t="s">
        <v>654</v>
      </c>
      <c r="I1184" s="2" t="s">
        <v>655</v>
      </c>
      <c r="J1184" s="2" t="s">
        <v>656</v>
      </c>
    </row>
    <row r="1185" spans="6:10" ht="15" customHeight="1" x14ac:dyDescent="0.25">
      <c r="F1185" s="3" t="s">
        <v>2839</v>
      </c>
      <c r="G1185" s="2">
        <v>5684</v>
      </c>
      <c r="H1185" s="2" t="s">
        <v>654</v>
      </c>
      <c r="I1185" s="2" t="s">
        <v>657</v>
      </c>
      <c r="J1185" s="2" t="s">
        <v>658</v>
      </c>
    </row>
    <row r="1186" spans="6:10" ht="15" customHeight="1" x14ac:dyDescent="0.25">
      <c r="F1186" s="3" t="s">
        <v>2840</v>
      </c>
      <c r="G1186" s="2">
        <v>5671</v>
      </c>
      <c r="H1186" s="2" t="s">
        <v>654</v>
      </c>
      <c r="I1186" s="2" t="s">
        <v>659</v>
      </c>
      <c r="J1186" s="2" t="s">
        <v>660</v>
      </c>
    </row>
    <row r="1187" spans="6:10" ht="15" customHeight="1" x14ac:dyDescent="0.25">
      <c r="F1187" s="3" t="s">
        <v>2841</v>
      </c>
      <c r="G1187" s="2">
        <v>5670</v>
      </c>
      <c r="H1187" s="2" t="s">
        <v>654</v>
      </c>
      <c r="I1187" s="2" t="s">
        <v>661</v>
      </c>
      <c r="J1187" s="2" t="s">
        <v>662</v>
      </c>
    </row>
    <row r="1188" spans="6:10" ht="15" customHeight="1" x14ac:dyDescent="0.25">
      <c r="F1188" s="3" t="s">
        <v>2842</v>
      </c>
      <c r="G1188" s="2">
        <v>5674</v>
      </c>
      <c r="H1188" s="2" t="s">
        <v>654</v>
      </c>
      <c r="I1188" s="2" t="s">
        <v>663</v>
      </c>
      <c r="J1188" s="2" t="s">
        <v>664</v>
      </c>
    </row>
    <row r="1189" spans="6:10" ht="15" customHeight="1" x14ac:dyDescent="0.25">
      <c r="F1189" s="3" t="s">
        <v>2843</v>
      </c>
      <c r="G1189" s="2">
        <v>5678</v>
      </c>
      <c r="H1189" s="2" t="s">
        <v>654</v>
      </c>
      <c r="I1189" s="2" t="s">
        <v>665</v>
      </c>
      <c r="J1189" s="2" t="s">
        <v>666</v>
      </c>
    </row>
    <row r="1190" spans="6:10" ht="15" customHeight="1" x14ac:dyDescent="0.25">
      <c r="F1190" s="3" t="s">
        <v>2844</v>
      </c>
      <c r="G1190" s="2">
        <v>5687</v>
      </c>
      <c r="H1190" s="2" t="s">
        <v>654</v>
      </c>
      <c r="I1190" s="2" t="s">
        <v>667</v>
      </c>
      <c r="J1190" s="2" t="s">
        <v>668</v>
      </c>
    </row>
    <row r="1191" spans="6:10" ht="15" customHeight="1" x14ac:dyDescent="0.25">
      <c r="F1191" s="3" t="s">
        <v>2845</v>
      </c>
      <c r="G1191" s="2">
        <v>5675</v>
      </c>
      <c r="H1191" s="2" t="s">
        <v>654</v>
      </c>
      <c r="I1191" s="2" t="s">
        <v>669</v>
      </c>
      <c r="J1191" s="2" t="s">
        <v>670</v>
      </c>
    </row>
    <row r="1192" spans="6:10" ht="15" customHeight="1" x14ac:dyDescent="0.25">
      <c r="F1192" s="3" t="s">
        <v>2846</v>
      </c>
      <c r="G1192" s="2">
        <v>5666</v>
      </c>
      <c r="H1192" s="2" t="s">
        <v>654</v>
      </c>
      <c r="I1192" s="2" t="s">
        <v>671</v>
      </c>
      <c r="J1192" s="2" t="s">
        <v>672</v>
      </c>
    </row>
    <row r="1193" spans="6:10" ht="15" customHeight="1" x14ac:dyDescent="0.25">
      <c r="F1193" s="3" t="s">
        <v>2847</v>
      </c>
      <c r="G1193" s="2">
        <v>5679</v>
      </c>
      <c r="H1193" s="2" t="s">
        <v>654</v>
      </c>
      <c r="I1193" s="2" t="s">
        <v>673</v>
      </c>
      <c r="J1193" s="2" t="s">
        <v>674</v>
      </c>
    </row>
    <row r="1194" spans="6:10" ht="15" customHeight="1" x14ac:dyDescent="0.25">
      <c r="F1194" s="3" t="s">
        <v>2848</v>
      </c>
      <c r="G1194" s="2">
        <v>5662</v>
      </c>
      <c r="H1194" s="2" t="s">
        <v>654</v>
      </c>
      <c r="I1194" s="2" t="s">
        <v>675</v>
      </c>
      <c r="J1194" s="2" t="s">
        <v>676</v>
      </c>
    </row>
    <row r="1195" spans="6:10" ht="15" customHeight="1" x14ac:dyDescent="0.25">
      <c r="F1195" s="3" t="s">
        <v>2849</v>
      </c>
      <c r="G1195" s="2">
        <v>5708</v>
      </c>
      <c r="H1195" s="2" t="s">
        <v>654</v>
      </c>
      <c r="I1195" s="2" t="s">
        <v>677</v>
      </c>
      <c r="J1195" s="2" t="s">
        <v>678</v>
      </c>
    </row>
    <row r="1196" spans="6:10" ht="15" customHeight="1" x14ac:dyDescent="0.25">
      <c r="F1196" s="3" t="s">
        <v>2850</v>
      </c>
      <c r="G1196" s="2">
        <v>5664</v>
      </c>
      <c r="H1196" s="2" t="s">
        <v>654</v>
      </c>
      <c r="I1196" s="2" t="s">
        <v>679</v>
      </c>
      <c r="J1196" s="2" t="s">
        <v>680</v>
      </c>
    </row>
    <row r="1197" spans="6:10" ht="15" customHeight="1" x14ac:dyDescent="0.25">
      <c r="F1197" s="3" t="s">
        <v>2851</v>
      </c>
      <c r="G1197" s="2">
        <v>5676</v>
      </c>
      <c r="H1197" s="2" t="s">
        <v>654</v>
      </c>
      <c r="I1197" s="2" t="s">
        <v>681</v>
      </c>
      <c r="J1197" s="2" t="s">
        <v>682</v>
      </c>
    </row>
    <row r="1198" spans="6:10" ht="15" customHeight="1" x14ac:dyDescent="0.25">
      <c r="F1198" s="3" t="s">
        <v>2852</v>
      </c>
      <c r="G1198" s="2">
        <v>6128</v>
      </c>
      <c r="H1198" s="2" t="s">
        <v>654</v>
      </c>
      <c r="I1198" s="2" t="s">
        <v>683</v>
      </c>
      <c r="J1198" s="2" t="s">
        <v>684</v>
      </c>
    </row>
    <row r="1199" spans="6:10" ht="15" customHeight="1" x14ac:dyDescent="0.25">
      <c r="F1199" s="3" t="s">
        <v>2853</v>
      </c>
      <c r="G1199" s="2">
        <v>5663</v>
      </c>
      <c r="H1199" s="2" t="s">
        <v>654</v>
      </c>
      <c r="I1199" s="2" t="s">
        <v>685</v>
      </c>
      <c r="J1199" s="2" t="s">
        <v>686</v>
      </c>
    </row>
    <row r="1200" spans="6:10" ht="15" customHeight="1" x14ac:dyDescent="0.25">
      <c r="F1200" s="3" t="s">
        <v>2854</v>
      </c>
      <c r="G1200" s="2">
        <v>5685</v>
      </c>
      <c r="H1200" s="2" t="s">
        <v>654</v>
      </c>
      <c r="I1200" s="2" t="s">
        <v>687</v>
      </c>
      <c r="J1200" s="2" t="s">
        <v>688</v>
      </c>
    </row>
    <row r="1201" spans="6:10" ht="15" customHeight="1" x14ac:dyDescent="0.25">
      <c r="F1201" s="3" t="s">
        <v>2855</v>
      </c>
      <c r="G1201" s="2">
        <v>5692</v>
      </c>
      <c r="H1201" s="2" t="s">
        <v>654</v>
      </c>
      <c r="I1201" s="2" t="s">
        <v>1407</v>
      </c>
      <c r="J1201" s="2" t="s">
        <v>1408</v>
      </c>
    </row>
    <row r="1202" spans="6:10" ht="15" customHeight="1" x14ac:dyDescent="0.25">
      <c r="F1202" s="3" t="s">
        <v>2856</v>
      </c>
      <c r="G1202" s="2">
        <v>5689</v>
      </c>
      <c r="H1202" s="2" t="s">
        <v>654</v>
      </c>
      <c r="I1202" s="2" t="s">
        <v>691</v>
      </c>
      <c r="J1202" s="2" t="s">
        <v>692</v>
      </c>
    </row>
    <row r="1203" spans="6:10" ht="15" customHeight="1" x14ac:dyDescent="0.25">
      <c r="F1203" s="3" t="s">
        <v>2857</v>
      </c>
      <c r="G1203" s="2">
        <v>5667</v>
      </c>
      <c r="H1203" s="2" t="s">
        <v>654</v>
      </c>
      <c r="I1203" s="2" t="s">
        <v>693</v>
      </c>
      <c r="J1203" s="2" t="s">
        <v>694</v>
      </c>
    </row>
    <row r="1204" spans="6:10" ht="15" customHeight="1" x14ac:dyDescent="0.25">
      <c r="F1204" s="3" t="s">
        <v>2858</v>
      </c>
      <c r="G1204" s="2">
        <v>5733</v>
      </c>
      <c r="H1204" s="2" t="s">
        <v>654</v>
      </c>
      <c r="I1204" s="2" t="s">
        <v>697</v>
      </c>
      <c r="J1204" s="2" t="s">
        <v>698</v>
      </c>
    </row>
    <row r="1205" spans="6:10" ht="15" customHeight="1" x14ac:dyDescent="0.25">
      <c r="F1205" s="3" t="s">
        <v>2859</v>
      </c>
      <c r="G1205" s="2">
        <v>5709</v>
      </c>
      <c r="H1205" s="2" t="s">
        <v>654</v>
      </c>
      <c r="I1205" s="2" t="s">
        <v>699</v>
      </c>
      <c r="J1205" s="2" t="s">
        <v>700</v>
      </c>
    </row>
    <row r="1206" spans="6:10" ht="15" customHeight="1" x14ac:dyDescent="0.25">
      <c r="F1206" s="3" t="s">
        <v>2860</v>
      </c>
      <c r="G1206" s="2">
        <v>5737</v>
      </c>
      <c r="H1206" s="2" t="s">
        <v>654</v>
      </c>
      <c r="I1206" s="2" t="s">
        <v>701</v>
      </c>
      <c r="J1206" s="2" t="s">
        <v>702</v>
      </c>
    </row>
    <row r="1207" spans="6:10" ht="15" customHeight="1" x14ac:dyDescent="0.25">
      <c r="F1207" s="3" t="s">
        <v>2861</v>
      </c>
      <c r="G1207" s="2">
        <v>5672</v>
      </c>
      <c r="H1207" s="2" t="s">
        <v>654</v>
      </c>
      <c r="I1207" s="2" t="s">
        <v>703</v>
      </c>
      <c r="J1207" s="2" t="s">
        <v>704</v>
      </c>
    </row>
    <row r="1208" spans="6:10" ht="15" customHeight="1" x14ac:dyDescent="0.25">
      <c r="F1208" s="3" t="s">
        <v>2862</v>
      </c>
      <c r="G1208" s="2">
        <v>5668</v>
      </c>
      <c r="H1208" s="2" t="s">
        <v>654</v>
      </c>
      <c r="I1208" s="2" t="s">
        <v>705</v>
      </c>
      <c r="J1208" s="2" t="s">
        <v>706</v>
      </c>
    </row>
    <row r="1209" spans="6:10" ht="15" customHeight="1" x14ac:dyDescent="0.25">
      <c r="F1209" s="3" t="s">
        <v>2863</v>
      </c>
      <c r="G1209" s="2">
        <v>5661</v>
      </c>
      <c r="H1209" s="2" t="s">
        <v>654</v>
      </c>
      <c r="I1209" s="2" t="s">
        <v>707</v>
      </c>
      <c r="J1209" s="2" t="s">
        <v>708</v>
      </c>
    </row>
    <row r="1210" spans="6:10" ht="15" customHeight="1" x14ac:dyDescent="0.25">
      <c r="F1210" s="3" t="s">
        <v>2864</v>
      </c>
      <c r="G1210" s="2">
        <v>5690</v>
      </c>
      <c r="H1210" s="2" t="s">
        <v>654</v>
      </c>
      <c r="I1210" s="2" t="s">
        <v>709</v>
      </c>
      <c r="J1210" s="2" t="s">
        <v>710</v>
      </c>
    </row>
    <row r="1211" spans="6:10" ht="15" customHeight="1" x14ac:dyDescent="0.25">
      <c r="F1211" s="3" t="s">
        <v>2865</v>
      </c>
      <c r="G1211" s="2">
        <v>5681</v>
      </c>
      <c r="H1211" s="2" t="s">
        <v>654</v>
      </c>
      <c r="I1211" s="2" t="s">
        <v>711</v>
      </c>
      <c r="J1211" s="2" t="s">
        <v>712</v>
      </c>
    </row>
    <row r="1212" spans="6:10" ht="15" customHeight="1" x14ac:dyDescent="0.25">
      <c r="F1212" s="3" t="s">
        <v>2866</v>
      </c>
      <c r="G1212" s="2">
        <v>5691</v>
      </c>
      <c r="H1212" s="2" t="s">
        <v>654</v>
      </c>
      <c r="I1212" s="2" t="s">
        <v>713</v>
      </c>
      <c r="J1212" s="2" t="s">
        <v>714</v>
      </c>
    </row>
    <row r="1213" spans="6:10" ht="15" customHeight="1" x14ac:dyDescent="0.25">
      <c r="F1213" s="3" t="s">
        <v>2867</v>
      </c>
      <c r="G1213" s="2">
        <v>5682</v>
      </c>
      <c r="H1213" s="2" t="s">
        <v>654</v>
      </c>
      <c r="I1213" s="2" t="s">
        <v>715</v>
      </c>
      <c r="J1213" s="2" t="s">
        <v>716</v>
      </c>
    </row>
    <row r="1214" spans="6:10" ht="15" customHeight="1" x14ac:dyDescent="0.25">
      <c r="F1214" s="3" t="s">
        <v>2868</v>
      </c>
      <c r="G1214" s="2">
        <v>5683</v>
      </c>
      <c r="H1214" s="2" t="s">
        <v>654</v>
      </c>
      <c r="I1214" s="2" t="s">
        <v>717</v>
      </c>
      <c r="J1214" s="2" t="s">
        <v>718</v>
      </c>
    </row>
    <row r="1215" spans="6:10" ht="15" customHeight="1" x14ac:dyDescent="0.25">
      <c r="F1215" s="3" t="s">
        <v>2869</v>
      </c>
      <c r="G1215" s="2">
        <v>5673</v>
      </c>
      <c r="H1215" s="2" t="s">
        <v>654</v>
      </c>
      <c r="I1215" s="2" t="s">
        <v>719</v>
      </c>
      <c r="J1215" s="2" t="s">
        <v>720</v>
      </c>
    </row>
    <row r="1216" spans="6:10" ht="15" customHeight="1" x14ac:dyDescent="0.25">
      <c r="F1216" s="3" t="s">
        <v>2870</v>
      </c>
      <c r="G1216" s="2">
        <v>5677</v>
      </c>
      <c r="H1216" s="2" t="s">
        <v>654</v>
      </c>
      <c r="I1216" s="2" t="s">
        <v>721</v>
      </c>
      <c r="J1216" s="2" t="s">
        <v>722</v>
      </c>
    </row>
    <row r="1217" spans="6:10" ht="15" customHeight="1" x14ac:dyDescent="0.25">
      <c r="F1217" s="3" t="s">
        <v>2871</v>
      </c>
      <c r="G1217" s="2">
        <v>5669</v>
      </c>
      <c r="H1217" s="2" t="s">
        <v>654</v>
      </c>
      <c r="I1217" s="2" t="s">
        <v>723</v>
      </c>
      <c r="J1217" s="2" t="s">
        <v>724</v>
      </c>
    </row>
    <row r="1218" spans="6:10" ht="15" customHeight="1" x14ac:dyDescent="0.25">
      <c r="F1218" s="3" t="s">
        <v>2872</v>
      </c>
      <c r="G1218" s="2">
        <v>21690</v>
      </c>
      <c r="H1218" s="2" t="s">
        <v>48</v>
      </c>
      <c r="I1218" s="2" t="s">
        <v>513</v>
      </c>
      <c r="J1218" s="2" t="s">
        <v>514</v>
      </c>
    </row>
    <row r="1219" spans="6:10" ht="15" customHeight="1" x14ac:dyDescent="0.25">
      <c r="F1219" s="3" t="s">
        <v>2873</v>
      </c>
      <c r="G1219" s="2">
        <v>12988</v>
      </c>
      <c r="H1219" s="2" t="s">
        <v>48</v>
      </c>
      <c r="I1219" s="2" t="s">
        <v>505</v>
      </c>
      <c r="J1219" s="2" t="s">
        <v>506</v>
      </c>
    </row>
    <row r="1220" spans="6:10" ht="15" customHeight="1" x14ac:dyDescent="0.25">
      <c r="F1220" s="3" t="s">
        <v>2874</v>
      </c>
      <c r="G1220" s="2">
        <v>13427</v>
      </c>
      <c r="H1220" s="2" t="s">
        <v>48</v>
      </c>
      <c r="I1220" s="2" t="s">
        <v>507</v>
      </c>
      <c r="J1220" s="2" t="s">
        <v>508</v>
      </c>
    </row>
    <row r="1221" spans="6:10" ht="15" customHeight="1" x14ac:dyDescent="0.25">
      <c r="F1221" s="3" t="s">
        <v>2875</v>
      </c>
      <c r="G1221" s="2">
        <v>6252</v>
      </c>
      <c r="H1221" s="2" t="s">
        <v>48</v>
      </c>
      <c r="I1221" s="2" t="s">
        <v>49</v>
      </c>
      <c r="J1221" s="2" t="s">
        <v>50</v>
      </c>
    </row>
    <row r="1222" spans="6:10" ht="15" customHeight="1" x14ac:dyDescent="0.25">
      <c r="F1222" s="3" t="s">
        <v>2876</v>
      </c>
      <c r="G1222" s="2">
        <v>6253</v>
      </c>
      <c r="H1222" s="2" t="s">
        <v>48</v>
      </c>
      <c r="I1222" s="2" t="s">
        <v>52</v>
      </c>
      <c r="J1222" s="2" t="s">
        <v>53</v>
      </c>
    </row>
    <row r="1223" spans="6:10" ht="15" customHeight="1" x14ac:dyDescent="0.25">
      <c r="F1223" s="3" t="s">
        <v>2877</v>
      </c>
      <c r="G1223" s="2">
        <v>6239</v>
      </c>
      <c r="H1223" s="2" t="s">
        <v>48</v>
      </c>
      <c r="I1223" s="2" t="s">
        <v>55</v>
      </c>
      <c r="J1223" s="2" t="s">
        <v>56</v>
      </c>
    </row>
    <row r="1224" spans="6:10" ht="15" customHeight="1" x14ac:dyDescent="0.25">
      <c r="F1224" s="3" t="s">
        <v>2878</v>
      </c>
      <c r="G1224" s="2">
        <v>6223</v>
      </c>
      <c r="H1224" s="2" t="s">
        <v>48</v>
      </c>
      <c r="I1224" s="2" t="s">
        <v>58</v>
      </c>
      <c r="J1224" s="2" t="s">
        <v>59</v>
      </c>
    </row>
    <row r="1225" spans="6:10" ht="15" customHeight="1" x14ac:dyDescent="0.25">
      <c r="F1225" s="3" t="s">
        <v>2879</v>
      </c>
      <c r="G1225" s="2">
        <v>6225</v>
      </c>
      <c r="H1225" s="2" t="s">
        <v>48</v>
      </c>
      <c r="I1225" s="2" t="s">
        <v>61</v>
      </c>
      <c r="J1225" s="2" t="s">
        <v>62</v>
      </c>
    </row>
    <row r="1226" spans="6:10" ht="15" customHeight="1" x14ac:dyDescent="0.25">
      <c r="F1226" s="3" t="s">
        <v>2880</v>
      </c>
      <c r="G1226" s="2">
        <v>12678</v>
      </c>
      <c r="H1226" s="2" t="s">
        <v>48</v>
      </c>
      <c r="I1226" s="2" t="s">
        <v>67</v>
      </c>
      <c r="J1226" s="2" t="s">
        <v>68</v>
      </c>
    </row>
    <row r="1227" spans="6:10" ht="15" customHeight="1" x14ac:dyDescent="0.25">
      <c r="F1227" s="3" t="s">
        <v>2881</v>
      </c>
      <c r="G1227" s="2">
        <v>12384</v>
      </c>
      <c r="H1227" s="2" t="s">
        <v>48</v>
      </c>
      <c r="I1227" s="2" t="s">
        <v>1180</v>
      </c>
      <c r="J1227" s="2" t="s">
        <v>1181</v>
      </c>
    </row>
    <row r="1228" spans="6:10" ht="15" customHeight="1" x14ac:dyDescent="0.25">
      <c r="F1228" s="3" t="s">
        <v>2882</v>
      </c>
      <c r="G1228" s="2">
        <v>12422</v>
      </c>
      <c r="H1228" s="2" t="s">
        <v>48</v>
      </c>
      <c r="I1228" s="2" t="s">
        <v>70</v>
      </c>
      <c r="J1228" s="2" t="s">
        <v>71</v>
      </c>
    </row>
    <row r="1229" spans="6:10" ht="15" customHeight="1" x14ac:dyDescent="0.25">
      <c r="F1229" s="3" t="s">
        <v>2883</v>
      </c>
      <c r="G1229" s="2">
        <v>6220</v>
      </c>
      <c r="H1229" s="2" t="s">
        <v>48</v>
      </c>
      <c r="I1229" s="2" t="s">
        <v>73</v>
      </c>
      <c r="J1229" s="2" t="s">
        <v>74</v>
      </c>
    </row>
    <row r="1230" spans="6:10" ht="15" customHeight="1" x14ac:dyDescent="0.25">
      <c r="F1230" s="3" t="s">
        <v>2884</v>
      </c>
      <c r="G1230" s="2">
        <v>6218</v>
      </c>
      <c r="H1230" s="2" t="s">
        <v>48</v>
      </c>
      <c r="I1230" s="2" t="s">
        <v>76</v>
      </c>
      <c r="J1230" s="2" t="s">
        <v>77</v>
      </c>
    </row>
    <row r="1231" spans="6:10" ht="15" customHeight="1" x14ac:dyDescent="0.25">
      <c r="F1231" s="3" t="s">
        <v>2885</v>
      </c>
      <c r="G1231" s="2">
        <v>12382</v>
      </c>
      <c r="H1231" s="2" t="s">
        <v>48</v>
      </c>
      <c r="I1231" s="2" t="s">
        <v>1182</v>
      </c>
      <c r="J1231" s="2" t="s">
        <v>1183</v>
      </c>
    </row>
    <row r="1232" spans="6:10" ht="15" customHeight="1" x14ac:dyDescent="0.25">
      <c r="F1232" s="3" t="s">
        <v>2886</v>
      </c>
      <c r="G1232" s="2">
        <v>12383</v>
      </c>
      <c r="H1232" s="2" t="s">
        <v>48</v>
      </c>
      <c r="I1232" s="2" t="s">
        <v>1184</v>
      </c>
      <c r="J1232" s="2" t="s">
        <v>1185</v>
      </c>
    </row>
    <row r="1233" spans="6:10" ht="15" customHeight="1" x14ac:dyDescent="0.25">
      <c r="F1233" s="3" t="s">
        <v>2887</v>
      </c>
      <c r="G1233" s="2">
        <v>6254</v>
      </c>
      <c r="H1233" s="2" t="s">
        <v>48</v>
      </c>
      <c r="I1233" s="2" t="s">
        <v>1186</v>
      </c>
      <c r="J1233" s="2" t="s">
        <v>1187</v>
      </c>
    </row>
    <row r="1234" spans="6:10" ht="15" customHeight="1" x14ac:dyDescent="0.25">
      <c r="F1234" s="3" t="s">
        <v>2888</v>
      </c>
      <c r="G1234" s="2">
        <v>6255</v>
      </c>
      <c r="H1234" s="2" t="s">
        <v>48</v>
      </c>
      <c r="I1234" s="2" t="s">
        <v>79</v>
      </c>
      <c r="J1234" s="2" t="s">
        <v>80</v>
      </c>
    </row>
    <row r="1235" spans="6:10" ht="15" customHeight="1" x14ac:dyDescent="0.25">
      <c r="F1235" s="3" t="s">
        <v>2889</v>
      </c>
      <c r="G1235" s="2">
        <v>12369</v>
      </c>
      <c r="H1235" s="2" t="s">
        <v>48</v>
      </c>
      <c r="I1235" s="2" t="s">
        <v>82</v>
      </c>
      <c r="J1235" s="2" t="s">
        <v>83</v>
      </c>
    </row>
    <row r="1236" spans="6:10" ht="15" customHeight="1" x14ac:dyDescent="0.25">
      <c r="F1236" s="3" t="s">
        <v>2890</v>
      </c>
      <c r="G1236" s="2">
        <v>12370</v>
      </c>
      <c r="H1236" s="2" t="s">
        <v>48</v>
      </c>
      <c r="I1236" s="2" t="s">
        <v>1188</v>
      </c>
      <c r="J1236" s="2" t="s">
        <v>1189</v>
      </c>
    </row>
    <row r="1237" spans="6:10" ht="15" customHeight="1" x14ac:dyDescent="0.25">
      <c r="F1237" s="3" t="s">
        <v>2891</v>
      </c>
      <c r="G1237" s="2">
        <v>6241</v>
      </c>
      <c r="H1237" s="2" t="s">
        <v>48</v>
      </c>
      <c r="I1237" s="2" t="s">
        <v>85</v>
      </c>
      <c r="J1237" s="2" t="s">
        <v>86</v>
      </c>
    </row>
    <row r="1238" spans="6:10" ht="15" customHeight="1" x14ac:dyDescent="0.25">
      <c r="F1238" s="3" t="s">
        <v>2892</v>
      </c>
      <c r="G1238" s="2">
        <v>12376</v>
      </c>
      <c r="H1238" s="2" t="s">
        <v>48</v>
      </c>
      <c r="I1238" s="2" t="s">
        <v>88</v>
      </c>
      <c r="J1238" s="2" t="s">
        <v>89</v>
      </c>
    </row>
    <row r="1239" spans="6:10" ht="15" customHeight="1" x14ac:dyDescent="0.25">
      <c r="F1239" s="3" t="s">
        <v>2893</v>
      </c>
      <c r="G1239" s="2">
        <v>12378</v>
      </c>
      <c r="H1239" s="2" t="s">
        <v>48</v>
      </c>
      <c r="I1239" s="2" t="s">
        <v>91</v>
      </c>
      <c r="J1239" s="2" t="s">
        <v>92</v>
      </c>
    </row>
    <row r="1240" spans="6:10" ht="15" customHeight="1" x14ac:dyDescent="0.25">
      <c r="F1240" s="3" t="s">
        <v>2894</v>
      </c>
      <c r="G1240" s="2">
        <v>6240</v>
      </c>
      <c r="H1240" s="2" t="s">
        <v>48</v>
      </c>
      <c r="I1240" s="2" t="s">
        <v>97</v>
      </c>
      <c r="J1240" s="2" t="s">
        <v>98</v>
      </c>
    </row>
    <row r="1241" spans="6:10" ht="15" customHeight="1" x14ac:dyDescent="0.25">
      <c r="F1241" s="3" t="s">
        <v>2895</v>
      </c>
      <c r="G1241" s="2">
        <v>13424</v>
      </c>
      <c r="H1241" s="2" t="s">
        <v>48</v>
      </c>
      <c r="I1241" s="2" t="s">
        <v>1190</v>
      </c>
      <c r="J1241" s="2" t="s">
        <v>1191</v>
      </c>
    </row>
    <row r="1242" spans="6:10" ht="15" customHeight="1" x14ac:dyDescent="0.25">
      <c r="F1242" s="3" t="s">
        <v>2896</v>
      </c>
      <c r="G1242" s="2">
        <v>12366</v>
      </c>
      <c r="H1242" s="2" t="s">
        <v>48</v>
      </c>
      <c r="I1242" s="2" t="s">
        <v>100</v>
      </c>
      <c r="J1242" s="2" t="s">
        <v>101</v>
      </c>
    </row>
    <row r="1243" spans="6:10" ht="15" customHeight="1" x14ac:dyDescent="0.25">
      <c r="F1243" s="3" t="s">
        <v>2897</v>
      </c>
      <c r="G1243" s="2">
        <v>6224</v>
      </c>
      <c r="H1243" s="2" t="s">
        <v>48</v>
      </c>
      <c r="I1243" s="2" t="s">
        <v>103</v>
      </c>
      <c r="J1243" s="2" t="s">
        <v>104</v>
      </c>
    </row>
    <row r="1244" spans="6:10" ht="15" customHeight="1" x14ac:dyDescent="0.25">
      <c r="F1244" s="3" t="s">
        <v>2898</v>
      </c>
      <c r="G1244" s="2">
        <v>6213</v>
      </c>
      <c r="H1244" s="2" t="s">
        <v>48</v>
      </c>
      <c r="I1244" s="2" t="s">
        <v>106</v>
      </c>
      <c r="J1244" s="2" t="s">
        <v>107</v>
      </c>
    </row>
    <row r="1245" spans="6:10" ht="15" customHeight="1" x14ac:dyDescent="0.25">
      <c r="F1245" s="3" t="s">
        <v>2899</v>
      </c>
      <c r="G1245" s="2">
        <v>21683</v>
      </c>
      <c r="H1245" s="2" t="s">
        <v>48</v>
      </c>
      <c r="I1245" s="2" t="s">
        <v>511</v>
      </c>
      <c r="J1245" s="2" t="s">
        <v>512</v>
      </c>
    </row>
    <row r="1246" spans="6:10" ht="15" customHeight="1" x14ac:dyDescent="0.25">
      <c r="F1246" s="3" t="s">
        <v>2900</v>
      </c>
      <c r="G1246" s="2">
        <v>21684</v>
      </c>
      <c r="H1246" s="2" t="s">
        <v>48</v>
      </c>
      <c r="I1246" s="2" t="s">
        <v>1242</v>
      </c>
      <c r="J1246" s="2" t="s">
        <v>1243</v>
      </c>
    </row>
    <row r="1247" spans="6:10" ht="15" customHeight="1" x14ac:dyDescent="0.25">
      <c r="F1247" s="3" t="s">
        <v>2901</v>
      </c>
      <c r="G1247" s="2">
        <v>21687</v>
      </c>
      <c r="H1247" s="2" t="s">
        <v>48</v>
      </c>
      <c r="I1247" s="2" t="s">
        <v>509</v>
      </c>
      <c r="J1247" s="2" t="s">
        <v>510</v>
      </c>
    </row>
    <row r="1248" spans="6:10" ht="15" customHeight="1" x14ac:dyDescent="0.25">
      <c r="F1248" s="3" t="s">
        <v>2902</v>
      </c>
      <c r="G1248" s="2">
        <v>682</v>
      </c>
      <c r="H1248" s="2" t="s">
        <v>304</v>
      </c>
      <c r="I1248" s="2" t="s">
        <v>309</v>
      </c>
      <c r="J1248" s="2" t="s">
        <v>310</v>
      </c>
    </row>
    <row r="1249" spans="6:10" ht="15" customHeight="1" x14ac:dyDescent="0.25">
      <c r="F1249" s="3" t="s">
        <v>2903</v>
      </c>
      <c r="G1249" s="2">
        <v>12558</v>
      </c>
      <c r="H1249" s="2" t="s">
        <v>304</v>
      </c>
      <c r="I1249" s="2" t="s">
        <v>1192</v>
      </c>
      <c r="J1249" s="2" t="s">
        <v>1193</v>
      </c>
    </row>
    <row r="1250" spans="6:10" ht="15" customHeight="1" x14ac:dyDescent="0.25">
      <c r="F1250" s="3" t="s">
        <v>2904</v>
      </c>
      <c r="G1250" s="2">
        <v>14062</v>
      </c>
      <c r="H1250" s="2" t="s">
        <v>304</v>
      </c>
      <c r="I1250" s="2" t="s">
        <v>313</v>
      </c>
      <c r="J1250" s="2" t="s">
        <v>314</v>
      </c>
    </row>
    <row r="1251" spans="6:10" ht="15" customHeight="1" x14ac:dyDescent="0.25">
      <c r="F1251" s="3" t="s">
        <v>2905</v>
      </c>
      <c r="G1251" s="2">
        <v>22973</v>
      </c>
      <c r="H1251" s="2" t="s">
        <v>1060</v>
      </c>
      <c r="I1251" s="2" t="s">
        <v>2501</v>
      </c>
      <c r="J1251" s="2" t="s">
        <v>2502</v>
      </c>
    </row>
    <row r="1252" spans="6:10" ht="15" customHeight="1" x14ac:dyDescent="0.25">
      <c r="F1252" s="3" t="s">
        <v>2906</v>
      </c>
      <c r="G1252" s="2">
        <v>22932</v>
      </c>
      <c r="H1252" s="2" t="s">
        <v>1060</v>
      </c>
      <c r="I1252" s="2" t="s">
        <v>1061</v>
      </c>
      <c r="J1252" s="2" t="s">
        <v>1062</v>
      </c>
    </row>
    <row r="1253" spans="6:10" ht="15" customHeight="1" x14ac:dyDescent="0.25">
      <c r="F1253" s="3" t="s">
        <v>2907</v>
      </c>
      <c r="G1253" s="2">
        <v>22965</v>
      </c>
      <c r="H1253" s="2" t="s">
        <v>1060</v>
      </c>
      <c r="I1253" s="2" t="s">
        <v>1274</v>
      </c>
      <c r="J1253" s="2" t="s">
        <v>1275</v>
      </c>
    </row>
    <row r="1254" spans="6:10" ht="15" customHeight="1" x14ac:dyDescent="0.25">
      <c r="F1254" s="3" t="s">
        <v>2908</v>
      </c>
      <c r="G1254" s="2">
        <v>22974</v>
      </c>
      <c r="H1254" s="2" t="s">
        <v>1060</v>
      </c>
      <c r="I1254" s="2" t="s">
        <v>1276</v>
      </c>
      <c r="J1254" s="2" t="s">
        <v>1277</v>
      </c>
    </row>
    <row r="1255" spans="6:10" ht="15" customHeight="1" x14ac:dyDescent="0.25">
      <c r="F1255" s="3" t="s">
        <v>2909</v>
      </c>
      <c r="G1255" s="2">
        <v>22975</v>
      </c>
      <c r="H1255" s="2" t="s">
        <v>1060</v>
      </c>
      <c r="I1255" s="2" t="s">
        <v>1278</v>
      </c>
      <c r="J1255" s="2" t="s">
        <v>1279</v>
      </c>
    </row>
    <row r="1256" spans="6:10" ht="15" customHeight="1" x14ac:dyDescent="0.25">
      <c r="F1256" s="3" t="s">
        <v>2910</v>
      </c>
      <c r="G1256" s="2">
        <v>22979</v>
      </c>
      <c r="H1256" s="2" t="s">
        <v>1060</v>
      </c>
      <c r="I1256" s="2" t="s">
        <v>2508</v>
      </c>
      <c r="J1256" s="2" t="s">
        <v>2509</v>
      </c>
    </row>
    <row r="1257" spans="6:10" ht="15" customHeight="1" x14ac:dyDescent="0.25">
      <c r="F1257" s="3" t="s">
        <v>2911</v>
      </c>
      <c r="G1257" s="2">
        <v>36903</v>
      </c>
      <c r="H1257" s="2" t="s">
        <v>361</v>
      </c>
      <c r="I1257" s="2" t="s">
        <v>362</v>
      </c>
      <c r="J1257" s="2" t="s">
        <v>363</v>
      </c>
    </row>
    <row r="1258" spans="6:10" ht="15" customHeight="1" x14ac:dyDescent="0.25">
      <c r="F1258" s="3" t="s">
        <v>2912</v>
      </c>
      <c r="G1258" s="2">
        <v>716</v>
      </c>
      <c r="H1258" s="2" t="s">
        <v>366</v>
      </c>
      <c r="I1258" s="2" t="s">
        <v>369</v>
      </c>
      <c r="J1258" s="2" t="s">
        <v>370</v>
      </c>
    </row>
    <row r="1259" spans="6:10" ht="15" customHeight="1" x14ac:dyDescent="0.25">
      <c r="F1259" s="3" t="s">
        <v>2913</v>
      </c>
      <c r="G1259" s="2">
        <v>17461</v>
      </c>
      <c r="H1259" s="2" t="s">
        <v>366</v>
      </c>
      <c r="I1259" s="2" t="s">
        <v>371</v>
      </c>
      <c r="J1259" s="2" t="s">
        <v>372</v>
      </c>
    </row>
    <row r="1260" spans="6:10" ht="15" customHeight="1" x14ac:dyDescent="0.25">
      <c r="F1260" s="3" t="s">
        <v>2914</v>
      </c>
      <c r="G1260" s="2">
        <v>718</v>
      </c>
      <c r="H1260" s="2" t="s">
        <v>366</v>
      </c>
      <c r="I1260" s="2" t="s">
        <v>373</v>
      </c>
      <c r="J1260" s="2" t="s">
        <v>374</v>
      </c>
    </row>
    <row r="1261" spans="6:10" ht="15" customHeight="1" x14ac:dyDescent="0.25">
      <c r="F1261" s="3" t="s">
        <v>2915</v>
      </c>
      <c r="G1261" s="2">
        <v>24842</v>
      </c>
      <c r="H1261" s="2" t="s">
        <v>366</v>
      </c>
      <c r="I1261" s="2" t="s">
        <v>375</v>
      </c>
      <c r="J1261" s="2" t="s">
        <v>376</v>
      </c>
    </row>
    <row r="1262" spans="6:10" ht="15" customHeight="1" x14ac:dyDescent="0.25">
      <c r="F1262" s="3" t="s">
        <v>2916</v>
      </c>
      <c r="G1262" s="2">
        <v>719</v>
      </c>
      <c r="H1262" s="2" t="s">
        <v>366</v>
      </c>
      <c r="I1262" s="2" t="s">
        <v>379</v>
      </c>
      <c r="J1262" s="2" t="s">
        <v>380</v>
      </c>
    </row>
    <row r="1263" spans="6:10" ht="15" customHeight="1" x14ac:dyDescent="0.25">
      <c r="F1263" s="3" t="s">
        <v>2917</v>
      </c>
      <c r="G1263" s="2">
        <v>720</v>
      </c>
      <c r="H1263" s="2" t="s">
        <v>366</v>
      </c>
      <c r="I1263" s="2" t="s">
        <v>383</v>
      </c>
      <c r="J1263" s="2" t="s">
        <v>384</v>
      </c>
    </row>
    <row r="1264" spans="6:10" ht="15" customHeight="1" x14ac:dyDescent="0.25">
      <c r="F1264" s="3" t="s">
        <v>2918</v>
      </c>
      <c r="G1264" s="2">
        <v>24802</v>
      </c>
      <c r="H1264" s="2" t="s">
        <v>366</v>
      </c>
      <c r="I1264" s="2" t="s">
        <v>385</v>
      </c>
      <c r="J1264" s="2" t="s">
        <v>386</v>
      </c>
    </row>
    <row r="1265" spans="6:10" ht="15" customHeight="1" x14ac:dyDescent="0.25">
      <c r="F1265" s="3" t="s">
        <v>2919</v>
      </c>
      <c r="G1265" s="2">
        <v>714</v>
      </c>
      <c r="H1265" s="2" t="s">
        <v>366</v>
      </c>
      <c r="I1265" s="2" t="s">
        <v>367</v>
      </c>
      <c r="J1265" s="2" t="s">
        <v>368</v>
      </c>
    </row>
    <row r="1266" spans="6:10" ht="15" customHeight="1" x14ac:dyDescent="0.25">
      <c r="F1266" s="3" t="s">
        <v>2920</v>
      </c>
      <c r="G1266" s="2">
        <v>19737</v>
      </c>
      <c r="H1266" s="2" t="s">
        <v>322</v>
      </c>
      <c r="I1266" s="2" t="s">
        <v>323</v>
      </c>
      <c r="J1266" s="2" t="s">
        <v>324</v>
      </c>
    </row>
    <row r="1267" spans="6:10" ht="15" customHeight="1" x14ac:dyDescent="0.25">
      <c r="F1267" s="3" t="s">
        <v>2921</v>
      </c>
      <c r="G1267" s="2">
        <v>785</v>
      </c>
      <c r="H1267" s="2" t="s">
        <v>322</v>
      </c>
      <c r="I1267" s="2" t="s">
        <v>1101</v>
      </c>
      <c r="J1267" s="2" t="s">
        <v>1102</v>
      </c>
    </row>
    <row r="1268" spans="6:10" ht="15" customHeight="1" x14ac:dyDescent="0.25">
      <c r="F1268" s="3" t="s">
        <v>2922</v>
      </c>
      <c r="G1268" s="2">
        <v>783</v>
      </c>
      <c r="H1268" s="2" t="s">
        <v>322</v>
      </c>
      <c r="I1268" s="2" t="s">
        <v>325</v>
      </c>
      <c r="J1268" s="2" t="s">
        <v>326</v>
      </c>
    </row>
    <row r="1269" spans="6:10" ht="15" customHeight="1" x14ac:dyDescent="0.25">
      <c r="F1269" s="3" t="s">
        <v>2923</v>
      </c>
      <c r="G1269" s="2">
        <v>788</v>
      </c>
      <c r="H1269" s="2" t="s">
        <v>322</v>
      </c>
      <c r="I1269" s="2" t="s">
        <v>327</v>
      </c>
      <c r="J1269" s="2" t="s">
        <v>328</v>
      </c>
    </row>
    <row r="1270" spans="6:10" ht="15" customHeight="1" x14ac:dyDescent="0.25">
      <c r="F1270" s="3" t="s">
        <v>2924</v>
      </c>
      <c r="G1270" s="2">
        <v>28759</v>
      </c>
      <c r="H1270" s="2" t="s">
        <v>1218</v>
      </c>
      <c r="I1270" s="2" t="s">
        <v>1219</v>
      </c>
      <c r="J1270" s="2" t="s">
        <v>1220</v>
      </c>
    </row>
    <row r="1271" spans="6:10" ht="15" customHeight="1" x14ac:dyDescent="0.25">
      <c r="F1271" s="3" t="s">
        <v>2925</v>
      </c>
      <c r="G1271" s="2">
        <v>28758</v>
      </c>
      <c r="H1271" s="2" t="s">
        <v>1218</v>
      </c>
      <c r="I1271" s="2" t="s">
        <v>1221</v>
      </c>
      <c r="J1271" s="2" t="s">
        <v>1222</v>
      </c>
    </row>
    <row r="1272" spans="6:10" ht="15" customHeight="1" x14ac:dyDescent="0.25">
      <c r="F1272" s="3" t="s">
        <v>2926</v>
      </c>
      <c r="G1272" s="2">
        <v>28757</v>
      </c>
      <c r="H1272" s="2" t="s">
        <v>1218</v>
      </c>
      <c r="I1272" s="2" t="s">
        <v>1223</v>
      </c>
      <c r="J1272" s="2" t="s">
        <v>1224</v>
      </c>
    </row>
    <row r="1273" spans="6:10" ht="15" customHeight="1" x14ac:dyDescent="0.25">
      <c r="F1273" s="3" t="s">
        <v>2927</v>
      </c>
      <c r="G1273" s="2">
        <v>27899</v>
      </c>
      <c r="H1273" s="2" t="s">
        <v>1336</v>
      </c>
      <c r="I1273" s="2" t="s">
        <v>1718</v>
      </c>
      <c r="J1273" s="2" t="s">
        <v>1719</v>
      </c>
    </row>
    <row r="1274" spans="6:10" ht="15" customHeight="1" x14ac:dyDescent="0.25">
      <c r="F1274" s="3" t="s">
        <v>2928</v>
      </c>
      <c r="G1274" s="2">
        <v>27887</v>
      </c>
      <c r="H1274" s="2" t="s">
        <v>1336</v>
      </c>
      <c r="I1274" s="2" t="s">
        <v>1331</v>
      </c>
      <c r="J1274" s="2" t="s">
        <v>1337</v>
      </c>
    </row>
    <row r="1275" spans="6:10" ht="15" customHeight="1" x14ac:dyDescent="0.25">
      <c r="F1275" s="3" t="s">
        <v>2929</v>
      </c>
      <c r="G1275" s="2">
        <v>27895</v>
      </c>
      <c r="H1275" s="2" t="s">
        <v>1336</v>
      </c>
      <c r="I1275" s="2" t="s">
        <v>1338</v>
      </c>
      <c r="J1275" s="2" t="s">
        <v>1339</v>
      </c>
    </row>
    <row r="1276" spans="6:10" ht="15" customHeight="1" x14ac:dyDescent="0.25">
      <c r="F1276" s="3" t="s">
        <v>2930</v>
      </c>
      <c r="G1276" s="2">
        <v>27896</v>
      </c>
      <c r="H1276" s="2" t="s">
        <v>1336</v>
      </c>
      <c r="I1276" s="2" t="s">
        <v>1723</v>
      </c>
      <c r="J1276" s="2" t="s">
        <v>1724</v>
      </c>
    </row>
    <row r="1277" spans="6:10" ht="15" customHeight="1" x14ac:dyDescent="0.25">
      <c r="F1277" s="3" t="s">
        <v>2931</v>
      </c>
      <c r="G1277" s="2">
        <v>27888</v>
      </c>
      <c r="H1277" s="2" t="s">
        <v>1336</v>
      </c>
      <c r="I1277" s="2" t="s">
        <v>1726</v>
      </c>
      <c r="J1277" s="2" t="s">
        <v>1727</v>
      </c>
    </row>
    <row r="1278" spans="6:10" ht="15" customHeight="1" x14ac:dyDescent="0.25">
      <c r="F1278" s="3" t="s">
        <v>2932</v>
      </c>
      <c r="G1278" s="2">
        <v>27900</v>
      </c>
      <c r="H1278" s="2" t="s">
        <v>1336</v>
      </c>
      <c r="I1278" s="2" t="s">
        <v>1340</v>
      </c>
      <c r="J1278" s="2" t="s">
        <v>1341</v>
      </c>
    </row>
    <row r="1279" spans="6:10" ht="15" customHeight="1" x14ac:dyDescent="0.25">
      <c r="F1279" s="3" t="s">
        <v>2933</v>
      </c>
      <c r="G1279" s="2">
        <v>496</v>
      </c>
      <c r="H1279" s="2" t="s">
        <v>158</v>
      </c>
      <c r="I1279" s="2" t="s">
        <v>159</v>
      </c>
      <c r="J1279" s="2" t="s">
        <v>160</v>
      </c>
    </row>
    <row r="1280" spans="6:10" ht="15" customHeight="1" x14ac:dyDescent="0.25">
      <c r="F1280" s="3" t="s">
        <v>2934</v>
      </c>
      <c r="G1280" s="2">
        <v>499</v>
      </c>
      <c r="H1280" s="2" t="s">
        <v>158</v>
      </c>
      <c r="I1280" s="2" t="s">
        <v>110</v>
      </c>
      <c r="J1280" s="2" t="s">
        <v>162</v>
      </c>
    </row>
    <row r="1281" spans="6:10" ht="15" customHeight="1" x14ac:dyDescent="0.25">
      <c r="F1281" s="3" t="s">
        <v>2935</v>
      </c>
      <c r="G1281" s="2">
        <v>498</v>
      </c>
      <c r="H1281" s="2" t="s">
        <v>158</v>
      </c>
      <c r="I1281" s="2" t="s">
        <v>113</v>
      </c>
      <c r="J1281" s="2" t="s">
        <v>164</v>
      </c>
    </row>
    <row r="1282" spans="6:10" ht="15" customHeight="1" x14ac:dyDescent="0.25">
      <c r="F1282" s="3" t="s">
        <v>2936</v>
      </c>
      <c r="G1282" s="2">
        <v>503</v>
      </c>
      <c r="H1282" s="2" t="s">
        <v>158</v>
      </c>
      <c r="I1282" s="2" t="s">
        <v>291</v>
      </c>
      <c r="J1282" s="2" t="s">
        <v>292</v>
      </c>
    </row>
    <row r="1283" spans="6:10" ht="15" customHeight="1" x14ac:dyDescent="0.25">
      <c r="F1283" s="3" t="s">
        <v>2937</v>
      </c>
      <c r="G1283" s="2">
        <v>502</v>
      </c>
      <c r="H1283" s="2" t="s">
        <v>158</v>
      </c>
      <c r="I1283" s="2" t="s">
        <v>166</v>
      </c>
      <c r="J1283" s="2" t="s">
        <v>167</v>
      </c>
    </row>
    <row r="1284" spans="6:10" ht="15" customHeight="1" x14ac:dyDescent="0.25">
      <c r="F1284" s="3" t="s">
        <v>2938</v>
      </c>
      <c r="G1284" s="2">
        <v>480</v>
      </c>
      <c r="H1284" s="2" t="s">
        <v>158</v>
      </c>
      <c r="I1284" s="2" t="s">
        <v>119</v>
      </c>
      <c r="J1284" s="2" t="s">
        <v>169</v>
      </c>
    </row>
    <row r="1285" spans="6:10" ht="15" customHeight="1" x14ac:dyDescent="0.25">
      <c r="F1285" s="3" t="s">
        <v>2939</v>
      </c>
      <c r="G1285" s="2">
        <v>482</v>
      </c>
      <c r="H1285" s="2" t="s">
        <v>158</v>
      </c>
      <c r="I1285" s="2" t="s">
        <v>122</v>
      </c>
      <c r="J1285" s="2" t="s">
        <v>171</v>
      </c>
    </row>
    <row r="1286" spans="6:10" ht="15" customHeight="1" x14ac:dyDescent="0.25">
      <c r="F1286" s="3" t="s">
        <v>2940</v>
      </c>
      <c r="G1286" s="2">
        <v>481</v>
      </c>
      <c r="H1286" s="2" t="s">
        <v>158</v>
      </c>
      <c r="I1286" s="2" t="s">
        <v>125</v>
      </c>
      <c r="J1286" s="2" t="s">
        <v>173</v>
      </c>
    </row>
    <row r="1287" spans="6:10" ht="15" customHeight="1" x14ac:dyDescent="0.25">
      <c r="F1287" s="3" t="s">
        <v>2941</v>
      </c>
      <c r="G1287" s="2">
        <v>484</v>
      </c>
      <c r="H1287" s="2" t="s">
        <v>158</v>
      </c>
      <c r="I1287" s="2" t="s">
        <v>128</v>
      </c>
      <c r="J1287" s="2" t="s">
        <v>175</v>
      </c>
    </row>
    <row r="1288" spans="6:10" ht="15" customHeight="1" x14ac:dyDescent="0.25">
      <c r="F1288" s="3" t="s">
        <v>2942</v>
      </c>
      <c r="G1288" s="2">
        <v>483</v>
      </c>
      <c r="H1288" s="2" t="s">
        <v>158</v>
      </c>
      <c r="I1288" s="2" t="s">
        <v>134</v>
      </c>
      <c r="J1288" s="2" t="s">
        <v>177</v>
      </c>
    </row>
    <row r="1289" spans="6:10" ht="15" customHeight="1" x14ac:dyDescent="0.25">
      <c r="F1289" s="3" t="s">
        <v>2943</v>
      </c>
      <c r="G1289" s="2">
        <v>487</v>
      </c>
      <c r="H1289" s="2" t="s">
        <v>158</v>
      </c>
      <c r="I1289" s="2" t="s">
        <v>137</v>
      </c>
      <c r="J1289" s="2" t="s">
        <v>293</v>
      </c>
    </row>
    <row r="1290" spans="6:10" ht="15" customHeight="1" x14ac:dyDescent="0.25">
      <c r="F1290" s="3" t="s">
        <v>2944</v>
      </c>
      <c r="G1290" s="2">
        <v>486</v>
      </c>
      <c r="H1290" s="2" t="s">
        <v>158</v>
      </c>
      <c r="I1290" s="2" t="s">
        <v>140</v>
      </c>
      <c r="J1290" s="2" t="s">
        <v>179</v>
      </c>
    </row>
    <row r="1291" spans="6:10" ht="15" customHeight="1" x14ac:dyDescent="0.25">
      <c r="F1291" s="3" t="s">
        <v>2945</v>
      </c>
      <c r="G1291" s="2">
        <v>488</v>
      </c>
      <c r="H1291" s="2" t="s">
        <v>158</v>
      </c>
      <c r="I1291" s="2" t="s">
        <v>143</v>
      </c>
      <c r="J1291" s="2" t="s">
        <v>181</v>
      </c>
    </row>
    <row r="1292" spans="6:10" ht="15" customHeight="1" x14ac:dyDescent="0.25">
      <c r="F1292" s="3" t="s">
        <v>2946</v>
      </c>
      <c r="G1292" s="2">
        <v>29024</v>
      </c>
      <c r="H1292" s="2" t="s">
        <v>1127</v>
      </c>
      <c r="I1292" s="2" t="s">
        <v>1752</v>
      </c>
      <c r="J1292" s="2" t="s">
        <v>1753</v>
      </c>
    </row>
    <row r="1293" spans="6:10" ht="15" customHeight="1" x14ac:dyDescent="0.25">
      <c r="F1293" s="3" t="s">
        <v>2947</v>
      </c>
      <c r="G1293" s="2">
        <v>24439</v>
      </c>
      <c r="H1293" s="2" t="s">
        <v>1127</v>
      </c>
      <c r="I1293" s="2" t="s">
        <v>2948</v>
      </c>
      <c r="J1293" s="2" t="s">
        <v>2949</v>
      </c>
    </row>
    <row r="1294" spans="6:10" ht="15" customHeight="1" x14ac:dyDescent="0.25">
      <c r="F1294" s="3" t="s">
        <v>2950</v>
      </c>
      <c r="G1294" s="2">
        <v>27147</v>
      </c>
      <c r="H1294" s="2" t="s">
        <v>1127</v>
      </c>
      <c r="I1294" s="2" t="s">
        <v>1128</v>
      </c>
      <c r="J1294" s="2" t="s">
        <v>1129</v>
      </c>
    </row>
    <row r="1295" spans="6:10" ht="15" customHeight="1" x14ac:dyDescent="0.25">
      <c r="F1295" s="3" t="s">
        <v>2951</v>
      </c>
      <c r="G1295" s="2">
        <v>26735</v>
      </c>
      <c r="H1295" s="2" t="s">
        <v>1127</v>
      </c>
      <c r="I1295" s="2" t="s">
        <v>1130</v>
      </c>
      <c r="J1295" s="2" t="s">
        <v>1131</v>
      </c>
    </row>
    <row r="1296" spans="6:10" ht="15" customHeight="1" x14ac:dyDescent="0.25">
      <c r="F1296" s="3" t="s">
        <v>2952</v>
      </c>
      <c r="G1296" s="2">
        <v>12600</v>
      </c>
      <c r="H1296" s="2" t="s">
        <v>1127</v>
      </c>
      <c r="I1296" s="2" t="s">
        <v>1132</v>
      </c>
      <c r="J1296" s="2" t="s">
        <v>1133</v>
      </c>
    </row>
    <row r="1297" spans="6:10" ht="15" customHeight="1" x14ac:dyDescent="0.25">
      <c r="F1297" s="3" t="s">
        <v>2953</v>
      </c>
      <c r="G1297" s="2">
        <v>29300</v>
      </c>
      <c r="H1297" s="2" t="s">
        <v>1127</v>
      </c>
      <c r="I1297" s="2" t="s">
        <v>1280</v>
      </c>
      <c r="J1297" s="2" t="s">
        <v>1281</v>
      </c>
    </row>
    <row r="1298" spans="6:10" ht="15" customHeight="1" x14ac:dyDescent="0.25">
      <c r="F1298" s="3" t="s">
        <v>2954</v>
      </c>
      <c r="G1298" s="2">
        <v>29302</v>
      </c>
      <c r="H1298" s="2" t="s">
        <v>1127</v>
      </c>
      <c r="I1298" s="2" t="s">
        <v>1282</v>
      </c>
      <c r="J1298" s="2" t="s">
        <v>1283</v>
      </c>
    </row>
    <row r="1299" spans="6:10" ht="15" customHeight="1" x14ac:dyDescent="0.25">
      <c r="F1299" s="3" t="s">
        <v>2955</v>
      </c>
      <c r="G1299" s="2">
        <v>1326</v>
      </c>
      <c r="H1299" s="2" t="s">
        <v>390</v>
      </c>
      <c r="I1299" s="2" t="s">
        <v>391</v>
      </c>
      <c r="J1299" s="2" t="s">
        <v>392</v>
      </c>
    </row>
    <row r="1300" spans="6:10" ht="15" customHeight="1" x14ac:dyDescent="0.25">
      <c r="F1300" s="3" t="s">
        <v>2956</v>
      </c>
      <c r="G1300" s="2">
        <v>1146</v>
      </c>
      <c r="H1300" s="2" t="s">
        <v>390</v>
      </c>
      <c r="I1300" s="2" t="s">
        <v>393</v>
      </c>
      <c r="J1300" s="2" t="s">
        <v>394</v>
      </c>
    </row>
    <row r="1301" spans="6:10" ht="15" customHeight="1" x14ac:dyDescent="0.25">
      <c r="F1301" s="3" t="s">
        <v>2957</v>
      </c>
      <c r="G1301" s="2">
        <v>28026</v>
      </c>
      <c r="H1301" s="2" t="s">
        <v>390</v>
      </c>
      <c r="I1301" s="2" t="s">
        <v>395</v>
      </c>
      <c r="J1301" s="2" t="s">
        <v>396</v>
      </c>
    </row>
    <row r="1302" spans="6:10" ht="15" customHeight="1" x14ac:dyDescent="0.25">
      <c r="F1302" s="3" t="s">
        <v>2958</v>
      </c>
      <c r="G1302" s="2">
        <v>1169</v>
      </c>
      <c r="H1302" s="2" t="s">
        <v>390</v>
      </c>
      <c r="I1302" s="2" t="s">
        <v>397</v>
      </c>
      <c r="J1302" s="2" t="s">
        <v>398</v>
      </c>
    </row>
    <row r="1303" spans="6:10" ht="15" customHeight="1" x14ac:dyDescent="0.25">
      <c r="F1303" s="3" t="s">
        <v>2959</v>
      </c>
      <c r="G1303" s="2">
        <v>27909</v>
      </c>
      <c r="H1303" s="2" t="s">
        <v>390</v>
      </c>
      <c r="I1303" s="2" t="s">
        <v>399</v>
      </c>
      <c r="J1303" s="2" t="s">
        <v>400</v>
      </c>
    </row>
    <row r="1304" spans="6:10" ht="15" customHeight="1" x14ac:dyDescent="0.25">
      <c r="F1304" s="3" t="s">
        <v>2960</v>
      </c>
      <c r="G1304" s="2">
        <v>1210</v>
      </c>
      <c r="H1304" s="2" t="s">
        <v>390</v>
      </c>
      <c r="I1304" s="2" t="s">
        <v>401</v>
      </c>
      <c r="J1304" s="2" t="s">
        <v>402</v>
      </c>
    </row>
    <row r="1305" spans="6:10" ht="15" customHeight="1" x14ac:dyDescent="0.25">
      <c r="F1305" s="3" t="s">
        <v>2961</v>
      </c>
      <c r="G1305" s="2">
        <v>1332</v>
      </c>
      <c r="H1305" s="2" t="s">
        <v>390</v>
      </c>
      <c r="I1305" s="2" t="s">
        <v>403</v>
      </c>
      <c r="J1305" s="2" t="s">
        <v>404</v>
      </c>
    </row>
    <row r="1306" spans="6:10" ht="15" customHeight="1" x14ac:dyDescent="0.25">
      <c r="F1306" s="3" t="s">
        <v>2962</v>
      </c>
      <c r="G1306" s="2">
        <v>1216</v>
      </c>
      <c r="H1306" s="2" t="s">
        <v>390</v>
      </c>
      <c r="I1306" s="2" t="s">
        <v>405</v>
      </c>
      <c r="J1306" s="2" t="s">
        <v>406</v>
      </c>
    </row>
    <row r="1307" spans="6:10" ht="15" customHeight="1" x14ac:dyDescent="0.25">
      <c r="F1307" s="3" t="s">
        <v>2963</v>
      </c>
      <c r="G1307" s="2">
        <v>1219</v>
      </c>
      <c r="H1307" s="2" t="s">
        <v>390</v>
      </c>
      <c r="I1307" s="2" t="s">
        <v>407</v>
      </c>
      <c r="J1307" s="2" t="s">
        <v>408</v>
      </c>
    </row>
    <row r="1308" spans="6:10" ht="15" customHeight="1" x14ac:dyDescent="0.25">
      <c r="F1308" s="3" t="s">
        <v>2964</v>
      </c>
      <c r="G1308" s="2">
        <v>1221</v>
      </c>
      <c r="H1308" s="2" t="s">
        <v>390</v>
      </c>
      <c r="I1308" s="2" t="s">
        <v>409</v>
      </c>
      <c r="J1308" s="2" t="s">
        <v>410</v>
      </c>
    </row>
    <row r="1309" spans="6:10" ht="15" customHeight="1" x14ac:dyDescent="0.25">
      <c r="F1309" s="3" t="s">
        <v>2965</v>
      </c>
      <c r="G1309" s="2">
        <v>1226</v>
      </c>
      <c r="H1309" s="2" t="s">
        <v>390</v>
      </c>
      <c r="I1309" s="2" t="s">
        <v>1304</v>
      </c>
      <c r="J1309" s="2" t="s">
        <v>1305</v>
      </c>
    </row>
    <row r="1310" spans="6:10" ht="15" customHeight="1" x14ac:dyDescent="0.25">
      <c r="F1310" s="3" t="s">
        <v>2966</v>
      </c>
      <c r="G1310" s="2">
        <v>18896</v>
      </c>
      <c r="H1310" s="2" t="s">
        <v>390</v>
      </c>
      <c r="I1310" s="2" t="s">
        <v>1306</v>
      </c>
      <c r="J1310" s="2" t="s">
        <v>1307</v>
      </c>
    </row>
    <row r="1311" spans="6:10" ht="15" customHeight="1" x14ac:dyDescent="0.25">
      <c r="F1311" s="3" t="s">
        <v>2967</v>
      </c>
      <c r="G1311" s="2">
        <v>1247</v>
      </c>
      <c r="H1311" s="2" t="s">
        <v>390</v>
      </c>
      <c r="I1311" s="2" t="s">
        <v>411</v>
      </c>
      <c r="J1311" s="2" t="s">
        <v>412</v>
      </c>
    </row>
    <row r="1312" spans="6:10" ht="15" customHeight="1" x14ac:dyDescent="0.25">
      <c r="F1312" s="3" t="s">
        <v>2968</v>
      </c>
      <c r="G1312" s="2">
        <v>1252</v>
      </c>
      <c r="H1312" s="2" t="s">
        <v>390</v>
      </c>
      <c r="I1312" s="2" t="s">
        <v>413</v>
      </c>
      <c r="J1312" s="2" t="s">
        <v>414</v>
      </c>
    </row>
    <row r="1313" spans="6:10" ht="15" customHeight="1" x14ac:dyDescent="0.25">
      <c r="F1313" s="3" t="s">
        <v>2969</v>
      </c>
      <c r="G1313" s="2">
        <v>1255</v>
      </c>
      <c r="H1313" s="2" t="s">
        <v>390</v>
      </c>
      <c r="I1313" s="2" t="s">
        <v>1308</v>
      </c>
      <c r="J1313" s="2" t="s">
        <v>1309</v>
      </c>
    </row>
    <row r="1314" spans="6:10" ht="15" customHeight="1" x14ac:dyDescent="0.25">
      <c r="F1314" s="3" t="s">
        <v>2970</v>
      </c>
      <c r="G1314" s="2">
        <v>1253</v>
      </c>
      <c r="H1314" s="2" t="s">
        <v>390</v>
      </c>
      <c r="I1314" s="2" t="s">
        <v>415</v>
      </c>
      <c r="J1314" s="2" t="s">
        <v>416</v>
      </c>
    </row>
    <row r="1315" spans="6:10" ht="15" customHeight="1" x14ac:dyDescent="0.25">
      <c r="F1315" s="3" t="s">
        <v>2971</v>
      </c>
      <c r="G1315" s="2">
        <v>1257</v>
      </c>
      <c r="H1315" s="2" t="s">
        <v>390</v>
      </c>
      <c r="I1315" s="2" t="s">
        <v>417</v>
      </c>
      <c r="J1315" s="2" t="s">
        <v>418</v>
      </c>
    </row>
    <row r="1316" spans="6:10" ht="15" customHeight="1" x14ac:dyDescent="0.25">
      <c r="F1316" s="3" t="s">
        <v>2972</v>
      </c>
      <c r="G1316" s="2">
        <v>1285</v>
      </c>
      <c r="H1316" s="2" t="s">
        <v>390</v>
      </c>
      <c r="I1316" s="2" t="s">
        <v>1310</v>
      </c>
      <c r="J1316" s="2" t="s">
        <v>1311</v>
      </c>
    </row>
    <row r="1317" spans="6:10" ht="15" customHeight="1" x14ac:dyDescent="0.25">
      <c r="F1317" s="3" t="s">
        <v>2973</v>
      </c>
      <c r="G1317" s="2">
        <v>1290</v>
      </c>
      <c r="H1317" s="2" t="s">
        <v>390</v>
      </c>
      <c r="I1317" s="2" t="s">
        <v>419</v>
      </c>
      <c r="J1317" s="2" t="s">
        <v>420</v>
      </c>
    </row>
    <row r="1318" spans="6:10" ht="15" customHeight="1" x14ac:dyDescent="0.25">
      <c r="F1318" s="3" t="s">
        <v>2974</v>
      </c>
      <c r="G1318" s="2">
        <v>1294</v>
      </c>
      <c r="H1318" s="2" t="s">
        <v>390</v>
      </c>
      <c r="I1318" s="2" t="s">
        <v>421</v>
      </c>
      <c r="J1318" s="2" t="s">
        <v>422</v>
      </c>
    </row>
    <row r="1319" spans="6:10" ht="15" customHeight="1" x14ac:dyDescent="0.25">
      <c r="F1319" s="3" t="s">
        <v>2975</v>
      </c>
      <c r="G1319" s="2">
        <v>1304</v>
      </c>
      <c r="H1319" s="2" t="s">
        <v>390</v>
      </c>
      <c r="I1319" s="2" t="s">
        <v>423</v>
      </c>
      <c r="J1319" s="2" t="s">
        <v>424</v>
      </c>
    </row>
    <row r="1320" spans="6:10" ht="15" customHeight="1" x14ac:dyDescent="0.25">
      <c r="F1320" s="3" t="s">
        <v>2976</v>
      </c>
      <c r="G1320" s="2">
        <v>12706</v>
      </c>
      <c r="H1320" s="2" t="s">
        <v>390</v>
      </c>
      <c r="I1320" s="2" t="s">
        <v>425</v>
      </c>
      <c r="J1320" s="2" t="s">
        <v>426</v>
      </c>
    </row>
    <row r="1321" spans="6:10" ht="15" customHeight="1" x14ac:dyDescent="0.25">
      <c r="F1321" s="3" t="s">
        <v>2977</v>
      </c>
      <c r="G1321" s="2">
        <v>12708</v>
      </c>
      <c r="H1321" s="2" t="s">
        <v>390</v>
      </c>
      <c r="I1321" s="2" t="s">
        <v>427</v>
      </c>
      <c r="J1321" s="2" t="s">
        <v>428</v>
      </c>
    </row>
    <row r="1322" spans="6:10" ht="15" customHeight="1" x14ac:dyDescent="0.25">
      <c r="F1322" s="3" t="s">
        <v>2978</v>
      </c>
      <c r="G1322" s="2">
        <v>1306</v>
      </c>
      <c r="H1322" s="2" t="s">
        <v>390</v>
      </c>
      <c r="I1322" s="2" t="s">
        <v>429</v>
      </c>
      <c r="J1322" s="2" t="s">
        <v>430</v>
      </c>
    </row>
    <row r="1323" spans="6:10" ht="15" customHeight="1" x14ac:dyDescent="0.25">
      <c r="F1323" s="3" t="s">
        <v>2979</v>
      </c>
      <c r="G1323" s="2">
        <v>1311</v>
      </c>
      <c r="H1323" s="2" t="s">
        <v>390</v>
      </c>
      <c r="I1323" s="2" t="s">
        <v>431</v>
      </c>
      <c r="J1323" s="2" t="s">
        <v>432</v>
      </c>
    </row>
    <row r="1324" spans="6:10" ht="15" customHeight="1" x14ac:dyDescent="0.25">
      <c r="F1324" s="3" t="s">
        <v>2980</v>
      </c>
      <c r="G1324" s="2">
        <v>1310</v>
      </c>
      <c r="H1324" s="2" t="s">
        <v>390</v>
      </c>
      <c r="I1324" s="2" t="s">
        <v>433</v>
      </c>
      <c r="J1324" s="2" t="s">
        <v>434</v>
      </c>
    </row>
    <row r="1325" spans="6:10" ht="15" customHeight="1" x14ac:dyDescent="0.25">
      <c r="F1325" s="3" t="s">
        <v>2981</v>
      </c>
      <c r="G1325" s="2">
        <v>1314</v>
      </c>
      <c r="H1325" s="2" t="s">
        <v>390</v>
      </c>
      <c r="I1325" s="2" t="s">
        <v>435</v>
      </c>
      <c r="J1325" s="2" t="s">
        <v>436</v>
      </c>
    </row>
    <row r="1326" spans="6:10" ht="15" customHeight="1" x14ac:dyDescent="0.25">
      <c r="F1326" s="3" t="s">
        <v>2982</v>
      </c>
      <c r="G1326" s="2">
        <v>1321</v>
      </c>
      <c r="H1326" s="2" t="s">
        <v>390</v>
      </c>
      <c r="I1326" s="2" t="s">
        <v>437</v>
      </c>
      <c r="J1326" s="2" t="s">
        <v>438</v>
      </c>
    </row>
    <row r="1327" spans="6:10" ht="15" customHeight="1" x14ac:dyDescent="0.25">
      <c r="F1327" s="3" t="s">
        <v>2983</v>
      </c>
      <c r="G1327" s="2">
        <v>1322</v>
      </c>
      <c r="H1327" s="2" t="s">
        <v>390</v>
      </c>
      <c r="I1327" s="2" t="s">
        <v>439</v>
      </c>
      <c r="J1327" s="2" t="s">
        <v>440</v>
      </c>
    </row>
    <row r="1328" spans="6:10" ht="15" customHeight="1" x14ac:dyDescent="0.25">
      <c r="F1328" s="3" t="s">
        <v>2984</v>
      </c>
      <c r="G1328" s="2">
        <v>18681</v>
      </c>
      <c r="H1328" s="2" t="s">
        <v>390</v>
      </c>
      <c r="I1328" s="2" t="s">
        <v>441</v>
      </c>
      <c r="J1328" s="2" t="s">
        <v>442</v>
      </c>
    </row>
    <row r="1329" spans="6:10" ht="15" customHeight="1" x14ac:dyDescent="0.25">
      <c r="F1329" s="3" t="s">
        <v>2985</v>
      </c>
      <c r="G1329" s="2">
        <v>1323</v>
      </c>
      <c r="H1329" s="2" t="s">
        <v>390</v>
      </c>
      <c r="I1329" s="2" t="s">
        <v>443</v>
      </c>
      <c r="J1329" s="2" t="s">
        <v>444</v>
      </c>
    </row>
    <row r="1330" spans="6:10" ht="15" customHeight="1" x14ac:dyDescent="0.25">
      <c r="F1330" s="3" t="s">
        <v>2986</v>
      </c>
      <c r="G1330" s="2">
        <v>550</v>
      </c>
      <c r="H1330" s="2" t="s">
        <v>109</v>
      </c>
      <c r="I1330" s="2" t="s">
        <v>1250</v>
      </c>
      <c r="J1330" s="2" t="s">
        <v>1251</v>
      </c>
    </row>
    <row r="1331" spans="6:10" ht="15" customHeight="1" x14ac:dyDescent="0.25">
      <c r="F1331" s="3" t="s">
        <v>2987</v>
      </c>
      <c r="G1331" s="2">
        <v>552</v>
      </c>
      <c r="H1331" s="2" t="s">
        <v>109</v>
      </c>
      <c r="I1331" s="2" t="s">
        <v>110</v>
      </c>
      <c r="J1331" s="2" t="s">
        <v>111</v>
      </c>
    </row>
    <row r="1332" spans="6:10" ht="15" customHeight="1" x14ac:dyDescent="0.25">
      <c r="F1332" s="3" t="s">
        <v>2988</v>
      </c>
      <c r="G1332" s="2">
        <v>553</v>
      </c>
      <c r="H1332" s="2" t="s">
        <v>109</v>
      </c>
      <c r="I1332" s="2" t="s">
        <v>113</v>
      </c>
      <c r="J1332" s="2" t="s">
        <v>114</v>
      </c>
    </row>
    <row r="1333" spans="6:10" ht="15" customHeight="1" x14ac:dyDescent="0.25">
      <c r="F1333" s="3" t="s">
        <v>2989</v>
      </c>
      <c r="G1333" s="2">
        <v>554</v>
      </c>
      <c r="H1333" s="2" t="s">
        <v>109</v>
      </c>
      <c r="I1333" s="2" t="s">
        <v>1063</v>
      </c>
      <c r="J1333" s="2" t="s">
        <v>1064</v>
      </c>
    </row>
    <row r="1334" spans="6:10" ht="15" customHeight="1" x14ac:dyDescent="0.25">
      <c r="F1334" s="3" t="s">
        <v>2990</v>
      </c>
      <c r="G1334" s="2">
        <v>555</v>
      </c>
      <c r="H1334" s="2" t="s">
        <v>109</v>
      </c>
      <c r="I1334" s="2" t="s">
        <v>116</v>
      </c>
      <c r="J1334" s="2" t="s">
        <v>117</v>
      </c>
    </row>
    <row r="1335" spans="6:10" ht="15" customHeight="1" x14ac:dyDescent="0.25">
      <c r="F1335" s="3" t="s">
        <v>2991</v>
      </c>
      <c r="G1335" s="2">
        <v>512</v>
      </c>
      <c r="H1335" s="2" t="s">
        <v>109</v>
      </c>
      <c r="I1335" s="2" t="s">
        <v>1194</v>
      </c>
      <c r="J1335" s="2" t="s">
        <v>1195</v>
      </c>
    </row>
    <row r="1336" spans="6:10" ht="15" customHeight="1" x14ac:dyDescent="0.25">
      <c r="F1336" s="3" t="s">
        <v>2992</v>
      </c>
      <c r="G1336" s="2">
        <v>517</v>
      </c>
      <c r="H1336" s="2" t="s">
        <v>109</v>
      </c>
      <c r="I1336" s="2" t="s">
        <v>119</v>
      </c>
      <c r="J1336" s="2" t="s">
        <v>120</v>
      </c>
    </row>
    <row r="1337" spans="6:10" ht="15" customHeight="1" x14ac:dyDescent="0.25">
      <c r="F1337" s="3" t="s">
        <v>2993</v>
      </c>
      <c r="G1337" s="2">
        <v>518</v>
      </c>
      <c r="H1337" s="2" t="s">
        <v>109</v>
      </c>
      <c r="I1337" s="2" t="s">
        <v>122</v>
      </c>
      <c r="J1337" s="2" t="s">
        <v>123</v>
      </c>
    </row>
    <row r="1338" spans="6:10" ht="15" customHeight="1" x14ac:dyDescent="0.25">
      <c r="F1338" s="3" t="s">
        <v>2994</v>
      </c>
      <c r="G1338" s="2">
        <v>516</v>
      </c>
      <c r="H1338" s="2" t="s">
        <v>109</v>
      </c>
      <c r="I1338" s="2" t="s">
        <v>125</v>
      </c>
      <c r="J1338" s="2" t="s">
        <v>126</v>
      </c>
    </row>
    <row r="1339" spans="6:10" ht="15" customHeight="1" x14ac:dyDescent="0.25">
      <c r="F1339" s="3" t="s">
        <v>2995</v>
      </c>
      <c r="G1339" s="2">
        <v>521</v>
      </c>
      <c r="H1339" s="2" t="s">
        <v>109</v>
      </c>
      <c r="I1339" s="2" t="s">
        <v>128</v>
      </c>
      <c r="J1339" s="2" t="s">
        <v>129</v>
      </c>
    </row>
    <row r="1340" spans="6:10" ht="15" customHeight="1" x14ac:dyDescent="0.25">
      <c r="F1340" s="3" t="s">
        <v>2996</v>
      </c>
      <c r="G1340" s="2">
        <v>522</v>
      </c>
      <c r="H1340" s="2" t="s">
        <v>109</v>
      </c>
      <c r="I1340" s="2" t="s">
        <v>131</v>
      </c>
      <c r="J1340" s="2" t="s">
        <v>132</v>
      </c>
    </row>
    <row r="1341" spans="6:10" ht="15" customHeight="1" x14ac:dyDescent="0.25">
      <c r="F1341" s="3" t="s">
        <v>2997</v>
      </c>
      <c r="G1341" s="2">
        <v>520</v>
      </c>
      <c r="H1341" s="2" t="s">
        <v>109</v>
      </c>
      <c r="I1341" s="2" t="s">
        <v>134</v>
      </c>
      <c r="J1341" s="2" t="s">
        <v>135</v>
      </c>
    </row>
    <row r="1342" spans="6:10" ht="15" customHeight="1" x14ac:dyDescent="0.25">
      <c r="F1342" s="3" t="s">
        <v>2998</v>
      </c>
      <c r="G1342" s="2">
        <v>528</v>
      </c>
      <c r="H1342" s="2" t="s">
        <v>109</v>
      </c>
      <c r="I1342" s="2" t="s">
        <v>137</v>
      </c>
      <c r="J1342" s="2" t="s">
        <v>138</v>
      </c>
    </row>
    <row r="1343" spans="6:10" ht="15" customHeight="1" x14ac:dyDescent="0.25">
      <c r="F1343" s="3" t="s">
        <v>2999</v>
      </c>
      <c r="G1343" s="2">
        <v>529</v>
      </c>
      <c r="H1343" s="2" t="s">
        <v>109</v>
      </c>
      <c r="I1343" s="2" t="s">
        <v>140</v>
      </c>
      <c r="J1343" s="2" t="s">
        <v>141</v>
      </c>
    </row>
    <row r="1344" spans="6:10" ht="15" customHeight="1" x14ac:dyDescent="0.25">
      <c r="F1344" s="3" t="s">
        <v>3000</v>
      </c>
      <c r="G1344" s="2">
        <v>527</v>
      </c>
      <c r="H1344" s="2" t="s">
        <v>109</v>
      </c>
      <c r="I1344" s="2" t="s">
        <v>143</v>
      </c>
      <c r="J1344" s="2" t="s">
        <v>144</v>
      </c>
    </row>
    <row r="1345" spans="6:10" ht="15" customHeight="1" x14ac:dyDescent="0.25">
      <c r="F1345" s="3" t="s">
        <v>3001</v>
      </c>
      <c r="G1345" s="2">
        <v>531</v>
      </c>
      <c r="H1345" s="2" t="s">
        <v>109</v>
      </c>
      <c r="I1345" s="2" t="s">
        <v>1065</v>
      </c>
      <c r="J1345" s="2" t="s">
        <v>1066</v>
      </c>
    </row>
    <row r="1346" spans="6:10" ht="15" customHeight="1" x14ac:dyDescent="0.25">
      <c r="F1346" s="3" t="s">
        <v>3002</v>
      </c>
      <c r="G1346" s="2">
        <v>532</v>
      </c>
      <c r="H1346" s="2" t="s">
        <v>109</v>
      </c>
      <c r="I1346" s="2" t="s">
        <v>146</v>
      </c>
      <c r="J1346" s="2" t="s">
        <v>147</v>
      </c>
    </row>
    <row r="1347" spans="6:10" ht="15" customHeight="1" x14ac:dyDescent="0.25">
      <c r="F1347" s="3" t="s">
        <v>3003</v>
      </c>
      <c r="G1347" s="2">
        <v>533</v>
      </c>
      <c r="H1347" s="2" t="s">
        <v>109</v>
      </c>
      <c r="I1347" s="2" t="s">
        <v>149</v>
      </c>
      <c r="J1347" s="2" t="s">
        <v>150</v>
      </c>
    </row>
    <row r="1348" spans="6:10" ht="15" customHeight="1" x14ac:dyDescent="0.25">
      <c r="F1348" s="3" t="s">
        <v>3004</v>
      </c>
      <c r="G1348" s="2">
        <v>534</v>
      </c>
      <c r="H1348" s="2" t="s">
        <v>109</v>
      </c>
      <c r="I1348" s="2" t="s">
        <v>152</v>
      </c>
      <c r="J1348" s="2" t="s">
        <v>153</v>
      </c>
    </row>
    <row r="1349" spans="6:10" ht="15" customHeight="1" x14ac:dyDescent="0.25">
      <c r="F1349" s="3" t="s">
        <v>3005</v>
      </c>
      <c r="G1349" s="2">
        <v>19404</v>
      </c>
      <c r="H1349" s="2" t="s">
        <v>109</v>
      </c>
      <c r="I1349" s="2" t="s">
        <v>1067</v>
      </c>
      <c r="J1349" s="2" t="s">
        <v>1068</v>
      </c>
    </row>
    <row r="1350" spans="6:10" ht="15" customHeight="1" x14ac:dyDescent="0.25">
      <c r="F1350" s="3" t="s">
        <v>3006</v>
      </c>
      <c r="G1350" s="2">
        <v>543</v>
      </c>
      <c r="H1350" s="2" t="s">
        <v>109</v>
      </c>
      <c r="I1350" s="2" t="s">
        <v>155</v>
      </c>
      <c r="J1350" s="2" t="s">
        <v>156</v>
      </c>
    </row>
    <row r="1351" spans="6:10" ht="15" customHeight="1" x14ac:dyDescent="0.25">
      <c r="F1351" s="3" t="s">
        <v>3007</v>
      </c>
      <c r="G1351" s="2">
        <v>99000002</v>
      </c>
      <c r="H1351" s="2" t="s">
        <v>210</v>
      </c>
      <c r="I1351" s="2" t="s">
        <v>211</v>
      </c>
      <c r="J1351" s="2" t="s">
        <v>212</v>
      </c>
    </row>
    <row r="1352" spans="6:10" ht="15" customHeight="1" x14ac:dyDescent="0.25">
      <c r="F1352" s="3" t="s">
        <v>3008</v>
      </c>
      <c r="G1352" s="2">
        <v>99000004</v>
      </c>
      <c r="H1352" s="2" t="s">
        <v>210</v>
      </c>
      <c r="I1352" s="2" t="s">
        <v>214</v>
      </c>
      <c r="J1352" s="2" t="s">
        <v>215</v>
      </c>
    </row>
    <row r="1353" spans="6:10" ht="15" customHeight="1" x14ac:dyDescent="0.25">
      <c r="F1353" s="3" t="s">
        <v>3009</v>
      </c>
      <c r="G1353" s="2">
        <v>99000001</v>
      </c>
      <c r="H1353" s="2" t="s">
        <v>210</v>
      </c>
      <c r="I1353" s="2" t="s">
        <v>217</v>
      </c>
      <c r="J1353" s="2" t="s">
        <v>218</v>
      </c>
    </row>
    <row r="1354" spans="6:10" ht="15" customHeight="1" x14ac:dyDescent="0.25">
      <c r="F1354" s="3" t="s">
        <v>3010</v>
      </c>
      <c r="G1354" s="2">
        <v>99000003</v>
      </c>
      <c r="H1354" s="2" t="s">
        <v>210</v>
      </c>
      <c r="I1354" s="2" t="s">
        <v>220</v>
      </c>
      <c r="J1354" s="2" t="s">
        <v>221</v>
      </c>
    </row>
    <row r="1355" spans="6:10" ht="15" customHeight="1" x14ac:dyDescent="0.25">
      <c r="F1355" s="3" t="s">
        <v>3011</v>
      </c>
      <c r="G1355" s="2">
        <v>707</v>
      </c>
      <c r="H1355" s="2" t="s">
        <v>446</v>
      </c>
      <c r="I1355" s="2" t="s">
        <v>451</v>
      </c>
      <c r="J1355" s="2" t="s">
        <v>452</v>
      </c>
    </row>
    <row r="1356" spans="6:10" ht="15" customHeight="1" x14ac:dyDescent="0.25">
      <c r="F1356" s="3" t="s">
        <v>3012</v>
      </c>
      <c r="G1356" s="2">
        <v>699</v>
      </c>
      <c r="H1356" s="2" t="s">
        <v>446</v>
      </c>
      <c r="I1356" s="2" t="s">
        <v>453</v>
      </c>
      <c r="J1356" s="2" t="s">
        <v>454</v>
      </c>
    </row>
    <row r="1357" spans="6:10" ht="15" customHeight="1" x14ac:dyDescent="0.25">
      <c r="F1357" s="3" t="s">
        <v>3013</v>
      </c>
      <c r="G1357" s="2">
        <v>700</v>
      </c>
      <c r="H1357" s="2" t="s">
        <v>446</v>
      </c>
      <c r="I1357" s="2" t="s">
        <v>455</v>
      </c>
      <c r="J1357" s="2" t="s">
        <v>456</v>
      </c>
    </row>
    <row r="1358" spans="6:10" ht="15" customHeight="1" x14ac:dyDescent="0.25">
      <c r="F1358" s="3" t="s">
        <v>3014</v>
      </c>
      <c r="G1358" s="2">
        <v>691</v>
      </c>
      <c r="H1358" s="2" t="s">
        <v>446</v>
      </c>
      <c r="I1358" s="2" t="s">
        <v>457</v>
      </c>
      <c r="J1358" s="2" t="s">
        <v>458</v>
      </c>
    </row>
    <row r="1359" spans="6:10" ht="15" customHeight="1" x14ac:dyDescent="0.25">
      <c r="F1359" s="3" t="s">
        <v>3015</v>
      </c>
      <c r="G1359" s="2">
        <v>12772</v>
      </c>
      <c r="H1359" s="2" t="s">
        <v>1284</v>
      </c>
      <c r="I1359" s="2" t="s">
        <v>1285</v>
      </c>
      <c r="J1359" s="2" t="s">
        <v>1286</v>
      </c>
    </row>
    <row r="1360" spans="6:10" ht="15" customHeight="1" x14ac:dyDescent="0.25">
      <c r="F1360" s="3" t="s">
        <v>3016</v>
      </c>
      <c r="G1360" s="2">
        <v>13047</v>
      </c>
      <c r="H1360" s="2" t="s">
        <v>1284</v>
      </c>
      <c r="I1360" s="2" t="s">
        <v>1287</v>
      </c>
      <c r="J1360" s="2" t="s">
        <v>1288</v>
      </c>
    </row>
    <row r="1361" spans="6:10" ht="15" customHeight="1" x14ac:dyDescent="0.25">
      <c r="F1361" s="3" t="s">
        <v>3017</v>
      </c>
      <c r="G1361" s="2">
        <v>13046</v>
      </c>
      <c r="H1361" s="2" t="s">
        <v>1284</v>
      </c>
      <c r="I1361" s="2" t="s">
        <v>1289</v>
      </c>
      <c r="J1361" s="2" t="s">
        <v>1290</v>
      </c>
    </row>
    <row r="1362" spans="6:10" ht="15" customHeight="1" x14ac:dyDescent="0.25">
      <c r="F1362" s="3" t="s">
        <v>3018</v>
      </c>
      <c r="G1362" s="2">
        <v>13042</v>
      </c>
      <c r="H1362" s="2" t="s">
        <v>1284</v>
      </c>
      <c r="I1362" s="2" t="s">
        <v>1291</v>
      </c>
      <c r="J1362" s="2" t="s">
        <v>1292</v>
      </c>
    </row>
    <row r="1363" spans="6:10" ht="15" customHeight="1" x14ac:dyDescent="0.25">
      <c r="F1363" s="3" t="s">
        <v>3019</v>
      </c>
      <c r="G1363" s="2">
        <v>13053</v>
      </c>
      <c r="H1363" s="2" t="s">
        <v>1284</v>
      </c>
      <c r="I1363" s="2" t="s">
        <v>1293</v>
      </c>
      <c r="J1363" s="2" t="s">
        <v>1294</v>
      </c>
    </row>
    <row r="1364" spans="6:10" ht="15" customHeight="1" x14ac:dyDescent="0.25">
      <c r="F1364" s="3" t="s">
        <v>3020</v>
      </c>
      <c r="G1364" s="2">
        <v>12771</v>
      </c>
      <c r="H1364" s="2" t="s">
        <v>1284</v>
      </c>
      <c r="I1364" s="2" t="s">
        <v>1295</v>
      </c>
      <c r="J1364" s="2" t="s">
        <v>1296</v>
      </c>
    </row>
    <row r="1365" spans="6:10" ht="15" customHeight="1" x14ac:dyDescent="0.25">
      <c r="F1365" s="3" t="s">
        <v>3021</v>
      </c>
      <c r="G1365" s="2">
        <v>13048</v>
      </c>
      <c r="H1365" s="2" t="s">
        <v>1284</v>
      </c>
      <c r="I1365" s="2" t="s">
        <v>1297</v>
      </c>
      <c r="J1365" s="2" t="s">
        <v>1298</v>
      </c>
    </row>
    <row r="1366" spans="6:10" ht="15" customHeight="1" x14ac:dyDescent="0.25">
      <c r="F1366" s="3" t="s">
        <v>3022</v>
      </c>
      <c r="G1366" s="2">
        <v>12776</v>
      </c>
      <c r="H1366" s="2" t="s">
        <v>1284</v>
      </c>
      <c r="I1366" s="2" t="s">
        <v>1299</v>
      </c>
      <c r="J1366" s="2" t="s">
        <v>1300</v>
      </c>
    </row>
    <row r="1367" spans="6:10" ht="15" customHeight="1" x14ac:dyDescent="0.25">
      <c r="F1367" s="3" t="s">
        <v>3023</v>
      </c>
      <c r="G1367" s="2">
        <v>36210</v>
      </c>
      <c r="H1367" s="2" t="s">
        <v>1831</v>
      </c>
      <c r="I1367" s="2" t="s">
        <v>1832</v>
      </c>
      <c r="J1367" s="2" t="s">
        <v>1833</v>
      </c>
    </row>
    <row r="1368" spans="6:10" ht="15" customHeight="1" x14ac:dyDescent="0.25">
      <c r="F1368" s="3" t="s">
        <v>3024</v>
      </c>
      <c r="G1368" s="2">
        <v>580</v>
      </c>
      <c r="H1368" s="2" t="s">
        <v>183</v>
      </c>
      <c r="I1368" s="2" t="s">
        <v>159</v>
      </c>
      <c r="J1368" s="2" t="s">
        <v>184</v>
      </c>
    </row>
    <row r="1369" spans="6:10" ht="15" customHeight="1" x14ac:dyDescent="0.25">
      <c r="F1369" s="3" t="s">
        <v>3025</v>
      </c>
      <c r="G1369" s="2">
        <v>582</v>
      </c>
      <c r="H1369" s="2" t="s">
        <v>183</v>
      </c>
      <c r="I1369" s="2" t="s">
        <v>186</v>
      </c>
      <c r="J1369" s="2" t="s">
        <v>187</v>
      </c>
    </row>
    <row r="1370" spans="6:10" ht="15" customHeight="1" x14ac:dyDescent="0.25">
      <c r="F1370" s="3" t="s">
        <v>3026</v>
      </c>
      <c r="G1370" s="2">
        <v>584</v>
      </c>
      <c r="H1370" s="2" t="s">
        <v>183</v>
      </c>
      <c r="I1370" s="2" t="s">
        <v>110</v>
      </c>
      <c r="J1370" s="2" t="s">
        <v>189</v>
      </c>
    </row>
    <row r="1371" spans="6:10" ht="15" customHeight="1" x14ac:dyDescent="0.25">
      <c r="F1371" s="3" t="s">
        <v>3027</v>
      </c>
      <c r="G1371" s="2">
        <v>583</v>
      </c>
      <c r="H1371" s="2" t="s">
        <v>183</v>
      </c>
      <c r="I1371" s="2" t="s">
        <v>113</v>
      </c>
      <c r="J1371" s="2" t="s">
        <v>191</v>
      </c>
    </row>
    <row r="1372" spans="6:10" ht="15" customHeight="1" x14ac:dyDescent="0.25">
      <c r="F1372" s="3" t="s">
        <v>3028</v>
      </c>
      <c r="G1372" s="2">
        <v>586</v>
      </c>
      <c r="H1372" s="2" t="s">
        <v>183</v>
      </c>
      <c r="I1372" s="2" t="s">
        <v>1063</v>
      </c>
      <c r="J1372" s="2" t="s">
        <v>1152</v>
      </c>
    </row>
    <row r="1373" spans="6:10" ht="15" customHeight="1" x14ac:dyDescent="0.25">
      <c r="F1373" s="3" t="s">
        <v>3029</v>
      </c>
      <c r="G1373" s="2">
        <v>585</v>
      </c>
      <c r="H1373" s="2" t="s">
        <v>183</v>
      </c>
      <c r="I1373" s="2" t="s">
        <v>116</v>
      </c>
      <c r="J1373" s="2" t="s">
        <v>1153</v>
      </c>
    </row>
    <row r="1374" spans="6:10" ht="15" customHeight="1" x14ac:dyDescent="0.25">
      <c r="F1374" s="3" t="s">
        <v>3030</v>
      </c>
      <c r="G1374" s="2">
        <v>563</v>
      </c>
      <c r="H1374" s="2" t="s">
        <v>183</v>
      </c>
      <c r="I1374" s="2" t="s">
        <v>119</v>
      </c>
      <c r="J1374" s="2" t="s">
        <v>193</v>
      </c>
    </row>
    <row r="1375" spans="6:10" ht="15" customHeight="1" x14ac:dyDescent="0.25">
      <c r="F1375" s="3" t="s">
        <v>3031</v>
      </c>
      <c r="G1375" s="2">
        <v>562</v>
      </c>
      <c r="H1375" s="2" t="s">
        <v>183</v>
      </c>
      <c r="I1375" s="2" t="s">
        <v>125</v>
      </c>
      <c r="J1375" s="2" t="s">
        <v>537</v>
      </c>
    </row>
    <row r="1376" spans="6:10" ht="15" customHeight="1" x14ac:dyDescent="0.25">
      <c r="F1376" s="3" t="s">
        <v>3032</v>
      </c>
      <c r="G1376" s="2">
        <v>564</v>
      </c>
      <c r="H1376" s="2" t="s">
        <v>183</v>
      </c>
      <c r="I1376" s="2" t="s">
        <v>128</v>
      </c>
      <c r="J1376" s="2" t="s">
        <v>195</v>
      </c>
    </row>
    <row r="1377" spans="6:10" ht="15" customHeight="1" x14ac:dyDescent="0.25">
      <c r="F1377" s="3" t="s">
        <v>3033</v>
      </c>
      <c r="G1377" s="2">
        <v>565</v>
      </c>
      <c r="H1377" s="2" t="s">
        <v>183</v>
      </c>
      <c r="I1377" s="2" t="s">
        <v>131</v>
      </c>
      <c r="J1377" s="2" t="s">
        <v>197</v>
      </c>
    </row>
    <row r="1378" spans="6:10" ht="15" customHeight="1" x14ac:dyDescent="0.25">
      <c r="F1378" s="3" t="s">
        <v>3034</v>
      </c>
      <c r="G1378" s="2">
        <v>566</v>
      </c>
      <c r="H1378" s="2" t="s">
        <v>183</v>
      </c>
      <c r="I1378" s="2" t="s">
        <v>134</v>
      </c>
      <c r="J1378" s="2" t="s">
        <v>1154</v>
      </c>
    </row>
    <row r="1379" spans="6:10" ht="15" customHeight="1" x14ac:dyDescent="0.25">
      <c r="F1379" s="3" t="s">
        <v>3035</v>
      </c>
      <c r="G1379" s="2">
        <v>569</v>
      </c>
      <c r="H1379" s="2" t="s">
        <v>183</v>
      </c>
      <c r="I1379" s="2" t="s">
        <v>140</v>
      </c>
      <c r="J1379" s="2" t="s">
        <v>199</v>
      </c>
    </row>
    <row r="1380" spans="6:10" ht="15" customHeight="1" x14ac:dyDescent="0.25">
      <c r="F1380" s="3" t="s">
        <v>3036</v>
      </c>
      <c r="G1380" s="2">
        <v>570</v>
      </c>
      <c r="H1380" s="2" t="s">
        <v>183</v>
      </c>
      <c r="I1380" s="2" t="s">
        <v>143</v>
      </c>
      <c r="J1380" s="2" t="s">
        <v>1155</v>
      </c>
    </row>
    <row r="1381" spans="6:10" ht="15" customHeight="1" x14ac:dyDescent="0.25">
      <c r="F1381" s="3" t="s">
        <v>3037</v>
      </c>
      <c r="G1381" s="2">
        <v>573</v>
      </c>
      <c r="H1381" s="2" t="s">
        <v>183</v>
      </c>
      <c r="I1381" s="2" t="s">
        <v>146</v>
      </c>
      <c r="J1381" s="2" t="s">
        <v>201</v>
      </c>
    </row>
    <row r="1382" spans="6:10" ht="15" customHeight="1" x14ac:dyDescent="0.25">
      <c r="F1382" s="3" t="s">
        <v>3038</v>
      </c>
      <c r="G1382" s="2">
        <v>575</v>
      </c>
      <c r="H1382" s="2" t="s">
        <v>183</v>
      </c>
      <c r="I1382" s="2" t="s">
        <v>149</v>
      </c>
      <c r="J1382" s="2" t="s">
        <v>203</v>
      </c>
    </row>
    <row r="1383" spans="6:10" ht="15" customHeight="1" x14ac:dyDescent="0.25">
      <c r="F1383" s="3" t="s">
        <v>3039</v>
      </c>
      <c r="G1383" s="2">
        <v>574</v>
      </c>
      <c r="H1383" s="2" t="s">
        <v>183</v>
      </c>
      <c r="I1383" s="2" t="s">
        <v>152</v>
      </c>
      <c r="J1383" s="2" t="s">
        <v>205</v>
      </c>
    </row>
    <row r="1384" spans="6:10" ht="15" customHeight="1" x14ac:dyDescent="0.25">
      <c r="F1384" s="3" t="s">
        <v>3040</v>
      </c>
      <c r="G1384" s="2">
        <v>577</v>
      </c>
      <c r="H1384" s="2" t="s">
        <v>183</v>
      </c>
      <c r="I1384" s="2" t="s">
        <v>207</v>
      </c>
      <c r="J1384" s="2" t="s">
        <v>208</v>
      </c>
    </row>
    <row r="1385" spans="6:10" ht="15" customHeight="1" x14ac:dyDescent="0.25">
      <c r="F1385" s="3" t="s">
        <v>3041</v>
      </c>
      <c r="G1385" s="2">
        <v>739</v>
      </c>
      <c r="H1385" s="2" t="s">
        <v>332</v>
      </c>
      <c r="I1385" s="2" t="s">
        <v>333</v>
      </c>
      <c r="J1385" s="2" t="s">
        <v>334</v>
      </c>
    </row>
    <row r="1386" spans="6:10" ht="15" customHeight="1" x14ac:dyDescent="0.25">
      <c r="F1386" s="3" t="s">
        <v>3042</v>
      </c>
      <c r="G1386" s="2">
        <v>742</v>
      </c>
      <c r="H1386" s="2" t="s">
        <v>332</v>
      </c>
      <c r="I1386" s="2" t="s">
        <v>335</v>
      </c>
      <c r="J1386" s="2" t="s">
        <v>336</v>
      </c>
    </row>
    <row r="1387" spans="6:10" ht="15" customHeight="1" x14ac:dyDescent="0.25">
      <c r="F1387" s="3" t="s">
        <v>3043</v>
      </c>
      <c r="G1387" s="2">
        <v>12417</v>
      </c>
      <c r="H1387" s="2" t="s">
        <v>332</v>
      </c>
      <c r="I1387" s="2" t="s">
        <v>337</v>
      </c>
      <c r="J1387" s="2" t="s">
        <v>338</v>
      </c>
    </row>
    <row r="1388" spans="6:10" ht="15" customHeight="1" x14ac:dyDescent="0.25">
      <c r="F1388" s="3" t="s">
        <v>3044</v>
      </c>
      <c r="G1388" s="2">
        <v>12418</v>
      </c>
      <c r="H1388" s="2" t="s">
        <v>332</v>
      </c>
      <c r="I1388" s="2" t="s">
        <v>339</v>
      </c>
      <c r="J1388" s="2" t="s">
        <v>340</v>
      </c>
    </row>
    <row r="1389" spans="6:10" ht="15" customHeight="1" x14ac:dyDescent="0.25">
      <c r="F1389" s="3" t="s">
        <v>3045</v>
      </c>
      <c r="G1389" s="2">
        <v>737</v>
      </c>
      <c r="H1389" s="2" t="s">
        <v>332</v>
      </c>
      <c r="I1389" s="2" t="s">
        <v>345</v>
      </c>
      <c r="J1389" s="2" t="s">
        <v>346</v>
      </c>
    </row>
    <row r="1390" spans="6:10" ht="15" customHeight="1" x14ac:dyDescent="0.25">
      <c r="F1390" s="3" t="s">
        <v>3046</v>
      </c>
      <c r="G1390" s="2">
        <v>736</v>
      </c>
      <c r="H1390" s="2" t="s">
        <v>332</v>
      </c>
      <c r="I1390" s="2" t="s">
        <v>349</v>
      </c>
      <c r="J1390" s="2" t="s">
        <v>350</v>
      </c>
    </row>
    <row r="1391" spans="6:10" ht="15" customHeight="1" x14ac:dyDescent="0.25">
      <c r="F1391" s="3" t="s">
        <v>3047</v>
      </c>
      <c r="G1391" s="2">
        <v>12400</v>
      </c>
      <c r="H1391" s="2" t="s">
        <v>332</v>
      </c>
      <c r="I1391" s="2" t="s">
        <v>351</v>
      </c>
      <c r="J1391" s="2" t="s">
        <v>352</v>
      </c>
    </row>
    <row r="1392" spans="6:10" ht="15" customHeight="1" x14ac:dyDescent="0.25">
      <c r="F1392" s="3" t="s">
        <v>3048</v>
      </c>
      <c r="G1392" s="2">
        <v>754</v>
      </c>
      <c r="H1392" s="2" t="s">
        <v>223</v>
      </c>
      <c r="I1392" s="2" t="s">
        <v>531</v>
      </c>
      <c r="J1392" s="2" t="s">
        <v>532</v>
      </c>
    </row>
    <row r="1393" spans="6:10" ht="15" customHeight="1" x14ac:dyDescent="0.25">
      <c r="F1393" s="3" t="s">
        <v>3049</v>
      </c>
      <c r="G1393" s="2">
        <v>759</v>
      </c>
      <c r="H1393" s="2" t="s">
        <v>223</v>
      </c>
      <c r="I1393" s="2" t="s">
        <v>224</v>
      </c>
      <c r="J1393" s="2" t="s">
        <v>225</v>
      </c>
    </row>
    <row r="1394" spans="6:10" ht="15" customHeight="1" x14ac:dyDescent="0.25">
      <c r="F1394" s="3" t="s">
        <v>3050</v>
      </c>
      <c r="G1394" s="2">
        <v>760</v>
      </c>
      <c r="H1394" s="2" t="s">
        <v>223</v>
      </c>
      <c r="I1394" s="2" t="s">
        <v>227</v>
      </c>
      <c r="J1394" s="2" t="s">
        <v>228</v>
      </c>
    </row>
    <row r="1395" spans="6:10" ht="15" customHeight="1" x14ac:dyDescent="0.25">
      <c r="F1395" s="3" t="s">
        <v>3051</v>
      </c>
      <c r="G1395" s="2">
        <v>17442</v>
      </c>
      <c r="H1395" s="2" t="s">
        <v>223</v>
      </c>
      <c r="I1395" s="2" t="s">
        <v>922</v>
      </c>
      <c r="J1395" s="2" t="s">
        <v>923</v>
      </c>
    </row>
    <row r="1396" spans="6:10" ht="15" customHeight="1" x14ac:dyDescent="0.25">
      <c r="F1396" s="3" t="s">
        <v>3052</v>
      </c>
      <c r="G1396" s="2">
        <v>762</v>
      </c>
      <c r="H1396" s="2" t="s">
        <v>223</v>
      </c>
      <c r="I1396" s="2" t="s">
        <v>924</v>
      </c>
      <c r="J1396" s="2" t="s">
        <v>925</v>
      </c>
    </row>
    <row r="1397" spans="6:10" ht="15" customHeight="1" x14ac:dyDescent="0.25">
      <c r="F1397" s="3" t="s">
        <v>3053</v>
      </c>
      <c r="G1397" s="2">
        <v>763</v>
      </c>
      <c r="H1397" s="2" t="s">
        <v>223</v>
      </c>
      <c r="I1397" s="2" t="s">
        <v>230</v>
      </c>
      <c r="J1397" s="2" t="s">
        <v>231</v>
      </c>
    </row>
    <row r="1398" spans="6:10" ht="15" customHeight="1" x14ac:dyDescent="0.25">
      <c r="F1398" s="3" t="s">
        <v>3054</v>
      </c>
      <c r="G1398" s="2">
        <v>27133</v>
      </c>
      <c r="H1398" s="2" t="s">
        <v>223</v>
      </c>
      <c r="I1398" s="2" t="s">
        <v>926</v>
      </c>
      <c r="J1398" s="2" t="s">
        <v>927</v>
      </c>
    </row>
    <row r="1399" spans="6:10" ht="15" customHeight="1" x14ac:dyDescent="0.25">
      <c r="F1399" s="3" t="s">
        <v>3055</v>
      </c>
      <c r="G1399" s="2">
        <v>764</v>
      </c>
      <c r="H1399" s="2" t="s">
        <v>223</v>
      </c>
      <c r="I1399" s="2" t="s">
        <v>233</v>
      </c>
      <c r="J1399" s="2" t="s">
        <v>234</v>
      </c>
    </row>
    <row r="1400" spans="6:10" ht="15" customHeight="1" x14ac:dyDescent="0.25">
      <c r="F1400" s="3" t="s">
        <v>3056</v>
      </c>
      <c r="G1400" s="2">
        <v>27374</v>
      </c>
      <c r="H1400" s="2" t="s">
        <v>223</v>
      </c>
      <c r="I1400" s="2" t="s">
        <v>1401</v>
      </c>
      <c r="J1400" s="2" t="s">
        <v>1402</v>
      </c>
    </row>
    <row r="1401" spans="6:10" ht="15" customHeight="1" x14ac:dyDescent="0.25">
      <c r="F1401" s="3" t="s">
        <v>3057</v>
      </c>
      <c r="G1401" s="2">
        <v>765</v>
      </c>
      <c r="H1401" s="2" t="s">
        <v>223</v>
      </c>
      <c r="I1401" s="2" t="s">
        <v>236</v>
      </c>
      <c r="J1401" s="2" t="s">
        <v>237</v>
      </c>
    </row>
    <row r="1402" spans="6:10" ht="15" customHeight="1" x14ac:dyDescent="0.25">
      <c r="F1402" s="3" t="s">
        <v>3058</v>
      </c>
      <c r="G1402" s="2">
        <v>766</v>
      </c>
      <c r="H1402" s="2" t="s">
        <v>223</v>
      </c>
      <c r="I1402" s="2" t="s">
        <v>519</v>
      </c>
      <c r="J1402" s="2" t="s">
        <v>520</v>
      </c>
    </row>
    <row r="1403" spans="6:10" ht="15" customHeight="1" x14ac:dyDescent="0.25">
      <c r="F1403" s="3" t="s">
        <v>3059</v>
      </c>
      <c r="G1403" s="2">
        <v>6147</v>
      </c>
      <c r="H1403" s="2" t="s">
        <v>223</v>
      </c>
      <c r="I1403" s="2" t="s">
        <v>521</v>
      </c>
      <c r="J1403" s="2" t="s">
        <v>522</v>
      </c>
    </row>
    <row r="1404" spans="6:10" ht="15" customHeight="1" x14ac:dyDescent="0.25">
      <c r="F1404" s="3" t="s">
        <v>3060</v>
      </c>
      <c r="G1404" s="2">
        <v>767</v>
      </c>
      <c r="H1404" s="2" t="s">
        <v>223</v>
      </c>
      <c r="I1404" s="2" t="s">
        <v>928</v>
      </c>
      <c r="J1404" s="2" t="s">
        <v>929</v>
      </c>
    </row>
    <row r="1405" spans="6:10" ht="15" customHeight="1" x14ac:dyDescent="0.25">
      <c r="F1405" s="3" t="s">
        <v>3061</v>
      </c>
      <c r="G1405" s="2">
        <v>12459</v>
      </c>
      <c r="H1405" s="2" t="s">
        <v>223</v>
      </c>
      <c r="I1405" s="2" t="s">
        <v>523</v>
      </c>
      <c r="J1405" s="2" t="s">
        <v>524</v>
      </c>
    </row>
    <row r="1406" spans="6:10" ht="15" customHeight="1" x14ac:dyDescent="0.25">
      <c r="F1406" s="3" t="s">
        <v>3062</v>
      </c>
      <c r="G1406" s="2">
        <v>25041</v>
      </c>
      <c r="H1406" s="2" t="s">
        <v>223</v>
      </c>
      <c r="I1406" s="2" t="s">
        <v>930</v>
      </c>
      <c r="J1406" s="2" t="s">
        <v>931</v>
      </c>
    </row>
    <row r="1407" spans="6:10" ht="15" customHeight="1" x14ac:dyDescent="0.25">
      <c r="F1407" s="3" t="s">
        <v>3063</v>
      </c>
      <c r="G1407" s="2">
        <v>778</v>
      </c>
      <c r="H1407" s="2" t="s">
        <v>223</v>
      </c>
      <c r="I1407" s="2" t="s">
        <v>535</v>
      </c>
      <c r="J1407" s="2" t="s">
        <v>536</v>
      </c>
    </row>
    <row r="1408" spans="6:10" ht="15" customHeight="1" x14ac:dyDescent="0.25">
      <c r="F1408" s="3" t="s">
        <v>3064</v>
      </c>
      <c r="G1408" s="2">
        <v>12461</v>
      </c>
      <c r="H1408" s="2" t="s">
        <v>223</v>
      </c>
      <c r="I1408" s="2" t="s">
        <v>934</v>
      </c>
      <c r="J1408" s="2" t="s">
        <v>935</v>
      </c>
    </row>
    <row r="1409" spans="6:10" ht="15" customHeight="1" x14ac:dyDescent="0.25">
      <c r="F1409" s="3" t="s">
        <v>3065</v>
      </c>
      <c r="G1409" s="2">
        <v>771</v>
      </c>
      <c r="H1409" s="2" t="s">
        <v>223</v>
      </c>
      <c r="I1409" s="2" t="s">
        <v>525</v>
      </c>
      <c r="J1409" s="2" t="s">
        <v>526</v>
      </c>
    </row>
    <row r="1410" spans="6:10" ht="15" customHeight="1" x14ac:dyDescent="0.25">
      <c r="F1410" s="3" t="s">
        <v>3066</v>
      </c>
      <c r="G1410" s="2">
        <v>21451</v>
      </c>
      <c r="H1410" s="2" t="s">
        <v>223</v>
      </c>
      <c r="I1410" s="2" t="s">
        <v>1032</v>
      </c>
      <c r="J1410" s="2" t="s">
        <v>1033</v>
      </c>
    </row>
    <row r="1411" spans="6:10" ht="15" customHeight="1" x14ac:dyDescent="0.25">
      <c r="F1411" s="3" t="s">
        <v>3067</v>
      </c>
      <c r="G1411" s="2">
        <v>12591</v>
      </c>
      <c r="H1411" s="2" t="s">
        <v>223</v>
      </c>
      <c r="I1411" s="2" t="s">
        <v>936</v>
      </c>
      <c r="J1411" s="2" t="s">
        <v>937</v>
      </c>
    </row>
    <row r="1412" spans="6:10" ht="15" customHeight="1" x14ac:dyDescent="0.25">
      <c r="F1412" s="3" t="s">
        <v>3068</v>
      </c>
      <c r="G1412" s="2">
        <v>773</v>
      </c>
      <c r="H1412" s="2" t="s">
        <v>223</v>
      </c>
      <c r="I1412" s="2" t="s">
        <v>527</v>
      </c>
      <c r="J1412" s="2" t="s">
        <v>528</v>
      </c>
    </row>
    <row r="1413" spans="6:10" ht="15" customHeight="1" x14ac:dyDescent="0.25">
      <c r="F1413" s="3" t="s">
        <v>3069</v>
      </c>
      <c r="G1413" s="2">
        <v>774</v>
      </c>
      <c r="H1413" s="2" t="s">
        <v>223</v>
      </c>
      <c r="I1413" s="2" t="s">
        <v>533</v>
      </c>
      <c r="J1413" s="2" t="s">
        <v>534</v>
      </c>
    </row>
    <row r="1414" spans="6:10" ht="15" customHeight="1" x14ac:dyDescent="0.25">
      <c r="F1414" s="3" t="s">
        <v>3070</v>
      </c>
      <c r="G1414" s="2">
        <v>775</v>
      </c>
      <c r="H1414" s="2" t="s">
        <v>223</v>
      </c>
      <c r="I1414" s="2" t="s">
        <v>239</v>
      </c>
      <c r="J1414" s="2" t="s">
        <v>240</v>
      </c>
    </row>
    <row r="1415" spans="6:10" ht="15" customHeight="1" x14ac:dyDescent="0.25">
      <c r="F1415" s="3" t="s">
        <v>3071</v>
      </c>
      <c r="G1415" s="2">
        <v>776</v>
      </c>
      <c r="H1415" s="2" t="s">
        <v>223</v>
      </c>
      <c r="I1415" s="2" t="s">
        <v>242</v>
      </c>
      <c r="J1415" s="2" t="s">
        <v>243</v>
      </c>
    </row>
    <row r="1416" spans="6:10" ht="15" customHeight="1" x14ac:dyDescent="0.25">
      <c r="F1416" s="3" t="s">
        <v>3072</v>
      </c>
      <c r="G1416" s="2">
        <v>777</v>
      </c>
      <c r="H1416" s="2" t="s">
        <v>223</v>
      </c>
      <c r="I1416" s="2" t="s">
        <v>938</v>
      </c>
      <c r="J1416" s="2" t="s">
        <v>939</v>
      </c>
    </row>
    <row r="1417" spans="6:10" ht="15" customHeight="1" x14ac:dyDescent="0.25">
      <c r="F1417" s="3" t="s">
        <v>3073</v>
      </c>
      <c r="G1417" s="2">
        <v>12597</v>
      </c>
      <c r="H1417" s="2" t="s">
        <v>223</v>
      </c>
      <c r="I1417" s="2" t="s">
        <v>529</v>
      </c>
      <c r="J1417" s="2" t="s">
        <v>530</v>
      </c>
    </row>
    <row r="1418" spans="6:10" ht="15" customHeight="1" x14ac:dyDescent="0.25">
      <c r="F1418" s="3" t="s">
        <v>3074</v>
      </c>
      <c r="G1418" s="2">
        <v>27158</v>
      </c>
      <c r="H1418" s="2" t="s">
        <v>223</v>
      </c>
      <c r="I1418" s="2" t="s">
        <v>940</v>
      </c>
      <c r="J1418" s="2" t="s">
        <v>941</v>
      </c>
    </row>
    <row r="1419" spans="6:10" ht="15" customHeight="1" x14ac:dyDescent="0.25">
      <c r="F1419" s="3" t="s">
        <v>3075</v>
      </c>
      <c r="G1419" s="2">
        <v>17447</v>
      </c>
      <c r="H1419" s="2" t="s">
        <v>223</v>
      </c>
      <c r="I1419" s="2" t="s">
        <v>942</v>
      </c>
      <c r="J1419" s="2" t="s">
        <v>943</v>
      </c>
    </row>
    <row r="1420" spans="6:10" ht="15" customHeight="1" x14ac:dyDescent="0.25">
      <c r="F1420" s="3" t="s">
        <v>3076</v>
      </c>
      <c r="G1420" s="2">
        <v>12464</v>
      </c>
      <c r="H1420" s="2" t="s">
        <v>223</v>
      </c>
      <c r="I1420" s="2" t="s">
        <v>294</v>
      </c>
      <c r="J1420" s="2" t="s">
        <v>295</v>
      </c>
    </row>
    <row r="1421" spans="6:10" ht="15" customHeight="1" x14ac:dyDescent="0.25">
      <c r="F1421" s="3" t="s">
        <v>3077</v>
      </c>
      <c r="G1421" s="2">
        <v>27497</v>
      </c>
      <c r="H1421" s="2" t="s">
        <v>223</v>
      </c>
      <c r="I1421" s="2" t="s">
        <v>511</v>
      </c>
      <c r="J1421" s="2" t="s">
        <v>1479</v>
      </c>
    </row>
    <row r="1422" spans="6:10" ht="15" customHeight="1" x14ac:dyDescent="0.25">
      <c r="F1422" s="3" t="s">
        <v>3078</v>
      </c>
      <c r="G1422" s="2">
        <v>14440</v>
      </c>
      <c r="H1422" s="2" t="s">
        <v>1225</v>
      </c>
      <c r="I1422" s="2" t="s">
        <v>1226</v>
      </c>
      <c r="J1422" s="2" t="s">
        <v>1227</v>
      </c>
    </row>
    <row r="1423" spans="6:10" ht="15" customHeight="1" x14ac:dyDescent="0.25">
      <c r="F1423" s="3" t="s">
        <v>3079</v>
      </c>
      <c r="G1423" s="2">
        <v>17471</v>
      </c>
      <c r="H1423" s="2" t="s">
        <v>1225</v>
      </c>
      <c r="I1423" s="2" t="s">
        <v>1438</v>
      </c>
      <c r="J1423" s="2" t="s">
        <v>1439</v>
      </c>
    </row>
    <row r="1424" spans="6:10" ht="15" customHeight="1" x14ac:dyDescent="0.25">
      <c r="F1424" s="3" t="s">
        <v>3080</v>
      </c>
      <c r="G1424" s="2">
        <v>4929</v>
      </c>
      <c r="H1424" s="2" t="s">
        <v>245</v>
      </c>
      <c r="I1424" s="2" t="s">
        <v>298</v>
      </c>
      <c r="J1424" s="2" t="s">
        <v>299</v>
      </c>
    </row>
    <row r="1425" spans="6:10" ht="15" customHeight="1" x14ac:dyDescent="0.25">
      <c r="F1425" s="3" t="s">
        <v>3081</v>
      </c>
      <c r="G1425" s="2">
        <v>4956</v>
      </c>
      <c r="H1425" s="2" t="s">
        <v>245</v>
      </c>
      <c r="I1425" s="2" t="s">
        <v>1403</v>
      </c>
      <c r="J1425" s="2" t="s">
        <v>1404</v>
      </c>
    </row>
    <row r="1426" spans="6:10" ht="15" customHeight="1" x14ac:dyDescent="0.25">
      <c r="F1426" s="3" t="s">
        <v>3082</v>
      </c>
      <c r="G1426" s="2">
        <v>5219</v>
      </c>
      <c r="H1426" s="2" t="s">
        <v>245</v>
      </c>
      <c r="I1426" s="2" t="s">
        <v>249</v>
      </c>
      <c r="J1426" s="2" t="s">
        <v>250</v>
      </c>
    </row>
    <row r="1427" spans="6:10" ht="15" customHeight="1" x14ac:dyDescent="0.25">
      <c r="F1427" s="3" t="s">
        <v>3083</v>
      </c>
      <c r="G1427" s="2">
        <v>5152</v>
      </c>
      <c r="H1427" s="2" t="s">
        <v>245</v>
      </c>
      <c r="I1427" s="2" t="s">
        <v>252</v>
      </c>
      <c r="J1427" s="2" t="s">
        <v>253</v>
      </c>
    </row>
    <row r="1428" spans="6:10" ht="15" customHeight="1" x14ac:dyDescent="0.25">
      <c r="F1428" s="3" t="s">
        <v>3084</v>
      </c>
      <c r="G1428" s="2">
        <v>5817</v>
      </c>
      <c r="H1428" s="2" t="s">
        <v>245</v>
      </c>
      <c r="I1428" s="2" t="s">
        <v>296</v>
      </c>
      <c r="J1428" s="2" t="s">
        <v>297</v>
      </c>
    </row>
    <row r="1429" spans="6:10" ht="15" customHeight="1" x14ac:dyDescent="0.25">
      <c r="F1429" s="3" t="s">
        <v>3085</v>
      </c>
      <c r="G1429" s="2">
        <v>5033</v>
      </c>
      <c r="H1429" s="2" t="s">
        <v>245</v>
      </c>
      <c r="I1429" s="2" t="s">
        <v>246</v>
      </c>
      <c r="J1429" s="2" t="s">
        <v>247</v>
      </c>
    </row>
    <row r="1430" spans="6:10" ht="15" customHeight="1" x14ac:dyDescent="0.25">
      <c r="F1430" s="3" t="s">
        <v>3086</v>
      </c>
      <c r="G1430" s="2">
        <v>5216</v>
      </c>
      <c r="H1430" s="2" t="s">
        <v>245</v>
      </c>
      <c r="I1430" s="2" t="s">
        <v>972</v>
      </c>
      <c r="J1430" s="2" t="s">
        <v>973</v>
      </c>
    </row>
    <row r="1431" spans="6:10" ht="15" customHeight="1" x14ac:dyDescent="0.25">
      <c r="F1431" s="3" t="s">
        <v>3087</v>
      </c>
      <c r="G1431" s="2">
        <v>5089</v>
      </c>
      <c r="H1431" s="2" t="s">
        <v>245</v>
      </c>
      <c r="I1431" s="2" t="s">
        <v>255</v>
      </c>
      <c r="J1431" s="2" t="s">
        <v>256</v>
      </c>
    </row>
    <row r="1432" spans="6:10" ht="15" customHeight="1" x14ac:dyDescent="0.25">
      <c r="F1432" s="3" t="s">
        <v>3088</v>
      </c>
      <c r="G1432" s="2">
        <v>5039</v>
      </c>
      <c r="H1432" s="2" t="s">
        <v>245</v>
      </c>
      <c r="I1432" s="2" t="s">
        <v>258</v>
      </c>
      <c r="J1432" s="2" t="s">
        <v>259</v>
      </c>
    </row>
    <row r="1433" spans="6:10" ht="15" customHeight="1" x14ac:dyDescent="0.25">
      <c r="F1433" s="3" t="s">
        <v>3089</v>
      </c>
      <c r="G1433" s="2">
        <v>5150</v>
      </c>
      <c r="H1433" s="2" t="s">
        <v>245</v>
      </c>
      <c r="I1433" s="2" t="s">
        <v>982</v>
      </c>
      <c r="J1433" s="2" t="s">
        <v>983</v>
      </c>
    </row>
    <row r="1434" spans="6:10" ht="15" customHeight="1" x14ac:dyDescent="0.25">
      <c r="F1434" s="3" t="s">
        <v>3090</v>
      </c>
      <c r="G1434" s="2">
        <v>5154</v>
      </c>
      <c r="H1434" s="2" t="s">
        <v>245</v>
      </c>
      <c r="I1434" s="2" t="s">
        <v>261</v>
      </c>
      <c r="J1434" s="2" t="s">
        <v>262</v>
      </c>
    </row>
    <row r="1435" spans="6:10" ht="15" customHeight="1" x14ac:dyDescent="0.25">
      <c r="F1435" s="3" t="s">
        <v>3091</v>
      </c>
      <c r="G1435" s="2">
        <v>4986</v>
      </c>
      <c r="H1435" s="2" t="s">
        <v>245</v>
      </c>
      <c r="I1435" s="2" t="s">
        <v>300</v>
      </c>
      <c r="J1435" s="2" t="s">
        <v>301</v>
      </c>
    </row>
    <row r="1436" spans="6:10" ht="15" customHeight="1" x14ac:dyDescent="0.25">
      <c r="F1436" s="3" t="s">
        <v>3092</v>
      </c>
      <c r="G1436" s="2">
        <v>4898</v>
      </c>
      <c r="H1436" s="2" t="s">
        <v>245</v>
      </c>
      <c r="I1436" s="2" t="s">
        <v>302</v>
      </c>
      <c r="J1436" s="2" t="s">
        <v>303</v>
      </c>
    </row>
    <row r="1437" spans="6:10" ht="15" customHeight="1" x14ac:dyDescent="0.25">
      <c r="F1437" s="3" t="s">
        <v>3093</v>
      </c>
      <c r="G1437" s="2">
        <v>4894</v>
      </c>
      <c r="H1437" s="2" t="s">
        <v>245</v>
      </c>
      <c r="I1437" s="2" t="s">
        <v>538</v>
      </c>
      <c r="J1437" s="2" t="s">
        <v>539</v>
      </c>
    </row>
    <row r="1438" spans="6:10" ht="15" customHeight="1" x14ac:dyDescent="0.25">
      <c r="F1438" s="3" t="s">
        <v>3094</v>
      </c>
      <c r="G1438" s="2">
        <v>4958</v>
      </c>
      <c r="H1438" s="2" t="s">
        <v>245</v>
      </c>
      <c r="I1438" s="2" t="s">
        <v>1257</v>
      </c>
      <c r="J1438" s="2" t="s">
        <v>1258</v>
      </c>
    </row>
    <row r="1439" spans="6:10" ht="15" customHeight="1" x14ac:dyDescent="0.25">
      <c r="F1439" s="3" t="s">
        <v>3095</v>
      </c>
      <c r="G1439" s="2">
        <v>4990</v>
      </c>
      <c r="H1439" s="2" t="s">
        <v>245</v>
      </c>
      <c r="I1439" s="2" t="s">
        <v>1002</v>
      </c>
      <c r="J1439" s="2" t="s">
        <v>1003</v>
      </c>
    </row>
    <row r="1440" spans="6:10" ht="15" customHeight="1" x14ac:dyDescent="0.25">
      <c r="F1440" s="3" t="s">
        <v>3096</v>
      </c>
      <c r="G1440" s="2">
        <v>13020</v>
      </c>
      <c r="H1440" s="2" t="s">
        <v>459</v>
      </c>
      <c r="I1440" s="2" t="s">
        <v>460</v>
      </c>
      <c r="J1440" s="2" t="s">
        <v>461</v>
      </c>
    </row>
    <row r="1441" spans="6:10" ht="15" customHeight="1" x14ac:dyDescent="0.25">
      <c r="F1441" s="3" t="s">
        <v>3097</v>
      </c>
      <c r="G1441" s="2">
        <v>13027</v>
      </c>
      <c r="H1441" s="2" t="s">
        <v>459</v>
      </c>
      <c r="I1441" s="2" t="s">
        <v>462</v>
      </c>
      <c r="J1441" s="2" t="s">
        <v>463</v>
      </c>
    </row>
    <row r="1442" spans="6:10" ht="15" customHeight="1" x14ac:dyDescent="0.25">
      <c r="F1442" s="3" t="s">
        <v>3098</v>
      </c>
      <c r="G1442" s="2">
        <v>14271</v>
      </c>
      <c r="H1442" s="2" t="s">
        <v>459</v>
      </c>
      <c r="I1442" s="2" t="s">
        <v>464</v>
      </c>
      <c r="J1442" s="2" t="s">
        <v>465</v>
      </c>
    </row>
    <row r="1443" spans="6:10" ht="15" customHeight="1" x14ac:dyDescent="0.25">
      <c r="F1443" s="3" t="s">
        <v>3099</v>
      </c>
      <c r="G1443" s="2">
        <v>13028</v>
      </c>
      <c r="H1443" s="2" t="s">
        <v>459</v>
      </c>
      <c r="I1443" s="2" t="s">
        <v>466</v>
      </c>
      <c r="J1443" s="2" t="s">
        <v>467</v>
      </c>
    </row>
    <row r="1444" spans="6:10" ht="15" customHeight="1" x14ac:dyDescent="0.25">
      <c r="F1444" s="3" t="s">
        <v>3100</v>
      </c>
      <c r="G1444" s="2">
        <v>13011</v>
      </c>
      <c r="H1444" s="2" t="s">
        <v>459</v>
      </c>
      <c r="I1444" s="2" t="s">
        <v>468</v>
      </c>
      <c r="J1444" s="2" t="s">
        <v>469</v>
      </c>
    </row>
    <row r="1445" spans="6:10" ht="15" customHeight="1" x14ac:dyDescent="0.25">
      <c r="F1445" s="3" t="s">
        <v>3101</v>
      </c>
      <c r="G1445" s="2">
        <v>13022</v>
      </c>
      <c r="H1445" s="2" t="s">
        <v>459</v>
      </c>
      <c r="I1445" s="2" t="s">
        <v>113</v>
      </c>
      <c r="J1445" s="2" t="s">
        <v>470</v>
      </c>
    </row>
    <row r="1446" spans="6:10" ht="15" customHeight="1" x14ac:dyDescent="0.25">
      <c r="F1446" s="3" t="s">
        <v>3102</v>
      </c>
      <c r="G1446" s="2">
        <v>13013</v>
      </c>
      <c r="H1446" s="2" t="s">
        <v>459</v>
      </c>
      <c r="I1446" s="2" t="s">
        <v>471</v>
      </c>
      <c r="J1446" s="2" t="s">
        <v>472</v>
      </c>
    </row>
    <row r="1447" spans="6:10" ht="15" customHeight="1" x14ac:dyDescent="0.25">
      <c r="F1447" s="3" t="s">
        <v>3103</v>
      </c>
      <c r="G1447" s="2">
        <v>13014</v>
      </c>
      <c r="H1447" s="2" t="s">
        <v>459</v>
      </c>
      <c r="I1447" s="2" t="s">
        <v>473</v>
      </c>
      <c r="J1447" s="2" t="s">
        <v>474</v>
      </c>
    </row>
    <row r="1448" spans="6:10" ht="15" customHeight="1" x14ac:dyDescent="0.25">
      <c r="F1448" s="3" t="s">
        <v>3104</v>
      </c>
      <c r="G1448" s="2">
        <v>13015</v>
      </c>
      <c r="H1448" s="2" t="s">
        <v>459</v>
      </c>
      <c r="I1448" s="2" t="s">
        <v>1156</v>
      </c>
      <c r="J1448" s="2" t="s">
        <v>1157</v>
      </c>
    </row>
    <row r="1449" spans="6:10" ht="15" customHeight="1" x14ac:dyDescent="0.25">
      <c r="F1449" s="3" t="s">
        <v>3105</v>
      </c>
      <c r="G1449" s="2">
        <v>13019</v>
      </c>
      <c r="H1449" s="2" t="s">
        <v>459</v>
      </c>
      <c r="I1449" s="2" t="s">
        <v>477</v>
      </c>
      <c r="J1449" s="2" t="s">
        <v>478</v>
      </c>
    </row>
    <row r="1450" spans="6:10" ht="15" customHeight="1" x14ac:dyDescent="0.25">
      <c r="F1450" s="3" t="s">
        <v>3106</v>
      </c>
      <c r="G1450" s="2">
        <v>13000</v>
      </c>
      <c r="H1450" s="2" t="s">
        <v>459</v>
      </c>
      <c r="I1450" s="2" t="s">
        <v>479</v>
      </c>
      <c r="J1450" s="2" t="s">
        <v>480</v>
      </c>
    </row>
    <row r="1451" spans="6:10" ht="15" customHeight="1" x14ac:dyDescent="0.25">
      <c r="F1451" s="3" t="s">
        <v>3107</v>
      </c>
      <c r="G1451" s="2">
        <v>13016</v>
      </c>
      <c r="H1451" s="2" t="s">
        <v>459</v>
      </c>
      <c r="I1451" s="2" t="s">
        <v>481</v>
      </c>
      <c r="J1451" s="2" t="s">
        <v>482</v>
      </c>
    </row>
    <row r="1452" spans="6:10" ht="15" customHeight="1" x14ac:dyDescent="0.25">
      <c r="F1452" s="3" t="s">
        <v>3108</v>
      </c>
      <c r="G1452" s="2">
        <v>13026</v>
      </c>
      <c r="H1452" s="2" t="s">
        <v>459</v>
      </c>
      <c r="I1452" s="2" t="s">
        <v>483</v>
      </c>
      <c r="J1452" s="2" t="s">
        <v>484</v>
      </c>
    </row>
    <row r="1453" spans="6:10" ht="15" customHeight="1" x14ac:dyDescent="0.25">
      <c r="F1453" s="3" t="s">
        <v>3109</v>
      </c>
      <c r="G1453" s="2">
        <v>13017</v>
      </c>
      <c r="H1453" s="2" t="s">
        <v>459</v>
      </c>
      <c r="I1453" s="2" t="s">
        <v>485</v>
      </c>
      <c r="J1453" s="2" t="s">
        <v>486</v>
      </c>
    </row>
    <row r="1454" spans="6:10" ht="15" customHeight="1" x14ac:dyDescent="0.25">
      <c r="F1454" s="3" t="s">
        <v>3110</v>
      </c>
      <c r="G1454" s="2">
        <v>13025</v>
      </c>
      <c r="H1454" s="2" t="s">
        <v>459</v>
      </c>
      <c r="I1454" s="2" t="s">
        <v>487</v>
      </c>
      <c r="J1454" s="2" t="s">
        <v>488</v>
      </c>
    </row>
    <row r="1455" spans="6:10" ht="15" customHeight="1" x14ac:dyDescent="0.25">
      <c r="F1455" s="3" t="s">
        <v>3111</v>
      </c>
      <c r="G1455" s="2">
        <v>968</v>
      </c>
      <c r="H1455" s="2" t="s">
        <v>1342</v>
      </c>
      <c r="I1455" s="2" t="s">
        <v>1345</v>
      </c>
      <c r="J1455" s="2" t="s">
        <v>1346</v>
      </c>
    </row>
    <row r="1456" spans="6:10" ht="15" customHeight="1" x14ac:dyDescent="0.25">
      <c r="F1456" s="3" t="s">
        <v>3112</v>
      </c>
      <c r="G1456" s="2">
        <v>1048</v>
      </c>
      <c r="H1456" s="2" t="s">
        <v>1342</v>
      </c>
      <c r="I1456" s="2" t="s">
        <v>1347</v>
      </c>
      <c r="J1456" s="2" t="s">
        <v>1348</v>
      </c>
    </row>
    <row r="1457" spans="6:10" ht="15" customHeight="1" x14ac:dyDescent="0.25">
      <c r="F1457" s="3" t="s">
        <v>3113</v>
      </c>
      <c r="G1457" s="2">
        <v>966</v>
      </c>
      <c r="H1457" s="2" t="s">
        <v>1342</v>
      </c>
      <c r="I1457" s="2" t="s">
        <v>1924</v>
      </c>
      <c r="J1457" s="2" t="s">
        <v>1925</v>
      </c>
    </row>
    <row r="1458" spans="6:10" ht="15" customHeight="1" x14ac:dyDescent="0.25">
      <c r="F1458" s="3" t="s">
        <v>3114</v>
      </c>
      <c r="G1458" s="2">
        <v>974</v>
      </c>
      <c r="H1458" s="2" t="s">
        <v>1342</v>
      </c>
      <c r="I1458" s="2" t="s">
        <v>1349</v>
      </c>
      <c r="J1458" s="2" t="s">
        <v>1350</v>
      </c>
    </row>
    <row r="1459" spans="6:10" ht="15" customHeight="1" x14ac:dyDescent="0.25">
      <c r="F1459" s="3" t="s">
        <v>3115</v>
      </c>
      <c r="G1459" s="2">
        <v>21338</v>
      </c>
      <c r="H1459" s="2" t="s">
        <v>1342</v>
      </c>
      <c r="I1459" s="2" t="s">
        <v>1353</v>
      </c>
      <c r="J1459" s="2" t="s">
        <v>1354</v>
      </c>
    </row>
    <row r="1460" spans="6:10" ht="15" customHeight="1" x14ac:dyDescent="0.25">
      <c r="F1460" s="3" t="s">
        <v>3116</v>
      </c>
      <c r="G1460" s="2">
        <v>977</v>
      </c>
      <c r="H1460" s="2" t="s">
        <v>1342</v>
      </c>
      <c r="I1460" s="2" t="s">
        <v>1355</v>
      </c>
      <c r="J1460" s="2" t="s">
        <v>1356</v>
      </c>
    </row>
    <row r="1461" spans="6:10" ht="15" customHeight="1" x14ac:dyDescent="0.25">
      <c r="F1461" s="3" t="s">
        <v>3117</v>
      </c>
      <c r="G1461" s="2">
        <v>965</v>
      </c>
      <c r="H1461" s="2" t="s">
        <v>1342</v>
      </c>
      <c r="I1461" s="2" t="s">
        <v>1357</v>
      </c>
      <c r="J1461" s="2" t="s">
        <v>1358</v>
      </c>
    </row>
    <row r="1462" spans="6:10" ht="15" customHeight="1" x14ac:dyDescent="0.25">
      <c r="F1462" s="3" t="s">
        <v>3118</v>
      </c>
      <c r="G1462" s="2">
        <v>1369</v>
      </c>
      <c r="H1462" s="2" t="s">
        <v>1069</v>
      </c>
      <c r="I1462" s="2" t="s">
        <v>1070</v>
      </c>
      <c r="J1462" s="2" t="s">
        <v>1071</v>
      </c>
    </row>
    <row r="1463" spans="6:10" ht="15" customHeight="1" x14ac:dyDescent="0.25">
      <c r="F1463" s="3" t="s">
        <v>3119</v>
      </c>
      <c r="G1463" s="2">
        <v>21360</v>
      </c>
      <c r="H1463" s="2" t="s">
        <v>1004</v>
      </c>
      <c r="I1463" s="2" t="s">
        <v>1196</v>
      </c>
      <c r="J1463" s="2" t="s">
        <v>1197</v>
      </c>
    </row>
    <row r="1464" spans="6:10" ht="15" customHeight="1" x14ac:dyDescent="0.25">
      <c r="F1464" s="3" t="s">
        <v>3120</v>
      </c>
      <c r="G1464" s="2">
        <v>12925</v>
      </c>
      <c r="H1464" s="2" t="s">
        <v>1004</v>
      </c>
      <c r="I1464" s="2" t="s">
        <v>1005</v>
      </c>
      <c r="J1464" s="2" t="s">
        <v>1006</v>
      </c>
    </row>
    <row r="1465" spans="6:10" ht="15" customHeight="1" x14ac:dyDescent="0.25">
      <c r="F1465" s="3" t="s">
        <v>3121</v>
      </c>
      <c r="G1465" s="2">
        <v>20943</v>
      </c>
      <c r="H1465" s="2" t="s">
        <v>1004</v>
      </c>
      <c r="I1465" s="2" t="s">
        <v>1013</v>
      </c>
      <c r="J1465" s="2" t="s">
        <v>1014</v>
      </c>
    </row>
    <row r="1466" spans="6:10" ht="15" customHeight="1" x14ac:dyDescent="0.25">
      <c r="F1466" s="3" t="s">
        <v>3122</v>
      </c>
      <c r="G1466" s="2">
        <v>20944</v>
      </c>
      <c r="H1466" s="2" t="s">
        <v>1004</v>
      </c>
      <c r="I1466" s="2" t="s">
        <v>1488</v>
      </c>
      <c r="J1466" s="2" t="s">
        <v>1489</v>
      </c>
    </row>
    <row r="1467" spans="6:10" ht="15" customHeight="1" x14ac:dyDescent="0.25">
      <c r="F1467" s="3" t="s">
        <v>3123</v>
      </c>
      <c r="G1467" s="2">
        <v>20857</v>
      </c>
      <c r="H1467" s="2" t="s">
        <v>1004</v>
      </c>
      <c r="I1467" s="2" t="s">
        <v>1490</v>
      </c>
      <c r="J1467" s="2" t="s">
        <v>1491</v>
      </c>
    </row>
    <row r="1468" spans="6:10" ht="15" customHeight="1" x14ac:dyDescent="0.25">
      <c r="F1468" s="3" t="s">
        <v>3124</v>
      </c>
      <c r="G1468" s="2">
        <v>21355</v>
      </c>
      <c r="H1468" s="2" t="s">
        <v>1004</v>
      </c>
      <c r="I1468" s="2" t="s">
        <v>1018</v>
      </c>
      <c r="J1468" s="2" t="s">
        <v>1019</v>
      </c>
    </row>
    <row r="1469" spans="6:10" ht="15" customHeight="1" x14ac:dyDescent="0.25">
      <c r="F1469" s="3" t="s">
        <v>3125</v>
      </c>
      <c r="G1469" s="2">
        <v>12924</v>
      </c>
      <c r="H1469" s="2" t="s">
        <v>1004</v>
      </c>
      <c r="I1469" s="2" t="s">
        <v>1020</v>
      </c>
      <c r="J1469" s="2" t="s">
        <v>1021</v>
      </c>
    </row>
    <row r="1470" spans="6:10" ht="15" customHeight="1" x14ac:dyDescent="0.25">
      <c r="F1470" s="3" t="s">
        <v>3126</v>
      </c>
      <c r="G1470" s="2">
        <v>43708</v>
      </c>
      <c r="H1470" s="2" t="s">
        <v>767</v>
      </c>
      <c r="I1470" s="2" t="s">
        <v>776</v>
      </c>
      <c r="J1470" s="2" t="s">
        <v>777</v>
      </c>
    </row>
    <row r="1471" spans="6:10" ht="15" customHeight="1" x14ac:dyDescent="0.25">
      <c r="F1471" s="3" t="s">
        <v>3127</v>
      </c>
      <c r="G1471" s="2">
        <v>10905</v>
      </c>
      <c r="H1471" s="2" t="s">
        <v>767</v>
      </c>
      <c r="I1471" s="2" t="s">
        <v>782</v>
      </c>
      <c r="J1471" s="2" t="s">
        <v>783</v>
      </c>
    </row>
    <row r="1472" spans="6:10" ht="15" customHeight="1" x14ac:dyDescent="0.25">
      <c r="F1472" s="3" t="s">
        <v>3128</v>
      </c>
      <c r="G1472" s="2">
        <v>10790</v>
      </c>
      <c r="H1472" s="2" t="s">
        <v>767</v>
      </c>
      <c r="I1472" s="2" t="s">
        <v>784</v>
      </c>
      <c r="J1472" s="2" t="s">
        <v>785</v>
      </c>
    </row>
    <row r="1473" spans="6:10" ht="15" customHeight="1" x14ac:dyDescent="0.25">
      <c r="F1473" s="3" t="s">
        <v>3129</v>
      </c>
      <c r="G1473" s="2">
        <v>10670</v>
      </c>
      <c r="H1473" s="2" t="s">
        <v>767</v>
      </c>
      <c r="I1473" s="2" t="s">
        <v>788</v>
      </c>
      <c r="J1473" s="2" t="s">
        <v>789</v>
      </c>
    </row>
    <row r="1474" spans="6:10" ht="15" customHeight="1" x14ac:dyDescent="0.25">
      <c r="F1474" s="3" t="s">
        <v>3130</v>
      </c>
      <c r="G1474" s="2">
        <v>10690</v>
      </c>
      <c r="H1474" s="2" t="s">
        <v>767</v>
      </c>
      <c r="I1474" s="2" t="s">
        <v>790</v>
      </c>
      <c r="J1474" s="2" t="s">
        <v>791</v>
      </c>
    </row>
    <row r="1475" spans="6:10" ht="15" customHeight="1" x14ac:dyDescent="0.25">
      <c r="F1475" s="3" t="s">
        <v>3131</v>
      </c>
      <c r="G1475" s="2">
        <v>10808</v>
      </c>
      <c r="H1475" s="2" t="s">
        <v>767</v>
      </c>
      <c r="I1475" s="2" t="s">
        <v>798</v>
      </c>
      <c r="J1475" s="2" t="s">
        <v>799</v>
      </c>
    </row>
    <row r="1476" spans="6:10" ht="15" customHeight="1" x14ac:dyDescent="0.25">
      <c r="F1476" s="3" t="s">
        <v>3132</v>
      </c>
      <c r="G1476" s="2">
        <v>10648</v>
      </c>
      <c r="H1476" s="2" t="s">
        <v>767</v>
      </c>
      <c r="I1476" s="2" t="s">
        <v>804</v>
      </c>
      <c r="J1476" s="2" t="s">
        <v>805</v>
      </c>
    </row>
    <row r="1477" spans="6:10" ht="15" customHeight="1" x14ac:dyDescent="0.25">
      <c r="F1477" s="3" t="s">
        <v>3133</v>
      </c>
      <c r="G1477" s="2">
        <v>10645</v>
      </c>
      <c r="H1477" s="2" t="s">
        <v>767</v>
      </c>
      <c r="I1477" s="2" t="s">
        <v>808</v>
      </c>
      <c r="J1477" s="2" t="s">
        <v>809</v>
      </c>
    </row>
    <row r="1478" spans="6:10" ht="15" customHeight="1" x14ac:dyDescent="0.25">
      <c r="F1478" s="3" t="s">
        <v>3134</v>
      </c>
      <c r="G1478" s="2">
        <v>10768</v>
      </c>
      <c r="H1478" s="2" t="s">
        <v>767</v>
      </c>
      <c r="I1478" s="2" t="s">
        <v>810</v>
      </c>
      <c r="J1478" s="2" t="s">
        <v>811</v>
      </c>
    </row>
    <row r="1479" spans="6:10" ht="15" customHeight="1" x14ac:dyDescent="0.25">
      <c r="F1479" s="3" t="s">
        <v>3135</v>
      </c>
      <c r="G1479" s="2">
        <v>10889</v>
      </c>
      <c r="H1479" s="2" t="s">
        <v>767</v>
      </c>
      <c r="I1479" s="2" t="s">
        <v>812</v>
      </c>
      <c r="J1479" s="2" t="s">
        <v>813</v>
      </c>
    </row>
    <row r="1480" spans="6:10" ht="15" customHeight="1" x14ac:dyDescent="0.25">
      <c r="F1480" s="3" t="s">
        <v>3136</v>
      </c>
      <c r="G1480" s="2">
        <v>10733</v>
      </c>
      <c r="H1480" s="2" t="s">
        <v>767</v>
      </c>
      <c r="I1480" s="2" t="s">
        <v>816</v>
      </c>
      <c r="J1480" s="2" t="s">
        <v>817</v>
      </c>
    </row>
    <row r="1481" spans="6:10" ht="15" customHeight="1" x14ac:dyDescent="0.25">
      <c r="F1481" s="3" t="s">
        <v>3137</v>
      </c>
      <c r="G1481" s="2">
        <v>10742</v>
      </c>
      <c r="H1481" s="2" t="s">
        <v>767</v>
      </c>
      <c r="I1481" s="2" t="s">
        <v>818</v>
      </c>
      <c r="J1481" s="2" t="s">
        <v>819</v>
      </c>
    </row>
    <row r="1482" spans="6:10" ht="15" customHeight="1" x14ac:dyDescent="0.25">
      <c r="F1482" s="3" t="s">
        <v>3138</v>
      </c>
      <c r="G1482" s="2">
        <v>10705</v>
      </c>
      <c r="H1482" s="2" t="s">
        <v>767</v>
      </c>
      <c r="I1482" s="2" t="s">
        <v>824</v>
      </c>
      <c r="J1482" s="2" t="s">
        <v>825</v>
      </c>
    </row>
    <row r="1483" spans="6:10" ht="15" customHeight="1" x14ac:dyDescent="0.25">
      <c r="F1483" s="3" t="s">
        <v>3139</v>
      </c>
      <c r="G1483" s="2">
        <v>10654</v>
      </c>
      <c r="H1483" s="2" t="s">
        <v>767</v>
      </c>
      <c r="I1483" s="2" t="s">
        <v>828</v>
      </c>
      <c r="J1483" s="2" t="s">
        <v>829</v>
      </c>
    </row>
    <row r="1484" spans="6:10" ht="15" customHeight="1" x14ac:dyDescent="0.25">
      <c r="F1484" s="3" t="s">
        <v>3140</v>
      </c>
      <c r="G1484" s="2">
        <v>10758</v>
      </c>
      <c r="H1484" s="2" t="s">
        <v>767</v>
      </c>
      <c r="I1484" s="2" t="s">
        <v>834</v>
      </c>
      <c r="J1484" s="2" t="s">
        <v>835</v>
      </c>
    </row>
    <row r="1485" spans="6:10" ht="15" customHeight="1" x14ac:dyDescent="0.25">
      <c r="F1485" s="3" t="s">
        <v>3141</v>
      </c>
      <c r="G1485" s="2">
        <v>10725</v>
      </c>
      <c r="H1485" s="2" t="s">
        <v>767</v>
      </c>
      <c r="I1485" s="2" t="s">
        <v>836</v>
      </c>
      <c r="J1485" s="2" t="s">
        <v>837</v>
      </c>
    </row>
    <row r="1486" spans="6:10" ht="15" customHeight="1" x14ac:dyDescent="0.25">
      <c r="F1486" s="3" t="s">
        <v>3142</v>
      </c>
      <c r="G1486" s="2">
        <v>10834</v>
      </c>
      <c r="H1486" s="2" t="s">
        <v>767</v>
      </c>
      <c r="I1486" s="2" t="s">
        <v>840</v>
      </c>
      <c r="J1486" s="2" t="s">
        <v>841</v>
      </c>
    </row>
    <row r="1487" spans="6:10" ht="15" customHeight="1" x14ac:dyDescent="0.25">
      <c r="F1487" s="3" t="s">
        <v>3143</v>
      </c>
      <c r="G1487" s="2">
        <v>10812</v>
      </c>
      <c r="H1487" s="2" t="s">
        <v>767</v>
      </c>
      <c r="I1487" s="2" t="s">
        <v>846</v>
      </c>
      <c r="J1487" s="2" t="s">
        <v>847</v>
      </c>
    </row>
    <row r="1488" spans="6:10" ht="15" customHeight="1" x14ac:dyDescent="0.25">
      <c r="F1488" s="3" t="s">
        <v>3144</v>
      </c>
      <c r="G1488" s="2">
        <v>10810</v>
      </c>
      <c r="H1488" s="2" t="s">
        <v>767</v>
      </c>
      <c r="I1488" s="2" t="s">
        <v>850</v>
      </c>
      <c r="J1488" s="2" t="s">
        <v>851</v>
      </c>
    </row>
    <row r="1489" spans="6:10" ht="15" customHeight="1" x14ac:dyDescent="0.25">
      <c r="F1489" s="3" t="s">
        <v>3145</v>
      </c>
      <c r="G1489" s="2">
        <v>6932</v>
      </c>
      <c r="H1489" s="2" t="s">
        <v>767</v>
      </c>
      <c r="I1489" s="2" t="s">
        <v>858</v>
      </c>
      <c r="J1489" s="2" t="s">
        <v>859</v>
      </c>
    </row>
    <row r="1490" spans="6:10" ht="15" customHeight="1" x14ac:dyDescent="0.25">
      <c r="F1490" s="3" t="s">
        <v>3146</v>
      </c>
      <c r="G1490" s="2">
        <v>43606</v>
      </c>
      <c r="H1490" s="2" t="s">
        <v>767</v>
      </c>
      <c r="I1490" s="2" t="s">
        <v>862</v>
      </c>
      <c r="J1490" s="2" t="s">
        <v>863</v>
      </c>
    </row>
    <row r="1491" spans="6:10" ht="15" customHeight="1" x14ac:dyDescent="0.25">
      <c r="F1491" s="3" t="s">
        <v>3147</v>
      </c>
      <c r="G1491" s="2">
        <v>10656</v>
      </c>
      <c r="H1491" s="2" t="s">
        <v>767</v>
      </c>
      <c r="I1491" s="2" t="s">
        <v>367</v>
      </c>
      <c r="J1491" s="2" t="s">
        <v>866</v>
      </c>
    </row>
    <row r="1492" spans="6:10" ht="15" customHeight="1" x14ac:dyDescent="0.25">
      <c r="F1492" s="3" t="s">
        <v>3148</v>
      </c>
      <c r="G1492" s="2">
        <v>10662</v>
      </c>
      <c r="H1492" s="2" t="s">
        <v>767</v>
      </c>
      <c r="I1492" s="2" t="s">
        <v>867</v>
      </c>
      <c r="J1492" s="2" t="s">
        <v>868</v>
      </c>
    </row>
    <row r="1493" spans="6:10" ht="15" customHeight="1" x14ac:dyDescent="0.25">
      <c r="F1493" s="3" t="s">
        <v>3149</v>
      </c>
      <c r="G1493" s="2">
        <v>6549</v>
      </c>
      <c r="H1493" s="2" t="s">
        <v>767</v>
      </c>
      <c r="I1493" s="2" t="s">
        <v>869</v>
      </c>
      <c r="J1493" s="2" t="s">
        <v>870</v>
      </c>
    </row>
    <row r="1494" spans="6:10" ht="15" customHeight="1" x14ac:dyDescent="0.25">
      <c r="F1494" s="3" t="s">
        <v>3150</v>
      </c>
      <c r="G1494" s="2">
        <v>10817</v>
      </c>
      <c r="H1494" s="2" t="s">
        <v>767</v>
      </c>
      <c r="I1494" s="2" t="s">
        <v>871</v>
      </c>
      <c r="J1494" s="2" t="s">
        <v>872</v>
      </c>
    </row>
    <row r="1495" spans="6:10" ht="15" customHeight="1" x14ac:dyDescent="0.25">
      <c r="F1495" s="3" t="s">
        <v>3151</v>
      </c>
      <c r="G1495" s="2">
        <v>10891</v>
      </c>
      <c r="H1495" s="2" t="s">
        <v>767</v>
      </c>
      <c r="I1495" s="2" t="s">
        <v>879</v>
      </c>
      <c r="J1495" s="2" t="s">
        <v>880</v>
      </c>
    </row>
    <row r="1496" spans="6:10" ht="15" customHeight="1" x14ac:dyDescent="0.25">
      <c r="F1496" s="3" t="s">
        <v>3152</v>
      </c>
      <c r="G1496" s="2">
        <v>10659</v>
      </c>
      <c r="H1496" s="2" t="s">
        <v>767</v>
      </c>
      <c r="I1496" s="2" t="s">
        <v>881</v>
      </c>
      <c r="J1496" s="2" t="s">
        <v>882</v>
      </c>
    </row>
    <row r="1497" spans="6:10" ht="15" customHeight="1" x14ac:dyDescent="0.25">
      <c r="F1497" s="3" t="s">
        <v>3153</v>
      </c>
      <c r="G1497" s="2">
        <v>10660</v>
      </c>
      <c r="H1497" s="2" t="s">
        <v>767</v>
      </c>
      <c r="I1497" s="2" t="s">
        <v>883</v>
      </c>
      <c r="J1497" s="2" t="s">
        <v>884</v>
      </c>
    </row>
    <row r="1498" spans="6:10" ht="15" customHeight="1" x14ac:dyDescent="0.25">
      <c r="F1498" s="3" t="s">
        <v>3154</v>
      </c>
      <c r="G1498" s="2">
        <v>10779</v>
      </c>
      <c r="H1498" s="2" t="s">
        <v>767</v>
      </c>
      <c r="I1498" s="2" t="s">
        <v>885</v>
      </c>
      <c r="J1498" s="2" t="s">
        <v>886</v>
      </c>
    </row>
    <row r="1499" spans="6:10" ht="15" customHeight="1" x14ac:dyDescent="0.25">
      <c r="F1499" s="3" t="s">
        <v>3155</v>
      </c>
      <c r="G1499" s="2">
        <v>10704</v>
      </c>
      <c r="H1499" s="2" t="s">
        <v>767</v>
      </c>
      <c r="I1499" s="2" t="s">
        <v>901</v>
      </c>
      <c r="J1499" s="2" t="s">
        <v>902</v>
      </c>
    </row>
    <row r="1500" spans="6:10" ht="15" customHeight="1" x14ac:dyDescent="0.25">
      <c r="F1500" s="3" t="s">
        <v>3156</v>
      </c>
      <c r="G1500" s="2">
        <v>10722</v>
      </c>
      <c r="H1500" s="2" t="s">
        <v>767</v>
      </c>
      <c r="I1500" s="2" t="s">
        <v>903</v>
      </c>
      <c r="J1500" s="2" t="s">
        <v>904</v>
      </c>
    </row>
    <row r="1501" spans="6:10" ht="15" customHeight="1" x14ac:dyDescent="0.25">
      <c r="F1501" s="3" t="s">
        <v>3157</v>
      </c>
      <c r="G1501" s="2">
        <v>11066</v>
      </c>
      <c r="H1501" s="2" t="s">
        <v>767</v>
      </c>
      <c r="I1501" s="2" t="s">
        <v>820</v>
      </c>
      <c r="J1501" s="2" t="s">
        <v>821</v>
      </c>
    </row>
    <row r="1502" spans="6:10" ht="15" customHeight="1" x14ac:dyDescent="0.25">
      <c r="F1502" s="3" t="s">
        <v>3158</v>
      </c>
      <c r="G1502" s="2">
        <v>99000065</v>
      </c>
      <c r="H1502" s="2" t="s">
        <v>1074</v>
      </c>
      <c r="I1502" s="2" t="s">
        <v>264</v>
      </c>
      <c r="J1502" s="2" t="s">
        <v>1168</v>
      </c>
    </row>
    <row r="1503" spans="6:10" ht="15" customHeight="1" x14ac:dyDescent="0.25">
      <c r="F1503" s="3" t="s">
        <v>3159</v>
      </c>
      <c r="G1503" s="2">
        <v>99000005</v>
      </c>
      <c r="H1503" s="2" t="s">
        <v>19</v>
      </c>
      <c r="I1503" s="2" t="s">
        <v>264</v>
      </c>
      <c r="J1503" s="2" t="s">
        <v>265</v>
      </c>
    </row>
    <row r="1504" spans="6:10" ht="15" customHeight="1" x14ac:dyDescent="0.25">
      <c r="F1504" s="3" t="s">
        <v>3160</v>
      </c>
      <c r="G1504" s="2">
        <v>99000047</v>
      </c>
      <c r="H1504" s="2" t="s">
        <v>1584</v>
      </c>
      <c r="I1504" s="2" t="s">
        <v>264</v>
      </c>
      <c r="J1504" s="2" t="s">
        <v>1944</v>
      </c>
    </row>
    <row r="1505" spans="6:10" ht="15" customHeight="1" x14ac:dyDescent="0.25">
      <c r="F1505" s="3" t="s">
        <v>3161</v>
      </c>
      <c r="G1505" s="2">
        <v>99000006</v>
      </c>
      <c r="H1505" s="2" t="s">
        <v>23</v>
      </c>
      <c r="I1505" s="2" t="s">
        <v>264</v>
      </c>
      <c r="J1505" s="2" t="s">
        <v>267</v>
      </c>
    </row>
    <row r="1506" spans="6:10" ht="15" customHeight="1" x14ac:dyDescent="0.25">
      <c r="F1506" s="3" t="s">
        <v>3162</v>
      </c>
      <c r="G1506" s="2">
        <v>99000050</v>
      </c>
      <c r="H1506" s="2" t="s">
        <v>1469</v>
      </c>
      <c r="I1506" s="2" t="s">
        <v>264</v>
      </c>
      <c r="J1506" s="2" t="s">
        <v>1476</v>
      </c>
    </row>
    <row r="1507" spans="6:10" ht="15" customHeight="1" x14ac:dyDescent="0.25">
      <c r="F1507" s="3" t="s">
        <v>3163</v>
      </c>
      <c r="G1507" s="2">
        <v>99000029</v>
      </c>
      <c r="H1507" s="2" t="s">
        <v>1260</v>
      </c>
      <c r="I1507" s="2" t="s">
        <v>264</v>
      </c>
      <c r="J1507" s="2" t="s">
        <v>1301</v>
      </c>
    </row>
    <row r="1508" spans="6:10" ht="15" customHeight="1" x14ac:dyDescent="0.25">
      <c r="F1508" s="3" t="s">
        <v>3164</v>
      </c>
      <c r="G1508" s="2">
        <v>99000051</v>
      </c>
      <c r="H1508" s="2" t="s">
        <v>1098</v>
      </c>
      <c r="I1508" s="2" t="s">
        <v>264</v>
      </c>
      <c r="J1508" s="2" t="s">
        <v>1170</v>
      </c>
    </row>
    <row r="1509" spans="6:10" ht="15" customHeight="1" x14ac:dyDescent="0.25">
      <c r="F1509" s="3" t="s">
        <v>3165</v>
      </c>
      <c r="G1509" s="2">
        <v>99000042</v>
      </c>
      <c r="H1509" s="2" t="s">
        <v>654</v>
      </c>
      <c r="I1509" s="2" t="s">
        <v>264</v>
      </c>
      <c r="J1509" s="2" t="s">
        <v>727</v>
      </c>
    </row>
    <row r="1510" spans="6:10" ht="15" customHeight="1" x14ac:dyDescent="0.25">
      <c r="F1510" s="3" t="s">
        <v>3166</v>
      </c>
      <c r="G1510" s="2">
        <v>99000007</v>
      </c>
      <c r="H1510" s="2" t="s">
        <v>48</v>
      </c>
      <c r="I1510" s="2" t="s">
        <v>264</v>
      </c>
      <c r="J1510" s="2" t="s">
        <v>269</v>
      </c>
    </row>
    <row r="1511" spans="6:10" ht="15" customHeight="1" x14ac:dyDescent="0.25">
      <c r="F1511" s="3" t="s">
        <v>3167</v>
      </c>
      <c r="G1511" s="2">
        <v>99000016</v>
      </c>
      <c r="H1511" s="2" t="s">
        <v>304</v>
      </c>
      <c r="I1511" s="2" t="s">
        <v>264</v>
      </c>
      <c r="J1511" s="2" t="s">
        <v>321</v>
      </c>
    </row>
    <row r="1512" spans="6:10" ht="15" customHeight="1" x14ac:dyDescent="0.25">
      <c r="F1512" s="3" t="s">
        <v>3168</v>
      </c>
      <c r="G1512" s="2">
        <v>99000063</v>
      </c>
      <c r="H1512" s="2" t="s">
        <v>1060</v>
      </c>
      <c r="I1512" s="2" t="s">
        <v>264</v>
      </c>
      <c r="J1512" s="2" t="s">
        <v>1072</v>
      </c>
    </row>
    <row r="1513" spans="6:10" ht="15" customHeight="1" x14ac:dyDescent="0.25">
      <c r="F1513" s="3" t="s">
        <v>3169</v>
      </c>
      <c r="G1513" s="2">
        <v>99000019</v>
      </c>
      <c r="H1513" s="2" t="s">
        <v>361</v>
      </c>
      <c r="I1513" s="2" t="s">
        <v>264</v>
      </c>
      <c r="J1513" s="2" t="s">
        <v>388</v>
      </c>
    </row>
    <row r="1514" spans="6:10" ht="15" customHeight="1" x14ac:dyDescent="0.25">
      <c r="F1514" s="3" t="s">
        <v>3170</v>
      </c>
      <c r="G1514" s="2">
        <v>99000020</v>
      </c>
      <c r="H1514" s="2" t="s">
        <v>366</v>
      </c>
      <c r="I1514" s="2" t="s">
        <v>264</v>
      </c>
      <c r="J1514" s="2" t="s">
        <v>389</v>
      </c>
    </row>
    <row r="1515" spans="6:10" ht="15" customHeight="1" x14ac:dyDescent="0.25">
      <c r="F1515" s="3" t="s">
        <v>3171</v>
      </c>
      <c r="G1515" s="2">
        <v>99000015</v>
      </c>
      <c r="H1515" s="2" t="s">
        <v>322</v>
      </c>
      <c r="I1515" s="2" t="s">
        <v>264</v>
      </c>
      <c r="J1515" s="2" t="s">
        <v>331</v>
      </c>
    </row>
    <row r="1516" spans="6:10" ht="15" customHeight="1" x14ac:dyDescent="0.25">
      <c r="F1516" s="3" t="s">
        <v>3172</v>
      </c>
      <c r="G1516" s="2">
        <v>99000044</v>
      </c>
      <c r="H1516" s="2" t="s">
        <v>1218</v>
      </c>
      <c r="I1516" s="2" t="s">
        <v>264</v>
      </c>
      <c r="J1516" s="2" t="s">
        <v>1239</v>
      </c>
    </row>
    <row r="1517" spans="6:10" ht="15" customHeight="1" x14ac:dyDescent="0.25">
      <c r="F1517" s="3" t="s">
        <v>3173</v>
      </c>
      <c r="G1517" s="2">
        <v>99000039</v>
      </c>
      <c r="H1517" s="2" t="s">
        <v>1336</v>
      </c>
      <c r="I1517" s="2" t="s">
        <v>264</v>
      </c>
      <c r="J1517" s="2" t="s">
        <v>1390</v>
      </c>
    </row>
    <row r="1518" spans="6:10" ht="15" customHeight="1" x14ac:dyDescent="0.25">
      <c r="F1518" s="3" t="s">
        <v>3174</v>
      </c>
      <c r="G1518" s="2">
        <v>99000009</v>
      </c>
      <c r="H1518" s="2" t="s">
        <v>158</v>
      </c>
      <c r="I1518" s="2" t="s">
        <v>264</v>
      </c>
      <c r="J1518" s="2" t="s">
        <v>273</v>
      </c>
    </row>
    <row r="1519" spans="6:10" ht="15" customHeight="1" x14ac:dyDescent="0.25">
      <c r="F1519" s="3" t="s">
        <v>3175</v>
      </c>
      <c r="G1519" s="2">
        <v>99000025</v>
      </c>
      <c r="H1519" s="2" t="s">
        <v>1127</v>
      </c>
      <c r="I1519" s="2" t="s">
        <v>264</v>
      </c>
      <c r="J1519" s="2" t="s">
        <v>1175</v>
      </c>
    </row>
    <row r="1520" spans="6:10" ht="15" customHeight="1" x14ac:dyDescent="0.25">
      <c r="F1520" s="3" t="s">
        <v>3176</v>
      </c>
      <c r="G1520" s="2">
        <v>99000021</v>
      </c>
      <c r="H1520" s="2" t="s">
        <v>390</v>
      </c>
      <c r="I1520" s="2" t="s">
        <v>264</v>
      </c>
      <c r="J1520" s="2" t="s">
        <v>445</v>
      </c>
    </row>
    <row r="1521" spans="6:10" ht="15" customHeight="1" x14ac:dyDescent="0.25">
      <c r="F1521" s="3" t="s">
        <v>3177</v>
      </c>
      <c r="G1521" s="2">
        <v>99000008</v>
      </c>
      <c r="H1521" s="2" t="s">
        <v>109</v>
      </c>
      <c r="I1521" s="2" t="s">
        <v>264</v>
      </c>
      <c r="J1521" s="2" t="s">
        <v>271</v>
      </c>
    </row>
    <row r="1522" spans="6:10" ht="15" customHeight="1" x14ac:dyDescent="0.25">
      <c r="F1522" s="3" t="s">
        <v>3178</v>
      </c>
      <c r="G1522" s="2">
        <v>99000011</v>
      </c>
      <c r="H1522" s="2" t="s">
        <v>210</v>
      </c>
      <c r="I1522" s="2" t="s">
        <v>264</v>
      </c>
      <c r="J1522" s="2" t="s">
        <v>277</v>
      </c>
    </row>
    <row r="1523" spans="6:10" ht="15" customHeight="1" x14ac:dyDescent="0.25">
      <c r="F1523" s="3" t="s">
        <v>3179</v>
      </c>
      <c r="G1523" s="2">
        <v>99000022</v>
      </c>
      <c r="H1523" s="2" t="s">
        <v>446</v>
      </c>
      <c r="I1523" s="2" t="s">
        <v>264</v>
      </c>
      <c r="J1523" s="2" t="s">
        <v>502</v>
      </c>
    </row>
    <row r="1524" spans="6:10" ht="15" customHeight="1" x14ac:dyDescent="0.25">
      <c r="F1524" s="3" t="s">
        <v>3180</v>
      </c>
      <c r="G1524" s="2">
        <v>99000059</v>
      </c>
      <c r="H1524" s="2" t="s">
        <v>1284</v>
      </c>
      <c r="I1524" s="2" t="s">
        <v>264</v>
      </c>
      <c r="J1524" s="2" t="s">
        <v>1303</v>
      </c>
    </row>
    <row r="1525" spans="6:10" ht="15" customHeight="1" x14ac:dyDescent="0.25">
      <c r="F1525" s="3" t="s">
        <v>3181</v>
      </c>
      <c r="G1525" s="2">
        <v>99000066</v>
      </c>
      <c r="H1525" s="2" t="s">
        <v>1831</v>
      </c>
      <c r="I1525" s="2" t="s">
        <v>264</v>
      </c>
      <c r="J1525" s="2" t="s">
        <v>1968</v>
      </c>
    </row>
    <row r="1526" spans="6:10" ht="15" customHeight="1" x14ac:dyDescent="0.25">
      <c r="F1526" s="3" t="s">
        <v>3182</v>
      </c>
      <c r="G1526" s="2">
        <v>99000010</v>
      </c>
      <c r="H1526" s="2" t="s">
        <v>183</v>
      </c>
      <c r="I1526" s="2" t="s">
        <v>264</v>
      </c>
      <c r="J1526" s="2" t="s">
        <v>275</v>
      </c>
    </row>
    <row r="1527" spans="6:10" ht="15" customHeight="1" x14ac:dyDescent="0.25">
      <c r="F1527" s="3" t="s">
        <v>3183</v>
      </c>
      <c r="G1527" s="2">
        <v>99000014</v>
      </c>
      <c r="H1527" s="2" t="s">
        <v>332</v>
      </c>
      <c r="I1527" s="2" t="s">
        <v>264</v>
      </c>
      <c r="J1527" s="2" t="s">
        <v>355</v>
      </c>
    </row>
    <row r="1528" spans="6:10" ht="15" customHeight="1" x14ac:dyDescent="0.25">
      <c r="F1528" s="3" t="s">
        <v>3184</v>
      </c>
      <c r="G1528" s="2">
        <v>99000012</v>
      </c>
      <c r="H1528" s="2" t="s">
        <v>223</v>
      </c>
      <c r="I1528" s="2" t="s">
        <v>264</v>
      </c>
      <c r="J1528" s="2" t="s">
        <v>279</v>
      </c>
    </row>
    <row r="1529" spans="6:10" ht="15" customHeight="1" x14ac:dyDescent="0.25">
      <c r="F1529" s="3" t="s">
        <v>3185</v>
      </c>
      <c r="G1529" s="2">
        <v>99000034</v>
      </c>
      <c r="H1529" s="2" t="s">
        <v>1225</v>
      </c>
      <c r="I1529" s="2" t="s">
        <v>264</v>
      </c>
      <c r="J1529" s="2" t="s">
        <v>1240</v>
      </c>
    </row>
    <row r="1530" spans="6:10" ht="15" customHeight="1" x14ac:dyDescent="0.25">
      <c r="F1530" s="3" t="s">
        <v>3186</v>
      </c>
      <c r="G1530" s="2">
        <v>99000013</v>
      </c>
      <c r="H1530" s="2" t="s">
        <v>245</v>
      </c>
      <c r="I1530" s="2" t="s">
        <v>264</v>
      </c>
      <c r="J1530" s="2" t="s">
        <v>281</v>
      </c>
    </row>
    <row r="1531" spans="6:10" ht="15" customHeight="1" x14ac:dyDescent="0.25">
      <c r="F1531" s="3" t="s">
        <v>3187</v>
      </c>
      <c r="G1531" s="2">
        <v>99000023</v>
      </c>
      <c r="H1531" s="2" t="s">
        <v>459</v>
      </c>
      <c r="I1531" s="2" t="s">
        <v>264</v>
      </c>
      <c r="J1531" s="2" t="s">
        <v>503</v>
      </c>
    </row>
    <row r="1532" spans="6:10" ht="15" customHeight="1" x14ac:dyDescent="0.25">
      <c r="F1532" s="3" t="s">
        <v>3188</v>
      </c>
      <c r="G1532" s="2">
        <v>99000060</v>
      </c>
      <c r="H1532" s="2" t="s">
        <v>1342</v>
      </c>
      <c r="I1532" s="2" t="s">
        <v>264</v>
      </c>
      <c r="J1532" s="2" t="s">
        <v>1391</v>
      </c>
    </row>
    <row r="1533" spans="6:10" ht="15" customHeight="1" x14ac:dyDescent="0.25">
      <c r="F1533" s="3" t="s">
        <v>3189</v>
      </c>
      <c r="G1533" s="2">
        <v>99000071</v>
      </c>
      <c r="H1533" s="2" t="s">
        <v>1069</v>
      </c>
      <c r="I1533" s="2" t="s">
        <v>264</v>
      </c>
      <c r="J1533" s="2" t="s">
        <v>1073</v>
      </c>
    </row>
    <row r="1534" spans="6:10" ht="15" customHeight="1" x14ac:dyDescent="0.25">
      <c r="F1534" s="3" t="s">
        <v>3190</v>
      </c>
      <c r="G1534" s="2">
        <v>99000038</v>
      </c>
      <c r="H1534" s="2" t="s">
        <v>1004</v>
      </c>
      <c r="I1534" s="2" t="s">
        <v>264</v>
      </c>
      <c r="J1534" s="2" t="s">
        <v>1029</v>
      </c>
    </row>
    <row r="1535" spans="6:10" ht="15" customHeight="1" x14ac:dyDescent="0.25">
      <c r="F1535" s="3" t="s">
        <v>3191</v>
      </c>
      <c r="G1535" s="2">
        <v>99000041</v>
      </c>
      <c r="H1535" s="2" t="s">
        <v>767</v>
      </c>
      <c r="I1535" s="2" t="s">
        <v>264</v>
      </c>
      <c r="J1535" s="2" t="s">
        <v>914</v>
      </c>
    </row>
    <row r="1536" spans="6:10" ht="15" customHeight="1" x14ac:dyDescent="0.25">
      <c r="F1536" s="3" t="s">
        <v>3192</v>
      </c>
      <c r="G1536" s="2">
        <v>99000017</v>
      </c>
      <c r="H1536" s="2" t="s">
        <v>283</v>
      </c>
      <c r="I1536" s="2" t="s">
        <v>284</v>
      </c>
      <c r="J1536" s="2" t="s">
        <v>285</v>
      </c>
    </row>
    <row r="1537" spans="6:10" ht="15" customHeight="1" x14ac:dyDescent="0.25">
      <c r="F1537" s="3" t="s">
        <v>3193</v>
      </c>
      <c r="G1537" s="2">
        <v>99000017</v>
      </c>
      <c r="H1537" s="2" t="s">
        <v>283</v>
      </c>
      <c r="I1537" s="2" t="s">
        <v>284</v>
      </c>
      <c r="J1537" s="2" t="s">
        <v>285</v>
      </c>
    </row>
    <row r="1538" spans="6:10" ht="15" customHeight="1" x14ac:dyDescent="0.25">
      <c r="F1538" s="3" t="s">
        <v>3194</v>
      </c>
      <c r="G1538" s="2">
        <v>33765</v>
      </c>
      <c r="H1538" s="2" t="s">
        <v>19</v>
      </c>
      <c r="I1538" s="2" t="s">
        <v>20</v>
      </c>
      <c r="J1538" s="2" t="s">
        <v>21</v>
      </c>
    </row>
    <row r="1539" spans="6:10" ht="15" customHeight="1" x14ac:dyDescent="0.25">
      <c r="F1539" s="3" t="s">
        <v>3195</v>
      </c>
      <c r="G1539" s="2">
        <v>28498</v>
      </c>
      <c r="H1539" s="2" t="s">
        <v>1584</v>
      </c>
      <c r="I1539" s="2" t="s">
        <v>3196</v>
      </c>
      <c r="J1539" s="2" t="s">
        <v>3197</v>
      </c>
    </row>
    <row r="1540" spans="6:10" ht="15" customHeight="1" x14ac:dyDescent="0.25">
      <c r="F1540" s="3" t="s">
        <v>3198</v>
      </c>
      <c r="G1540" s="2">
        <v>28491</v>
      </c>
      <c r="H1540" s="2" t="s">
        <v>1584</v>
      </c>
      <c r="I1540" s="2" t="s">
        <v>3199</v>
      </c>
      <c r="J1540" s="2" t="s">
        <v>3200</v>
      </c>
    </row>
    <row r="1541" spans="6:10" ht="15" customHeight="1" x14ac:dyDescent="0.25">
      <c r="F1541" s="3" t="s">
        <v>3201</v>
      </c>
      <c r="G1541" s="2">
        <v>28057</v>
      </c>
      <c r="H1541" s="2" t="s">
        <v>1584</v>
      </c>
      <c r="I1541" s="2" t="s">
        <v>3202</v>
      </c>
      <c r="J1541" s="2" t="s">
        <v>3203</v>
      </c>
    </row>
    <row r="1542" spans="6:10" ht="15" customHeight="1" x14ac:dyDescent="0.25">
      <c r="F1542" s="3" t="s">
        <v>3204</v>
      </c>
      <c r="G1542" s="2">
        <v>28054</v>
      </c>
      <c r="H1542" s="2" t="s">
        <v>1584</v>
      </c>
      <c r="I1542" s="2" t="s">
        <v>3205</v>
      </c>
      <c r="J1542" s="2" t="s">
        <v>3206</v>
      </c>
    </row>
    <row r="1543" spans="6:10" ht="15" customHeight="1" x14ac:dyDescent="0.25">
      <c r="F1543" s="3" t="s">
        <v>3207</v>
      </c>
      <c r="G1543" s="2">
        <v>28059</v>
      </c>
      <c r="H1543" s="2" t="s">
        <v>1584</v>
      </c>
      <c r="I1543" s="2" t="s">
        <v>3208</v>
      </c>
      <c r="J1543" s="2" t="s">
        <v>3209</v>
      </c>
    </row>
    <row r="1544" spans="6:10" ht="15" customHeight="1" x14ac:dyDescent="0.25">
      <c r="F1544" s="3" t="s">
        <v>3210</v>
      </c>
      <c r="G1544" s="2">
        <v>28055</v>
      </c>
      <c r="H1544" s="2" t="s">
        <v>1584</v>
      </c>
      <c r="I1544" s="2" t="s">
        <v>1585</v>
      </c>
      <c r="J1544" s="2" t="s">
        <v>1586</v>
      </c>
    </row>
    <row r="1545" spans="6:10" ht="15" customHeight="1" x14ac:dyDescent="0.25">
      <c r="F1545" s="3" t="s">
        <v>3211</v>
      </c>
      <c r="G1545" s="2">
        <v>28495</v>
      </c>
      <c r="H1545" s="2" t="s">
        <v>1584</v>
      </c>
      <c r="I1545" s="2" t="s">
        <v>1588</v>
      </c>
      <c r="J1545" s="2" t="s">
        <v>1589</v>
      </c>
    </row>
    <row r="1546" spans="6:10" ht="15" customHeight="1" x14ac:dyDescent="0.25">
      <c r="F1546" s="3" t="s">
        <v>3212</v>
      </c>
      <c r="G1546" s="2">
        <v>28499</v>
      </c>
      <c r="H1546" s="2" t="s">
        <v>1584</v>
      </c>
      <c r="I1546" s="2" t="s">
        <v>3213</v>
      </c>
      <c r="J1546" s="2" t="s">
        <v>3214</v>
      </c>
    </row>
    <row r="1547" spans="6:10" ht="15" customHeight="1" x14ac:dyDescent="0.25">
      <c r="F1547" s="3" t="s">
        <v>3215</v>
      </c>
      <c r="G1547" s="2">
        <v>28500</v>
      </c>
      <c r="H1547" s="2" t="s">
        <v>1584</v>
      </c>
      <c r="I1547" s="2" t="s">
        <v>3216</v>
      </c>
      <c r="J1547" s="2" t="s">
        <v>3217</v>
      </c>
    </row>
    <row r="1548" spans="6:10" ht="15" customHeight="1" x14ac:dyDescent="0.25">
      <c r="F1548" s="3" t="s">
        <v>3218</v>
      </c>
      <c r="G1548" s="2">
        <v>28056</v>
      </c>
      <c r="H1548" s="2" t="s">
        <v>1584</v>
      </c>
      <c r="I1548" s="2" t="s">
        <v>1591</v>
      </c>
      <c r="J1548" s="2" t="s">
        <v>1592</v>
      </c>
    </row>
    <row r="1549" spans="6:10" ht="15" customHeight="1" x14ac:dyDescent="0.25">
      <c r="F1549" s="3" t="s">
        <v>3219</v>
      </c>
      <c r="G1549" s="2">
        <v>18852</v>
      </c>
      <c r="H1549" s="2" t="s">
        <v>540</v>
      </c>
      <c r="I1549" s="2" t="s">
        <v>541</v>
      </c>
      <c r="J1549" s="2" t="s">
        <v>542</v>
      </c>
    </row>
    <row r="1550" spans="6:10" ht="15" customHeight="1" x14ac:dyDescent="0.25">
      <c r="F1550" s="3" t="s">
        <v>3220</v>
      </c>
      <c r="G1550" s="2">
        <v>13125</v>
      </c>
      <c r="H1550" s="2" t="s">
        <v>540</v>
      </c>
      <c r="I1550" s="2" t="s">
        <v>543</v>
      </c>
      <c r="J1550" s="2" t="s">
        <v>544</v>
      </c>
    </row>
    <row r="1551" spans="6:10" ht="15" customHeight="1" x14ac:dyDescent="0.25">
      <c r="F1551" s="3" t="s">
        <v>3221</v>
      </c>
      <c r="G1551" s="2">
        <v>41617</v>
      </c>
      <c r="H1551" s="2" t="s">
        <v>540</v>
      </c>
      <c r="I1551" s="2" t="s">
        <v>1054</v>
      </c>
      <c r="J1551" s="2" t="s">
        <v>1055</v>
      </c>
    </row>
    <row r="1552" spans="6:10" ht="15" customHeight="1" x14ac:dyDescent="0.25">
      <c r="F1552" s="3" t="s">
        <v>3222</v>
      </c>
      <c r="G1552" s="2">
        <v>18772</v>
      </c>
      <c r="H1552" s="2" t="s">
        <v>540</v>
      </c>
      <c r="I1552" s="2" t="s">
        <v>2375</v>
      </c>
      <c r="J1552" s="2" t="s">
        <v>2376</v>
      </c>
    </row>
    <row r="1553" spans="6:10" ht="15" customHeight="1" x14ac:dyDescent="0.25">
      <c r="F1553" s="3" t="s">
        <v>3223</v>
      </c>
      <c r="G1553" s="2">
        <v>19072</v>
      </c>
      <c r="H1553" s="2" t="s">
        <v>540</v>
      </c>
      <c r="I1553" s="2" t="s">
        <v>545</v>
      </c>
      <c r="J1553" s="2" t="s">
        <v>546</v>
      </c>
    </row>
    <row r="1554" spans="6:10" ht="15" customHeight="1" x14ac:dyDescent="0.25">
      <c r="F1554" s="3" t="s">
        <v>3224</v>
      </c>
      <c r="G1554" s="2">
        <v>18960</v>
      </c>
      <c r="H1554" s="2" t="s">
        <v>540</v>
      </c>
      <c r="I1554" s="2" t="s">
        <v>547</v>
      </c>
      <c r="J1554" s="2" t="s">
        <v>548</v>
      </c>
    </row>
    <row r="1555" spans="6:10" ht="15" customHeight="1" x14ac:dyDescent="0.25">
      <c r="F1555" s="3" t="s">
        <v>3225</v>
      </c>
      <c r="G1555" s="2">
        <v>13728</v>
      </c>
      <c r="H1555" s="2" t="s">
        <v>540</v>
      </c>
      <c r="I1555" s="2" t="s">
        <v>549</v>
      </c>
      <c r="J1555" s="2" t="s">
        <v>550</v>
      </c>
    </row>
    <row r="1556" spans="6:10" ht="15" customHeight="1" x14ac:dyDescent="0.25">
      <c r="F1556" s="3" t="s">
        <v>3226</v>
      </c>
      <c r="G1556" s="2">
        <v>18760</v>
      </c>
      <c r="H1556" s="2" t="s">
        <v>540</v>
      </c>
      <c r="I1556" s="2" t="s">
        <v>551</v>
      </c>
      <c r="J1556" s="2" t="s">
        <v>552</v>
      </c>
    </row>
    <row r="1557" spans="6:10" ht="15" customHeight="1" x14ac:dyDescent="0.25">
      <c r="F1557" s="3" t="s">
        <v>3227</v>
      </c>
      <c r="G1557" s="2">
        <v>19203</v>
      </c>
      <c r="H1557" s="2" t="s">
        <v>540</v>
      </c>
      <c r="I1557" s="2" t="s">
        <v>553</v>
      </c>
      <c r="J1557" s="2" t="s">
        <v>554</v>
      </c>
    </row>
    <row r="1558" spans="6:10" ht="15" customHeight="1" x14ac:dyDescent="0.25">
      <c r="F1558" s="3" t="s">
        <v>3228</v>
      </c>
      <c r="G1558" s="2">
        <v>18950</v>
      </c>
      <c r="H1558" s="2" t="s">
        <v>540</v>
      </c>
      <c r="I1558" s="2" t="s">
        <v>555</v>
      </c>
      <c r="J1558" s="2" t="s">
        <v>556</v>
      </c>
    </row>
    <row r="1559" spans="6:10" ht="15" customHeight="1" x14ac:dyDescent="0.25">
      <c r="F1559" s="3" t="s">
        <v>3229</v>
      </c>
      <c r="G1559" s="2">
        <v>18764</v>
      </c>
      <c r="H1559" s="2" t="s">
        <v>540</v>
      </c>
      <c r="I1559" s="2" t="s">
        <v>557</v>
      </c>
      <c r="J1559" s="2" t="s">
        <v>558</v>
      </c>
    </row>
    <row r="1560" spans="6:10" ht="15" customHeight="1" x14ac:dyDescent="0.25">
      <c r="F1560" s="3" t="s">
        <v>3230</v>
      </c>
      <c r="G1560" s="2">
        <v>13727</v>
      </c>
      <c r="H1560" s="2" t="s">
        <v>540</v>
      </c>
      <c r="I1560" s="2" t="s">
        <v>2385</v>
      </c>
      <c r="J1560" s="2" t="s">
        <v>2386</v>
      </c>
    </row>
    <row r="1561" spans="6:10" ht="15" customHeight="1" x14ac:dyDescent="0.25">
      <c r="F1561" s="3" t="s">
        <v>3231</v>
      </c>
      <c r="G1561" s="2">
        <v>18775</v>
      </c>
      <c r="H1561" s="2" t="s">
        <v>540</v>
      </c>
      <c r="I1561" s="2" t="s">
        <v>559</v>
      </c>
      <c r="J1561" s="2" t="s">
        <v>560</v>
      </c>
    </row>
    <row r="1562" spans="6:10" ht="15" customHeight="1" x14ac:dyDescent="0.25">
      <c r="F1562" s="3" t="s">
        <v>3232</v>
      </c>
      <c r="G1562" s="2">
        <v>13113</v>
      </c>
      <c r="H1562" s="2" t="s">
        <v>540</v>
      </c>
      <c r="I1562" s="2" t="s">
        <v>561</v>
      </c>
      <c r="J1562" s="2" t="s">
        <v>562</v>
      </c>
    </row>
    <row r="1563" spans="6:10" ht="15" customHeight="1" x14ac:dyDescent="0.25">
      <c r="F1563" s="3" t="s">
        <v>3233</v>
      </c>
      <c r="G1563" s="2">
        <v>18942</v>
      </c>
      <c r="H1563" s="2" t="s">
        <v>540</v>
      </c>
      <c r="I1563" s="2" t="s">
        <v>563</v>
      </c>
      <c r="J1563" s="2" t="s">
        <v>564</v>
      </c>
    </row>
    <row r="1564" spans="6:10" ht="15" customHeight="1" x14ac:dyDescent="0.25">
      <c r="F1564" s="3" t="s">
        <v>3234</v>
      </c>
      <c r="G1564" s="2">
        <v>18817</v>
      </c>
      <c r="H1564" s="2" t="s">
        <v>540</v>
      </c>
      <c r="I1564" s="2" t="s">
        <v>565</v>
      </c>
      <c r="J1564" s="2" t="s">
        <v>566</v>
      </c>
    </row>
    <row r="1565" spans="6:10" ht="15" customHeight="1" x14ac:dyDescent="0.25">
      <c r="F1565" s="3" t="s">
        <v>3235</v>
      </c>
      <c r="G1565" s="2">
        <v>18777</v>
      </c>
      <c r="H1565" s="2" t="s">
        <v>540</v>
      </c>
      <c r="I1565" s="2" t="s">
        <v>567</v>
      </c>
      <c r="J1565" s="2" t="s">
        <v>568</v>
      </c>
    </row>
    <row r="1566" spans="6:10" ht="15" customHeight="1" x14ac:dyDescent="0.25">
      <c r="F1566" s="3" t="s">
        <v>3236</v>
      </c>
      <c r="G1566" s="2">
        <v>18700</v>
      </c>
      <c r="H1566" s="2" t="s">
        <v>540</v>
      </c>
      <c r="I1566" s="2" t="s">
        <v>569</v>
      </c>
      <c r="J1566" s="2" t="s">
        <v>570</v>
      </c>
    </row>
    <row r="1567" spans="6:10" ht="15" customHeight="1" x14ac:dyDescent="0.25">
      <c r="F1567" s="3" t="s">
        <v>3237</v>
      </c>
      <c r="G1567" s="2">
        <v>18702</v>
      </c>
      <c r="H1567" s="2" t="s">
        <v>540</v>
      </c>
      <c r="I1567" s="2" t="s">
        <v>571</v>
      </c>
      <c r="J1567" s="2" t="s">
        <v>572</v>
      </c>
    </row>
    <row r="1568" spans="6:10" ht="15" customHeight="1" x14ac:dyDescent="0.25">
      <c r="F1568" s="3" t="s">
        <v>3238</v>
      </c>
      <c r="G1568" s="2">
        <v>18859</v>
      </c>
      <c r="H1568" s="2" t="s">
        <v>540</v>
      </c>
      <c r="I1568" s="2" t="s">
        <v>573</v>
      </c>
      <c r="J1568" s="2" t="s">
        <v>574</v>
      </c>
    </row>
    <row r="1569" spans="6:10" ht="15" customHeight="1" x14ac:dyDescent="0.25">
      <c r="F1569" s="3" t="s">
        <v>3239</v>
      </c>
      <c r="G1569" s="2">
        <v>13129</v>
      </c>
      <c r="H1569" s="2" t="s">
        <v>540</v>
      </c>
      <c r="I1569" s="2" t="s">
        <v>575</v>
      </c>
      <c r="J1569" s="2" t="s">
        <v>576</v>
      </c>
    </row>
    <row r="1570" spans="6:10" ht="15" customHeight="1" x14ac:dyDescent="0.25">
      <c r="F1570" s="3" t="s">
        <v>3240</v>
      </c>
      <c r="G1570" s="2">
        <v>27097</v>
      </c>
      <c r="H1570" s="2" t="s">
        <v>540</v>
      </c>
      <c r="I1570" s="2" t="s">
        <v>2397</v>
      </c>
      <c r="J1570" s="2" t="s">
        <v>2398</v>
      </c>
    </row>
    <row r="1571" spans="6:10" ht="15" customHeight="1" x14ac:dyDescent="0.25">
      <c r="F1571" s="3" t="s">
        <v>3241</v>
      </c>
      <c r="G1571" s="2">
        <v>25814</v>
      </c>
      <c r="H1571" s="2" t="s">
        <v>540</v>
      </c>
      <c r="I1571" s="2" t="s">
        <v>577</v>
      </c>
      <c r="J1571" s="2" t="s">
        <v>578</v>
      </c>
    </row>
    <row r="1572" spans="6:10" ht="15" customHeight="1" x14ac:dyDescent="0.25">
      <c r="F1572" s="3" t="s">
        <v>3242</v>
      </c>
      <c r="G1572" s="2">
        <v>25826</v>
      </c>
      <c r="H1572" s="2" t="s">
        <v>540</v>
      </c>
      <c r="I1572" s="2" t="s">
        <v>579</v>
      </c>
      <c r="J1572" s="2" t="s">
        <v>580</v>
      </c>
    </row>
    <row r="1573" spans="6:10" ht="15" customHeight="1" x14ac:dyDescent="0.25">
      <c r="F1573" s="3" t="s">
        <v>3243</v>
      </c>
      <c r="G1573" s="2">
        <v>19048</v>
      </c>
      <c r="H1573" s="2" t="s">
        <v>540</v>
      </c>
      <c r="I1573" s="2" t="s">
        <v>581</v>
      </c>
      <c r="J1573" s="2" t="s">
        <v>582</v>
      </c>
    </row>
    <row r="1574" spans="6:10" ht="15" customHeight="1" x14ac:dyDescent="0.25">
      <c r="F1574" s="3" t="s">
        <v>3244</v>
      </c>
      <c r="G1574" s="2">
        <v>18779</v>
      </c>
      <c r="H1574" s="2" t="s">
        <v>540</v>
      </c>
      <c r="I1574" s="2" t="s">
        <v>583</v>
      </c>
      <c r="J1574" s="2" t="s">
        <v>584</v>
      </c>
    </row>
    <row r="1575" spans="6:10" ht="15" customHeight="1" x14ac:dyDescent="0.25">
      <c r="F1575" s="3" t="s">
        <v>3245</v>
      </c>
      <c r="G1575" s="2">
        <v>41623</v>
      </c>
      <c r="H1575" s="2" t="s">
        <v>540</v>
      </c>
      <c r="I1575" s="2" t="s">
        <v>585</v>
      </c>
      <c r="J1575" s="2" t="s">
        <v>586</v>
      </c>
    </row>
    <row r="1576" spans="6:10" ht="15" customHeight="1" x14ac:dyDescent="0.25">
      <c r="F1576" s="3" t="s">
        <v>3246</v>
      </c>
      <c r="G1576" s="2">
        <v>13121</v>
      </c>
      <c r="H1576" s="2" t="s">
        <v>540</v>
      </c>
      <c r="I1576" s="2" t="s">
        <v>587</v>
      </c>
      <c r="J1576" s="2" t="s">
        <v>588</v>
      </c>
    </row>
    <row r="1577" spans="6:10" ht="15" customHeight="1" x14ac:dyDescent="0.25">
      <c r="F1577" s="3" t="s">
        <v>3247</v>
      </c>
      <c r="G1577" s="2">
        <v>19033</v>
      </c>
      <c r="H1577" s="2" t="s">
        <v>540</v>
      </c>
      <c r="I1577" s="2" t="s">
        <v>589</v>
      </c>
      <c r="J1577" s="2" t="s">
        <v>590</v>
      </c>
    </row>
    <row r="1578" spans="6:10" ht="15" customHeight="1" x14ac:dyDescent="0.25">
      <c r="F1578" s="3" t="s">
        <v>3248</v>
      </c>
      <c r="G1578" s="2">
        <v>19696</v>
      </c>
      <c r="H1578" s="2" t="s">
        <v>540</v>
      </c>
      <c r="I1578" s="2" t="s">
        <v>591</v>
      </c>
      <c r="J1578" s="2" t="s">
        <v>592</v>
      </c>
    </row>
    <row r="1579" spans="6:10" ht="15" customHeight="1" x14ac:dyDescent="0.25">
      <c r="F1579" s="3" t="s">
        <v>3249</v>
      </c>
      <c r="G1579" s="2">
        <v>41619</v>
      </c>
      <c r="H1579" s="2" t="s">
        <v>540</v>
      </c>
      <c r="I1579" s="2" t="s">
        <v>593</v>
      </c>
      <c r="J1579" s="2" t="s">
        <v>594</v>
      </c>
    </row>
    <row r="1580" spans="6:10" ht="15" customHeight="1" x14ac:dyDescent="0.25">
      <c r="F1580" s="3" t="s">
        <v>3250</v>
      </c>
      <c r="G1580" s="2">
        <v>18862</v>
      </c>
      <c r="H1580" s="2" t="s">
        <v>540</v>
      </c>
      <c r="I1580" s="2" t="s">
        <v>595</v>
      </c>
      <c r="J1580" s="2" t="s">
        <v>596</v>
      </c>
    </row>
    <row r="1581" spans="6:10" ht="15" customHeight="1" x14ac:dyDescent="0.25">
      <c r="F1581" s="3" t="s">
        <v>3251</v>
      </c>
      <c r="G1581" s="2">
        <v>18834</v>
      </c>
      <c r="H1581" s="2" t="s">
        <v>540</v>
      </c>
      <c r="I1581" s="2" t="s">
        <v>597</v>
      </c>
      <c r="J1581" s="2" t="s">
        <v>598</v>
      </c>
    </row>
    <row r="1582" spans="6:10" ht="15" customHeight="1" x14ac:dyDescent="0.25">
      <c r="F1582" s="3" t="s">
        <v>3252</v>
      </c>
      <c r="G1582" s="2">
        <v>18780</v>
      </c>
      <c r="H1582" s="2" t="s">
        <v>540</v>
      </c>
      <c r="I1582" s="2" t="s">
        <v>599</v>
      </c>
      <c r="J1582" s="2" t="s">
        <v>600</v>
      </c>
    </row>
    <row r="1583" spans="6:10" ht="15" customHeight="1" x14ac:dyDescent="0.25">
      <c r="F1583" s="3" t="s">
        <v>3253</v>
      </c>
      <c r="G1583" s="2">
        <v>19051</v>
      </c>
      <c r="H1583" s="2" t="s">
        <v>540</v>
      </c>
      <c r="I1583" s="2" t="s">
        <v>601</v>
      </c>
      <c r="J1583" s="2" t="s">
        <v>602</v>
      </c>
    </row>
    <row r="1584" spans="6:10" ht="15" customHeight="1" x14ac:dyDescent="0.25">
      <c r="F1584" s="3" t="s">
        <v>3254</v>
      </c>
      <c r="G1584" s="2">
        <v>19087</v>
      </c>
      <c r="H1584" s="2" t="s">
        <v>540</v>
      </c>
      <c r="I1584" s="2" t="s">
        <v>603</v>
      </c>
      <c r="J1584" s="2" t="s">
        <v>604</v>
      </c>
    </row>
    <row r="1585" spans="6:10" ht="15" customHeight="1" x14ac:dyDescent="0.25">
      <c r="F1585" s="3" t="s">
        <v>3255</v>
      </c>
      <c r="G1585" s="2">
        <v>19088</v>
      </c>
      <c r="H1585" s="2" t="s">
        <v>540</v>
      </c>
      <c r="I1585" s="2" t="s">
        <v>605</v>
      </c>
      <c r="J1585" s="2" t="s">
        <v>606</v>
      </c>
    </row>
    <row r="1586" spans="6:10" ht="15" customHeight="1" x14ac:dyDescent="0.25">
      <c r="F1586" s="3" t="s">
        <v>3256</v>
      </c>
      <c r="G1586" s="2">
        <v>18822</v>
      </c>
      <c r="H1586" s="2" t="s">
        <v>540</v>
      </c>
      <c r="I1586" s="2" t="s">
        <v>607</v>
      </c>
      <c r="J1586" s="2" t="s">
        <v>608</v>
      </c>
    </row>
    <row r="1587" spans="6:10" ht="15" customHeight="1" x14ac:dyDescent="0.25">
      <c r="F1587" s="3" t="s">
        <v>3257</v>
      </c>
      <c r="G1587" s="2">
        <v>18948</v>
      </c>
      <c r="H1587" s="2" t="s">
        <v>540</v>
      </c>
      <c r="I1587" s="2" t="s">
        <v>609</v>
      </c>
      <c r="J1587" s="2" t="s">
        <v>610</v>
      </c>
    </row>
    <row r="1588" spans="6:10" ht="15" customHeight="1" x14ac:dyDescent="0.25">
      <c r="F1588" s="3" t="s">
        <v>3258</v>
      </c>
      <c r="G1588" s="2">
        <v>41631</v>
      </c>
      <c r="H1588" s="2" t="s">
        <v>540</v>
      </c>
      <c r="I1588" s="2" t="s">
        <v>611</v>
      </c>
      <c r="J1588" s="2" t="s">
        <v>612</v>
      </c>
    </row>
    <row r="1589" spans="6:10" ht="15" customHeight="1" x14ac:dyDescent="0.25">
      <c r="F1589" s="3" t="s">
        <v>3259</v>
      </c>
      <c r="G1589" s="2">
        <v>18836</v>
      </c>
      <c r="H1589" s="2" t="s">
        <v>540</v>
      </c>
      <c r="I1589" s="2" t="s">
        <v>613</v>
      </c>
      <c r="J1589" s="2" t="s">
        <v>614</v>
      </c>
    </row>
    <row r="1590" spans="6:10" ht="15" customHeight="1" x14ac:dyDescent="0.25">
      <c r="F1590" s="3" t="s">
        <v>3260</v>
      </c>
      <c r="G1590" s="2">
        <v>18704</v>
      </c>
      <c r="H1590" s="2" t="s">
        <v>540</v>
      </c>
      <c r="I1590" s="2" t="s">
        <v>615</v>
      </c>
      <c r="J1590" s="2" t="s">
        <v>616</v>
      </c>
    </row>
    <row r="1591" spans="6:10" ht="15" customHeight="1" x14ac:dyDescent="0.25">
      <c r="F1591" s="3" t="s">
        <v>3261</v>
      </c>
      <c r="G1591" s="2">
        <v>19594</v>
      </c>
      <c r="H1591" s="2" t="s">
        <v>540</v>
      </c>
      <c r="I1591" s="2" t="s">
        <v>617</v>
      </c>
      <c r="J1591" s="2" t="s">
        <v>618</v>
      </c>
    </row>
    <row r="1592" spans="6:10" ht="15" customHeight="1" x14ac:dyDescent="0.25">
      <c r="F1592" s="3" t="s">
        <v>3262</v>
      </c>
      <c r="G1592" s="2">
        <v>13127</v>
      </c>
      <c r="H1592" s="2" t="s">
        <v>540</v>
      </c>
      <c r="I1592" s="2" t="s">
        <v>619</v>
      </c>
      <c r="J1592" s="2" t="s">
        <v>620</v>
      </c>
    </row>
    <row r="1593" spans="6:10" ht="15" customHeight="1" x14ac:dyDescent="0.25">
      <c r="F1593" s="3" t="s">
        <v>3263</v>
      </c>
      <c r="G1593" s="2">
        <v>18825</v>
      </c>
      <c r="H1593" s="2" t="s">
        <v>540</v>
      </c>
      <c r="I1593" s="2" t="s">
        <v>621</v>
      </c>
      <c r="J1593" s="2" t="s">
        <v>622</v>
      </c>
    </row>
    <row r="1594" spans="6:10" ht="15" customHeight="1" x14ac:dyDescent="0.25">
      <c r="F1594" s="3" t="s">
        <v>3264</v>
      </c>
      <c r="G1594" s="2">
        <v>18873</v>
      </c>
      <c r="H1594" s="2" t="s">
        <v>540</v>
      </c>
      <c r="I1594" s="2" t="s">
        <v>623</v>
      </c>
      <c r="J1594" s="2" t="s">
        <v>624</v>
      </c>
    </row>
    <row r="1595" spans="6:10" ht="15" customHeight="1" x14ac:dyDescent="0.25">
      <c r="F1595" s="3" t="s">
        <v>3265</v>
      </c>
      <c r="G1595" s="2">
        <v>18883</v>
      </c>
      <c r="H1595" s="2" t="s">
        <v>540</v>
      </c>
      <c r="I1595" s="2" t="s">
        <v>2424</v>
      </c>
      <c r="J1595" s="2" t="s">
        <v>2425</v>
      </c>
    </row>
    <row r="1596" spans="6:10" ht="15" customHeight="1" x14ac:dyDescent="0.25">
      <c r="F1596" s="3" t="s">
        <v>3266</v>
      </c>
      <c r="G1596" s="2">
        <v>18838</v>
      </c>
      <c r="H1596" s="2" t="s">
        <v>540</v>
      </c>
      <c r="I1596" s="2" t="s">
        <v>625</v>
      </c>
      <c r="J1596" s="2" t="s">
        <v>626</v>
      </c>
    </row>
    <row r="1597" spans="6:10" ht="15" customHeight="1" x14ac:dyDescent="0.25">
      <c r="F1597" s="3" t="s">
        <v>3267</v>
      </c>
      <c r="G1597" s="2">
        <v>41626</v>
      </c>
      <c r="H1597" s="2" t="s">
        <v>540</v>
      </c>
      <c r="I1597" s="2" t="s">
        <v>627</v>
      </c>
      <c r="J1597" s="2" t="s">
        <v>628</v>
      </c>
    </row>
    <row r="1598" spans="6:10" ht="15" customHeight="1" x14ac:dyDescent="0.25">
      <c r="F1598" s="3" t="s">
        <v>3268</v>
      </c>
      <c r="G1598" s="2">
        <v>18999</v>
      </c>
      <c r="H1598" s="2" t="s">
        <v>540</v>
      </c>
      <c r="I1598" s="2" t="s">
        <v>2429</v>
      </c>
      <c r="J1598" s="2" t="s">
        <v>2430</v>
      </c>
    </row>
    <row r="1599" spans="6:10" ht="15" customHeight="1" x14ac:dyDescent="0.25">
      <c r="F1599" s="3" t="s">
        <v>3269</v>
      </c>
      <c r="G1599" s="2">
        <v>41618</v>
      </c>
      <c r="H1599" s="2" t="s">
        <v>540</v>
      </c>
      <c r="I1599" s="2" t="s">
        <v>629</v>
      </c>
      <c r="J1599" s="2" t="s">
        <v>630</v>
      </c>
    </row>
    <row r="1600" spans="6:10" ht="15" customHeight="1" x14ac:dyDescent="0.25">
      <c r="F1600" s="3" t="s">
        <v>3270</v>
      </c>
      <c r="G1600" s="2">
        <v>19054</v>
      </c>
      <c r="H1600" s="2" t="s">
        <v>540</v>
      </c>
      <c r="I1600" s="2" t="s">
        <v>631</v>
      </c>
      <c r="J1600" s="2" t="s">
        <v>632</v>
      </c>
    </row>
    <row r="1601" spans="6:10" ht="15" customHeight="1" x14ac:dyDescent="0.25">
      <c r="F1601" s="3" t="s">
        <v>3271</v>
      </c>
      <c r="G1601" s="2">
        <v>18786</v>
      </c>
      <c r="H1601" s="2" t="s">
        <v>540</v>
      </c>
      <c r="I1601" s="2" t="s">
        <v>633</v>
      </c>
      <c r="J1601" s="2" t="s">
        <v>634</v>
      </c>
    </row>
    <row r="1602" spans="6:10" ht="15" customHeight="1" x14ac:dyDescent="0.25">
      <c r="F1602" s="3" t="s">
        <v>3272</v>
      </c>
      <c r="G1602" s="2">
        <v>25817</v>
      </c>
      <c r="H1602" s="2" t="s">
        <v>540</v>
      </c>
      <c r="I1602" s="2" t="s">
        <v>635</v>
      </c>
      <c r="J1602" s="2" t="s">
        <v>636</v>
      </c>
    </row>
    <row r="1603" spans="6:10" ht="15" customHeight="1" x14ac:dyDescent="0.25">
      <c r="F1603" s="3" t="s">
        <v>3273</v>
      </c>
      <c r="G1603" s="2">
        <v>41616</v>
      </c>
      <c r="H1603" s="2" t="s">
        <v>540</v>
      </c>
      <c r="I1603" s="2" t="s">
        <v>637</v>
      </c>
      <c r="J1603" s="2" t="s">
        <v>638</v>
      </c>
    </row>
    <row r="1604" spans="6:10" ht="15" customHeight="1" x14ac:dyDescent="0.25">
      <c r="F1604" s="3" t="s">
        <v>3274</v>
      </c>
      <c r="G1604" s="2">
        <v>19695</v>
      </c>
      <c r="H1604" s="2" t="s">
        <v>540</v>
      </c>
      <c r="I1604" s="2" t="s">
        <v>639</v>
      </c>
      <c r="J1604" s="2" t="s">
        <v>640</v>
      </c>
    </row>
    <row r="1605" spans="6:10" ht="15" customHeight="1" x14ac:dyDescent="0.25">
      <c r="F1605" s="3" t="s">
        <v>3275</v>
      </c>
      <c r="G1605" s="2">
        <v>18561</v>
      </c>
      <c r="H1605" s="2" t="s">
        <v>540</v>
      </c>
      <c r="I1605" s="2" t="s">
        <v>1056</v>
      </c>
      <c r="J1605" s="2" t="s">
        <v>1057</v>
      </c>
    </row>
    <row r="1606" spans="6:10" ht="15" customHeight="1" x14ac:dyDescent="0.25">
      <c r="F1606" s="3" t="s">
        <v>3276</v>
      </c>
      <c r="G1606" s="2">
        <v>18978</v>
      </c>
      <c r="H1606" s="2" t="s">
        <v>540</v>
      </c>
      <c r="I1606" s="2" t="s">
        <v>2439</v>
      </c>
      <c r="J1606" s="2" t="s">
        <v>2440</v>
      </c>
    </row>
    <row r="1607" spans="6:10" ht="15" customHeight="1" x14ac:dyDescent="0.25">
      <c r="F1607" s="3" t="s">
        <v>3277</v>
      </c>
      <c r="G1607" s="2">
        <v>13123</v>
      </c>
      <c r="H1607" s="2" t="s">
        <v>540</v>
      </c>
      <c r="I1607" s="2" t="s">
        <v>641</v>
      </c>
      <c r="J1607" s="2" t="s">
        <v>642</v>
      </c>
    </row>
    <row r="1608" spans="6:10" ht="15" customHeight="1" x14ac:dyDescent="0.25">
      <c r="F1608" s="3" t="s">
        <v>3278</v>
      </c>
      <c r="G1608" s="2">
        <v>41620</v>
      </c>
      <c r="H1608" s="2" t="s">
        <v>540</v>
      </c>
      <c r="I1608" s="2" t="s">
        <v>1058</v>
      </c>
      <c r="J1608" s="2" t="s">
        <v>1059</v>
      </c>
    </row>
    <row r="1609" spans="6:10" ht="15" customHeight="1" x14ac:dyDescent="0.25">
      <c r="F1609" s="3" t="s">
        <v>3279</v>
      </c>
      <c r="G1609" s="2">
        <v>13134</v>
      </c>
      <c r="H1609" s="2" t="s">
        <v>540</v>
      </c>
      <c r="I1609" s="2" t="s">
        <v>828</v>
      </c>
      <c r="J1609" s="2" t="s">
        <v>2444</v>
      </c>
    </row>
    <row r="1610" spans="6:10" ht="15" customHeight="1" x14ac:dyDescent="0.25">
      <c r="F1610" s="3" t="s">
        <v>3280</v>
      </c>
      <c r="G1610" s="2">
        <v>19679</v>
      </c>
      <c r="H1610" s="2" t="s">
        <v>540</v>
      </c>
      <c r="I1610" s="2" t="s">
        <v>2446</v>
      </c>
      <c r="J1610" s="2" t="s">
        <v>2447</v>
      </c>
    </row>
    <row r="1611" spans="6:10" ht="15" customHeight="1" x14ac:dyDescent="0.25">
      <c r="F1611" s="3" t="s">
        <v>3281</v>
      </c>
      <c r="G1611" s="2">
        <v>13862</v>
      </c>
      <c r="H1611" s="2" t="s">
        <v>540</v>
      </c>
      <c r="I1611" s="2" t="s">
        <v>643</v>
      </c>
      <c r="J1611" s="2" t="s">
        <v>644</v>
      </c>
    </row>
    <row r="1612" spans="6:10" ht="15" customHeight="1" x14ac:dyDescent="0.25">
      <c r="F1612" s="3" t="s">
        <v>3282</v>
      </c>
      <c r="G1612" s="2">
        <v>12951</v>
      </c>
      <c r="H1612" s="2" t="s">
        <v>728</v>
      </c>
      <c r="I1612" s="2" t="s">
        <v>731</v>
      </c>
      <c r="J1612" s="2" t="s">
        <v>732</v>
      </c>
    </row>
    <row r="1613" spans="6:10" ht="15" customHeight="1" x14ac:dyDescent="0.25">
      <c r="F1613" s="3" t="s">
        <v>3283</v>
      </c>
      <c r="G1613" s="2">
        <v>20404</v>
      </c>
      <c r="H1613" s="2" t="s">
        <v>728</v>
      </c>
      <c r="I1613" s="2" t="s">
        <v>733</v>
      </c>
      <c r="J1613" s="2" t="s">
        <v>734</v>
      </c>
    </row>
    <row r="1614" spans="6:10" ht="15" customHeight="1" x14ac:dyDescent="0.25">
      <c r="F1614" s="3" t="s">
        <v>3284</v>
      </c>
      <c r="G1614" s="2">
        <v>450</v>
      </c>
      <c r="H1614" s="2" t="s">
        <v>23</v>
      </c>
      <c r="I1614" s="2" t="s">
        <v>24</v>
      </c>
      <c r="J1614" s="2" t="s">
        <v>25</v>
      </c>
    </row>
    <row r="1615" spans="6:10" ht="15" customHeight="1" x14ac:dyDescent="0.25">
      <c r="F1615" s="3" t="s">
        <v>3285</v>
      </c>
      <c r="G1615" s="2">
        <v>451</v>
      </c>
      <c r="H1615" s="2" t="s">
        <v>23</v>
      </c>
      <c r="I1615" s="2" t="s">
        <v>27</v>
      </c>
      <c r="J1615" s="2" t="s">
        <v>28</v>
      </c>
    </row>
    <row r="1616" spans="6:10" ht="15" customHeight="1" x14ac:dyDescent="0.25">
      <c r="F1616" s="3" t="s">
        <v>3286</v>
      </c>
      <c r="G1616" s="2">
        <v>461</v>
      </c>
      <c r="H1616" s="2" t="s">
        <v>23</v>
      </c>
      <c r="I1616" s="2" t="s">
        <v>515</v>
      </c>
      <c r="J1616" s="2" t="s">
        <v>516</v>
      </c>
    </row>
    <row r="1617" spans="6:10" ht="15" customHeight="1" x14ac:dyDescent="0.25">
      <c r="F1617" s="3" t="s">
        <v>3287</v>
      </c>
      <c r="G1617" s="2">
        <v>460</v>
      </c>
      <c r="H1617" s="2" t="s">
        <v>23</v>
      </c>
      <c r="I1617" s="2" t="s">
        <v>30</v>
      </c>
      <c r="J1617" s="2" t="s">
        <v>31</v>
      </c>
    </row>
    <row r="1618" spans="6:10" ht="15" customHeight="1" x14ac:dyDescent="0.25">
      <c r="F1618" s="3" t="s">
        <v>3288</v>
      </c>
      <c r="G1618" s="2">
        <v>470</v>
      </c>
      <c r="H1618" s="2" t="s">
        <v>23</v>
      </c>
      <c r="I1618" s="2" t="s">
        <v>33</v>
      </c>
      <c r="J1618" s="2" t="s">
        <v>34</v>
      </c>
    </row>
    <row r="1619" spans="6:10" ht="15" customHeight="1" x14ac:dyDescent="0.25">
      <c r="F1619" s="3" t="s">
        <v>3289</v>
      </c>
      <c r="G1619" s="2">
        <v>1130</v>
      </c>
      <c r="H1619" s="2" t="s">
        <v>23</v>
      </c>
      <c r="I1619" s="2" t="s">
        <v>36</v>
      </c>
      <c r="J1619" s="2" t="s">
        <v>37</v>
      </c>
    </row>
    <row r="1620" spans="6:10" ht="15" customHeight="1" x14ac:dyDescent="0.25">
      <c r="F1620" s="3" t="s">
        <v>3290</v>
      </c>
      <c r="G1620" s="2">
        <v>475</v>
      </c>
      <c r="H1620" s="2" t="s">
        <v>23</v>
      </c>
      <c r="I1620" s="2" t="s">
        <v>1206</v>
      </c>
      <c r="J1620" s="2" t="s">
        <v>1207</v>
      </c>
    </row>
    <row r="1621" spans="6:10" ht="15" customHeight="1" x14ac:dyDescent="0.25">
      <c r="F1621" s="3" t="s">
        <v>3291</v>
      </c>
      <c r="G1621" s="2">
        <v>476</v>
      </c>
      <c r="H1621" s="2" t="s">
        <v>23</v>
      </c>
      <c r="I1621" s="2" t="s">
        <v>39</v>
      </c>
      <c r="J1621" s="2" t="s">
        <v>40</v>
      </c>
    </row>
    <row r="1622" spans="6:10" ht="15" customHeight="1" x14ac:dyDescent="0.25">
      <c r="F1622" s="3" t="s">
        <v>3292</v>
      </c>
      <c r="G1622" s="2">
        <v>478</v>
      </c>
      <c r="H1622" s="2" t="s">
        <v>23</v>
      </c>
      <c r="I1622" s="2" t="s">
        <v>517</v>
      </c>
      <c r="J1622" s="2" t="s">
        <v>518</v>
      </c>
    </row>
    <row r="1623" spans="6:10" ht="15" customHeight="1" x14ac:dyDescent="0.25">
      <c r="F1623" s="3" t="s">
        <v>3293</v>
      </c>
      <c r="G1623" s="2">
        <v>19748</v>
      </c>
      <c r="H1623" s="2" t="s">
        <v>645</v>
      </c>
      <c r="I1623" s="2" t="s">
        <v>646</v>
      </c>
      <c r="J1623" s="2" t="s">
        <v>647</v>
      </c>
    </row>
    <row r="1624" spans="6:10" ht="15" customHeight="1" x14ac:dyDescent="0.25">
      <c r="F1624" s="3" t="s">
        <v>3294</v>
      </c>
      <c r="G1624" s="2">
        <v>19761</v>
      </c>
      <c r="H1624" s="2" t="s">
        <v>645</v>
      </c>
      <c r="I1624" s="2" t="s">
        <v>1030</v>
      </c>
      <c r="J1624" s="2" t="s">
        <v>1031</v>
      </c>
    </row>
    <row r="1625" spans="6:10" ht="15" customHeight="1" x14ac:dyDescent="0.25">
      <c r="F1625" s="3" t="s">
        <v>3295</v>
      </c>
      <c r="G1625" s="2">
        <v>28934</v>
      </c>
      <c r="H1625" s="2" t="s">
        <v>645</v>
      </c>
      <c r="I1625" s="2" t="s">
        <v>650</v>
      </c>
      <c r="J1625" s="2" t="s">
        <v>651</v>
      </c>
    </row>
    <row r="1626" spans="6:10" ht="15" customHeight="1" x14ac:dyDescent="0.25">
      <c r="F1626" s="3" t="s">
        <v>3296</v>
      </c>
      <c r="G1626" s="2">
        <v>19785</v>
      </c>
      <c r="H1626" s="2" t="s">
        <v>645</v>
      </c>
      <c r="I1626" s="2" t="s">
        <v>652</v>
      </c>
      <c r="J1626" s="2" t="s">
        <v>653</v>
      </c>
    </row>
    <row r="1627" spans="6:10" ht="15" customHeight="1" x14ac:dyDescent="0.25">
      <c r="F1627" s="3" t="s">
        <v>3297</v>
      </c>
      <c r="G1627" s="2">
        <v>12743</v>
      </c>
      <c r="H1627" s="2" t="s">
        <v>741</v>
      </c>
      <c r="I1627" s="2" t="s">
        <v>744</v>
      </c>
      <c r="J1627" s="2" t="s">
        <v>745</v>
      </c>
    </row>
    <row r="1628" spans="6:10" ht="15" customHeight="1" x14ac:dyDescent="0.25">
      <c r="F1628" s="3" t="s">
        <v>3298</v>
      </c>
      <c r="G1628" s="2">
        <v>13252</v>
      </c>
      <c r="H1628" s="2" t="s">
        <v>741</v>
      </c>
      <c r="I1628" s="2" t="s">
        <v>2467</v>
      </c>
      <c r="J1628" s="2" t="s">
        <v>2468</v>
      </c>
    </row>
    <row r="1629" spans="6:10" ht="15" customHeight="1" x14ac:dyDescent="0.25">
      <c r="F1629" s="3" t="s">
        <v>3299</v>
      </c>
      <c r="G1629" s="2">
        <v>12473</v>
      </c>
      <c r="H1629" s="2" t="s">
        <v>741</v>
      </c>
      <c r="I1629" s="2" t="s">
        <v>1210</v>
      </c>
      <c r="J1629" s="2" t="s">
        <v>1211</v>
      </c>
    </row>
    <row r="1630" spans="6:10" ht="15" customHeight="1" x14ac:dyDescent="0.25">
      <c r="F1630" s="3" t="s">
        <v>3300</v>
      </c>
      <c r="G1630" s="2">
        <v>12475</v>
      </c>
      <c r="H1630" s="2" t="s">
        <v>741</v>
      </c>
      <c r="I1630" s="2" t="s">
        <v>1214</v>
      </c>
      <c r="J1630" s="2" t="s">
        <v>1215</v>
      </c>
    </row>
    <row r="1631" spans="6:10" ht="15" customHeight="1" x14ac:dyDescent="0.25">
      <c r="F1631" s="3" t="s">
        <v>3301</v>
      </c>
      <c r="G1631" s="2">
        <v>12504</v>
      </c>
      <c r="H1631" s="2" t="s">
        <v>741</v>
      </c>
      <c r="I1631" s="2" t="s">
        <v>1393</v>
      </c>
      <c r="J1631" s="2" t="s">
        <v>1394</v>
      </c>
    </row>
    <row r="1632" spans="6:10" ht="15" customHeight="1" x14ac:dyDescent="0.25">
      <c r="F1632" s="3" t="s">
        <v>3302</v>
      </c>
      <c r="G1632" s="2">
        <v>13299</v>
      </c>
      <c r="H1632" s="2" t="s">
        <v>741</v>
      </c>
      <c r="I1632" s="2" t="s">
        <v>1434</v>
      </c>
      <c r="J1632" s="2" t="s">
        <v>1435</v>
      </c>
    </row>
    <row r="1633" spans="6:10" ht="15" customHeight="1" x14ac:dyDescent="0.25">
      <c r="F1633" s="3" t="s">
        <v>3303</v>
      </c>
      <c r="G1633" s="2">
        <v>13489</v>
      </c>
      <c r="H1633" s="2" t="s">
        <v>741</v>
      </c>
      <c r="I1633" s="2" t="s">
        <v>750</v>
      </c>
      <c r="J1633" s="2" t="s">
        <v>751</v>
      </c>
    </row>
    <row r="1634" spans="6:10" ht="15" customHeight="1" x14ac:dyDescent="0.25">
      <c r="F1634" s="3" t="s">
        <v>3304</v>
      </c>
      <c r="G1634" s="2">
        <v>12547</v>
      </c>
      <c r="H1634" s="2" t="s">
        <v>741</v>
      </c>
      <c r="I1634" s="2" t="s">
        <v>754</v>
      </c>
      <c r="J1634" s="2" t="s">
        <v>755</v>
      </c>
    </row>
    <row r="1635" spans="6:10" ht="15" customHeight="1" x14ac:dyDescent="0.25">
      <c r="F1635" s="3" t="s">
        <v>3305</v>
      </c>
      <c r="G1635" s="2">
        <v>12479</v>
      </c>
      <c r="H1635" s="2" t="s">
        <v>741</v>
      </c>
      <c r="I1635" s="2" t="s">
        <v>758</v>
      </c>
      <c r="J1635" s="2" t="s">
        <v>759</v>
      </c>
    </row>
    <row r="1636" spans="6:10" ht="15" customHeight="1" x14ac:dyDescent="0.25">
      <c r="F1636" s="3" t="s">
        <v>3306</v>
      </c>
      <c r="G1636" s="2">
        <v>5686</v>
      </c>
      <c r="H1636" s="2" t="s">
        <v>654</v>
      </c>
      <c r="I1636" s="2" t="s">
        <v>655</v>
      </c>
      <c r="J1636" s="2" t="s">
        <v>656</v>
      </c>
    </row>
    <row r="1637" spans="6:10" ht="15" customHeight="1" x14ac:dyDescent="0.25">
      <c r="F1637" s="3" t="s">
        <v>3307</v>
      </c>
      <c r="G1637" s="2">
        <v>5671</v>
      </c>
      <c r="H1637" s="2" t="s">
        <v>654</v>
      </c>
      <c r="I1637" s="2" t="s">
        <v>659</v>
      </c>
      <c r="J1637" s="2" t="s">
        <v>660</v>
      </c>
    </row>
    <row r="1638" spans="6:10" ht="15" customHeight="1" x14ac:dyDescent="0.25">
      <c r="F1638" s="3" t="s">
        <v>3308</v>
      </c>
      <c r="G1638" s="2">
        <v>5670</v>
      </c>
      <c r="H1638" s="2" t="s">
        <v>654</v>
      </c>
      <c r="I1638" s="2" t="s">
        <v>661</v>
      </c>
      <c r="J1638" s="2" t="s">
        <v>662</v>
      </c>
    </row>
    <row r="1639" spans="6:10" ht="15" customHeight="1" x14ac:dyDescent="0.25">
      <c r="F1639" s="3" t="s">
        <v>3309</v>
      </c>
      <c r="G1639" s="2">
        <v>5687</v>
      </c>
      <c r="H1639" s="2" t="s">
        <v>654</v>
      </c>
      <c r="I1639" s="2" t="s">
        <v>667</v>
      </c>
      <c r="J1639" s="2" t="s">
        <v>668</v>
      </c>
    </row>
    <row r="1640" spans="6:10" ht="15" customHeight="1" x14ac:dyDescent="0.25">
      <c r="F1640" s="3" t="s">
        <v>3310</v>
      </c>
      <c r="G1640" s="2">
        <v>5675</v>
      </c>
      <c r="H1640" s="2" t="s">
        <v>654</v>
      </c>
      <c r="I1640" s="2" t="s">
        <v>669</v>
      </c>
      <c r="J1640" s="2" t="s">
        <v>670</v>
      </c>
    </row>
    <row r="1641" spans="6:10" ht="15" customHeight="1" x14ac:dyDescent="0.25">
      <c r="F1641" s="3" t="s">
        <v>3311</v>
      </c>
      <c r="G1641" s="2">
        <v>5679</v>
      </c>
      <c r="H1641" s="2" t="s">
        <v>654</v>
      </c>
      <c r="I1641" s="2" t="s">
        <v>673</v>
      </c>
      <c r="J1641" s="2" t="s">
        <v>674</v>
      </c>
    </row>
    <row r="1642" spans="6:10" ht="15" customHeight="1" x14ac:dyDescent="0.25">
      <c r="F1642" s="3" t="s">
        <v>3312</v>
      </c>
      <c r="G1642" s="2">
        <v>5662</v>
      </c>
      <c r="H1642" s="2" t="s">
        <v>654</v>
      </c>
      <c r="I1642" s="2" t="s">
        <v>675</v>
      </c>
      <c r="J1642" s="2" t="s">
        <v>676</v>
      </c>
    </row>
    <row r="1643" spans="6:10" ht="15" customHeight="1" x14ac:dyDescent="0.25">
      <c r="F1643" s="3" t="s">
        <v>3313</v>
      </c>
      <c r="G1643" s="2">
        <v>5664</v>
      </c>
      <c r="H1643" s="2" t="s">
        <v>654</v>
      </c>
      <c r="I1643" s="2" t="s">
        <v>679</v>
      </c>
      <c r="J1643" s="2" t="s">
        <v>680</v>
      </c>
    </row>
    <row r="1644" spans="6:10" ht="15" customHeight="1" x14ac:dyDescent="0.25">
      <c r="F1644" s="3" t="s">
        <v>3314</v>
      </c>
      <c r="G1644" s="2">
        <v>5676</v>
      </c>
      <c r="H1644" s="2" t="s">
        <v>654</v>
      </c>
      <c r="I1644" s="2" t="s">
        <v>681</v>
      </c>
      <c r="J1644" s="2" t="s">
        <v>682</v>
      </c>
    </row>
    <row r="1645" spans="6:10" ht="15" customHeight="1" x14ac:dyDescent="0.25">
      <c r="F1645" s="3" t="s">
        <v>3315</v>
      </c>
      <c r="G1645" s="2">
        <v>6128</v>
      </c>
      <c r="H1645" s="2" t="s">
        <v>654</v>
      </c>
      <c r="I1645" s="2" t="s">
        <v>683</v>
      </c>
      <c r="J1645" s="2" t="s">
        <v>684</v>
      </c>
    </row>
    <row r="1646" spans="6:10" ht="15" customHeight="1" x14ac:dyDescent="0.25">
      <c r="F1646" s="3" t="s">
        <v>3316</v>
      </c>
      <c r="G1646" s="2">
        <v>5663</v>
      </c>
      <c r="H1646" s="2" t="s">
        <v>654</v>
      </c>
      <c r="I1646" s="2" t="s">
        <v>685</v>
      </c>
      <c r="J1646" s="2" t="s">
        <v>686</v>
      </c>
    </row>
    <row r="1647" spans="6:10" ht="15" customHeight="1" x14ac:dyDescent="0.25">
      <c r="F1647" s="3" t="s">
        <v>3317</v>
      </c>
      <c r="G1647" s="2">
        <v>5667</v>
      </c>
      <c r="H1647" s="2" t="s">
        <v>654</v>
      </c>
      <c r="I1647" s="2" t="s">
        <v>693</v>
      </c>
      <c r="J1647" s="2" t="s">
        <v>694</v>
      </c>
    </row>
    <row r="1648" spans="6:10" ht="15" customHeight="1" x14ac:dyDescent="0.25">
      <c r="F1648" s="3" t="s">
        <v>3318</v>
      </c>
      <c r="G1648" s="2">
        <v>5733</v>
      </c>
      <c r="H1648" s="2" t="s">
        <v>654</v>
      </c>
      <c r="I1648" s="2" t="s">
        <v>697</v>
      </c>
      <c r="J1648" s="2" t="s">
        <v>698</v>
      </c>
    </row>
    <row r="1649" spans="6:10" ht="15" customHeight="1" x14ac:dyDescent="0.25">
      <c r="F1649" s="3" t="s">
        <v>3319</v>
      </c>
      <c r="G1649" s="2">
        <v>5673</v>
      </c>
      <c r="H1649" s="2" t="s">
        <v>654</v>
      </c>
      <c r="I1649" s="2" t="s">
        <v>719</v>
      </c>
      <c r="J1649" s="2" t="s">
        <v>720</v>
      </c>
    </row>
    <row r="1650" spans="6:10" ht="15" customHeight="1" x14ac:dyDescent="0.25">
      <c r="F1650" s="3" t="s">
        <v>3320</v>
      </c>
      <c r="G1650" s="2">
        <v>5677</v>
      </c>
      <c r="H1650" s="2" t="s">
        <v>654</v>
      </c>
      <c r="I1650" s="2" t="s">
        <v>721</v>
      </c>
      <c r="J1650" s="2" t="s">
        <v>722</v>
      </c>
    </row>
    <row r="1651" spans="6:10" ht="15" customHeight="1" x14ac:dyDescent="0.25">
      <c r="F1651" s="3" t="s">
        <v>3321</v>
      </c>
      <c r="G1651" s="2">
        <v>12988</v>
      </c>
      <c r="H1651" s="2" t="s">
        <v>48</v>
      </c>
      <c r="I1651" s="2" t="s">
        <v>505</v>
      </c>
      <c r="J1651" s="2" t="s">
        <v>506</v>
      </c>
    </row>
    <row r="1652" spans="6:10" ht="15" customHeight="1" x14ac:dyDescent="0.25">
      <c r="F1652" s="3" t="s">
        <v>3322</v>
      </c>
      <c r="G1652" s="2">
        <v>13427</v>
      </c>
      <c r="H1652" s="2" t="s">
        <v>48</v>
      </c>
      <c r="I1652" s="2" t="s">
        <v>507</v>
      </c>
      <c r="J1652" s="2" t="s">
        <v>508</v>
      </c>
    </row>
    <row r="1653" spans="6:10" ht="15" customHeight="1" x14ac:dyDescent="0.25">
      <c r="F1653" s="3" t="s">
        <v>3323</v>
      </c>
      <c r="G1653" s="2">
        <v>6252</v>
      </c>
      <c r="H1653" s="2" t="s">
        <v>48</v>
      </c>
      <c r="I1653" s="2" t="s">
        <v>49</v>
      </c>
      <c r="J1653" s="2" t="s">
        <v>50</v>
      </c>
    </row>
    <row r="1654" spans="6:10" ht="15" customHeight="1" x14ac:dyDescent="0.25">
      <c r="F1654" s="3" t="s">
        <v>3324</v>
      </c>
      <c r="G1654" s="2">
        <v>6253</v>
      </c>
      <c r="H1654" s="2" t="s">
        <v>48</v>
      </c>
      <c r="I1654" s="2" t="s">
        <v>52</v>
      </c>
      <c r="J1654" s="2" t="s">
        <v>53</v>
      </c>
    </row>
    <row r="1655" spans="6:10" ht="15" customHeight="1" x14ac:dyDescent="0.25">
      <c r="F1655" s="3" t="s">
        <v>3325</v>
      </c>
      <c r="G1655" s="2">
        <v>6239</v>
      </c>
      <c r="H1655" s="2" t="s">
        <v>48</v>
      </c>
      <c r="I1655" s="2" t="s">
        <v>55</v>
      </c>
      <c r="J1655" s="2" t="s">
        <v>56</v>
      </c>
    </row>
    <row r="1656" spans="6:10" ht="15" customHeight="1" x14ac:dyDescent="0.25">
      <c r="F1656" s="3" t="s">
        <v>3326</v>
      </c>
      <c r="G1656" s="2">
        <v>6223</v>
      </c>
      <c r="H1656" s="2" t="s">
        <v>48</v>
      </c>
      <c r="I1656" s="2" t="s">
        <v>58</v>
      </c>
      <c r="J1656" s="2" t="s">
        <v>59</v>
      </c>
    </row>
    <row r="1657" spans="6:10" ht="15" customHeight="1" x14ac:dyDescent="0.25">
      <c r="F1657" s="3" t="s">
        <v>3327</v>
      </c>
      <c r="G1657" s="2">
        <v>6225</v>
      </c>
      <c r="H1657" s="2" t="s">
        <v>48</v>
      </c>
      <c r="I1657" s="2" t="s">
        <v>61</v>
      </c>
      <c r="J1657" s="2" t="s">
        <v>62</v>
      </c>
    </row>
    <row r="1658" spans="6:10" ht="15" customHeight="1" x14ac:dyDescent="0.25">
      <c r="F1658" s="3" t="s">
        <v>3328</v>
      </c>
      <c r="G1658" s="2">
        <v>12728</v>
      </c>
      <c r="H1658" s="2" t="s">
        <v>48</v>
      </c>
      <c r="I1658" s="2" t="s">
        <v>64</v>
      </c>
      <c r="J1658" s="2" t="s">
        <v>65</v>
      </c>
    </row>
    <row r="1659" spans="6:10" ht="15" customHeight="1" x14ac:dyDescent="0.25">
      <c r="F1659" s="3" t="s">
        <v>3329</v>
      </c>
      <c r="G1659" s="2">
        <v>12678</v>
      </c>
      <c r="H1659" s="2" t="s">
        <v>48</v>
      </c>
      <c r="I1659" s="2" t="s">
        <v>67</v>
      </c>
      <c r="J1659" s="2" t="s">
        <v>68</v>
      </c>
    </row>
    <row r="1660" spans="6:10" ht="15" customHeight="1" x14ac:dyDescent="0.25">
      <c r="F1660" s="3" t="s">
        <v>3330</v>
      </c>
      <c r="G1660" s="2">
        <v>12384</v>
      </c>
      <c r="H1660" s="2" t="s">
        <v>48</v>
      </c>
      <c r="I1660" s="2" t="s">
        <v>1180</v>
      </c>
      <c r="J1660" s="2" t="s">
        <v>1181</v>
      </c>
    </row>
    <row r="1661" spans="6:10" ht="15" customHeight="1" x14ac:dyDescent="0.25">
      <c r="F1661" s="3" t="s">
        <v>3331</v>
      </c>
      <c r="G1661" s="2">
        <v>12422</v>
      </c>
      <c r="H1661" s="2" t="s">
        <v>48</v>
      </c>
      <c r="I1661" s="2" t="s">
        <v>70</v>
      </c>
      <c r="J1661" s="2" t="s">
        <v>71</v>
      </c>
    </row>
    <row r="1662" spans="6:10" ht="15" customHeight="1" x14ac:dyDescent="0.25">
      <c r="F1662" s="3" t="s">
        <v>3332</v>
      </c>
      <c r="G1662" s="2">
        <v>6220</v>
      </c>
      <c r="H1662" s="2" t="s">
        <v>48</v>
      </c>
      <c r="I1662" s="2" t="s">
        <v>73</v>
      </c>
      <c r="J1662" s="2" t="s">
        <v>74</v>
      </c>
    </row>
    <row r="1663" spans="6:10" ht="15" customHeight="1" x14ac:dyDescent="0.25">
      <c r="F1663" s="3" t="s">
        <v>3333</v>
      </c>
      <c r="G1663" s="2">
        <v>6218</v>
      </c>
      <c r="H1663" s="2" t="s">
        <v>48</v>
      </c>
      <c r="I1663" s="2" t="s">
        <v>76</v>
      </c>
      <c r="J1663" s="2" t="s">
        <v>77</v>
      </c>
    </row>
    <row r="1664" spans="6:10" ht="15" customHeight="1" x14ac:dyDescent="0.25">
      <c r="F1664" s="3" t="s">
        <v>3334</v>
      </c>
      <c r="G1664" s="2">
        <v>12382</v>
      </c>
      <c r="H1664" s="2" t="s">
        <v>48</v>
      </c>
      <c r="I1664" s="2" t="s">
        <v>1182</v>
      </c>
      <c r="J1664" s="2" t="s">
        <v>1183</v>
      </c>
    </row>
    <row r="1665" spans="6:10" ht="15" customHeight="1" x14ac:dyDescent="0.25">
      <c r="F1665" s="3" t="s">
        <v>3335</v>
      </c>
      <c r="G1665" s="2">
        <v>12383</v>
      </c>
      <c r="H1665" s="2" t="s">
        <v>48</v>
      </c>
      <c r="I1665" s="2" t="s">
        <v>1184</v>
      </c>
      <c r="J1665" s="2" t="s">
        <v>1185</v>
      </c>
    </row>
    <row r="1666" spans="6:10" ht="15" customHeight="1" x14ac:dyDescent="0.25">
      <c r="F1666" s="3" t="s">
        <v>3336</v>
      </c>
      <c r="G1666" s="2">
        <v>6254</v>
      </c>
      <c r="H1666" s="2" t="s">
        <v>48</v>
      </c>
      <c r="I1666" s="2" t="s">
        <v>1186</v>
      </c>
      <c r="J1666" s="2" t="s">
        <v>1187</v>
      </c>
    </row>
    <row r="1667" spans="6:10" ht="15" customHeight="1" x14ac:dyDescent="0.25">
      <c r="F1667" s="3" t="s">
        <v>3337</v>
      </c>
      <c r="G1667" s="2">
        <v>6255</v>
      </c>
      <c r="H1667" s="2" t="s">
        <v>48</v>
      </c>
      <c r="I1667" s="2" t="s">
        <v>79</v>
      </c>
      <c r="J1667" s="2" t="s">
        <v>80</v>
      </c>
    </row>
    <row r="1668" spans="6:10" ht="15" customHeight="1" x14ac:dyDescent="0.25">
      <c r="F1668" s="3" t="s">
        <v>3338</v>
      </c>
      <c r="G1668" s="2">
        <v>12369</v>
      </c>
      <c r="H1668" s="2" t="s">
        <v>48</v>
      </c>
      <c r="I1668" s="2" t="s">
        <v>82</v>
      </c>
      <c r="J1668" s="2" t="s">
        <v>83</v>
      </c>
    </row>
    <row r="1669" spans="6:10" ht="15" customHeight="1" x14ac:dyDescent="0.25">
      <c r="F1669" s="3" t="s">
        <v>3339</v>
      </c>
      <c r="G1669" s="2">
        <v>12370</v>
      </c>
      <c r="H1669" s="2" t="s">
        <v>48</v>
      </c>
      <c r="I1669" s="2" t="s">
        <v>1188</v>
      </c>
      <c r="J1669" s="2" t="s">
        <v>1189</v>
      </c>
    </row>
    <row r="1670" spans="6:10" ht="15" customHeight="1" x14ac:dyDescent="0.25">
      <c r="F1670" s="3" t="s">
        <v>3340</v>
      </c>
      <c r="G1670" s="2">
        <v>6241</v>
      </c>
      <c r="H1670" s="2" t="s">
        <v>48</v>
      </c>
      <c r="I1670" s="2" t="s">
        <v>85</v>
      </c>
      <c r="J1670" s="2" t="s">
        <v>86</v>
      </c>
    </row>
    <row r="1671" spans="6:10" ht="15" customHeight="1" x14ac:dyDescent="0.25">
      <c r="F1671" s="3" t="s">
        <v>3341</v>
      </c>
      <c r="G1671" s="2">
        <v>12376</v>
      </c>
      <c r="H1671" s="2" t="s">
        <v>48</v>
      </c>
      <c r="I1671" s="2" t="s">
        <v>88</v>
      </c>
      <c r="J1671" s="2" t="s">
        <v>89</v>
      </c>
    </row>
    <row r="1672" spans="6:10" ht="15" customHeight="1" x14ac:dyDescent="0.25">
      <c r="F1672" s="3" t="s">
        <v>3342</v>
      </c>
      <c r="G1672" s="2">
        <v>12378</v>
      </c>
      <c r="H1672" s="2" t="s">
        <v>48</v>
      </c>
      <c r="I1672" s="2" t="s">
        <v>91</v>
      </c>
      <c r="J1672" s="2" t="s">
        <v>92</v>
      </c>
    </row>
    <row r="1673" spans="6:10" ht="15" customHeight="1" x14ac:dyDescent="0.25">
      <c r="F1673" s="3" t="s">
        <v>3343</v>
      </c>
      <c r="G1673" s="2">
        <v>12377</v>
      </c>
      <c r="H1673" s="2" t="s">
        <v>48</v>
      </c>
      <c r="I1673" s="2" t="s">
        <v>94</v>
      </c>
      <c r="J1673" s="2" t="s">
        <v>95</v>
      </c>
    </row>
    <row r="1674" spans="6:10" ht="15" customHeight="1" x14ac:dyDescent="0.25">
      <c r="F1674" s="3" t="s">
        <v>3344</v>
      </c>
      <c r="G1674" s="2">
        <v>6240</v>
      </c>
      <c r="H1674" s="2" t="s">
        <v>48</v>
      </c>
      <c r="I1674" s="2" t="s">
        <v>97</v>
      </c>
      <c r="J1674" s="2" t="s">
        <v>98</v>
      </c>
    </row>
    <row r="1675" spans="6:10" ht="15" customHeight="1" x14ac:dyDescent="0.25">
      <c r="F1675" s="3" t="s">
        <v>3345</v>
      </c>
      <c r="G1675" s="2">
        <v>13424</v>
      </c>
      <c r="H1675" s="2" t="s">
        <v>48</v>
      </c>
      <c r="I1675" s="2" t="s">
        <v>1190</v>
      </c>
      <c r="J1675" s="2" t="s">
        <v>1191</v>
      </c>
    </row>
    <row r="1676" spans="6:10" ht="15" customHeight="1" x14ac:dyDescent="0.25">
      <c r="F1676" s="3" t="s">
        <v>3346</v>
      </c>
      <c r="G1676" s="2">
        <v>12366</v>
      </c>
      <c r="H1676" s="2" t="s">
        <v>48</v>
      </c>
      <c r="I1676" s="2" t="s">
        <v>100</v>
      </c>
      <c r="J1676" s="2" t="s">
        <v>101</v>
      </c>
    </row>
    <row r="1677" spans="6:10" ht="15" customHeight="1" x14ac:dyDescent="0.25">
      <c r="F1677" s="3" t="s">
        <v>3347</v>
      </c>
      <c r="G1677" s="2">
        <v>6224</v>
      </c>
      <c r="H1677" s="2" t="s">
        <v>48</v>
      </c>
      <c r="I1677" s="2" t="s">
        <v>103</v>
      </c>
      <c r="J1677" s="2" t="s">
        <v>104</v>
      </c>
    </row>
    <row r="1678" spans="6:10" ht="15" customHeight="1" x14ac:dyDescent="0.25">
      <c r="F1678" s="3" t="s">
        <v>3348</v>
      </c>
      <c r="G1678" s="2">
        <v>6213</v>
      </c>
      <c r="H1678" s="2" t="s">
        <v>48</v>
      </c>
      <c r="I1678" s="2" t="s">
        <v>106</v>
      </c>
      <c r="J1678" s="2" t="s">
        <v>107</v>
      </c>
    </row>
    <row r="1679" spans="6:10" ht="15" customHeight="1" x14ac:dyDescent="0.25">
      <c r="F1679" s="3" t="s">
        <v>3349</v>
      </c>
      <c r="G1679" s="2">
        <v>683</v>
      </c>
      <c r="H1679" s="2" t="s">
        <v>304</v>
      </c>
      <c r="I1679" s="2" t="s">
        <v>305</v>
      </c>
      <c r="J1679" s="2" t="s">
        <v>306</v>
      </c>
    </row>
    <row r="1680" spans="6:10" ht="15" customHeight="1" x14ac:dyDescent="0.25">
      <c r="F1680" s="3" t="s">
        <v>3350</v>
      </c>
      <c r="G1680" s="2">
        <v>13170</v>
      </c>
      <c r="H1680" s="2" t="s">
        <v>304</v>
      </c>
      <c r="I1680" s="2" t="s">
        <v>307</v>
      </c>
      <c r="J1680" s="2" t="s">
        <v>308</v>
      </c>
    </row>
    <row r="1681" spans="6:10" ht="15" customHeight="1" x14ac:dyDescent="0.25">
      <c r="F1681" s="3" t="s">
        <v>3351</v>
      </c>
      <c r="G1681" s="2">
        <v>682</v>
      </c>
      <c r="H1681" s="2" t="s">
        <v>304</v>
      </c>
      <c r="I1681" s="2" t="s">
        <v>309</v>
      </c>
      <c r="J1681" s="2" t="s">
        <v>310</v>
      </c>
    </row>
    <row r="1682" spans="6:10" ht="15" customHeight="1" x14ac:dyDescent="0.25">
      <c r="F1682" s="3" t="s">
        <v>3352</v>
      </c>
      <c r="G1682" s="2">
        <v>12558</v>
      </c>
      <c r="H1682" s="2" t="s">
        <v>304</v>
      </c>
      <c r="I1682" s="2" t="s">
        <v>1192</v>
      </c>
      <c r="J1682" s="2" t="s">
        <v>1193</v>
      </c>
    </row>
    <row r="1683" spans="6:10" ht="15" customHeight="1" x14ac:dyDescent="0.25">
      <c r="F1683" s="3" t="s">
        <v>3353</v>
      </c>
      <c r="G1683" s="2">
        <v>12553</v>
      </c>
      <c r="H1683" s="2" t="s">
        <v>304</v>
      </c>
      <c r="I1683" s="2" t="s">
        <v>311</v>
      </c>
      <c r="J1683" s="2" t="s">
        <v>312</v>
      </c>
    </row>
    <row r="1684" spans="6:10" ht="15" customHeight="1" x14ac:dyDescent="0.25">
      <c r="F1684" s="3" t="s">
        <v>3354</v>
      </c>
      <c r="G1684" s="2">
        <v>14062</v>
      </c>
      <c r="H1684" s="2" t="s">
        <v>304</v>
      </c>
      <c r="I1684" s="2" t="s">
        <v>313</v>
      </c>
      <c r="J1684" s="2" t="s">
        <v>314</v>
      </c>
    </row>
    <row r="1685" spans="6:10" ht="15" customHeight="1" x14ac:dyDescent="0.25">
      <c r="F1685" s="3" t="s">
        <v>3355</v>
      </c>
      <c r="G1685" s="2">
        <v>681</v>
      </c>
      <c r="H1685" s="2" t="s">
        <v>304</v>
      </c>
      <c r="I1685" s="2" t="s">
        <v>315</v>
      </c>
      <c r="J1685" s="2" t="s">
        <v>316</v>
      </c>
    </row>
    <row r="1686" spans="6:10" ht="15" customHeight="1" x14ac:dyDescent="0.25">
      <c r="F1686" s="3" t="s">
        <v>3356</v>
      </c>
      <c r="G1686" s="2">
        <v>12556</v>
      </c>
      <c r="H1686" s="2" t="s">
        <v>304</v>
      </c>
      <c r="I1686" s="2" t="s">
        <v>317</v>
      </c>
      <c r="J1686" s="2" t="s">
        <v>318</v>
      </c>
    </row>
    <row r="1687" spans="6:10" ht="15" customHeight="1" x14ac:dyDescent="0.25">
      <c r="F1687" s="3" t="s">
        <v>3357</v>
      </c>
      <c r="G1687" s="2">
        <v>14065</v>
      </c>
      <c r="H1687" s="2" t="s">
        <v>304</v>
      </c>
      <c r="I1687" s="2" t="s">
        <v>319</v>
      </c>
      <c r="J1687" s="2" t="s">
        <v>320</v>
      </c>
    </row>
    <row r="1688" spans="6:10" ht="15" customHeight="1" x14ac:dyDescent="0.25">
      <c r="F1688" s="3" t="s">
        <v>3358</v>
      </c>
      <c r="G1688" s="2">
        <v>37031</v>
      </c>
      <c r="H1688" s="2" t="s">
        <v>1267</v>
      </c>
      <c r="I1688" s="2" t="s">
        <v>1268</v>
      </c>
      <c r="J1688" s="2" t="s">
        <v>1269</v>
      </c>
    </row>
    <row r="1689" spans="6:10" ht="15" customHeight="1" x14ac:dyDescent="0.25">
      <c r="F1689" s="3" t="s">
        <v>3359</v>
      </c>
      <c r="G1689" s="2">
        <v>37029</v>
      </c>
      <c r="H1689" s="2" t="s">
        <v>1267</v>
      </c>
      <c r="I1689" s="2" t="s">
        <v>1270</v>
      </c>
      <c r="J1689" s="2" t="s">
        <v>1271</v>
      </c>
    </row>
    <row r="1690" spans="6:10" ht="15" customHeight="1" x14ac:dyDescent="0.25">
      <c r="F1690" s="3" t="s">
        <v>3360</v>
      </c>
      <c r="G1690" s="2">
        <v>37028</v>
      </c>
      <c r="H1690" s="2" t="s">
        <v>1267</v>
      </c>
      <c r="I1690" s="2" t="s">
        <v>1272</v>
      </c>
      <c r="J1690" s="2" t="s">
        <v>1273</v>
      </c>
    </row>
    <row r="1691" spans="6:10" ht="15" customHeight="1" x14ac:dyDescent="0.25">
      <c r="F1691" s="3" t="s">
        <v>3361</v>
      </c>
      <c r="G1691" s="2">
        <v>22973</v>
      </c>
      <c r="H1691" s="2" t="s">
        <v>1060</v>
      </c>
      <c r="I1691" s="2" t="s">
        <v>2501</v>
      </c>
      <c r="J1691" s="2" t="s">
        <v>2502</v>
      </c>
    </row>
    <row r="1692" spans="6:10" ht="15" customHeight="1" x14ac:dyDescent="0.25">
      <c r="F1692" s="3" t="s">
        <v>3362</v>
      </c>
      <c r="G1692" s="2">
        <v>22932</v>
      </c>
      <c r="H1692" s="2" t="s">
        <v>1060</v>
      </c>
      <c r="I1692" s="2" t="s">
        <v>1061</v>
      </c>
      <c r="J1692" s="2" t="s">
        <v>1062</v>
      </c>
    </row>
    <row r="1693" spans="6:10" ht="15" customHeight="1" x14ac:dyDescent="0.25">
      <c r="F1693" s="3" t="s">
        <v>3363</v>
      </c>
      <c r="G1693" s="2">
        <v>22965</v>
      </c>
      <c r="H1693" s="2" t="s">
        <v>1060</v>
      </c>
      <c r="I1693" s="2" t="s">
        <v>1274</v>
      </c>
      <c r="J1693" s="2" t="s">
        <v>1275</v>
      </c>
    </row>
    <row r="1694" spans="6:10" ht="15" customHeight="1" x14ac:dyDescent="0.25">
      <c r="F1694" s="3" t="s">
        <v>3364</v>
      </c>
      <c r="G1694" s="2">
        <v>22974</v>
      </c>
      <c r="H1694" s="2" t="s">
        <v>1060</v>
      </c>
      <c r="I1694" s="2" t="s">
        <v>1276</v>
      </c>
      <c r="J1694" s="2" t="s">
        <v>1277</v>
      </c>
    </row>
    <row r="1695" spans="6:10" ht="15" customHeight="1" x14ac:dyDescent="0.25">
      <c r="F1695" s="3" t="s">
        <v>3365</v>
      </c>
      <c r="G1695" s="2">
        <v>22975</v>
      </c>
      <c r="H1695" s="2" t="s">
        <v>1060</v>
      </c>
      <c r="I1695" s="2" t="s">
        <v>1278</v>
      </c>
      <c r="J1695" s="2" t="s">
        <v>1279</v>
      </c>
    </row>
    <row r="1696" spans="6:10" ht="15" customHeight="1" x14ac:dyDescent="0.25">
      <c r="F1696" s="3" t="s">
        <v>3366</v>
      </c>
      <c r="G1696" s="2">
        <v>22979</v>
      </c>
      <c r="H1696" s="2" t="s">
        <v>1060</v>
      </c>
      <c r="I1696" s="2" t="s">
        <v>2508</v>
      </c>
      <c r="J1696" s="2" t="s">
        <v>2509</v>
      </c>
    </row>
    <row r="1697" spans="6:10" ht="15" customHeight="1" x14ac:dyDescent="0.25">
      <c r="F1697" s="3" t="s">
        <v>3367</v>
      </c>
      <c r="G1697" s="2">
        <v>22970</v>
      </c>
      <c r="H1697" s="2" t="s">
        <v>1060</v>
      </c>
      <c r="I1697" s="2" t="s">
        <v>2511</v>
      </c>
      <c r="J1697" s="2" t="s">
        <v>2512</v>
      </c>
    </row>
    <row r="1698" spans="6:10" ht="15" customHeight="1" x14ac:dyDescent="0.25">
      <c r="F1698" s="3" t="s">
        <v>3368</v>
      </c>
      <c r="G1698" s="2">
        <v>13219</v>
      </c>
      <c r="H1698" s="2" t="s">
        <v>1103</v>
      </c>
      <c r="I1698" s="2" t="s">
        <v>1104</v>
      </c>
      <c r="J1698" s="2" t="s">
        <v>1105</v>
      </c>
    </row>
    <row r="1699" spans="6:10" ht="15" customHeight="1" x14ac:dyDescent="0.25">
      <c r="F1699" s="3" t="s">
        <v>3369</v>
      </c>
      <c r="G1699" s="2">
        <v>17833</v>
      </c>
      <c r="H1699" s="2" t="s">
        <v>1103</v>
      </c>
      <c r="I1699" s="2" t="s">
        <v>3370</v>
      </c>
      <c r="J1699" s="2" t="s">
        <v>3371</v>
      </c>
    </row>
    <row r="1700" spans="6:10" ht="15" customHeight="1" x14ac:dyDescent="0.25">
      <c r="F1700" s="3" t="s">
        <v>3372</v>
      </c>
      <c r="G1700" s="2">
        <v>13211</v>
      </c>
      <c r="H1700" s="2" t="s">
        <v>1103</v>
      </c>
      <c r="I1700" s="2" t="s">
        <v>1106</v>
      </c>
      <c r="J1700" s="2" t="s">
        <v>1107</v>
      </c>
    </row>
    <row r="1701" spans="6:10" ht="15" customHeight="1" x14ac:dyDescent="0.25">
      <c r="F1701" s="3" t="s">
        <v>3373</v>
      </c>
      <c r="G1701" s="2">
        <v>13225</v>
      </c>
      <c r="H1701" s="2" t="s">
        <v>1103</v>
      </c>
      <c r="I1701" s="2" t="s">
        <v>1108</v>
      </c>
      <c r="J1701" s="2" t="s">
        <v>1109</v>
      </c>
    </row>
    <row r="1702" spans="6:10" ht="15" customHeight="1" x14ac:dyDescent="0.25">
      <c r="F1702" s="3" t="s">
        <v>3374</v>
      </c>
      <c r="G1702" s="2">
        <v>41611</v>
      </c>
      <c r="H1702" s="2" t="s">
        <v>1110</v>
      </c>
      <c r="I1702" s="2" t="s">
        <v>1111</v>
      </c>
      <c r="J1702" s="2" t="s">
        <v>1112</v>
      </c>
    </row>
    <row r="1703" spans="6:10" ht="15" customHeight="1" x14ac:dyDescent="0.25">
      <c r="F1703" s="3" t="s">
        <v>3375</v>
      </c>
      <c r="G1703" s="2">
        <v>27887</v>
      </c>
      <c r="H1703" s="2" t="s">
        <v>1336</v>
      </c>
      <c r="I1703" s="2" t="s">
        <v>1331</v>
      </c>
      <c r="J1703" s="2" t="s">
        <v>1337</v>
      </c>
    </row>
    <row r="1704" spans="6:10" ht="15" customHeight="1" x14ac:dyDescent="0.25">
      <c r="F1704" s="3" t="s">
        <v>3376</v>
      </c>
      <c r="G1704" s="2">
        <v>27895</v>
      </c>
      <c r="H1704" s="2" t="s">
        <v>1336</v>
      </c>
      <c r="I1704" s="2" t="s">
        <v>1338</v>
      </c>
      <c r="J1704" s="2" t="s">
        <v>1339</v>
      </c>
    </row>
    <row r="1705" spans="6:10" ht="15" customHeight="1" x14ac:dyDescent="0.25">
      <c r="F1705" s="3" t="s">
        <v>3377</v>
      </c>
      <c r="G1705" s="2">
        <v>498</v>
      </c>
      <c r="H1705" s="2" t="s">
        <v>158</v>
      </c>
      <c r="I1705" s="2" t="s">
        <v>113</v>
      </c>
      <c r="J1705" s="2" t="s">
        <v>164</v>
      </c>
    </row>
    <row r="1706" spans="6:10" ht="15" customHeight="1" x14ac:dyDescent="0.25">
      <c r="F1706" s="3" t="s">
        <v>3378</v>
      </c>
      <c r="G1706" s="2">
        <v>480</v>
      </c>
      <c r="H1706" s="2" t="s">
        <v>158</v>
      </c>
      <c r="I1706" s="2" t="s">
        <v>119</v>
      </c>
      <c r="J1706" s="2" t="s">
        <v>169</v>
      </c>
    </row>
    <row r="1707" spans="6:10" ht="15" customHeight="1" x14ac:dyDescent="0.25">
      <c r="F1707" s="3" t="s">
        <v>3379</v>
      </c>
      <c r="G1707" s="2">
        <v>482</v>
      </c>
      <c r="H1707" s="2" t="s">
        <v>158</v>
      </c>
      <c r="I1707" s="2" t="s">
        <v>122</v>
      </c>
      <c r="J1707" s="2" t="s">
        <v>171</v>
      </c>
    </row>
    <row r="1708" spans="6:10" ht="15" customHeight="1" x14ac:dyDescent="0.25">
      <c r="F1708" s="3" t="s">
        <v>3380</v>
      </c>
      <c r="G1708" s="2">
        <v>481</v>
      </c>
      <c r="H1708" s="2" t="s">
        <v>158</v>
      </c>
      <c r="I1708" s="2" t="s">
        <v>125</v>
      </c>
      <c r="J1708" s="2" t="s">
        <v>173</v>
      </c>
    </row>
    <row r="1709" spans="6:10" ht="15" customHeight="1" x14ac:dyDescent="0.25">
      <c r="F1709" s="3" t="s">
        <v>3381</v>
      </c>
      <c r="G1709" s="2">
        <v>487</v>
      </c>
      <c r="H1709" s="2" t="s">
        <v>158</v>
      </c>
      <c r="I1709" s="2" t="s">
        <v>137</v>
      </c>
      <c r="J1709" s="2" t="s">
        <v>293</v>
      </c>
    </row>
    <row r="1710" spans="6:10" ht="15" customHeight="1" x14ac:dyDescent="0.25">
      <c r="F1710" s="3" t="s">
        <v>3382</v>
      </c>
      <c r="G1710" s="2">
        <v>28747</v>
      </c>
      <c r="H1710" s="2" t="s">
        <v>1113</v>
      </c>
      <c r="I1710" s="2" t="s">
        <v>1118</v>
      </c>
      <c r="J1710" s="2" t="s">
        <v>1119</v>
      </c>
    </row>
    <row r="1711" spans="6:10" ht="15" customHeight="1" x14ac:dyDescent="0.25">
      <c r="F1711" s="3" t="s">
        <v>3383</v>
      </c>
      <c r="G1711" s="2">
        <v>28746</v>
      </c>
      <c r="H1711" s="2" t="s">
        <v>1113</v>
      </c>
      <c r="I1711" s="2" t="s">
        <v>1120</v>
      </c>
      <c r="J1711" s="2" t="s">
        <v>1121</v>
      </c>
    </row>
    <row r="1712" spans="6:10" ht="15" customHeight="1" x14ac:dyDescent="0.25">
      <c r="F1712" s="3" t="s">
        <v>3384</v>
      </c>
      <c r="G1712" s="2">
        <v>28750</v>
      </c>
      <c r="H1712" s="2" t="s">
        <v>1113</v>
      </c>
      <c r="I1712" s="2" t="s">
        <v>1244</v>
      </c>
      <c r="J1712" s="2" t="s">
        <v>1245</v>
      </c>
    </row>
    <row r="1713" spans="6:10" ht="15" customHeight="1" x14ac:dyDescent="0.25">
      <c r="F1713" s="3" t="s">
        <v>3385</v>
      </c>
      <c r="G1713" s="2">
        <v>41590</v>
      </c>
      <c r="H1713" s="2" t="s">
        <v>1122</v>
      </c>
      <c r="I1713" s="2" t="s">
        <v>1123</v>
      </c>
      <c r="J1713" s="2" t="s">
        <v>1124</v>
      </c>
    </row>
    <row r="1714" spans="6:10" ht="15" customHeight="1" x14ac:dyDescent="0.25">
      <c r="F1714" s="3" t="s">
        <v>3386</v>
      </c>
      <c r="G1714" s="2">
        <v>34039</v>
      </c>
      <c r="H1714" s="2" t="s">
        <v>1122</v>
      </c>
      <c r="I1714" s="2" t="s">
        <v>1246</v>
      </c>
      <c r="J1714" s="2" t="s">
        <v>1247</v>
      </c>
    </row>
    <row r="1715" spans="6:10" ht="15" customHeight="1" x14ac:dyDescent="0.25">
      <c r="F1715" s="3" t="s">
        <v>3387</v>
      </c>
      <c r="G1715" s="2">
        <v>24439</v>
      </c>
      <c r="H1715" s="2" t="s">
        <v>1127</v>
      </c>
      <c r="I1715" s="2" t="s">
        <v>2948</v>
      </c>
      <c r="J1715" s="2" t="s">
        <v>2949</v>
      </c>
    </row>
    <row r="1716" spans="6:10" ht="15" customHeight="1" x14ac:dyDescent="0.25">
      <c r="F1716" s="3" t="s">
        <v>3388</v>
      </c>
      <c r="G1716" s="2">
        <v>27147</v>
      </c>
      <c r="H1716" s="2" t="s">
        <v>1127</v>
      </c>
      <c r="I1716" s="2" t="s">
        <v>1128</v>
      </c>
      <c r="J1716" s="2" t="s">
        <v>1129</v>
      </c>
    </row>
    <row r="1717" spans="6:10" ht="15" customHeight="1" x14ac:dyDescent="0.25">
      <c r="F1717" s="3" t="s">
        <v>3389</v>
      </c>
      <c r="G1717" s="2">
        <v>1290</v>
      </c>
      <c r="H1717" s="2" t="s">
        <v>390</v>
      </c>
      <c r="I1717" s="2" t="s">
        <v>419</v>
      </c>
      <c r="J1717" s="2" t="s">
        <v>420</v>
      </c>
    </row>
    <row r="1718" spans="6:10" ht="15" customHeight="1" x14ac:dyDescent="0.25">
      <c r="F1718" s="3" t="s">
        <v>3390</v>
      </c>
      <c r="G1718" s="2">
        <v>550</v>
      </c>
      <c r="H1718" s="2" t="s">
        <v>109</v>
      </c>
      <c r="I1718" s="2" t="s">
        <v>1250</v>
      </c>
      <c r="J1718" s="2" t="s">
        <v>1251</v>
      </c>
    </row>
    <row r="1719" spans="6:10" ht="15" customHeight="1" x14ac:dyDescent="0.25">
      <c r="F1719" s="3" t="s">
        <v>3391</v>
      </c>
      <c r="G1719" s="2">
        <v>552</v>
      </c>
      <c r="H1719" s="2" t="s">
        <v>109</v>
      </c>
      <c r="I1719" s="2" t="s">
        <v>110</v>
      </c>
      <c r="J1719" s="2" t="s">
        <v>111</v>
      </c>
    </row>
    <row r="1720" spans="6:10" ht="15" customHeight="1" x14ac:dyDescent="0.25">
      <c r="F1720" s="3" t="s">
        <v>3392</v>
      </c>
      <c r="G1720" s="2">
        <v>553</v>
      </c>
      <c r="H1720" s="2" t="s">
        <v>109</v>
      </c>
      <c r="I1720" s="2" t="s">
        <v>113</v>
      </c>
      <c r="J1720" s="2" t="s">
        <v>114</v>
      </c>
    </row>
    <row r="1721" spans="6:10" ht="15" customHeight="1" x14ac:dyDescent="0.25">
      <c r="F1721" s="3" t="s">
        <v>3393</v>
      </c>
      <c r="G1721" s="2">
        <v>554</v>
      </c>
      <c r="H1721" s="2" t="s">
        <v>109</v>
      </c>
      <c r="I1721" s="2" t="s">
        <v>1063</v>
      </c>
      <c r="J1721" s="2" t="s">
        <v>1064</v>
      </c>
    </row>
    <row r="1722" spans="6:10" ht="15" customHeight="1" x14ac:dyDescent="0.25">
      <c r="F1722" s="3" t="s">
        <v>3394</v>
      </c>
      <c r="G1722" s="2">
        <v>555</v>
      </c>
      <c r="H1722" s="2" t="s">
        <v>109</v>
      </c>
      <c r="I1722" s="2" t="s">
        <v>116</v>
      </c>
      <c r="J1722" s="2" t="s">
        <v>117</v>
      </c>
    </row>
    <row r="1723" spans="6:10" ht="15" customHeight="1" x14ac:dyDescent="0.25">
      <c r="F1723" s="3" t="s">
        <v>3395</v>
      </c>
      <c r="G1723" s="2">
        <v>512</v>
      </c>
      <c r="H1723" s="2" t="s">
        <v>109</v>
      </c>
      <c r="I1723" s="2" t="s">
        <v>1194</v>
      </c>
      <c r="J1723" s="2" t="s">
        <v>1195</v>
      </c>
    </row>
    <row r="1724" spans="6:10" ht="15" customHeight="1" x14ac:dyDescent="0.25">
      <c r="F1724" s="3" t="s">
        <v>3396</v>
      </c>
      <c r="G1724" s="2">
        <v>517</v>
      </c>
      <c r="H1724" s="2" t="s">
        <v>109</v>
      </c>
      <c r="I1724" s="2" t="s">
        <v>119</v>
      </c>
      <c r="J1724" s="2" t="s">
        <v>120</v>
      </c>
    </row>
    <row r="1725" spans="6:10" ht="15" customHeight="1" x14ac:dyDescent="0.25">
      <c r="F1725" s="3" t="s">
        <v>3397</v>
      </c>
      <c r="G1725" s="2">
        <v>518</v>
      </c>
      <c r="H1725" s="2" t="s">
        <v>109</v>
      </c>
      <c r="I1725" s="2" t="s">
        <v>122</v>
      </c>
      <c r="J1725" s="2" t="s">
        <v>123</v>
      </c>
    </row>
    <row r="1726" spans="6:10" ht="15" customHeight="1" x14ac:dyDescent="0.25">
      <c r="F1726" s="3" t="s">
        <v>3398</v>
      </c>
      <c r="G1726" s="2">
        <v>516</v>
      </c>
      <c r="H1726" s="2" t="s">
        <v>109</v>
      </c>
      <c r="I1726" s="2" t="s">
        <v>125</v>
      </c>
      <c r="J1726" s="2" t="s">
        <v>126</v>
      </c>
    </row>
    <row r="1727" spans="6:10" ht="15" customHeight="1" x14ac:dyDescent="0.25">
      <c r="F1727" s="3" t="s">
        <v>3399</v>
      </c>
      <c r="G1727" s="2">
        <v>521</v>
      </c>
      <c r="H1727" s="2" t="s">
        <v>109</v>
      </c>
      <c r="I1727" s="2" t="s">
        <v>128</v>
      </c>
      <c r="J1727" s="2" t="s">
        <v>129</v>
      </c>
    </row>
    <row r="1728" spans="6:10" ht="15" customHeight="1" x14ac:dyDescent="0.25">
      <c r="F1728" s="3" t="s">
        <v>3400</v>
      </c>
      <c r="G1728" s="2">
        <v>522</v>
      </c>
      <c r="H1728" s="2" t="s">
        <v>109</v>
      </c>
      <c r="I1728" s="2" t="s">
        <v>131</v>
      </c>
      <c r="J1728" s="2" t="s">
        <v>132</v>
      </c>
    </row>
    <row r="1729" spans="6:10" ht="15" customHeight="1" x14ac:dyDescent="0.25">
      <c r="F1729" s="3" t="s">
        <v>3401</v>
      </c>
      <c r="G1729" s="2">
        <v>520</v>
      </c>
      <c r="H1729" s="2" t="s">
        <v>109</v>
      </c>
      <c r="I1729" s="2" t="s">
        <v>134</v>
      </c>
      <c r="J1729" s="2" t="s">
        <v>135</v>
      </c>
    </row>
    <row r="1730" spans="6:10" ht="15" customHeight="1" x14ac:dyDescent="0.25">
      <c r="F1730" s="3" t="s">
        <v>3402</v>
      </c>
      <c r="G1730" s="2">
        <v>528</v>
      </c>
      <c r="H1730" s="2" t="s">
        <v>109</v>
      </c>
      <c r="I1730" s="2" t="s">
        <v>137</v>
      </c>
      <c r="J1730" s="2" t="s">
        <v>138</v>
      </c>
    </row>
    <row r="1731" spans="6:10" ht="15" customHeight="1" x14ac:dyDescent="0.25">
      <c r="F1731" s="3" t="s">
        <v>3403</v>
      </c>
      <c r="G1731" s="2">
        <v>529</v>
      </c>
      <c r="H1731" s="2" t="s">
        <v>109</v>
      </c>
      <c r="I1731" s="2" t="s">
        <v>140</v>
      </c>
      <c r="J1731" s="2" t="s">
        <v>141</v>
      </c>
    </row>
    <row r="1732" spans="6:10" ht="15" customHeight="1" x14ac:dyDescent="0.25">
      <c r="F1732" s="3" t="s">
        <v>3404</v>
      </c>
      <c r="G1732" s="2">
        <v>527</v>
      </c>
      <c r="H1732" s="2" t="s">
        <v>109</v>
      </c>
      <c r="I1732" s="2" t="s">
        <v>143</v>
      </c>
      <c r="J1732" s="2" t="s">
        <v>144</v>
      </c>
    </row>
    <row r="1733" spans="6:10" ht="15" customHeight="1" x14ac:dyDescent="0.25">
      <c r="F1733" s="3" t="s">
        <v>3405</v>
      </c>
      <c r="G1733" s="2">
        <v>531</v>
      </c>
      <c r="H1733" s="2" t="s">
        <v>109</v>
      </c>
      <c r="I1733" s="2" t="s">
        <v>1065</v>
      </c>
      <c r="J1733" s="2" t="s">
        <v>1066</v>
      </c>
    </row>
    <row r="1734" spans="6:10" ht="15" customHeight="1" x14ac:dyDescent="0.25">
      <c r="F1734" s="3" t="s">
        <v>3406</v>
      </c>
      <c r="G1734" s="2">
        <v>532</v>
      </c>
      <c r="H1734" s="2" t="s">
        <v>109</v>
      </c>
      <c r="I1734" s="2" t="s">
        <v>146</v>
      </c>
      <c r="J1734" s="2" t="s">
        <v>147</v>
      </c>
    </row>
    <row r="1735" spans="6:10" ht="15" customHeight="1" x14ac:dyDescent="0.25">
      <c r="F1735" s="3" t="s">
        <v>3407</v>
      </c>
      <c r="G1735" s="2">
        <v>533</v>
      </c>
      <c r="H1735" s="2" t="s">
        <v>109</v>
      </c>
      <c r="I1735" s="2" t="s">
        <v>149</v>
      </c>
      <c r="J1735" s="2" t="s">
        <v>150</v>
      </c>
    </row>
    <row r="1736" spans="6:10" ht="15" customHeight="1" x14ac:dyDescent="0.25">
      <c r="F1736" s="3" t="s">
        <v>3408</v>
      </c>
      <c r="G1736" s="2">
        <v>534</v>
      </c>
      <c r="H1736" s="2" t="s">
        <v>109</v>
      </c>
      <c r="I1736" s="2" t="s">
        <v>152</v>
      </c>
      <c r="J1736" s="2" t="s">
        <v>153</v>
      </c>
    </row>
    <row r="1737" spans="6:10" ht="15" customHeight="1" x14ac:dyDescent="0.25">
      <c r="F1737" s="3" t="s">
        <v>3409</v>
      </c>
      <c r="G1737" s="2">
        <v>19404</v>
      </c>
      <c r="H1737" s="2" t="s">
        <v>109</v>
      </c>
      <c r="I1737" s="2" t="s">
        <v>1067</v>
      </c>
      <c r="J1737" s="2" t="s">
        <v>1068</v>
      </c>
    </row>
    <row r="1738" spans="6:10" ht="15" customHeight="1" x14ac:dyDescent="0.25">
      <c r="F1738" s="3" t="s">
        <v>3410</v>
      </c>
      <c r="G1738" s="2">
        <v>12703</v>
      </c>
      <c r="H1738" s="2" t="s">
        <v>109</v>
      </c>
      <c r="I1738" s="2" t="s">
        <v>289</v>
      </c>
      <c r="J1738" s="2" t="s">
        <v>290</v>
      </c>
    </row>
    <row r="1739" spans="6:10" ht="15" customHeight="1" x14ac:dyDescent="0.25">
      <c r="F1739" s="3" t="s">
        <v>3411</v>
      </c>
      <c r="G1739" s="2">
        <v>543</v>
      </c>
      <c r="H1739" s="2" t="s">
        <v>109</v>
      </c>
      <c r="I1739" s="2" t="s">
        <v>155</v>
      </c>
      <c r="J1739" s="2" t="s">
        <v>156</v>
      </c>
    </row>
    <row r="1740" spans="6:10" ht="15" customHeight="1" x14ac:dyDescent="0.25">
      <c r="F1740" s="3" t="s">
        <v>3412</v>
      </c>
      <c r="G1740" s="2">
        <v>29632</v>
      </c>
      <c r="H1740" s="2" t="s">
        <v>446</v>
      </c>
      <c r="I1740" s="2" t="s">
        <v>447</v>
      </c>
      <c r="J1740" s="2" t="s">
        <v>448</v>
      </c>
    </row>
    <row r="1741" spans="6:10" ht="15" customHeight="1" x14ac:dyDescent="0.25">
      <c r="F1741" s="3" t="s">
        <v>3413</v>
      </c>
      <c r="G1741" s="2">
        <v>705</v>
      </c>
      <c r="H1741" s="2" t="s">
        <v>446</v>
      </c>
      <c r="I1741" s="2" t="s">
        <v>449</v>
      </c>
      <c r="J1741" s="2" t="s">
        <v>450</v>
      </c>
    </row>
    <row r="1742" spans="6:10" ht="15" customHeight="1" x14ac:dyDescent="0.25">
      <c r="F1742" s="3" t="s">
        <v>3414</v>
      </c>
      <c r="G1742" s="2">
        <v>580</v>
      </c>
      <c r="H1742" s="2" t="s">
        <v>183</v>
      </c>
      <c r="I1742" s="2" t="s">
        <v>159</v>
      </c>
      <c r="J1742" s="2" t="s">
        <v>184</v>
      </c>
    </row>
    <row r="1743" spans="6:10" ht="15" customHeight="1" x14ac:dyDescent="0.25">
      <c r="F1743" s="3" t="s">
        <v>3415</v>
      </c>
      <c r="G1743" s="2">
        <v>584</v>
      </c>
      <c r="H1743" s="2" t="s">
        <v>183</v>
      </c>
      <c r="I1743" s="2" t="s">
        <v>110</v>
      </c>
      <c r="J1743" s="2" t="s">
        <v>189</v>
      </c>
    </row>
    <row r="1744" spans="6:10" ht="15" customHeight="1" x14ac:dyDescent="0.25">
      <c r="F1744" s="3" t="s">
        <v>3416</v>
      </c>
      <c r="G1744" s="2">
        <v>583</v>
      </c>
      <c r="H1744" s="2" t="s">
        <v>183</v>
      </c>
      <c r="I1744" s="2" t="s">
        <v>113</v>
      </c>
      <c r="J1744" s="2" t="s">
        <v>191</v>
      </c>
    </row>
    <row r="1745" spans="6:10" ht="15" customHeight="1" x14ac:dyDescent="0.25">
      <c r="F1745" s="3" t="s">
        <v>3417</v>
      </c>
      <c r="G1745" s="2">
        <v>562</v>
      </c>
      <c r="H1745" s="2" t="s">
        <v>183</v>
      </c>
      <c r="I1745" s="2" t="s">
        <v>125</v>
      </c>
      <c r="J1745" s="2" t="s">
        <v>537</v>
      </c>
    </row>
    <row r="1746" spans="6:10" ht="15" customHeight="1" x14ac:dyDescent="0.25">
      <c r="F1746" s="3" t="s">
        <v>3418</v>
      </c>
      <c r="G1746" s="2">
        <v>564</v>
      </c>
      <c r="H1746" s="2" t="s">
        <v>183</v>
      </c>
      <c r="I1746" s="2" t="s">
        <v>128</v>
      </c>
      <c r="J1746" s="2" t="s">
        <v>195</v>
      </c>
    </row>
    <row r="1747" spans="6:10" ht="15" customHeight="1" x14ac:dyDescent="0.25">
      <c r="F1747" s="3" t="s">
        <v>3419</v>
      </c>
      <c r="G1747" s="2">
        <v>566</v>
      </c>
      <c r="H1747" s="2" t="s">
        <v>183</v>
      </c>
      <c r="I1747" s="2" t="s">
        <v>134</v>
      </c>
      <c r="J1747" s="2" t="s">
        <v>1154</v>
      </c>
    </row>
    <row r="1748" spans="6:10" ht="15" customHeight="1" x14ac:dyDescent="0.25">
      <c r="F1748" s="3" t="s">
        <v>3420</v>
      </c>
      <c r="G1748" s="2">
        <v>754</v>
      </c>
      <c r="H1748" s="2" t="s">
        <v>223</v>
      </c>
      <c r="I1748" s="2" t="s">
        <v>531</v>
      </c>
      <c r="J1748" s="2" t="s">
        <v>532</v>
      </c>
    </row>
    <row r="1749" spans="6:10" ht="15" customHeight="1" x14ac:dyDescent="0.25">
      <c r="F1749" s="3" t="s">
        <v>3421</v>
      </c>
      <c r="G1749" s="2">
        <v>756</v>
      </c>
      <c r="H1749" s="2" t="s">
        <v>223</v>
      </c>
      <c r="I1749" s="2" t="s">
        <v>918</v>
      </c>
      <c r="J1749" s="2" t="s">
        <v>919</v>
      </c>
    </row>
    <row r="1750" spans="6:10" ht="15" customHeight="1" x14ac:dyDescent="0.25">
      <c r="F1750" s="3" t="s">
        <v>3422</v>
      </c>
      <c r="G1750" s="2">
        <v>745</v>
      </c>
      <c r="H1750" s="2" t="s">
        <v>223</v>
      </c>
      <c r="I1750" s="2" t="s">
        <v>3423</v>
      </c>
      <c r="J1750" s="2" t="s">
        <v>3424</v>
      </c>
    </row>
    <row r="1751" spans="6:10" ht="15" customHeight="1" x14ac:dyDescent="0.25">
      <c r="F1751" s="3" t="s">
        <v>3425</v>
      </c>
      <c r="G1751" s="2">
        <v>759</v>
      </c>
      <c r="H1751" s="2" t="s">
        <v>223</v>
      </c>
      <c r="I1751" s="2" t="s">
        <v>224</v>
      </c>
      <c r="J1751" s="2" t="s">
        <v>225</v>
      </c>
    </row>
    <row r="1752" spans="6:10" ht="15" customHeight="1" x14ac:dyDescent="0.25">
      <c r="F1752" s="3" t="s">
        <v>3426</v>
      </c>
      <c r="G1752" s="2">
        <v>760</v>
      </c>
      <c r="H1752" s="2" t="s">
        <v>223</v>
      </c>
      <c r="I1752" s="2" t="s">
        <v>227</v>
      </c>
      <c r="J1752" s="2" t="s">
        <v>228</v>
      </c>
    </row>
    <row r="1753" spans="6:10" ht="15" customHeight="1" x14ac:dyDescent="0.25">
      <c r="F1753" s="3" t="s">
        <v>3427</v>
      </c>
      <c r="G1753" s="2">
        <v>17442</v>
      </c>
      <c r="H1753" s="2" t="s">
        <v>223</v>
      </c>
      <c r="I1753" s="2" t="s">
        <v>922</v>
      </c>
      <c r="J1753" s="2" t="s">
        <v>923</v>
      </c>
    </row>
    <row r="1754" spans="6:10" ht="15" customHeight="1" x14ac:dyDescent="0.25">
      <c r="F1754" s="3" t="s">
        <v>3428</v>
      </c>
      <c r="G1754" s="2">
        <v>762</v>
      </c>
      <c r="H1754" s="2" t="s">
        <v>223</v>
      </c>
      <c r="I1754" s="2" t="s">
        <v>924</v>
      </c>
      <c r="J1754" s="2" t="s">
        <v>925</v>
      </c>
    </row>
    <row r="1755" spans="6:10" ht="15" customHeight="1" x14ac:dyDescent="0.25">
      <c r="F1755" s="3" t="s">
        <v>3429</v>
      </c>
      <c r="G1755" s="2">
        <v>763</v>
      </c>
      <c r="H1755" s="2" t="s">
        <v>223</v>
      </c>
      <c r="I1755" s="2" t="s">
        <v>230</v>
      </c>
      <c r="J1755" s="2" t="s">
        <v>231</v>
      </c>
    </row>
    <row r="1756" spans="6:10" ht="15" customHeight="1" x14ac:dyDescent="0.25">
      <c r="F1756" s="3" t="s">
        <v>3430</v>
      </c>
      <c r="G1756" s="2">
        <v>27133</v>
      </c>
      <c r="H1756" s="2" t="s">
        <v>223</v>
      </c>
      <c r="I1756" s="2" t="s">
        <v>926</v>
      </c>
      <c r="J1756" s="2" t="s">
        <v>927</v>
      </c>
    </row>
    <row r="1757" spans="6:10" ht="15" customHeight="1" x14ac:dyDescent="0.25">
      <c r="F1757" s="3" t="s">
        <v>3431</v>
      </c>
      <c r="G1757" s="2">
        <v>764</v>
      </c>
      <c r="H1757" s="2" t="s">
        <v>223</v>
      </c>
      <c r="I1757" s="2" t="s">
        <v>233</v>
      </c>
      <c r="J1757" s="2" t="s">
        <v>234</v>
      </c>
    </row>
    <row r="1758" spans="6:10" ht="15" customHeight="1" x14ac:dyDescent="0.25">
      <c r="F1758" s="3" t="s">
        <v>3432</v>
      </c>
      <c r="G1758" s="2">
        <v>765</v>
      </c>
      <c r="H1758" s="2" t="s">
        <v>223</v>
      </c>
      <c r="I1758" s="2" t="s">
        <v>236</v>
      </c>
      <c r="J1758" s="2" t="s">
        <v>237</v>
      </c>
    </row>
    <row r="1759" spans="6:10" ht="15" customHeight="1" x14ac:dyDescent="0.25">
      <c r="F1759" s="3" t="s">
        <v>3433</v>
      </c>
      <c r="G1759" s="2">
        <v>766</v>
      </c>
      <c r="H1759" s="2" t="s">
        <v>223</v>
      </c>
      <c r="I1759" s="2" t="s">
        <v>519</v>
      </c>
      <c r="J1759" s="2" t="s">
        <v>520</v>
      </c>
    </row>
    <row r="1760" spans="6:10" ht="15" customHeight="1" x14ac:dyDescent="0.25">
      <c r="F1760" s="3" t="s">
        <v>3434</v>
      </c>
      <c r="G1760" s="2">
        <v>6147</v>
      </c>
      <c r="H1760" s="2" t="s">
        <v>223</v>
      </c>
      <c r="I1760" s="2" t="s">
        <v>521</v>
      </c>
      <c r="J1760" s="2" t="s">
        <v>522</v>
      </c>
    </row>
    <row r="1761" spans="6:10" ht="15" customHeight="1" x14ac:dyDescent="0.25">
      <c r="F1761" s="3" t="s">
        <v>3435</v>
      </c>
      <c r="G1761" s="2">
        <v>767</v>
      </c>
      <c r="H1761" s="2" t="s">
        <v>223</v>
      </c>
      <c r="I1761" s="2" t="s">
        <v>928</v>
      </c>
      <c r="J1761" s="2" t="s">
        <v>929</v>
      </c>
    </row>
    <row r="1762" spans="6:10" ht="15" customHeight="1" x14ac:dyDescent="0.25">
      <c r="F1762" s="3" t="s">
        <v>3436</v>
      </c>
      <c r="G1762" s="2">
        <v>12459</v>
      </c>
      <c r="H1762" s="2" t="s">
        <v>223</v>
      </c>
      <c r="I1762" s="2" t="s">
        <v>523</v>
      </c>
      <c r="J1762" s="2" t="s">
        <v>524</v>
      </c>
    </row>
    <row r="1763" spans="6:10" ht="15" customHeight="1" x14ac:dyDescent="0.25">
      <c r="F1763" s="3" t="s">
        <v>3437</v>
      </c>
      <c r="G1763" s="2">
        <v>25041</v>
      </c>
      <c r="H1763" s="2" t="s">
        <v>223</v>
      </c>
      <c r="I1763" s="2" t="s">
        <v>930</v>
      </c>
      <c r="J1763" s="2" t="s">
        <v>931</v>
      </c>
    </row>
    <row r="1764" spans="6:10" ht="15" customHeight="1" x14ac:dyDescent="0.25">
      <c r="F1764" s="3" t="s">
        <v>3438</v>
      </c>
      <c r="G1764" s="2">
        <v>778</v>
      </c>
      <c r="H1764" s="2" t="s">
        <v>223</v>
      </c>
      <c r="I1764" s="2" t="s">
        <v>535</v>
      </c>
      <c r="J1764" s="2" t="s">
        <v>536</v>
      </c>
    </row>
    <row r="1765" spans="6:10" ht="15" customHeight="1" x14ac:dyDescent="0.25">
      <c r="F1765" s="3" t="s">
        <v>3439</v>
      </c>
      <c r="G1765" s="2">
        <v>769</v>
      </c>
      <c r="H1765" s="2" t="s">
        <v>223</v>
      </c>
      <c r="I1765" s="2" t="s">
        <v>3440</v>
      </c>
      <c r="J1765" s="2" t="s">
        <v>3441</v>
      </c>
    </row>
    <row r="1766" spans="6:10" ht="15" customHeight="1" x14ac:dyDescent="0.25">
      <c r="F1766" s="3" t="s">
        <v>3442</v>
      </c>
      <c r="G1766" s="2">
        <v>27493</v>
      </c>
      <c r="H1766" s="2" t="s">
        <v>223</v>
      </c>
      <c r="I1766" s="2" t="s">
        <v>932</v>
      </c>
      <c r="J1766" s="2" t="s">
        <v>933</v>
      </c>
    </row>
    <row r="1767" spans="6:10" ht="15" customHeight="1" x14ac:dyDescent="0.25">
      <c r="F1767" s="3" t="s">
        <v>3443</v>
      </c>
      <c r="G1767" s="2">
        <v>12461</v>
      </c>
      <c r="H1767" s="2" t="s">
        <v>223</v>
      </c>
      <c r="I1767" s="2" t="s">
        <v>934</v>
      </c>
      <c r="J1767" s="2" t="s">
        <v>935</v>
      </c>
    </row>
    <row r="1768" spans="6:10" ht="15" customHeight="1" x14ac:dyDescent="0.25">
      <c r="F1768" s="3" t="s">
        <v>3444</v>
      </c>
      <c r="G1768" s="2">
        <v>13594</v>
      </c>
      <c r="H1768" s="2" t="s">
        <v>223</v>
      </c>
      <c r="I1768" s="2" t="s">
        <v>3445</v>
      </c>
      <c r="J1768" s="2" t="s">
        <v>3446</v>
      </c>
    </row>
    <row r="1769" spans="6:10" ht="15" customHeight="1" x14ac:dyDescent="0.25">
      <c r="F1769" s="3" t="s">
        <v>3447</v>
      </c>
      <c r="G1769" s="2">
        <v>771</v>
      </c>
      <c r="H1769" s="2" t="s">
        <v>223</v>
      </c>
      <c r="I1769" s="2" t="s">
        <v>525</v>
      </c>
      <c r="J1769" s="2" t="s">
        <v>526</v>
      </c>
    </row>
    <row r="1770" spans="6:10" ht="15" customHeight="1" x14ac:dyDescent="0.25">
      <c r="F1770" s="3" t="s">
        <v>3448</v>
      </c>
      <c r="G1770" s="2">
        <v>772</v>
      </c>
      <c r="H1770" s="2" t="s">
        <v>223</v>
      </c>
      <c r="I1770" s="2" t="s">
        <v>1482</v>
      </c>
      <c r="J1770" s="2" t="s">
        <v>1483</v>
      </c>
    </row>
    <row r="1771" spans="6:10" ht="15" customHeight="1" x14ac:dyDescent="0.25">
      <c r="F1771" s="3" t="s">
        <v>3449</v>
      </c>
      <c r="G1771" s="2">
        <v>17445</v>
      </c>
      <c r="H1771" s="2" t="s">
        <v>223</v>
      </c>
      <c r="I1771" s="2" t="s">
        <v>3450</v>
      </c>
      <c r="J1771" s="2" t="s">
        <v>3451</v>
      </c>
    </row>
    <row r="1772" spans="6:10" ht="15" customHeight="1" x14ac:dyDescent="0.25">
      <c r="F1772" s="3" t="s">
        <v>3452</v>
      </c>
      <c r="G1772" s="2">
        <v>12591</v>
      </c>
      <c r="H1772" s="2" t="s">
        <v>223</v>
      </c>
      <c r="I1772" s="2" t="s">
        <v>936</v>
      </c>
      <c r="J1772" s="2" t="s">
        <v>937</v>
      </c>
    </row>
    <row r="1773" spans="6:10" ht="15" customHeight="1" x14ac:dyDescent="0.25">
      <c r="F1773" s="3" t="s">
        <v>3453</v>
      </c>
      <c r="G1773" s="2">
        <v>773</v>
      </c>
      <c r="H1773" s="2" t="s">
        <v>223</v>
      </c>
      <c r="I1773" s="2" t="s">
        <v>527</v>
      </c>
      <c r="J1773" s="2" t="s">
        <v>528</v>
      </c>
    </row>
    <row r="1774" spans="6:10" ht="15" customHeight="1" x14ac:dyDescent="0.25">
      <c r="F1774" s="3" t="s">
        <v>3454</v>
      </c>
      <c r="G1774" s="2">
        <v>774</v>
      </c>
      <c r="H1774" s="2" t="s">
        <v>223</v>
      </c>
      <c r="I1774" s="2" t="s">
        <v>533</v>
      </c>
      <c r="J1774" s="2" t="s">
        <v>534</v>
      </c>
    </row>
    <row r="1775" spans="6:10" ht="15" customHeight="1" x14ac:dyDescent="0.25">
      <c r="F1775" s="3" t="s">
        <v>3455</v>
      </c>
      <c r="G1775" s="2">
        <v>775</v>
      </c>
      <c r="H1775" s="2" t="s">
        <v>223</v>
      </c>
      <c r="I1775" s="2" t="s">
        <v>239</v>
      </c>
      <c r="J1775" s="2" t="s">
        <v>240</v>
      </c>
    </row>
    <row r="1776" spans="6:10" ht="15" customHeight="1" x14ac:dyDescent="0.25">
      <c r="F1776" s="3" t="s">
        <v>3456</v>
      </c>
      <c r="G1776" s="2">
        <v>776</v>
      </c>
      <c r="H1776" s="2" t="s">
        <v>223</v>
      </c>
      <c r="I1776" s="2" t="s">
        <v>242</v>
      </c>
      <c r="J1776" s="2" t="s">
        <v>243</v>
      </c>
    </row>
    <row r="1777" spans="6:10" ht="15" customHeight="1" x14ac:dyDescent="0.25">
      <c r="F1777" s="3" t="s">
        <v>3457</v>
      </c>
      <c r="G1777" s="2">
        <v>777</v>
      </c>
      <c r="H1777" s="2" t="s">
        <v>223</v>
      </c>
      <c r="I1777" s="2" t="s">
        <v>938</v>
      </c>
      <c r="J1777" s="2" t="s">
        <v>939</v>
      </c>
    </row>
    <row r="1778" spans="6:10" ht="15" customHeight="1" x14ac:dyDescent="0.25">
      <c r="F1778" s="3" t="s">
        <v>3458</v>
      </c>
      <c r="G1778" s="2">
        <v>12597</v>
      </c>
      <c r="H1778" s="2" t="s">
        <v>223</v>
      </c>
      <c r="I1778" s="2" t="s">
        <v>529</v>
      </c>
      <c r="J1778" s="2" t="s">
        <v>530</v>
      </c>
    </row>
    <row r="1779" spans="6:10" ht="15" customHeight="1" x14ac:dyDescent="0.25">
      <c r="F1779" s="3" t="s">
        <v>3459</v>
      </c>
      <c r="G1779" s="2">
        <v>27158</v>
      </c>
      <c r="H1779" s="2" t="s">
        <v>223</v>
      </c>
      <c r="I1779" s="2" t="s">
        <v>940</v>
      </c>
      <c r="J1779" s="2" t="s">
        <v>941</v>
      </c>
    </row>
    <row r="1780" spans="6:10" ht="15" customHeight="1" x14ac:dyDescent="0.25">
      <c r="F1780" s="3" t="s">
        <v>3460</v>
      </c>
      <c r="G1780" s="2">
        <v>17447</v>
      </c>
      <c r="H1780" s="2" t="s">
        <v>223</v>
      </c>
      <c r="I1780" s="2" t="s">
        <v>942</v>
      </c>
      <c r="J1780" s="2" t="s">
        <v>943</v>
      </c>
    </row>
    <row r="1781" spans="6:10" ht="15" customHeight="1" x14ac:dyDescent="0.25">
      <c r="F1781" s="3" t="s">
        <v>3461</v>
      </c>
      <c r="G1781" s="2">
        <v>748</v>
      </c>
      <c r="H1781" s="2" t="s">
        <v>223</v>
      </c>
      <c r="I1781" s="2" t="s">
        <v>1480</v>
      </c>
      <c r="J1781" s="2" t="s">
        <v>1481</v>
      </c>
    </row>
    <row r="1782" spans="6:10" ht="15" customHeight="1" x14ac:dyDescent="0.25">
      <c r="F1782" s="3" t="s">
        <v>3462</v>
      </c>
      <c r="G1782" s="2">
        <v>27497</v>
      </c>
      <c r="H1782" s="2" t="s">
        <v>223</v>
      </c>
      <c r="I1782" s="2" t="s">
        <v>511</v>
      </c>
      <c r="J1782" s="2" t="s">
        <v>1479</v>
      </c>
    </row>
    <row r="1783" spans="6:10" ht="15" customHeight="1" x14ac:dyDescent="0.25">
      <c r="F1783" s="3" t="s">
        <v>3463</v>
      </c>
      <c r="G1783" s="2">
        <v>13570</v>
      </c>
      <c r="H1783" s="2" t="s">
        <v>223</v>
      </c>
      <c r="I1783" s="2" t="s">
        <v>946</v>
      </c>
      <c r="J1783" s="2" t="s">
        <v>947</v>
      </c>
    </row>
    <row r="1784" spans="6:10" ht="15" customHeight="1" x14ac:dyDescent="0.25">
      <c r="F1784" s="3" t="s">
        <v>3464</v>
      </c>
      <c r="G1784" s="2">
        <v>5154</v>
      </c>
      <c r="H1784" s="2" t="s">
        <v>245</v>
      </c>
      <c r="I1784" s="2" t="s">
        <v>261</v>
      </c>
      <c r="J1784" s="2" t="s">
        <v>262</v>
      </c>
    </row>
    <row r="1785" spans="6:10" ht="15" customHeight="1" x14ac:dyDescent="0.25">
      <c r="F1785" s="3" t="s">
        <v>3465</v>
      </c>
      <c r="G1785" s="2">
        <v>4958</v>
      </c>
      <c r="H1785" s="2" t="s">
        <v>245</v>
      </c>
      <c r="I1785" s="2" t="s">
        <v>1257</v>
      </c>
      <c r="J1785" s="2" t="s">
        <v>1258</v>
      </c>
    </row>
    <row r="1786" spans="6:10" ht="15" customHeight="1" x14ac:dyDescent="0.25">
      <c r="F1786" s="3" t="s">
        <v>3466</v>
      </c>
      <c r="G1786" s="2">
        <v>976</v>
      </c>
      <c r="H1786" s="2" t="s">
        <v>1342</v>
      </c>
      <c r="I1786" s="2" t="s">
        <v>3467</v>
      </c>
      <c r="J1786" s="2" t="s">
        <v>3468</v>
      </c>
    </row>
    <row r="1787" spans="6:10" ht="15" customHeight="1" x14ac:dyDescent="0.25">
      <c r="F1787" s="3" t="s">
        <v>3469</v>
      </c>
      <c r="G1787" s="2">
        <v>1369</v>
      </c>
      <c r="H1787" s="2" t="s">
        <v>1069</v>
      </c>
      <c r="I1787" s="2" t="s">
        <v>1070</v>
      </c>
      <c r="J1787" s="2" t="s">
        <v>1071</v>
      </c>
    </row>
    <row r="1788" spans="6:10" ht="15" customHeight="1" x14ac:dyDescent="0.25">
      <c r="F1788" s="3" t="s">
        <v>3470</v>
      </c>
      <c r="G1788" s="2">
        <v>21360</v>
      </c>
      <c r="H1788" s="2" t="s">
        <v>1004</v>
      </c>
      <c r="I1788" s="2" t="s">
        <v>1196</v>
      </c>
      <c r="J1788" s="2" t="s">
        <v>1197</v>
      </c>
    </row>
    <row r="1789" spans="6:10" ht="15" customHeight="1" x14ac:dyDescent="0.25">
      <c r="F1789" s="3" t="s">
        <v>3471</v>
      </c>
      <c r="G1789" s="2">
        <v>12925</v>
      </c>
      <c r="H1789" s="2" t="s">
        <v>1004</v>
      </c>
      <c r="I1789" s="2" t="s">
        <v>1005</v>
      </c>
      <c r="J1789" s="2" t="s">
        <v>1006</v>
      </c>
    </row>
    <row r="1790" spans="6:10" ht="15" customHeight="1" x14ac:dyDescent="0.25">
      <c r="F1790" s="3" t="s">
        <v>3472</v>
      </c>
      <c r="G1790" s="2">
        <v>21212</v>
      </c>
      <c r="H1790" s="2" t="s">
        <v>1004</v>
      </c>
      <c r="I1790" s="2" t="s">
        <v>1007</v>
      </c>
      <c r="J1790" s="2" t="s">
        <v>1008</v>
      </c>
    </row>
    <row r="1791" spans="6:10" ht="15" customHeight="1" x14ac:dyDescent="0.25">
      <c r="F1791" s="3" t="s">
        <v>3473</v>
      </c>
      <c r="G1791" s="2">
        <v>27322</v>
      </c>
      <c r="H1791" s="2" t="s">
        <v>1004</v>
      </c>
      <c r="I1791" s="2" t="s">
        <v>1009</v>
      </c>
      <c r="J1791" s="2" t="s">
        <v>1010</v>
      </c>
    </row>
    <row r="1792" spans="6:10" ht="15" customHeight="1" x14ac:dyDescent="0.25">
      <c r="F1792" s="3" t="s">
        <v>3474</v>
      </c>
      <c r="G1792" s="2">
        <v>20943</v>
      </c>
      <c r="H1792" s="2" t="s">
        <v>1004</v>
      </c>
      <c r="I1792" s="2" t="s">
        <v>1013</v>
      </c>
      <c r="J1792" s="2" t="s">
        <v>1014</v>
      </c>
    </row>
    <row r="1793" spans="6:10" ht="15" customHeight="1" x14ac:dyDescent="0.25">
      <c r="F1793" s="3" t="s">
        <v>3475</v>
      </c>
      <c r="G1793" s="2">
        <v>21354</v>
      </c>
      <c r="H1793" s="2" t="s">
        <v>1004</v>
      </c>
      <c r="I1793" s="2" t="s">
        <v>916</v>
      </c>
      <c r="J1793" s="2" t="s">
        <v>1015</v>
      </c>
    </row>
    <row r="1794" spans="6:10" ht="15" customHeight="1" x14ac:dyDescent="0.25">
      <c r="F1794" s="3" t="s">
        <v>3476</v>
      </c>
      <c r="G1794" s="2">
        <v>20944</v>
      </c>
      <c r="H1794" s="2" t="s">
        <v>1004</v>
      </c>
      <c r="I1794" s="2" t="s">
        <v>1488</v>
      </c>
      <c r="J1794" s="2" t="s">
        <v>1489</v>
      </c>
    </row>
    <row r="1795" spans="6:10" ht="15" customHeight="1" x14ac:dyDescent="0.25">
      <c r="F1795" s="3" t="s">
        <v>3477</v>
      </c>
      <c r="G1795" s="2">
        <v>29005</v>
      </c>
      <c r="H1795" s="2" t="s">
        <v>1004</v>
      </c>
      <c r="I1795" s="2" t="s">
        <v>1494</v>
      </c>
      <c r="J1795" s="2" t="s">
        <v>1495</v>
      </c>
    </row>
    <row r="1796" spans="6:10" ht="15" customHeight="1" x14ac:dyDescent="0.25">
      <c r="F1796" s="3" t="s">
        <v>3478</v>
      </c>
      <c r="G1796" s="2">
        <v>21355</v>
      </c>
      <c r="H1796" s="2" t="s">
        <v>1004</v>
      </c>
      <c r="I1796" s="2" t="s">
        <v>1018</v>
      </c>
      <c r="J1796" s="2" t="s">
        <v>1019</v>
      </c>
    </row>
    <row r="1797" spans="6:10" ht="15" customHeight="1" x14ac:dyDescent="0.25">
      <c r="F1797" s="3" t="s">
        <v>3479</v>
      </c>
      <c r="G1797" s="2">
        <v>12924</v>
      </c>
      <c r="H1797" s="2" t="s">
        <v>1004</v>
      </c>
      <c r="I1797" s="2" t="s">
        <v>1020</v>
      </c>
      <c r="J1797" s="2" t="s">
        <v>1021</v>
      </c>
    </row>
    <row r="1798" spans="6:10" ht="15" customHeight="1" x14ac:dyDescent="0.25">
      <c r="F1798" s="3" t="s">
        <v>3480</v>
      </c>
      <c r="G1798" s="2">
        <v>18652</v>
      </c>
      <c r="H1798" s="2" t="s">
        <v>1004</v>
      </c>
      <c r="I1798" s="2" t="s">
        <v>1024</v>
      </c>
      <c r="J1798" s="2" t="s">
        <v>1025</v>
      </c>
    </row>
    <row r="1799" spans="6:10" ht="15" customHeight="1" x14ac:dyDescent="0.25">
      <c r="F1799" s="3" t="s">
        <v>3481</v>
      </c>
      <c r="G1799" s="2">
        <v>11073</v>
      </c>
      <c r="H1799" s="2" t="s">
        <v>767</v>
      </c>
      <c r="I1799" s="2" t="s">
        <v>768</v>
      </c>
      <c r="J1799" s="2" t="s">
        <v>769</v>
      </c>
    </row>
    <row r="1800" spans="6:10" ht="15" customHeight="1" x14ac:dyDescent="0.25">
      <c r="F1800" s="3" t="s">
        <v>3482</v>
      </c>
      <c r="G1800" s="2">
        <v>11582</v>
      </c>
      <c r="H1800" s="2" t="s">
        <v>767</v>
      </c>
      <c r="I1800" s="2" t="s">
        <v>770</v>
      </c>
      <c r="J1800" s="2" t="s">
        <v>771</v>
      </c>
    </row>
    <row r="1801" spans="6:10" ht="15" customHeight="1" x14ac:dyDescent="0.25">
      <c r="F1801" s="3" t="s">
        <v>3483</v>
      </c>
      <c r="G1801" s="2">
        <v>43963</v>
      </c>
      <c r="H1801" s="2" t="s">
        <v>767</v>
      </c>
      <c r="I1801" s="2" t="s">
        <v>1395</v>
      </c>
      <c r="J1801" s="2" t="s">
        <v>1396</v>
      </c>
    </row>
    <row r="1802" spans="6:10" ht="15" customHeight="1" x14ac:dyDescent="0.25">
      <c r="F1802" s="3" t="s">
        <v>3484</v>
      </c>
      <c r="G1802" s="2">
        <v>10801</v>
      </c>
      <c r="H1802" s="2" t="s">
        <v>767</v>
      </c>
      <c r="I1802" s="2" t="s">
        <v>772</v>
      </c>
      <c r="J1802" s="2" t="s">
        <v>773</v>
      </c>
    </row>
    <row r="1803" spans="6:10" ht="15" customHeight="1" x14ac:dyDescent="0.25">
      <c r="F1803" s="3" t="s">
        <v>3485</v>
      </c>
      <c r="G1803" s="2">
        <v>10647</v>
      </c>
      <c r="H1803" s="2" t="s">
        <v>767</v>
      </c>
      <c r="I1803" s="2" t="s">
        <v>774</v>
      </c>
      <c r="J1803" s="2" t="s">
        <v>775</v>
      </c>
    </row>
    <row r="1804" spans="6:10" ht="15" customHeight="1" x14ac:dyDescent="0.25">
      <c r="F1804" s="3" t="s">
        <v>3486</v>
      </c>
      <c r="G1804" s="2">
        <v>43708</v>
      </c>
      <c r="H1804" s="2" t="s">
        <v>767</v>
      </c>
      <c r="I1804" s="2" t="s">
        <v>776</v>
      </c>
      <c r="J1804" s="2" t="s">
        <v>777</v>
      </c>
    </row>
    <row r="1805" spans="6:10" ht="15" customHeight="1" x14ac:dyDescent="0.25">
      <c r="F1805" s="3" t="s">
        <v>3487</v>
      </c>
      <c r="G1805" s="2">
        <v>11245</v>
      </c>
      <c r="H1805" s="2" t="s">
        <v>767</v>
      </c>
      <c r="I1805" s="2" t="s">
        <v>1034</v>
      </c>
      <c r="J1805" s="2" t="s">
        <v>1035</v>
      </c>
    </row>
    <row r="1806" spans="6:10" ht="15" customHeight="1" x14ac:dyDescent="0.25">
      <c r="F1806" s="3" t="s">
        <v>3488</v>
      </c>
      <c r="G1806" s="2">
        <v>43609</v>
      </c>
      <c r="H1806" s="2" t="s">
        <v>767</v>
      </c>
      <c r="I1806" s="2" t="s">
        <v>778</v>
      </c>
      <c r="J1806" s="2" t="s">
        <v>779</v>
      </c>
    </row>
    <row r="1807" spans="6:10" ht="15" customHeight="1" x14ac:dyDescent="0.25">
      <c r="F1807" s="3" t="s">
        <v>3489</v>
      </c>
      <c r="G1807" s="2">
        <v>10727</v>
      </c>
      <c r="H1807" s="2" t="s">
        <v>767</v>
      </c>
      <c r="I1807" s="2" t="s">
        <v>780</v>
      </c>
      <c r="J1807" s="2" t="s">
        <v>781</v>
      </c>
    </row>
    <row r="1808" spans="6:10" ht="15" customHeight="1" x14ac:dyDescent="0.25">
      <c r="F1808" s="3" t="s">
        <v>3490</v>
      </c>
      <c r="G1808" s="2">
        <v>10905</v>
      </c>
      <c r="H1808" s="2" t="s">
        <v>767</v>
      </c>
      <c r="I1808" s="2" t="s">
        <v>782</v>
      </c>
      <c r="J1808" s="2" t="s">
        <v>783</v>
      </c>
    </row>
    <row r="1809" spans="6:10" ht="15" customHeight="1" x14ac:dyDescent="0.25">
      <c r="F1809" s="3" t="s">
        <v>3491</v>
      </c>
      <c r="G1809" s="2">
        <v>11476</v>
      </c>
      <c r="H1809" s="2" t="s">
        <v>767</v>
      </c>
      <c r="I1809" s="2" t="s">
        <v>1036</v>
      </c>
      <c r="J1809" s="2" t="s">
        <v>1037</v>
      </c>
    </row>
    <row r="1810" spans="6:10" ht="15" customHeight="1" x14ac:dyDescent="0.25">
      <c r="F1810" s="3" t="s">
        <v>3492</v>
      </c>
      <c r="G1810" s="2">
        <v>10790</v>
      </c>
      <c r="H1810" s="2" t="s">
        <v>767</v>
      </c>
      <c r="I1810" s="2" t="s">
        <v>784</v>
      </c>
      <c r="J1810" s="2" t="s">
        <v>785</v>
      </c>
    </row>
    <row r="1811" spans="6:10" ht="15" customHeight="1" x14ac:dyDescent="0.25">
      <c r="F1811" s="3" t="s">
        <v>3493</v>
      </c>
      <c r="G1811" s="2">
        <v>6815</v>
      </c>
      <c r="H1811" s="2" t="s">
        <v>767</v>
      </c>
      <c r="I1811" s="2" t="s">
        <v>786</v>
      </c>
      <c r="J1811" s="2" t="s">
        <v>787</v>
      </c>
    </row>
    <row r="1812" spans="6:10" ht="15" customHeight="1" x14ac:dyDescent="0.25">
      <c r="F1812" s="3" t="s">
        <v>3494</v>
      </c>
      <c r="G1812" s="2">
        <v>10760</v>
      </c>
      <c r="H1812" s="2" t="s">
        <v>767</v>
      </c>
      <c r="I1812" s="2" t="s">
        <v>1038</v>
      </c>
      <c r="J1812" s="2" t="s">
        <v>1039</v>
      </c>
    </row>
    <row r="1813" spans="6:10" ht="15" customHeight="1" x14ac:dyDescent="0.25">
      <c r="F1813" s="3" t="s">
        <v>3495</v>
      </c>
      <c r="G1813" s="2">
        <v>10670</v>
      </c>
      <c r="H1813" s="2" t="s">
        <v>767</v>
      </c>
      <c r="I1813" s="2" t="s">
        <v>788</v>
      </c>
      <c r="J1813" s="2" t="s">
        <v>789</v>
      </c>
    </row>
    <row r="1814" spans="6:10" ht="15" customHeight="1" x14ac:dyDescent="0.25">
      <c r="F1814" s="3" t="s">
        <v>3496</v>
      </c>
      <c r="G1814" s="2">
        <v>10690</v>
      </c>
      <c r="H1814" s="2" t="s">
        <v>767</v>
      </c>
      <c r="I1814" s="2" t="s">
        <v>790</v>
      </c>
      <c r="J1814" s="2" t="s">
        <v>791</v>
      </c>
    </row>
    <row r="1815" spans="6:10" ht="15" customHeight="1" x14ac:dyDescent="0.25">
      <c r="F1815" s="3" t="s">
        <v>3497</v>
      </c>
      <c r="G1815" s="2">
        <v>10714</v>
      </c>
      <c r="H1815" s="2" t="s">
        <v>767</v>
      </c>
      <c r="I1815" s="2" t="s">
        <v>792</v>
      </c>
      <c r="J1815" s="2" t="s">
        <v>793</v>
      </c>
    </row>
    <row r="1816" spans="6:10" ht="15" customHeight="1" x14ac:dyDescent="0.25">
      <c r="F1816" s="3" t="s">
        <v>3498</v>
      </c>
      <c r="G1816" s="2">
        <v>11148</v>
      </c>
      <c r="H1816" s="2" t="s">
        <v>767</v>
      </c>
      <c r="I1816" s="2" t="s">
        <v>794</v>
      </c>
      <c r="J1816" s="2" t="s">
        <v>795</v>
      </c>
    </row>
    <row r="1817" spans="6:10" ht="15" customHeight="1" x14ac:dyDescent="0.25">
      <c r="F1817" s="3" t="s">
        <v>3499</v>
      </c>
      <c r="G1817" s="2">
        <v>10739</v>
      </c>
      <c r="H1817" s="2" t="s">
        <v>767</v>
      </c>
      <c r="I1817" s="2" t="s">
        <v>796</v>
      </c>
      <c r="J1817" s="2" t="s">
        <v>797</v>
      </c>
    </row>
    <row r="1818" spans="6:10" ht="15" customHeight="1" x14ac:dyDescent="0.25">
      <c r="F1818" s="3" t="s">
        <v>3500</v>
      </c>
      <c r="G1818" s="2">
        <v>10808</v>
      </c>
      <c r="H1818" s="2" t="s">
        <v>767</v>
      </c>
      <c r="I1818" s="2" t="s">
        <v>798</v>
      </c>
      <c r="J1818" s="2" t="s">
        <v>799</v>
      </c>
    </row>
    <row r="1819" spans="6:10" ht="15" customHeight="1" x14ac:dyDescent="0.25">
      <c r="F1819" s="3" t="s">
        <v>3501</v>
      </c>
      <c r="G1819" s="2">
        <v>11084</v>
      </c>
      <c r="H1819" s="2" t="s">
        <v>767</v>
      </c>
      <c r="I1819" s="2" t="s">
        <v>800</v>
      </c>
      <c r="J1819" s="2" t="s">
        <v>801</v>
      </c>
    </row>
    <row r="1820" spans="6:10" ht="15" customHeight="1" x14ac:dyDescent="0.25">
      <c r="F1820" s="3" t="s">
        <v>3502</v>
      </c>
      <c r="G1820" s="2">
        <v>43559</v>
      </c>
      <c r="H1820" s="2" t="s">
        <v>767</v>
      </c>
      <c r="I1820" s="2" t="s">
        <v>802</v>
      </c>
      <c r="J1820" s="2" t="s">
        <v>803</v>
      </c>
    </row>
    <row r="1821" spans="6:10" ht="15" customHeight="1" x14ac:dyDescent="0.25">
      <c r="F1821" s="3" t="s">
        <v>3503</v>
      </c>
      <c r="G1821" s="2">
        <v>10648</v>
      </c>
      <c r="H1821" s="2" t="s">
        <v>767</v>
      </c>
      <c r="I1821" s="2" t="s">
        <v>804</v>
      </c>
      <c r="J1821" s="2" t="s">
        <v>805</v>
      </c>
    </row>
    <row r="1822" spans="6:10" ht="15" customHeight="1" x14ac:dyDescent="0.25">
      <c r="F1822" s="3" t="s">
        <v>3504</v>
      </c>
      <c r="G1822" s="2">
        <v>10687</v>
      </c>
      <c r="H1822" s="2" t="s">
        <v>767</v>
      </c>
      <c r="I1822" s="2" t="s">
        <v>806</v>
      </c>
      <c r="J1822" s="2" t="s">
        <v>807</v>
      </c>
    </row>
    <row r="1823" spans="6:10" ht="15" customHeight="1" x14ac:dyDescent="0.25">
      <c r="F1823" s="3" t="s">
        <v>3505</v>
      </c>
      <c r="G1823" s="2">
        <v>10645</v>
      </c>
      <c r="H1823" s="2" t="s">
        <v>767</v>
      </c>
      <c r="I1823" s="2" t="s">
        <v>808</v>
      </c>
      <c r="J1823" s="2" t="s">
        <v>809</v>
      </c>
    </row>
    <row r="1824" spans="6:10" ht="15" customHeight="1" x14ac:dyDescent="0.25">
      <c r="F1824" s="3" t="s">
        <v>3506</v>
      </c>
      <c r="G1824" s="2">
        <v>10768</v>
      </c>
      <c r="H1824" s="2" t="s">
        <v>767</v>
      </c>
      <c r="I1824" s="2" t="s">
        <v>810</v>
      </c>
      <c r="J1824" s="2" t="s">
        <v>811</v>
      </c>
    </row>
    <row r="1825" spans="6:10" ht="15" customHeight="1" x14ac:dyDescent="0.25">
      <c r="F1825" s="3" t="s">
        <v>3507</v>
      </c>
      <c r="G1825" s="2">
        <v>10889</v>
      </c>
      <c r="H1825" s="2" t="s">
        <v>767</v>
      </c>
      <c r="I1825" s="2" t="s">
        <v>812</v>
      </c>
      <c r="J1825" s="2" t="s">
        <v>813</v>
      </c>
    </row>
    <row r="1826" spans="6:10" ht="15" customHeight="1" x14ac:dyDescent="0.25">
      <c r="F1826" s="3" t="s">
        <v>3508</v>
      </c>
      <c r="G1826" s="2">
        <v>43635</v>
      </c>
      <c r="H1826" s="2" t="s">
        <v>767</v>
      </c>
      <c r="I1826" s="2" t="s">
        <v>814</v>
      </c>
      <c r="J1826" s="2" t="s">
        <v>815</v>
      </c>
    </row>
    <row r="1827" spans="6:10" ht="15" customHeight="1" x14ac:dyDescent="0.25">
      <c r="F1827" s="3" t="s">
        <v>3509</v>
      </c>
      <c r="G1827" s="2">
        <v>10733</v>
      </c>
      <c r="H1827" s="2" t="s">
        <v>767</v>
      </c>
      <c r="I1827" s="2" t="s">
        <v>816</v>
      </c>
      <c r="J1827" s="2" t="s">
        <v>817</v>
      </c>
    </row>
    <row r="1828" spans="6:10" ht="15" customHeight="1" x14ac:dyDescent="0.25">
      <c r="F1828" s="3" t="s">
        <v>3510</v>
      </c>
      <c r="G1828" s="2">
        <v>10672</v>
      </c>
      <c r="H1828" s="2" t="s">
        <v>767</v>
      </c>
      <c r="I1828" s="2" t="s">
        <v>1040</v>
      </c>
      <c r="J1828" s="2" t="s">
        <v>1041</v>
      </c>
    </row>
    <row r="1829" spans="6:10" ht="15" customHeight="1" x14ac:dyDescent="0.25">
      <c r="F1829" s="3" t="s">
        <v>3511</v>
      </c>
      <c r="G1829" s="2">
        <v>10742</v>
      </c>
      <c r="H1829" s="2" t="s">
        <v>767</v>
      </c>
      <c r="I1829" s="2" t="s">
        <v>818</v>
      </c>
      <c r="J1829" s="2" t="s">
        <v>819</v>
      </c>
    </row>
    <row r="1830" spans="6:10" ht="15" customHeight="1" x14ac:dyDescent="0.25">
      <c r="F1830" s="3" t="s">
        <v>3512</v>
      </c>
      <c r="G1830" s="2">
        <v>44571</v>
      </c>
      <c r="H1830" s="2" t="s">
        <v>767</v>
      </c>
      <c r="I1830" s="2" t="s">
        <v>1042</v>
      </c>
      <c r="J1830" s="2" t="s">
        <v>1043</v>
      </c>
    </row>
    <row r="1831" spans="6:10" ht="15" customHeight="1" x14ac:dyDescent="0.25">
      <c r="F1831" s="3" t="s">
        <v>3513</v>
      </c>
      <c r="G1831" s="2">
        <v>11089</v>
      </c>
      <c r="H1831" s="2" t="s">
        <v>767</v>
      </c>
      <c r="I1831" s="2" t="s">
        <v>822</v>
      </c>
      <c r="J1831" s="2" t="s">
        <v>823</v>
      </c>
    </row>
    <row r="1832" spans="6:10" ht="15" customHeight="1" x14ac:dyDescent="0.25">
      <c r="F1832" s="3" t="s">
        <v>3514</v>
      </c>
      <c r="G1832" s="2">
        <v>10705</v>
      </c>
      <c r="H1832" s="2" t="s">
        <v>767</v>
      </c>
      <c r="I1832" s="2" t="s">
        <v>824</v>
      </c>
      <c r="J1832" s="2" t="s">
        <v>825</v>
      </c>
    </row>
    <row r="1833" spans="6:10" ht="15" customHeight="1" x14ac:dyDescent="0.25">
      <c r="F1833" s="3" t="s">
        <v>3515</v>
      </c>
      <c r="G1833" s="2">
        <v>43947</v>
      </c>
      <c r="H1833" s="2" t="s">
        <v>767</v>
      </c>
      <c r="I1833" s="2" t="s">
        <v>826</v>
      </c>
      <c r="J1833" s="2" t="s">
        <v>827</v>
      </c>
    </row>
    <row r="1834" spans="6:10" ht="15" customHeight="1" x14ac:dyDescent="0.25">
      <c r="F1834" s="3" t="s">
        <v>3516</v>
      </c>
      <c r="G1834" s="2">
        <v>6482</v>
      </c>
      <c r="H1834" s="2" t="s">
        <v>767</v>
      </c>
      <c r="I1834" s="2" t="s">
        <v>1436</v>
      </c>
      <c r="J1834" s="2" t="s">
        <v>1437</v>
      </c>
    </row>
    <row r="1835" spans="6:10" ht="15" customHeight="1" x14ac:dyDescent="0.25">
      <c r="F1835" s="3" t="s">
        <v>3517</v>
      </c>
      <c r="G1835" s="2">
        <v>10654</v>
      </c>
      <c r="H1835" s="2" t="s">
        <v>767</v>
      </c>
      <c r="I1835" s="2" t="s">
        <v>828</v>
      </c>
      <c r="J1835" s="2" t="s">
        <v>829</v>
      </c>
    </row>
    <row r="1836" spans="6:10" ht="15" customHeight="1" x14ac:dyDescent="0.25">
      <c r="F1836" s="3" t="s">
        <v>3518</v>
      </c>
      <c r="G1836" s="2">
        <v>43650</v>
      </c>
      <c r="H1836" s="2" t="s">
        <v>767</v>
      </c>
      <c r="I1836" s="2" t="s">
        <v>1426</v>
      </c>
      <c r="J1836" s="2" t="s">
        <v>1427</v>
      </c>
    </row>
    <row r="1837" spans="6:10" ht="15" customHeight="1" x14ac:dyDescent="0.25">
      <c r="F1837" s="3" t="s">
        <v>3519</v>
      </c>
      <c r="G1837" s="2">
        <v>43687</v>
      </c>
      <c r="H1837" s="2" t="s">
        <v>767</v>
      </c>
      <c r="I1837" s="2" t="s">
        <v>830</v>
      </c>
      <c r="J1837" s="2" t="s">
        <v>831</v>
      </c>
    </row>
    <row r="1838" spans="6:10" ht="15" customHeight="1" x14ac:dyDescent="0.25">
      <c r="F1838" s="3" t="s">
        <v>3520</v>
      </c>
      <c r="G1838" s="2">
        <v>10667</v>
      </c>
      <c r="H1838" s="2" t="s">
        <v>767</v>
      </c>
      <c r="I1838" s="2" t="s">
        <v>832</v>
      </c>
      <c r="J1838" s="2" t="s">
        <v>833</v>
      </c>
    </row>
    <row r="1839" spans="6:10" ht="15" customHeight="1" x14ac:dyDescent="0.25">
      <c r="F1839" s="3" t="s">
        <v>3521</v>
      </c>
      <c r="G1839" s="2">
        <v>10758</v>
      </c>
      <c r="H1839" s="2" t="s">
        <v>767</v>
      </c>
      <c r="I1839" s="2" t="s">
        <v>834</v>
      </c>
      <c r="J1839" s="2" t="s">
        <v>835</v>
      </c>
    </row>
    <row r="1840" spans="6:10" ht="15" customHeight="1" x14ac:dyDescent="0.25">
      <c r="F1840" s="3" t="s">
        <v>3522</v>
      </c>
      <c r="G1840" s="2">
        <v>10725</v>
      </c>
      <c r="H1840" s="2" t="s">
        <v>767</v>
      </c>
      <c r="I1840" s="2" t="s">
        <v>836</v>
      </c>
      <c r="J1840" s="2" t="s">
        <v>837</v>
      </c>
    </row>
    <row r="1841" spans="6:10" ht="15" customHeight="1" x14ac:dyDescent="0.25">
      <c r="F1841" s="3" t="s">
        <v>3523</v>
      </c>
      <c r="G1841" s="2">
        <v>10731</v>
      </c>
      <c r="H1841" s="2" t="s">
        <v>767</v>
      </c>
      <c r="I1841" s="2" t="s">
        <v>838</v>
      </c>
      <c r="J1841" s="2" t="s">
        <v>839</v>
      </c>
    </row>
    <row r="1842" spans="6:10" ht="15" customHeight="1" x14ac:dyDescent="0.25">
      <c r="F1842" s="3" t="s">
        <v>3524</v>
      </c>
      <c r="G1842" s="2">
        <v>10834</v>
      </c>
      <c r="H1842" s="2" t="s">
        <v>767</v>
      </c>
      <c r="I1842" s="2" t="s">
        <v>840</v>
      </c>
      <c r="J1842" s="2" t="s">
        <v>841</v>
      </c>
    </row>
    <row r="1843" spans="6:10" ht="15" customHeight="1" x14ac:dyDescent="0.25">
      <c r="F1843" s="3" t="s">
        <v>3525</v>
      </c>
      <c r="G1843" s="2">
        <v>11063</v>
      </c>
      <c r="H1843" s="2" t="s">
        <v>767</v>
      </c>
      <c r="I1843" s="2" t="s">
        <v>1198</v>
      </c>
      <c r="J1843" s="2" t="s">
        <v>1199</v>
      </c>
    </row>
    <row r="1844" spans="6:10" ht="15" customHeight="1" x14ac:dyDescent="0.25">
      <c r="F1844" s="3" t="s">
        <v>3526</v>
      </c>
      <c r="G1844" s="2">
        <v>11059</v>
      </c>
      <c r="H1844" s="2" t="s">
        <v>767</v>
      </c>
      <c r="I1844" s="2" t="s">
        <v>842</v>
      </c>
      <c r="J1844" s="2" t="s">
        <v>843</v>
      </c>
    </row>
    <row r="1845" spans="6:10" ht="15" customHeight="1" x14ac:dyDescent="0.25">
      <c r="F1845" s="3" t="s">
        <v>3527</v>
      </c>
      <c r="G1845" s="2">
        <v>43778</v>
      </c>
      <c r="H1845" s="2" t="s">
        <v>767</v>
      </c>
      <c r="I1845" s="2" t="s">
        <v>1044</v>
      </c>
      <c r="J1845" s="2" t="s">
        <v>1045</v>
      </c>
    </row>
    <row r="1846" spans="6:10" ht="15" customHeight="1" x14ac:dyDescent="0.25">
      <c r="F1846" s="3" t="s">
        <v>3528</v>
      </c>
      <c r="G1846" s="2">
        <v>10777</v>
      </c>
      <c r="H1846" s="2" t="s">
        <v>767</v>
      </c>
      <c r="I1846" s="2" t="s">
        <v>844</v>
      </c>
      <c r="J1846" s="2" t="s">
        <v>845</v>
      </c>
    </row>
    <row r="1847" spans="6:10" ht="15" customHeight="1" x14ac:dyDescent="0.25">
      <c r="F1847" s="3" t="s">
        <v>3529</v>
      </c>
      <c r="G1847" s="2">
        <v>10709</v>
      </c>
      <c r="H1847" s="2" t="s">
        <v>767</v>
      </c>
      <c r="I1847" s="2" t="s">
        <v>1046</v>
      </c>
      <c r="J1847" s="2" t="s">
        <v>1047</v>
      </c>
    </row>
    <row r="1848" spans="6:10" ht="15" customHeight="1" x14ac:dyDescent="0.25">
      <c r="F1848" s="3" t="s">
        <v>3530</v>
      </c>
      <c r="G1848" s="2">
        <v>10812</v>
      </c>
      <c r="H1848" s="2" t="s">
        <v>767</v>
      </c>
      <c r="I1848" s="2" t="s">
        <v>846</v>
      </c>
      <c r="J1848" s="2" t="s">
        <v>847</v>
      </c>
    </row>
    <row r="1849" spans="6:10" ht="15" customHeight="1" x14ac:dyDescent="0.25">
      <c r="F1849" s="3" t="s">
        <v>3531</v>
      </c>
      <c r="G1849" s="2">
        <v>10646</v>
      </c>
      <c r="H1849" s="2" t="s">
        <v>767</v>
      </c>
      <c r="I1849" s="2" t="s">
        <v>848</v>
      </c>
      <c r="J1849" s="2" t="s">
        <v>849</v>
      </c>
    </row>
    <row r="1850" spans="6:10" ht="15" customHeight="1" x14ac:dyDescent="0.25">
      <c r="F1850" s="3" t="s">
        <v>3532</v>
      </c>
      <c r="G1850" s="2">
        <v>10810</v>
      </c>
      <c r="H1850" s="2" t="s">
        <v>767</v>
      </c>
      <c r="I1850" s="2" t="s">
        <v>850</v>
      </c>
      <c r="J1850" s="2" t="s">
        <v>851</v>
      </c>
    </row>
    <row r="1851" spans="6:10" ht="15" customHeight="1" x14ac:dyDescent="0.25">
      <c r="F1851" s="3" t="s">
        <v>3533</v>
      </c>
      <c r="G1851" s="2">
        <v>10941</v>
      </c>
      <c r="H1851" s="2" t="s">
        <v>767</v>
      </c>
      <c r="I1851" s="2" t="s">
        <v>852</v>
      </c>
      <c r="J1851" s="2" t="s">
        <v>853</v>
      </c>
    </row>
    <row r="1852" spans="6:10" ht="15" customHeight="1" x14ac:dyDescent="0.25">
      <c r="F1852" s="3" t="s">
        <v>3534</v>
      </c>
      <c r="G1852" s="2">
        <v>11524</v>
      </c>
      <c r="H1852" s="2" t="s">
        <v>767</v>
      </c>
      <c r="I1852" s="2" t="s">
        <v>854</v>
      </c>
      <c r="J1852" s="2" t="s">
        <v>855</v>
      </c>
    </row>
    <row r="1853" spans="6:10" ht="15" customHeight="1" x14ac:dyDescent="0.25">
      <c r="F1853" s="3" t="s">
        <v>3535</v>
      </c>
      <c r="G1853" s="2">
        <v>10883</v>
      </c>
      <c r="H1853" s="2" t="s">
        <v>767</v>
      </c>
      <c r="I1853" s="2" t="s">
        <v>856</v>
      </c>
      <c r="J1853" s="2" t="s">
        <v>857</v>
      </c>
    </row>
    <row r="1854" spans="6:10" ht="15" customHeight="1" x14ac:dyDescent="0.25">
      <c r="F1854" s="3" t="s">
        <v>3536</v>
      </c>
      <c r="G1854" s="2">
        <v>6932</v>
      </c>
      <c r="H1854" s="2" t="s">
        <v>767</v>
      </c>
      <c r="I1854" s="2" t="s">
        <v>858</v>
      </c>
      <c r="J1854" s="2" t="s">
        <v>859</v>
      </c>
    </row>
    <row r="1855" spans="6:10" ht="15" customHeight="1" x14ac:dyDescent="0.25">
      <c r="F1855" s="3" t="s">
        <v>3537</v>
      </c>
      <c r="G1855" s="2">
        <v>11081</v>
      </c>
      <c r="H1855" s="2" t="s">
        <v>767</v>
      </c>
      <c r="I1855" s="2" t="s">
        <v>860</v>
      </c>
      <c r="J1855" s="2" t="s">
        <v>861</v>
      </c>
    </row>
    <row r="1856" spans="6:10" ht="15" customHeight="1" x14ac:dyDescent="0.25">
      <c r="F1856" s="3" t="s">
        <v>3538</v>
      </c>
      <c r="G1856" s="2">
        <v>43606</v>
      </c>
      <c r="H1856" s="2" t="s">
        <v>767</v>
      </c>
      <c r="I1856" s="2" t="s">
        <v>862</v>
      </c>
      <c r="J1856" s="2" t="s">
        <v>863</v>
      </c>
    </row>
    <row r="1857" spans="6:10" ht="15" customHeight="1" x14ac:dyDescent="0.25">
      <c r="F1857" s="3" t="s">
        <v>3539</v>
      </c>
      <c r="G1857" s="2">
        <v>11196</v>
      </c>
      <c r="H1857" s="2" t="s">
        <v>767</v>
      </c>
      <c r="I1857" s="2" t="s">
        <v>864</v>
      </c>
      <c r="J1857" s="2" t="s">
        <v>865</v>
      </c>
    </row>
    <row r="1858" spans="6:10" ht="15" customHeight="1" x14ac:dyDescent="0.25">
      <c r="F1858" s="3" t="s">
        <v>3540</v>
      </c>
      <c r="G1858" s="2">
        <v>43555</v>
      </c>
      <c r="H1858" s="2" t="s">
        <v>767</v>
      </c>
      <c r="I1858" s="2" t="s">
        <v>1428</v>
      </c>
      <c r="J1858" s="2" t="s">
        <v>1429</v>
      </c>
    </row>
    <row r="1859" spans="6:10" ht="15" customHeight="1" x14ac:dyDescent="0.25">
      <c r="F1859" s="3" t="s">
        <v>3541</v>
      </c>
      <c r="G1859" s="2">
        <v>10656</v>
      </c>
      <c r="H1859" s="2" t="s">
        <v>767</v>
      </c>
      <c r="I1859" s="2" t="s">
        <v>367</v>
      </c>
      <c r="J1859" s="2" t="s">
        <v>866</v>
      </c>
    </row>
    <row r="1860" spans="6:10" ht="15" customHeight="1" x14ac:dyDescent="0.25">
      <c r="F1860" s="3" t="s">
        <v>3542</v>
      </c>
      <c r="G1860" s="2">
        <v>10662</v>
      </c>
      <c r="H1860" s="2" t="s">
        <v>767</v>
      </c>
      <c r="I1860" s="2" t="s">
        <v>867</v>
      </c>
      <c r="J1860" s="2" t="s">
        <v>868</v>
      </c>
    </row>
    <row r="1861" spans="6:10" ht="15" customHeight="1" x14ac:dyDescent="0.25">
      <c r="F1861" s="3" t="s">
        <v>3543</v>
      </c>
      <c r="G1861" s="2">
        <v>6549</v>
      </c>
      <c r="H1861" s="2" t="s">
        <v>767</v>
      </c>
      <c r="I1861" s="2" t="s">
        <v>869</v>
      </c>
      <c r="J1861" s="2" t="s">
        <v>870</v>
      </c>
    </row>
    <row r="1862" spans="6:10" ht="15" customHeight="1" x14ac:dyDescent="0.25">
      <c r="F1862" s="3" t="s">
        <v>3544</v>
      </c>
      <c r="G1862" s="2">
        <v>10668</v>
      </c>
      <c r="H1862" s="2" t="s">
        <v>767</v>
      </c>
      <c r="I1862" s="2" t="s">
        <v>1498</v>
      </c>
      <c r="J1862" s="2" t="s">
        <v>1499</v>
      </c>
    </row>
    <row r="1863" spans="6:10" ht="15" customHeight="1" x14ac:dyDescent="0.25">
      <c r="F1863" s="3" t="s">
        <v>3545</v>
      </c>
      <c r="G1863" s="2">
        <v>43629</v>
      </c>
      <c r="H1863" s="2" t="s">
        <v>767</v>
      </c>
      <c r="I1863" s="2" t="s">
        <v>1048</v>
      </c>
      <c r="J1863" s="2" t="s">
        <v>1049</v>
      </c>
    </row>
    <row r="1864" spans="6:10" ht="15" customHeight="1" x14ac:dyDescent="0.25">
      <c r="F1864" s="3" t="s">
        <v>3546</v>
      </c>
      <c r="G1864" s="2">
        <v>43871</v>
      </c>
      <c r="H1864" s="2" t="s">
        <v>767</v>
      </c>
      <c r="I1864" s="2" t="s">
        <v>1200</v>
      </c>
      <c r="J1864" s="2" t="s">
        <v>1201</v>
      </c>
    </row>
    <row r="1865" spans="6:10" ht="15" customHeight="1" x14ac:dyDescent="0.25">
      <c r="F1865" s="3" t="s">
        <v>3547</v>
      </c>
      <c r="G1865" s="2">
        <v>10817</v>
      </c>
      <c r="H1865" s="2" t="s">
        <v>767</v>
      </c>
      <c r="I1865" s="2" t="s">
        <v>871</v>
      </c>
      <c r="J1865" s="2" t="s">
        <v>872</v>
      </c>
    </row>
    <row r="1866" spans="6:10" ht="15" customHeight="1" x14ac:dyDescent="0.25">
      <c r="F1866" s="3" t="s">
        <v>3548</v>
      </c>
      <c r="G1866" s="2">
        <v>10771</v>
      </c>
      <c r="H1866" s="2" t="s">
        <v>767</v>
      </c>
      <c r="I1866" s="2" t="s">
        <v>873</v>
      </c>
      <c r="J1866" s="2" t="s">
        <v>874</v>
      </c>
    </row>
    <row r="1867" spans="6:10" ht="15" customHeight="1" x14ac:dyDescent="0.25">
      <c r="F1867" s="3" t="s">
        <v>3549</v>
      </c>
      <c r="G1867" s="2">
        <v>10988</v>
      </c>
      <c r="H1867" s="2" t="s">
        <v>767</v>
      </c>
      <c r="I1867" s="2" t="s">
        <v>875</v>
      </c>
      <c r="J1867" s="2" t="s">
        <v>876</v>
      </c>
    </row>
    <row r="1868" spans="6:10" ht="15" customHeight="1" x14ac:dyDescent="0.25">
      <c r="F1868" s="3" t="s">
        <v>3550</v>
      </c>
      <c r="G1868" s="2">
        <v>10794</v>
      </c>
      <c r="H1868" s="2" t="s">
        <v>767</v>
      </c>
      <c r="I1868" s="2" t="s">
        <v>1397</v>
      </c>
      <c r="J1868" s="2" t="s">
        <v>1398</v>
      </c>
    </row>
    <row r="1869" spans="6:10" ht="15" customHeight="1" x14ac:dyDescent="0.25">
      <c r="F1869" s="3" t="s">
        <v>3551</v>
      </c>
      <c r="G1869" s="2">
        <v>10867</v>
      </c>
      <c r="H1869" s="2" t="s">
        <v>767</v>
      </c>
      <c r="I1869" s="2" t="s">
        <v>877</v>
      </c>
      <c r="J1869" s="2" t="s">
        <v>878</v>
      </c>
    </row>
    <row r="1870" spans="6:10" ht="15" customHeight="1" x14ac:dyDescent="0.25">
      <c r="F1870" s="3" t="s">
        <v>3552</v>
      </c>
      <c r="G1870" s="2">
        <v>10958</v>
      </c>
      <c r="H1870" s="2" t="s">
        <v>767</v>
      </c>
      <c r="I1870" s="2" t="s">
        <v>1411</v>
      </c>
      <c r="J1870" s="2" t="s">
        <v>1412</v>
      </c>
    </row>
    <row r="1871" spans="6:10" ht="15" customHeight="1" x14ac:dyDescent="0.25">
      <c r="F1871" s="3" t="s">
        <v>3553</v>
      </c>
      <c r="G1871" s="2">
        <v>10891</v>
      </c>
      <c r="H1871" s="2" t="s">
        <v>767</v>
      </c>
      <c r="I1871" s="2" t="s">
        <v>879</v>
      </c>
      <c r="J1871" s="2" t="s">
        <v>880</v>
      </c>
    </row>
    <row r="1872" spans="6:10" ht="15" customHeight="1" x14ac:dyDescent="0.25">
      <c r="F1872" s="3" t="s">
        <v>3554</v>
      </c>
      <c r="G1872" s="2">
        <v>10659</v>
      </c>
      <c r="H1872" s="2" t="s">
        <v>767</v>
      </c>
      <c r="I1872" s="2" t="s">
        <v>881</v>
      </c>
      <c r="J1872" s="2" t="s">
        <v>882</v>
      </c>
    </row>
    <row r="1873" spans="6:10" ht="15" customHeight="1" x14ac:dyDescent="0.25">
      <c r="F1873" s="3" t="s">
        <v>3555</v>
      </c>
      <c r="G1873" s="2">
        <v>10660</v>
      </c>
      <c r="H1873" s="2" t="s">
        <v>767</v>
      </c>
      <c r="I1873" s="2" t="s">
        <v>883</v>
      </c>
      <c r="J1873" s="2" t="s">
        <v>884</v>
      </c>
    </row>
    <row r="1874" spans="6:10" ht="15" customHeight="1" x14ac:dyDescent="0.25">
      <c r="F1874" s="3" t="s">
        <v>3556</v>
      </c>
      <c r="G1874" s="2">
        <v>43896</v>
      </c>
      <c r="H1874" s="2" t="s">
        <v>767</v>
      </c>
      <c r="I1874" s="2" t="s">
        <v>1440</v>
      </c>
      <c r="J1874" s="2" t="s">
        <v>1441</v>
      </c>
    </row>
    <row r="1875" spans="6:10" ht="15" customHeight="1" x14ac:dyDescent="0.25">
      <c r="F1875" s="3" t="s">
        <v>3557</v>
      </c>
      <c r="G1875" s="2">
        <v>10779</v>
      </c>
      <c r="H1875" s="2" t="s">
        <v>767</v>
      </c>
      <c r="I1875" s="2" t="s">
        <v>885</v>
      </c>
      <c r="J1875" s="2" t="s">
        <v>886</v>
      </c>
    </row>
    <row r="1876" spans="6:10" ht="15" customHeight="1" x14ac:dyDescent="0.25">
      <c r="F1876" s="3" t="s">
        <v>3558</v>
      </c>
      <c r="G1876" s="2">
        <v>10893</v>
      </c>
      <c r="H1876" s="2" t="s">
        <v>767</v>
      </c>
      <c r="I1876" s="2" t="s">
        <v>887</v>
      </c>
      <c r="J1876" s="2" t="s">
        <v>888</v>
      </c>
    </row>
    <row r="1877" spans="6:10" ht="15" customHeight="1" x14ac:dyDescent="0.25">
      <c r="F1877" s="3" t="s">
        <v>3559</v>
      </c>
      <c r="G1877" s="2">
        <v>10701</v>
      </c>
      <c r="H1877" s="2" t="s">
        <v>767</v>
      </c>
      <c r="I1877" s="2" t="s">
        <v>889</v>
      </c>
      <c r="J1877" s="2" t="s">
        <v>890</v>
      </c>
    </row>
    <row r="1878" spans="6:10" ht="15" customHeight="1" x14ac:dyDescent="0.25">
      <c r="F1878" s="3" t="s">
        <v>3560</v>
      </c>
      <c r="G1878" s="2">
        <v>10939</v>
      </c>
      <c r="H1878" s="2" t="s">
        <v>767</v>
      </c>
      <c r="I1878" s="2" t="s">
        <v>891</v>
      </c>
      <c r="J1878" s="2" t="s">
        <v>892</v>
      </c>
    </row>
    <row r="1879" spans="6:10" ht="15" customHeight="1" x14ac:dyDescent="0.25">
      <c r="F1879" s="3" t="s">
        <v>3561</v>
      </c>
      <c r="G1879" s="2">
        <v>10887</v>
      </c>
      <c r="H1879" s="2" t="s">
        <v>767</v>
      </c>
      <c r="I1879" s="2" t="s">
        <v>1050</v>
      </c>
      <c r="J1879" s="2" t="s">
        <v>1051</v>
      </c>
    </row>
    <row r="1880" spans="6:10" ht="15" customHeight="1" x14ac:dyDescent="0.25">
      <c r="F1880" s="3" t="s">
        <v>3562</v>
      </c>
      <c r="G1880" s="2">
        <v>10863</v>
      </c>
      <c r="H1880" s="2" t="s">
        <v>767</v>
      </c>
      <c r="I1880" s="2" t="s">
        <v>893</v>
      </c>
      <c r="J1880" s="2" t="s">
        <v>894</v>
      </c>
    </row>
    <row r="1881" spans="6:10" ht="15" customHeight="1" x14ac:dyDescent="0.25">
      <c r="F1881" s="3" t="s">
        <v>3563</v>
      </c>
      <c r="G1881" s="2">
        <v>43714</v>
      </c>
      <c r="H1881" s="2" t="s">
        <v>767</v>
      </c>
      <c r="I1881" s="2" t="s">
        <v>895</v>
      </c>
      <c r="J1881" s="2" t="s">
        <v>896</v>
      </c>
    </row>
    <row r="1882" spans="6:10" ht="15" customHeight="1" x14ac:dyDescent="0.25">
      <c r="F1882" s="3" t="s">
        <v>3564</v>
      </c>
      <c r="G1882" s="2">
        <v>10728</v>
      </c>
      <c r="H1882" s="2" t="s">
        <v>767</v>
      </c>
      <c r="I1882" s="2" t="s">
        <v>897</v>
      </c>
      <c r="J1882" s="2" t="s">
        <v>898</v>
      </c>
    </row>
    <row r="1883" spans="6:10" ht="15" customHeight="1" x14ac:dyDescent="0.25">
      <c r="F1883" s="3" t="s">
        <v>3565</v>
      </c>
      <c r="G1883" s="2">
        <v>10724</v>
      </c>
      <c r="H1883" s="2" t="s">
        <v>767</v>
      </c>
      <c r="I1883" s="2" t="s">
        <v>899</v>
      </c>
      <c r="J1883" s="2" t="s">
        <v>900</v>
      </c>
    </row>
    <row r="1884" spans="6:10" ht="15" customHeight="1" x14ac:dyDescent="0.25">
      <c r="F1884" s="3" t="s">
        <v>3566</v>
      </c>
      <c r="G1884" s="2">
        <v>10992</v>
      </c>
      <c r="H1884" s="2" t="s">
        <v>767</v>
      </c>
      <c r="I1884" s="2" t="s">
        <v>1052</v>
      </c>
      <c r="J1884" s="2" t="s">
        <v>1053</v>
      </c>
    </row>
    <row r="1885" spans="6:10" ht="15" customHeight="1" x14ac:dyDescent="0.25">
      <c r="F1885" s="3" t="s">
        <v>3567</v>
      </c>
      <c r="G1885" s="2">
        <v>10704</v>
      </c>
      <c r="H1885" s="2" t="s">
        <v>767</v>
      </c>
      <c r="I1885" s="2" t="s">
        <v>901</v>
      </c>
      <c r="J1885" s="2" t="s">
        <v>902</v>
      </c>
    </row>
    <row r="1886" spans="6:10" ht="15" customHeight="1" x14ac:dyDescent="0.25">
      <c r="F1886" s="3" t="s">
        <v>3568</v>
      </c>
      <c r="G1886" s="2">
        <v>10722</v>
      </c>
      <c r="H1886" s="2" t="s">
        <v>767</v>
      </c>
      <c r="I1886" s="2" t="s">
        <v>903</v>
      </c>
      <c r="J1886" s="2" t="s">
        <v>904</v>
      </c>
    </row>
    <row r="1887" spans="6:10" ht="15" customHeight="1" x14ac:dyDescent="0.25">
      <c r="F1887" s="3" t="s">
        <v>3569</v>
      </c>
      <c r="G1887" s="2">
        <v>10726</v>
      </c>
      <c r="H1887" s="2" t="s">
        <v>767</v>
      </c>
      <c r="I1887" s="2" t="s">
        <v>905</v>
      </c>
      <c r="J1887" s="2" t="s">
        <v>906</v>
      </c>
    </row>
    <row r="1888" spans="6:10" ht="15" customHeight="1" x14ac:dyDescent="0.25">
      <c r="F1888" s="3" t="s">
        <v>3570</v>
      </c>
      <c r="G1888" s="2">
        <v>10856</v>
      </c>
      <c r="H1888" s="2" t="s">
        <v>767</v>
      </c>
      <c r="I1888" s="2" t="s">
        <v>907</v>
      </c>
      <c r="J1888" s="2" t="s">
        <v>908</v>
      </c>
    </row>
    <row r="1889" spans="6:10" ht="15" customHeight="1" x14ac:dyDescent="0.25">
      <c r="F1889" s="3" t="s">
        <v>3571</v>
      </c>
      <c r="G1889" s="2">
        <v>10710</v>
      </c>
      <c r="H1889" s="2" t="s">
        <v>767</v>
      </c>
      <c r="I1889" s="2" t="s">
        <v>909</v>
      </c>
      <c r="J1889" s="2" t="s">
        <v>910</v>
      </c>
    </row>
    <row r="1890" spans="6:10" ht="15" customHeight="1" x14ac:dyDescent="0.25">
      <c r="F1890" s="3" t="s">
        <v>3572</v>
      </c>
      <c r="G1890" s="2">
        <v>11066</v>
      </c>
      <c r="H1890" s="2" t="s">
        <v>767</v>
      </c>
      <c r="I1890" s="2" t="s">
        <v>820</v>
      </c>
      <c r="J1890" s="2" t="s">
        <v>821</v>
      </c>
    </row>
    <row r="1891" spans="6:10" ht="15" customHeight="1" x14ac:dyDescent="0.25">
      <c r="F1891" s="3" t="s">
        <v>3573</v>
      </c>
      <c r="G1891" s="2">
        <v>99000005</v>
      </c>
      <c r="H1891" s="2" t="s">
        <v>19</v>
      </c>
      <c r="I1891" s="2" t="s">
        <v>264</v>
      </c>
      <c r="J1891" s="2" t="s">
        <v>265</v>
      </c>
    </row>
    <row r="1892" spans="6:10" ht="15" customHeight="1" x14ac:dyDescent="0.25">
      <c r="F1892" s="3" t="s">
        <v>3574</v>
      </c>
      <c r="G1892" s="2">
        <v>99000047</v>
      </c>
      <c r="H1892" s="2" t="s">
        <v>1584</v>
      </c>
      <c r="I1892" s="2" t="s">
        <v>264</v>
      </c>
      <c r="J1892" s="2" t="s">
        <v>1944</v>
      </c>
    </row>
    <row r="1893" spans="6:10" ht="15" customHeight="1" x14ac:dyDescent="0.25">
      <c r="F1893" s="3" t="s">
        <v>3575</v>
      </c>
      <c r="G1893" s="2">
        <v>99000030</v>
      </c>
      <c r="H1893" s="2" t="s">
        <v>540</v>
      </c>
      <c r="I1893" s="2" t="s">
        <v>264</v>
      </c>
      <c r="J1893" s="2" t="s">
        <v>725</v>
      </c>
    </row>
    <row r="1894" spans="6:10" ht="15" customHeight="1" x14ac:dyDescent="0.25">
      <c r="F1894" s="3" t="s">
        <v>3576</v>
      </c>
      <c r="G1894" s="2">
        <v>99000031</v>
      </c>
      <c r="H1894" s="2" t="s">
        <v>728</v>
      </c>
      <c r="I1894" s="2" t="s">
        <v>264</v>
      </c>
      <c r="J1894" s="2" t="s">
        <v>911</v>
      </c>
    </row>
    <row r="1895" spans="6:10" ht="15" customHeight="1" x14ac:dyDescent="0.25">
      <c r="F1895" s="3" t="s">
        <v>3577</v>
      </c>
      <c r="G1895" s="2">
        <v>99000006</v>
      </c>
      <c r="H1895" s="2" t="s">
        <v>23</v>
      </c>
      <c r="I1895" s="2" t="s">
        <v>264</v>
      </c>
      <c r="J1895" s="2" t="s">
        <v>267</v>
      </c>
    </row>
    <row r="1896" spans="6:10" ht="15" customHeight="1" x14ac:dyDescent="0.25">
      <c r="F1896" s="3" t="s">
        <v>3578</v>
      </c>
      <c r="G1896" s="2">
        <v>99000048</v>
      </c>
      <c r="H1896" s="2" t="s">
        <v>645</v>
      </c>
      <c r="I1896" s="2" t="s">
        <v>264</v>
      </c>
      <c r="J1896" s="2" t="s">
        <v>726</v>
      </c>
    </row>
    <row r="1897" spans="6:10" ht="15" customHeight="1" x14ac:dyDescent="0.25">
      <c r="F1897" s="3" t="s">
        <v>3579</v>
      </c>
      <c r="G1897" s="2">
        <v>99000032</v>
      </c>
      <c r="H1897" s="2" t="s">
        <v>741</v>
      </c>
      <c r="I1897" s="2" t="s">
        <v>264</v>
      </c>
      <c r="J1897" s="2" t="s">
        <v>912</v>
      </c>
    </row>
    <row r="1898" spans="6:10" ht="15" customHeight="1" x14ac:dyDescent="0.25">
      <c r="F1898" s="3" t="s">
        <v>3580</v>
      </c>
      <c r="G1898" s="2">
        <v>99000042</v>
      </c>
      <c r="H1898" s="2" t="s">
        <v>654</v>
      </c>
      <c r="I1898" s="2" t="s">
        <v>264</v>
      </c>
      <c r="J1898" s="2" t="s">
        <v>727</v>
      </c>
    </row>
    <row r="1899" spans="6:10" ht="15" customHeight="1" x14ac:dyDescent="0.25">
      <c r="F1899" s="3" t="s">
        <v>3581</v>
      </c>
      <c r="G1899" s="2">
        <v>99000007</v>
      </c>
      <c r="H1899" s="2" t="s">
        <v>48</v>
      </c>
      <c r="I1899" s="2" t="s">
        <v>264</v>
      </c>
      <c r="J1899" s="2" t="s">
        <v>269</v>
      </c>
    </row>
    <row r="1900" spans="6:10" ht="15" customHeight="1" x14ac:dyDescent="0.25">
      <c r="F1900" s="3" t="s">
        <v>3582</v>
      </c>
      <c r="G1900" s="2">
        <v>99000016</v>
      </c>
      <c r="H1900" s="2" t="s">
        <v>304</v>
      </c>
      <c r="I1900" s="2" t="s">
        <v>264</v>
      </c>
      <c r="J1900" s="2" t="s">
        <v>321</v>
      </c>
    </row>
    <row r="1901" spans="6:10" ht="15" customHeight="1" x14ac:dyDescent="0.25">
      <c r="F1901" s="3" t="s">
        <v>3583</v>
      </c>
      <c r="G1901" s="2">
        <v>99000067</v>
      </c>
      <c r="H1901" s="2" t="s">
        <v>1267</v>
      </c>
      <c r="I1901" s="2" t="s">
        <v>264</v>
      </c>
      <c r="J1901" s="2" t="s">
        <v>1302</v>
      </c>
    </row>
    <row r="1902" spans="6:10" ht="15" customHeight="1" x14ac:dyDescent="0.25">
      <c r="F1902" s="3" t="s">
        <v>3584</v>
      </c>
      <c r="G1902" s="2">
        <v>99000063</v>
      </c>
      <c r="H1902" s="2" t="s">
        <v>1060</v>
      </c>
      <c r="I1902" s="2" t="s">
        <v>264</v>
      </c>
      <c r="J1902" s="2" t="s">
        <v>1072</v>
      </c>
    </row>
    <row r="1903" spans="6:10" ht="15" customHeight="1" x14ac:dyDescent="0.25">
      <c r="F1903" s="3" t="s">
        <v>3585</v>
      </c>
      <c r="G1903" s="2">
        <v>99000043</v>
      </c>
      <c r="H1903" s="2" t="s">
        <v>1103</v>
      </c>
      <c r="I1903" s="2" t="s">
        <v>264</v>
      </c>
      <c r="J1903" s="2" t="s">
        <v>1171</v>
      </c>
    </row>
    <row r="1904" spans="6:10" ht="15" customHeight="1" x14ac:dyDescent="0.25">
      <c r="F1904" s="3" t="s">
        <v>3586</v>
      </c>
      <c r="G1904" s="2">
        <v>99000068</v>
      </c>
      <c r="H1904" s="2" t="s">
        <v>1110</v>
      </c>
      <c r="I1904" s="2" t="s">
        <v>264</v>
      </c>
      <c r="J1904" s="2" t="s">
        <v>1172</v>
      </c>
    </row>
    <row r="1905" spans="6:10" ht="15" customHeight="1" x14ac:dyDescent="0.25">
      <c r="F1905" s="3" t="s">
        <v>3587</v>
      </c>
      <c r="G1905" s="2">
        <v>99000039</v>
      </c>
      <c r="H1905" s="2" t="s">
        <v>1336</v>
      </c>
      <c r="I1905" s="2" t="s">
        <v>264</v>
      </c>
      <c r="J1905" s="2" t="s">
        <v>1390</v>
      </c>
    </row>
    <row r="1906" spans="6:10" ht="15" customHeight="1" x14ac:dyDescent="0.25">
      <c r="F1906" s="3" t="s">
        <v>3588</v>
      </c>
      <c r="G1906" s="2">
        <v>99000009</v>
      </c>
      <c r="H1906" s="2" t="s">
        <v>158</v>
      </c>
      <c r="I1906" s="2" t="s">
        <v>264</v>
      </c>
      <c r="J1906" s="2" t="s">
        <v>273</v>
      </c>
    </row>
    <row r="1907" spans="6:10" ht="15" customHeight="1" x14ac:dyDescent="0.25">
      <c r="F1907" s="3" t="s">
        <v>3589</v>
      </c>
      <c r="G1907" s="2">
        <v>99000056</v>
      </c>
      <c r="H1907" s="2" t="s">
        <v>1113</v>
      </c>
      <c r="I1907" s="2" t="s">
        <v>264</v>
      </c>
      <c r="J1907" s="2" t="s">
        <v>1173</v>
      </c>
    </row>
    <row r="1908" spans="6:10" ht="15" customHeight="1" x14ac:dyDescent="0.25">
      <c r="F1908" s="3" t="s">
        <v>3590</v>
      </c>
      <c r="G1908" s="2">
        <v>99000045</v>
      </c>
      <c r="H1908" s="2" t="s">
        <v>1122</v>
      </c>
      <c r="I1908" s="2" t="s">
        <v>264</v>
      </c>
      <c r="J1908" s="2" t="s">
        <v>1174</v>
      </c>
    </row>
    <row r="1909" spans="6:10" ht="15" customHeight="1" x14ac:dyDescent="0.25">
      <c r="F1909" s="3" t="s">
        <v>3591</v>
      </c>
      <c r="G1909" s="2">
        <v>99000025</v>
      </c>
      <c r="H1909" s="2" t="s">
        <v>1127</v>
      </c>
      <c r="I1909" s="2" t="s">
        <v>264</v>
      </c>
      <c r="J1909" s="2" t="s">
        <v>1175</v>
      </c>
    </row>
    <row r="1910" spans="6:10" ht="15" customHeight="1" x14ac:dyDescent="0.25">
      <c r="F1910" s="3" t="s">
        <v>3592</v>
      </c>
      <c r="G1910" s="2">
        <v>99000021</v>
      </c>
      <c r="H1910" s="2" t="s">
        <v>390</v>
      </c>
      <c r="I1910" s="2" t="s">
        <v>264</v>
      </c>
      <c r="J1910" s="2" t="s">
        <v>445</v>
      </c>
    </row>
    <row r="1911" spans="6:10" ht="15" customHeight="1" x14ac:dyDescent="0.25">
      <c r="F1911" s="3" t="s">
        <v>3593</v>
      </c>
      <c r="G1911" s="2">
        <v>99000008</v>
      </c>
      <c r="H1911" s="2" t="s">
        <v>109</v>
      </c>
      <c r="I1911" s="2" t="s">
        <v>264</v>
      </c>
      <c r="J1911" s="2" t="s">
        <v>271</v>
      </c>
    </row>
    <row r="1912" spans="6:10" ht="15" customHeight="1" x14ac:dyDescent="0.25">
      <c r="F1912" s="3" t="s">
        <v>3594</v>
      </c>
      <c r="G1912" s="2">
        <v>99000022</v>
      </c>
      <c r="H1912" s="2" t="s">
        <v>446</v>
      </c>
      <c r="I1912" s="2" t="s">
        <v>264</v>
      </c>
      <c r="J1912" s="2" t="s">
        <v>502</v>
      </c>
    </row>
    <row r="1913" spans="6:10" ht="15" customHeight="1" x14ac:dyDescent="0.25">
      <c r="F1913" s="3" t="s">
        <v>3595</v>
      </c>
      <c r="G1913" s="2">
        <v>99000010</v>
      </c>
      <c r="H1913" s="2" t="s">
        <v>183</v>
      </c>
      <c r="I1913" s="2" t="s">
        <v>264</v>
      </c>
      <c r="J1913" s="2" t="s">
        <v>275</v>
      </c>
    </row>
    <row r="1914" spans="6:10" ht="15" customHeight="1" x14ac:dyDescent="0.25">
      <c r="F1914" s="3" t="s">
        <v>3596</v>
      </c>
      <c r="G1914" s="2">
        <v>99000012</v>
      </c>
      <c r="H1914" s="2" t="s">
        <v>223</v>
      </c>
      <c r="I1914" s="2" t="s">
        <v>264</v>
      </c>
      <c r="J1914" s="2" t="s">
        <v>279</v>
      </c>
    </row>
    <row r="1915" spans="6:10" ht="15" customHeight="1" x14ac:dyDescent="0.25">
      <c r="F1915" s="3" t="s">
        <v>3597</v>
      </c>
      <c r="G1915" s="2">
        <v>99000013</v>
      </c>
      <c r="H1915" s="2" t="s">
        <v>245</v>
      </c>
      <c r="I1915" s="2" t="s">
        <v>264</v>
      </c>
      <c r="J1915" s="2" t="s">
        <v>281</v>
      </c>
    </row>
    <row r="1916" spans="6:10" ht="15" customHeight="1" x14ac:dyDescent="0.25">
      <c r="F1916" s="3" t="s">
        <v>3598</v>
      </c>
      <c r="G1916" s="2">
        <v>99000060</v>
      </c>
      <c r="H1916" s="2" t="s">
        <v>1342</v>
      </c>
      <c r="I1916" s="2" t="s">
        <v>264</v>
      </c>
      <c r="J1916" s="2" t="s">
        <v>1391</v>
      </c>
    </row>
    <row r="1917" spans="6:10" ht="15" customHeight="1" x14ac:dyDescent="0.25">
      <c r="F1917" s="3" t="s">
        <v>3599</v>
      </c>
      <c r="G1917" s="2">
        <v>99000071</v>
      </c>
      <c r="H1917" s="2" t="s">
        <v>1069</v>
      </c>
      <c r="I1917" s="2" t="s">
        <v>264</v>
      </c>
      <c r="J1917" s="2" t="s">
        <v>1073</v>
      </c>
    </row>
    <row r="1918" spans="6:10" ht="15" customHeight="1" x14ac:dyDescent="0.25">
      <c r="F1918" s="3" t="s">
        <v>3600</v>
      </c>
      <c r="G1918" s="2">
        <v>99000038</v>
      </c>
      <c r="H1918" s="2" t="s">
        <v>1004</v>
      </c>
      <c r="I1918" s="2" t="s">
        <v>264</v>
      </c>
      <c r="J1918" s="2" t="s">
        <v>1029</v>
      </c>
    </row>
    <row r="1919" spans="6:10" ht="15" customHeight="1" x14ac:dyDescent="0.25">
      <c r="F1919" s="3" t="s">
        <v>3601</v>
      </c>
      <c r="G1919" s="2">
        <v>99000041</v>
      </c>
      <c r="H1919" s="2" t="s">
        <v>767</v>
      </c>
      <c r="I1919" s="2" t="s">
        <v>264</v>
      </c>
      <c r="J1919" s="2" t="s">
        <v>914</v>
      </c>
    </row>
    <row r="1920" spans="6:10" ht="15" customHeight="1" x14ac:dyDescent="0.25">
      <c r="F1920" s="3" t="s">
        <v>3602</v>
      </c>
      <c r="G1920" s="2">
        <v>99000017</v>
      </c>
      <c r="H1920" s="2" t="s">
        <v>283</v>
      </c>
      <c r="I1920" s="2" t="s">
        <v>284</v>
      </c>
      <c r="J1920" s="2" t="s">
        <v>285</v>
      </c>
    </row>
    <row r="1921" spans="6:10" ht="15" customHeight="1" x14ac:dyDescent="0.25">
      <c r="F1921" s="3" t="s">
        <v>3603</v>
      </c>
      <c r="G1921" s="2">
        <v>99000017</v>
      </c>
      <c r="H1921" s="2" t="s">
        <v>283</v>
      </c>
      <c r="I1921" s="2" t="s">
        <v>284</v>
      </c>
      <c r="J1921" s="2" t="s">
        <v>285</v>
      </c>
    </row>
    <row r="1922" spans="6:10" ht="15" customHeight="1" x14ac:dyDescent="0.25">
      <c r="F1922" s="3" t="s">
        <v>3604</v>
      </c>
      <c r="G1922" s="2">
        <v>12578</v>
      </c>
      <c r="H1922" s="2" t="s">
        <v>1074</v>
      </c>
      <c r="I1922" s="2" t="s">
        <v>1075</v>
      </c>
      <c r="J1922" s="2" t="s">
        <v>1076</v>
      </c>
    </row>
    <row r="1923" spans="6:10" ht="15" customHeight="1" x14ac:dyDescent="0.25">
      <c r="F1923" s="3" t="s">
        <v>3605</v>
      </c>
      <c r="G1923" s="2">
        <v>12576</v>
      </c>
      <c r="H1923" s="2" t="s">
        <v>1074</v>
      </c>
      <c r="I1923" s="2" t="s">
        <v>1077</v>
      </c>
      <c r="J1923" s="2" t="s">
        <v>1078</v>
      </c>
    </row>
    <row r="1924" spans="6:10" ht="15" customHeight="1" x14ac:dyDescent="0.25">
      <c r="F1924" s="3" t="s">
        <v>3606</v>
      </c>
      <c r="G1924" s="2">
        <v>12573</v>
      </c>
      <c r="H1924" s="2" t="s">
        <v>1074</v>
      </c>
      <c r="I1924" s="2" t="s">
        <v>1079</v>
      </c>
      <c r="J1924" s="2" t="s">
        <v>1080</v>
      </c>
    </row>
    <row r="1925" spans="6:10" ht="15" customHeight="1" x14ac:dyDescent="0.25">
      <c r="F1925" s="3" t="s">
        <v>3607</v>
      </c>
      <c r="G1925" s="2">
        <v>12574</v>
      </c>
      <c r="H1925" s="2" t="s">
        <v>1074</v>
      </c>
      <c r="I1925" s="2" t="s">
        <v>1576</v>
      </c>
      <c r="J1925" s="2" t="s">
        <v>1577</v>
      </c>
    </row>
    <row r="1926" spans="6:10" ht="15" customHeight="1" x14ac:dyDescent="0.25">
      <c r="F1926" s="3" t="s">
        <v>3608</v>
      </c>
      <c r="G1926" s="2">
        <v>12560</v>
      </c>
      <c r="H1926" s="2" t="s">
        <v>1074</v>
      </c>
      <c r="I1926" s="2" t="s">
        <v>1081</v>
      </c>
      <c r="J1926" s="2" t="s">
        <v>1082</v>
      </c>
    </row>
    <row r="1927" spans="6:10" ht="15" customHeight="1" x14ac:dyDescent="0.25">
      <c r="F1927" s="3" t="s">
        <v>3609</v>
      </c>
      <c r="G1927" s="2">
        <v>33765</v>
      </c>
      <c r="H1927" s="2" t="s">
        <v>19</v>
      </c>
      <c r="I1927" s="2" t="s">
        <v>20</v>
      </c>
      <c r="J1927" s="2" t="s">
        <v>21</v>
      </c>
    </row>
    <row r="1928" spans="6:10" ht="15" customHeight="1" x14ac:dyDescent="0.25">
      <c r="F1928" s="3" t="s">
        <v>3610</v>
      </c>
      <c r="G1928" s="2">
        <v>13303</v>
      </c>
      <c r="H1928" s="2" t="s">
        <v>915</v>
      </c>
      <c r="I1928" s="2" t="s">
        <v>916</v>
      </c>
      <c r="J1928" s="2" t="s">
        <v>917</v>
      </c>
    </row>
    <row r="1929" spans="6:10" ht="15" customHeight="1" x14ac:dyDescent="0.25">
      <c r="F1929" s="3" t="s">
        <v>3611</v>
      </c>
      <c r="G1929" s="2">
        <v>28055</v>
      </c>
      <c r="H1929" s="2" t="s">
        <v>1584</v>
      </c>
      <c r="I1929" s="2" t="s">
        <v>1585</v>
      </c>
      <c r="J1929" s="2" t="s">
        <v>1586</v>
      </c>
    </row>
    <row r="1930" spans="6:10" ht="15" customHeight="1" x14ac:dyDescent="0.25">
      <c r="F1930" s="3" t="s">
        <v>3612</v>
      </c>
      <c r="G1930" s="2">
        <v>28495</v>
      </c>
      <c r="H1930" s="2" t="s">
        <v>1584</v>
      </c>
      <c r="I1930" s="2" t="s">
        <v>1588</v>
      </c>
      <c r="J1930" s="2" t="s">
        <v>1589</v>
      </c>
    </row>
    <row r="1931" spans="6:10" ht="15" customHeight="1" x14ac:dyDescent="0.25">
      <c r="F1931" s="3" t="s">
        <v>3613</v>
      </c>
      <c r="G1931" s="2">
        <v>28056</v>
      </c>
      <c r="H1931" s="2" t="s">
        <v>1584</v>
      </c>
      <c r="I1931" s="2" t="s">
        <v>1591</v>
      </c>
      <c r="J1931" s="2" t="s">
        <v>1592</v>
      </c>
    </row>
    <row r="1932" spans="6:10" ht="15" customHeight="1" x14ac:dyDescent="0.25">
      <c r="F1932" s="3" t="s">
        <v>3614</v>
      </c>
      <c r="G1932" s="2">
        <v>18764</v>
      </c>
      <c r="H1932" s="2" t="s">
        <v>540</v>
      </c>
      <c r="I1932" s="2" t="s">
        <v>557</v>
      </c>
      <c r="J1932" s="2" t="s">
        <v>558</v>
      </c>
    </row>
    <row r="1933" spans="6:10" ht="15" customHeight="1" x14ac:dyDescent="0.25">
      <c r="F1933" s="3" t="s">
        <v>3615</v>
      </c>
      <c r="G1933" s="2">
        <v>13113</v>
      </c>
      <c r="H1933" s="2" t="s">
        <v>540</v>
      </c>
      <c r="I1933" s="2" t="s">
        <v>561</v>
      </c>
      <c r="J1933" s="2" t="s">
        <v>562</v>
      </c>
    </row>
    <row r="1934" spans="6:10" ht="15" customHeight="1" x14ac:dyDescent="0.25">
      <c r="F1934" s="3" t="s">
        <v>3616</v>
      </c>
      <c r="G1934" s="2">
        <v>18817</v>
      </c>
      <c r="H1934" s="2" t="s">
        <v>540</v>
      </c>
      <c r="I1934" s="2" t="s">
        <v>565</v>
      </c>
      <c r="J1934" s="2" t="s">
        <v>566</v>
      </c>
    </row>
    <row r="1935" spans="6:10" ht="15" customHeight="1" x14ac:dyDescent="0.25">
      <c r="F1935" s="3" t="s">
        <v>3617</v>
      </c>
      <c r="G1935" s="2">
        <v>19033</v>
      </c>
      <c r="H1935" s="2" t="s">
        <v>540</v>
      </c>
      <c r="I1935" s="2" t="s">
        <v>589</v>
      </c>
      <c r="J1935" s="2" t="s">
        <v>590</v>
      </c>
    </row>
    <row r="1936" spans="6:10" ht="15" customHeight="1" x14ac:dyDescent="0.25">
      <c r="F1936" s="3" t="s">
        <v>3618</v>
      </c>
      <c r="G1936" s="2">
        <v>18862</v>
      </c>
      <c r="H1936" s="2" t="s">
        <v>540</v>
      </c>
      <c r="I1936" s="2" t="s">
        <v>595</v>
      </c>
      <c r="J1936" s="2" t="s">
        <v>596</v>
      </c>
    </row>
    <row r="1937" spans="6:10" ht="15" customHeight="1" x14ac:dyDescent="0.25">
      <c r="F1937" s="3" t="s">
        <v>3619</v>
      </c>
      <c r="G1937" s="2">
        <v>18836</v>
      </c>
      <c r="H1937" s="2" t="s">
        <v>540</v>
      </c>
      <c r="I1937" s="2" t="s">
        <v>613</v>
      </c>
      <c r="J1937" s="2" t="s">
        <v>614</v>
      </c>
    </row>
    <row r="1938" spans="6:10" ht="15" customHeight="1" x14ac:dyDescent="0.25">
      <c r="F1938" s="3" t="s">
        <v>3620</v>
      </c>
      <c r="G1938" s="2">
        <v>13127</v>
      </c>
      <c r="H1938" s="2" t="s">
        <v>540</v>
      </c>
      <c r="I1938" s="2" t="s">
        <v>619</v>
      </c>
      <c r="J1938" s="2" t="s">
        <v>620</v>
      </c>
    </row>
    <row r="1939" spans="6:10" ht="15" customHeight="1" x14ac:dyDescent="0.25">
      <c r="F1939" s="3" t="s">
        <v>3621</v>
      </c>
      <c r="G1939" s="2">
        <v>19695</v>
      </c>
      <c r="H1939" s="2" t="s">
        <v>540</v>
      </c>
      <c r="I1939" s="2" t="s">
        <v>639</v>
      </c>
      <c r="J1939" s="2" t="s">
        <v>640</v>
      </c>
    </row>
    <row r="1940" spans="6:10" ht="15" customHeight="1" x14ac:dyDescent="0.25">
      <c r="F1940" s="3" t="s">
        <v>3622</v>
      </c>
      <c r="G1940" s="2">
        <v>21642</v>
      </c>
      <c r="H1940" s="2" t="s">
        <v>728</v>
      </c>
      <c r="I1940" s="2" t="s">
        <v>735</v>
      </c>
      <c r="J1940" s="2" t="s">
        <v>736</v>
      </c>
    </row>
    <row r="1941" spans="6:10" ht="15" customHeight="1" x14ac:dyDescent="0.25">
      <c r="F1941" s="3" t="s">
        <v>3623</v>
      </c>
      <c r="G1941" s="2">
        <v>21626</v>
      </c>
      <c r="H1941" s="2" t="s">
        <v>728</v>
      </c>
      <c r="I1941" s="2" t="s">
        <v>737</v>
      </c>
      <c r="J1941" s="2" t="s">
        <v>738</v>
      </c>
    </row>
    <row r="1942" spans="6:10" ht="15" customHeight="1" x14ac:dyDescent="0.25">
      <c r="F1942" s="3" t="s">
        <v>3624</v>
      </c>
      <c r="G1942" s="2">
        <v>460</v>
      </c>
      <c r="H1942" s="2" t="s">
        <v>23</v>
      </c>
      <c r="I1942" s="2" t="s">
        <v>30</v>
      </c>
      <c r="J1942" s="2" t="s">
        <v>31</v>
      </c>
    </row>
    <row r="1943" spans="6:10" ht="15" customHeight="1" x14ac:dyDescent="0.25">
      <c r="F1943" s="3" t="s">
        <v>3625</v>
      </c>
      <c r="G1943" s="2">
        <v>1130</v>
      </c>
      <c r="H1943" s="2" t="s">
        <v>23</v>
      </c>
      <c r="I1943" s="2" t="s">
        <v>36</v>
      </c>
      <c r="J1943" s="2" t="s">
        <v>37</v>
      </c>
    </row>
    <row r="1944" spans="6:10" ht="15" customHeight="1" x14ac:dyDescent="0.25">
      <c r="F1944" s="3" t="s">
        <v>3626</v>
      </c>
      <c r="G1944" s="2">
        <v>476</v>
      </c>
      <c r="H1944" s="2" t="s">
        <v>23</v>
      </c>
      <c r="I1944" s="2" t="s">
        <v>39</v>
      </c>
      <c r="J1944" s="2" t="s">
        <v>40</v>
      </c>
    </row>
    <row r="1945" spans="6:10" ht="15" customHeight="1" x14ac:dyDescent="0.25">
      <c r="F1945" s="3" t="s">
        <v>3627</v>
      </c>
      <c r="G1945" s="2">
        <v>18443</v>
      </c>
      <c r="H1945" s="2" t="s">
        <v>23</v>
      </c>
      <c r="I1945" s="2" t="s">
        <v>42</v>
      </c>
      <c r="J1945" s="2" t="s">
        <v>43</v>
      </c>
    </row>
    <row r="1946" spans="6:10" ht="15" customHeight="1" x14ac:dyDescent="0.25">
      <c r="F1946" s="3" t="s">
        <v>3628</v>
      </c>
      <c r="G1946" s="2">
        <v>6137</v>
      </c>
      <c r="H1946" s="2" t="s">
        <v>23</v>
      </c>
      <c r="I1946" s="2" t="s">
        <v>45</v>
      </c>
      <c r="J1946" s="2" t="s">
        <v>46</v>
      </c>
    </row>
    <row r="1947" spans="6:10" ht="15" customHeight="1" x14ac:dyDescent="0.25">
      <c r="F1947" s="3" t="s">
        <v>3629</v>
      </c>
      <c r="G1947" s="2">
        <v>34055</v>
      </c>
      <c r="H1947" s="2" t="s">
        <v>1469</v>
      </c>
      <c r="I1947" s="2" t="s">
        <v>1470</v>
      </c>
      <c r="J1947" s="2" t="s">
        <v>1471</v>
      </c>
    </row>
    <row r="1948" spans="6:10" ht="15" customHeight="1" x14ac:dyDescent="0.25">
      <c r="F1948" s="3" t="s">
        <v>3630</v>
      </c>
      <c r="G1948" s="2">
        <v>34057</v>
      </c>
      <c r="H1948" s="2" t="s">
        <v>1469</v>
      </c>
      <c r="I1948" s="2" t="s">
        <v>1472</v>
      </c>
      <c r="J1948" s="2" t="s">
        <v>1473</v>
      </c>
    </row>
    <row r="1949" spans="6:10" ht="15" customHeight="1" x14ac:dyDescent="0.25">
      <c r="F1949" s="3" t="s">
        <v>3631</v>
      </c>
      <c r="G1949" s="2">
        <v>34066</v>
      </c>
      <c r="H1949" s="2" t="s">
        <v>1469</v>
      </c>
      <c r="I1949" s="2" t="s">
        <v>1609</v>
      </c>
      <c r="J1949" s="2" t="s">
        <v>1610</v>
      </c>
    </row>
    <row r="1950" spans="6:10" ht="15" customHeight="1" x14ac:dyDescent="0.25">
      <c r="F1950" s="3" t="s">
        <v>3632</v>
      </c>
      <c r="G1950" s="2">
        <v>34077</v>
      </c>
      <c r="H1950" s="2" t="s">
        <v>1469</v>
      </c>
      <c r="I1950" s="2" t="s">
        <v>1474</v>
      </c>
      <c r="J1950" s="2" t="s">
        <v>1475</v>
      </c>
    </row>
    <row r="1951" spans="6:10" ht="15" customHeight="1" x14ac:dyDescent="0.25">
      <c r="F1951" s="3" t="s">
        <v>3633</v>
      </c>
      <c r="G1951" s="2">
        <v>28934</v>
      </c>
      <c r="H1951" s="2" t="s">
        <v>645</v>
      </c>
      <c r="I1951" s="2" t="s">
        <v>650</v>
      </c>
      <c r="J1951" s="2" t="s">
        <v>651</v>
      </c>
    </row>
    <row r="1952" spans="6:10" ht="15" customHeight="1" x14ac:dyDescent="0.25">
      <c r="F1952" s="3" t="s">
        <v>3634</v>
      </c>
      <c r="G1952" s="2">
        <v>19785</v>
      </c>
      <c r="H1952" s="2" t="s">
        <v>645</v>
      </c>
      <c r="I1952" s="2" t="s">
        <v>652</v>
      </c>
      <c r="J1952" s="2" t="s">
        <v>653</v>
      </c>
    </row>
    <row r="1953" spans="6:10" ht="15" customHeight="1" x14ac:dyDescent="0.25">
      <c r="F1953" s="3" t="s">
        <v>3635</v>
      </c>
      <c r="G1953" s="2">
        <v>13653</v>
      </c>
      <c r="H1953" s="2" t="s">
        <v>741</v>
      </c>
      <c r="I1953" s="2" t="s">
        <v>742</v>
      </c>
      <c r="J1953" s="2" t="s">
        <v>743</v>
      </c>
    </row>
    <row r="1954" spans="6:10" ht="15" customHeight="1" x14ac:dyDescent="0.25">
      <c r="F1954" s="3" t="s">
        <v>3636</v>
      </c>
      <c r="G1954" s="2">
        <v>12743</v>
      </c>
      <c r="H1954" s="2" t="s">
        <v>741</v>
      </c>
      <c r="I1954" s="2" t="s">
        <v>744</v>
      </c>
      <c r="J1954" s="2" t="s">
        <v>745</v>
      </c>
    </row>
    <row r="1955" spans="6:10" ht="15" customHeight="1" x14ac:dyDescent="0.25">
      <c r="F1955" s="3" t="s">
        <v>3637</v>
      </c>
      <c r="G1955" s="2">
        <v>13520</v>
      </c>
      <c r="H1955" s="2" t="s">
        <v>741</v>
      </c>
      <c r="I1955" s="2" t="s">
        <v>748</v>
      </c>
      <c r="J1955" s="2" t="s">
        <v>749</v>
      </c>
    </row>
    <row r="1956" spans="6:10" ht="15" customHeight="1" x14ac:dyDescent="0.25">
      <c r="F1956" s="3" t="s">
        <v>3638</v>
      </c>
      <c r="G1956" s="2">
        <v>13489</v>
      </c>
      <c r="H1956" s="2" t="s">
        <v>741</v>
      </c>
      <c r="I1956" s="2" t="s">
        <v>750</v>
      </c>
      <c r="J1956" s="2" t="s">
        <v>751</v>
      </c>
    </row>
    <row r="1957" spans="6:10" ht="15" customHeight="1" x14ac:dyDescent="0.25">
      <c r="F1957" s="3" t="s">
        <v>3639</v>
      </c>
      <c r="G1957" s="2">
        <v>12481</v>
      </c>
      <c r="H1957" s="2" t="s">
        <v>741</v>
      </c>
      <c r="I1957" s="2" t="s">
        <v>752</v>
      </c>
      <c r="J1957" s="2" t="s">
        <v>753</v>
      </c>
    </row>
    <row r="1958" spans="6:10" ht="15" customHeight="1" x14ac:dyDescent="0.25">
      <c r="F1958" s="3" t="s">
        <v>3640</v>
      </c>
      <c r="G1958" s="2">
        <v>12547</v>
      </c>
      <c r="H1958" s="2" t="s">
        <v>741</v>
      </c>
      <c r="I1958" s="2" t="s">
        <v>754</v>
      </c>
      <c r="J1958" s="2" t="s">
        <v>755</v>
      </c>
    </row>
    <row r="1959" spans="6:10" ht="15" customHeight="1" x14ac:dyDescent="0.25">
      <c r="F1959" s="3" t="s">
        <v>3641</v>
      </c>
      <c r="G1959" s="2">
        <v>12476</v>
      </c>
      <c r="H1959" s="2" t="s">
        <v>741</v>
      </c>
      <c r="I1959" s="2" t="s">
        <v>756</v>
      </c>
      <c r="J1959" s="2" t="s">
        <v>757</v>
      </c>
    </row>
    <row r="1960" spans="6:10" ht="15" customHeight="1" x14ac:dyDescent="0.25">
      <c r="F1960" s="3" t="s">
        <v>3642</v>
      </c>
      <c r="G1960" s="2">
        <v>18495</v>
      </c>
      <c r="H1960" s="2" t="s">
        <v>1083</v>
      </c>
      <c r="I1960" s="2" t="s">
        <v>2485</v>
      </c>
      <c r="J1960" s="2" t="s">
        <v>2486</v>
      </c>
    </row>
    <row r="1961" spans="6:10" ht="15" customHeight="1" x14ac:dyDescent="0.25">
      <c r="F1961" s="3" t="s">
        <v>3643</v>
      </c>
      <c r="G1961" s="2">
        <v>18161</v>
      </c>
      <c r="H1961" s="2" t="s">
        <v>1083</v>
      </c>
      <c r="I1961" s="2" t="s">
        <v>1084</v>
      </c>
      <c r="J1961" s="2" t="s">
        <v>1085</v>
      </c>
    </row>
    <row r="1962" spans="6:10" ht="15" customHeight="1" x14ac:dyDescent="0.25">
      <c r="F1962" s="3" t="s">
        <v>3644</v>
      </c>
      <c r="G1962" s="2">
        <v>18543</v>
      </c>
      <c r="H1962" s="2" t="s">
        <v>1083</v>
      </c>
      <c r="I1962" s="2" t="s">
        <v>1088</v>
      </c>
      <c r="J1962" s="2" t="s">
        <v>1089</v>
      </c>
    </row>
    <row r="1963" spans="6:10" ht="15" customHeight="1" x14ac:dyDescent="0.25">
      <c r="F1963" s="3" t="s">
        <v>3645</v>
      </c>
      <c r="G1963" s="2">
        <v>18466</v>
      </c>
      <c r="H1963" s="2" t="s">
        <v>1083</v>
      </c>
      <c r="I1963" s="2" t="s">
        <v>1090</v>
      </c>
      <c r="J1963" s="2" t="s">
        <v>1091</v>
      </c>
    </row>
    <row r="1964" spans="6:10" ht="15" customHeight="1" x14ac:dyDescent="0.25">
      <c r="F1964" s="3" t="s">
        <v>3646</v>
      </c>
      <c r="G1964" s="2">
        <v>18099</v>
      </c>
      <c r="H1964" s="2" t="s">
        <v>1083</v>
      </c>
      <c r="I1964" s="2" t="s">
        <v>1094</v>
      </c>
      <c r="J1964" s="2" t="s">
        <v>1095</v>
      </c>
    </row>
    <row r="1965" spans="6:10" ht="15" customHeight="1" x14ac:dyDescent="0.25">
      <c r="F1965" s="3" t="s">
        <v>3647</v>
      </c>
      <c r="G1965" s="2">
        <v>41268</v>
      </c>
      <c r="H1965" s="2" t="s">
        <v>1260</v>
      </c>
      <c r="I1965" s="2" t="s">
        <v>1261</v>
      </c>
      <c r="J1965" s="2" t="s">
        <v>1262</v>
      </c>
    </row>
    <row r="1966" spans="6:10" ht="15" customHeight="1" x14ac:dyDescent="0.25">
      <c r="F1966" s="3" t="s">
        <v>3648</v>
      </c>
      <c r="G1966" s="2">
        <v>947</v>
      </c>
      <c r="H1966" s="2" t="s">
        <v>1098</v>
      </c>
      <c r="I1966" s="2" t="s">
        <v>1099</v>
      </c>
      <c r="J1966" s="2" t="s">
        <v>1100</v>
      </c>
    </row>
    <row r="1967" spans="6:10" ht="15" customHeight="1" x14ac:dyDescent="0.25">
      <c r="F1967" s="3" t="s">
        <v>3649</v>
      </c>
      <c r="G1967" s="2">
        <v>5671</v>
      </c>
      <c r="H1967" s="2" t="s">
        <v>654</v>
      </c>
      <c r="I1967" s="2" t="s">
        <v>659</v>
      </c>
      <c r="J1967" s="2" t="s">
        <v>660</v>
      </c>
    </row>
    <row r="1968" spans="6:10" ht="15" customHeight="1" x14ac:dyDescent="0.25">
      <c r="F1968" s="3" t="s">
        <v>3650</v>
      </c>
      <c r="G1968" s="2">
        <v>5670</v>
      </c>
      <c r="H1968" s="2" t="s">
        <v>654</v>
      </c>
      <c r="I1968" s="2" t="s">
        <v>661</v>
      </c>
      <c r="J1968" s="2" t="s">
        <v>662</v>
      </c>
    </row>
    <row r="1969" spans="6:10" ht="15" customHeight="1" x14ac:dyDescent="0.25">
      <c r="F1969" s="3" t="s">
        <v>3651</v>
      </c>
      <c r="G1969" s="2">
        <v>5675</v>
      </c>
      <c r="H1969" s="2" t="s">
        <v>654</v>
      </c>
      <c r="I1969" s="2" t="s">
        <v>669</v>
      </c>
      <c r="J1969" s="2" t="s">
        <v>670</v>
      </c>
    </row>
    <row r="1970" spans="6:10" ht="15" customHeight="1" x14ac:dyDescent="0.25">
      <c r="F1970" s="3" t="s">
        <v>3652</v>
      </c>
      <c r="G1970" s="2">
        <v>5679</v>
      </c>
      <c r="H1970" s="2" t="s">
        <v>654</v>
      </c>
      <c r="I1970" s="2" t="s">
        <v>673</v>
      </c>
      <c r="J1970" s="2" t="s">
        <v>674</v>
      </c>
    </row>
    <row r="1971" spans="6:10" ht="15" customHeight="1" x14ac:dyDescent="0.25">
      <c r="F1971" s="3" t="s">
        <v>3653</v>
      </c>
      <c r="G1971" s="2">
        <v>5662</v>
      </c>
      <c r="H1971" s="2" t="s">
        <v>654</v>
      </c>
      <c r="I1971" s="2" t="s">
        <v>675</v>
      </c>
      <c r="J1971" s="2" t="s">
        <v>676</v>
      </c>
    </row>
    <row r="1972" spans="6:10" ht="15" customHeight="1" x14ac:dyDescent="0.25">
      <c r="F1972" s="3" t="s">
        <v>3654</v>
      </c>
      <c r="G1972" s="2">
        <v>5664</v>
      </c>
      <c r="H1972" s="2" t="s">
        <v>654</v>
      </c>
      <c r="I1972" s="2" t="s">
        <v>679</v>
      </c>
      <c r="J1972" s="2" t="s">
        <v>680</v>
      </c>
    </row>
    <row r="1973" spans="6:10" ht="15" customHeight="1" x14ac:dyDescent="0.25">
      <c r="F1973" s="3" t="s">
        <v>3655</v>
      </c>
      <c r="G1973" s="2">
        <v>5676</v>
      </c>
      <c r="H1973" s="2" t="s">
        <v>654</v>
      </c>
      <c r="I1973" s="2" t="s">
        <v>681</v>
      </c>
      <c r="J1973" s="2" t="s">
        <v>682</v>
      </c>
    </row>
    <row r="1974" spans="6:10" ht="15" customHeight="1" x14ac:dyDescent="0.25">
      <c r="F1974" s="3" t="s">
        <v>3656</v>
      </c>
      <c r="G1974" s="2">
        <v>5663</v>
      </c>
      <c r="H1974" s="2" t="s">
        <v>654</v>
      </c>
      <c r="I1974" s="2" t="s">
        <v>685</v>
      </c>
      <c r="J1974" s="2" t="s">
        <v>686</v>
      </c>
    </row>
    <row r="1975" spans="6:10" ht="15" customHeight="1" x14ac:dyDescent="0.25">
      <c r="F1975" s="3" t="s">
        <v>3657</v>
      </c>
      <c r="G1975" s="2">
        <v>5667</v>
      </c>
      <c r="H1975" s="2" t="s">
        <v>654</v>
      </c>
      <c r="I1975" s="2" t="s">
        <v>693</v>
      </c>
      <c r="J1975" s="2" t="s">
        <v>694</v>
      </c>
    </row>
    <row r="1976" spans="6:10" ht="15" customHeight="1" x14ac:dyDescent="0.25">
      <c r="F1976" s="3" t="s">
        <v>3658</v>
      </c>
      <c r="G1976" s="2">
        <v>5661</v>
      </c>
      <c r="H1976" s="2" t="s">
        <v>654</v>
      </c>
      <c r="I1976" s="2" t="s">
        <v>707</v>
      </c>
      <c r="J1976" s="2" t="s">
        <v>708</v>
      </c>
    </row>
    <row r="1977" spans="6:10" ht="15" customHeight="1" x14ac:dyDescent="0.25">
      <c r="F1977" s="3" t="s">
        <v>3659</v>
      </c>
      <c r="G1977" s="2">
        <v>5677</v>
      </c>
      <c r="H1977" s="2" t="s">
        <v>654</v>
      </c>
      <c r="I1977" s="2" t="s">
        <v>721</v>
      </c>
      <c r="J1977" s="2" t="s">
        <v>722</v>
      </c>
    </row>
    <row r="1978" spans="6:10" ht="15" customHeight="1" x14ac:dyDescent="0.25">
      <c r="F1978" s="3" t="s">
        <v>3660</v>
      </c>
      <c r="G1978" s="2">
        <v>5669</v>
      </c>
      <c r="H1978" s="2" t="s">
        <v>654</v>
      </c>
      <c r="I1978" s="2" t="s">
        <v>723</v>
      </c>
      <c r="J1978" s="2" t="s">
        <v>724</v>
      </c>
    </row>
    <row r="1979" spans="6:10" ht="15" customHeight="1" x14ac:dyDescent="0.25">
      <c r="F1979" s="3" t="s">
        <v>3661</v>
      </c>
      <c r="G1979" s="2">
        <v>21690</v>
      </c>
      <c r="H1979" s="2" t="s">
        <v>48</v>
      </c>
      <c r="I1979" s="2" t="s">
        <v>513</v>
      </c>
      <c r="J1979" s="2" t="s">
        <v>514</v>
      </c>
    </row>
    <row r="1980" spans="6:10" ht="15" customHeight="1" x14ac:dyDescent="0.25">
      <c r="F1980" s="3" t="s">
        <v>3662</v>
      </c>
      <c r="G1980" s="2">
        <v>12988</v>
      </c>
      <c r="H1980" s="2" t="s">
        <v>48</v>
      </c>
      <c r="I1980" s="2" t="s">
        <v>505</v>
      </c>
      <c r="J1980" s="2" t="s">
        <v>506</v>
      </c>
    </row>
    <row r="1981" spans="6:10" ht="15" customHeight="1" x14ac:dyDescent="0.25">
      <c r="F1981" s="3" t="s">
        <v>3663</v>
      </c>
      <c r="G1981" s="2">
        <v>13427</v>
      </c>
      <c r="H1981" s="2" t="s">
        <v>48</v>
      </c>
      <c r="I1981" s="2" t="s">
        <v>507</v>
      </c>
      <c r="J1981" s="2" t="s">
        <v>508</v>
      </c>
    </row>
    <row r="1982" spans="6:10" ht="15" customHeight="1" x14ac:dyDescent="0.25">
      <c r="F1982" s="3" t="s">
        <v>3664</v>
      </c>
      <c r="G1982" s="2">
        <v>6252</v>
      </c>
      <c r="H1982" s="2" t="s">
        <v>48</v>
      </c>
      <c r="I1982" s="2" t="s">
        <v>49</v>
      </c>
      <c r="J1982" s="2" t="s">
        <v>50</v>
      </c>
    </row>
    <row r="1983" spans="6:10" ht="15" customHeight="1" x14ac:dyDescent="0.25">
      <c r="F1983" s="3" t="s">
        <v>3665</v>
      </c>
      <c r="G1983" s="2">
        <v>6253</v>
      </c>
      <c r="H1983" s="2" t="s">
        <v>48</v>
      </c>
      <c r="I1983" s="2" t="s">
        <v>52</v>
      </c>
      <c r="J1983" s="2" t="s">
        <v>53</v>
      </c>
    </row>
    <row r="1984" spans="6:10" ht="15" customHeight="1" x14ac:dyDescent="0.25">
      <c r="F1984" s="3" t="s">
        <v>3666</v>
      </c>
      <c r="G1984" s="2">
        <v>6239</v>
      </c>
      <c r="H1984" s="2" t="s">
        <v>48</v>
      </c>
      <c r="I1984" s="2" t="s">
        <v>55</v>
      </c>
      <c r="J1984" s="2" t="s">
        <v>56</v>
      </c>
    </row>
    <row r="1985" spans="6:10" ht="15" customHeight="1" x14ac:dyDescent="0.25">
      <c r="F1985" s="3" t="s">
        <v>3667</v>
      </c>
      <c r="G1985" s="2">
        <v>6223</v>
      </c>
      <c r="H1985" s="2" t="s">
        <v>48</v>
      </c>
      <c r="I1985" s="2" t="s">
        <v>58</v>
      </c>
      <c r="J1985" s="2" t="s">
        <v>59</v>
      </c>
    </row>
    <row r="1986" spans="6:10" ht="15" customHeight="1" x14ac:dyDescent="0.25">
      <c r="F1986" s="3" t="s">
        <v>3668</v>
      </c>
      <c r="G1986" s="2">
        <v>6225</v>
      </c>
      <c r="H1986" s="2" t="s">
        <v>48</v>
      </c>
      <c r="I1986" s="2" t="s">
        <v>61</v>
      </c>
      <c r="J1986" s="2" t="s">
        <v>62</v>
      </c>
    </row>
    <row r="1987" spans="6:10" ht="15" customHeight="1" x14ac:dyDescent="0.25">
      <c r="F1987" s="3" t="s">
        <v>3669</v>
      </c>
      <c r="G1987" s="2">
        <v>12678</v>
      </c>
      <c r="H1987" s="2" t="s">
        <v>48</v>
      </c>
      <c r="I1987" s="2" t="s">
        <v>67</v>
      </c>
      <c r="J1987" s="2" t="s">
        <v>68</v>
      </c>
    </row>
    <row r="1988" spans="6:10" ht="15" customHeight="1" x14ac:dyDescent="0.25">
      <c r="F1988" s="3" t="s">
        <v>3670</v>
      </c>
      <c r="G1988" s="2">
        <v>6218</v>
      </c>
      <c r="H1988" s="2" t="s">
        <v>48</v>
      </c>
      <c r="I1988" s="2" t="s">
        <v>76</v>
      </c>
      <c r="J1988" s="2" t="s">
        <v>77</v>
      </c>
    </row>
    <row r="1989" spans="6:10" ht="15" customHeight="1" x14ac:dyDescent="0.25">
      <c r="F1989" s="3" t="s">
        <v>3671</v>
      </c>
      <c r="G1989" s="2">
        <v>6255</v>
      </c>
      <c r="H1989" s="2" t="s">
        <v>48</v>
      </c>
      <c r="I1989" s="2" t="s">
        <v>79</v>
      </c>
      <c r="J1989" s="2" t="s">
        <v>80</v>
      </c>
    </row>
    <row r="1990" spans="6:10" ht="15" customHeight="1" x14ac:dyDescent="0.25">
      <c r="F1990" s="3" t="s">
        <v>3672</v>
      </c>
      <c r="G1990" s="2">
        <v>12369</v>
      </c>
      <c r="H1990" s="2" t="s">
        <v>48</v>
      </c>
      <c r="I1990" s="2" t="s">
        <v>82</v>
      </c>
      <c r="J1990" s="2" t="s">
        <v>83</v>
      </c>
    </row>
    <row r="1991" spans="6:10" ht="15" customHeight="1" x14ac:dyDescent="0.25">
      <c r="F1991" s="3" t="s">
        <v>3673</v>
      </c>
      <c r="G1991" s="2">
        <v>6241</v>
      </c>
      <c r="H1991" s="2" t="s">
        <v>48</v>
      </c>
      <c r="I1991" s="2" t="s">
        <v>85</v>
      </c>
      <c r="J1991" s="2" t="s">
        <v>86</v>
      </c>
    </row>
    <row r="1992" spans="6:10" ht="15" customHeight="1" x14ac:dyDescent="0.25">
      <c r="F1992" s="3" t="s">
        <v>3674</v>
      </c>
      <c r="G1992" s="2">
        <v>6240</v>
      </c>
      <c r="H1992" s="2" t="s">
        <v>48</v>
      </c>
      <c r="I1992" s="2" t="s">
        <v>97</v>
      </c>
      <c r="J1992" s="2" t="s">
        <v>98</v>
      </c>
    </row>
    <row r="1993" spans="6:10" ht="15" customHeight="1" x14ac:dyDescent="0.25">
      <c r="F1993" s="3" t="s">
        <v>3675</v>
      </c>
      <c r="G1993" s="2">
        <v>6224</v>
      </c>
      <c r="H1993" s="2" t="s">
        <v>48</v>
      </c>
      <c r="I1993" s="2" t="s">
        <v>103</v>
      </c>
      <c r="J1993" s="2" t="s">
        <v>104</v>
      </c>
    </row>
    <row r="1994" spans="6:10" ht="15" customHeight="1" x14ac:dyDescent="0.25">
      <c r="F1994" s="3" t="s">
        <v>3676</v>
      </c>
      <c r="G1994" s="2">
        <v>6213</v>
      </c>
      <c r="H1994" s="2" t="s">
        <v>48</v>
      </c>
      <c r="I1994" s="2" t="s">
        <v>106</v>
      </c>
      <c r="J1994" s="2" t="s">
        <v>107</v>
      </c>
    </row>
    <row r="1995" spans="6:10" ht="15" customHeight="1" x14ac:dyDescent="0.25">
      <c r="F1995" s="3" t="s">
        <v>3677</v>
      </c>
      <c r="G1995" s="2">
        <v>21683</v>
      </c>
      <c r="H1995" s="2" t="s">
        <v>48</v>
      </c>
      <c r="I1995" s="2" t="s">
        <v>511</v>
      </c>
      <c r="J1995" s="2" t="s">
        <v>512</v>
      </c>
    </row>
    <row r="1996" spans="6:10" ht="15" customHeight="1" x14ac:dyDescent="0.25">
      <c r="F1996" s="3" t="s">
        <v>3678</v>
      </c>
      <c r="G1996" s="2">
        <v>21687</v>
      </c>
      <c r="H1996" s="2" t="s">
        <v>48</v>
      </c>
      <c r="I1996" s="2" t="s">
        <v>509</v>
      </c>
      <c r="J1996" s="2" t="s">
        <v>510</v>
      </c>
    </row>
    <row r="1997" spans="6:10" ht="15" customHeight="1" x14ac:dyDescent="0.25">
      <c r="F1997" s="3" t="s">
        <v>3679</v>
      </c>
      <c r="G1997" s="2">
        <v>13170</v>
      </c>
      <c r="H1997" s="2" t="s">
        <v>304</v>
      </c>
      <c r="I1997" s="2" t="s">
        <v>307</v>
      </c>
      <c r="J1997" s="2" t="s">
        <v>308</v>
      </c>
    </row>
    <row r="1998" spans="6:10" ht="15" customHeight="1" x14ac:dyDescent="0.25">
      <c r="F1998" s="3" t="s">
        <v>3680</v>
      </c>
      <c r="G1998" s="2">
        <v>682</v>
      </c>
      <c r="H1998" s="2" t="s">
        <v>304</v>
      </c>
      <c r="I1998" s="2" t="s">
        <v>309</v>
      </c>
      <c r="J1998" s="2" t="s">
        <v>310</v>
      </c>
    </row>
    <row r="1999" spans="6:10" ht="15" customHeight="1" x14ac:dyDescent="0.25">
      <c r="F1999" s="3" t="s">
        <v>3681</v>
      </c>
      <c r="G1999" s="2">
        <v>12553</v>
      </c>
      <c r="H1999" s="2" t="s">
        <v>304</v>
      </c>
      <c r="I1999" s="2" t="s">
        <v>311</v>
      </c>
      <c r="J1999" s="2" t="s">
        <v>312</v>
      </c>
    </row>
    <row r="2000" spans="6:10" ht="15" customHeight="1" x14ac:dyDescent="0.25">
      <c r="F2000" s="3" t="s">
        <v>3682</v>
      </c>
      <c r="G2000" s="2">
        <v>14062</v>
      </c>
      <c r="H2000" s="2" t="s">
        <v>304</v>
      </c>
      <c r="I2000" s="2" t="s">
        <v>313</v>
      </c>
      <c r="J2000" s="2" t="s">
        <v>314</v>
      </c>
    </row>
    <row r="2001" spans="6:10" ht="15" customHeight="1" x14ac:dyDescent="0.25">
      <c r="F2001" s="3" t="s">
        <v>3683</v>
      </c>
      <c r="G2001" s="2">
        <v>37031</v>
      </c>
      <c r="H2001" s="2" t="s">
        <v>1267</v>
      </c>
      <c r="I2001" s="2" t="s">
        <v>1268</v>
      </c>
      <c r="J2001" s="2" t="s">
        <v>1269</v>
      </c>
    </row>
    <row r="2002" spans="6:10" ht="15" customHeight="1" x14ac:dyDescent="0.25">
      <c r="F2002" s="3" t="s">
        <v>3684</v>
      </c>
      <c r="G2002" s="2">
        <v>37029</v>
      </c>
      <c r="H2002" s="2" t="s">
        <v>1267</v>
      </c>
      <c r="I2002" s="2" t="s">
        <v>1270</v>
      </c>
      <c r="J2002" s="2" t="s">
        <v>1271</v>
      </c>
    </row>
    <row r="2003" spans="6:10" ht="15" customHeight="1" x14ac:dyDescent="0.25">
      <c r="F2003" s="3" t="s">
        <v>3685</v>
      </c>
      <c r="G2003" s="2">
        <v>37028</v>
      </c>
      <c r="H2003" s="2" t="s">
        <v>1267</v>
      </c>
      <c r="I2003" s="2" t="s">
        <v>1272</v>
      </c>
      <c r="J2003" s="2" t="s">
        <v>1273</v>
      </c>
    </row>
    <row r="2004" spans="6:10" ht="15" customHeight="1" x14ac:dyDescent="0.25">
      <c r="F2004" s="3" t="s">
        <v>3686</v>
      </c>
      <c r="G2004" s="2">
        <v>22932</v>
      </c>
      <c r="H2004" s="2" t="s">
        <v>1060</v>
      </c>
      <c r="I2004" s="2" t="s">
        <v>1061</v>
      </c>
      <c r="J2004" s="2" t="s">
        <v>1062</v>
      </c>
    </row>
    <row r="2005" spans="6:10" ht="15" customHeight="1" x14ac:dyDescent="0.25">
      <c r="F2005" s="3" t="s">
        <v>3687</v>
      </c>
      <c r="G2005" s="2">
        <v>22965</v>
      </c>
      <c r="H2005" s="2" t="s">
        <v>1060</v>
      </c>
      <c r="I2005" s="2" t="s">
        <v>1274</v>
      </c>
      <c r="J2005" s="2" t="s">
        <v>1275</v>
      </c>
    </row>
    <row r="2006" spans="6:10" ht="15" customHeight="1" x14ac:dyDescent="0.25">
      <c r="F2006" s="3" t="s">
        <v>3688</v>
      </c>
      <c r="G2006" s="2">
        <v>22974</v>
      </c>
      <c r="H2006" s="2" t="s">
        <v>1060</v>
      </c>
      <c r="I2006" s="2" t="s">
        <v>1276</v>
      </c>
      <c r="J2006" s="2" t="s">
        <v>1277</v>
      </c>
    </row>
    <row r="2007" spans="6:10" ht="15" customHeight="1" x14ac:dyDescent="0.25">
      <c r="F2007" s="3" t="s">
        <v>3689</v>
      </c>
      <c r="G2007" s="2">
        <v>22975</v>
      </c>
      <c r="H2007" s="2" t="s">
        <v>1060</v>
      </c>
      <c r="I2007" s="2" t="s">
        <v>1278</v>
      </c>
      <c r="J2007" s="2" t="s">
        <v>1279</v>
      </c>
    </row>
    <row r="2008" spans="6:10" ht="15" customHeight="1" x14ac:dyDescent="0.25">
      <c r="F2008" s="3" t="s">
        <v>3690</v>
      </c>
      <c r="G2008" s="2">
        <v>601</v>
      </c>
      <c r="H2008" s="2" t="s">
        <v>356</v>
      </c>
      <c r="I2008" s="2" t="s">
        <v>357</v>
      </c>
      <c r="J2008" s="2" t="s">
        <v>358</v>
      </c>
    </row>
    <row r="2009" spans="6:10" ht="15" customHeight="1" x14ac:dyDescent="0.25">
      <c r="F2009" s="3" t="s">
        <v>3691</v>
      </c>
      <c r="G2009" s="2">
        <v>12834</v>
      </c>
      <c r="H2009" s="2" t="s">
        <v>356</v>
      </c>
      <c r="I2009" s="2" t="s">
        <v>359</v>
      </c>
      <c r="J2009" s="2" t="s">
        <v>360</v>
      </c>
    </row>
    <row r="2010" spans="6:10" ht="15" customHeight="1" x14ac:dyDescent="0.25">
      <c r="F2010" s="3" t="s">
        <v>3692</v>
      </c>
      <c r="G2010" s="2">
        <v>36902</v>
      </c>
      <c r="H2010" s="2" t="s">
        <v>361</v>
      </c>
      <c r="I2010" s="2" t="s">
        <v>364</v>
      </c>
      <c r="J2010" s="2" t="s">
        <v>365</v>
      </c>
    </row>
    <row r="2011" spans="6:10" ht="15" customHeight="1" x14ac:dyDescent="0.25">
      <c r="F2011" s="3" t="s">
        <v>3693</v>
      </c>
      <c r="G2011" s="2">
        <v>36903</v>
      </c>
      <c r="H2011" s="2" t="s">
        <v>361</v>
      </c>
      <c r="I2011" s="2" t="s">
        <v>362</v>
      </c>
      <c r="J2011" s="2" t="s">
        <v>363</v>
      </c>
    </row>
    <row r="2012" spans="6:10" ht="15" customHeight="1" x14ac:dyDescent="0.25">
      <c r="F2012" s="3" t="s">
        <v>3694</v>
      </c>
      <c r="G2012" s="2">
        <v>17461</v>
      </c>
      <c r="H2012" s="2" t="s">
        <v>366</v>
      </c>
      <c r="I2012" s="2" t="s">
        <v>371</v>
      </c>
      <c r="J2012" s="2" t="s">
        <v>372</v>
      </c>
    </row>
    <row r="2013" spans="6:10" ht="15" customHeight="1" x14ac:dyDescent="0.25">
      <c r="F2013" s="3" t="s">
        <v>3695</v>
      </c>
      <c r="G2013" s="2">
        <v>718</v>
      </c>
      <c r="H2013" s="2" t="s">
        <v>366</v>
      </c>
      <c r="I2013" s="2" t="s">
        <v>373</v>
      </c>
      <c r="J2013" s="2" t="s">
        <v>374</v>
      </c>
    </row>
    <row r="2014" spans="6:10" ht="15" customHeight="1" x14ac:dyDescent="0.25">
      <c r="F2014" s="3" t="s">
        <v>3696</v>
      </c>
      <c r="G2014" s="2">
        <v>24842</v>
      </c>
      <c r="H2014" s="2" t="s">
        <v>366</v>
      </c>
      <c r="I2014" s="2" t="s">
        <v>375</v>
      </c>
      <c r="J2014" s="2" t="s">
        <v>376</v>
      </c>
    </row>
    <row r="2015" spans="6:10" ht="15" customHeight="1" x14ac:dyDescent="0.25">
      <c r="F2015" s="3" t="s">
        <v>3697</v>
      </c>
      <c r="G2015" s="2">
        <v>726</v>
      </c>
      <c r="H2015" s="2" t="s">
        <v>366</v>
      </c>
      <c r="I2015" s="2" t="s">
        <v>377</v>
      </c>
      <c r="J2015" s="2" t="s">
        <v>378</v>
      </c>
    </row>
    <row r="2016" spans="6:10" ht="15" customHeight="1" x14ac:dyDescent="0.25">
      <c r="F2016" s="3" t="s">
        <v>3698</v>
      </c>
      <c r="G2016" s="2">
        <v>719</v>
      </c>
      <c r="H2016" s="2" t="s">
        <v>366</v>
      </c>
      <c r="I2016" s="2" t="s">
        <v>379</v>
      </c>
      <c r="J2016" s="2" t="s">
        <v>380</v>
      </c>
    </row>
    <row r="2017" spans="6:10" ht="15" customHeight="1" x14ac:dyDescent="0.25">
      <c r="F2017" s="3" t="s">
        <v>3699</v>
      </c>
      <c r="G2017" s="2">
        <v>731</v>
      </c>
      <c r="H2017" s="2" t="s">
        <v>366</v>
      </c>
      <c r="I2017" s="2" t="s">
        <v>381</v>
      </c>
      <c r="J2017" s="2" t="s">
        <v>382</v>
      </c>
    </row>
    <row r="2018" spans="6:10" ht="15" customHeight="1" x14ac:dyDescent="0.25">
      <c r="F2018" s="3" t="s">
        <v>3700</v>
      </c>
      <c r="G2018" s="2">
        <v>720</v>
      </c>
      <c r="H2018" s="2" t="s">
        <v>366</v>
      </c>
      <c r="I2018" s="2" t="s">
        <v>383</v>
      </c>
      <c r="J2018" s="2" t="s">
        <v>384</v>
      </c>
    </row>
    <row r="2019" spans="6:10" ht="15" customHeight="1" x14ac:dyDescent="0.25">
      <c r="F2019" s="3" t="s">
        <v>3701</v>
      </c>
      <c r="G2019" s="2">
        <v>24802</v>
      </c>
      <c r="H2019" s="2" t="s">
        <v>366</v>
      </c>
      <c r="I2019" s="2" t="s">
        <v>385</v>
      </c>
      <c r="J2019" s="2" t="s">
        <v>386</v>
      </c>
    </row>
    <row r="2020" spans="6:10" ht="15" customHeight="1" x14ac:dyDescent="0.25">
      <c r="F2020" s="3" t="s">
        <v>3702</v>
      </c>
      <c r="G2020" s="2">
        <v>714</v>
      </c>
      <c r="H2020" s="2" t="s">
        <v>366</v>
      </c>
      <c r="I2020" s="2" t="s">
        <v>367</v>
      </c>
      <c r="J2020" s="2" t="s">
        <v>368</v>
      </c>
    </row>
    <row r="2021" spans="6:10" ht="15" customHeight="1" x14ac:dyDescent="0.25">
      <c r="F2021" s="3" t="s">
        <v>3703</v>
      </c>
      <c r="G2021" s="2">
        <v>19737</v>
      </c>
      <c r="H2021" s="2" t="s">
        <v>322</v>
      </c>
      <c r="I2021" s="2" t="s">
        <v>323</v>
      </c>
      <c r="J2021" s="2" t="s">
        <v>324</v>
      </c>
    </row>
    <row r="2022" spans="6:10" ht="15" customHeight="1" x14ac:dyDescent="0.25">
      <c r="F2022" s="3" t="s">
        <v>3704</v>
      </c>
      <c r="G2022" s="2">
        <v>783</v>
      </c>
      <c r="H2022" s="2" t="s">
        <v>322</v>
      </c>
      <c r="I2022" s="2" t="s">
        <v>325</v>
      </c>
      <c r="J2022" s="2" t="s">
        <v>326</v>
      </c>
    </row>
    <row r="2023" spans="6:10" ht="15" customHeight="1" x14ac:dyDescent="0.25">
      <c r="F2023" s="3" t="s">
        <v>3705</v>
      </c>
      <c r="G2023" s="2">
        <v>788</v>
      </c>
      <c r="H2023" s="2" t="s">
        <v>322</v>
      </c>
      <c r="I2023" s="2" t="s">
        <v>327</v>
      </c>
      <c r="J2023" s="2" t="s">
        <v>328</v>
      </c>
    </row>
    <row r="2024" spans="6:10" ht="15" customHeight="1" x14ac:dyDescent="0.25">
      <c r="F2024" s="3" t="s">
        <v>3706</v>
      </c>
      <c r="G2024" s="2">
        <v>19836</v>
      </c>
      <c r="H2024" s="2" t="s">
        <v>322</v>
      </c>
      <c r="I2024" s="2" t="s">
        <v>329</v>
      </c>
      <c r="J2024" s="2" t="s">
        <v>330</v>
      </c>
    </row>
    <row r="2025" spans="6:10" ht="15" customHeight="1" x14ac:dyDescent="0.25">
      <c r="F2025" s="3" t="s">
        <v>3707</v>
      </c>
      <c r="G2025" s="2">
        <v>33661</v>
      </c>
      <c r="H2025" s="2" t="s">
        <v>1446</v>
      </c>
      <c r="I2025" s="2" t="s">
        <v>1447</v>
      </c>
      <c r="J2025" s="2" t="s">
        <v>1448</v>
      </c>
    </row>
    <row r="2026" spans="6:10" ht="15" customHeight="1" x14ac:dyDescent="0.25">
      <c r="F2026" s="3" t="s">
        <v>3708</v>
      </c>
      <c r="G2026" s="2">
        <v>13219</v>
      </c>
      <c r="H2026" s="2" t="s">
        <v>1103</v>
      </c>
      <c r="I2026" s="2" t="s">
        <v>1104</v>
      </c>
      <c r="J2026" s="2" t="s">
        <v>1105</v>
      </c>
    </row>
    <row r="2027" spans="6:10" ht="15" customHeight="1" x14ac:dyDescent="0.25">
      <c r="F2027" s="3" t="s">
        <v>3709</v>
      </c>
      <c r="G2027" s="2">
        <v>17833</v>
      </c>
      <c r="H2027" s="2" t="s">
        <v>1103</v>
      </c>
      <c r="I2027" s="2" t="s">
        <v>3370</v>
      </c>
      <c r="J2027" s="2" t="s">
        <v>3371</v>
      </c>
    </row>
    <row r="2028" spans="6:10" ht="15" customHeight="1" x14ac:dyDescent="0.25">
      <c r="F2028" s="3" t="s">
        <v>3710</v>
      </c>
      <c r="G2028" s="2">
        <v>13211</v>
      </c>
      <c r="H2028" s="2" t="s">
        <v>1103</v>
      </c>
      <c r="I2028" s="2" t="s">
        <v>1106</v>
      </c>
      <c r="J2028" s="2" t="s">
        <v>1107</v>
      </c>
    </row>
    <row r="2029" spans="6:10" ht="15" customHeight="1" x14ac:dyDescent="0.25">
      <c r="F2029" s="3" t="s">
        <v>3711</v>
      </c>
      <c r="G2029" s="2">
        <v>13225</v>
      </c>
      <c r="H2029" s="2" t="s">
        <v>1103</v>
      </c>
      <c r="I2029" s="2" t="s">
        <v>1108</v>
      </c>
      <c r="J2029" s="2" t="s">
        <v>1109</v>
      </c>
    </row>
    <row r="2030" spans="6:10" ht="15" customHeight="1" x14ac:dyDescent="0.25">
      <c r="F2030" s="3" t="s">
        <v>3712</v>
      </c>
      <c r="G2030" s="2">
        <v>41611</v>
      </c>
      <c r="H2030" s="2" t="s">
        <v>1110</v>
      </c>
      <c r="I2030" s="2" t="s">
        <v>1111</v>
      </c>
      <c r="J2030" s="2" t="s">
        <v>1112</v>
      </c>
    </row>
    <row r="2031" spans="6:10" ht="15" customHeight="1" x14ac:dyDescent="0.25">
      <c r="F2031" s="3" t="s">
        <v>3713</v>
      </c>
      <c r="G2031" s="2">
        <v>28758</v>
      </c>
      <c r="H2031" s="2" t="s">
        <v>1218</v>
      </c>
      <c r="I2031" s="2" t="s">
        <v>1221</v>
      </c>
      <c r="J2031" s="2" t="s">
        <v>1222</v>
      </c>
    </row>
    <row r="2032" spans="6:10" ht="15" customHeight="1" x14ac:dyDescent="0.25">
      <c r="F2032" s="3" t="s">
        <v>3714</v>
      </c>
      <c r="G2032" s="2">
        <v>28757</v>
      </c>
      <c r="H2032" s="2" t="s">
        <v>1218</v>
      </c>
      <c r="I2032" s="2" t="s">
        <v>1223</v>
      </c>
      <c r="J2032" s="2" t="s">
        <v>1224</v>
      </c>
    </row>
    <row r="2033" spans="6:10" ht="15" customHeight="1" x14ac:dyDescent="0.25">
      <c r="F2033" s="3" t="s">
        <v>3715</v>
      </c>
      <c r="G2033" s="2">
        <v>27887</v>
      </c>
      <c r="H2033" s="2" t="s">
        <v>1336</v>
      </c>
      <c r="I2033" s="2" t="s">
        <v>1331</v>
      </c>
      <c r="J2033" s="2" t="s">
        <v>1337</v>
      </c>
    </row>
    <row r="2034" spans="6:10" ht="15" customHeight="1" x14ac:dyDescent="0.25">
      <c r="F2034" s="3" t="s">
        <v>3716</v>
      </c>
      <c r="G2034" s="2">
        <v>27895</v>
      </c>
      <c r="H2034" s="2" t="s">
        <v>1336</v>
      </c>
      <c r="I2034" s="2" t="s">
        <v>1338</v>
      </c>
      <c r="J2034" s="2" t="s">
        <v>1339</v>
      </c>
    </row>
    <row r="2035" spans="6:10" ht="15" customHeight="1" x14ac:dyDescent="0.25">
      <c r="F2035" s="3" t="s">
        <v>3717</v>
      </c>
      <c r="G2035" s="2">
        <v>27896</v>
      </c>
      <c r="H2035" s="2" t="s">
        <v>1336</v>
      </c>
      <c r="I2035" s="2" t="s">
        <v>1723</v>
      </c>
      <c r="J2035" s="2" t="s">
        <v>1724</v>
      </c>
    </row>
    <row r="2036" spans="6:10" ht="15" customHeight="1" x14ac:dyDescent="0.25">
      <c r="F2036" s="3" t="s">
        <v>3718</v>
      </c>
      <c r="G2036" s="2">
        <v>27888</v>
      </c>
      <c r="H2036" s="2" t="s">
        <v>1336</v>
      </c>
      <c r="I2036" s="2" t="s">
        <v>1726</v>
      </c>
      <c r="J2036" s="2" t="s">
        <v>1727</v>
      </c>
    </row>
    <row r="2037" spans="6:10" ht="15" customHeight="1" x14ac:dyDescent="0.25">
      <c r="F2037" s="3" t="s">
        <v>3719</v>
      </c>
      <c r="G2037" s="2">
        <v>27900</v>
      </c>
      <c r="H2037" s="2" t="s">
        <v>1336</v>
      </c>
      <c r="I2037" s="2" t="s">
        <v>1340</v>
      </c>
      <c r="J2037" s="2" t="s">
        <v>1341</v>
      </c>
    </row>
    <row r="2038" spans="6:10" ht="15" customHeight="1" x14ac:dyDescent="0.25">
      <c r="F2038" s="3" t="s">
        <v>3720</v>
      </c>
      <c r="G2038" s="2">
        <v>21471</v>
      </c>
      <c r="H2038" s="2" t="s">
        <v>1421</v>
      </c>
      <c r="I2038" s="2" t="s">
        <v>1422</v>
      </c>
      <c r="J2038" s="2" t="s">
        <v>1423</v>
      </c>
    </row>
    <row r="2039" spans="6:10" ht="15" customHeight="1" x14ac:dyDescent="0.25">
      <c r="F2039" s="3" t="s">
        <v>3721</v>
      </c>
      <c r="G2039" s="2">
        <v>21478</v>
      </c>
      <c r="H2039" s="2" t="s">
        <v>1421</v>
      </c>
      <c r="I2039" s="2" t="s">
        <v>1424</v>
      </c>
      <c r="J2039" s="2" t="s">
        <v>1425</v>
      </c>
    </row>
    <row r="2040" spans="6:10" ht="15" customHeight="1" x14ac:dyDescent="0.25">
      <c r="F2040" s="3" t="s">
        <v>3722</v>
      </c>
      <c r="G2040" s="2">
        <v>496</v>
      </c>
      <c r="H2040" s="2" t="s">
        <v>158</v>
      </c>
      <c r="I2040" s="2" t="s">
        <v>159</v>
      </c>
      <c r="J2040" s="2" t="s">
        <v>160</v>
      </c>
    </row>
    <row r="2041" spans="6:10" ht="15" customHeight="1" x14ac:dyDescent="0.25">
      <c r="F2041" s="3" t="s">
        <v>3723</v>
      </c>
      <c r="G2041" s="2">
        <v>499</v>
      </c>
      <c r="H2041" s="2" t="s">
        <v>158</v>
      </c>
      <c r="I2041" s="2" t="s">
        <v>110</v>
      </c>
      <c r="J2041" s="2" t="s">
        <v>162</v>
      </c>
    </row>
    <row r="2042" spans="6:10" ht="15" customHeight="1" x14ac:dyDescent="0.25">
      <c r="F2042" s="3" t="s">
        <v>3724</v>
      </c>
      <c r="G2042" s="2">
        <v>498</v>
      </c>
      <c r="H2042" s="2" t="s">
        <v>158</v>
      </c>
      <c r="I2042" s="2" t="s">
        <v>113</v>
      </c>
      <c r="J2042" s="2" t="s">
        <v>164</v>
      </c>
    </row>
    <row r="2043" spans="6:10" ht="15" customHeight="1" x14ac:dyDescent="0.25">
      <c r="F2043" s="3" t="s">
        <v>3725</v>
      </c>
      <c r="G2043" s="2">
        <v>502</v>
      </c>
      <c r="H2043" s="2" t="s">
        <v>158</v>
      </c>
      <c r="I2043" s="2" t="s">
        <v>166</v>
      </c>
      <c r="J2043" s="2" t="s">
        <v>167</v>
      </c>
    </row>
    <row r="2044" spans="6:10" ht="15" customHeight="1" x14ac:dyDescent="0.25">
      <c r="F2044" s="3" t="s">
        <v>3726</v>
      </c>
      <c r="G2044" s="2">
        <v>480</v>
      </c>
      <c r="H2044" s="2" t="s">
        <v>158</v>
      </c>
      <c r="I2044" s="2" t="s">
        <v>119</v>
      </c>
      <c r="J2044" s="2" t="s">
        <v>169</v>
      </c>
    </row>
    <row r="2045" spans="6:10" ht="15" customHeight="1" x14ac:dyDescent="0.25">
      <c r="F2045" s="3" t="s">
        <v>3727</v>
      </c>
      <c r="G2045" s="2">
        <v>482</v>
      </c>
      <c r="H2045" s="2" t="s">
        <v>158</v>
      </c>
      <c r="I2045" s="2" t="s">
        <v>122</v>
      </c>
      <c r="J2045" s="2" t="s">
        <v>171</v>
      </c>
    </row>
    <row r="2046" spans="6:10" ht="15" customHeight="1" x14ac:dyDescent="0.25">
      <c r="F2046" s="3" t="s">
        <v>3728</v>
      </c>
      <c r="G2046" s="2">
        <v>481</v>
      </c>
      <c r="H2046" s="2" t="s">
        <v>158</v>
      </c>
      <c r="I2046" s="2" t="s">
        <v>125</v>
      </c>
      <c r="J2046" s="2" t="s">
        <v>173</v>
      </c>
    </row>
    <row r="2047" spans="6:10" ht="15" customHeight="1" x14ac:dyDescent="0.25">
      <c r="F2047" s="3" t="s">
        <v>3729</v>
      </c>
      <c r="G2047" s="2">
        <v>484</v>
      </c>
      <c r="H2047" s="2" t="s">
        <v>158</v>
      </c>
      <c r="I2047" s="2" t="s">
        <v>128</v>
      </c>
      <c r="J2047" s="2" t="s">
        <v>175</v>
      </c>
    </row>
    <row r="2048" spans="6:10" ht="15" customHeight="1" x14ac:dyDescent="0.25">
      <c r="F2048" s="3" t="s">
        <v>3730</v>
      </c>
      <c r="G2048" s="2">
        <v>483</v>
      </c>
      <c r="H2048" s="2" t="s">
        <v>158</v>
      </c>
      <c r="I2048" s="2" t="s">
        <v>134</v>
      </c>
      <c r="J2048" s="2" t="s">
        <v>177</v>
      </c>
    </row>
    <row r="2049" spans="6:10" ht="15" customHeight="1" x14ac:dyDescent="0.25">
      <c r="F2049" s="3" t="s">
        <v>3731</v>
      </c>
      <c r="G2049" s="2">
        <v>486</v>
      </c>
      <c r="H2049" s="2" t="s">
        <v>158</v>
      </c>
      <c r="I2049" s="2" t="s">
        <v>140</v>
      </c>
      <c r="J2049" s="2" t="s">
        <v>179</v>
      </c>
    </row>
    <row r="2050" spans="6:10" ht="15" customHeight="1" x14ac:dyDescent="0.25">
      <c r="F2050" s="3" t="s">
        <v>3732</v>
      </c>
      <c r="G2050" s="2">
        <v>28748</v>
      </c>
      <c r="H2050" s="2" t="s">
        <v>1113</v>
      </c>
      <c r="I2050" s="2" t="s">
        <v>1114</v>
      </c>
      <c r="J2050" s="2" t="s">
        <v>1115</v>
      </c>
    </row>
    <row r="2051" spans="6:10" ht="15" customHeight="1" x14ac:dyDescent="0.25">
      <c r="F2051" s="3" t="s">
        <v>3733</v>
      </c>
      <c r="G2051" s="2">
        <v>28749</v>
      </c>
      <c r="H2051" s="2" t="s">
        <v>1113</v>
      </c>
      <c r="I2051" s="2" t="s">
        <v>1116</v>
      </c>
      <c r="J2051" s="2" t="s">
        <v>1117</v>
      </c>
    </row>
    <row r="2052" spans="6:10" ht="15" customHeight="1" x14ac:dyDescent="0.25">
      <c r="F2052" s="3" t="s">
        <v>3734</v>
      </c>
      <c r="G2052" s="2">
        <v>28747</v>
      </c>
      <c r="H2052" s="2" t="s">
        <v>1113</v>
      </c>
      <c r="I2052" s="2" t="s">
        <v>1118</v>
      </c>
      <c r="J2052" s="2" t="s">
        <v>1119</v>
      </c>
    </row>
    <row r="2053" spans="6:10" ht="15" customHeight="1" x14ac:dyDescent="0.25">
      <c r="F2053" s="3" t="s">
        <v>3735</v>
      </c>
      <c r="G2053" s="2">
        <v>28746</v>
      </c>
      <c r="H2053" s="2" t="s">
        <v>1113</v>
      </c>
      <c r="I2053" s="2" t="s">
        <v>1120</v>
      </c>
      <c r="J2053" s="2" t="s">
        <v>1121</v>
      </c>
    </row>
    <row r="2054" spans="6:10" ht="15" customHeight="1" x14ac:dyDescent="0.25">
      <c r="F2054" s="3" t="s">
        <v>3736</v>
      </c>
      <c r="G2054" s="2">
        <v>28750</v>
      </c>
      <c r="H2054" s="2" t="s">
        <v>1113</v>
      </c>
      <c r="I2054" s="2" t="s">
        <v>1244</v>
      </c>
      <c r="J2054" s="2" t="s">
        <v>1245</v>
      </c>
    </row>
    <row r="2055" spans="6:10" ht="15" customHeight="1" x14ac:dyDescent="0.25">
      <c r="F2055" s="3" t="s">
        <v>3737</v>
      </c>
      <c r="G2055" s="2">
        <v>41590</v>
      </c>
      <c r="H2055" s="2" t="s">
        <v>1122</v>
      </c>
      <c r="I2055" s="2" t="s">
        <v>1123</v>
      </c>
      <c r="J2055" s="2" t="s">
        <v>1124</v>
      </c>
    </row>
    <row r="2056" spans="6:10" ht="15" customHeight="1" x14ac:dyDescent="0.25">
      <c r="F2056" s="3" t="s">
        <v>3738</v>
      </c>
      <c r="G2056" s="2">
        <v>34039</v>
      </c>
      <c r="H2056" s="2" t="s">
        <v>1122</v>
      </c>
      <c r="I2056" s="2" t="s">
        <v>1246</v>
      </c>
      <c r="J2056" s="2" t="s">
        <v>1247</v>
      </c>
    </row>
    <row r="2057" spans="6:10" ht="15" customHeight="1" x14ac:dyDescent="0.25">
      <c r="F2057" s="3" t="s">
        <v>3739</v>
      </c>
      <c r="G2057" s="2">
        <v>33733</v>
      </c>
      <c r="H2057" s="2" t="s">
        <v>1122</v>
      </c>
      <c r="I2057" s="2" t="s">
        <v>1125</v>
      </c>
      <c r="J2057" s="2" t="s">
        <v>1126</v>
      </c>
    </row>
    <row r="2058" spans="6:10" ht="15" customHeight="1" x14ac:dyDescent="0.25">
      <c r="F2058" s="3" t="s">
        <v>3740</v>
      </c>
      <c r="G2058" s="2">
        <v>33732</v>
      </c>
      <c r="H2058" s="2" t="s">
        <v>1122</v>
      </c>
      <c r="I2058" s="2" t="s">
        <v>1248</v>
      </c>
      <c r="J2058" s="2" t="s">
        <v>1249</v>
      </c>
    </row>
    <row r="2059" spans="6:10" ht="15" customHeight="1" x14ac:dyDescent="0.25">
      <c r="F2059" s="3" t="s">
        <v>3741</v>
      </c>
      <c r="G2059" s="2">
        <v>24439</v>
      </c>
      <c r="H2059" s="2" t="s">
        <v>1127</v>
      </c>
      <c r="I2059" s="2" t="s">
        <v>2948</v>
      </c>
      <c r="J2059" s="2" t="s">
        <v>2949</v>
      </c>
    </row>
    <row r="2060" spans="6:10" ht="15" customHeight="1" x14ac:dyDescent="0.25">
      <c r="F2060" s="3" t="s">
        <v>3742</v>
      </c>
      <c r="G2060" s="2">
        <v>27147</v>
      </c>
      <c r="H2060" s="2" t="s">
        <v>1127</v>
      </c>
      <c r="I2060" s="2" t="s">
        <v>1128</v>
      </c>
      <c r="J2060" s="2" t="s">
        <v>1129</v>
      </c>
    </row>
    <row r="2061" spans="6:10" ht="15" customHeight="1" x14ac:dyDescent="0.25">
      <c r="F2061" s="3" t="s">
        <v>3743</v>
      </c>
      <c r="G2061" s="2">
        <v>26735</v>
      </c>
      <c r="H2061" s="2" t="s">
        <v>1127</v>
      </c>
      <c r="I2061" s="2" t="s">
        <v>1130</v>
      </c>
      <c r="J2061" s="2" t="s">
        <v>1131</v>
      </c>
    </row>
    <row r="2062" spans="6:10" ht="15" customHeight="1" x14ac:dyDescent="0.25">
      <c r="F2062" s="3" t="s">
        <v>3744</v>
      </c>
      <c r="G2062" s="2">
        <v>12600</v>
      </c>
      <c r="H2062" s="2" t="s">
        <v>1127</v>
      </c>
      <c r="I2062" s="2" t="s">
        <v>1132</v>
      </c>
      <c r="J2062" s="2" t="s">
        <v>1133</v>
      </c>
    </row>
    <row r="2063" spans="6:10" ht="15" customHeight="1" x14ac:dyDescent="0.25">
      <c r="F2063" s="3" t="s">
        <v>3745</v>
      </c>
      <c r="G2063" s="2">
        <v>29300</v>
      </c>
      <c r="H2063" s="2" t="s">
        <v>1127</v>
      </c>
      <c r="I2063" s="2" t="s">
        <v>1280</v>
      </c>
      <c r="J2063" s="2" t="s">
        <v>1281</v>
      </c>
    </row>
    <row r="2064" spans="6:10" ht="15" customHeight="1" x14ac:dyDescent="0.25">
      <c r="F2064" s="3" t="s">
        <v>3746</v>
      </c>
      <c r="G2064" s="2">
        <v>29302</v>
      </c>
      <c r="H2064" s="2" t="s">
        <v>1127</v>
      </c>
      <c r="I2064" s="2" t="s">
        <v>1282</v>
      </c>
      <c r="J2064" s="2" t="s">
        <v>1283</v>
      </c>
    </row>
    <row r="2065" spans="6:10" ht="15" customHeight="1" x14ac:dyDescent="0.25">
      <c r="F2065" s="3" t="s">
        <v>3747</v>
      </c>
      <c r="G2065" s="2">
        <v>1326</v>
      </c>
      <c r="H2065" s="2" t="s">
        <v>390</v>
      </c>
      <c r="I2065" s="2" t="s">
        <v>391</v>
      </c>
      <c r="J2065" s="2" t="s">
        <v>392</v>
      </c>
    </row>
    <row r="2066" spans="6:10" ht="15" customHeight="1" x14ac:dyDescent="0.25">
      <c r="F2066" s="3" t="s">
        <v>3748</v>
      </c>
      <c r="G2066" s="2">
        <v>28026</v>
      </c>
      <c r="H2066" s="2" t="s">
        <v>390</v>
      </c>
      <c r="I2066" s="2" t="s">
        <v>395</v>
      </c>
      <c r="J2066" s="2" t="s">
        <v>396</v>
      </c>
    </row>
    <row r="2067" spans="6:10" ht="15" customHeight="1" x14ac:dyDescent="0.25">
      <c r="F2067" s="3" t="s">
        <v>3749</v>
      </c>
      <c r="G2067" s="2">
        <v>27909</v>
      </c>
      <c r="H2067" s="2" t="s">
        <v>390</v>
      </c>
      <c r="I2067" s="2" t="s">
        <v>399</v>
      </c>
      <c r="J2067" s="2" t="s">
        <v>400</v>
      </c>
    </row>
    <row r="2068" spans="6:10" ht="15" customHeight="1" x14ac:dyDescent="0.25">
      <c r="F2068" s="3" t="s">
        <v>3750</v>
      </c>
      <c r="G2068" s="2">
        <v>1210</v>
      </c>
      <c r="H2068" s="2" t="s">
        <v>390</v>
      </c>
      <c r="I2068" s="2" t="s">
        <v>401</v>
      </c>
      <c r="J2068" s="2" t="s">
        <v>402</v>
      </c>
    </row>
    <row r="2069" spans="6:10" ht="15" customHeight="1" x14ac:dyDescent="0.25">
      <c r="F2069" s="3" t="s">
        <v>3751</v>
      </c>
      <c r="G2069" s="2">
        <v>1332</v>
      </c>
      <c r="H2069" s="2" t="s">
        <v>390</v>
      </c>
      <c r="I2069" s="2" t="s">
        <v>403</v>
      </c>
      <c r="J2069" s="2" t="s">
        <v>404</v>
      </c>
    </row>
    <row r="2070" spans="6:10" ht="15" customHeight="1" x14ac:dyDescent="0.25">
      <c r="F2070" s="3" t="s">
        <v>3752</v>
      </c>
      <c r="G2070" s="2">
        <v>1219</v>
      </c>
      <c r="H2070" s="2" t="s">
        <v>390</v>
      </c>
      <c r="I2070" s="2" t="s">
        <v>407</v>
      </c>
      <c r="J2070" s="2" t="s">
        <v>408</v>
      </c>
    </row>
    <row r="2071" spans="6:10" ht="15" customHeight="1" x14ac:dyDescent="0.25">
      <c r="F2071" s="3" t="s">
        <v>3753</v>
      </c>
      <c r="G2071" s="2">
        <v>1221</v>
      </c>
      <c r="H2071" s="2" t="s">
        <v>390</v>
      </c>
      <c r="I2071" s="2" t="s">
        <v>409</v>
      </c>
      <c r="J2071" s="2" t="s">
        <v>410</v>
      </c>
    </row>
    <row r="2072" spans="6:10" ht="15" customHeight="1" x14ac:dyDescent="0.25">
      <c r="F2072" s="3" t="s">
        <v>3754</v>
      </c>
      <c r="G2072" s="2">
        <v>1226</v>
      </c>
      <c r="H2072" s="2" t="s">
        <v>390</v>
      </c>
      <c r="I2072" s="2" t="s">
        <v>1304</v>
      </c>
      <c r="J2072" s="2" t="s">
        <v>1305</v>
      </c>
    </row>
    <row r="2073" spans="6:10" ht="15" customHeight="1" x14ac:dyDescent="0.25">
      <c r="F2073" s="3" t="s">
        <v>3755</v>
      </c>
      <c r="G2073" s="2">
        <v>1247</v>
      </c>
      <c r="H2073" s="2" t="s">
        <v>390</v>
      </c>
      <c r="I2073" s="2" t="s">
        <v>411</v>
      </c>
      <c r="J2073" s="2" t="s">
        <v>412</v>
      </c>
    </row>
    <row r="2074" spans="6:10" ht="15" customHeight="1" x14ac:dyDescent="0.25">
      <c r="F2074" s="3" t="s">
        <v>3756</v>
      </c>
      <c r="G2074" s="2">
        <v>1252</v>
      </c>
      <c r="H2074" s="2" t="s">
        <v>390</v>
      </c>
      <c r="I2074" s="2" t="s">
        <v>413</v>
      </c>
      <c r="J2074" s="2" t="s">
        <v>414</v>
      </c>
    </row>
    <row r="2075" spans="6:10" ht="15" customHeight="1" x14ac:dyDescent="0.25">
      <c r="F2075" s="3" t="s">
        <v>3757</v>
      </c>
      <c r="G2075" s="2">
        <v>1257</v>
      </c>
      <c r="H2075" s="2" t="s">
        <v>390</v>
      </c>
      <c r="I2075" s="2" t="s">
        <v>417</v>
      </c>
      <c r="J2075" s="2" t="s">
        <v>418</v>
      </c>
    </row>
    <row r="2076" spans="6:10" ht="15" customHeight="1" x14ac:dyDescent="0.25">
      <c r="F2076" s="3" t="s">
        <v>3758</v>
      </c>
      <c r="G2076" s="2">
        <v>1290</v>
      </c>
      <c r="H2076" s="2" t="s">
        <v>390</v>
      </c>
      <c r="I2076" s="2" t="s">
        <v>419</v>
      </c>
      <c r="J2076" s="2" t="s">
        <v>420</v>
      </c>
    </row>
    <row r="2077" spans="6:10" ht="15" customHeight="1" x14ac:dyDescent="0.25">
      <c r="F2077" s="3" t="s">
        <v>3759</v>
      </c>
      <c r="G2077" s="2">
        <v>1294</v>
      </c>
      <c r="H2077" s="2" t="s">
        <v>390</v>
      </c>
      <c r="I2077" s="2" t="s">
        <v>421</v>
      </c>
      <c r="J2077" s="2" t="s">
        <v>422</v>
      </c>
    </row>
    <row r="2078" spans="6:10" ht="15" customHeight="1" x14ac:dyDescent="0.25">
      <c r="F2078" s="3" t="s">
        <v>3760</v>
      </c>
      <c r="G2078" s="2">
        <v>1304</v>
      </c>
      <c r="H2078" s="2" t="s">
        <v>390</v>
      </c>
      <c r="I2078" s="2" t="s">
        <v>423</v>
      </c>
      <c r="J2078" s="2" t="s">
        <v>424</v>
      </c>
    </row>
    <row r="2079" spans="6:10" ht="15" customHeight="1" x14ac:dyDescent="0.25">
      <c r="F2079" s="3" t="s">
        <v>3761</v>
      </c>
      <c r="G2079" s="2">
        <v>12706</v>
      </c>
      <c r="H2079" s="2" t="s">
        <v>390</v>
      </c>
      <c r="I2079" s="2" t="s">
        <v>425</v>
      </c>
      <c r="J2079" s="2" t="s">
        <v>426</v>
      </c>
    </row>
    <row r="2080" spans="6:10" ht="15" customHeight="1" x14ac:dyDescent="0.25">
      <c r="F2080" s="3" t="s">
        <v>3762</v>
      </c>
      <c r="G2080" s="2">
        <v>1311</v>
      </c>
      <c r="H2080" s="2" t="s">
        <v>390</v>
      </c>
      <c r="I2080" s="2" t="s">
        <v>431</v>
      </c>
      <c r="J2080" s="2" t="s">
        <v>432</v>
      </c>
    </row>
    <row r="2081" spans="6:10" ht="15" customHeight="1" x14ac:dyDescent="0.25">
      <c r="F2081" s="3" t="s">
        <v>3763</v>
      </c>
      <c r="G2081" s="2">
        <v>1310</v>
      </c>
      <c r="H2081" s="2" t="s">
        <v>390</v>
      </c>
      <c r="I2081" s="2" t="s">
        <v>433</v>
      </c>
      <c r="J2081" s="2" t="s">
        <v>434</v>
      </c>
    </row>
    <row r="2082" spans="6:10" ht="15" customHeight="1" x14ac:dyDescent="0.25">
      <c r="F2082" s="3" t="s">
        <v>3764</v>
      </c>
      <c r="G2082" s="2">
        <v>1314</v>
      </c>
      <c r="H2082" s="2" t="s">
        <v>390</v>
      </c>
      <c r="I2082" s="2" t="s">
        <v>435</v>
      </c>
      <c r="J2082" s="2" t="s">
        <v>436</v>
      </c>
    </row>
    <row r="2083" spans="6:10" ht="15" customHeight="1" x14ac:dyDescent="0.25">
      <c r="F2083" s="3" t="s">
        <v>3765</v>
      </c>
      <c r="G2083" s="2">
        <v>1323</v>
      </c>
      <c r="H2083" s="2" t="s">
        <v>390</v>
      </c>
      <c r="I2083" s="2" t="s">
        <v>443</v>
      </c>
      <c r="J2083" s="2" t="s">
        <v>444</v>
      </c>
    </row>
    <row r="2084" spans="6:10" ht="15" customHeight="1" x14ac:dyDescent="0.25">
      <c r="F2084" s="3" t="s">
        <v>3766</v>
      </c>
      <c r="G2084" s="2">
        <v>552</v>
      </c>
      <c r="H2084" s="2" t="s">
        <v>109</v>
      </c>
      <c r="I2084" s="2" t="s">
        <v>110</v>
      </c>
      <c r="J2084" s="2" t="s">
        <v>111</v>
      </c>
    </row>
    <row r="2085" spans="6:10" ht="15" customHeight="1" x14ac:dyDescent="0.25">
      <c r="F2085" s="3" t="s">
        <v>3767</v>
      </c>
      <c r="G2085" s="2">
        <v>553</v>
      </c>
      <c r="H2085" s="2" t="s">
        <v>109</v>
      </c>
      <c r="I2085" s="2" t="s">
        <v>113</v>
      </c>
      <c r="J2085" s="2" t="s">
        <v>114</v>
      </c>
    </row>
    <row r="2086" spans="6:10" ht="15" customHeight="1" x14ac:dyDescent="0.25">
      <c r="F2086" s="3" t="s">
        <v>3768</v>
      </c>
      <c r="G2086" s="2">
        <v>555</v>
      </c>
      <c r="H2086" s="2" t="s">
        <v>109</v>
      </c>
      <c r="I2086" s="2" t="s">
        <v>116</v>
      </c>
      <c r="J2086" s="2" t="s">
        <v>117</v>
      </c>
    </row>
    <row r="2087" spans="6:10" ht="15" customHeight="1" x14ac:dyDescent="0.25">
      <c r="F2087" s="3" t="s">
        <v>3769</v>
      </c>
      <c r="G2087" s="2">
        <v>517</v>
      </c>
      <c r="H2087" s="2" t="s">
        <v>109</v>
      </c>
      <c r="I2087" s="2" t="s">
        <v>119</v>
      </c>
      <c r="J2087" s="2" t="s">
        <v>120</v>
      </c>
    </row>
    <row r="2088" spans="6:10" ht="15" customHeight="1" x14ac:dyDescent="0.25">
      <c r="F2088" s="3" t="s">
        <v>3770</v>
      </c>
      <c r="G2088" s="2">
        <v>518</v>
      </c>
      <c r="H2088" s="2" t="s">
        <v>109</v>
      </c>
      <c r="I2088" s="2" t="s">
        <v>122</v>
      </c>
      <c r="J2088" s="2" t="s">
        <v>123</v>
      </c>
    </row>
    <row r="2089" spans="6:10" ht="15" customHeight="1" x14ac:dyDescent="0.25">
      <c r="F2089" s="3" t="s">
        <v>3771</v>
      </c>
      <c r="G2089" s="2">
        <v>516</v>
      </c>
      <c r="H2089" s="2" t="s">
        <v>109</v>
      </c>
      <c r="I2089" s="2" t="s">
        <v>125</v>
      </c>
      <c r="J2089" s="2" t="s">
        <v>126</v>
      </c>
    </row>
    <row r="2090" spans="6:10" ht="15" customHeight="1" x14ac:dyDescent="0.25">
      <c r="F2090" s="3" t="s">
        <v>3772</v>
      </c>
      <c r="G2090" s="2">
        <v>521</v>
      </c>
      <c r="H2090" s="2" t="s">
        <v>109</v>
      </c>
      <c r="I2090" s="2" t="s">
        <v>128</v>
      </c>
      <c r="J2090" s="2" t="s">
        <v>129</v>
      </c>
    </row>
    <row r="2091" spans="6:10" ht="15" customHeight="1" x14ac:dyDescent="0.25">
      <c r="F2091" s="3" t="s">
        <v>3773</v>
      </c>
      <c r="G2091" s="2">
        <v>522</v>
      </c>
      <c r="H2091" s="2" t="s">
        <v>109</v>
      </c>
      <c r="I2091" s="2" t="s">
        <v>131</v>
      </c>
      <c r="J2091" s="2" t="s">
        <v>132</v>
      </c>
    </row>
    <row r="2092" spans="6:10" ht="15" customHeight="1" x14ac:dyDescent="0.25">
      <c r="F2092" s="3" t="s">
        <v>3774</v>
      </c>
      <c r="G2092" s="2">
        <v>520</v>
      </c>
      <c r="H2092" s="2" t="s">
        <v>109</v>
      </c>
      <c r="I2092" s="2" t="s">
        <v>134</v>
      </c>
      <c r="J2092" s="2" t="s">
        <v>135</v>
      </c>
    </row>
    <row r="2093" spans="6:10" ht="15" customHeight="1" x14ac:dyDescent="0.25">
      <c r="F2093" s="3" t="s">
        <v>3775</v>
      </c>
      <c r="G2093" s="2">
        <v>528</v>
      </c>
      <c r="H2093" s="2" t="s">
        <v>109</v>
      </c>
      <c r="I2093" s="2" t="s">
        <v>137</v>
      </c>
      <c r="J2093" s="2" t="s">
        <v>138</v>
      </c>
    </row>
    <row r="2094" spans="6:10" ht="15" customHeight="1" x14ac:dyDescent="0.25">
      <c r="F2094" s="3" t="s">
        <v>3776</v>
      </c>
      <c r="G2094" s="2">
        <v>529</v>
      </c>
      <c r="H2094" s="2" t="s">
        <v>109</v>
      </c>
      <c r="I2094" s="2" t="s">
        <v>140</v>
      </c>
      <c r="J2094" s="2" t="s">
        <v>141</v>
      </c>
    </row>
    <row r="2095" spans="6:10" ht="15" customHeight="1" x14ac:dyDescent="0.25">
      <c r="F2095" s="3" t="s">
        <v>3777</v>
      </c>
      <c r="G2095" s="2">
        <v>527</v>
      </c>
      <c r="H2095" s="2" t="s">
        <v>109</v>
      </c>
      <c r="I2095" s="2" t="s">
        <v>143</v>
      </c>
      <c r="J2095" s="2" t="s">
        <v>144</v>
      </c>
    </row>
    <row r="2096" spans="6:10" ht="15" customHeight="1" x14ac:dyDescent="0.25">
      <c r="F2096" s="3" t="s">
        <v>3778</v>
      </c>
      <c r="G2096" s="2">
        <v>532</v>
      </c>
      <c r="H2096" s="2" t="s">
        <v>109</v>
      </c>
      <c r="I2096" s="2" t="s">
        <v>146</v>
      </c>
      <c r="J2096" s="2" t="s">
        <v>147</v>
      </c>
    </row>
    <row r="2097" spans="6:10" ht="15" customHeight="1" x14ac:dyDescent="0.25">
      <c r="F2097" s="3" t="s">
        <v>3779</v>
      </c>
      <c r="G2097" s="2">
        <v>533</v>
      </c>
      <c r="H2097" s="2" t="s">
        <v>109</v>
      </c>
      <c r="I2097" s="2" t="s">
        <v>149</v>
      </c>
      <c r="J2097" s="2" t="s">
        <v>150</v>
      </c>
    </row>
    <row r="2098" spans="6:10" ht="15" customHeight="1" x14ac:dyDescent="0.25">
      <c r="F2098" s="3" t="s">
        <v>3780</v>
      </c>
      <c r="G2098" s="2">
        <v>534</v>
      </c>
      <c r="H2098" s="2" t="s">
        <v>109</v>
      </c>
      <c r="I2098" s="2" t="s">
        <v>152</v>
      </c>
      <c r="J2098" s="2" t="s">
        <v>153</v>
      </c>
    </row>
    <row r="2099" spans="6:10" ht="15" customHeight="1" x14ac:dyDescent="0.25">
      <c r="F2099" s="3" t="s">
        <v>3781</v>
      </c>
      <c r="G2099" s="2">
        <v>99000002</v>
      </c>
      <c r="H2099" s="2" t="s">
        <v>210</v>
      </c>
      <c r="I2099" s="2" t="s">
        <v>211</v>
      </c>
      <c r="J2099" s="2" t="s">
        <v>212</v>
      </c>
    </row>
    <row r="2100" spans="6:10" ht="15" customHeight="1" x14ac:dyDescent="0.25">
      <c r="F2100" s="3" t="s">
        <v>3782</v>
      </c>
      <c r="G2100" s="2">
        <v>99000004</v>
      </c>
      <c r="H2100" s="2" t="s">
        <v>210</v>
      </c>
      <c r="I2100" s="2" t="s">
        <v>214</v>
      </c>
      <c r="J2100" s="2" t="s">
        <v>215</v>
      </c>
    </row>
    <row r="2101" spans="6:10" ht="15" customHeight="1" x14ac:dyDescent="0.25">
      <c r="F2101" s="3" t="s">
        <v>3783</v>
      </c>
      <c r="G2101" s="2">
        <v>99000001</v>
      </c>
      <c r="H2101" s="2" t="s">
        <v>210</v>
      </c>
      <c r="I2101" s="2" t="s">
        <v>217</v>
      </c>
      <c r="J2101" s="2" t="s">
        <v>218</v>
      </c>
    </row>
    <row r="2102" spans="6:10" ht="15" customHeight="1" x14ac:dyDescent="0.25">
      <c r="F2102" s="3" t="s">
        <v>3784</v>
      </c>
      <c r="G2102" s="2">
        <v>99000003</v>
      </c>
      <c r="H2102" s="2" t="s">
        <v>210</v>
      </c>
      <c r="I2102" s="2" t="s">
        <v>220</v>
      </c>
      <c r="J2102" s="2" t="s">
        <v>221</v>
      </c>
    </row>
    <row r="2103" spans="6:10" ht="15" customHeight="1" x14ac:dyDescent="0.25">
      <c r="F2103" s="3" t="s">
        <v>3785</v>
      </c>
      <c r="G2103" s="2">
        <v>29632</v>
      </c>
      <c r="H2103" s="2" t="s">
        <v>446</v>
      </c>
      <c r="I2103" s="2" t="s">
        <v>447</v>
      </c>
      <c r="J2103" s="2" t="s">
        <v>448</v>
      </c>
    </row>
    <row r="2104" spans="6:10" ht="15" customHeight="1" x14ac:dyDescent="0.25">
      <c r="F2104" s="3" t="s">
        <v>3786</v>
      </c>
      <c r="G2104" s="2">
        <v>705</v>
      </c>
      <c r="H2104" s="2" t="s">
        <v>446</v>
      </c>
      <c r="I2104" s="2" t="s">
        <v>449</v>
      </c>
      <c r="J2104" s="2" t="s">
        <v>450</v>
      </c>
    </row>
    <row r="2105" spans="6:10" ht="15" customHeight="1" x14ac:dyDescent="0.25">
      <c r="F2105" s="3" t="s">
        <v>3787</v>
      </c>
      <c r="G2105" s="2">
        <v>707</v>
      </c>
      <c r="H2105" s="2" t="s">
        <v>446</v>
      </c>
      <c r="I2105" s="2" t="s">
        <v>451</v>
      </c>
      <c r="J2105" s="2" t="s">
        <v>452</v>
      </c>
    </row>
    <row r="2106" spans="6:10" ht="15" customHeight="1" x14ac:dyDescent="0.25">
      <c r="F2106" s="3" t="s">
        <v>3788</v>
      </c>
      <c r="G2106" s="2">
        <v>699</v>
      </c>
      <c r="H2106" s="2" t="s">
        <v>446</v>
      </c>
      <c r="I2106" s="2" t="s">
        <v>453</v>
      </c>
      <c r="J2106" s="2" t="s">
        <v>454</v>
      </c>
    </row>
    <row r="2107" spans="6:10" ht="15" customHeight="1" x14ac:dyDescent="0.25">
      <c r="F2107" s="3" t="s">
        <v>3789</v>
      </c>
      <c r="G2107" s="2">
        <v>700</v>
      </c>
      <c r="H2107" s="2" t="s">
        <v>446</v>
      </c>
      <c r="I2107" s="2" t="s">
        <v>455</v>
      </c>
      <c r="J2107" s="2" t="s">
        <v>456</v>
      </c>
    </row>
    <row r="2108" spans="6:10" ht="15" customHeight="1" x14ac:dyDescent="0.25">
      <c r="F2108" s="3" t="s">
        <v>3790</v>
      </c>
      <c r="G2108" s="2">
        <v>691</v>
      </c>
      <c r="H2108" s="2" t="s">
        <v>446</v>
      </c>
      <c r="I2108" s="2" t="s">
        <v>457</v>
      </c>
      <c r="J2108" s="2" t="s">
        <v>458</v>
      </c>
    </row>
    <row r="2109" spans="6:10" ht="15" customHeight="1" x14ac:dyDescent="0.25">
      <c r="F2109" s="3" t="s">
        <v>3791</v>
      </c>
      <c r="G2109" s="2">
        <v>27286</v>
      </c>
      <c r="H2109" s="2" t="s">
        <v>1134</v>
      </c>
      <c r="I2109" s="2" t="s">
        <v>1135</v>
      </c>
      <c r="J2109" s="2" t="s">
        <v>1136</v>
      </c>
    </row>
    <row r="2110" spans="6:10" ht="15" customHeight="1" x14ac:dyDescent="0.25">
      <c r="F2110" s="3" t="s">
        <v>3792</v>
      </c>
      <c r="G2110" s="2">
        <v>19193</v>
      </c>
      <c r="H2110" s="2" t="s">
        <v>1134</v>
      </c>
      <c r="I2110" s="2" t="s">
        <v>1137</v>
      </c>
      <c r="J2110" s="2" t="s">
        <v>1138</v>
      </c>
    </row>
    <row r="2111" spans="6:10" ht="15" customHeight="1" x14ac:dyDescent="0.25">
      <c r="F2111" s="3" t="s">
        <v>3793</v>
      </c>
      <c r="G2111" s="2">
        <v>18918</v>
      </c>
      <c r="H2111" s="2" t="s">
        <v>1134</v>
      </c>
      <c r="I2111" s="2" t="s">
        <v>1139</v>
      </c>
      <c r="J2111" s="2" t="s">
        <v>1140</v>
      </c>
    </row>
    <row r="2112" spans="6:10" ht="15" customHeight="1" x14ac:dyDescent="0.25">
      <c r="F2112" s="3" t="s">
        <v>3794</v>
      </c>
      <c r="G2112" s="2">
        <v>22249</v>
      </c>
      <c r="H2112" s="2" t="s">
        <v>1252</v>
      </c>
      <c r="I2112" s="2" t="s">
        <v>2204</v>
      </c>
      <c r="J2112" s="2" t="s">
        <v>2205</v>
      </c>
    </row>
    <row r="2113" spans="6:10" ht="15" customHeight="1" x14ac:dyDescent="0.25">
      <c r="F2113" s="3" t="s">
        <v>3795</v>
      </c>
      <c r="G2113" s="2">
        <v>21990</v>
      </c>
      <c r="H2113" s="2" t="s">
        <v>1252</v>
      </c>
      <c r="I2113" s="2" t="s">
        <v>1312</v>
      </c>
      <c r="J2113" s="2" t="s">
        <v>1313</v>
      </c>
    </row>
    <row r="2114" spans="6:10" ht="15" customHeight="1" x14ac:dyDescent="0.25">
      <c r="F2114" s="3" t="s">
        <v>3796</v>
      </c>
      <c r="G2114" s="2">
        <v>22209</v>
      </c>
      <c r="H2114" s="2" t="s">
        <v>1252</v>
      </c>
      <c r="I2114" s="2" t="s">
        <v>2208</v>
      </c>
      <c r="J2114" s="2" t="s">
        <v>2209</v>
      </c>
    </row>
    <row r="2115" spans="6:10" ht="15" customHeight="1" x14ac:dyDescent="0.25">
      <c r="F2115" s="3" t="s">
        <v>3797</v>
      </c>
      <c r="G2115" s="2">
        <v>23667</v>
      </c>
      <c r="H2115" s="2" t="s">
        <v>1252</v>
      </c>
      <c r="I2115" s="2" t="s">
        <v>1253</v>
      </c>
      <c r="J2115" s="2" t="s">
        <v>1254</v>
      </c>
    </row>
    <row r="2116" spans="6:10" ht="15" customHeight="1" x14ac:dyDescent="0.25">
      <c r="F2116" s="3" t="s">
        <v>3798</v>
      </c>
      <c r="G2116" s="2">
        <v>21991</v>
      </c>
      <c r="H2116" s="2" t="s">
        <v>1252</v>
      </c>
      <c r="I2116" s="2" t="s">
        <v>1314</v>
      </c>
      <c r="J2116" s="2" t="s">
        <v>1315</v>
      </c>
    </row>
    <row r="2117" spans="6:10" ht="15" customHeight="1" x14ac:dyDescent="0.25">
      <c r="F2117" s="3" t="s">
        <v>3799</v>
      </c>
      <c r="G2117" s="2">
        <v>22240</v>
      </c>
      <c r="H2117" s="2" t="s">
        <v>1252</v>
      </c>
      <c r="I2117" s="2" t="s">
        <v>1316</v>
      </c>
      <c r="J2117" s="2" t="s">
        <v>1317</v>
      </c>
    </row>
    <row r="2118" spans="6:10" ht="15" customHeight="1" x14ac:dyDescent="0.25">
      <c r="F2118" s="3" t="s">
        <v>3800</v>
      </c>
      <c r="G2118" s="2">
        <v>22000</v>
      </c>
      <c r="H2118" s="2" t="s">
        <v>1252</v>
      </c>
      <c r="I2118" s="2" t="s">
        <v>1320</v>
      </c>
      <c r="J2118" s="2" t="s">
        <v>1321</v>
      </c>
    </row>
    <row r="2119" spans="6:10" ht="15" customHeight="1" x14ac:dyDescent="0.25">
      <c r="F2119" s="3" t="s">
        <v>3801</v>
      </c>
      <c r="G2119" s="2">
        <v>12772</v>
      </c>
      <c r="H2119" s="2" t="s">
        <v>1284</v>
      </c>
      <c r="I2119" s="2" t="s">
        <v>1285</v>
      </c>
      <c r="J2119" s="2" t="s">
        <v>1286</v>
      </c>
    </row>
    <row r="2120" spans="6:10" ht="15" customHeight="1" x14ac:dyDescent="0.25">
      <c r="F2120" s="3" t="s">
        <v>3802</v>
      </c>
      <c r="G2120" s="2">
        <v>13047</v>
      </c>
      <c r="H2120" s="2" t="s">
        <v>1284</v>
      </c>
      <c r="I2120" s="2" t="s">
        <v>1287</v>
      </c>
      <c r="J2120" s="2" t="s">
        <v>1288</v>
      </c>
    </row>
    <row r="2121" spans="6:10" ht="15" customHeight="1" x14ac:dyDescent="0.25">
      <c r="F2121" s="3" t="s">
        <v>3803</v>
      </c>
      <c r="G2121" s="2">
        <v>13046</v>
      </c>
      <c r="H2121" s="2" t="s">
        <v>1284</v>
      </c>
      <c r="I2121" s="2" t="s">
        <v>1289</v>
      </c>
      <c r="J2121" s="2" t="s">
        <v>1290</v>
      </c>
    </row>
    <row r="2122" spans="6:10" ht="15" customHeight="1" x14ac:dyDescent="0.25">
      <c r="F2122" s="3" t="s">
        <v>3804</v>
      </c>
      <c r="G2122" s="2">
        <v>13042</v>
      </c>
      <c r="H2122" s="2" t="s">
        <v>1284</v>
      </c>
      <c r="I2122" s="2" t="s">
        <v>1291</v>
      </c>
      <c r="J2122" s="2" t="s">
        <v>1292</v>
      </c>
    </row>
    <row r="2123" spans="6:10" ht="15" customHeight="1" x14ac:dyDescent="0.25">
      <c r="F2123" s="3" t="s">
        <v>3805</v>
      </c>
      <c r="G2123" s="2">
        <v>13053</v>
      </c>
      <c r="H2123" s="2" t="s">
        <v>1284</v>
      </c>
      <c r="I2123" s="2" t="s">
        <v>1293</v>
      </c>
      <c r="J2123" s="2" t="s">
        <v>1294</v>
      </c>
    </row>
    <row r="2124" spans="6:10" ht="15" customHeight="1" x14ac:dyDescent="0.25">
      <c r="F2124" s="3" t="s">
        <v>3806</v>
      </c>
      <c r="G2124" s="2">
        <v>12771</v>
      </c>
      <c r="H2124" s="2" t="s">
        <v>1284</v>
      </c>
      <c r="I2124" s="2" t="s">
        <v>1295</v>
      </c>
      <c r="J2124" s="2" t="s">
        <v>1296</v>
      </c>
    </row>
    <row r="2125" spans="6:10" ht="15" customHeight="1" x14ac:dyDescent="0.25">
      <c r="F2125" s="3" t="s">
        <v>3807</v>
      </c>
      <c r="G2125" s="2">
        <v>13048</v>
      </c>
      <c r="H2125" s="2" t="s">
        <v>1284</v>
      </c>
      <c r="I2125" s="2" t="s">
        <v>1297</v>
      </c>
      <c r="J2125" s="2" t="s">
        <v>1298</v>
      </c>
    </row>
    <row r="2126" spans="6:10" ht="15" customHeight="1" x14ac:dyDescent="0.25">
      <c r="F2126" s="3" t="s">
        <v>3808</v>
      </c>
      <c r="G2126" s="2">
        <v>36210</v>
      </c>
      <c r="H2126" s="2" t="s">
        <v>1831</v>
      </c>
      <c r="I2126" s="2" t="s">
        <v>1832</v>
      </c>
      <c r="J2126" s="2" t="s">
        <v>1833</v>
      </c>
    </row>
    <row r="2127" spans="6:10" ht="15" customHeight="1" x14ac:dyDescent="0.25">
      <c r="F2127" s="3" t="s">
        <v>3809</v>
      </c>
      <c r="G2127" s="2">
        <v>17571</v>
      </c>
      <c r="H2127" s="2" t="s">
        <v>1141</v>
      </c>
      <c r="I2127" s="2" t="s">
        <v>1142</v>
      </c>
      <c r="J2127" s="2" t="s">
        <v>1143</v>
      </c>
    </row>
    <row r="2128" spans="6:10" ht="15" customHeight="1" x14ac:dyDescent="0.25">
      <c r="F2128" s="3" t="s">
        <v>3810</v>
      </c>
      <c r="G2128" s="2">
        <v>17573</v>
      </c>
      <c r="H2128" s="2" t="s">
        <v>1141</v>
      </c>
      <c r="I2128" s="2" t="s">
        <v>1146</v>
      </c>
      <c r="J2128" s="2" t="s">
        <v>1147</v>
      </c>
    </row>
    <row r="2129" spans="6:10" ht="15" customHeight="1" x14ac:dyDescent="0.25">
      <c r="F2129" s="3" t="s">
        <v>3811</v>
      </c>
      <c r="G2129" s="2">
        <v>17559</v>
      </c>
      <c r="H2129" s="2" t="s">
        <v>1141</v>
      </c>
      <c r="I2129" s="2" t="s">
        <v>1150</v>
      </c>
      <c r="J2129" s="2" t="s">
        <v>1151</v>
      </c>
    </row>
    <row r="2130" spans="6:10" ht="15" customHeight="1" x14ac:dyDescent="0.25">
      <c r="F2130" s="3" t="s">
        <v>3812</v>
      </c>
      <c r="G2130" s="2">
        <v>580</v>
      </c>
      <c r="H2130" s="2" t="s">
        <v>183</v>
      </c>
      <c r="I2130" s="2" t="s">
        <v>159</v>
      </c>
      <c r="J2130" s="2" t="s">
        <v>184</v>
      </c>
    </row>
    <row r="2131" spans="6:10" ht="15" customHeight="1" x14ac:dyDescent="0.25">
      <c r="F2131" s="3" t="s">
        <v>3813</v>
      </c>
      <c r="G2131" s="2">
        <v>582</v>
      </c>
      <c r="H2131" s="2" t="s">
        <v>183</v>
      </c>
      <c r="I2131" s="2" t="s">
        <v>186</v>
      </c>
      <c r="J2131" s="2" t="s">
        <v>187</v>
      </c>
    </row>
    <row r="2132" spans="6:10" ht="15" customHeight="1" x14ac:dyDescent="0.25">
      <c r="F2132" s="3" t="s">
        <v>3814</v>
      </c>
      <c r="G2132" s="2">
        <v>584</v>
      </c>
      <c r="H2132" s="2" t="s">
        <v>183</v>
      </c>
      <c r="I2132" s="2" t="s">
        <v>110</v>
      </c>
      <c r="J2132" s="2" t="s">
        <v>189</v>
      </c>
    </row>
    <row r="2133" spans="6:10" ht="15" customHeight="1" x14ac:dyDescent="0.25">
      <c r="F2133" s="3" t="s">
        <v>3815</v>
      </c>
      <c r="G2133" s="2">
        <v>583</v>
      </c>
      <c r="H2133" s="2" t="s">
        <v>183</v>
      </c>
      <c r="I2133" s="2" t="s">
        <v>113</v>
      </c>
      <c r="J2133" s="2" t="s">
        <v>191</v>
      </c>
    </row>
    <row r="2134" spans="6:10" ht="15" customHeight="1" x14ac:dyDescent="0.25">
      <c r="F2134" s="3" t="s">
        <v>3816</v>
      </c>
      <c r="G2134" s="2">
        <v>563</v>
      </c>
      <c r="H2134" s="2" t="s">
        <v>183</v>
      </c>
      <c r="I2134" s="2" t="s">
        <v>119</v>
      </c>
      <c r="J2134" s="2" t="s">
        <v>193</v>
      </c>
    </row>
    <row r="2135" spans="6:10" ht="15" customHeight="1" x14ac:dyDescent="0.25">
      <c r="F2135" s="3" t="s">
        <v>3817</v>
      </c>
      <c r="G2135" s="2">
        <v>564</v>
      </c>
      <c r="H2135" s="2" t="s">
        <v>183</v>
      </c>
      <c r="I2135" s="2" t="s">
        <v>128</v>
      </c>
      <c r="J2135" s="2" t="s">
        <v>195</v>
      </c>
    </row>
    <row r="2136" spans="6:10" ht="15" customHeight="1" x14ac:dyDescent="0.25">
      <c r="F2136" s="3" t="s">
        <v>3818</v>
      </c>
      <c r="G2136" s="2">
        <v>565</v>
      </c>
      <c r="H2136" s="2" t="s">
        <v>183</v>
      </c>
      <c r="I2136" s="2" t="s">
        <v>131</v>
      </c>
      <c r="J2136" s="2" t="s">
        <v>197</v>
      </c>
    </row>
    <row r="2137" spans="6:10" ht="15" customHeight="1" x14ac:dyDescent="0.25">
      <c r="F2137" s="3" t="s">
        <v>3819</v>
      </c>
      <c r="G2137" s="2">
        <v>569</v>
      </c>
      <c r="H2137" s="2" t="s">
        <v>183</v>
      </c>
      <c r="I2137" s="2" t="s">
        <v>140</v>
      </c>
      <c r="J2137" s="2" t="s">
        <v>199</v>
      </c>
    </row>
    <row r="2138" spans="6:10" ht="15" customHeight="1" x14ac:dyDescent="0.25">
      <c r="F2138" s="3" t="s">
        <v>3820</v>
      </c>
      <c r="G2138" s="2">
        <v>573</v>
      </c>
      <c r="H2138" s="2" t="s">
        <v>183</v>
      </c>
      <c r="I2138" s="2" t="s">
        <v>146</v>
      </c>
      <c r="J2138" s="2" t="s">
        <v>201</v>
      </c>
    </row>
    <row r="2139" spans="6:10" ht="15" customHeight="1" x14ac:dyDescent="0.25">
      <c r="F2139" s="3" t="s">
        <v>3821</v>
      </c>
      <c r="G2139" s="2">
        <v>575</v>
      </c>
      <c r="H2139" s="2" t="s">
        <v>183</v>
      </c>
      <c r="I2139" s="2" t="s">
        <v>149</v>
      </c>
      <c r="J2139" s="2" t="s">
        <v>203</v>
      </c>
    </row>
    <row r="2140" spans="6:10" ht="15" customHeight="1" x14ac:dyDescent="0.25">
      <c r="F2140" s="3" t="s">
        <v>3822</v>
      </c>
      <c r="G2140" s="2">
        <v>574</v>
      </c>
      <c r="H2140" s="2" t="s">
        <v>183</v>
      </c>
      <c r="I2140" s="2" t="s">
        <v>152</v>
      </c>
      <c r="J2140" s="2" t="s">
        <v>205</v>
      </c>
    </row>
    <row r="2141" spans="6:10" ht="15" customHeight="1" x14ac:dyDescent="0.25">
      <c r="F2141" s="3" t="s">
        <v>3823</v>
      </c>
      <c r="G2141" s="2">
        <v>739</v>
      </c>
      <c r="H2141" s="2" t="s">
        <v>332</v>
      </c>
      <c r="I2141" s="2" t="s">
        <v>333</v>
      </c>
      <c r="J2141" s="2" t="s">
        <v>334</v>
      </c>
    </row>
    <row r="2142" spans="6:10" ht="15" customHeight="1" x14ac:dyDescent="0.25">
      <c r="F2142" s="3" t="s">
        <v>3824</v>
      </c>
      <c r="G2142" s="2">
        <v>742</v>
      </c>
      <c r="H2142" s="2" t="s">
        <v>332</v>
      </c>
      <c r="I2142" s="2" t="s">
        <v>335</v>
      </c>
      <c r="J2142" s="2" t="s">
        <v>336</v>
      </c>
    </row>
    <row r="2143" spans="6:10" ht="15" customHeight="1" x14ac:dyDescent="0.25">
      <c r="F2143" s="3" t="s">
        <v>3825</v>
      </c>
      <c r="G2143" s="2">
        <v>12417</v>
      </c>
      <c r="H2143" s="2" t="s">
        <v>332</v>
      </c>
      <c r="I2143" s="2" t="s">
        <v>337</v>
      </c>
      <c r="J2143" s="2" t="s">
        <v>338</v>
      </c>
    </row>
    <row r="2144" spans="6:10" ht="15" customHeight="1" x14ac:dyDescent="0.25">
      <c r="F2144" s="3" t="s">
        <v>3826</v>
      </c>
      <c r="G2144" s="2">
        <v>12418</v>
      </c>
      <c r="H2144" s="2" t="s">
        <v>332</v>
      </c>
      <c r="I2144" s="2" t="s">
        <v>339</v>
      </c>
      <c r="J2144" s="2" t="s">
        <v>340</v>
      </c>
    </row>
    <row r="2145" spans="6:10" ht="15" customHeight="1" x14ac:dyDescent="0.25">
      <c r="F2145" s="3" t="s">
        <v>3827</v>
      </c>
      <c r="G2145" s="2">
        <v>737</v>
      </c>
      <c r="H2145" s="2" t="s">
        <v>332</v>
      </c>
      <c r="I2145" s="2" t="s">
        <v>345</v>
      </c>
      <c r="J2145" s="2" t="s">
        <v>346</v>
      </c>
    </row>
    <row r="2146" spans="6:10" ht="15" customHeight="1" x14ac:dyDescent="0.25">
      <c r="F2146" s="3" t="s">
        <v>3828</v>
      </c>
      <c r="G2146" s="2">
        <v>736</v>
      </c>
      <c r="H2146" s="2" t="s">
        <v>332</v>
      </c>
      <c r="I2146" s="2" t="s">
        <v>349</v>
      </c>
      <c r="J2146" s="2" t="s">
        <v>350</v>
      </c>
    </row>
    <row r="2147" spans="6:10" ht="15" customHeight="1" x14ac:dyDescent="0.25">
      <c r="F2147" s="3" t="s">
        <v>3829</v>
      </c>
      <c r="G2147" s="2">
        <v>12400</v>
      </c>
      <c r="H2147" s="2" t="s">
        <v>332</v>
      </c>
      <c r="I2147" s="2" t="s">
        <v>351</v>
      </c>
      <c r="J2147" s="2" t="s">
        <v>352</v>
      </c>
    </row>
    <row r="2148" spans="6:10" ht="15" customHeight="1" x14ac:dyDescent="0.25">
      <c r="F2148" s="3" t="s">
        <v>3830</v>
      </c>
      <c r="G2148" s="2">
        <v>754</v>
      </c>
      <c r="H2148" s="2" t="s">
        <v>223</v>
      </c>
      <c r="I2148" s="2" t="s">
        <v>531</v>
      </c>
      <c r="J2148" s="2" t="s">
        <v>532</v>
      </c>
    </row>
    <row r="2149" spans="6:10" ht="15" customHeight="1" x14ac:dyDescent="0.25">
      <c r="F2149" s="3" t="s">
        <v>3831</v>
      </c>
      <c r="G2149" s="2">
        <v>759</v>
      </c>
      <c r="H2149" s="2" t="s">
        <v>223</v>
      </c>
      <c r="I2149" s="2" t="s">
        <v>224</v>
      </c>
      <c r="J2149" s="2" t="s">
        <v>225</v>
      </c>
    </row>
    <row r="2150" spans="6:10" ht="15" customHeight="1" x14ac:dyDescent="0.25">
      <c r="F2150" s="3" t="s">
        <v>3832</v>
      </c>
      <c r="G2150" s="2">
        <v>760</v>
      </c>
      <c r="H2150" s="2" t="s">
        <v>223</v>
      </c>
      <c r="I2150" s="2" t="s">
        <v>227</v>
      </c>
      <c r="J2150" s="2" t="s">
        <v>228</v>
      </c>
    </row>
    <row r="2151" spans="6:10" ht="15" customHeight="1" x14ac:dyDescent="0.25">
      <c r="F2151" s="3" t="s">
        <v>3833</v>
      </c>
      <c r="G2151" s="2">
        <v>763</v>
      </c>
      <c r="H2151" s="2" t="s">
        <v>223</v>
      </c>
      <c r="I2151" s="2" t="s">
        <v>230</v>
      </c>
      <c r="J2151" s="2" t="s">
        <v>231</v>
      </c>
    </row>
    <row r="2152" spans="6:10" ht="15" customHeight="1" x14ac:dyDescent="0.25">
      <c r="F2152" s="3" t="s">
        <v>3834</v>
      </c>
      <c r="G2152" s="2">
        <v>764</v>
      </c>
      <c r="H2152" s="2" t="s">
        <v>223</v>
      </c>
      <c r="I2152" s="2" t="s">
        <v>233</v>
      </c>
      <c r="J2152" s="2" t="s">
        <v>234</v>
      </c>
    </row>
    <row r="2153" spans="6:10" ht="15" customHeight="1" x14ac:dyDescent="0.25">
      <c r="F2153" s="3" t="s">
        <v>3835</v>
      </c>
      <c r="G2153" s="2">
        <v>765</v>
      </c>
      <c r="H2153" s="2" t="s">
        <v>223</v>
      </c>
      <c r="I2153" s="2" t="s">
        <v>236</v>
      </c>
      <c r="J2153" s="2" t="s">
        <v>237</v>
      </c>
    </row>
    <row r="2154" spans="6:10" ht="15" customHeight="1" x14ac:dyDescent="0.25">
      <c r="F2154" s="3" t="s">
        <v>3836</v>
      </c>
      <c r="G2154" s="2">
        <v>766</v>
      </c>
      <c r="H2154" s="2" t="s">
        <v>223</v>
      </c>
      <c r="I2154" s="2" t="s">
        <v>519</v>
      </c>
      <c r="J2154" s="2" t="s">
        <v>520</v>
      </c>
    </row>
    <row r="2155" spans="6:10" ht="15" customHeight="1" x14ac:dyDescent="0.25">
      <c r="F2155" s="3" t="s">
        <v>3837</v>
      </c>
      <c r="G2155" s="2">
        <v>6147</v>
      </c>
      <c r="H2155" s="2" t="s">
        <v>223</v>
      </c>
      <c r="I2155" s="2" t="s">
        <v>521</v>
      </c>
      <c r="J2155" s="2" t="s">
        <v>522</v>
      </c>
    </row>
    <row r="2156" spans="6:10" ht="15" customHeight="1" x14ac:dyDescent="0.25">
      <c r="F2156" s="3" t="s">
        <v>3838</v>
      </c>
      <c r="G2156" s="2">
        <v>12459</v>
      </c>
      <c r="H2156" s="2" t="s">
        <v>223</v>
      </c>
      <c r="I2156" s="2" t="s">
        <v>523</v>
      </c>
      <c r="J2156" s="2" t="s">
        <v>524</v>
      </c>
    </row>
    <row r="2157" spans="6:10" ht="15" customHeight="1" x14ac:dyDescent="0.25">
      <c r="F2157" s="3" t="s">
        <v>3839</v>
      </c>
      <c r="G2157" s="2">
        <v>771</v>
      </c>
      <c r="H2157" s="2" t="s">
        <v>223</v>
      </c>
      <c r="I2157" s="2" t="s">
        <v>525</v>
      </c>
      <c r="J2157" s="2" t="s">
        <v>526</v>
      </c>
    </row>
    <row r="2158" spans="6:10" ht="15" customHeight="1" x14ac:dyDescent="0.25">
      <c r="F2158" s="3" t="s">
        <v>3840</v>
      </c>
      <c r="G2158" s="2">
        <v>773</v>
      </c>
      <c r="H2158" s="2" t="s">
        <v>223</v>
      </c>
      <c r="I2158" s="2" t="s">
        <v>527</v>
      </c>
      <c r="J2158" s="2" t="s">
        <v>528</v>
      </c>
    </row>
    <row r="2159" spans="6:10" ht="15" customHeight="1" x14ac:dyDescent="0.25">
      <c r="F2159" s="3" t="s">
        <v>3841</v>
      </c>
      <c r="G2159" s="2">
        <v>774</v>
      </c>
      <c r="H2159" s="2" t="s">
        <v>223</v>
      </c>
      <c r="I2159" s="2" t="s">
        <v>533</v>
      </c>
      <c r="J2159" s="2" t="s">
        <v>534</v>
      </c>
    </row>
    <row r="2160" spans="6:10" ht="15" customHeight="1" x14ac:dyDescent="0.25">
      <c r="F2160" s="3" t="s">
        <v>3842</v>
      </c>
      <c r="G2160" s="2">
        <v>775</v>
      </c>
      <c r="H2160" s="2" t="s">
        <v>223</v>
      </c>
      <c r="I2160" s="2" t="s">
        <v>239</v>
      </c>
      <c r="J2160" s="2" t="s">
        <v>240</v>
      </c>
    </row>
    <row r="2161" spans="6:10" ht="15" customHeight="1" x14ac:dyDescent="0.25">
      <c r="F2161" s="3" t="s">
        <v>3843</v>
      </c>
      <c r="G2161" s="2">
        <v>776</v>
      </c>
      <c r="H2161" s="2" t="s">
        <v>223</v>
      </c>
      <c r="I2161" s="2" t="s">
        <v>242</v>
      </c>
      <c r="J2161" s="2" t="s">
        <v>243</v>
      </c>
    </row>
    <row r="2162" spans="6:10" ht="15" customHeight="1" x14ac:dyDescent="0.25">
      <c r="F2162" s="3" t="s">
        <v>3844</v>
      </c>
      <c r="G2162" s="2">
        <v>12597</v>
      </c>
      <c r="H2162" s="2" t="s">
        <v>223</v>
      </c>
      <c r="I2162" s="2" t="s">
        <v>529</v>
      </c>
      <c r="J2162" s="2" t="s">
        <v>530</v>
      </c>
    </row>
    <row r="2163" spans="6:10" ht="15" customHeight="1" x14ac:dyDescent="0.25">
      <c r="F2163" s="3" t="s">
        <v>3845</v>
      </c>
      <c r="G2163" s="2">
        <v>12464</v>
      </c>
      <c r="H2163" s="2" t="s">
        <v>223</v>
      </c>
      <c r="I2163" s="2" t="s">
        <v>294</v>
      </c>
      <c r="J2163" s="2" t="s">
        <v>295</v>
      </c>
    </row>
    <row r="2164" spans="6:10" ht="15" customHeight="1" x14ac:dyDescent="0.25">
      <c r="F2164" s="3" t="s">
        <v>3846</v>
      </c>
      <c r="G2164" s="2">
        <v>35827</v>
      </c>
      <c r="H2164" s="2" t="s">
        <v>948</v>
      </c>
      <c r="I2164" s="2" t="s">
        <v>949</v>
      </c>
      <c r="J2164" s="2" t="s">
        <v>950</v>
      </c>
    </row>
    <row r="2165" spans="6:10" ht="15" customHeight="1" x14ac:dyDescent="0.25">
      <c r="F2165" s="3" t="s">
        <v>3847</v>
      </c>
      <c r="G2165" s="2">
        <v>42912</v>
      </c>
      <c r="H2165" s="2" t="s">
        <v>948</v>
      </c>
      <c r="I2165" s="2" t="s">
        <v>951</v>
      </c>
      <c r="J2165" s="2" t="s">
        <v>952</v>
      </c>
    </row>
    <row r="2166" spans="6:10" ht="15" customHeight="1" x14ac:dyDescent="0.25">
      <c r="F2166" s="3" t="s">
        <v>3848</v>
      </c>
      <c r="G2166" s="2">
        <v>33390</v>
      </c>
      <c r="H2166" s="2" t="s">
        <v>953</v>
      </c>
      <c r="I2166" s="2" t="s">
        <v>954</v>
      </c>
      <c r="J2166" s="2" t="s">
        <v>955</v>
      </c>
    </row>
    <row r="2167" spans="6:10" ht="15" customHeight="1" x14ac:dyDescent="0.25">
      <c r="F2167" s="3" t="s">
        <v>3849</v>
      </c>
      <c r="G2167" s="2">
        <v>14440</v>
      </c>
      <c r="H2167" s="2" t="s">
        <v>1225</v>
      </c>
      <c r="I2167" s="2" t="s">
        <v>1226</v>
      </c>
      <c r="J2167" s="2" t="s">
        <v>1227</v>
      </c>
    </row>
    <row r="2168" spans="6:10" ht="15" customHeight="1" x14ac:dyDescent="0.25">
      <c r="F2168" s="3" t="s">
        <v>3850</v>
      </c>
      <c r="G2168" s="2">
        <v>17471</v>
      </c>
      <c r="H2168" s="2" t="s">
        <v>1225</v>
      </c>
      <c r="I2168" s="2" t="s">
        <v>1438</v>
      </c>
      <c r="J2168" s="2" t="s">
        <v>1439</v>
      </c>
    </row>
    <row r="2169" spans="6:10" ht="15" customHeight="1" x14ac:dyDescent="0.25">
      <c r="F2169" s="3" t="s">
        <v>3851</v>
      </c>
      <c r="G2169" s="2">
        <v>5219</v>
      </c>
      <c r="H2169" s="2" t="s">
        <v>245</v>
      </c>
      <c r="I2169" s="2" t="s">
        <v>249</v>
      </c>
      <c r="J2169" s="2" t="s">
        <v>250</v>
      </c>
    </row>
    <row r="2170" spans="6:10" ht="15" customHeight="1" x14ac:dyDescent="0.25">
      <c r="F2170" s="3" t="s">
        <v>3852</v>
      </c>
      <c r="G2170" s="2">
        <v>5152</v>
      </c>
      <c r="H2170" s="2" t="s">
        <v>245</v>
      </c>
      <c r="I2170" s="2" t="s">
        <v>252</v>
      </c>
      <c r="J2170" s="2" t="s">
        <v>253</v>
      </c>
    </row>
    <row r="2171" spans="6:10" ht="15" customHeight="1" x14ac:dyDescent="0.25">
      <c r="F2171" s="3" t="s">
        <v>3853</v>
      </c>
      <c r="G2171" s="2">
        <v>5817</v>
      </c>
      <c r="H2171" s="2" t="s">
        <v>245</v>
      </c>
      <c r="I2171" s="2" t="s">
        <v>296</v>
      </c>
      <c r="J2171" s="2" t="s">
        <v>297</v>
      </c>
    </row>
    <row r="2172" spans="6:10" ht="15" customHeight="1" x14ac:dyDescent="0.25">
      <c r="F2172" s="3" t="s">
        <v>3854</v>
      </c>
      <c r="G2172" s="2">
        <v>5033</v>
      </c>
      <c r="H2172" s="2" t="s">
        <v>245</v>
      </c>
      <c r="I2172" s="2" t="s">
        <v>246</v>
      </c>
      <c r="J2172" s="2" t="s">
        <v>247</v>
      </c>
    </row>
    <row r="2173" spans="6:10" ht="15" customHeight="1" x14ac:dyDescent="0.25">
      <c r="F2173" s="3" t="s">
        <v>3855</v>
      </c>
      <c r="G2173" s="2">
        <v>5089</v>
      </c>
      <c r="H2173" s="2" t="s">
        <v>245</v>
      </c>
      <c r="I2173" s="2" t="s">
        <v>255</v>
      </c>
      <c r="J2173" s="2" t="s">
        <v>256</v>
      </c>
    </row>
    <row r="2174" spans="6:10" ht="15" customHeight="1" x14ac:dyDescent="0.25">
      <c r="F2174" s="3" t="s">
        <v>3856</v>
      </c>
      <c r="G2174" s="2">
        <v>5039</v>
      </c>
      <c r="H2174" s="2" t="s">
        <v>245</v>
      </c>
      <c r="I2174" s="2" t="s">
        <v>258</v>
      </c>
      <c r="J2174" s="2" t="s">
        <v>259</v>
      </c>
    </row>
    <row r="2175" spans="6:10" ht="15" customHeight="1" x14ac:dyDescent="0.25">
      <c r="F2175" s="3" t="s">
        <v>3857</v>
      </c>
      <c r="G2175" s="2">
        <v>5154</v>
      </c>
      <c r="H2175" s="2" t="s">
        <v>245</v>
      </c>
      <c r="I2175" s="2" t="s">
        <v>261</v>
      </c>
      <c r="J2175" s="2" t="s">
        <v>262</v>
      </c>
    </row>
    <row r="2176" spans="6:10" ht="15" customHeight="1" x14ac:dyDescent="0.25">
      <c r="F2176" s="3" t="s">
        <v>3858</v>
      </c>
      <c r="G2176" s="2">
        <v>4986</v>
      </c>
      <c r="H2176" s="2" t="s">
        <v>245</v>
      </c>
      <c r="I2176" s="2" t="s">
        <v>300</v>
      </c>
      <c r="J2176" s="2" t="s">
        <v>301</v>
      </c>
    </row>
    <row r="2177" spans="6:10" ht="15" customHeight="1" x14ac:dyDescent="0.25">
      <c r="F2177" s="3" t="s">
        <v>3859</v>
      </c>
      <c r="G2177" s="2">
        <v>4898</v>
      </c>
      <c r="H2177" s="2" t="s">
        <v>245</v>
      </c>
      <c r="I2177" s="2" t="s">
        <v>302</v>
      </c>
      <c r="J2177" s="2" t="s">
        <v>303</v>
      </c>
    </row>
    <row r="2178" spans="6:10" ht="15" customHeight="1" x14ac:dyDescent="0.25">
      <c r="F2178" s="3" t="s">
        <v>3860</v>
      </c>
      <c r="G2178" s="2">
        <v>4894</v>
      </c>
      <c r="H2178" s="2" t="s">
        <v>245</v>
      </c>
      <c r="I2178" s="2" t="s">
        <v>538</v>
      </c>
      <c r="J2178" s="2" t="s">
        <v>539</v>
      </c>
    </row>
    <row r="2179" spans="6:10" ht="15" customHeight="1" x14ac:dyDescent="0.25">
      <c r="F2179" s="3" t="s">
        <v>3861</v>
      </c>
      <c r="G2179" s="2">
        <v>39513</v>
      </c>
      <c r="H2179" s="2" t="s">
        <v>245</v>
      </c>
      <c r="I2179" s="2" t="s">
        <v>998</v>
      </c>
      <c r="J2179" s="2" t="s">
        <v>999</v>
      </c>
    </row>
    <row r="2180" spans="6:10" ht="15" customHeight="1" x14ac:dyDescent="0.25">
      <c r="F2180" s="3" t="s">
        <v>3862</v>
      </c>
      <c r="G2180" s="2">
        <v>4990</v>
      </c>
      <c r="H2180" s="2" t="s">
        <v>245</v>
      </c>
      <c r="I2180" s="2" t="s">
        <v>1002</v>
      </c>
      <c r="J2180" s="2" t="s">
        <v>1003</v>
      </c>
    </row>
    <row r="2181" spans="6:10" ht="15" customHeight="1" x14ac:dyDescent="0.25">
      <c r="F2181" s="3" t="s">
        <v>3863</v>
      </c>
      <c r="G2181" s="2">
        <v>13027</v>
      </c>
      <c r="H2181" s="2" t="s">
        <v>459</v>
      </c>
      <c r="I2181" s="2" t="s">
        <v>462</v>
      </c>
      <c r="J2181" s="2" t="s">
        <v>463</v>
      </c>
    </row>
    <row r="2182" spans="6:10" ht="15" customHeight="1" x14ac:dyDescent="0.25">
      <c r="F2182" s="3" t="s">
        <v>3864</v>
      </c>
      <c r="G2182" s="2">
        <v>13028</v>
      </c>
      <c r="H2182" s="2" t="s">
        <v>459</v>
      </c>
      <c r="I2182" s="2" t="s">
        <v>466</v>
      </c>
      <c r="J2182" s="2" t="s">
        <v>467</v>
      </c>
    </row>
    <row r="2183" spans="6:10" ht="15" customHeight="1" x14ac:dyDescent="0.25">
      <c r="F2183" s="3" t="s">
        <v>3865</v>
      </c>
      <c r="G2183" s="2">
        <v>13011</v>
      </c>
      <c r="H2183" s="2" t="s">
        <v>459</v>
      </c>
      <c r="I2183" s="2" t="s">
        <v>468</v>
      </c>
      <c r="J2183" s="2" t="s">
        <v>469</v>
      </c>
    </row>
    <row r="2184" spans="6:10" ht="15" customHeight="1" x14ac:dyDescent="0.25">
      <c r="F2184" s="3" t="s">
        <v>3866</v>
      </c>
      <c r="G2184" s="2">
        <v>13022</v>
      </c>
      <c r="H2184" s="2" t="s">
        <v>459</v>
      </c>
      <c r="I2184" s="2" t="s">
        <v>113</v>
      </c>
      <c r="J2184" s="2" t="s">
        <v>470</v>
      </c>
    </row>
    <row r="2185" spans="6:10" ht="15" customHeight="1" x14ac:dyDescent="0.25">
      <c r="F2185" s="3" t="s">
        <v>3867</v>
      </c>
      <c r="G2185" s="2">
        <v>13000</v>
      </c>
      <c r="H2185" s="2" t="s">
        <v>459</v>
      </c>
      <c r="I2185" s="2" t="s">
        <v>479</v>
      </c>
      <c r="J2185" s="2" t="s">
        <v>480</v>
      </c>
    </row>
    <row r="2186" spans="6:10" ht="15" customHeight="1" x14ac:dyDescent="0.25">
      <c r="F2186" s="3" t="s">
        <v>3868</v>
      </c>
      <c r="G2186" s="2">
        <v>13017</v>
      </c>
      <c r="H2186" s="2" t="s">
        <v>459</v>
      </c>
      <c r="I2186" s="2" t="s">
        <v>485</v>
      </c>
      <c r="J2186" s="2" t="s">
        <v>486</v>
      </c>
    </row>
    <row r="2187" spans="6:10" ht="15" customHeight="1" x14ac:dyDescent="0.25">
      <c r="F2187" s="3" t="s">
        <v>3869</v>
      </c>
      <c r="G2187" s="2">
        <v>895</v>
      </c>
      <c r="H2187" s="2" t="s">
        <v>760</v>
      </c>
      <c r="I2187" s="2" t="s">
        <v>1232</v>
      </c>
      <c r="J2187" s="2" t="s">
        <v>1233</v>
      </c>
    </row>
    <row r="2188" spans="6:10" ht="15" customHeight="1" x14ac:dyDescent="0.25">
      <c r="F2188" s="3" t="s">
        <v>3870</v>
      </c>
      <c r="G2188" s="2">
        <v>887</v>
      </c>
      <c r="H2188" s="2" t="s">
        <v>760</v>
      </c>
      <c r="I2188" s="2" t="s">
        <v>761</v>
      </c>
      <c r="J2188" s="2" t="s">
        <v>762</v>
      </c>
    </row>
    <row r="2189" spans="6:10" ht="15" customHeight="1" x14ac:dyDescent="0.25">
      <c r="F2189" s="3" t="s">
        <v>3871</v>
      </c>
      <c r="G2189" s="2">
        <v>968</v>
      </c>
      <c r="H2189" s="2" t="s">
        <v>1342</v>
      </c>
      <c r="I2189" s="2" t="s">
        <v>1345</v>
      </c>
      <c r="J2189" s="2" t="s">
        <v>1346</v>
      </c>
    </row>
    <row r="2190" spans="6:10" ht="15" customHeight="1" x14ac:dyDescent="0.25">
      <c r="F2190" s="3" t="s">
        <v>3872</v>
      </c>
      <c r="G2190" s="2">
        <v>1048</v>
      </c>
      <c r="H2190" s="2" t="s">
        <v>1342</v>
      </c>
      <c r="I2190" s="2" t="s">
        <v>1347</v>
      </c>
      <c r="J2190" s="2" t="s">
        <v>1348</v>
      </c>
    </row>
    <row r="2191" spans="6:10" ht="15" customHeight="1" x14ac:dyDescent="0.25">
      <c r="F2191" s="3" t="s">
        <v>3873</v>
      </c>
      <c r="G2191" s="2">
        <v>966</v>
      </c>
      <c r="H2191" s="2" t="s">
        <v>1342</v>
      </c>
      <c r="I2191" s="2" t="s">
        <v>1924</v>
      </c>
      <c r="J2191" s="2" t="s">
        <v>1925</v>
      </c>
    </row>
    <row r="2192" spans="6:10" ht="15" customHeight="1" x14ac:dyDescent="0.25">
      <c r="F2192" s="3" t="s">
        <v>3874</v>
      </c>
      <c r="G2192" s="2">
        <v>965</v>
      </c>
      <c r="H2192" s="2" t="s">
        <v>1342</v>
      </c>
      <c r="I2192" s="2" t="s">
        <v>1357</v>
      </c>
      <c r="J2192" s="2" t="s">
        <v>1358</v>
      </c>
    </row>
    <row r="2193" spans="6:10" ht="15" customHeight="1" x14ac:dyDescent="0.25">
      <c r="F2193" s="3" t="s">
        <v>3875</v>
      </c>
      <c r="G2193" s="2">
        <v>24756</v>
      </c>
      <c r="H2193" s="2" t="s">
        <v>1158</v>
      </c>
      <c r="I2193" s="2" t="s">
        <v>1456</v>
      </c>
      <c r="J2193" s="2" t="s">
        <v>1457</v>
      </c>
    </row>
    <row r="2194" spans="6:10" ht="15" customHeight="1" x14ac:dyDescent="0.25">
      <c r="F2194" s="3" t="s">
        <v>3876</v>
      </c>
      <c r="G2194" s="2">
        <v>24751</v>
      </c>
      <c r="H2194" s="2" t="s">
        <v>1158</v>
      </c>
      <c r="I2194" s="2" t="s">
        <v>1484</v>
      </c>
      <c r="J2194" s="2" t="s">
        <v>1485</v>
      </c>
    </row>
    <row r="2195" spans="6:10" ht="15" customHeight="1" x14ac:dyDescent="0.25">
      <c r="F2195" s="3" t="s">
        <v>3877</v>
      </c>
      <c r="G2195" s="2">
        <v>24769</v>
      </c>
      <c r="H2195" s="2" t="s">
        <v>1158</v>
      </c>
      <c r="I2195" s="2" t="s">
        <v>1458</v>
      </c>
      <c r="J2195" s="2" t="s">
        <v>1459</v>
      </c>
    </row>
    <row r="2196" spans="6:10" ht="15" customHeight="1" x14ac:dyDescent="0.25">
      <c r="F2196" s="3" t="s">
        <v>3878</v>
      </c>
      <c r="G2196" s="2">
        <v>24721</v>
      </c>
      <c r="H2196" s="2" t="s">
        <v>1158</v>
      </c>
      <c r="I2196" s="2" t="s">
        <v>1161</v>
      </c>
      <c r="J2196" s="2" t="s">
        <v>1162</v>
      </c>
    </row>
    <row r="2197" spans="6:10" ht="15" customHeight="1" x14ac:dyDescent="0.25">
      <c r="F2197" s="3" t="s">
        <v>3879</v>
      </c>
      <c r="G2197" s="2">
        <v>24805</v>
      </c>
      <c r="H2197" s="2" t="s">
        <v>1158</v>
      </c>
      <c r="I2197" s="2" t="s">
        <v>1338</v>
      </c>
      <c r="J2197" s="2" t="s">
        <v>1460</v>
      </c>
    </row>
    <row r="2198" spans="6:10" ht="15" customHeight="1" x14ac:dyDescent="0.25">
      <c r="F2198" s="3" t="s">
        <v>3880</v>
      </c>
      <c r="G2198" s="2">
        <v>24731</v>
      </c>
      <c r="H2198" s="2" t="s">
        <v>1158</v>
      </c>
      <c r="I2198" s="2" t="s">
        <v>1461</v>
      </c>
      <c r="J2198" s="2" t="s">
        <v>1462</v>
      </c>
    </row>
    <row r="2199" spans="6:10" ht="15" customHeight="1" x14ac:dyDescent="0.25">
      <c r="F2199" s="3" t="s">
        <v>3881</v>
      </c>
      <c r="G2199" s="2">
        <v>14057</v>
      </c>
      <c r="H2199" s="2" t="s">
        <v>1431</v>
      </c>
      <c r="I2199" s="2" t="s">
        <v>990</v>
      </c>
      <c r="J2199" s="2" t="s">
        <v>1432</v>
      </c>
    </row>
    <row r="2200" spans="6:10" ht="15" customHeight="1" x14ac:dyDescent="0.25">
      <c r="F2200" s="3" t="s">
        <v>3882</v>
      </c>
      <c r="G2200" s="2">
        <v>1057</v>
      </c>
      <c r="H2200" s="2" t="s">
        <v>1322</v>
      </c>
      <c r="I2200" s="2" t="s">
        <v>2608</v>
      </c>
      <c r="J2200" s="2" t="s">
        <v>2609</v>
      </c>
    </row>
    <row r="2201" spans="6:10" ht="15" customHeight="1" x14ac:dyDescent="0.25">
      <c r="F2201" s="3" t="s">
        <v>3883</v>
      </c>
      <c r="G2201" s="2">
        <v>1002</v>
      </c>
      <c r="H2201" s="2" t="s">
        <v>1322</v>
      </c>
      <c r="I2201" s="2" t="s">
        <v>1323</v>
      </c>
      <c r="J2201" s="2" t="s">
        <v>1324</v>
      </c>
    </row>
    <row r="2202" spans="6:10" ht="15" customHeight="1" x14ac:dyDescent="0.25">
      <c r="F2202" s="3" t="s">
        <v>3884</v>
      </c>
      <c r="G2202" s="2">
        <v>991</v>
      </c>
      <c r="H2202" s="2" t="s">
        <v>1322</v>
      </c>
      <c r="I2202" s="2" t="s">
        <v>1325</v>
      </c>
      <c r="J2202" s="2" t="s">
        <v>1326</v>
      </c>
    </row>
    <row r="2203" spans="6:10" ht="15" customHeight="1" x14ac:dyDescent="0.25">
      <c r="F2203" s="3" t="s">
        <v>3885</v>
      </c>
      <c r="G2203" s="2">
        <v>24595</v>
      </c>
      <c r="H2203" s="2" t="s">
        <v>1322</v>
      </c>
      <c r="I2203" s="2" t="s">
        <v>1327</v>
      </c>
      <c r="J2203" s="2" t="s">
        <v>1328</v>
      </c>
    </row>
    <row r="2204" spans="6:10" ht="15" customHeight="1" x14ac:dyDescent="0.25">
      <c r="F2204" s="3" t="s">
        <v>3886</v>
      </c>
      <c r="G2204" s="2">
        <v>992</v>
      </c>
      <c r="H2204" s="2" t="s">
        <v>1322</v>
      </c>
      <c r="I2204" s="2" t="s">
        <v>1329</v>
      </c>
      <c r="J2204" s="2" t="s">
        <v>1330</v>
      </c>
    </row>
    <row r="2205" spans="6:10" ht="15" customHeight="1" x14ac:dyDescent="0.25">
      <c r="F2205" s="3" t="s">
        <v>3887</v>
      </c>
      <c r="G2205" s="2">
        <v>13146</v>
      </c>
      <c r="H2205" s="2" t="s">
        <v>1234</v>
      </c>
      <c r="I2205" s="2" t="s">
        <v>1235</v>
      </c>
      <c r="J2205" s="2" t="s">
        <v>1236</v>
      </c>
    </row>
    <row r="2206" spans="6:10" ht="15" customHeight="1" x14ac:dyDescent="0.25">
      <c r="F2206" s="3" t="s">
        <v>3888</v>
      </c>
      <c r="G2206" s="2">
        <v>21360</v>
      </c>
      <c r="H2206" s="2" t="s">
        <v>1004</v>
      </c>
      <c r="I2206" s="2" t="s">
        <v>1196</v>
      </c>
      <c r="J2206" s="2" t="s">
        <v>1197</v>
      </c>
    </row>
    <row r="2207" spans="6:10" ht="15" customHeight="1" x14ac:dyDescent="0.25">
      <c r="F2207" s="3" t="s">
        <v>3889</v>
      </c>
      <c r="G2207" s="2">
        <v>12925</v>
      </c>
      <c r="H2207" s="2" t="s">
        <v>1004</v>
      </c>
      <c r="I2207" s="2" t="s">
        <v>1005</v>
      </c>
      <c r="J2207" s="2" t="s">
        <v>1006</v>
      </c>
    </row>
    <row r="2208" spans="6:10" ht="15" customHeight="1" x14ac:dyDescent="0.25">
      <c r="F2208" s="3" t="s">
        <v>3890</v>
      </c>
      <c r="G2208" s="2">
        <v>20943</v>
      </c>
      <c r="H2208" s="2" t="s">
        <v>1004</v>
      </c>
      <c r="I2208" s="2" t="s">
        <v>1013</v>
      </c>
      <c r="J2208" s="2" t="s">
        <v>1014</v>
      </c>
    </row>
    <row r="2209" spans="6:10" ht="15" customHeight="1" x14ac:dyDescent="0.25">
      <c r="F2209" s="3" t="s">
        <v>3891</v>
      </c>
      <c r="G2209" s="2">
        <v>12924</v>
      </c>
      <c r="H2209" s="2" t="s">
        <v>1004</v>
      </c>
      <c r="I2209" s="2" t="s">
        <v>1020</v>
      </c>
      <c r="J2209" s="2" t="s">
        <v>1021</v>
      </c>
    </row>
    <row r="2210" spans="6:10" ht="15" customHeight="1" x14ac:dyDescent="0.25">
      <c r="F2210" s="3" t="s">
        <v>3892</v>
      </c>
      <c r="G2210" s="2">
        <v>41644</v>
      </c>
      <c r="H2210" s="2" t="s">
        <v>1463</v>
      </c>
      <c r="I2210" s="2" t="s">
        <v>1464</v>
      </c>
      <c r="J2210" s="2" t="s">
        <v>1465</v>
      </c>
    </row>
    <row r="2211" spans="6:10" ht="15" customHeight="1" x14ac:dyDescent="0.25">
      <c r="F2211" s="3" t="s">
        <v>3893</v>
      </c>
      <c r="G2211" s="2">
        <v>10670</v>
      </c>
      <c r="H2211" s="2" t="s">
        <v>767</v>
      </c>
      <c r="I2211" s="2" t="s">
        <v>788</v>
      </c>
      <c r="J2211" s="2" t="s">
        <v>789</v>
      </c>
    </row>
    <row r="2212" spans="6:10" ht="15" customHeight="1" x14ac:dyDescent="0.25">
      <c r="F2212" s="3" t="s">
        <v>3894</v>
      </c>
      <c r="G2212" s="2">
        <v>10648</v>
      </c>
      <c r="H2212" s="2" t="s">
        <v>767</v>
      </c>
      <c r="I2212" s="2" t="s">
        <v>804</v>
      </c>
      <c r="J2212" s="2" t="s">
        <v>805</v>
      </c>
    </row>
    <row r="2213" spans="6:10" ht="15" customHeight="1" x14ac:dyDescent="0.25">
      <c r="F2213" s="3" t="s">
        <v>3895</v>
      </c>
      <c r="G2213" s="2">
        <v>10705</v>
      </c>
      <c r="H2213" s="2" t="s">
        <v>767</v>
      </c>
      <c r="I2213" s="2" t="s">
        <v>824</v>
      </c>
      <c r="J2213" s="2" t="s">
        <v>825</v>
      </c>
    </row>
    <row r="2214" spans="6:10" ht="15" customHeight="1" x14ac:dyDescent="0.25">
      <c r="F2214" s="3" t="s">
        <v>3896</v>
      </c>
      <c r="G2214" s="2">
        <v>10654</v>
      </c>
      <c r="H2214" s="2" t="s">
        <v>767</v>
      </c>
      <c r="I2214" s="2" t="s">
        <v>828</v>
      </c>
      <c r="J2214" s="2" t="s">
        <v>829</v>
      </c>
    </row>
    <row r="2215" spans="6:10" ht="15" customHeight="1" x14ac:dyDescent="0.25">
      <c r="F2215" s="3" t="s">
        <v>3897</v>
      </c>
      <c r="G2215" s="2">
        <v>10758</v>
      </c>
      <c r="H2215" s="2" t="s">
        <v>767</v>
      </c>
      <c r="I2215" s="2" t="s">
        <v>834</v>
      </c>
      <c r="J2215" s="2" t="s">
        <v>835</v>
      </c>
    </row>
    <row r="2216" spans="6:10" ht="15" customHeight="1" x14ac:dyDescent="0.25">
      <c r="F2216" s="3" t="s">
        <v>3898</v>
      </c>
      <c r="G2216" s="2">
        <v>6932</v>
      </c>
      <c r="H2216" s="2" t="s">
        <v>767</v>
      </c>
      <c r="I2216" s="2" t="s">
        <v>858</v>
      </c>
      <c r="J2216" s="2" t="s">
        <v>859</v>
      </c>
    </row>
    <row r="2217" spans="6:10" ht="15" customHeight="1" x14ac:dyDescent="0.25">
      <c r="F2217" s="3" t="s">
        <v>3899</v>
      </c>
      <c r="G2217" s="2">
        <v>10656</v>
      </c>
      <c r="H2217" s="2" t="s">
        <v>767</v>
      </c>
      <c r="I2217" s="2" t="s">
        <v>367</v>
      </c>
      <c r="J2217" s="2" t="s">
        <v>866</v>
      </c>
    </row>
    <row r="2218" spans="6:10" ht="15" customHeight="1" x14ac:dyDescent="0.25">
      <c r="F2218" s="3" t="s">
        <v>3900</v>
      </c>
      <c r="G2218" s="2">
        <v>10662</v>
      </c>
      <c r="H2218" s="2" t="s">
        <v>767</v>
      </c>
      <c r="I2218" s="2" t="s">
        <v>867</v>
      </c>
      <c r="J2218" s="2" t="s">
        <v>868</v>
      </c>
    </row>
    <row r="2219" spans="6:10" ht="15" customHeight="1" x14ac:dyDescent="0.25">
      <c r="F2219" s="3" t="s">
        <v>3901</v>
      </c>
      <c r="G2219" s="2">
        <v>10817</v>
      </c>
      <c r="H2219" s="2" t="s">
        <v>767</v>
      </c>
      <c r="I2219" s="2" t="s">
        <v>871</v>
      </c>
      <c r="J2219" s="2" t="s">
        <v>872</v>
      </c>
    </row>
    <row r="2220" spans="6:10" ht="15" customHeight="1" x14ac:dyDescent="0.25">
      <c r="F2220" s="3" t="s">
        <v>3902</v>
      </c>
      <c r="G2220" s="2">
        <v>10659</v>
      </c>
      <c r="H2220" s="2" t="s">
        <v>767</v>
      </c>
      <c r="I2220" s="2" t="s">
        <v>881</v>
      </c>
      <c r="J2220" s="2" t="s">
        <v>882</v>
      </c>
    </row>
    <row r="2221" spans="6:10" ht="15" customHeight="1" x14ac:dyDescent="0.25">
      <c r="F2221" s="3" t="s">
        <v>3903</v>
      </c>
      <c r="G2221" s="2">
        <v>10660</v>
      </c>
      <c r="H2221" s="2" t="s">
        <v>767</v>
      </c>
      <c r="I2221" s="2" t="s">
        <v>883</v>
      </c>
      <c r="J2221" s="2" t="s">
        <v>884</v>
      </c>
    </row>
    <row r="2222" spans="6:10" ht="15" customHeight="1" x14ac:dyDescent="0.25">
      <c r="F2222" s="3" t="s">
        <v>3904</v>
      </c>
      <c r="G2222" s="2">
        <v>10704</v>
      </c>
      <c r="H2222" s="2" t="s">
        <v>767</v>
      </c>
      <c r="I2222" s="2" t="s">
        <v>901</v>
      </c>
      <c r="J2222" s="2" t="s">
        <v>902</v>
      </c>
    </row>
    <row r="2223" spans="6:10" ht="15" customHeight="1" x14ac:dyDescent="0.25">
      <c r="F2223" s="3" t="s">
        <v>3905</v>
      </c>
      <c r="G2223" s="2">
        <v>26449</v>
      </c>
      <c r="H2223" s="2" t="s">
        <v>1359</v>
      </c>
      <c r="I2223" s="2" t="s">
        <v>1360</v>
      </c>
      <c r="J2223" s="2" t="s">
        <v>1361</v>
      </c>
    </row>
    <row r="2224" spans="6:10" ht="15" customHeight="1" x14ac:dyDescent="0.25">
      <c r="F2224" s="3" t="s">
        <v>3906</v>
      </c>
      <c r="G2224" s="2">
        <v>26450</v>
      </c>
      <c r="H2224" s="2" t="s">
        <v>1359</v>
      </c>
      <c r="I2224" s="2" t="s">
        <v>1362</v>
      </c>
      <c r="J2224" s="2" t="s">
        <v>1363</v>
      </c>
    </row>
    <row r="2225" spans="6:10" ht="15" customHeight="1" x14ac:dyDescent="0.25">
      <c r="F2225" s="3" t="s">
        <v>3907</v>
      </c>
      <c r="G2225" s="2">
        <v>26451</v>
      </c>
      <c r="H2225" s="2" t="s">
        <v>1359</v>
      </c>
      <c r="I2225" s="2" t="s">
        <v>1368</v>
      </c>
      <c r="J2225" s="2" t="s">
        <v>1369</v>
      </c>
    </row>
    <row r="2226" spans="6:10" ht="15" customHeight="1" x14ac:dyDescent="0.25">
      <c r="F2226" s="3" t="s">
        <v>3908</v>
      </c>
      <c r="G2226" s="2">
        <v>26415</v>
      </c>
      <c r="H2226" s="2" t="s">
        <v>1359</v>
      </c>
      <c r="I2226" s="2" t="s">
        <v>1370</v>
      </c>
      <c r="J2226" s="2" t="s">
        <v>1371</v>
      </c>
    </row>
    <row r="2227" spans="6:10" ht="15" customHeight="1" x14ac:dyDescent="0.25">
      <c r="F2227" s="3" t="s">
        <v>3909</v>
      </c>
      <c r="G2227" s="2">
        <v>26416</v>
      </c>
      <c r="H2227" s="2" t="s">
        <v>1359</v>
      </c>
      <c r="I2227" s="2" t="s">
        <v>1372</v>
      </c>
      <c r="J2227" s="2" t="s">
        <v>1373</v>
      </c>
    </row>
    <row r="2228" spans="6:10" ht="15" customHeight="1" x14ac:dyDescent="0.25">
      <c r="F2228" s="3" t="s">
        <v>3910</v>
      </c>
      <c r="G2228" s="2">
        <v>26417</v>
      </c>
      <c r="H2228" s="2" t="s">
        <v>1359</v>
      </c>
      <c r="I2228" s="2" t="s">
        <v>1374</v>
      </c>
      <c r="J2228" s="2" t="s">
        <v>1375</v>
      </c>
    </row>
    <row r="2229" spans="6:10" ht="15" customHeight="1" x14ac:dyDescent="0.25">
      <c r="F2229" s="3" t="s">
        <v>3911</v>
      </c>
      <c r="G2229" s="2">
        <v>26423</v>
      </c>
      <c r="H2229" s="2" t="s">
        <v>1359</v>
      </c>
      <c r="I2229" s="2" t="s">
        <v>1380</v>
      </c>
      <c r="J2229" s="2" t="s">
        <v>1381</v>
      </c>
    </row>
    <row r="2230" spans="6:10" ht="15" customHeight="1" x14ac:dyDescent="0.25">
      <c r="F2230" s="3" t="s">
        <v>3912</v>
      </c>
      <c r="G2230" s="2">
        <v>26418</v>
      </c>
      <c r="H2230" s="2" t="s">
        <v>1359</v>
      </c>
      <c r="I2230" s="2" t="s">
        <v>1382</v>
      </c>
      <c r="J2230" s="2" t="s">
        <v>1383</v>
      </c>
    </row>
    <row r="2231" spans="6:10" ht="15" customHeight="1" x14ac:dyDescent="0.25">
      <c r="F2231" s="3" t="s">
        <v>3913</v>
      </c>
      <c r="G2231" s="2">
        <v>26420</v>
      </c>
      <c r="H2231" s="2" t="s">
        <v>1359</v>
      </c>
      <c r="I2231" s="2" t="s">
        <v>1384</v>
      </c>
      <c r="J2231" s="2" t="s">
        <v>1385</v>
      </c>
    </row>
    <row r="2232" spans="6:10" ht="15" customHeight="1" x14ac:dyDescent="0.25">
      <c r="F2232" s="3" t="s">
        <v>3914</v>
      </c>
      <c r="G2232" s="2">
        <v>26419</v>
      </c>
      <c r="H2232" s="2" t="s">
        <v>1359</v>
      </c>
      <c r="I2232" s="2" t="s">
        <v>1386</v>
      </c>
      <c r="J2232" s="2" t="s">
        <v>1387</v>
      </c>
    </row>
    <row r="2233" spans="6:10" ht="15" customHeight="1" x14ac:dyDescent="0.25">
      <c r="F2233" s="3" t="s">
        <v>3915</v>
      </c>
      <c r="G2233" s="2">
        <v>14290</v>
      </c>
      <c r="H2233" s="2" t="s">
        <v>489</v>
      </c>
      <c r="I2233" s="2" t="s">
        <v>490</v>
      </c>
      <c r="J2233" s="2" t="s">
        <v>491</v>
      </c>
    </row>
    <row r="2234" spans="6:10" ht="15" customHeight="1" x14ac:dyDescent="0.25">
      <c r="F2234" s="3" t="s">
        <v>3916</v>
      </c>
      <c r="G2234" s="2">
        <v>17859</v>
      </c>
      <c r="H2234" s="2" t="s">
        <v>489</v>
      </c>
      <c r="I2234" s="2" t="s">
        <v>492</v>
      </c>
      <c r="J2234" s="2" t="s">
        <v>493</v>
      </c>
    </row>
    <row r="2235" spans="6:10" ht="15" customHeight="1" x14ac:dyDescent="0.25">
      <c r="F2235" s="3" t="s">
        <v>3917</v>
      </c>
      <c r="G2235" s="2">
        <v>14305</v>
      </c>
      <c r="H2235" s="2" t="s">
        <v>489</v>
      </c>
      <c r="I2235" s="2" t="s">
        <v>494</v>
      </c>
      <c r="J2235" s="2" t="s">
        <v>495</v>
      </c>
    </row>
    <row r="2236" spans="6:10" ht="15" customHeight="1" x14ac:dyDescent="0.25">
      <c r="F2236" s="3" t="s">
        <v>3918</v>
      </c>
      <c r="G2236" s="2">
        <v>17658</v>
      </c>
      <c r="H2236" s="2" t="s">
        <v>489</v>
      </c>
      <c r="I2236" s="2" t="s">
        <v>496</v>
      </c>
      <c r="J2236" s="2" t="s">
        <v>497</v>
      </c>
    </row>
    <row r="2237" spans="6:10" ht="15" customHeight="1" x14ac:dyDescent="0.25">
      <c r="F2237" s="3" t="s">
        <v>3919</v>
      </c>
      <c r="G2237" s="2">
        <v>14407</v>
      </c>
      <c r="H2237" s="2" t="s">
        <v>489</v>
      </c>
      <c r="I2237" s="2" t="s">
        <v>498</v>
      </c>
      <c r="J2237" s="2" t="s">
        <v>499</v>
      </c>
    </row>
    <row r="2238" spans="6:10" ht="15" customHeight="1" x14ac:dyDescent="0.25">
      <c r="F2238" s="3" t="s">
        <v>3920</v>
      </c>
      <c r="G2238" s="2">
        <v>17735</v>
      </c>
      <c r="H2238" s="2" t="s">
        <v>489</v>
      </c>
      <c r="I2238" s="2" t="s">
        <v>500</v>
      </c>
      <c r="J2238" s="2" t="s">
        <v>501</v>
      </c>
    </row>
    <row r="2239" spans="6:10" ht="15" customHeight="1" x14ac:dyDescent="0.25">
      <c r="F2239" s="3" t="s">
        <v>3921</v>
      </c>
      <c r="G2239" s="2">
        <v>21397</v>
      </c>
      <c r="H2239" s="2" t="s">
        <v>1163</v>
      </c>
      <c r="I2239" s="2" t="s">
        <v>1413</v>
      </c>
      <c r="J2239" s="2" t="s">
        <v>1414</v>
      </c>
    </row>
    <row r="2240" spans="6:10" ht="15" customHeight="1" x14ac:dyDescent="0.25">
      <c r="F2240" s="3" t="s">
        <v>3922</v>
      </c>
      <c r="G2240" s="2">
        <v>21418</v>
      </c>
      <c r="H2240" s="2" t="s">
        <v>1163</v>
      </c>
      <c r="I2240" s="2" t="s">
        <v>1466</v>
      </c>
      <c r="J2240" s="2" t="s">
        <v>1467</v>
      </c>
    </row>
    <row r="2241" spans="6:10" ht="15" customHeight="1" x14ac:dyDescent="0.25">
      <c r="F2241" s="3" t="s">
        <v>3923</v>
      </c>
      <c r="G2241" s="2">
        <v>27307</v>
      </c>
      <c r="H2241" s="2" t="s">
        <v>1163</v>
      </c>
      <c r="I2241" s="2" t="s">
        <v>1164</v>
      </c>
      <c r="J2241" s="2" t="s">
        <v>1165</v>
      </c>
    </row>
    <row r="2242" spans="6:10" ht="15" customHeight="1" x14ac:dyDescent="0.25">
      <c r="F2242" s="3" t="s">
        <v>3924</v>
      </c>
      <c r="G2242" s="2">
        <v>21392</v>
      </c>
      <c r="H2242" s="2" t="s">
        <v>1163</v>
      </c>
      <c r="I2242" s="2" t="s">
        <v>1166</v>
      </c>
      <c r="J2242" s="2" t="s">
        <v>1167</v>
      </c>
    </row>
    <row r="2243" spans="6:10" ht="15" customHeight="1" x14ac:dyDescent="0.25">
      <c r="F2243" s="3" t="s">
        <v>3925</v>
      </c>
      <c r="G2243" s="2">
        <v>99000065</v>
      </c>
      <c r="H2243" s="2" t="s">
        <v>1074</v>
      </c>
      <c r="I2243" s="2" t="s">
        <v>264</v>
      </c>
      <c r="J2243" s="2" t="s">
        <v>1168</v>
      </c>
    </row>
    <row r="2244" spans="6:10" ht="15" customHeight="1" x14ac:dyDescent="0.25">
      <c r="F2244" s="3" t="s">
        <v>3926</v>
      </c>
      <c r="G2244" s="2">
        <v>99000005</v>
      </c>
      <c r="H2244" s="2" t="s">
        <v>19</v>
      </c>
      <c r="I2244" s="2" t="s">
        <v>264</v>
      </c>
      <c r="J2244" s="2" t="s">
        <v>265</v>
      </c>
    </row>
    <row r="2245" spans="6:10" ht="15" customHeight="1" x14ac:dyDescent="0.25">
      <c r="F2245" s="3" t="s">
        <v>3927</v>
      </c>
      <c r="G2245" s="2">
        <v>99000054</v>
      </c>
      <c r="H2245" s="2" t="s">
        <v>915</v>
      </c>
      <c r="I2245" s="2" t="s">
        <v>264</v>
      </c>
      <c r="J2245" s="2" t="s">
        <v>1026</v>
      </c>
    </row>
    <row r="2246" spans="6:10" ht="15" customHeight="1" x14ac:dyDescent="0.25">
      <c r="F2246" s="3" t="s">
        <v>3928</v>
      </c>
      <c r="G2246" s="2">
        <v>99000047</v>
      </c>
      <c r="H2246" s="2" t="s">
        <v>1584</v>
      </c>
      <c r="I2246" s="2" t="s">
        <v>264</v>
      </c>
      <c r="J2246" s="2" t="s">
        <v>1944</v>
      </c>
    </row>
    <row r="2247" spans="6:10" ht="15" customHeight="1" x14ac:dyDescent="0.25">
      <c r="F2247" s="3" t="s">
        <v>3929</v>
      </c>
      <c r="G2247" s="2">
        <v>99000030</v>
      </c>
      <c r="H2247" s="2" t="s">
        <v>540</v>
      </c>
      <c r="I2247" s="2" t="s">
        <v>264</v>
      </c>
      <c r="J2247" s="2" t="s">
        <v>725</v>
      </c>
    </row>
    <row r="2248" spans="6:10" ht="15" customHeight="1" x14ac:dyDescent="0.25">
      <c r="F2248" s="3" t="s">
        <v>3930</v>
      </c>
      <c r="G2248" s="2">
        <v>99000031</v>
      </c>
      <c r="H2248" s="2" t="s">
        <v>728</v>
      </c>
      <c r="I2248" s="2" t="s">
        <v>264</v>
      </c>
      <c r="J2248" s="2" t="s">
        <v>911</v>
      </c>
    </row>
    <row r="2249" spans="6:10" ht="15" customHeight="1" x14ac:dyDescent="0.25">
      <c r="F2249" s="3" t="s">
        <v>3931</v>
      </c>
      <c r="G2249" s="2">
        <v>99000006</v>
      </c>
      <c r="H2249" s="2" t="s">
        <v>23</v>
      </c>
      <c r="I2249" s="2" t="s">
        <v>264</v>
      </c>
      <c r="J2249" s="2" t="s">
        <v>267</v>
      </c>
    </row>
    <row r="2250" spans="6:10" ht="15" customHeight="1" x14ac:dyDescent="0.25">
      <c r="F2250" s="3" t="s">
        <v>3932</v>
      </c>
      <c r="G2250" s="2">
        <v>99000050</v>
      </c>
      <c r="H2250" s="2" t="s">
        <v>1469</v>
      </c>
      <c r="I2250" s="2" t="s">
        <v>264</v>
      </c>
      <c r="J2250" s="2" t="s">
        <v>1476</v>
      </c>
    </row>
    <row r="2251" spans="6:10" ht="15" customHeight="1" x14ac:dyDescent="0.25">
      <c r="F2251" s="3" t="s">
        <v>3933</v>
      </c>
      <c r="G2251" s="2">
        <v>99000048</v>
      </c>
      <c r="H2251" s="2" t="s">
        <v>645</v>
      </c>
      <c r="I2251" s="2" t="s">
        <v>264</v>
      </c>
      <c r="J2251" s="2" t="s">
        <v>726</v>
      </c>
    </row>
    <row r="2252" spans="6:10" ht="15" customHeight="1" x14ac:dyDescent="0.25">
      <c r="F2252" s="3" t="s">
        <v>3934</v>
      </c>
      <c r="G2252" s="2">
        <v>99000032</v>
      </c>
      <c r="H2252" s="2" t="s">
        <v>741</v>
      </c>
      <c r="I2252" s="2" t="s">
        <v>264</v>
      </c>
      <c r="J2252" s="2" t="s">
        <v>912</v>
      </c>
    </row>
    <row r="2253" spans="6:10" ht="15" customHeight="1" x14ac:dyDescent="0.25">
      <c r="F2253" s="3" t="s">
        <v>3935</v>
      </c>
      <c r="G2253" s="2">
        <v>99000049</v>
      </c>
      <c r="H2253" s="2" t="s">
        <v>1083</v>
      </c>
      <c r="I2253" s="2" t="s">
        <v>264</v>
      </c>
      <c r="J2253" s="2" t="s">
        <v>1169</v>
      </c>
    </row>
    <row r="2254" spans="6:10" ht="15" customHeight="1" x14ac:dyDescent="0.25">
      <c r="F2254" s="3" t="s">
        <v>3936</v>
      </c>
      <c r="G2254" s="2">
        <v>99000029</v>
      </c>
      <c r="H2254" s="2" t="s">
        <v>1260</v>
      </c>
      <c r="I2254" s="2" t="s">
        <v>264</v>
      </c>
      <c r="J2254" s="2" t="s">
        <v>1301</v>
      </c>
    </row>
    <row r="2255" spans="6:10" ht="15" customHeight="1" x14ac:dyDescent="0.25">
      <c r="F2255" s="3" t="s">
        <v>3937</v>
      </c>
      <c r="G2255" s="2">
        <v>99000051</v>
      </c>
      <c r="H2255" s="2" t="s">
        <v>1098</v>
      </c>
      <c r="I2255" s="2" t="s">
        <v>264</v>
      </c>
      <c r="J2255" s="2" t="s">
        <v>1170</v>
      </c>
    </row>
    <row r="2256" spans="6:10" ht="15" customHeight="1" x14ac:dyDescent="0.25">
      <c r="F2256" s="3" t="s">
        <v>3938</v>
      </c>
      <c r="G2256" s="2">
        <v>99000042</v>
      </c>
      <c r="H2256" s="2" t="s">
        <v>654</v>
      </c>
      <c r="I2256" s="2" t="s">
        <v>264</v>
      </c>
      <c r="J2256" s="2" t="s">
        <v>727</v>
      </c>
    </row>
    <row r="2257" spans="6:10" ht="15" customHeight="1" x14ac:dyDescent="0.25">
      <c r="F2257" s="3" t="s">
        <v>3939</v>
      </c>
      <c r="G2257" s="2">
        <v>99000007</v>
      </c>
      <c r="H2257" s="2" t="s">
        <v>48</v>
      </c>
      <c r="I2257" s="2" t="s">
        <v>264</v>
      </c>
      <c r="J2257" s="2" t="s">
        <v>269</v>
      </c>
    </row>
    <row r="2258" spans="6:10" ht="15" customHeight="1" x14ac:dyDescent="0.25">
      <c r="F2258" s="3" t="s">
        <v>3940</v>
      </c>
      <c r="G2258" s="2">
        <v>99000016</v>
      </c>
      <c r="H2258" s="2" t="s">
        <v>304</v>
      </c>
      <c r="I2258" s="2" t="s">
        <v>264</v>
      </c>
      <c r="J2258" s="2" t="s">
        <v>321</v>
      </c>
    </row>
    <row r="2259" spans="6:10" ht="15" customHeight="1" x14ac:dyDescent="0.25">
      <c r="F2259" s="3" t="s">
        <v>3941</v>
      </c>
      <c r="G2259" s="2">
        <v>99000067</v>
      </c>
      <c r="H2259" s="2" t="s">
        <v>1267</v>
      </c>
      <c r="I2259" s="2" t="s">
        <v>264</v>
      </c>
      <c r="J2259" s="2" t="s">
        <v>1302</v>
      </c>
    </row>
    <row r="2260" spans="6:10" ht="15" customHeight="1" x14ac:dyDescent="0.25">
      <c r="F2260" s="3" t="s">
        <v>3942</v>
      </c>
      <c r="G2260" s="2">
        <v>99000063</v>
      </c>
      <c r="H2260" s="2" t="s">
        <v>1060</v>
      </c>
      <c r="I2260" s="2" t="s">
        <v>264</v>
      </c>
      <c r="J2260" s="2" t="s">
        <v>1072</v>
      </c>
    </row>
    <row r="2261" spans="6:10" ht="15" customHeight="1" x14ac:dyDescent="0.25">
      <c r="F2261" s="3" t="s">
        <v>3943</v>
      </c>
      <c r="G2261" s="2">
        <v>99000018</v>
      </c>
      <c r="H2261" s="2" t="s">
        <v>356</v>
      </c>
      <c r="I2261" s="2" t="s">
        <v>264</v>
      </c>
      <c r="J2261" s="2" t="s">
        <v>387</v>
      </c>
    </row>
    <row r="2262" spans="6:10" ht="15" customHeight="1" x14ac:dyDescent="0.25">
      <c r="F2262" s="3" t="s">
        <v>3944</v>
      </c>
      <c r="G2262" s="2">
        <v>99000019</v>
      </c>
      <c r="H2262" s="2" t="s">
        <v>361</v>
      </c>
      <c r="I2262" s="2" t="s">
        <v>264</v>
      </c>
      <c r="J2262" s="2" t="s">
        <v>388</v>
      </c>
    </row>
    <row r="2263" spans="6:10" ht="15" customHeight="1" x14ac:dyDescent="0.25">
      <c r="F2263" s="3" t="s">
        <v>3945</v>
      </c>
      <c r="G2263" s="2">
        <v>99000020</v>
      </c>
      <c r="H2263" s="2" t="s">
        <v>366</v>
      </c>
      <c r="I2263" s="2" t="s">
        <v>264</v>
      </c>
      <c r="J2263" s="2" t="s">
        <v>389</v>
      </c>
    </row>
    <row r="2264" spans="6:10" ht="15" customHeight="1" x14ac:dyDescent="0.25">
      <c r="F2264" s="3" t="s">
        <v>3946</v>
      </c>
      <c r="G2264" s="2">
        <v>99000015</v>
      </c>
      <c r="H2264" s="2" t="s">
        <v>322</v>
      </c>
      <c r="I2264" s="2" t="s">
        <v>264</v>
      </c>
      <c r="J2264" s="2" t="s">
        <v>331</v>
      </c>
    </row>
    <row r="2265" spans="6:10" ht="15" customHeight="1" x14ac:dyDescent="0.25">
      <c r="F2265" s="3" t="s">
        <v>3947</v>
      </c>
      <c r="G2265" s="2">
        <v>99000061</v>
      </c>
      <c r="H2265" s="2" t="s">
        <v>1446</v>
      </c>
      <c r="I2265" s="2" t="s">
        <v>264</v>
      </c>
      <c r="J2265" s="2" t="s">
        <v>1449</v>
      </c>
    </row>
    <row r="2266" spans="6:10" ht="15" customHeight="1" x14ac:dyDescent="0.25">
      <c r="F2266" s="3" t="s">
        <v>3948</v>
      </c>
      <c r="G2266" s="2">
        <v>99000043</v>
      </c>
      <c r="H2266" s="2" t="s">
        <v>1103</v>
      </c>
      <c r="I2266" s="2" t="s">
        <v>264</v>
      </c>
      <c r="J2266" s="2" t="s">
        <v>1171</v>
      </c>
    </row>
    <row r="2267" spans="6:10" ht="15" customHeight="1" x14ac:dyDescent="0.25">
      <c r="F2267" s="3" t="s">
        <v>3949</v>
      </c>
      <c r="G2267" s="2">
        <v>99000068</v>
      </c>
      <c r="H2267" s="2" t="s">
        <v>1110</v>
      </c>
      <c r="I2267" s="2" t="s">
        <v>264</v>
      </c>
      <c r="J2267" s="2" t="s">
        <v>1172</v>
      </c>
    </row>
    <row r="2268" spans="6:10" ht="15" customHeight="1" x14ac:dyDescent="0.25">
      <c r="F2268" s="3" t="s">
        <v>3950</v>
      </c>
      <c r="G2268" s="2">
        <v>99000044</v>
      </c>
      <c r="H2268" s="2" t="s">
        <v>1218</v>
      </c>
      <c r="I2268" s="2" t="s">
        <v>264</v>
      </c>
      <c r="J2268" s="2" t="s">
        <v>1239</v>
      </c>
    </row>
    <row r="2269" spans="6:10" ht="15" customHeight="1" x14ac:dyDescent="0.25">
      <c r="F2269" s="3" t="s">
        <v>3951</v>
      </c>
      <c r="G2269" s="2">
        <v>99000039</v>
      </c>
      <c r="H2269" s="2" t="s">
        <v>1336</v>
      </c>
      <c r="I2269" s="2" t="s">
        <v>264</v>
      </c>
      <c r="J2269" s="2" t="s">
        <v>1390</v>
      </c>
    </row>
    <row r="2270" spans="6:10" ht="15" customHeight="1" x14ac:dyDescent="0.25">
      <c r="F2270" s="3" t="s">
        <v>3952</v>
      </c>
      <c r="G2270" s="2">
        <v>99000040</v>
      </c>
      <c r="H2270" s="2" t="s">
        <v>1421</v>
      </c>
      <c r="I2270" s="2" t="s">
        <v>264</v>
      </c>
      <c r="J2270" s="2" t="s">
        <v>1430</v>
      </c>
    </row>
    <row r="2271" spans="6:10" ht="15" customHeight="1" x14ac:dyDescent="0.25">
      <c r="F2271" s="3" t="s">
        <v>3953</v>
      </c>
      <c r="G2271" s="2">
        <v>99000009</v>
      </c>
      <c r="H2271" s="2" t="s">
        <v>158</v>
      </c>
      <c r="I2271" s="2" t="s">
        <v>264</v>
      </c>
      <c r="J2271" s="2" t="s">
        <v>273</v>
      </c>
    </row>
    <row r="2272" spans="6:10" ht="15" customHeight="1" x14ac:dyDescent="0.25">
      <c r="F2272" s="3" t="s">
        <v>3954</v>
      </c>
      <c r="G2272" s="2">
        <v>99000056</v>
      </c>
      <c r="H2272" s="2" t="s">
        <v>1113</v>
      </c>
      <c r="I2272" s="2" t="s">
        <v>264</v>
      </c>
      <c r="J2272" s="2" t="s">
        <v>1173</v>
      </c>
    </row>
    <row r="2273" spans="6:10" ht="15" customHeight="1" x14ac:dyDescent="0.25">
      <c r="F2273" s="3" t="s">
        <v>3955</v>
      </c>
      <c r="G2273" s="2">
        <v>99000045</v>
      </c>
      <c r="H2273" s="2" t="s">
        <v>1122</v>
      </c>
      <c r="I2273" s="2" t="s">
        <v>264</v>
      </c>
      <c r="J2273" s="2" t="s">
        <v>1174</v>
      </c>
    </row>
    <row r="2274" spans="6:10" ht="15" customHeight="1" x14ac:dyDescent="0.25">
      <c r="F2274" s="3" t="s">
        <v>3956</v>
      </c>
      <c r="G2274" s="2">
        <v>99000025</v>
      </c>
      <c r="H2274" s="2" t="s">
        <v>1127</v>
      </c>
      <c r="I2274" s="2" t="s">
        <v>264</v>
      </c>
      <c r="J2274" s="2" t="s">
        <v>1175</v>
      </c>
    </row>
    <row r="2275" spans="6:10" ht="15" customHeight="1" x14ac:dyDescent="0.25">
      <c r="F2275" s="3" t="s">
        <v>3957</v>
      </c>
      <c r="G2275" s="2">
        <v>99000021</v>
      </c>
      <c r="H2275" s="2" t="s">
        <v>390</v>
      </c>
      <c r="I2275" s="2" t="s">
        <v>264</v>
      </c>
      <c r="J2275" s="2" t="s">
        <v>445</v>
      </c>
    </row>
    <row r="2276" spans="6:10" ht="15" customHeight="1" x14ac:dyDescent="0.25">
      <c r="F2276" s="3" t="s">
        <v>3958</v>
      </c>
      <c r="G2276" s="2">
        <v>99000008</v>
      </c>
      <c r="H2276" s="2" t="s">
        <v>109</v>
      </c>
      <c r="I2276" s="2" t="s">
        <v>264</v>
      </c>
      <c r="J2276" s="2" t="s">
        <v>271</v>
      </c>
    </row>
    <row r="2277" spans="6:10" ht="15" customHeight="1" x14ac:dyDescent="0.25">
      <c r="F2277" s="3" t="s">
        <v>3959</v>
      </c>
      <c r="G2277" s="2">
        <v>99000011</v>
      </c>
      <c r="H2277" s="2" t="s">
        <v>210</v>
      </c>
      <c r="I2277" s="2" t="s">
        <v>264</v>
      </c>
      <c r="J2277" s="2" t="s">
        <v>277</v>
      </c>
    </row>
    <row r="2278" spans="6:10" ht="15" customHeight="1" x14ac:dyDescent="0.25">
      <c r="F2278" s="3" t="s">
        <v>3960</v>
      </c>
      <c r="G2278" s="2">
        <v>99000022</v>
      </c>
      <c r="H2278" s="2" t="s">
        <v>446</v>
      </c>
      <c r="I2278" s="2" t="s">
        <v>264</v>
      </c>
      <c r="J2278" s="2" t="s">
        <v>502</v>
      </c>
    </row>
    <row r="2279" spans="6:10" ht="15" customHeight="1" x14ac:dyDescent="0.25">
      <c r="F2279" s="3" t="s">
        <v>3961</v>
      </c>
      <c r="G2279" s="2">
        <v>99000053</v>
      </c>
      <c r="H2279" s="2" t="s">
        <v>1134</v>
      </c>
      <c r="I2279" s="2" t="s">
        <v>264</v>
      </c>
      <c r="J2279" s="2" t="s">
        <v>1176</v>
      </c>
    </row>
    <row r="2280" spans="6:10" ht="15" customHeight="1" x14ac:dyDescent="0.25">
      <c r="F2280" s="3" t="s">
        <v>3962</v>
      </c>
      <c r="G2280" s="2">
        <v>99000035</v>
      </c>
      <c r="H2280" s="2" t="s">
        <v>1252</v>
      </c>
      <c r="I2280" s="2" t="s">
        <v>264</v>
      </c>
      <c r="J2280" s="2" t="s">
        <v>1259</v>
      </c>
    </row>
    <row r="2281" spans="6:10" ht="15" customHeight="1" x14ac:dyDescent="0.25">
      <c r="F2281" s="3" t="s">
        <v>3963</v>
      </c>
      <c r="G2281" s="2">
        <v>99000059</v>
      </c>
      <c r="H2281" s="2" t="s">
        <v>1284</v>
      </c>
      <c r="I2281" s="2" t="s">
        <v>264</v>
      </c>
      <c r="J2281" s="2" t="s">
        <v>1303</v>
      </c>
    </row>
    <row r="2282" spans="6:10" ht="15" customHeight="1" x14ac:dyDescent="0.25">
      <c r="F2282" s="3" t="s">
        <v>3964</v>
      </c>
      <c r="G2282" s="2">
        <v>99000066</v>
      </c>
      <c r="H2282" s="2" t="s">
        <v>1831</v>
      </c>
      <c r="I2282" s="2" t="s">
        <v>264</v>
      </c>
      <c r="J2282" s="2" t="s">
        <v>1968</v>
      </c>
    </row>
    <row r="2283" spans="6:10" ht="15" customHeight="1" x14ac:dyDescent="0.25">
      <c r="F2283" s="3" t="s">
        <v>3965</v>
      </c>
      <c r="G2283" s="2">
        <v>99000070</v>
      </c>
      <c r="H2283" s="2" t="s">
        <v>1141</v>
      </c>
      <c r="I2283" s="2" t="s">
        <v>264</v>
      </c>
      <c r="J2283" s="2" t="s">
        <v>1177</v>
      </c>
    </row>
    <row r="2284" spans="6:10" ht="15" customHeight="1" x14ac:dyDescent="0.25">
      <c r="F2284" s="3" t="s">
        <v>3966</v>
      </c>
      <c r="G2284" s="2">
        <v>99000010</v>
      </c>
      <c r="H2284" s="2" t="s">
        <v>183</v>
      </c>
      <c r="I2284" s="2" t="s">
        <v>264</v>
      </c>
      <c r="J2284" s="2" t="s">
        <v>275</v>
      </c>
    </row>
    <row r="2285" spans="6:10" ht="15" customHeight="1" x14ac:dyDescent="0.25">
      <c r="F2285" s="3" t="s">
        <v>3967</v>
      </c>
      <c r="G2285" s="2">
        <v>99000014</v>
      </c>
      <c r="H2285" s="2" t="s">
        <v>332</v>
      </c>
      <c r="I2285" s="2" t="s">
        <v>264</v>
      </c>
      <c r="J2285" s="2" t="s">
        <v>355</v>
      </c>
    </row>
    <row r="2286" spans="6:10" ht="15" customHeight="1" x14ac:dyDescent="0.25">
      <c r="F2286" s="3" t="s">
        <v>3968</v>
      </c>
      <c r="G2286" s="2">
        <v>99000012</v>
      </c>
      <c r="H2286" s="2" t="s">
        <v>223</v>
      </c>
      <c r="I2286" s="2" t="s">
        <v>264</v>
      </c>
      <c r="J2286" s="2" t="s">
        <v>279</v>
      </c>
    </row>
    <row r="2287" spans="6:10" ht="15" customHeight="1" x14ac:dyDescent="0.25">
      <c r="F2287" s="3" t="s">
        <v>3969</v>
      </c>
      <c r="G2287" s="2">
        <v>99000064</v>
      </c>
      <c r="H2287" s="2" t="s">
        <v>948</v>
      </c>
      <c r="I2287" s="2" t="s">
        <v>264</v>
      </c>
      <c r="J2287" s="2" t="s">
        <v>1027</v>
      </c>
    </row>
    <row r="2288" spans="6:10" ht="15" customHeight="1" x14ac:dyDescent="0.25">
      <c r="F2288" s="3" t="s">
        <v>3970</v>
      </c>
      <c r="G2288" s="2">
        <v>99000058</v>
      </c>
      <c r="H2288" s="2" t="s">
        <v>953</v>
      </c>
      <c r="I2288" s="2" t="s">
        <v>264</v>
      </c>
      <c r="J2288" s="2" t="s">
        <v>1028</v>
      </c>
    </row>
    <row r="2289" spans="6:10" ht="15" customHeight="1" x14ac:dyDescent="0.25">
      <c r="F2289" s="3" t="s">
        <v>3971</v>
      </c>
      <c r="G2289" s="2">
        <v>99000034</v>
      </c>
      <c r="H2289" s="2" t="s">
        <v>1225</v>
      </c>
      <c r="I2289" s="2" t="s">
        <v>264</v>
      </c>
      <c r="J2289" s="2" t="s">
        <v>1240</v>
      </c>
    </row>
    <row r="2290" spans="6:10" ht="15" customHeight="1" x14ac:dyDescent="0.25">
      <c r="F2290" s="3" t="s">
        <v>3972</v>
      </c>
      <c r="G2290" s="2">
        <v>99000013</v>
      </c>
      <c r="H2290" s="2" t="s">
        <v>245</v>
      </c>
      <c r="I2290" s="2" t="s">
        <v>264</v>
      </c>
      <c r="J2290" s="2" t="s">
        <v>281</v>
      </c>
    </row>
    <row r="2291" spans="6:10" ht="15" customHeight="1" x14ac:dyDescent="0.25">
      <c r="F2291" s="3" t="s">
        <v>3973</v>
      </c>
      <c r="G2291" s="2">
        <v>99000023</v>
      </c>
      <c r="H2291" s="2" t="s">
        <v>459</v>
      </c>
      <c r="I2291" s="2" t="s">
        <v>264</v>
      </c>
      <c r="J2291" s="2" t="s">
        <v>503</v>
      </c>
    </row>
    <row r="2292" spans="6:10" ht="15" customHeight="1" x14ac:dyDescent="0.25">
      <c r="F2292" s="3" t="s">
        <v>3974</v>
      </c>
      <c r="G2292" s="2">
        <v>99000036</v>
      </c>
      <c r="H2292" s="2" t="s">
        <v>760</v>
      </c>
      <c r="I2292" s="2" t="s">
        <v>264</v>
      </c>
      <c r="J2292" s="2" t="s">
        <v>913</v>
      </c>
    </row>
    <row r="2293" spans="6:10" ht="15" customHeight="1" x14ac:dyDescent="0.25">
      <c r="F2293" s="3" t="s">
        <v>3975</v>
      </c>
      <c r="G2293" s="2">
        <v>99000060</v>
      </c>
      <c r="H2293" s="2" t="s">
        <v>1342</v>
      </c>
      <c r="I2293" s="2" t="s">
        <v>264</v>
      </c>
      <c r="J2293" s="2" t="s">
        <v>1391</v>
      </c>
    </row>
    <row r="2294" spans="6:10" ht="15" customHeight="1" x14ac:dyDescent="0.25">
      <c r="F2294" s="3" t="s">
        <v>3976</v>
      </c>
      <c r="G2294" s="2">
        <v>99000026</v>
      </c>
      <c r="H2294" s="2" t="s">
        <v>1158</v>
      </c>
      <c r="I2294" s="2" t="s">
        <v>264</v>
      </c>
      <c r="J2294" s="2" t="s">
        <v>1178</v>
      </c>
    </row>
    <row r="2295" spans="6:10" ht="15" customHeight="1" x14ac:dyDescent="0.25">
      <c r="F2295" s="3" t="s">
        <v>3977</v>
      </c>
      <c r="G2295" s="2">
        <v>99000052</v>
      </c>
      <c r="H2295" s="2" t="s">
        <v>1431</v>
      </c>
      <c r="I2295" s="2" t="s">
        <v>264</v>
      </c>
      <c r="J2295" s="2" t="s">
        <v>1433</v>
      </c>
    </row>
    <row r="2296" spans="6:10" ht="15" customHeight="1" x14ac:dyDescent="0.25">
      <c r="F2296" s="3" t="s">
        <v>3978</v>
      </c>
      <c r="G2296" s="2">
        <v>99000046</v>
      </c>
      <c r="H2296" s="2" t="s">
        <v>1322</v>
      </c>
      <c r="I2296" s="2" t="s">
        <v>264</v>
      </c>
      <c r="J2296" s="2" t="s">
        <v>1333</v>
      </c>
    </row>
    <row r="2297" spans="6:10" ht="15" customHeight="1" x14ac:dyDescent="0.25">
      <c r="F2297" s="3" t="s">
        <v>3979</v>
      </c>
      <c r="G2297" s="2">
        <v>99000055</v>
      </c>
      <c r="H2297" s="2" t="s">
        <v>1234</v>
      </c>
      <c r="I2297" s="2" t="s">
        <v>264</v>
      </c>
      <c r="J2297" s="2" t="s">
        <v>1241</v>
      </c>
    </row>
    <row r="2298" spans="6:10" ht="15" customHeight="1" x14ac:dyDescent="0.25">
      <c r="F2298" s="3" t="s">
        <v>3980</v>
      </c>
      <c r="G2298" s="2">
        <v>99000038</v>
      </c>
      <c r="H2298" s="2" t="s">
        <v>1004</v>
      </c>
      <c r="I2298" s="2" t="s">
        <v>264</v>
      </c>
      <c r="J2298" s="2" t="s">
        <v>1029</v>
      </c>
    </row>
    <row r="2299" spans="6:10" ht="15" customHeight="1" x14ac:dyDescent="0.25">
      <c r="F2299" s="3" t="s">
        <v>3981</v>
      </c>
      <c r="G2299" s="2">
        <v>99000069</v>
      </c>
      <c r="H2299" s="2" t="s">
        <v>1463</v>
      </c>
      <c r="I2299" s="2" t="s">
        <v>264</v>
      </c>
      <c r="J2299" s="2" t="s">
        <v>1468</v>
      </c>
    </row>
    <row r="2300" spans="6:10" ht="15" customHeight="1" x14ac:dyDescent="0.25">
      <c r="F2300" s="3" t="s">
        <v>3982</v>
      </c>
      <c r="G2300" s="2">
        <v>99000041</v>
      </c>
      <c r="H2300" s="2" t="s">
        <v>767</v>
      </c>
      <c r="I2300" s="2" t="s">
        <v>264</v>
      </c>
      <c r="J2300" s="2" t="s">
        <v>914</v>
      </c>
    </row>
    <row r="2301" spans="6:10" ht="15" customHeight="1" x14ac:dyDescent="0.25">
      <c r="F2301" s="3" t="s">
        <v>3983</v>
      </c>
      <c r="G2301" s="2">
        <v>99000037</v>
      </c>
      <c r="H2301" s="2" t="s">
        <v>1359</v>
      </c>
      <c r="I2301" s="2" t="s">
        <v>264</v>
      </c>
      <c r="J2301" s="2" t="s">
        <v>1392</v>
      </c>
    </row>
    <row r="2302" spans="6:10" ht="15" customHeight="1" x14ac:dyDescent="0.25">
      <c r="F2302" s="3" t="s">
        <v>3984</v>
      </c>
      <c r="G2302" s="2">
        <v>99000024</v>
      </c>
      <c r="H2302" s="2" t="s">
        <v>489</v>
      </c>
      <c r="I2302" s="2" t="s">
        <v>264</v>
      </c>
      <c r="J2302" s="2" t="s">
        <v>504</v>
      </c>
    </row>
    <row r="2303" spans="6:10" ht="15" customHeight="1" x14ac:dyDescent="0.25">
      <c r="F2303" s="3" t="s">
        <v>3985</v>
      </c>
      <c r="G2303" s="2">
        <v>99000062</v>
      </c>
      <c r="H2303" s="2" t="s">
        <v>1163</v>
      </c>
      <c r="I2303" s="2" t="s">
        <v>264</v>
      </c>
      <c r="J2303" s="2" t="s">
        <v>1179</v>
      </c>
    </row>
    <row r="2304" spans="6:10" ht="15" customHeight="1" x14ac:dyDescent="0.25">
      <c r="F2304" s="3" t="s">
        <v>3986</v>
      </c>
      <c r="G2304" s="2">
        <v>99000017</v>
      </c>
      <c r="H2304" s="2" t="s">
        <v>283</v>
      </c>
      <c r="I2304" s="2" t="s">
        <v>284</v>
      </c>
      <c r="J2304" s="2" t="s">
        <v>285</v>
      </c>
    </row>
    <row r="2305" spans="6:10" ht="15" customHeight="1" x14ac:dyDescent="0.25">
      <c r="F2305" s="3" t="s">
        <v>3987</v>
      </c>
      <c r="G2305" s="2">
        <v>99000017</v>
      </c>
      <c r="H2305" s="2" t="s">
        <v>283</v>
      </c>
      <c r="I2305" s="2" t="s">
        <v>284</v>
      </c>
      <c r="J2305" s="2" t="s">
        <v>285</v>
      </c>
    </row>
    <row r="2306" spans="6:10" ht="15" customHeight="1" x14ac:dyDescent="0.25">
      <c r="F2306" s="3" t="s">
        <v>3988</v>
      </c>
      <c r="G2306" s="2">
        <v>18852</v>
      </c>
      <c r="H2306" s="2" t="s">
        <v>540</v>
      </c>
      <c r="I2306" s="2" t="s">
        <v>541</v>
      </c>
      <c r="J2306" s="2" t="s">
        <v>542</v>
      </c>
    </row>
    <row r="2307" spans="6:10" ht="15" customHeight="1" x14ac:dyDescent="0.25">
      <c r="F2307" s="3" t="s">
        <v>3989</v>
      </c>
      <c r="G2307" s="2">
        <v>13125</v>
      </c>
      <c r="H2307" s="2" t="s">
        <v>540</v>
      </c>
      <c r="I2307" s="2" t="s">
        <v>543</v>
      </c>
      <c r="J2307" s="2" t="s">
        <v>544</v>
      </c>
    </row>
    <row r="2308" spans="6:10" ht="15" customHeight="1" x14ac:dyDescent="0.25">
      <c r="F2308" s="3" t="s">
        <v>3990</v>
      </c>
      <c r="G2308" s="2">
        <v>41617</v>
      </c>
      <c r="H2308" s="2" t="s">
        <v>540</v>
      </c>
      <c r="I2308" s="2" t="s">
        <v>1054</v>
      </c>
      <c r="J2308" s="2" t="s">
        <v>1055</v>
      </c>
    </row>
    <row r="2309" spans="6:10" ht="15" customHeight="1" x14ac:dyDescent="0.25">
      <c r="F2309" s="3" t="s">
        <v>3991</v>
      </c>
      <c r="G2309" s="2">
        <v>18772</v>
      </c>
      <c r="H2309" s="2" t="s">
        <v>540</v>
      </c>
      <c r="I2309" s="2" t="s">
        <v>2375</v>
      </c>
      <c r="J2309" s="2" t="s">
        <v>2376</v>
      </c>
    </row>
    <row r="2310" spans="6:10" ht="15" customHeight="1" x14ac:dyDescent="0.25">
      <c r="F2310" s="3" t="s">
        <v>3992</v>
      </c>
      <c r="G2310" s="2">
        <v>19072</v>
      </c>
      <c r="H2310" s="2" t="s">
        <v>540</v>
      </c>
      <c r="I2310" s="2" t="s">
        <v>545</v>
      </c>
      <c r="J2310" s="2" t="s">
        <v>546</v>
      </c>
    </row>
    <row r="2311" spans="6:10" ht="15" customHeight="1" x14ac:dyDescent="0.25">
      <c r="F2311" s="3" t="s">
        <v>3993</v>
      </c>
      <c r="G2311" s="2">
        <v>18960</v>
      </c>
      <c r="H2311" s="2" t="s">
        <v>540</v>
      </c>
      <c r="I2311" s="2" t="s">
        <v>547</v>
      </c>
      <c r="J2311" s="2" t="s">
        <v>548</v>
      </c>
    </row>
    <row r="2312" spans="6:10" ht="15" customHeight="1" x14ac:dyDescent="0.25">
      <c r="F2312" s="3" t="s">
        <v>3994</v>
      </c>
      <c r="G2312" s="2">
        <v>13728</v>
      </c>
      <c r="H2312" s="2" t="s">
        <v>540</v>
      </c>
      <c r="I2312" s="2" t="s">
        <v>549</v>
      </c>
      <c r="J2312" s="2" t="s">
        <v>550</v>
      </c>
    </row>
    <row r="2313" spans="6:10" ht="15" customHeight="1" x14ac:dyDescent="0.25">
      <c r="F2313" s="3" t="s">
        <v>3995</v>
      </c>
      <c r="G2313" s="2">
        <v>18760</v>
      </c>
      <c r="H2313" s="2" t="s">
        <v>540</v>
      </c>
      <c r="I2313" s="2" t="s">
        <v>551</v>
      </c>
      <c r="J2313" s="2" t="s">
        <v>552</v>
      </c>
    </row>
    <row r="2314" spans="6:10" ht="15" customHeight="1" x14ac:dyDescent="0.25">
      <c r="F2314" s="3" t="s">
        <v>3996</v>
      </c>
      <c r="G2314" s="2">
        <v>19203</v>
      </c>
      <c r="H2314" s="2" t="s">
        <v>540</v>
      </c>
      <c r="I2314" s="2" t="s">
        <v>553</v>
      </c>
      <c r="J2314" s="2" t="s">
        <v>554</v>
      </c>
    </row>
    <row r="2315" spans="6:10" ht="15" customHeight="1" x14ac:dyDescent="0.25">
      <c r="F2315" s="3" t="s">
        <v>3997</v>
      </c>
      <c r="G2315" s="2">
        <v>18950</v>
      </c>
      <c r="H2315" s="2" t="s">
        <v>540</v>
      </c>
      <c r="I2315" s="2" t="s">
        <v>555</v>
      </c>
      <c r="J2315" s="2" t="s">
        <v>556</v>
      </c>
    </row>
    <row r="2316" spans="6:10" ht="15" customHeight="1" x14ac:dyDescent="0.25">
      <c r="F2316" s="3" t="s">
        <v>3998</v>
      </c>
      <c r="G2316" s="2">
        <v>18764</v>
      </c>
      <c r="H2316" s="2" t="s">
        <v>540</v>
      </c>
      <c r="I2316" s="2" t="s">
        <v>557</v>
      </c>
      <c r="J2316" s="2" t="s">
        <v>558</v>
      </c>
    </row>
    <row r="2317" spans="6:10" ht="15" customHeight="1" x14ac:dyDescent="0.25">
      <c r="F2317" s="3" t="s">
        <v>3999</v>
      </c>
      <c r="G2317" s="2">
        <v>13727</v>
      </c>
      <c r="H2317" s="2" t="s">
        <v>540</v>
      </c>
      <c r="I2317" s="2" t="s">
        <v>2385</v>
      </c>
      <c r="J2317" s="2" t="s">
        <v>2386</v>
      </c>
    </row>
    <row r="2318" spans="6:10" ht="15" customHeight="1" x14ac:dyDescent="0.25">
      <c r="F2318" s="3" t="s">
        <v>4000</v>
      </c>
      <c r="G2318" s="2">
        <v>18775</v>
      </c>
      <c r="H2318" s="2" t="s">
        <v>540</v>
      </c>
      <c r="I2318" s="2" t="s">
        <v>559</v>
      </c>
      <c r="J2318" s="2" t="s">
        <v>560</v>
      </c>
    </row>
    <row r="2319" spans="6:10" ht="15" customHeight="1" x14ac:dyDescent="0.25">
      <c r="F2319" s="3" t="s">
        <v>4001</v>
      </c>
      <c r="G2319" s="2">
        <v>13113</v>
      </c>
      <c r="H2319" s="2" t="s">
        <v>540</v>
      </c>
      <c r="I2319" s="2" t="s">
        <v>561</v>
      </c>
      <c r="J2319" s="2" t="s">
        <v>562</v>
      </c>
    </row>
    <row r="2320" spans="6:10" ht="15" customHeight="1" x14ac:dyDescent="0.25">
      <c r="F2320" s="3" t="s">
        <v>4002</v>
      </c>
      <c r="G2320" s="2">
        <v>18942</v>
      </c>
      <c r="H2320" s="2" t="s">
        <v>540</v>
      </c>
      <c r="I2320" s="2" t="s">
        <v>563</v>
      </c>
      <c r="J2320" s="2" t="s">
        <v>564</v>
      </c>
    </row>
    <row r="2321" spans="6:10" ht="15" customHeight="1" x14ac:dyDescent="0.25">
      <c r="F2321" s="3" t="s">
        <v>4003</v>
      </c>
      <c r="G2321" s="2">
        <v>18817</v>
      </c>
      <c r="H2321" s="2" t="s">
        <v>540</v>
      </c>
      <c r="I2321" s="2" t="s">
        <v>565</v>
      </c>
      <c r="J2321" s="2" t="s">
        <v>566</v>
      </c>
    </row>
    <row r="2322" spans="6:10" ht="15" customHeight="1" x14ac:dyDescent="0.25">
      <c r="F2322" s="3" t="s">
        <v>4004</v>
      </c>
      <c r="G2322" s="2">
        <v>18777</v>
      </c>
      <c r="H2322" s="2" t="s">
        <v>540</v>
      </c>
      <c r="I2322" s="2" t="s">
        <v>567</v>
      </c>
      <c r="J2322" s="2" t="s">
        <v>568</v>
      </c>
    </row>
    <row r="2323" spans="6:10" ht="15" customHeight="1" x14ac:dyDescent="0.25">
      <c r="F2323" s="3" t="s">
        <v>4005</v>
      </c>
      <c r="G2323" s="2">
        <v>18700</v>
      </c>
      <c r="H2323" s="2" t="s">
        <v>540</v>
      </c>
      <c r="I2323" s="2" t="s">
        <v>569</v>
      </c>
      <c r="J2323" s="2" t="s">
        <v>570</v>
      </c>
    </row>
    <row r="2324" spans="6:10" ht="15" customHeight="1" x14ac:dyDescent="0.25">
      <c r="F2324" s="3" t="s">
        <v>4006</v>
      </c>
      <c r="G2324" s="2">
        <v>18702</v>
      </c>
      <c r="H2324" s="2" t="s">
        <v>540</v>
      </c>
      <c r="I2324" s="2" t="s">
        <v>571</v>
      </c>
      <c r="J2324" s="2" t="s">
        <v>572</v>
      </c>
    </row>
    <row r="2325" spans="6:10" ht="15" customHeight="1" x14ac:dyDescent="0.25">
      <c r="F2325" s="3" t="s">
        <v>4007</v>
      </c>
      <c r="G2325" s="2">
        <v>18859</v>
      </c>
      <c r="H2325" s="2" t="s">
        <v>540</v>
      </c>
      <c r="I2325" s="2" t="s">
        <v>573</v>
      </c>
      <c r="J2325" s="2" t="s">
        <v>574</v>
      </c>
    </row>
    <row r="2326" spans="6:10" ht="15" customHeight="1" x14ac:dyDescent="0.25">
      <c r="F2326" s="3" t="s">
        <v>4008</v>
      </c>
      <c r="G2326" s="2">
        <v>13129</v>
      </c>
      <c r="H2326" s="2" t="s">
        <v>540</v>
      </c>
      <c r="I2326" s="2" t="s">
        <v>575</v>
      </c>
      <c r="J2326" s="2" t="s">
        <v>576</v>
      </c>
    </row>
    <row r="2327" spans="6:10" ht="15" customHeight="1" x14ac:dyDescent="0.25">
      <c r="F2327" s="3" t="s">
        <v>4009</v>
      </c>
      <c r="G2327" s="2">
        <v>27097</v>
      </c>
      <c r="H2327" s="2" t="s">
        <v>540</v>
      </c>
      <c r="I2327" s="2" t="s">
        <v>2397</v>
      </c>
      <c r="J2327" s="2" t="s">
        <v>2398</v>
      </c>
    </row>
    <row r="2328" spans="6:10" ht="15" customHeight="1" x14ac:dyDescent="0.25">
      <c r="F2328" s="3" t="s">
        <v>4010</v>
      </c>
      <c r="G2328" s="2">
        <v>25814</v>
      </c>
      <c r="H2328" s="2" t="s">
        <v>540</v>
      </c>
      <c r="I2328" s="2" t="s">
        <v>577</v>
      </c>
      <c r="J2328" s="2" t="s">
        <v>578</v>
      </c>
    </row>
    <row r="2329" spans="6:10" ht="15" customHeight="1" x14ac:dyDescent="0.25">
      <c r="F2329" s="3" t="s">
        <v>4011</v>
      </c>
      <c r="G2329" s="2">
        <v>25826</v>
      </c>
      <c r="H2329" s="2" t="s">
        <v>540</v>
      </c>
      <c r="I2329" s="2" t="s">
        <v>579</v>
      </c>
      <c r="J2329" s="2" t="s">
        <v>580</v>
      </c>
    </row>
    <row r="2330" spans="6:10" ht="15" customHeight="1" x14ac:dyDescent="0.25">
      <c r="F2330" s="3" t="s">
        <v>4012</v>
      </c>
      <c r="G2330" s="2">
        <v>19048</v>
      </c>
      <c r="H2330" s="2" t="s">
        <v>540</v>
      </c>
      <c r="I2330" s="2" t="s">
        <v>581</v>
      </c>
      <c r="J2330" s="2" t="s">
        <v>582</v>
      </c>
    </row>
    <row r="2331" spans="6:10" ht="15" customHeight="1" x14ac:dyDescent="0.25">
      <c r="F2331" s="3" t="s">
        <v>4013</v>
      </c>
      <c r="G2331" s="2">
        <v>18779</v>
      </c>
      <c r="H2331" s="2" t="s">
        <v>540</v>
      </c>
      <c r="I2331" s="2" t="s">
        <v>583</v>
      </c>
      <c r="J2331" s="2" t="s">
        <v>584</v>
      </c>
    </row>
    <row r="2332" spans="6:10" ht="15" customHeight="1" x14ac:dyDescent="0.25">
      <c r="F2332" s="3" t="s">
        <v>4014</v>
      </c>
      <c r="G2332" s="2">
        <v>41623</v>
      </c>
      <c r="H2332" s="2" t="s">
        <v>540</v>
      </c>
      <c r="I2332" s="2" t="s">
        <v>585</v>
      </c>
      <c r="J2332" s="2" t="s">
        <v>586</v>
      </c>
    </row>
    <row r="2333" spans="6:10" ht="15" customHeight="1" x14ac:dyDescent="0.25">
      <c r="F2333" s="3" t="s">
        <v>4015</v>
      </c>
      <c r="G2333" s="2">
        <v>13121</v>
      </c>
      <c r="H2333" s="2" t="s">
        <v>540</v>
      </c>
      <c r="I2333" s="2" t="s">
        <v>587</v>
      </c>
      <c r="J2333" s="2" t="s">
        <v>588</v>
      </c>
    </row>
    <row r="2334" spans="6:10" ht="15" customHeight="1" x14ac:dyDescent="0.25">
      <c r="F2334" s="3" t="s">
        <v>4016</v>
      </c>
      <c r="G2334" s="2">
        <v>19033</v>
      </c>
      <c r="H2334" s="2" t="s">
        <v>540</v>
      </c>
      <c r="I2334" s="2" t="s">
        <v>589</v>
      </c>
      <c r="J2334" s="2" t="s">
        <v>590</v>
      </c>
    </row>
    <row r="2335" spans="6:10" ht="15" customHeight="1" x14ac:dyDescent="0.25">
      <c r="F2335" s="3" t="s">
        <v>4017</v>
      </c>
      <c r="G2335" s="2">
        <v>19696</v>
      </c>
      <c r="H2335" s="2" t="s">
        <v>540</v>
      </c>
      <c r="I2335" s="2" t="s">
        <v>591</v>
      </c>
      <c r="J2335" s="2" t="s">
        <v>592</v>
      </c>
    </row>
    <row r="2336" spans="6:10" ht="15" customHeight="1" x14ac:dyDescent="0.25">
      <c r="F2336" s="3" t="s">
        <v>4018</v>
      </c>
      <c r="G2336" s="2">
        <v>41619</v>
      </c>
      <c r="H2336" s="2" t="s">
        <v>540</v>
      </c>
      <c r="I2336" s="2" t="s">
        <v>593</v>
      </c>
      <c r="J2336" s="2" t="s">
        <v>594</v>
      </c>
    </row>
    <row r="2337" spans="6:10" ht="15" customHeight="1" x14ac:dyDescent="0.25">
      <c r="F2337" s="3" t="s">
        <v>4019</v>
      </c>
      <c r="G2337" s="2">
        <v>18862</v>
      </c>
      <c r="H2337" s="2" t="s">
        <v>540</v>
      </c>
      <c r="I2337" s="2" t="s">
        <v>595</v>
      </c>
      <c r="J2337" s="2" t="s">
        <v>596</v>
      </c>
    </row>
    <row r="2338" spans="6:10" ht="15" customHeight="1" x14ac:dyDescent="0.25">
      <c r="F2338" s="3" t="s">
        <v>4020</v>
      </c>
      <c r="G2338" s="2">
        <v>18834</v>
      </c>
      <c r="H2338" s="2" t="s">
        <v>540</v>
      </c>
      <c r="I2338" s="2" t="s">
        <v>597</v>
      </c>
      <c r="J2338" s="2" t="s">
        <v>598</v>
      </c>
    </row>
    <row r="2339" spans="6:10" ht="15" customHeight="1" x14ac:dyDescent="0.25">
      <c r="F2339" s="3" t="s">
        <v>4021</v>
      </c>
      <c r="G2339" s="2">
        <v>18780</v>
      </c>
      <c r="H2339" s="2" t="s">
        <v>540</v>
      </c>
      <c r="I2339" s="2" t="s">
        <v>599</v>
      </c>
      <c r="J2339" s="2" t="s">
        <v>600</v>
      </c>
    </row>
    <row r="2340" spans="6:10" ht="15" customHeight="1" x14ac:dyDescent="0.25">
      <c r="F2340" s="3" t="s">
        <v>4022</v>
      </c>
      <c r="G2340" s="2">
        <v>19051</v>
      </c>
      <c r="H2340" s="2" t="s">
        <v>540</v>
      </c>
      <c r="I2340" s="2" t="s">
        <v>601</v>
      </c>
      <c r="J2340" s="2" t="s">
        <v>602</v>
      </c>
    </row>
    <row r="2341" spans="6:10" ht="15" customHeight="1" x14ac:dyDescent="0.25">
      <c r="F2341" s="3" t="s">
        <v>4023</v>
      </c>
      <c r="G2341" s="2">
        <v>19087</v>
      </c>
      <c r="H2341" s="2" t="s">
        <v>540</v>
      </c>
      <c r="I2341" s="2" t="s">
        <v>603</v>
      </c>
      <c r="J2341" s="2" t="s">
        <v>604</v>
      </c>
    </row>
    <row r="2342" spans="6:10" ht="15" customHeight="1" x14ac:dyDescent="0.25">
      <c r="F2342" s="3" t="s">
        <v>4024</v>
      </c>
      <c r="G2342" s="2">
        <v>19088</v>
      </c>
      <c r="H2342" s="2" t="s">
        <v>540</v>
      </c>
      <c r="I2342" s="2" t="s">
        <v>605</v>
      </c>
      <c r="J2342" s="2" t="s">
        <v>606</v>
      </c>
    </row>
    <row r="2343" spans="6:10" ht="15" customHeight="1" x14ac:dyDescent="0.25">
      <c r="F2343" s="3" t="s">
        <v>4025</v>
      </c>
      <c r="G2343" s="2">
        <v>18822</v>
      </c>
      <c r="H2343" s="2" t="s">
        <v>540</v>
      </c>
      <c r="I2343" s="2" t="s">
        <v>607</v>
      </c>
      <c r="J2343" s="2" t="s">
        <v>608</v>
      </c>
    </row>
    <row r="2344" spans="6:10" ht="15" customHeight="1" x14ac:dyDescent="0.25">
      <c r="F2344" s="3" t="s">
        <v>4026</v>
      </c>
      <c r="G2344" s="2">
        <v>18948</v>
      </c>
      <c r="H2344" s="2" t="s">
        <v>540</v>
      </c>
      <c r="I2344" s="2" t="s">
        <v>609</v>
      </c>
      <c r="J2344" s="2" t="s">
        <v>610</v>
      </c>
    </row>
    <row r="2345" spans="6:10" ht="15" customHeight="1" x14ac:dyDescent="0.25">
      <c r="F2345" s="3" t="s">
        <v>4027</v>
      </c>
      <c r="G2345" s="2">
        <v>41631</v>
      </c>
      <c r="H2345" s="2" t="s">
        <v>540</v>
      </c>
      <c r="I2345" s="2" t="s">
        <v>611</v>
      </c>
      <c r="J2345" s="2" t="s">
        <v>612</v>
      </c>
    </row>
    <row r="2346" spans="6:10" ht="15" customHeight="1" x14ac:dyDescent="0.25">
      <c r="F2346" s="3" t="s">
        <v>4028</v>
      </c>
      <c r="G2346" s="2">
        <v>18836</v>
      </c>
      <c r="H2346" s="2" t="s">
        <v>540</v>
      </c>
      <c r="I2346" s="2" t="s">
        <v>613</v>
      </c>
      <c r="J2346" s="2" t="s">
        <v>614</v>
      </c>
    </row>
    <row r="2347" spans="6:10" ht="15" customHeight="1" x14ac:dyDescent="0.25">
      <c r="F2347" s="3" t="s">
        <v>4029</v>
      </c>
      <c r="G2347" s="2">
        <v>18704</v>
      </c>
      <c r="H2347" s="2" t="s">
        <v>540</v>
      </c>
      <c r="I2347" s="2" t="s">
        <v>615</v>
      </c>
      <c r="J2347" s="2" t="s">
        <v>616</v>
      </c>
    </row>
    <row r="2348" spans="6:10" ht="15" customHeight="1" x14ac:dyDescent="0.25">
      <c r="F2348" s="3" t="s">
        <v>4030</v>
      </c>
      <c r="G2348" s="2">
        <v>19594</v>
      </c>
      <c r="H2348" s="2" t="s">
        <v>540</v>
      </c>
      <c r="I2348" s="2" t="s">
        <v>617</v>
      </c>
      <c r="J2348" s="2" t="s">
        <v>618</v>
      </c>
    </row>
    <row r="2349" spans="6:10" ht="15" customHeight="1" x14ac:dyDescent="0.25">
      <c r="F2349" s="3" t="s">
        <v>4031</v>
      </c>
      <c r="G2349" s="2">
        <v>13127</v>
      </c>
      <c r="H2349" s="2" t="s">
        <v>540</v>
      </c>
      <c r="I2349" s="2" t="s">
        <v>619</v>
      </c>
      <c r="J2349" s="2" t="s">
        <v>620</v>
      </c>
    </row>
    <row r="2350" spans="6:10" ht="15" customHeight="1" x14ac:dyDescent="0.25">
      <c r="F2350" s="3" t="s">
        <v>4032</v>
      </c>
      <c r="G2350" s="2">
        <v>18825</v>
      </c>
      <c r="H2350" s="2" t="s">
        <v>540</v>
      </c>
      <c r="I2350" s="2" t="s">
        <v>621</v>
      </c>
      <c r="J2350" s="2" t="s">
        <v>622</v>
      </c>
    </row>
    <row r="2351" spans="6:10" ht="15" customHeight="1" x14ac:dyDescent="0.25">
      <c r="F2351" s="3" t="s">
        <v>4033</v>
      </c>
      <c r="G2351" s="2">
        <v>18873</v>
      </c>
      <c r="H2351" s="2" t="s">
        <v>540</v>
      </c>
      <c r="I2351" s="2" t="s">
        <v>623</v>
      </c>
      <c r="J2351" s="2" t="s">
        <v>624</v>
      </c>
    </row>
    <row r="2352" spans="6:10" ht="15" customHeight="1" x14ac:dyDescent="0.25">
      <c r="F2352" s="3" t="s">
        <v>4034</v>
      </c>
      <c r="G2352" s="2">
        <v>18883</v>
      </c>
      <c r="H2352" s="2" t="s">
        <v>540</v>
      </c>
      <c r="I2352" s="2" t="s">
        <v>2424</v>
      </c>
      <c r="J2352" s="2" t="s">
        <v>2425</v>
      </c>
    </row>
    <row r="2353" spans="6:10" ht="15" customHeight="1" x14ac:dyDescent="0.25">
      <c r="F2353" s="3" t="s">
        <v>4035</v>
      </c>
      <c r="G2353" s="2">
        <v>18838</v>
      </c>
      <c r="H2353" s="2" t="s">
        <v>540</v>
      </c>
      <c r="I2353" s="2" t="s">
        <v>625</v>
      </c>
      <c r="J2353" s="2" t="s">
        <v>626</v>
      </c>
    </row>
    <row r="2354" spans="6:10" ht="15" customHeight="1" x14ac:dyDescent="0.25">
      <c r="F2354" s="3" t="s">
        <v>4036</v>
      </c>
      <c r="G2354" s="2">
        <v>41626</v>
      </c>
      <c r="H2354" s="2" t="s">
        <v>540</v>
      </c>
      <c r="I2354" s="2" t="s">
        <v>627</v>
      </c>
      <c r="J2354" s="2" t="s">
        <v>628</v>
      </c>
    </row>
    <row r="2355" spans="6:10" ht="15" customHeight="1" x14ac:dyDescent="0.25">
      <c r="F2355" s="3" t="s">
        <v>4037</v>
      </c>
      <c r="G2355" s="2">
        <v>18999</v>
      </c>
      <c r="H2355" s="2" t="s">
        <v>540</v>
      </c>
      <c r="I2355" s="2" t="s">
        <v>2429</v>
      </c>
      <c r="J2355" s="2" t="s">
        <v>2430</v>
      </c>
    </row>
    <row r="2356" spans="6:10" ht="15" customHeight="1" x14ac:dyDescent="0.25">
      <c r="F2356" s="3" t="s">
        <v>4038</v>
      </c>
      <c r="G2356" s="2">
        <v>41618</v>
      </c>
      <c r="H2356" s="2" t="s">
        <v>540</v>
      </c>
      <c r="I2356" s="2" t="s">
        <v>629</v>
      </c>
      <c r="J2356" s="2" t="s">
        <v>630</v>
      </c>
    </row>
    <row r="2357" spans="6:10" ht="15" customHeight="1" x14ac:dyDescent="0.25">
      <c r="F2357" s="3" t="s">
        <v>4039</v>
      </c>
      <c r="G2357" s="2">
        <v>19054</v>
      </c>
      <c r="H2357" s="2" t="s">
        <v>540</v>
      </c>
      <c r="I2357" s="2" t="s">
        <v>631</v>
      </c>
      <c r="J2357" s="2" t="s">
        <v>632</v>
      </c>
    </row>
    <row r="2358" spans="6:10" ht="15" customHeight="1" x14ac:dyDescent="0.25">
      <c r="F2358" s="3" t="s">
        <v>4040</v>
      </c>
      <c r="G2358" s="2">
        <v>18786</v>
      </c>
      <c r="H2358" s="2" t="s">
        <v>540</v>
      </c>
      <c r="I2358" s="2" t="s">
        <v>633</v>
      </c>
      <c r="J2358" s="2" t="s">
        <v>634</v>
      </c>
    </row>
    <row r="2359" spans="6:10" ht="15" customHeight="1" x14ac:dyDescent="0.25">
      <c r="F2359" s="3" t="s">
        <v>4041</v>
      </c>
      <c r="G2359" s="2">
        <v>25817</v>
      </c>
      <c r="H2359" s="2" t="s">
        <v>540</v>
      </c>
      <c r="I2359" s="2" t="s">
        <v>635</v>
      </c>
      <c r="J2359" s="2" t="s">
        <v>636</v>
      </c>
    </row>
    <row r="2360" spans="6:10" ht="15" customHeight="1" x14ac:dyDescent="0.25">
      <c r="F2360" s="3" t="s">
        <v>4042</v>
      </c>
      <c r="G2360" s="2">
        <v>41616</v>
      </c>
      <c r="H2360" s="2" t="s">
        <v>540</v>
      </c>
      <c r="I2360" s="2" t="s">
        <v>637</v>
      </c>
      <c r="J2360" s="2" t="s">
        <v>638</v>
      </c>
    </row>
    <row r="2361" spans="6:10" ht="15" customHeight="1" x14ac:dyDescent="0.25">
      <c r="F2361" s="3" t="s">
        <v>4043</v>
      </c>
      <c r="G2361" s="2">
        <v>19695</v>
      </c>
      <c r="H2361" s="2" t="s">
        <v>540</v>
      </c>
      <c r="I2361" s="2" t="s">
        <v>639</v>
      </c>
      <c r="J2361" s="2" t="s">
        <v>640</v>
      </c>
    </row>
    <row r="2362" spans="6:10" ht="15" customHeight="1" x14ac:dyDescent="0.25">
      <c r="F2362" s="3" t="s">
        <v>4044</v>
      </c>
      <c r="G2362" s="2">
        <v>18561</v>
      </c>
      <c r="H2362" s="2" t="s">
        <v>540</v>
      </c>
      <c r="I2362" s="2" t="s">
        <v>1056</v>
      </c>
      <c r="J2362" s="2" t="s">
        <v>1057</v>
      </c>
    </row>
    <row r="2363" spans="6:10" ht="15" customHeight="1" x14ac:dyDescent="0.25">
      <c r="F2363" s="3" t="s">
        <v>4045</v>
      </c>
      <c r="G2363" s="2">
        <v>18978</v>
      </c>
      <c r="H2363" s="2" t="s">
        <v>540</v>
      </c>
      <c r="I2363" s="2" t="s">
        <v>2439</v>
      </c>
      <c r="J2363" s="2" t="s">
        <v>2440</v>
      </c>
    </row>
    <row r="2364" spans="6:10" ht="15" customHeight="1" x14ac:dyDescent="0.25">
      <c r="F2364" s="3" t="s">
        <v>4046</v>
      </c>
      <c r="G2364" s="2">
        <v>13123</v>
      </c>
      <c r="H2364" s="2" t="s">
        <v>540</v>
      </c>
      <c r="I2364" s="2" t="s">
        <v>641</v>
      </c>
      <c r="J2364" s="2" t="s">
        <v>642</v>
      </c>
    </row>
    <row r="2365" spans="6:10" ht="15" customHeight="1" x14ac:dyDescent="0.25">
      <c r="F2365" s="3" t="s">
        <v>4047</v>
      </c>
      <c r="G2365" s="2">
        <v>41620</v>
      </c>
      <c r="H2365" s="2" t="s">
        <v>540</v>
      </c>
      <c r="I2365" s="2" t="s">
        <v>1058</v>
      </c>
      <c r="J2365" s="2" t="s">
        <v>1059</v>
      </c>
    </row>
    <row r="2366" spans="6:10" ht="15" customHeight="1" x14ac:dyDescent="0.25">
      <c r="F2366" s="3" t="s">
        <v>4048</v>
      </c>
      <c r="G2366" s="2">
        <v>13134</v>
      </c>
      <c r="H2366" s="2" t="s">
        <v>540</v>
      </c>
      <c r="I2366" s="2" t="s">
        <v>828</v>
      </c>
      <c r="J2366" s="2" t="s">
        <v>2444</v>
      </c>
    </row>
    <row r="2367" spans="6:10" ht="15" customHeight="1" x14ac:dyDescent="0.25">
      <c r="F2367" s="3" t="s">
        <v>4049</v>
      </c>
      <c r="G2367" s="2">
        <v>19679</v>
      </c>
      <c r="H2367" s="2" t="s">
        <v>540</v>
      </c>
      <c r="I2367" s="2" t="s">
        <v>2446</v>
      </c>
      <c r="J2367" s="2" t="s">
        <v>2447</v>
      </c>
    </row>
    <row r="2368" spans="6:10" ht="15" customHeight="1" x14ac:dyDescent="0.25">
      <c r="F2368" s="3" t="s">
        <v>4050</v>
      </c>
      <c r="G2368" s="2">
        <v>13862</v>
      </c>
      <c r="H2368" s="2" t="s">
        <v>540</v>
      </c>
      <c r="I2368" s="2" t="s">
        <v>643</v>
      </c>
      <c r="J2368" s="2" t="s">
        <v>644</v>
      </c>
    </row>
    <row r="2369" spans="6:10" ht="15" customHeight="1" x14ac:dyDescent="0.25">
      <c r="F2369" s="3" t="s">
        <v>4051</v>
      </c>
      <c r="G2369" s="2">
        <v>21826</v>
      </c>
      <c r="H2369" s="2" t="s">
        <v>728</v>
      </c>
      <c r="I2369" s="2" t="s">
        <v>729</v>
      </c>
      <c r="J2369" s="2" t="s">
        <v>730</v>
      </c>
    </row>
    <row r="2370" spans="6:10" ht="15" customHeight="1" x14ac:dyDescent="0.25">
      <c r="F2370" s="3" t="s">
        <v>4052</v>
      </c>
      <c r="G2370" s="2">
        <v>12951</v>
      </c>
      <c r="H2370" s="2" t="s">
        <v>728</v>
      </c>
      <c r="I2370" s="2" t="s">
        <v>731</v>
      </c>
      <c r="J2370" s="2" t="s">
        <v>732</v>
      </c>
    </row>
    <row r="2371" spans="6:10" ht="15" customHeight="1" x14ac:dyDescent="0.25">
      <c r="F2371" s="3" t="s">
        <v>4053</v>
      </c>
      <c r="G2371" s="2">
        <v>20404</v>
      </c>
      <c r="H2371" s="2" t="s">
        <v>728</v>
      </c>
      <c r="I2371" s="2" t="s">
        <v>733</v>
      </c>
      <c r="J2371" s="2" t="s">
        <v>734</v>
      </c>
    </row>
    <row r="2372" spans="6:10" ht="15" customHeight="1" x14ac:dyDescent="0.25">
      <c r="F2372" s="3" t="s">
        <v>4054</v>
      </c>
      <c r="G2372" s="2">
        <v>21642</v>
      </c>
      <c r="H2372" s="2" t="s">
        <v>728</v>
      </c>
      <c r="I2372" s="2" t="s">
        <v>735</v>
      </c>
      <c r="J2372" s="2" t="s">
        <v>736</v>
      </c>
    </row>
    <row r="2373" spans="6:10" ht="15" customHeight="1" x14ac:dyDescent="0.25">
      <c r="F2373" s="3" t="s">
        <v>4055</v>
      </c>
      <c r="G2373" s="2">
        <v>21626</v>
      </c>
      <c r="H2373" s="2" t="s">
        <v>728</v>
      </c>
      <c r="I2373" s="2" t="s">
        <v>737</v>
      </c>
      <c r="J2373" s="2" t="s">
        <v>738</v>
      </c>
    </row>
    <row r="2374" spans="6:10" ht="15" customHeight="1" x14ac:dyDescent="0.25">
      <c r="F2374" s="3" t="s">
        <v>4056</v>
      </c>
      <c r="G2374" s="2">
        <v>21624</v>
      </c>
      <c r="H2374" s="2" t="s">
        <v>728</v>
      </c>
      <c r="I2374" s="2" t="s">
        <v>739</v>
      </c>
      <c r="J2374" s="2" t="s">
        <v>740</v>
      </c>
    </row>
    <row r="2375" spans="6:10" ht="15" customHeight="1" x14ac:dyDescent="0.25">
      <c r="F2375" s="3" t="s">
        <v>4057</v>
      </c>
      <c r="G2375" s="2">
        <v>34055</v>
      </c>
      <c r="H2375" s="2" t="s">
        <v>1469</v>
      </c>
      <c r="I2375" s="2" t="s">
        <v>1470</v>
      </c>
      <c r="J2375" s="2" t="s">
        <v>1471</v>
      </c>
    </row>
    <row r="2376" spans="6:10" ht="15" customHeight="1" x14ac:dyDescent="0.25">
      <c r="F2376" s="3" t="s">
        <v>4058</v>
      </c>
      <c r="G2376" s="2">
        <v>34057</v>
      </c>
      <c r="H2376" s="2" t="s">
        <v>1469</v>
      </c>
      <c r="I2376" s="2" t="s">
        <v>1472</v>
      </c>
      <c r="J2376" s="2" t="s">
        <v>1473</v>
      </c>
    </row>
    <row r="2377" spans="6:10" ht="15" customHeight="1" x14ac:dyDescent="0.25">
      <c r="F2377" s="3" t="s">
        <v>4059</v>
      </c>
      <c r="G2377" s="2">
        <v>34066</v>
      </c>
      <c r="H2377" s="2" t="s">
        <v>1469</v>
      </c>
      <c r="I2377" s="2" t="s">
        <v>1609</v>
      </c>
      <c r="J2377" s="2" t="s">
        <v>1610</v>
      </c>
    </row>
    <row r="2378" spans="6:10" ht="15" customHeight="1" x14ac:dyDescent="0.25">
      <c r="F2378" s="3" t="s">
        <v>4060</v>
      </c>
      <c r="G2378" s="2">
        <v>34077</v>
      </c>
      <c r="H2378" s="2" t="s">
        <v>1469</v>
      </c>
      <c r="I2378" s="2" t="s">
        <v>1474</v>
      </c>
      <c r="J2378" s="2" t="s">
        <v>1475</v>
      </c>
    </row>
    <row r="2379" spans="6:10" ht="15" customHeight="1" x14ac:dyDescent="0.25">
      <c r="F2379" s="3" t="s">
        <v>4061</v>
      </c>
      <c r="G2379" s="2">
        <v>19748</v>
      </c>
      <c r="H2379" s="2" t="s">
        <v>645</v>
      </c>
      <c r="I2379" s="2" t="s">
        <v>646</v>
      </c>
      <c r="J2379" s="2" t="s">
        <v>647</v>
      </c>
    </row>
    <row r="2380" spans="6:10" ht="15" customHeight="1" x14ac:dyDescent="0.25">
      <c r="F2380" s="3" t="s">
        <v>4062</v>
      </c>
      <c r="G2380" s="2">
        <v>19761</v>
      </c>
      <c r="H2380" s="2" t="s">
        <v>645</v>
      </c>
      <c r="I2380" s="2" t="s">
        <v>1030</v>
      </c>
      <c r="J2380" s="2" t="s">
        <v>1031</v>
      </c>
    </row>
    <row r="2381" spans="6:10" ht="15" customHeight="1" x14ac:dyDescent="0.25">
      <c r="F2381" s="3" t="s">
        <v>4063</v>
      </c>
      <c r="G2381" s="2">
        <v>19822</v>
      </c>
      <c r="H2381" s="2" t="s">
        <v>645</v>
      </c>
      <c r="I2381" s="2" t="s">
        <v>648</v>
      </c>
      <c r="J2381" s="2" t="s">
        <v>649</v>
      </c>
    </row>
    <row r="2382" spans="6:10" ht="15" customHeight="1" x14ac:dyDescent="0.25">
      <c r="F2382" s="3" t="s">
        <v>4064</v>
      </c>
      <c r="G2382" s="2">
        <v>28934</v>
      </c>
      <c r="H2382" s="2" t="s">
        <v>645</v>
      </c>
      <c r="I2382" s="2" t="s">
        <v>650</v>
      </c>
      <c r="J2382" s="2" t="s">
        <v>651</v>
      </c>
    </row>
    <row r="2383" spans="6:10" ht="15" customHeight="1" x14ac:dyDescent="0.25">
      <c r="F2383" s="3" t="s">
        <v>4065</v>
      </c>
      <c r="G2383" s="2">
        <v>19785</v>
      </c>
      <c r="H2383" s="2" t="s">
        <v>645</v>
      </c>
      <c r="I2383" s="2" t="s">
        <v>652</v>
      </c>
      <c r="J2383" s="2" t="s">
        <v>653</v>
      </c>
    </row>
    <row r="2384" spans="6:10" ht="15" customHeight="1" x14ac:dyDescent="0.25">
      <c r="F2384" s="3" t="s">
        <v>4066</v>
      </c>
      <c r="G2384" s="2">
        <v>13653</v>
      </c>
      <c r="H2384" s="2" t="s">
        <v>741</v>
      </c>
      <c r="I2384" s="2" t="s">
        <v>742</v>
      </c>
      <c r="J2384" s="2" t="s">
        <v>743</v>
      </c>
    </row>
    <row r="2385" spans="6:10" ht="15" customHeight="1" x14ac:dyDescent="0.25">
      <c r="F2385" s="3" t="s">
        <v>4067</v>
      </c>
      <c r="G2385" s="2">
        <v>12743</v>
      </c>
      <c r="H2385" s="2" t="s">
        <v>741</v>
      </c>
      <c r="I2385" s="2" t="s">
        <v>744</v>
      </c>
      <c r="J2385" s="2" t="s">
        <v>745</v>
      </c>
    </row>
    <row r="2386" spans="6:10" ht="15" customHeight="1" x14ac:dyDescent="0.25">
      <c r="F2386" s="3" t="s">
        <v>4068</v>
      </c>
      <c r="G2386" s="2">
        <v>13252</v>
      </c>
      <c r="H2386" s="2" t="s">
        <v>741</v>
      </c>
      <c r="I2386" s="2" t="s">
        <v>2467</v>
      </c>
      <c r="J2386" s="2" t="s">
        <v>2468</v>
      </c>
    </row>
    <row r="2387" spans="6:10" ht="15" customHeight="1" x14ac:dyDescent="0.25">
      <c r="F2387" s="3" t="s">
        <v>4069</v>
      </c>
      <c r="G2387" s="2">
        <v>12473</v>
      </c>
      <c r="H2387" s="2" t="s">
        <v>741</v>
      </c>
      <c r="I2387" s="2" t="s">
        <v>1210</v>
      </c>
      <c r="J2387" s="2" t="s">
        <v>1211</v>
      </c>
    </row>
    <row r="2388" spans="6:10" ht="15" customHeight="1" x14ac:dyDescent="0.25">
      <c r="F2388" s="3" t="s">
        <v>4070</v>
      </c>
      <c r="G2388" s="2">
        <v>13604</v>
      </c>
      <c r="H2388" s="2" t="s">
        <v>741</v>
      </c>
      <c r="I2388" s="2" t="s">
        <v>1442</v>
      </c>
      <c r="J2388" s="2" t="s">
        <v>1443</v>
      </c>
    </row>
    <row r="2389" spans="6:10" ht="15" customHeight="1" x14ac:dyDescent="0.25">
      <c r="F2389" s="3" t="s">
        <v>4071</v>
      </c>
      <c r="G2389" s="2">
        <v>12518</v>
      </c>
      <c r="H2389" s="2" t="s">
        <v>741</v>
      </c>
      <c r="I2389" s="2" t="s">
        <v>2017</v>
      </c>
      <c r="J2389" s="2" t="s">
        <v>2018</v>
      </c>
    </row>
    <row r="2390" spans="6:10" ht="15" customHeight="1" x14ac:dyDescent="0.25">
      <c r="F2390" s="3" t="s">
        <v>4072</v>
      </c>
      <c r="G2390" s="2">
        <v>13524</v>
      </c>
      <c r="H2390" s="2" t="s">
        <v>741</v>
      </c>
      <c r="I2390" s="2" t="s">
        <v>1212</v>
      </c>
      <c r="J2390" s="2" t="s">
        <v>1213</v>
      </c>
    </row>
    <row r="2391" spans="6:10" ht="15" customHeight="1" x14ac:dyDescent="0.25">
      <c r="F2391" s="3" t="s">
        <v>4073</v>
      </c>
      <c r="G2391" s="2">
        <v>12475</v>
      </c>
      <c r="H2391" s="2" t="s">
        <v>741</v>
      </c>
      <c r="I2391" s="2" t="s">
        <v>1214</v>
      </c>
      <c r="J2391" s="2" t="s">
        <v>1215</v>
      </c>
    </row>
    <row r="2392" spans="6:10" ht="15" customHeight="1" x14ac:dyDescent="0.25">
      <c r="F2392" s="3" t="s">
        <v>4074</v>
      </c>
      <c r="G2392" s="2">
        <v>13224</v>
      </c>
      <c r="H2392" s="2" t="s">
        <v>741</v>
      </c>
      <c r="I2392" s="2" t="s">
        <v>1216</v>
      </c>
      <c r="J2392" s="2" t="s">
        <v>1217</v>
      </c>
    </row>
    <row r="2393" spans="6:10" ht="15" customHeight="1" x14ac:dyDescent="0.25">
      <c r="F2393" s="3" t="s">
        <v>4075</v>
      </c>
      <c r="G2393" s="2">
        <v>12504</v>
      </c>
      <c r="H2393" s="2" t="s">
        <v>741</v>
      </c>
      <c r="I2393" s="2" t="s">
        <v>1393</v>
      </c>
      <c r="J2393" s="2" t="s">
        <v>1394</v>
      </c>
    </row>
    <row r="2394" spans="6:10" ht="15" customHeight="1" x14ac:dyDescent="0.25">
      <c r="F2394" s="3" t="s">
        <v>4076</v>
      </c>
      <c r="G2394" s="2">
        <v>13299</v>
      </c>
      <c r="H2394" s="2" t="s">
        <v>741</v>
      </c>
      <c r="I2394" s="2" t="s">
        <v>1434</v>
      </c>
      <c r="J2394" s="2" t="s">
        <v>1435</v>
      </c>
    </row>
    <row r="2395" spans="6:10" ht="15" customHeight="1" x14ac:dyDescent="0.25">
      <c r="F2395" s="3" t="s">
        <v>4077</v>
      </c>
      <c r="G2395" s="2">
        <v>12484</v>
      </c>
      <c r="H2395" s="2" t="s">
        <v>741</v>
      </c>
      <c r="I2395" s="2" t="s">
        <v>746</v>
      </c>
      <c r="J2395" s="2" t="s">
        <v>747</v>
      </c>
    </row>
    <row r="2396" spans="6:10" ht="15" customHeight="1" x14ac:dyDescent="0.25">
      <c r="F2396" s="3" t="s">
        <v>4078</v>
      </c>
      <c r="G2396" s="2">
        <v>13520</v>
      </c>
      <c r="H2396" s="2" t="s">
        <v>741</v>
      </c>
      <c r="I2396" s="2" t="s">
        <v>748</v>
      </c>
      <c r="J2396" s="2" t="s">
        <v>749</v>
      </c>
    </row>
    <row r="2397" spans="6:10" ht="15" customHeight="1" x14ac:dyDescent="0.25">
      <c r="F2397" s="3" t="s">
        <v>4079</v>
      </c>
      <c r="G2397" s="2">
        <v>13489</v>
      </c>
      <c r="H2397" s="2" t="s">
        <v>741</v>
      </c>
      <c r="I2397" s="2" t="s">
        <v>750</v>
      </c>
      <c r="J2397" s="2" t="s">
        <v>751</v>
      </c>
    </row>
    <row r="2398" spans="6:10" ht="15" customHeight="1" x14ac:dyDescent="0.25">
      <c r="F2398" s="3" t="s">
        <v>4080</v>
      </c>
      <c r="G2398" s="2">
        <v>12481</v>
      </c>
      <c r="H2398" s="2" t="s">
        <v>741</v>
      </c>
      <c r="I2398" s="2" t="s">
        <v>752</v>
      </c>
      <c r="J2398" s="2" t="s">
        <v>753</v>
      </c>
    </row>
    <row r="2399" spans="6:10" ht="15" customHeight="1" x14ac:dyDescent="0.25">
      <c r="F2399" s="3" t="s">
        <v>4081</v>
      </c>
      <c r="G2399" s="2">
        <v>12547</v>
      </c>
      <c r="H2399" s="2" t="s">
        <v>741</v>
      </c>
      <c r="I2399" s="2" t="s">
        <v>754</v>
      </c>
      <c r="J2399" s="2" t="s">
        <v>755</v>
      </c>
    </row>
    <row r="2400" spans="6:10" ht="15" customHeight="1" x14ac:dyDescent="0.25">
      <c r="F2400" s="3" t="s">
        <v>4082</v>
      </c>
      <c r="G2400" s="2">
        <v>12476</v>
      </c>
      <c r="H2400" s="2" t="s">
        <v>741</v>
      </c>
      <c r="I2400" s="2" t="s">
        <v>756</v>
      </c>
      <c r="J2400" s="2" t="s">
        <v>757</v>
      </c>
    </row>
    <row r="2401" spans="6:10" ht="15" customHeight="1" x14ac:dyDescent="0.25">
      <c r="F2401" s="3" t="s">
        <v>4083</v>
      </c>
      <c r="G2401" s="2">
        <v>12479</v>
      </c>
      <c r="H2401" s="2" t="s">
        <v>741</v>
      </c>
      <c r="I2401" s="2" t="s">
        <v>758</v>
      </c>
      <c r="J2401" s="2" t="s">
        <v>759</v>
      </c>
    </row>
    <row r="2402" spans="6:10" ht="15" customHeight="1" x14ac:dyDescent="0.25">
      <c r="F2402" s="3" t="s">
        <v>4084</v>
      </c>
      <c r="G2402" s="2">
        <v>18495</v>
      </c>
      <c r="H2402" s="2" t="s">
        <v>1083</v>
      </c>
      <c r="I2402" s="2" t="s">
        <v>2485</v>
      </c>
      <c r="J2402" s="2" t="s">
        <v>2486</v>
      </c>
    </row>
    <row r="2403" spans="6:10" ht="15" customHeight="1" x14ac:dyDescent="0.25">
      <c r="F2403" s="3" t="s">
        <v>4085</v>
      </c>
      <c r="G2403" s="2">
        <v>18161</v>
      </c>
      <c r="H2403" s="2" t="s">
        <v>1083</v>
      </c>
      <c r="I2403" s="2" t="s">
        <v>1084</v>
      </c>
      <c r="J2403" s="2" t="s">
        <v>1085</v>
      </c>
    </row>
    <row r="2404" spans="6:10" ht="15" customHeight="1" x14ac:dyDescent="0.25">
      <c r="F2404" s="3" t="s">
        <v>4086</v>
      </c>
      <c r="G2404" s="2">
        <v>18160</v>
      </c>
      <c r="H2404" s="2" t="s">
        <v>1083</v>
      </c>
      <c r="I2404" s="2" t="s">
        <v>1086</v>
      </c>
      <c r="J2404" s="2" t="s">
        <v>1087</v>
      </c>
    </row>
    <row r="2405" spans="6:10" ht="15" customHeight="1" x14ac:dyDescent="0.25">
      <c r="F2405" s="3" t="s">
        <v>4087</v>
      </c>
      <c r="G2405" s="2">
        <v>18543</v>
      </c>
      <c r="H2405" s="2" t="s">
        <v>1083</v>
      </c>
      <c r="I2405" s="2" t="s">
        <v>1088</v>
      </c>
      <c r="J2405" s="2" t="s">
        <v>1089</v>
      </c>
    </row>
    <row r="2406" spans="6:10" ht="15" customHeight="1" x14ac:dyDescent="0.25">
      <c r="F2406" s="3" t="s">
        <v>4088</v>
      </c>
      <c r="G2406" s="2">
        <v>19396</v>
      </c>
      <c r="H2406" s="2" t="s">
        <v>1083</v>
      </c>
      <c r="I2406" s="2" t="s">
        <v>2491</v>
      </c>
      <c r="J2406" s="2" t="s">
        <v>2492</v>
      </c>
    </row>
    <row r="2407" spans="6:10" ht="15" customHeight="1" x14ac:dyDescent="0.25">
      <c r="F2407" s="3" t="s">
        <v>4089</v>
      </c>
      <c r="G2407" s="2">
        <v>18466</v>
      </c>
      <c r="H2407" s="2" t="s">
        <v>1083</v>
      </c>
      <c r="I2407" s="2" t="s">
        <v>1090</v>
      </c>
      <c r="J2407" s="2" t="s">
        <v>1091</v>
      </c>
    </row>
    <row r="2408" spans="6:10" ht="15" customHeight="1" x14ac:dyDescent="0.25">
      <c r="F2408" s="3" t="s">
        <v>4090</v>
      </c>
      <c r="G2408" s="2">
        <v>18447</v>
      </c>
      <c r="H2408" s="2" t="s">
        <v>1083</v>
      </c>
      <c r="I2408" s="2" t="s">
        <v>1092</v>
      </c>
      <c r="J2408" s="2" t="s">
        <v>1093</v>
      </c>
    </row>
    <row r="2409" spans="6:10" ht="15" customHeight="1" x14ac:dyDescent="0.25">
      <c r="F2409" s="3" t="s">
        <v>4091</v>
      </c>
      <c r="G2409" s="2">
        <v>18104</v>
      </c>
      <c r="H2409" s="2" t="s">
        <v>1083</v>
      </c>
      <c r="I2409" s="2" t="s">
        <v>2496</v>
      </c>
      <c r="J2409" s="2" t="s">
        <v>2497</v>
      </c>
    </row>
    <row r="2410" spans="6:10" ht="15" customHeight="1" x14ac:dyDescent="0.25">
      <c r="F2410" s="3" t="s">
        <v>4092</v>
      </c>
      <c r="G2410" s="2">
        <v>18099</v>
      </c>
      <c r="H2410" s="2" t="s">
        <v>1083</v>
      </c>
      <c r="I2410" s="2" t="s">
        <v>1094</v>
      </c>
      <c r="J2410" s="2" t="s">
        <v>1095</v>
      </c>
    </row>
    <row r="2411" spans="6:10" ht="15" customHeight="1" x14ac:dyDescent="0.25">
      <c r="F2411" s="3" t="s">
        <v>4093</v>
      </c>
      <c r="G2411" s="2">
        <v>18470</v>
      </c>
      <c r="H2411" s="2" t="s">
        <v>1083</v>
      </c>
      <c r="I2411" s="2" t="s">
        <v>1096</v>
      </c>
      <c r="J2411" s="2" t="s">
        <v>1097</v>
      </c>
    </row>
    <row r="2412" spans="6:10" ht="15" customHeight="1" x14ac:dyDescent="0.25">
      <c r="F2412" s="3" t="s">
        <v>4094</v>
      </c>
      <c r="G2412" s="2">
        <v>22973</v>
      </c>
      <c r="H2412" s="2" t="s">
        <v>1060</v>
      </c>
      <c r="I2412" s="2" t="s">
        <v>2501</v>
      </c>
      <c r="J2412" s="2" t="s">
        <v>2502</v>
      </c>
    </row>
    <row r="2413" spans="6:10" ht="15" customHeight="1" x14ac:dyDescent="0.25">
      <c r="F2413" s="3" t="s">
        <v>4095</v>
      </c>
      <c r="G2413" s="2">
        <v>22932</v>
      </c>
      <c r="H2413" s="2" t="s">
        <v>1060</v>
      </c>
      <c r="I2413" s="2" t="s">
        <v>1061</v>
      </c>
      <c r="J2413" s="2" t="s">
        <v>1062</v>
      </c>
    </row>
    <row r="2414" spans="6:10" ht="15" customHeight="1" x14ac:dyDescent="0.25">
      <c r="F2414" s="3" t="s">
        <v>4096</v>
      </c>
      <c r="G2414" s="2">
        <v>22965</v>
      </c>
      <c r="H2414" s="2" t="s">
        <v>1060</v>
      </c>
      <c r="I2414" s="2" t="s">
        <v>1274</v>
      </c>
      <c r="J2414" s="2" t="s">
        <v>1275</v>
      </c>
    </row>
    <row r="2415" spans="6:10" ht="15" customHeight="1" x14ac:dyDescent="0.25">
      <c r="F2415" s="3" t="s">
        <v>4097</v>
      </c>
      <c r="G2415" s="2">
        <v>22974</v>
      </c>
      <c r="H2415" s="2" t="s">
        <v>1060</v>
      </c>
      <c r="I2415" s="2" t="s">
        <v>1276</v>
      </c>
      <c r="J2415" s="2" t="s">
        <v>1277</v>
      </c>
    </row>
    <row r="2416" spans="6:10" ht="15" customHeight="1" x14ac:dyDescent="0.25">
      <c r="F2416" s="3" t="s">
        <v>4098</v>
      </c>
      <c r="G2416" s="2">
        <v>22975</v>
      </c>
      <c r="H2416" s="2" t="s">
        <v>1060</v>
      </c>
      <c r="I2416" s="2" t="s">
        <v>1278</v>
      </c>
      <c r="J2416" s="2" t="s">
        <v>1279</v>
      </c>
    </row>
    <row r="2417" spans="6:10" ht="15" customHeight="1" x14ac:dyDescent="0.25">
      <c r="F2417" s="3" t="s">
        <v>4099</v>
      </c>
      <c r="G2417" s="2">
        <v>22979</v>
      </c>
      <c r="H2417" s="2" t="s">
        <v>1060</v>
      </c>
      <c r="I2417" s="2" t="s">
        <v>2508</v>
      </c>
      <c r="J2417" s="2" t="s">
        <v>2509</v>
      </c>
    </row>
    <row r="2418" spans="6:10" ht="15" customHeight="1" x14ac:dyDescent="0.25">
      <c r="F2418" s="3" t="s">
        <v>4100</v>
      </c>
      <c r="G2418" s="2">
        <v>22970</v>
      </c>
      <c r="H2418" s="2" t="s">
        <v>1060</v>
      </c>
      <c r="I2418" s="2" t="s">
        <v>2511</v>
      </c>
      <c r="J2418" s="2" t="s">
        <v>2512</v>
      </c>
    </row>
    <row r="2419" spans="6:10" ht="15" customHeight="1" x14ac:dyDescent="0.25">
      <c r="F2419" s="3" t="s">
        <v>4101</v>
      </c>
      <c r="G2419" s="2">
        <v>28759</v>
      </c>
      <c r="H2419" s="2" t="s">
        <v>1218</v>
      </c>
      <c r="I2419" s="2" t="s">
        <v>1219</v>
      </c>
      <c r="J2419" s="2" t="s">
        <v>1220</v>
      </c>
    </row>
    <row r="2420" spans="6:10" ht="15" customHeight="1" x14ac:dyDescent="0.25">
      <c r="F2420" s="3" t="s">
        <v>4102</v>
      </c>
      <c r="G2420" s="2">
        <v>28758</v>
      </c>
      <c r="H2420" s="2" t="s">
        <v>1218</v>
      </c>
      <c r="I2420" s="2" t="s">
        <v>1221</v>
      </c>
      <c r="J2420" s="2" t="s">
        <v>1222</v>
      </c>
    </row>
    <row r="2421" spans="6:10" ht="15" customHeight="1" x14ac:dyDescent="0.25">
      <c r="F2421" s="3" t="s">
        <v>4103</v>
      </c>
      <c r="G2421" s="2">
        <v>28757</v>
      </c>
      <c r="H2421" s="2" t="s">
        <v>1218</v>
      </c>
      <c r="I2421" s="2" t="s">
        <v>1223</v>
      </c>
      <c r="J2421" s="2" t="s">
        <v>1224</v>
      </c>
    </row>
    <row r="2422" spans="6:10" ht="15" customHeight="1" x14ac:dyDescent="0.25">
      <c r="F2422" s="3" t="s">
        <v>4104</v>
      </c>
      <c r="G2422" s="2">
        <v>21471</v>
      </c>
      <c r="H2422" s="2" t="s">
        <v>1421</v>
      </c>
      <c r="I2422" s="2" t="s">
        <v>1422</v>
      </c>
      <c r="J2422" s="2" t="s">
        <v>1423</v>
      </c>
    </row>
    <row r="2423" spans="6:10" ht="15" customHeight="1" x14ac:dyDescent="0.25">
      <c r="F2423" s="3" t="s">
        <v>4105</v>
      </c>
      <c r="G2423" s="2">
        <v>21478</v>
      </c>
      <c r="H2423" s="2" t="s">
        <v>1421</v>
      </c>
      <c r="I2423" s="2" t="s">
        <v>1424</v>
      </c>
      <c r="J2423" s="2" t="s">
        <v>1425</v>
      </c>
    </row>
    <row r="2424" spans="6:10" ht="15" customHeight="1" x14ac:dyDescent="0.25">
      <c r="F2424" s="3" t="s">
        <v>4106</v>
      </c>
      <c r="G2424" s="2">
        <v>24486</v>
      </c>
      <c r="H2424" s="2" t="s">
        <v>2519</v>
      </c>
      <c r="I2424" s="2" t="s">
        <v>1022</v>
      </c>
      <c r="J2424" s="2" t="s">
        <v>2520</v>
      </c>
    </row>
    <row r="2425" spans="6:10" ht="15" customHeight="1" x14ac:dyDescent="0.25">
      <c r="F2425" s="3" t="s">
        <v>4107</v>
      </c>
      <c r="G2425" s="2">
        <v>22249</v>
      </c>
      <c r="H2425" s="2" t="s">
        <v>1252</v>
      </c>
      <c r="I2425" s="2" t="s">
        <v>2204</v>
      </c>
      <c r="J2425" s="2" t="s">
        <v>2205</v>
      </c>
    </row>
    <row r="2426" spans="6:10" ht="15" customHeight="1" x14ac:dyDescent="0.25">
      <c r="F2426" s="3" t="s">
        <v>4108</v>
      </c>
      <c r="G2426" s="2">
        <v>21990</v>
      </c>
      <c r="H2426" s="2" t="s">
        <v>1252</v>
      </c>
      <c r="I2426" s="2" t="s">
        <v>1312</v>
      </c>
      <c r="J2426" s="2" t="s">
        <v>1313</v>
      </c>
    </row>
    <row r="2427" spans="6:10" ht="15" customHeight="1" x14ac:dyDescent="0.25">
      <c r="F2427" s="3" t="s">
        <v>4109</v>
      </c>
      <c r="G2427" s="2">
        <v>22250</v>
      </c>
      <c r="H2427" s="2" t="s">
        <v>1252</v>
      </c>
      <c r="I2427" s="2" t="s">
        <v>2524</v>
      </c>
      <c r="J2427" s="2" t="s">
        <v>2525</v>
      </c>
    </row>
    <row r="2428" spans="6:10" ht="15" customHeight="1" x14ac:dyDescent="0.25">
      <c r="F2428" s="3" t="s">
        <v>4110</v>
      </c>
      <c r="G2428" s="2">
        <v>22210</v>
      </c>
      <c r="H2428" s="2" t="s">
        <v>1252</v>
      </c>
      <c r="I2428" s="2" t="s">
        <v>2527</v>
      </c>
      <c r="J2428" s="2" t="s">
        <v>2528</v>
      </c>
    </row>
    <row r="2429" spans="6:10" ht="15" customHeight="1" x14ac:dyDescent="0.25">
      <c r="F2429" s="3" t="s">
        <v>4111</v>
      </c>
      <c r="G2429" s="2">
        <v>22209</v>
      </c>
      <c r="H2429" s="2" t="s">
        <v>1252</v>
      </c>
      <c r="I2429" s="2" t="s">
        <v>2208</v>
      </c>
      <c r="J2429" s="2" t="s">
        <v>2209</v>
      </c>
    </row>
    <row r="2430" spans="6:10" ht="15" customHeight="1" x14ac:dyDescent="0.25">
      <c r="F2430" s="3" t="s">
        <v>4112</v>
      </c>
      <c r="G2430" s="2">
        <v>23667</v>
      </c>
      <c r="H2430" s="2" t="s">
        <v>1252</v>
      </c>
      <c r="I2430" s="2" t="s">
        <v>1253</v>
      </c>
      <c r="J2430" s="2" t="s">
        <v>1254</v>
      </c>
    </row>
    <row r="2431" spans="6:10" ht="15" customHeight="1" x14ac:dyDescent="0.25">
      <c r="F2431" s="3" t="s">
        <v>4113</v>
      </c>
      <c r="G2431" s="2">
        <v>21991</v>
      </c>
      <c r="H2431" s="2" t="s">
        <v>1252</v>
      </c>
      <c r="I2431" s="2" t="s">
        <v>1314</v>
      </c>
      <c r="J2431" s="2" t="s">
        <v>1315</v>
      </c>
    </row>
    <row r="2432" spans="6:10" ht="15" customHeight="1" x14ac:dyDescent="0.25">
      <c r="F2432" s="3" t="s">
        <v>4114</v>
      </c>
      <c r="G2432" s="2">
        <v>22240</v>
      </c>
      <c r="H2432" s="2" t="s">
        <v>1252</v>
      </c>
      <c r="I2432" s="2" t="s">
        <v>1316</v>
      </c>
      <c r="J2432" s="2" t="s">
        <v>1317</v>
      </c>
    </row>
    <row r="2433" spans="6:10" ht="15" customHeight="1" x14ac:dyDescent="0.25">
      <c r="F2433" s="3" t="s">
        <v>4115</v>
      </c>
      <c r="G2433" s="2">
        <v>22454</v>
      </c>
      <c r="H2433" s="2" t="s">
        <v>1252</v>
      </c>
      <c r="I2433" s="2" t="s">
        <v>1318</v>
      </c>
      <c r="J2433" s="2" t="s">
        <v>1319</v>
      </c>
    </row>
    <row r="2434" spans="6:10" ht="15" customHeight="1" x14ac:dyDescent="0.25">
      <c r="F2434" s="3" t="s">
        <v>4116</v>
      </c>
      <c r="G2434" s="2">
        <v>22000</v>
      </c>
      <c r="H2434" s="2" t="s">
        <v>1252</v>
      </c>
      <c r="I2434" s="2" t="s">
        <v>1320</v>
      </c>
      <c r="J2434" s="2" t="s">
        <v>1321</v>
      </c>
    </row>
    <row r="2435" spans="6:10" ht="15" customHeight="1" x14ac:dyDescent="0.25">
      <c r="F2435" s="3" t="s">
        <v>4117</v>
      </c>
      <c r="G2435" s="2">
        <v>20814</v>
      </c>
      <c r="H2435" s="2" t="s">
        <v>1141</v>
      </c>
      <c r="I2435" s="2" t="s">
        <v>2536</v>
      </c>
      <c r="J2435" s="2" t="s">
        <v>2537</v>
      </c>
    </row>
    <row r="2436" spans="6:10" ht="15" customHeight="1" x14ac:dyDescent="0.25">
      <c r="F2436" s="3" t="s">
        <v>4118</v>
      </c>
      <c r="G2436" s="2">
        <v>17571</v>
      </c>
      <c r="H2436" s="2" t="s">
        <v>1141</v>
      </c>
      <c r="I2436" s="2" t="s">
        <v>1142</v>
      </c>
      <c r="J2436" s="2" t="s">
        <v>1143</v>
      </c>
    </row>
    <row r="2437" spans="6:10" ht="15" customHeight="1" x14ac:dyDescent="0.25">
      <c r="F2437" s="3" t="s">
        <v>4119</v>
      </c>
      <c r="G2437" s="2">
        <v>20806</v>
      </c>
      <c r="H2437" s="2" t="s">
        <v>1141</v>
      </c>
      <c r="I2437" s="2" t="s">
        <v>1144</v>
      </c>
      <c r="J2437" s="2" t="s">
        <v>1145</v>
      </c>
    </row>
    <row r="2438" spans="6:10" ht="15" customHeight="1" x14ac:dyDescent="0.25">
      <c r="F2438" s="3" t="s">
        <v>4120</v>
      </c>
      <c r="G2438" s="2">
        <v>17573</v>
      </c>
      <c r="H2438" s="2" t="s">
        <v>1141</v>
      </c>
      <c r="I2438" s="2" t="s">
        <v>1146</v>
      </c>
      <c r="J2438" s="2" t="s">
        <v>1147</v>
      </c>
    </row>
    <row r="2439" spans="6:10" ht="15" customHeight="1" x14ac:dyDescent="0.25">
      <c r="F2439" s="3" t="s">
        <v>4121</v>
      </c>
      <c r="G2439" s="2">
        <v>20815</v>
      </c>
      <c r="H2439" s="2" t="s">
        <v>1141</v>
      </c>
      <c r="I2439" s="2" t="s">
        <v>1148</v>
      </c>
      <c r="J2439" s="2" t="s">
        <v>1149</v>
      </c>
    </row>
    <row r="2440" spans="6:10" ht="15" customHeight="1" x14ac:dyDescent="0.25">
      <c r="F2440" s="3" t="s">
        <v>4122</v>
      </c>
      <c r="G2440" s="2">
        <v>20813</v>
      </c>
      <c r="H2440" s="2" t="s">
        <v>1141</v>
      </c>
      <c r="I2440" s="2" t="s">
        <v>1839</v>
      </c>
      <c r="J2440" s="2" t="s">
        <v>1840</v>
      </c>
    </row>
    <row r="2441" spans="6:10" ht="15" customHeight="1" x14ac:dyDescent="0.25">
      <c r="F2441" s="3" t="s">
        <v>4123</v>
      </c>
      <c r="G2441" s="2">
        <v>17559</v>
      </c>
      <c r="H2441" s="2" t="s">
        <v>1141</v>
      </c>
      <c r="I2441" s="2" t="s">
        <v>1150</v>
      </c>
      <c r="J2441" s="2" t="s">
        <v>1151</v>
      </c>
    </row>
    <row r="2442" spans="6:10" ht="15" customHeight="1" x14ac:dyDescent="0.25">
      <c r="F2442" s="3" t="s">
        <v>4124</v>
      </c>
      <c r="G2442" s="2">
        <v>14440</v>
      </c>
      <c r="H2442" s="2" t="s">
        <v>1225</v>
      </c>
      <c r="I2442" s="2" t="s">
        <v>1226</v>
      </c>
      <c r="J2442" s="2" t="s">
        <v>1227</v>
      </c>
    </row>
    <row r="2443" spans="6:10" ht="15" customHeight="1" x14ac:dyDescent="0.25">
      <c r="F2443" s="3" t="s">
        <v>4125</v>
      </c>
      <c r="G2443" s="2">
        <v>17472</v>
      </c>
      <c r="H2443" s="2" t="s">
        <v>1225</v>
      </c>
      <c r="I2443" s="2" t="s">
        <v>1228</v>
      </c>
      <c r="J2443" s="2" t="s">
        <v>1229</v>
      </c>
    </row>
    <row r="2444" spans="6:10" ht="15" customHeight="1" x14ac:dyDescent="0.25">
      <c r="F2444" s="3" t="s">
        <v>4126</v>
      </c>
      <c r="G2444" s="2">
        <v>17471</v>
      </c>
      <c r="H2444" s="2" t="s">
        <v>1225</v>
      </c>
      <c r="I2444" s="2" t="s">
        <v>1438</v>
      </c>
      <c r="J2444" s="2" t="s">
        <v>1439</v>
      </c>
    </row>
    <row r="2445" spans="6:10" ht="15" customHeight="1" x14ac:dyDescent="0.25">
      <c r="F2445" s="3" t="s">
        <v>4127</v>
      </c>
      <c r="G2445" s="2">
        <v>26363</v>
      </c>
      <c r="H2445" s="2" t="s">
        <v>1225</v>
      </c>
      <c r="I2445" s="2" t="s">
        <v>1230</v>
      </c>
      <c r="J2445" s="2" t="s">
        <v>1231</v>
      </c>
    </row>
    <row r="2446" spans="6:10" ht="15" customHeight="1" x14ac:dyDescent="0.25">
      <c r="F2446" s="3" t="s">
        <v>4128</v>
      </c>
      <c r="G2446" s="2">
        <v>14446</v>
      </c>
      <c r="H2446" s="2" t="s">
        <v>1225</v>
      </c>
      <c r="I2446" s="2" t="s">
        <v>2549</v>
      </c>
      <c r="J2446" s="2" t="s">
        <v>2550</v>
      </c>
    </row>
    <row r="2447" spans="6:10" ht="15" customHeight="1" x14ac:dyDescent="0.25">
      <c r="F2447" s="3" t="s">
        <v>4129</v>
      </c>
      <c r="G2447" s="2">
        <v>4936</v>
      </c>
      <c r="H2447" s="2" t="s">
        <v>245</v>
      </c>
      <c r="I2447" s="2" t="s">
        <v>956</v>
      </c>
      <c r="J2447" s="2" t="s">
        <v>957</v>
      </c>
    </row>
    <row r="2448" spans="6:10" ht="15" customHeight="1" x14ac:dyDescent="0.25">
      <c r="F2448" s="3" t="s">
        <v>4130</v>
      </c>
      <c r="G2448" s="2">
        <v>5269</v>
      </c>
      <c r="H2448" s="2" t="s">
        <v>245</v>
      </c>
      <c r="I2448" s="2" t="s">
        <v>1255</v>
      </c>
      <c r="J2448" s="2" t="s">
        <v>1256</v>
      </c>
    </row>
    <row r="2449" spans="6:10" ht="15" customHeight="1" x14ac:dyDescent="0.25">
      <c r="F2449" s="3" t="s">
        <v>4131</v>
      </c>
      <c r="G2449" s="2">
        <v>4929</v>
      </c>
      <c r="H2449" s="2" t="s">
        <v>245</v>
      </c>
      <c r="I2449" s="2" t="s">
        <v>298</v>
      </c>
      <c r="J2449" s="2" t="s">
        <v>299</v>
      </c>
    </row>
    <row r="2450" spans="6:10" ht="15" customHeight="1" x14ac:dyDescent="0.25">
      <c r="F2450" s="3" t="s">
        <v>4132</v>
      </c>
      <c r="G2450" s="2">
        <v>5298</v>
      </c>
      <c r="H2450" s="2" t="s">
        <v>245</v>
      </c>
      <c r="I2450" s="2" t="s">
        <v>2555</v>
      </c>
      <c r="J2450" s="2" t="s">
        <v>2556</v>
      </c>
    </row>
    <row r="2451" spans="6:10" ht="15" customHeight="1" x14ac:dyDescent="0.25">
      <c r="F2451" s="3" t="s">
        <v>4133</v>
      </c>
      <c r="G2451" s="2">
        <v>4956</v>
      </c>
      <c r="H2451" s="2" t="s">
        <v>245</v>
      </c>
      <c r="I2451" s="2" t="s">
        <v>1403</v>
      </c>
      <c r="J2451" s="2" t="s">
        <v>1404</v>
      </c>
    </row>
    <row r="2452" spans="6:10" ht="15" customHeight="1" x14ac:dyDescent="0.25">
      <c r="F2452" s="3" t="s">
        <v>4134</v>
      </c>
      <c r="G2452" s="2">
        <v>5109</v>
      </c>
      <c r="H2452" s="2" t="s">
        <v>245</v>
      </c>
      <c r="I2452" s="2" t="s">
        <v>958</v>
      </c>
      <c r="J2452" s="2" t="s">
        <v>959</v>
      </c>
    </row>
    <row r="2453" spans="6:10" ht="15" customHeight="1" x14ac:dyDescent="0.25">
      <c r="F2453" s="3" t="s">
        <v>4135</v>
      </c>
      <c r="G2453" s="2">
        <v>5266</v>
      </c>
      <c r="H2453" s="2" t="s">
        <v>245</v>
      </c>
      <c r="I2453" s="2" t="s">
        <v>960</v>
      </c>
      <c r="J2453" s="2" t="s">
        <v>961</v>
      </c>
    </row>
    <row r="2454" spans="6:10" ht="15" customHeight="1" x14ac:dyDescent="0.25">
      <c r="F2454" s="3" t="s">
        <v>4136</v>
      </c>
      <c r="G2454" s="2">
        <v>23643</v>
      </c>
      <c r="H2454" s="2" t="s">
        <v>245</v>
      </c>
      <c r="I2454" s="2" t="s">
        <v>962</v>
      </c>
      <c r="J2454" s="2" t="s">
        <v>963</v>
      </c>
    </row>
    <row r="2455" spans="6:10" ht="15" customHeight="1" x14ac:dyDescent="0.25">
      <c r="F2455" s="3" t="s">
        <v>4137</v>
      </c>
      <c r="G2455" s="2">
        <v>5199</v>
      </c>
      <c r="H2455" s="2" t="s">
        <v>245</v>
      </c>
      <c r="I2455" s="2" t="s">
        <v>964</v>
      </c>
      <c r="J2455" s="2" t="s">
        <v>965</v>
      </c>
    </row>
    <row r="2456" spans="6:10" ht="15" customHeight="1" x14ac:dyDescent="0.25">
      <c r="F2456" s="3" t="s">
        <v>4138</v>
      </c>
      <c r="G2456" s="2">
        <v>5078</v>
      </c>
      <c r="H2456" s="2" t="s">
        <v>245</v>
      </c>
      <c r="I2456" s="2" t="s">
        <v>966</v>
      </c>
      <c r="J2456" s="2" t="s">
        <v>967</v>
      </c>
    </row>
    <row r="2457" spans="6:10" ht="15" customHeight="1" x14ac:dyDescent="0.25">
      <c r="F2457" s="3" t="s">
        <v>4139</v>
      </c>
      <c r="G2457" s="2">
        <v>5092</v>
      </c>
      <c r="H2457" s="2" t="s">
        <v>245</v>
      </c>
      <c r="I2457" s="2" t="s">
        <v>968</v>
      </c>
      <c r="J2457" s="2" t="s">
        <v>969</v>
      </c>
    </row>
    <row r="2458" spans="6:10" ht="15" customHeight="1" x14ac:dyDescent="0.25">
      <c r="F2458" s="3" t="s">
        <v>4140</v>
      </c>
      <c r="G2458" s="2">
        <v>5219</v>
      </c>
      <c r="H2458" s="2" t="s">
        <v>245</v>
      </c>
      <c r="I2458" s="2" t="s">
        <v>249</v>
      </c>
      <c r="J2458" s="2" t="s">
        <v>250</v>
      </c>
    </row>
    <row r="2459" spans="6:10" ht="15" customHeight="1" x14ac:dyDescent="0.25">
      <c r="F2459" s="3" t="s">
        <v>4141</v>
      </c>
      <c r="G2459" s="2">
        <v>5152</v>
      </c>
      <c r="H2459" s="2" t="s">
        <v>245</v>
      </c>
      <c r="I2459" s="2" t="s">
        <v>252</v>
      </c>
      <c r="J2459" s="2" t="s">
        <v>253</v>
      </c>
    </row>
    <row r="2460" spans="6:10" ht="15" customHeight="1" x14ac:dyDescent="0.25">
      <c r="F2460" s="3" t="s">
        <v>4142</v>
      </c>
      <c r="G2460" s="2">
        <v>5817</v>
      </c>
      <c r="H2460" s="2" t="s">
        <v>245</v>
      </c>
      <c r="I2460" s="2" t="s">
        <v>296</v>
      </c>
      <c r="J2460" s="2" t="s">
        <v>297</v>
      </c>
    </row>
    <row r="2461" spans="6:10" ht="15" customHeight="1" x14ac:dyDescent="0.25">
      <c r="F2461" s="3" t="s">
        <v>4143</v>
      </c>
      <c r="G2461" s="2">
        <v>5033</v>
      </c>
      <c r="H2461" s="2" t="s">
        <v>245</v>
      </c>
      <c r="I2461" s="2" t="s">
        <v>246</v>
      </c>
      <c r="J2461" s="2" t="s">
        <v>247</v>
      </c>
    </row>
    <row r="2462" spans="6:10" ht="15" customHeight="1" x14ac:dyDescent="0.25">
      <c r="F2462" s="3" t="s">
        <v>4144</v>
      </c>
      <c r="G2462" s="2">
        <v>5277</v>
      </c>
      <c r="H2462" s="2" t="s">
        <v>245</v>
      </c>
      <c r="I2462" s="2" t="s">
        <v>970</v>
      </c>
      <c r="J2462" s="2" t="s">
        <v>971</v>
      </c>
    </row>
    <row r="2463" spans="6:10" ht="15" customHeight="1" x14ac:dyDescent="0.25">
      <c r="F2463" s="3" t="s">
        <v>4145</v>
      </c>
      <c r="G2463" s="2">
        <v>5216</v>
      </c>
      <c r="H2463" s="2" t="s">
        <v>245</v>
      </c>
      <c r="I2463" s="2" t="s">
        <v>972</v>
      </c>
      <c r="J2463" s="2" t="s">
        <v>973</v>
      </c>
    </row>
    <row r="2464" spans="6:10" ht="15" customHeight="1" x14ac:dyDescent="0.25">
      <c r="F2464" s="3" t="s">
        <v>4146</v>
      </c>
      <c r="G2464" s="2">
        <v>5123</v>
      </c>
      <c r="H2464" s="2" t="s">
        <v>245</v>
      </c>
      <c r="I2464" s="2" t="s">
        <v>1120</v>
      </c>
      <c r="J2464" s="2" t="s">
        <v>2571</v>
      </c>
    </row>
    <row r="2465" spans="6:10" ht="15" customHeight="1" x14ac:dyDescent="0.25">
      <c r="F2465" s="3" t="s">
        <v>4147</v>
      </c>
      <c r="G2465" s="2">
        <v>5294</v>
      </c>
      <c r="H2465" s="2" t="s">
        <v>245</v>
      </c>
      <c r="I2465" s="2" t="s">
        <v>974</v>
      </c>
      <c r="J2465" s="2" t="s">
        <v>975</v>
      </c>
    </row>
    <row r="2466" spans="6:10" ht="15" customHeight="1" x14ac:dyDescent="0.25">
      <c r="F2466" s="3" t="s">
        <v>4148</v>
      </c>
      <c r="G2466" s="2">
        <v>5034</v>
      </c>
      <c r="H2466" s="2" t="s">
        <v>245</v>
      </c>
      <c r="I2466" s="2" t="s">
        <v>976</v>
      </c>
      <c r="J2466" s="2" t="s">
        <v>977</v>
      </c>
    </row>
    <row r="2467" spans="6:10" ht="15" customHeight="1" x14ac:dyDescent="0.25">
      <c r="F2467" s="3" t="s">
        <v>4149</v>
      </c>
      <c r="G2467" s="2">
        <v>5080</v>
      </c>
      <c r="H2467" s="2" t="s">
        <v>245</v>
      </c>
      <c r="I2467" s="2" t="s">
        <v>978</v>
      </c>
      <c r="J2467" s="2" t="s">
        <v>979</v>
      </c>
    </row>
    <row r="2468" spans="6:10" ht="15" customHeight="1" x14ac:dyDescent="0.25">
      <c r="F2468" s="3" t="s">
        <v>4150</v>
      </c>
      <c r="G2468" s="2">
        <v>23653</v>
      </c>
      <c r="H2468" s="2" t="s">
        <v>245</v>
      </c>
      <c r="I2468" s="2" t="s">
        <v>2576</v>
      </c>
      <c r="J2468" s="2" t="s">
        <v>2577</v>
      </c>
    </row>
    <row r="2469" spans="6:10" ht="15" customHeight="1" x14ac:dyDescent="0.25">
      <c r="F2469" s="3" t="s">
        <v>4151</v>
      </c>
      <c r="G2469" s="2">
        <v>5847</v>
      </c>
      <c r="H2469" s="2" t="s">
        <v>245</v>
      </c>
      <c r="I2469" s="2" t="s">
        <v>1405</v>
      </c>
      <c r="J2469" s="2" t="s">
        <v>1406</v>
      </c>
    </row>
    <row r="2470" spans="6:10" ht="15" customHeight="1" x14ac:dyDescent="0.25">
      <c r="F2470" s="3" t="s">
        <v>4152</v>
      </c>
      <c r="G2470" s="2">
        <v>5091</v>
      </c>
      <c r="H2470" s="2" t="s">
        <v>245</v>
      </c>
      <c r="I2470" s="2" t="s">
        <v>980</v>
      </c>
      <c r="J2470" s="2" t="s">
        <v>981</v>
      </c>
    </row>
    <row r="2471" spans="6:10" ht="15" customHeight="1" x14ac:dyDescent="0.25">
      <c r="F2471" s="3" t="s">
        <v>4153</v>
      </c>
      <c r="G2471" s="2">
        <v>5089</v>
      </c>
      <c r="H2471" s="2" t="s">
        <v>245</v>
      </c>
      <c r="I2471" s="2" t="s">
        <v>255</v>
      </c>
      <c r="J2471" s="2" t="s">
        <v>256</v>
      </c>
    </row>
    <row r="2472" spans="6:10" ht="15" customHeight="1" x14ac:dyDescent="0.25">
      <c r="F2472" s="3" t="s">
        <v>4154</v>
      </c>
      <c r="G2472" s="2">
        <v>5039</v>
      </c>
      <c r="H2472" s="2" t="s">
        <v>245</v>
      </c>
      <c r="I2472" s="2" t="s">
        <v>258</v>
      </c>
      <c r="J2472" s="2" t="s">
        <v>259</v>
      </c>
    </row>
    <row r="2473" spans="6:10" ht="15" customHeight="1" x14ac:dyDescent="0.25">
      <c r="F2473" s="3" t="s">
        <v>4155</v>
      </c>
      <c r="G2473" s="2">
        <v>5150</v>
      </c>
      <c r="H2473" s="2" t="s">
        <v>245</v>
      </c>
      <c r="I2473" s="2" t="s">
        <v>982</v>
      </c>
      <c r="J2473" s="2" t="s">
        <v>983</v>
      </c>
    </row>
    <row r="2474" spans="6:10" ht="15" customHeight="1" x14ac:dyDescent="0.25">
      <c r="F2474" s="3" t="s">
        <v>4156</v>
      </c>
      <c r="G2474" s="2">
        <v>5295</v>
      </c>
      <c r="H2474" s="2" t="s">
        <v>245</v>
      </c>
      <c r="I2474" s="2" t="s">
        <v>984</v>
      </c>
      <c r="J2474" s="2" t="s">
        <v>985</v>
      </c>
    </row>
    <row r="2475" spans="6:10" ht="15" customHeight="1" x14ac:dyDescent="0.25">
      <c r="F2475" s="3" t="s">
        <v>4157</v>
      </c>
      <c r="G2475" s="2">
        <v>5154</v>
      </c>
      <c r="H2475" s="2" t="s">
        <v>245</v>
      </c>
      <c r="I2475" s="2" t="s">
        <v>261</v>
      </c>
      <c r="J2475" s="2" t="s">
        <v>262</v>
      </c>
    </row>
    <row r="2476" spans="6:10" ht="15" customHeight="1" x14ac:dyDescent="0.25">
      <c r="F2476" s="3" t="s">
        <v>4158</v>
      </c>
      <c r="G2476" s="2">
        <v>5292</v>
      </c>
      <c r="H2476" s="2" t="s">
        <v>245</v>
      </c>
      <c r="I2476" s="2" t="s">
        <v>986</v>
      </c>
      <c r="J2476" s="2" t="s">
        <v>987</v>
      </c>
    </row>
    <row r="2477" spans="6:10" ht="15" customHeight="1" x14ac:dyDescent="0.25">
      <c r="F2477" s="3" t="s">
        <v>4159</v>
      </c>
      <c r="G2477" s="2">
        <v>5888</v>
      </c>
      <c r="H2477" s="2" t="s">
        <v>245</v>
      </c>
      <c r="I2477" s="2" t="s">
        <v>988</v>
      </c>
      <c r="J2477" s="2" t="s">
        <v>989</v>
      </c>
    </row>
    <row r="2478" spans="6:10" ht="15" customHeight="1" x14ac:dyDescent="0.25">
      <c r="F2478" s="3" t="s">
        <v>4160</v>
      </c>
      <c r="G2478" s="2">
        <v>5159</v>
      </c>
      <c r="H2478" s="2" t="s">
        <v>245</v>
      </c>
      <c r="I2478" s="2" t="s">
        <v>990</v>
      </c>
      <c r="J2478" s="2" t="s">
        <v>991</v>
      </c>
    </row>
    <row r="2479" spans="6:10" ht="15" customHeight="1" x14ac:dyDescent="0.25">
      <c r="F2479" s="3" t="s">
        <v>4161</v>
      </c>
      <c r="G2479" s="2">
        <v>5111</v>
      </c>
      <c r="H2479" s="2" t="s">
        <v>245</v>
      </c>
      <c r="I2479" s="2" t="s">
        <v>992</v>
      </c>
      <c r="J2479" s="2" t="s">
        <v>993</v>
      </c>
    </row>
    <row r="2480" spans="6:10" ht="15" customHeight="1" x14ac:dyDescent="0.25">
      <c r="F2480" s="3" t="s">
        <v>4162</v>
      </c>
      <c r="G2480" s="2">
        <v>4986</v>
      </c>
      <c r="H2480" s="2" t="s">
        <v>245</v>
      </c>
      <c r="I2480" s="2" t="s">
        <v>300</v>
      </c>
      <c r="J2480" s="2" t="s">
        <v>301</v>
      </c>
    </row>
    <row r="2481" spans="6:10" ht="15" customHeight="1" x14ac:dyDescent="0.25">
      <c r="F2481" s="3" t="s">
        <v>4163</v>
      </c>
      <c r="G2481" s="2">
        <v>5312</v>
      </c>
      <c r="H2481" s="2" t="s">
        <v>245</v>
      </c>
      <c r="I2481" s="2" t="s">
        <v>994</v>
      </c>
      <c r="J2481" s="2" t="s">
        <v>995</v>
      </c>
    </row>
    <row r="2482" spans="6:10" ht="15" customHeight="1" x14ac:dyDescent="0.25">
      <c r="F2482" s="3" t="s">
        <v>4164</v>
      </c>
      <c r="G2482" s="2">
        <v>4898</v>
      </c>
      <c r="H2482" s="2" t="s">
        <v>245</v>
      </c>
      <c r="I2482" s="2" t="s">
        <v>302</v>
      </c>
      <c r="J2482" s="2" t="s">
        <v>303</v>
      </c>
    </row>
    <row r="2483" spans="6:10" ht="15" customHeight="1" x14ac:dyDescent="0.25">
      <c r="F2483" s="3" t="s">
        <v>4165</v>
      </c>
      <c r="G2483" s="2">
        <v>4894</v>
      </c>
      <c r="H2483" s="2" t="s">
        <v>245</v>
      </c>
      <c r="I2483" s="2" t="s">
        <v>538</v>
      </c>
      <c r="J2483" s="2" t="s">
        <v>539</v>
      </c>
    </row>
    <row r="2484" spans="6:10" ht="15" customHeight="1" x14ac:dyDescent="0.25">
      <c r="F2484" s="3" t="s">
        <v>4166</v>
      </c>
      <c r="G2484" s="2">
        <v>5008</v>
      </c>
      <c r="H2484" s="2" t="s">
        <v>245</v>
      </c>
      <c r="I2484" s="2" t="s">
        <v>996</v>
      </c>
      <c r="J2484" s="2" t="s">
        <v>997</v>
      </c>
    </row>
    <row r="2485" spans="6:10" ht="15" customHeight="1" x14ac:dyDescent="0.25">
      <c r="F2485" s="3" t="s">
        <v>4167</v>
      </c>
      <c r="G2485" s="2">
        <v>39513</v>
      </c>
      <c r="H2485" s="2" t="s">
        <v>245</v>
      </c>
      <c r="I2485" s="2" t="s">
        <v>998</v>
      </c>
      <c r="J2485" s="2" t="s">
        <v>999</v>
      </c>
    </row>
    <row r="2486" spans="6:10" ht="15" customHeight="1" x14ac:dyDescent="0.25">
      <c r="F2486" s="3" t="s">
        <v>4168</v>
      </c>
      <c r="G2486" s="2">
        <v>4896</v>
      </c>
      <c r="H2486" s="2" t="s">
        <v>245</v>
      </c>
      <c r="I2486" s="2" t="s">
        <v>1000</v>
      </c>
      <c r="J2486" s="2" t="s">
        <v>1001</v>
      </c>
    </row>
    <row r="2487" spans="6:10" ht="15" customHeight="1" x14ac:dyDescent="0.25">
      <c r="F2487" s="3" t="s">
        <v>4169</v>
      </c>
      <c r="G2487" s="2">
        <v>4990</v>
      </c>
      <c r="H2487" s="2" t="s">
        <v>245</v>
      </c>
      <c r="I2487" s="2" t="s">
        <v>1002</v>
      </c>
      <c r="J2487" s="2" t="s">
        <v>1003</v>
      </c>
    </row>
    <row r="2488" spans="6:10" ht="15" customHeight="1" x14ac:dyDescent="0.25">
      <c r="F2488" s="3" t="s">
        <v>4170</v>
      </c>
      <c r="G2488" s="2">
        <v>895</v>
      </c>
      <c r="H2488" s="2" t="s">
        <v>760</v>
      </c>
      <c r="I2488" s="2" t="s">
        <v>1232</v>
      </c>
      <c r="J2488" s="2" t="s">
        <v>1233</v>
      </c>
    </row>
    <row r="2489" spans="6:10" ht="15" customHeight="1" x14ac:dyDescent="0.25">
      <c r="F2489" s="3" t="s">
        <v>4171</v>
      </c>
      <c r="G2489" s="2">
        <v>887</v>
      </c>
      <c r="H2489" s="2" t="s">
        <v>760</v>
      </c>
      <c r="I2489" s="2" t="s">
        <v>761</v>
      </c>
      <c r="J2489" s="2" t="s">
        <v>762</v>
      </c>
    </row>
    <row r="2490" spans="6:10" ht="15" customHeight="1" x14ac:dyDescent="0.25">
      <c r="F2490" s="3" t="s">
        <v>4172</v>
      </c>
      <c r="G2490" s="2">
        <v>888</v>
      </c>
      <c r="H2490" s="2" t="s">
        <v>760</v>
      </c>
      <c r="I2490" s="2" t="s">
        <v>763</v>
      </c>
      <c r="J2490" s="2" t="s">
        <v>764</v>
      </c>
    </row>
    <row r="2491" spans="6:10" ht="15" customHeight="1" x14ac:dyDescent="0.25">
      <c r="F2491" s="3" t="s">
        <v>4173</v>
      </c>
      <c r="G2491" s="2">
        <v>861</v>
      </c>
      <c r="H2491" s="2" t="s">
        <v>760</v>
      </c>
      <c r="I2491" s="2" t="s">
        <v>765</v>
      </c>
      <c r="J2491" s="2" t="s">
        <v>766</v>
      </c>
    </row>
    <row r="2492" spans="6:10" ht="15" customHeight="1" x14ac:dyDescent="0.25">
      <c r="F2492" s="3" t="s">
        <v>4174</v>
      </c>
      <c r="G2492" s="2">
        <v>878</v>
      </c>
      <c r="H2492" s="2" t="s">
        <v>760</v>
      </c>
      <c r="I2492" s="2" t="s">
        <v>2602</v>
      </c>
      <c r="J2492" s="2" t="s">
        <v>2603</v>
      </c>
    </row>
    <row r="2493" spans="6:10" ht="15" customHeight="1" x14ac:dyDescent="0.25">
      <c r="F2493" s="3" t="s">
        <v>4175</v>
      </c>
      <c r="G2493" s="2">
        <v>29382</v>
      </c>
      <c r="H2493" s="2" t="s">
        <v>1322</v>
      </c>
      <c r="I2493" s="2" t="s">
        <v>2605</v>
      </c>
      <c r="J2493" s="2" t="s">
        <v>2606</v>
      </c>
    </row>
    <row r="2494" spans="6:10" ht="15" customHeight="1" x14ac:dyDescent="0.25">
      <c r="F2494" s="3" t="s">
        <v>4176</v>
      </c>
      <c r="G2494" s="2">
        <v>1057</v>
      </c>
      <c r="H2494" s="2" t="s">
        <v>1322</v>
      </c>
      <c r="I2494" s="2" t="s">
        <v>2608</v>
      </c>
      <c r="J2494" s="2" t="s">
        <v>2609</v>
      </c>
    </row>
    <row r="2495" spans="6:10" ht="15" customHeight="1" x14ac:dyDescent="0.25">
      <c r="F2495" s="3" t="s">
        <v>4177</v>
      </c>
      <c r="G2495" s="2">
        <v>1002</v>
      </c>
      <c r="H2495" s="2" t="s">
        <v>1322</v>
      </c>
      <c r="I2495" s="2" t="s">
        <v>1323</v>
      </c>
      <c r="J2495" s="2" t="s">
        <v>1324</v>
      </c>
    </row>
    <row r="2496" spans="6:10" ht="15" customHeight="1" x14ac:dyDescent="0.25">
      <c r="F2496" s="3" t="s">
        <v>4178</v>
      </c>
      <c r="G2496" s="2">
        <v>991</v>
      </c>
      <c r="H2496" s="2" t="s">
        <v>1322</v>
      </c>
      <c r="I2496" s="2" t="s">
        <v>1325</v>
      </c>
      <c r="J2496" s="2" t="s">
        <v>1326</v>
      </c>
    </row>
    <row r="2497" spans="6:10" ht="15" customHeight="1" x14ac:dyDescent="0.25">
      <c r="F2497" s="3" t="s">
        <v>4179</v>
      </c>
      <c r="G2497" s="2">
        <v>24595</v>
      </c>
      <c r="H2497" s="2" t="s">
        <v>1322</v>
      </c>
      <c r="I2497" s="2" t="s">
        <v>1327</v>
      </c>
      <c r="J2497" s="2" t="s">
        <v>1328</v>
      </c>
    </row>
    <row r="2498" spans="6:10" ht="15" customHeight="1" x14ac:dyDescent="0.25">
      <c r="F2498" s="3" t="s">
        <v>4180</v>
      </c>
      <c r="G2498" s="2">
        <v>992</v>
      </c>
      <c r="H2498" s="2" t="s">
        <v>1322</v>
      </c>
      <c r="I2498" s="2" t="s">
        <v>1329</v>
      </c>
      <c r="J2498" s="2" t="s">
        <v>1330</v>
      </c>
    </row>
    <row r="2499" spans="6:10" ht="15" customHeight="1" x14ac:dyDescent="0.25">
      <c r="F2499" s="3" t="s">
        <v>4181</v>
      </c>
      <c r="G2499" s="2">
        <v>993</v>
      </c>
      <c r="H2499" s="2" t="s">
        <v>1322</v>
      </c>
      <c r="I2499" s="2" t="s">
        <v>1331</v>
      </c>
      <c r="J2499" s="2" t="s">
        <v>1332</v>
      </c>
    </row>
    <row r="2500" spans="6:10" ht="15" customHeight="1" x14ac:dyDescent="0.25">
      <c r="F2500" s="3" t="s">
        <v>4182</v>
      </c>
      <c r="G2500" s="2">
        <v>21360</v>
      </c>
      <c r="H2500" s="2" t="s">
        <v>1004</v>
      </c>
      <c r="I2500" s="2" t="s">
        <v>1196</v>
      </c>
      <c r="J2500" s="2" t="s">
        <v>1197</v>
      </c>
    </row>
    <row r="2501" spans="6:10" ht="15" customHeight="1" x14ac:dyDescent="0.25">
      <c r="F2501" s="3" t="s">
        <v>4183</v>
      </c>
      <c r="G2501" s="2">
        <v>12925</v>
      </c>
      <c r="H2501" s="2" t="s">
        <v>1004</v>
      </c>
      <c r="I2501" s="2" t="s">
        <v>1005</v>
      </c>
      <c r="J2501" s="2" t="s">
        <v>1006</v>
      </c>
    </row>
    <row r="2502" spans="6:10" ht="15" customHeight="1" x14ac:dyDescent="0.25">
      <c r="F2502" s="3" t="s">
        <v>4184</v>
      </c>
      <c r="G2502" s="2">
        <v>21212</v>
      </c>
      <c r="H2502" s="2" t="s">
        <v>1004</v>
      </c>
      <c r="I2502" s="2" t="s">
        <v>1007</v>
      </c>
      <c r="J2502" s="2" t="s">
        <v>1008</v>
      </c>
    </row>
    <row r="2503" spans="6:10" ht="15" customHeight="1" x14ac:dyDescent="0.25">
      <c r="F2503" s="3" t="s">
        <v>4185</v>
      </c>
      <c r="G2503" s="2">
        <v>27322</v>
      </c>
      <c r="H2503" s="2" t="s">
        <v>1004</v>
      </c>
      <c r="I2503" s="2" t="s">
        <v>1009</v>
      </c>
      <c r="J2503" s="2" t="s">
        <v>1010</v>
      </c>
    </row>
    <row r="2504" spans="6:10" ht="15" customHeight="1" x14ac:dyDescent="0.25">
      <c r="F2504" s="3" t="s">
        <v>4186</v>
      </c>
      <c r="G2504" s="2">
        <v>21384</v>
      </c>
      <c r="H2504" s="2" t="s">
        <v>1004</v>
      </c>
      <c r="I2504" s="2" t="s">
        <v>1011</v>
      </c>
      <c r="J2504" s="2" t="s">
        <v>1012</v>
      </c>
    </row>
    <row r="2505" spans="6:10" ht="15" customHeight="1" x14ac:dyDescent="0.25">
      <c r="F2505" s="3" t="s">
        <v>4187</v>
      </c>
      <c r="G2505" s="2">
        <v>20943</v>
      </c>
      <c r="H2505" s="2" t="s">
        <v>1004</v>
      </c>
      <c r="I2505" s="2" t="s">
        <v>1013</v>
      </c>
      <c r="J2505" s="2" t="s">
        <v>1014</v>
      </c>
    </row>
    <row r="2506" spans="6:10" ht="15" customHeight="1" x14ac:dyDescent="0.25">
      <c r="F2506" s="3" t="s">
        <v>4188</v>
      </c>
      <c r="G2506" s="2">
        <v>21354</v>
      </c>
      <c r="H2506" s="2" t="s">
        <v>1004</v>
      </c>
      <c r="I2506" s="2" t="s">
        <v>916</v>
      </c>
      <c r="J2506" s="2" t="s">
        <v>1015</v>
      </c>
    </row>
    <row r="2507" spans="6:10" ht="15" customHeight="1" x14ac:dyDescent="0.25">
      <c r="F2507" s="3" t="s">
        <v>4189</v>
      </c>
      <c r="G2507" s="2">
        <v>25847</v>
      </c>
      <c r="H2507" s="2" t="s">
        <v>1004</v>
      </c>
      <c r="I2507" s="2" t="s">
        <v>1492</v>
      </c>
      <c r="J2507" s="2" t="s">
        <v>1493</v>
      </c>
    </row>
    <row r="2508" spans="6:10" ht="15" customHeight="1" x14ac:dyDescent="0.25">
      <c r="F2508" s="3" t="s">
        <v>4190</v>
      </c>
      <c r="G2508" s="2">
        <v>20944</v>
      </c>
      <c r="H2508" s="2" t="s">
        <v>1004</v>
      </c>
      <c r="I2508" s="2" t="s">
        <v>1488</v>
      </c>
      <c r="J2508" s="2" t="s">
        <v>1489</v>
      </c>
    </row>
    <row r="2509" spans="6:10" ht="15" customHeight="1" x14ac:dyDescent="0.25">
      <c r="F2509" s="3" t="s">
        <v>4191</v>
      </c>
      <c r="G2509" s="2">
        <v>20857</v>
      </c>
      <c r="H2509" s="2" t="s">
        <v>1004</v>
      </c>
      <c r="I2509" s="2" t="s">
        <v>1490</v>
      </c>
      <c r="J2509" s="2" t="s">
        <v>1491</v>
      </c>
    </row>
    <row r="2510" spans="6:10" ht="15" customHeight="1" x14ac:dyDescent="0.25">
      <c r="F2510" s="3" t="s">
        <v>4192</v>
      </c>
      <c r="G2510" s="2">
        <v>29005</v>
      </c>
      <c r="H2510" s="2" t="s">
        <v>1004</v>
      </c>
      <c r="I2510" s="2" t="s">
        <v>1494</v>
      </c>
      <c r="J2510" s="2" t="s">
        <v>1495</v>
      </c>
    </row>
    <row r="2511" spans="6:10" ht="15" customHeight="1" x14ac:dyDescent="0.25">
      <c r="F2511" s="3" t="s">
        <v>4193</v>
      </c>
      <c r="G2511" s="2">
        <v>20871</v>
      </c>
      <c r="H2511" s="2" t="s">
        <v>1004</v>
      </c>
      <c r="I2511" s="2" t="s">
        <v>1016</v>
      </c>
      <c r="J2511" s="2" t="s">
        <v>1017</v>
      </c>
    </row>
    <row r="2512" spans="6:10" ht="15" customHeight="1" x14ac:dyDescent="0.25">
      <c r="F2512" s="3" t="s">
        <v>4194</v>
      </c>
      <c r="G2512" s="2">
        <v>21355</v>
      </c>
      <c r="H2512" s="2" t="s">
        <v>1004</v>
      </c>
      <c r="I2512" s="2" t="s">
        <v>1018</v>
      </c>
      <c r="J2512" s="2" t="s">
        <v>1019</v>
      </c>
    </row>
    <row r="2513" spans="6:10" ht="15" customHeight="1" x14ac:dyDescent="0.25">
      <c r="F2513" s="3" t="s">
        <v>4195</v>
      </c>
      <c r="G2513" s="2">
        <v>12924</v>
      </c>
      <c r="H2513" s="2" t="s">
        <v>1004</v>
      </c>
      <c r="I2513" s="2" t="s">
        <v>1020</v>
      </c>
      <c r="J2513" s="2" t="s">
        <v>1021</v>
      </c>
    </row>
    <row r="2514" spans="6:10" ht="15" customHeight="1" x14ac:dyDescent="0.25">
      <c r="F2514" s="3" t="s">
        <v>4196</v>
      </c>
      <c r="G2514" s="2">
        <v>29468</v>
      </c>
      <c r="H2514" s="2" t="s">
        <v>1004</v>
      </c>
      <c r="I2514" s="2" t="s">
        <v>1022</v>
      </c>
      <c r="J2514" s="2" t="s">
        <v>1023</v>
      </c>
    </row>
    <row r="2515" spans="6:10" ht="15" customHeight="1" x14ac:dyDescent="0.25">
      <c r="F2515" s="3" t="s">
        <v>4197</v>
      </c>
      <c r="G2515" s="2">
        <v>21378</v>
      </c>
      <c r="H2515" s="2" t="s">
        <v>1004</v>
      </c>
      <c r="I2515" s="2" t="s">
        <v>1496</v>
      </c>
      <c r="J2515" s="2" t="s">
        <v>1497</v>
      </c>
    </row>
    <row r="2516" spans="6:10" ht="15" customHeight="1" x14ac:dyDescent="0.25">
      <c r="F2516" s="3" t="s">
        <v>4198</v>
      </c>
      <c r="G2516" s="2">
        <v>18652</v>
      </c>
      <c r="H2516" s="2" t="s">
        <v>1004</v>
      </c>
      <c r="I2516" s="2" t="s">
        <v>1024</v>
      </c>
      <c r="J2516" s="2" t="s">
        <v>1025</v>
      </c>
    </row>
    <row r="2517" spans="6:10" ht="15" customHeight="1" x14ac:dyDescent="0.25">
      <c r="F2517" s="3" t="s">
        <v>4199</v>
      </c>
      <c r="G2517" s="2">
        <v>41644</v>
      </c>
      <c r="H2517" s="2" t="s">
        <v>1463</v>
      </c>
      <c r="I2517" s="2" t="s">
        <v>1464</v>
      </c>
      <c r="J2517" s="2" t="s">
        <v>1465</v>
      </c>
    </row>
    <row r="2518" spans="6:10" ht="15" customHeight="1" x14ac:dyDescent="0.25">
      <c r="F2518" s="3" t="s">
        <v>4200</v>
      </c>
      <c r="G2518" s="2">
        <v>11073</v>
      </c>
      <c r="H2518" s="2" t="s">
        <v>767</v>
      </c>
      <c r="I2518" s="2" t="s">
        <v>768</v>
      </c>
      <c r="J2518" s="2" t="s">
        <v>769</v>
      </c>
    </row>
    <row r="2519" spans="6:10" ht="15" customHeight="1" x14ac:dyDescent="0.25">
      <c r="F2519" s="3" t="s">
        <v>4201</v>
      </c>
      <c r="G2519" s="2">
        <v>11582</v>
      </c>
      <c r="H2519" s="2" t="s">
        <v>767</v>
      </c>
      <c r="I2519" s="2" t="s">
        <v>770</v>
      </c>
      <c r="J2519" s="2" t="s">
        <v>771</v>
      </c>
    </row>
    <row r="2520" spans="6:10" ht="15" customHeight="1" x14ac:dyDescent="0.25">
      <c r="F2520" s="3" t="s">
        <v>4202</v>
      </c>
      <c r="G2520" s="2">
        <v>43963</v>
      </c>
      <c r="H2520" s="2" t="s">
        <v>767</v>
      </c>
      <c r="I2520" s="2" t="s">
        <v>1395</v>
      </c>
      <c r="J2520" s="2" t="s">
        <v>1396</v>
      </c>
    </row>
    <row r="2521" spans="6:10" ht="15" customHeight="1" x14ac:dyDescent="0.25">
      <c r="F2521" s="3" t="s">
        <v>4203</v>
      </c>
      <c r="G2521" s="2">
        <v>10801</v>
      </c>
      <c r="H2521" s="2" t="s">
        <v>767</v>
      </c>
      <c r="I2521" s="2" t="s">
        <v>772</v>
      </c>
      <c r="J2521" s="2" t="s">
        <v>773</v>
      </c>
    </row>
    <row r="2522" spans="6:10" ht="15" customHeight="1" x14ac:dyDescent="0.25">
      <c r="F2522" s="3" t="s">
        <v>4204</v>
      </c>
      <c r="G2522" s="2">
        <v>10647</v>
      </c>
      <c r="H2522" s="2" t="s">
        <v>767</v>
      </c>
      <c r="I2522" s="2" t="s">
        <v>774</v>
      </c>
      <c r="J2522" s="2" t="s">
        <v>775</v>
      </c>
    </row>
    <row r="2523" spans="6:10" ht="15" customHeight="1" x14ac:dyDescent="0.25">
      <c r="F2523" s="3" t="s">
        <v>4205</v>
      </c>
      <c r="G2523" s="2">
        <v>11166</v>
      </c>
      <c r="H2523" s="2" t="s">
        <v>767</v>
      </c>
      <c r="I2523" s="2" t="s">
        <v>1444</v>
      </c>
      <c r="J2523" s="2" t="s">
        <v>1445</v>
      </c>
    </row>
    <row r="2524" spans="6:10" ht="15" customHeight="1" x14ac:dyDescent="0.25">
      <c r="F2524" s="3" t="s">
        <v>4206</v>
      </c>
      <c r="G2524" s="2">
        <v>43708</v>
      </c>
      <c r="H2524" s="2" t="s">
        <v>767</v>
      </c>
      <c r="I2524" s="2" t="s">
        <v>776</v>
      </c>
      <c r="J2524" s="2" t="s">
        <v>777</v>
      </c>
    </row>
    <row r="2525" spans="6:10" ht="15" customHeight="1" x14ac:dyDescent="0.25">
      <c r="F2525" s="3" t="s">
        <v>4207</v>
      </c>
      <c r="G2525" s="2">
        <v>11245</v>
      </c>
      <c r="H2525" s="2" t="s">
        <v>767</v>
      </c>
      <c r="I2525" s="2" t="s">
        <v>1034</v>
      </c>
      <c r="J2525" s="2" t="s">
        <v>1035</v>
      </c>
    </row>
    <row r="2526" spans="6:10" ht="15" customHeight="1" x14ac:dyDescent="0.25">
      <c r="F2526" s="3" t="s">
        <v>4208</v>
      </c>
      <c r="G2526" s="2">
        <v>43609</v>
      </c>
      <c r="H2526" s="2" t="s">
        <v>767</v>
      </c>
      <c r="I2526" s="2" t="s">
        <v>778</v>
      </c>
      <c r="J2526" s="2" t="s">
        <v>779</v>
      </c>
    </row>
    <row r="2527" spans="6:10" ht="15" customHeight="1" x14ac:dyDescent="0.25">
      <c r="F2527" s="3" t="s">
        <v>4209</v>
      </c>
      <c r="G2527" s="2">
        <v>10727</v>
      </c>
      <c r="H2527" s="2" t="s">
        <v>767</v>
      </c>
      <c r="I2527" s="2" t="s">
        <v>780</v>
      </c>
      <c r="J2527" s="2" t="s">
        <v>781</v>
      </c>
    </row>
    <row r="2528" spans="6:10" ht="15" customHeight="1" x14ac:dyDescent="0.25">
      <c r="F2528" s="3" t="s">
        <v>4210</v>
      </c>
      <c r="G2528" s="2">
        <v>10905</v>
      </c>
      <c r="H2528" s="2" t="s">
        <v>767</v>
      </c>
      <c r="I2528" s="2" t="s">
        <v>782</v>
      </c>
      <c r="J2528" s="2" t="s">
        <v>783</v>
      </c>
    </row>
    <row r="2529" spans="6:10" ht="15" customHeight="1" x14ac:dyDescent="0.25">
      <c r="F2529" s="3" t="s">
        <v>4211</v>
      </c>
      <c r="G2529" s="2">
        <v>11476</v>
      </c>
      <c r="H2529" s="2" t="s">
        <v>767</v>
      </c>
      <c r="I2529" s="2" t="s">
        <v>1036</v>
      </c>
      <c r="J2529" s="2" t="s">
        <v>1037</v>
      </c>
    </row>
    <row r="2530" spans="6:10" ht="15" customHeight="1" x14ac:dyDescent="0.25">
      <c r="F2530" s="3" t="s">
        <v>4212</v>
      </c>
      <c r="G2530" s="2">
        <v>10790</v>
      </c>
      <c r="H2530" s="2" t="s">
        <v>767</v>
      </c>
      <c r="I2530" s="2" t="s">
        <v>784</v>
      </c>
      <c r="J2530" s="2" t="s">
        <v>785</v>
      </c>
    </row>
    <row r="2531" spans="6:10" ht="15" customHeight="1" x14ac:dyDescent="0.25">
      <c r="F2531" s="3" t="s">
        <v>4213</v>
      </c>
      <c r="G2531" s="2">
        <v>6815</v>
      </c>
      <c r="H2531" s="2" t="s">
        <v>767</v>
      </c>
      <c r="I2531" s="2" t="s">
        <v>786</v>
      </c>
      <c r="J2531" s="2" t="s">
        <v>787</v>
      </c>
    </row>
    <row r="2532" spans="6:10" ht="15" customHeight="1" x14ac:dyDescent="0.25">
      <c r="F2532" s="3" t="s">
        <v>4214</v>
      </c>
      <c r="G2532" s="2">
        <v>10760</v>
      </c>
      <c r="H2532" s="2" t="s">
        <v>767</v>
      </c>
      <c r="I2532" s="2" t="s">
        <v>1038</v>
      </c>
      <c r="J2532" s="2" t="s">
        <v>1039</v>
      </c>
    </row>
    <row r="2533" spans="6:10" ht="15" customHeight="1" x14ac:dyDescent="0.25">
      <c r="F2533" s="3" t="s">
        <v>4215</v>
      </c>
      <c r="G2533" s="2">
        <v>10670</v>
      </c>
      <c r="H2533" s="2" t="s">
        <v>767</v>
      </c>
      <c r="I2533" s="2" t="s">
        <v>788</v>
      </c>
      <c r="J2533" s="2" t="s">
        <v>789</v>
      </c>
    </row>
    <row r="2534" spans="6:10" ht="15" customHeight="1" x14ac:dyDescent="0.25">
      <c r="F2534" s="3" t="s">
        <v>4216</v>
      </c>
      <c r="G2534" s="2">
        <v>10690</v>
      </c>
      <c r="H2534" s="2" t="s">
        <v>767</v>
      </c>
      <c r="I2534" s="2" t="s">
        <v>790</v>
      </c>
      <c r="J2534" s="2" t="s">
        <v>791</v>
      </c>
    </row>
    <row r="2535" spans="6:10" ht="15" customHeight="1" x14ac:dyDescent="0.25">
      <c r="F2535" s="3" t="s">
        <v>4217</v>
      </c>
      <c r="G2535" s="2">
        <v>10714</v>
      </c>
      <c r="H2535" s="2" t="s">
        <v>767</v>
      </c>
      <c r="I2535" s="2" t="s">
        <v>792</v>
      </c>
      <c r="J2535" s="2" t="s">
        <v>793</v>
      </c>
    </row>
    <row r="2536" spans="6:10" ht="15" customHeight="1" x14ac:dyDescent="0.25">
      <c r="F2536" s="3" t="s">
        <v>4218</v>
      </c>
      <c r="G2536" s="2">
        <v>11148</v>
      </c>
      <c r="H2536" s="2" t="s">
        <v>767</v>
      </c>
      <c r="I2536" s="2" t="s">
        <v>794</v>
      </c>
      <c r="J2536" s="2" t="s">
        <v>795</v>
      </c>
    </row>
    <row r="2537" spans="6:10" ht="15" customHeight="1" x14ac:dyDescent="0.25">
      <c r="F2537" s="3" t="s">
        <v>4219</v>
      </c>
      <c r="G2537" s="2">
        <v>10739</v>
      </c>
      <c r="H2537" s="2" t="s">
        <v>767</v>
      </c>
      <c r="I2537" s="2" t="s">
        <v>796</v>
      </c>
      <c r="J2537" s="2" t="s">
        <v>797</v>
      </c>
    </row>
    <row r="2538" spans="6:10" ht="15" customHeight="1" x14ac:dyDescent="0.25">
      <c r="F2538" s="3" t="s">
        <v>4220</v>
      </c>
      <c r="G2538" s="2">
        <v>10808</v>
      </c>
      <c r="H2538" s="2" t="s">
        <v>767</v>
      </c>
      <c r="I2538" s="2" t="s">
        <v>798</v>
      </c>
      <c r="J2538" s="2" t="s">
        <v>799</v>
      </c>
    </row>
    <row r="2539" spans="6:10" ht="15" customHeight="1" x14ac:dyDescent="0.25">
      <c r="F2539" s="3" t="s">
        <v>4221</v>
      </c>
      <c r="G2539" s="2">
        <v>11084</v>
      </c>
      <c r="H2539" s="2" t="s">
        <v>767</v>
      </c>
      <c r="I2539" s="2" t="s">
        <v>800</v>
      </c>
      <c r="J2539" s="2" t="s">
        <v>801</v>
      </c>
    </row>
    <row r="2540" spans="6:10" ht="15" customHeight="1" x14ac:dyDescent="0.25">
      <c r="F2540" s="3" t="s">
        <v>4222</v>
      </c>
      <c r="G2540" s="2">
        <v>43559</v>
      </c>
      <c r="H2540" s="2" t="s">
        <v>767</v>
      </c>
      <c r="I2540" s="2" t="s">
        <v>802</v>
      </c>
      <c r="J2540" s="2" t="s">
        <v>803</v>
      </c>
    </row>
    <row r="2541" spans="6:10" ht="15" customHeight="1" x14ac:dyDescent="0.25">
      <c r="F2541" s="3" t="s">
        <v>4223</v>
      </c>
      <c r="G2541" s="2">
        <v>10648</v>
      </c>
      <c r="H2541" s="2" t="s">
        <v>767</v>
      </c>
      <c r="I2541" s="2" t="s">
        <v>804</v>
      </c>
      <c r="J2541" s="2" t="s">
        <v>805</v>
      </c>
    </row>
    <row r="2542" spans="6:10" ht="15" customHeight="1" x14ac:dyDescent="0.25">
      <c r="F2542" s="3" t="s">
        <v>4224</v>
      </c>
      <c r="G2542" s="2">
        <v>10687</v>
      </c>
      <c r="H2542" s="2" t="s">
        <v>767</v>
      </c>
      <c r="I2542" s="2" t="s">
        <v>806</v>
      </c>
      <c r="J2542" s="2" t="s">
        <v>807</v>
      </c>
    </row>
    <row r="2543" spans="6:10" ht="15" customHeight="1" x14ac:dyDescent="0.25">
      <c r="F2543" s="3" t="s">
        <v>4225</v>
      </c>
      <c r="G2543" s="2">
        <v>10645</v>
      </c>
      <c r="H2543" s="2" t="s">
        <v>767</v>
      </c>
      <c r="I2543" s="2" t="s">
        <v>808</v>
      </c>
      <c r="J2543" s="2" t="s">
        <v>809</v>
      </c>
    </row>
    <row r="2544" spans="6:10" ht="15" customHeight="1" x14ac:dyDescent="0.25">
      <c r="F2544" s="3" t="s">
        <v>4226</v>
      </c>
      <c r="G2544" s="2">
        <v>10768</v>
      </c>
      <c r="H2544" s="2" t="s">
        <v>767</v>
      </c>
      <c r="I2544" s="2" t="s">
        <v>810</v>
      </c>
      <c r="J2544" s="2" t="s">
        <v>811</v>
      </c>
    </row>
    <row r="2545" spans="6:10" ht="15" customHeight="1" x14ac:dyDescent="0.25">
      <c r="F2545" s="3" t="s">
        <v>4227</v>
      </c>
      <c r="G2545" s="2">
        <v>10889</v>
      </c>
      <c r="H2545" s="2" t="s">
        <v>767</v>
      </c>
      <c r="I2545" s="2" t="s">
        <v>812</v>
      </c>
      <c r="J2545" s="2" t="s">
        <v>813</v>
      </c>
    </row>
    <row r="2546" spans="6:10" ht="15" customHeight="1" x14ac:dyDescent="0.25">
      <c r="F2546" s="3" t="s">
        <v>4228</v>
      </c>
      <c r="G2546" s="2">
        <v>43635</v>
      </c>
      <c r="H2546" s="2" t="s">
        <v>767</v>
      </c>
      <c r="I2546" s="2" t="s">
        <v>814</v>
      </c>
      <c r="J2546" s="2" t="s">
        <v>815</v>
      </c>
    </row>
    <row r="2547" spans="6:10" ht="15" customHeight="1" x14ac:dyDescent="0.25">
      <c r="F2547" s="3" t="s">
        <v>4229</v>
      </c>
      <c r="G2547" s="2">
        <v>10733</v>
      </c>
      <c r="H2547" s="2" t="s">
        <v>767</v>
      </c>
      <c r="I2547" s="2" t="s">
        <v>816</v>
      </c>
      <c r="J2547" s="2" t="s">
        <v>817</v>
      </c>
    </row>
    <row r="2548" spans="6:10" ht="15" customHeight="1" x14ac:dyDescent="0.25">
      <c r="F2548" s="3" t="s">
        <v>4230</v>
      </c>
      <c r="G2548" s="2">
        <v>10672</v>
      </c>
      <c r="H2548" s="2" t="s">
        <v>767</v>
      </c>
      <c r="I2548" s="2" t="s">
        <v>1040</v>
      </c>
      <c r="J2548" s="2" t="s">
        <v>1041</v>
      </c>
    </row>
    <row r="2549" spans="6:10" ht="15" customHeight="1" x14ac:dyDescent="0.25">
      <c r="F2549" s="3" t="s">
        <v>4231</v>
      </c>
      <c r="G2549" s="2">
        <v>10742</v>
      </c>
      <c r="H2549" s="2" t="s">
        <v>767</v>
      </c>
      <c r="I2549" s="2" t="s">
        <v>818</v>
      </c>
      <c r="J2549" s="2" t="s">
        <v>819</v>
      </c>
    </row>
    <row r="2550" spans="6:10" ht="15" customHeight="1" x14ac:dyDescent="0.25">
      <c r="F2550" s="3" t="s">
        <v>4232</v>
      </c>
      <c r="G2550" s="2">
        <v>11066</v>
      </c>
      <c r="H2550" s="2" t="s">
        <v>767</v>
      </c>
      <c r="I2550" s="2" t="s">
        <v>820</v>
      </c>
      <c r="J2550" s="2" t="s">
        <v>821</v>
      </c>
    </row>
    <row r="2551" spans="6:10" ht="15" customHeight="1" x14ac:dyDescent="0.25">
      <c r="F2551" s="3" t="s">
        <v>4233</v>
      </c>
      <c r="G2551" s="2">
        <v>44571</v>
      </c>
      <c r="H2551" s="2" t="s">
        <v>767</v>
      </c>
      <c r="I2551" s="2" t="s">
        <v>1042</v>
      </c>
      <c r="J2551" s="2" t="s">
        <v>1043</v>
      </c>
    </row>
    <row r="2552" spans="6:10" ht="15" customHeight="1" x14ac:dyDescent="0.25">
      <c r="F2552" s="3" t="s">
        <v>4234</v>
      </c>
      <c r="G2552" s="2">
        <v>11089</v>
      </c>
      <c r="H2552" s="2" t="s">
        <v>767</v>
      </c>
      <c r="I2552" s="2" t="s">
        <v>822</v>
      </c>
      <c r="J2552" s="2" t="s">
        <v>823</v>
      </c>
    </row>
    <row r="2553" spans="6:10" ht="15" customHeight="1" x14ac:dyDescent="0.25">
      <c r="F2553" s="3" t="s">
        <v>4235</v>
      </c>
      <c r="G2553" s="2">
        <v>10705</v>
      </c>
      <c r="H2553" s="2" t="s">
        <v>767</v>
      </c>
      <c r="I2553" s="2" t="s">
        <v>824</v>
      </c>
      <c r="J2553" s="2" t="s">
        <v>825</v>
      </c>
    </row>
    <row r="2554" spans="6:10" ht="15" customHeight="1" x14ac:dyDescent="0.25">
      <c r="F2554" s="3" t="s">
        <v>4236</v>
      </c>
      <c r="G2554" s="2">
        <v>43947</v>
      </c>
      <c r="H2554" s="2" t="s">
        <v>767</v>
      </c>
      <c r="I2554" s="2" t="s">
        <v>826</v>
      </c>
      <c r="J2554" s="2" t="s">
        <v>827</v>
      </c>
    </row>
    <row r="2555" spans="6:10" ht="15" customHeight="1" x14ac:dyDescent="0.25">
      <c r="F2555" s="3" t="s">
        <v>4237</v>
      </c>
      <c r="G2555" s="2">
        <v>6482</v>
      </c>
      <c r="H2555" s="2" t="s">
        <v>767</v>
      </c>
      <c r="I2555" s="2" t="s">
        <v>1436</v>
      </c>
      <c r="J2555" s="2" t="s">
        <v>1437</v>
      </c>
    </row>
    <row r="2556" spans="6:10" ht="15" customHeight="1" x14ac:dyDescent="0.25">
      <c r="F2556" s="3" t="s">
        <v>4238</v>
      </c>
      <c r="G2556" s="2">
        <v>10654</v>
      </c>
      <c r="H2556" s="2" t="s">
        <v>767</v>
      </c>
      <c r="I2556" s="2" t="s">
        <v>828</v>
      </c>
      <c r="J2556" s="2" t="s">
        <v>829</v>
      </c>
    </row>
    <row r="2557" spans="6:10" ht="15" customHeight="1" x14ac:dyDescent="0.25">
      <c r="F2557" s="3" t="s">
        <v>4239</v>
      </c>
      <c r="G2557" s="2">
        <v>43650</v>
      </c>
      <c r="H2557" s="2" t="s">
        <v>767</v>
      </c>
      <c r="I2557" s="2" t="s">
        <v>1426</v>
      </c>
      <c r="J2557" s="2" t="s">
        <v>1427</v>
      </c>
    </row>
    <row r="2558" spans="6:10" ht="15" customHeight="1" x14ac:dyDescent="0.25">
      <c r="F2558" s="3" t="s">
        <v>4240</v>
      </c>
      <c r="G2558" s="2">
        <v>43687</v>
      </c>
      <c r="H2558" s="2" t="s">
        <v>767</v>
      </c>
      <c r="I2558" s="2" t="s">
        <v>830</v>
      </c>
      <c r="J2558" s="2" t="s">
        <v>831</v>
      </c>
    </row>
    <row r="2559" spans="6:10" ht="15" customHeight="1" x14ac:dyDescent="0.25">
      <c r="F2559" s="3" t="s">
        <v>4241</v>
      </c>
      <c r="G2559" s="2">
        <v>10667</v>
      </c>
      <c r="H2559" s="2" t="s">
        <v>767</v>
      </c>
      <c r="I2559" s="2" t="s">
        <v>832</v>
      </c>
      <c r="J2559" s="2" t="s">
        <v>833</v>
      </c>
    </row>
    <row r="2560" spans="6:10" ht="15" customHeight="1" x14ac:dyDescent="0.25">
      <c r="F2560" s="3" t="s">
        <v>4242</v>
      </c>
      <c r="G2560" s="2">
        <v>10758</v>
      </c>
      <c r="H2560" s="2" t="s">
        <v>767</v>
      </c>
      <c r="I2560" s="2" t="s">
        <v>834</v>
      </c>
      <c r="J2560" s="2" t="s">
        <v>835</v>
      </c>
    </row>
    <row r="2561" spans="6:10" ht="15" customHeight="1" x14ac:dyDescent="0.25">
      <c r="F2561" s="3" t="s">
        <v>4243</v>
      </c>
      <c r="G2561" s="2">
        <v>10725</v>
      </c>
      <c r="H2561" s="2" t="s">
        <v>767</v>
      </c>
      <c r="I2561" s="2" t="s">
        <v>836</v>
      </c>
      <c r="J2561" s="2" t="s">
        <v>837</v>
      </c>
    </row>
    <row r="2562" spans="6:10" ht="15" customHeight="1" x14ac:dyDescent="0.25">
      <c r="F2562" s="3" t="s">
        <v>4244</v>
      </c>
      <c r="G2562" s="2">
        <v>10731</v>
      </c>
      <c r="H2562" s="2" t="s">
        <v>767</v>
      </c>
      <c r="I2562" s="2" t="s">
        <v>838</v>
      </c>
      <c r="J2562" s="2" t="s">
        <v>839</v>
      </c>
    </row>
    <row r="2563" spans="6:10" ht="15" customHeight="1" x14ac:dyDescent="0.25">
      <c r="F2563" s="3" t="s">
        <v>4245</v>
      </c>
      <c r="G2563" s="2">
        <v>10834</v>
      </c>
      <c r="H2563" s="2" t="s">
        <v>767</v>
      </c>
      <c r="I2563" s="2" t="s">
        <v>840</v>
      </c>
      <c r="J2563" s="2" t="s">
        <v>841</v>
      </c>
    </row>
    <row r="2564" spans="6:10" ht="15" customHeight="1" x14ac:dyDescent="0.25">
      <c r="F2564" s="3" t="s">
        <v>4246</v>
      </c>
      <c r="G2564" s="2">
        <v>11063</v>
      </c>
      <c r="H2564" s="2" t="s">
        <v>767</v>
      </c>
      <c r="I2564" s="2" t="s">
        <v>1198</v>
      </c>
      <c r="J2564" s="2" t="s">
        <v>1199</v>
      </c>
    </row>
    <row r="2565" spans="6:10" ht="15" customHeight="1" x14ac:dyDescent="0.25">
      <c r="F2565" s="3" t="s">
        <v>4247</v>
      </c>
      <c r="G2565" s="2">
        <v>11059</v>
      </c>
      <c r="H2565" s="2" t="s">
        <v>767</v>
      </c>
      <c r="I2565" s="2" t="s">
        <v>842</v>
      </c>
      <c r="J2565" s="2" t="s">
        <v>843</v>
      </c>
    </row>
    <row r="2566" spans="6:10" ht="15" customHeight="1" x14ac:dyDescent="0.25">
      <c r="F2566" s="3" t="s">
        <v>4248</v>
      </c>
      <c r="G2566" s="2">
        <v>43778</v>
      </c>
      <c r="H2566" s="2" t="s">
        <v>767</v>
      </c>
      <c r="I2566" s="2" t="s">
        <v>1044</v>
      </c>
      <c r="J2566" s="2" t="s">
        <v>1045</v>
      </c>
    </row>
    <row r="2567" spans="6:10" ht="15" customHeight="1" x14ac:dyDescent="0.25">
      <c r="F2567" s="3" t="s">
        <v>4249</v>
      </c>
      <c r="G2567" s="2">
        <v>10777</v>
      </c>
      <c r="H2567" s="2" t="s">
        <v>767</v>
      </c>
      <c r="I2567" s="2" t="s">
        <v>844</v>
      </c>
      <c r="J2567" s="2" t="s">
        <v>845</v>
      </c>
    </row>
    <row r="2568" spans="6:10" ht="15" customHeight="1" x14ac:dyDescent="0.25">
      <c r="F2568" s="3" t="s">
        <v>4250</v>
      </c>
      <c r="G2568" s="2">
        <v>10709</v>
      </c>
      <c r="H2568" s="2" t="s">
        <v>767</v>
      </c>
      <c r="I2568" s="2" t="s">
        <v>1046</v>
      </c>
      <c r="J2568" s="2" t="s">
        <v>1047</v>
      </c>
    </row>
    <row r="2569" spans="6:10" ht="15" customHeight="1" x14ac:dyDescent="0.25">
      <c r="F2569" s="3" t="s">
        <v>4251</v>
      </c>
      <c r="G2569" s="2">
        <v>10812</v>
      </c>
      <c r="H2569" s="2" t="s">
        <v>767</v>
      </c>
      <c r="I2569" s="2" t="s">
        <v>846</v>
      </c>
      <c r="J2569" s="2" t="s">
        <v>847</v>
      </c>
    </row>
    <row r="2570" spans="6:10" ht="15" customHeight="1" x14ac:dyDescent="0.25">
      <c r="F2570" s="3" t="s">
        <v>4252</v>
      </c>
      <c r="G2570" s="2">
        <v>10646</v>
      </c>
      <c r="H2570" s="2" t="s">
        <v>767</v>
      </c>
      <c r="I2570" s="2" t="s">
        <v>848</v>
      </c>
      <c r="J2570" s="2" t="s">
        <v>849</v>
      </c>
    </row>
    <row r="2571" spans="6:10" ht="15" customHeight="1" x14ac:dyDescent="0.25">
      <c r="F2571" s="3" t="s">
        <v>4253</v>
      </c>
      <c r="G2571" s="2">
        <v>10810</v>
      </c>
      <c r="H2571" s="2" t="s">
        <v>767</v>
      </c>
      <c r="I2571" s="2" t="s">
        <v>850</v>
      </c>
      <c r="J2571" s="2" t="s">
        <v>851</v>
      </c>
    </row>
    <row r="2572" spans="6:10" ht="15" customHeight="1" x14ac:dyDescent="0.25">
      <c r="F2572" s="3" t="s">
        <v>4254</v>
      </c>
      <c r="G2572" s="2">
        <v>10941</v>
      </c>
      <c r="H2572" s="2" t="s">
        <v>767</v>
      </c>
      <c r="I2572" s="2" t="s">
        <v>852</v>
      </c>
      <c r="J2572" s="2" t="s">
        <v>853</v>
      </c>
    </row>
    <row r="2573" spans="6:10" ht="15" customHeight="1" x14ac:dyDescent="0.25">
      <c r="F2573" s="3" t="s">
        <v>4255</v>
      </c>
      <c r="G2573" s="2">
        <v>11524</v>
      </c>
      <c r="H2573" s="2" t="s">
        <v>767</v>
      </c>
      <c r="I2573" s="2" t="s">
        <v>854</v>
      </c>
      <c r="J2573" s="2" t="s">
        <v>855</v>
      </c>
    </row>
    <row r="2574" spans="6:10" ht="15" customHeight="1" x14ac:dyDescent="0.25">
      <c r="F2574" s="3" t="s">
        <v>4256</v>
      </c>
      <c r="G2574" s="2">
        <v>10883</v>
      </c>
      <c r="H2574" s="2" t="s">
        <v>767</v>
      </c>
      <c r="I2574" s="2" t="s">
        <v>856</v>
      </c>
      <c r="J2574" s="2" t="s">
        <v>857</v>
      </c>
    </row>
    <row r="2575" spans="6:10" ht="15" customHeight="1" x14ac:dyDescent="0.25">
      <c r="F2575" s="3" t="s">
        <v>4257</v>
      </c>
      <c r="G2575" s="2">
        <v>6932</v>
      </c>
      <c r="H2575" s="2" t="s">
        <v>767</v>
      </c>
      <c r="I2575" s="2" t="s">
        <v>858</v>
      </c>
      <c r="J2575" s="2" t="s">
        <v>859</v>
      </c>
    </row>
    <row r="2576" spans="6:10" ht="15" customHeight="1" x14ac:dyDescent="0.25">
      <c r="F2576" s="3" t="s">
        <v>4258</v>
      </c>
      <c r="G2576" s="2">
        <v>11081</v>
      </c>
      <c r="H2576" s="2" t="s">
        <v>767</v>
      </c>
      <c r="I2576" s="2" t="s">
        <v>860</v>
      </c>
      <c r="J2576" s="2" t="s">
        <v>861</v>
      </c>
    </row>
    <row r="2577" spans="6:10" ht="15" customHeight="1" x14ac:dyDescent="0.25">
      <c r="F2577" s="3" t="s">
        <v>4259</v>
      </c>
      <c r="G2577" s="2">
        <v>43606</v>
      </c>
      <c r="H2577" s="2" t="s">
        <v>767</v>
      </c>
      <c r="I2577" s="2" t="s">
        <v>862</v>
      </c>
      <c r="J2577" s="2" t="s">
        <v>863</v>
      </c>
    </row>
    <row r="2578" spans="6:10" ht="15" customHeight="1" x14ac:dyDescent="0.25">
      <c r="F2578" s="3" t="s">
        <v>4260</v>
      </c>
      <c r="G2578" s="2">
        <v>11196</v>
      </c>
      <c r="H2578" s="2" t="s">
        <v>767</v>
      </c>
      <c r="I2578" s="2" t="s">
        <v>864</v>
      </c>
      <c r="J2578" s="2" t="s">
        <v>865</v>
      </c>
    </row>
    <row r="2579" spans="6:10" ht="15" customHeight="1" x14ac:dyDescent="0.25">
      <c r="F2579" s="3" t="s">
        <v>4261</v>
      </c>
      <c r="G2579" s="2">
        <v>43555</v>
      </c>
      <c r="H2579" s="2" t="s">
        <v>767</v>
      </c>
      <c r="I2579" s="2" t="s">
        <v>1428</v>
      </c>
      <c r="J2579" s="2" t="s">
        <v>1429</v>
      </c>
    </row>
    <row r="2580" spans="6:10" ht="15" customHeight="1" x14ac:dyDescent="0.25">
      <c r="F2580" s="3" t="s">
        <v>4262</v>
      </c>
      <c r="G2580" s="2">
        <v>10656</v>
      </c>
      <c r="H2580" s="2" t="s">
        <v>767</v>
      </c>
      <c r="I2580" s="2" t="s">
        <v>367</v>
      </c>
      <c r="J2580" s="2" t="s">
        <v>866</v>
      </c>
    </row>
    <row r="2581" spans="6:10" ht="15" customHeight="1" x14ac:dyDescent="0.25">
      <c r="F2581" s="3" t="s">
        <v>4263</v>
      </c>
      <c r="G2581" s="2">
        <v>10662</v>
      </c>
      <c r="H2581" s="2" t="s">
        <v>767</v>
      </c>
      <c r="I2581" s="2" t="s">
        <v>867</v>
      </c>
      <c r="J2581" s="2" t="s">
        <v>868</v>
      </c>
    </row>
    <row r="2582" spans="6:10" ht="15" customHeight="1" x14ac:dyDescent="0.25">
      <c r="F2582" s="3" t="s">
        <v>4264</v>
      </c>
      <c r="G2582" s="2">
        <v>6549</v>
      </c>
      <c r="H2582" s="2" t="s">
        <v>767</v>
      </c>
      <c r="I2582" s="2" t="s">
        <v>869</v>
      </c>
      <c r="J2582" s="2" t="s">
        <v>870</v>
      </c>
    </row>
    <row r="2583" spans="6:10" ht="15" customHeight="1" x14ac:dyDescent="0.25">
      <c r="F2583" s="3" t="s">
        <v>4265</v>
      </c>
      <c r="G2583" s="2">
        <v>10668</v>
      </c>
      <c r="H2583" s="2" t="s">
        <v>767</v>
      </c>
      <c r="I2583" s="2" t="s">
        <v>1498</v>
      </c>
      <c r="J2583" s="2" t="s">
        <v>1499</v>
      </c>
    </row>
    <row r="2584" spans="6:10" ht="15" customHeight="1" x14ac:dyDescent="0.25">
      <c r="F2584" s="3" t="s">
        <v>4266</v>
      </c>
      <c r="G2584" s="2">
        <v>43629</v>
      </c>
      <c r="H2584" s="2" t="s">
        <v>767</v>
      </c>
      <c r="I2584" s="2" t="s">
        <v>1048</v>
      </c>
      <c r="J2584" s="2" t="s">
        <v>1049</v>
      </c>
    </row>
    <row r="2585" spans="6:10" ht="15" customHeight="1" x14ac:dyDescent="0.25">
      <c r="F2585" s="3" t="s">
        <v>4267</v>
      </c>
      <c r="G2585" s="2">
        <v>43871</v>
      </c>
      <c r="H2585" s="2" t="s">
        <v>767</v>
      </c>
      <c r="I2585" s="2" t="s">
        <v>1200</v>
      </c>
      <c r="J2585" s="2" t="s">
        <v>1201</v>
      </c>
    </row>
    <row r="2586" spans="6:10" ht="15" customHeight="1" x14ac:dyDescent="0.25">
      <c r="F2586" s="3" t="s">
        <v>4268</v>
      </c>
      <c r="G2586" s="2">
        <v>10817</v>
      </c>
      <c r="H2586" s="2" t="s">
        <v>767</v>
      </c>
      <c r="I2586" s="2" t="s">
        <v>871</v>
      </c>
      <c r="J2586" s="2" t="s">
        <v>872</v>
      </c>
    </row>
    <row r="2587" spans="6:10" ht="15" customHeight="1" x14ac:dyDescent="0.25">
      <c r="F2587" s="3" t="s">
        <v>4269</v>
      </c>
      <c r="G2587" s="2">
        <v>10771</v>
      </c>
      <c r="H2587" s="2" t="s">
        <v>767</v>
      </c>
      <c r="I2587" s="2" t="s">
        <v>873</v>
      </c>
      <c r="J2587" s="2" t="s">
        <v>874</v>
      </c>
    </row>
    <row r="2588" spans="6:10" ht="15" customHeight="1" x14ac:dyDescent="0.25">
      <c r="F2588" s="3" t="s">
        <v>4270</v>
      </c>
      <c r="G2588" s="2">
        <v>10988</v>
      </c>
      <c r="H2588" s="2" t="s">
        <v>767</v>
      </c>
      <c r="I2588" s="2" t="s">
        <v>875</v>
      </c>
      <c r="J2588" s="2" t="s">
        <v>876</v>
      </c>
    </row>
    <row r="2589" spans="6:10" ht="15" customHeight="1" x14ac:dyDescent="0.25">
      <c r="F2589" s="3" t="s">
        <v>4271</v>
      </c>
      <c r="G2589" s="2">
        <v>10794</v>
      </c>
      <c r="H2589" s="2" t="s">
        <v>767</v>
      </c>
      <c r="I2589" s="2" t="s">
        <v>1397</v>
      </c>
      <c r="J2589" s="2" t="s">
        <v>1398</v>
      </c>
    </row>
    <row r="2590" spans="6:10" ht="15" customHeight="1" x14ac:dyDescent="0.25">
      <c r="F2590" s="3" t="s">
        <v>4272</v>
      </c>
      <c r="G2590" s="2">
        <v>10867</v>
      </c>
      <c r="H2590" s="2" t="s">
        <v>767</v>
      </c>
      <c r="I2590" s="2" t="s">
        <v>877</v>
      </c>
      <c r="J2590" s="2" t="s">
        <v>878</v>
      </c>
    </row>
    <row r="2591" spans="6:10" ht="15" customHeight="1" x14ac:dyDescent="0.25">
      <c r="F2591" s="3" t="s">
        <v>4273</v>
      </c>
      <c r="G2591" s="2">
        <v>10958</v>
      </c>
      <c r="H2591" s="2" t="s">
        <v>767</v>
      </c>
      <c r="I2591" s="2" t="s">
        <v>1411</v>
      </c>
      <c r="J2591" s="2" t="s">
        <v>1412</v>
      </c>
    </row>
    <row r="2592" spans="6:10" ht="15" customHeight="1" x14ac:dyDescent="0.25">
      <c r="F2592" s="3" t="s">
        <v>4274</v>
      </c>
      <c r="G2592" s="2">
        <v>10719</v>
      </c>
      <c r="H2592" s="2" t="s">
        <v>767</v>
      </c>
      <c r="I2592" s="2" t="s">
        <v>1399</v>
      </c>
      <c r="J2592" s="2" t="s">
        <v>1400</v>
      </c>
    </row>
    <row r="2593" spans="6:10" ht="15" customHeight="1" x14ac:dyDescent="0.25">
      <c r="F2593" s="3" t="s">
        <v>4275</v>
      </c>
      <c r="G2593" s="2">
        <v>10891</v>
      </c>
      <c r="H2593" s="2" t="s">
        <v>767</v>
      </c>
      <c r="I2593" s="2" t="s">
        <v>879</v>
      </c>
      <c r="J2593" s="2" t="s">
        <v>880</v>
      </c>
    </row>
    <row r="2594" spans="6:10" ht="15" customHeight="1" x14ac:dyDescent="0.25">
      <c r="F2594" s="3" t="s">
        <v>4276</v>
      </c>
      <c r="G2594" s="2">
        <v>10659</v>
      </c>
      <c r="H2594" s="2" t="s">
        <v>767</v>
      </c>
      <c r="I2594" s="2" t="s">
        <v>881</v>
      </c>
      <c r="J2594" s="2" t="s">
        <v>882</v>
      </c>
    </row>
    <row r="2595" spans="6:10" ht="15" customHeight="1" x14ac:dyDescent="0.25">
      <c r="F2595" s="3" t="s">
        <v>4277</v>
      </c>
      <c r="G2595" s="2">
        <v>10660</v>
      </c>
      <c r="H2595" s="2" t="s">
        <v>767</v>
      </c>
      <c r="I2595" s="2" t="s">
        <v>883</v>
      </c>
      <c r="J2595" s="2" t="s">
        <v>884</v>
      </c>
    </row>
    <row r="2596" spans="6:10" ht="15" customHeight="1" x14ac:dyDescent="0.25">
      <c r="F2596" s="3" t="s">
        <v>4278</v>
      </c>
      <c r="G2596" s="2">
        <v>43896</v>
      </c>
      <c r="H2596" s="2" t="s">
        <v>767</v>
      </c>
      <c r="I2596" s="2" t="s">
        <v>1440</v>
      </c>
      <c r="J2596" s="2" t="s">
        <v>1441</v>
      </c>
    </row>
    <row r="2597" spans="6:10" ht="15" customHeight="1" x14ac:dyDescent="0.25">
      <c r="F2597" s="3" t="s">
        <v>4279</v>
      </c>
      <c r="G2597" s="2">
        <v>10779</v>
      </c>
      <c r="H2597" s="2" t="s">
        <v>767</v>
      </c>
      <c r="I2597" s="2" t="s">
        <v>885</v>
      </c>
      <c r="J2597" s="2" t="s">
        <v>886</v>
      </c>
    </row>
    <row r="2598" spans="6:10" ht="15" customHeight="1" x14ac:dyDescent="0.25">
      <c r="F2598" s="3" t="s">
        <v>4280</v>
      </c>
      <c r="G2598" s="2">
        <v>10893</v>
      </c>
      <c r="H2598" s="2" t="s">
        <v>767</v>
      </c>
      <c r="I2598" s="2" t="s">
        <v>887</v>
      </c>
      <c r="J2598" s="2" t="s">
        <v>888</v>
      </c>
    </row>
    <row r="2599" spans="6:10" ht="15" customHeight="1" x14ac:dyDescent="0.25">
      <c r="F2599" s="3" t="s">
        <v>4281</v>
      </c>
      <c r="G2599" s="2">
        <v>10701</v>
      </c>
      <c r="H2599" s="2" t="s">
        <v>767</v>
      </c>
      <c r="I2599" s="2" t="s">
        <v>889</v>
      </c>
      <c r="J2599" s="2" t="s">
        <v>890</v>
      </c>
    </row>
    <row r="2600" spans="6:10" ht="15" customHeight="1" x14ac:dyDescent="0.25">
      <c r="F2600" s="3" t="s">
        <v>4282</v>
      </c>
      <c r="G2600" s="2">
        <v>10939</v>
      </c>
      <c r="H2600" s="2" t="s">
        <v>767</v>
      </c>
      <c r="I2600" s="2" t="s">
        <v>891</v>
      </c>
      <c r="J2600" s="2" t="s">
        <v>892</v>
      </c>
    </row>
    <row r="2601" spans="6:10" ht="15" customHeight="1" x14ac:dyDescent="0.25">
      <c r="F2601" s="3" t="s">
        <v>4283</v>
      </c>
      <c r="G2601" s="2">
        <v>10887</v>
      </c>
      <c r="H2601" s="2" t="s">
        <v>767</v>
      </c>
      <c r="I2601" s="2" t="s">
        <v>1050</v>
      </c>
      <c r="J2601" s="2" t="s">
        <v>1051</v>
      </c>
    </row>
    <row r="2602" spans="6:10" ht="15" customHeight="1" x14ac:dyDescent="0.25">
      <c r="F2602" s="3" t="s">
        <v>4284</v>
      </c>
      <c r="G2602" s="2">
        <v>10863</v>
      </c>
      <c r="H2602" s="2" t="s">
        <v>767</v>
      </c>
      <c r="I2602" s="2" t="s">
        <v>893</v>
      </c>
      <c r="J2602" s="2" t="s">
        <v>894</v>
      </c>
    </row>
    <row r="2603" spans="6:10" ht="15" customHeight="1" x14ac:dyDescent="0.25">
      <c r="F2603" s="3" t="s">
        <v>4285</v>
      </c>
      <c r="G2603" s="2">
        <v>43714</v>
      </c>
      <c r="H2603" s="2" t="s">
        <v>767</v>
      </c>
      <c r="I2603" s="2" t="s">
        <v>895</v>
      </c>
      <c r="J2603" s="2" t="s">
        <v>896</v>
      </c>
    </row>
    <row r="2604" spans="6:10" ht="15" customHeight="1" x14ac:dyDescent="0.25">
      <c r="F2604" s="3" t="s">
        <v>4286</v>
      </c>
      <c r="G2604" s="2">
        <v>10728</v>
      </c>
      <c r="H2604" s="2" t="s">
        <v>767</v>
      </c>
      <c r="I2604" s="2" t="s">
        <v>897</v>
      </c>
      <c r="J2604" s="2" t="s">
        <v>898</v>
      </c>
    </row>
    <row r="2605" spans="6:10" ht="15" customHeight="1" x14ac:dyDescent="0.25">
      <c r="F2605" s="3" t="s">
        <v>4287</v>
      </c>
      <c r="G2605" s="2">
        <v>10724</v>
      </c>
      <c r="H2605" s="2" t="s">
        <v>767</v>
      </c>
      <c r="I2605" s="2" t="s">
        <v>899</v>
      </c>
      <c r="J2605" s="2" t="s">
        <v>900</v>
      </c>
    </row>
    <row r="2606" spans="6:10" ht="15" customHeight="1" x14ac:dyDescent="0.25">
      <c r="F2606" s="3" t="s">
        <v>4288</v>
      </c>
      <c r="G2606" s="2">
        <v>43585</v>
      </c>
      <c r="H2606" s="2" t="s">
        <v>767</v>
      </c>
      <c r="I2606" s="2" t="s">
        <v>1237</v>
      </c>
      <c r="J2606" s="2" t="s">
        <v>1238</v>
      </c>
    </row>
    <row r="2607" spans="6:10" ht="15" customHeight="1" x14ac:dyDescent="0.25">
      <c r="F2607" s="3" t="s">
        <v>4289</v>
      </c>
      <c r="G2607" s="2">
        <v>10992</v>
      </c>
      <c r="H2607" s="2" t="s">
        <v>767</v>
      </c>
      <c r="I2607" s="2" t="s">
        <v>1052</v>
      </c>
      <c r="J2607" s="2" t="s">
        <v>1053</v>
      </c>
    </row>
    <row r="2608" spans="6:10" ht="15" customHeight="1" x14ac:dyDescent="0.25">
      <c r="F2608" s="3" t="s">
        <v>4290</v>
      </c>
      <c r="G2608" s="2">
        <v>10704</v>
      </c>
      <c r="H2608" s="2" t="s">
        <v>767</v>
      </c>
      <c r="I2608" s="2" t="s">
        <v>901</v>
      </c>
      <c r="J2608" s="2" t="s">
        <v>902</v>
      </c>
    </row>
    <row r="2609" spans="6:10" ht="15" customHeight="1" x14ac:dyDescent="0.25">
      <c r="F2609" s="3" t="s">
        <v>4291</v>
      </c>
      <c r="G2609" s="2">
        <v>10722</v>
      </c>
      <c r="H2609" s="2" t="s">
        <v>767</v>
      </c>
      <c r="I2609" s="2" t="s">
        <v>903</v>
      </c>
      <c r="J2609" s="2" t="s">
        <v>904</v>
      </c>
    </row>
    <row r="2610" spans="6:10" ht="15" customHeight="1" x14ac:dyDescent="0.25">
      <c r="F2610" s="3" t="s">
        <v>4292</v>
      </c>
      <c r="G2610" s="2">
        <v>10726</v>
      </c>
      <c r="H2610" s="2" t="s">
        <v>767</v>
      </c>
      <c r="I2610" s="2" t="s">
        <v>905</v>
      </c>
      <c r="J2610" s="2" t="s">
        <v>906</v>
      </c>
    </row>
    <row r="2611" spans="6:10" ht="15" customHeight="1" x14ac:dyDescent="0.25">
      <c r="F2611" s="3" t="s">
        <v>4293</v>
      </c>
      <c r="G2611" s="2">
        <v>10856</v>
      </c>
      <c r="H2611" s="2" t="s">
        <v>767</v>
      </c>
      <c r="I2611" s="2" t="s">
        <v>907</v>
      </c>
      <c r="J2611" s="2" t="s">
        <v>908</v>
      </c>
    </row>
    <row r="2612" spans="6:10" ht="15" customHeight="1" x14ac:dyDescent="0.25">
      <c r="F2612" s="3" t="s">
        <v>4294</v>
      </c>
      <c r="G2612" s="2">
        <v>10710</v>
      </c>
      <c r="H2612" s="2" t="s">
        <v>767</v>
      </c>
      <c r="I2612" s="2" t="s">
        <v>909</v>
      </c>
      <c r="J2612" s="2" t="s">
        <v>910</v>
      </c>
    </row>
    <row r="2613" spans="6:10" ht="15" customHeight="1" x14ac:dyDescent="0.25">
      <c r="F2613" s="3" t="s">
        <v>4295</v>
      </c>
      <c r="G2613" s="2">
        <v>11066</v>
      </c>
      <c r="H2613" s="2" t="s">
        <v>767</v>
      </c>
      <c r="I2613" s="2" t="s">
        <v>820</v>
      </c>
      <c r="J2613" s="2" t="s">
        <v>821</v>
      </c>
    </row>
    <row r="2614" spans="6:10" ht="15" customHeight="1" x14ac:dyDescent="0.25">
      <c r="F2614" s="3" t="s">
        <v>4296</v>
      </c>
      <c r="G2614" s="2">
        <v>26449</v>
      </c>
      <c r="H2614" s="2" t="s">
        <v>1359</v>
      </c>
      <c r="I2614" s="2" t="s">
        <v>1360</v>
      </c>
      <c r="J2614" s="2" t="s">
        <v>1361</v>
      </c>
    </row>
    <row r="2615" spans="6:10" ht="15" customHeight="1" x14ac:dyDescent="0.25">
      <c r="F2615" s="3" t="s">
        <v>4297</v>
      </c>
      <c r="G2615" s="2">
        <v>26450</v>
      </c>
      <c r="H2615" s="2" t="s">
        <v>1359</v>
      </c>
      <c r="I2615" s="2" t="s">
        <v>1362</v>
      </c>
      <c r="J2615" s="2" t="s">
        <v>1363</v>
      </c>
    </row>
    <row r="2616" spans="6:10" ht="15" customHeight="1" x14ac:dyDescent="0.25">
      <c r="F2616" s="3" t="s">
        <v>4298</v>
      </c>
      <c r="G2616" s="2">
        <v>26448</v>
      </c>
      <c r="H2616" s="2" t="s">
        <v>1359</v>
      </c>
      <c r="I2616" s="2" t="s">
        <v>1364</v>
      </c>
      <c r="J2616" s="2" t="s">
        <v>1365</v>
      </c>
    </row>
    <row r="2617" spans="6:10" ht="15" customHeight="1" x14ac:dyDescent="0.25">
      <c r="F2617" s="3" t="s">
        <v>4299</v>
      </c>
      <c r="G2617" s="2">
        <v>26484</v>
      </c>
      <c r="H2617" s="2" t="s">
        <v>1359</v>
      </c>
      <c r="I2617" s="2" t="s">
        <v>1366</v>
      </c>
      <c r="J2617" s="2" t="s">
        <v>1367</v>
      </c>
    </row>
    <row r="2618" spans="6:10" ht="15" customHeight="1" x14ac:dyDescent="0.25">
      <c r="F2618" s="3" t="s">
        <v>4300</v>
      </c>
      <c r="G2618" s="2">
        <v>26451</v>
      </c>
      <c r="H2618" s="2" t="s">
        <v>1359</v>
      </c>
      <c r="I2618" s="2" t="s">
        <v>1368</v>
      </c>
      <c r="J2618" s="2" t="s">
        <v>1369</v>
      </c>
    </row>
    <row r="2619" spans="6:10" ht="15" customHeight="1" x14ac:dyDescent="0.25">
      <c r="F2619" s="3" t="s">
        <v>4301</v>
      </c>
      <c r="G2619" s="2">
        <v>26415</v>
      </c>
      <c r="H2619" s="2" t="s">
        <v>1359</v>
      </c>
      <c r="I2619" s="2" t="s">
        <v>1370</v>
      </c>
      <c r="J2619" s="2" t="s">
        <v>1371</v>
      </c>
    </row>
    <row r="2620" spans="6:10" ht="15" customHeight="1" x14ac:dyDescent="0.25">
      <c r="F2620" s="3" t="s">
        <v>4302</v>
      </c>
      <c r="G2620" s="2">
        <v>26416</v>
      </c>
      <c r="H2620" s="2" t="s">
        <v>1359</v>
      </c>
      <c r="I2620" s="2" t="s">
        <v>1372</v>
      </c>
      <c r="J2620" s="2" t="s">
        <v>1373</v>
      </c>
    </row>
    <row r="2621" spans="6:10" ht="15" customHeight="1" x14ac:dyDescent="0.25">
      <c r="F2621" s="3" t="s">
        <v>4303</v>
      </c>
      <c r="G2621" s="2">
        <v>26417</v>
      </c>
      <c r="H2621" s="2" t="s">
        <v>1359</v>
      </c>
      <c r="I2621" s="2" t="s">
        <v>1374</v>
      </c>
      <c r="J2621" s="2" t="s">
        <v>1375</v>
      </c>
    </row>
    <row r="2622" spans="6:10" ht="15" customHeight="1" x14ac:dyDescent="0.25">
      <c r="F2622" s="3" t="s">
        <v>4304</v>
      </c>
      <c r="G2622" s="2">
        <v>26453</v>
      </c>
      <c r="H2622" s="2" t="s">
        <v>1359</v>
      </c>
      <c r="I2622" s="2" t="s">
        <v>1376</v>
      </c>
      <c r="J2622" s="2" t="s">
        <v>1377</v>
      </c>
    </row>
    <row r="2623" spans="6:10" ht="15" customHeight="1" x14ac:dyDescent="0.25">
      <c r="F2623" s="3" t="s">
        <v>4305</v>
      </c>
      <c r="G2623" s="2">
        <v>26422</v>
      </c>
      <c r="H2623" s="2" t="s">
        <v>1359</v>
      </c>
      <c r="I2623" s="2" t="s">
        <v>1378</v>
      </c>
      <c r="J2623" s="2" t="s">
        <v>1379</v>
      </c>
    </row>
    <row r="2624" spans="6:10" ht="15" customHeight="1" x14ac:dyDescent="0.25">
      <c r="F2624" s="3" t="s">
        <v>4306</v>
      </c>
      <c r="G2624" s="2">
        <v>26423</v>
      </c>
      <c r="H2624" s="2" t="s">
        <v>1359</v>
      </c>
      <c r="I2624" s="2" t="s">
        <v>1380</v>
      </c>
      <c r="J2624" s="2" t="s">
        <v>1381</v>
      </c>
    </row>
    <row r="2625" spans="6:10" ht="15" customHeight="1" x14ac:dyDescent="0.25">
      <c r="F2625" s="3" t="s">
        <v>4307</v>
      </c>
      <c r="G2625" s="2">
        <v>26418</v>
      </c>
      <c r="H2625" s="2" t="s">
        <v>1359</v>
      </c>
      <c r="I2625" s="2" t="s">
        <v>1382</v>
      </c>
      <c r="J2625" s="2" t="s">
        <v>1383</v>
      </c>
    </row>
    <row r="2626" spans="6:10" ht="15" customHeight="1" x14ac:dyDescent="0.25">
      <c r="F2626" s="3" t="s">
        <v>4308</v>
      </c>
      <c r="G2626" s="2">
        <v>26420</v>
      </c>
      <c r="H2626" s="2" t="s">
        <v>1359</v>
      </c>
      <c r="I2626" s="2" t="s">
        <v>1384</v>
      </c>
      <c r="J2626" s="2" t="s">
        <v>1385</v>
      </c>
    </row>
    <row r="2627" spans="6:10" ht="15" customHeight="1" x14ac:dyDescent="0.25">
      <c r="F2627" s="3" t="s">
        <v>4309</v>
      </c>
      <c r="G2627" s="2">
        <v>26419</v>
      </c>
      <c r="H2627" s="2" t="s">
        <v>1359</v>
      </c>
      <c r="I2627" s="2" t="s">
        <v>1386</v>
      </c>
      <c r="J2627" s="2" t="s">
        <v>1387</v>
      </c>
    </row>
    <row r="2628" spans="6:10" ht="15" customHeight="1" x14ac:dyDescent="0.25">
      <c r="F2628" s="3" t="s">
        <v>4310</v>
      </c>
      <c r="G2628" s="2">
        <v>26477</v>
      </c>
      <c r="H2628" s="2" t="s">
        <v>1359</v>
      </c>
      <c r="I2628" s="2" t="s">
        <v>1388</v>
      </c>
      <c r="J2628" s="2" t="s">
        <v>1389</v>
      </c>
    </row>
    <row r="2629" spans="6:10" ht="15" customHeight="1" x14ac:dyDescent="0.25">
      <c r="F2629" s="3" t="s">
        <v>4311</v>
      </c>
      <c r="G2629" s="2">
        <v>14290</v>
      </c>
      <c r="H2629" s="2" t="s">
        <v>489</v>
      </c>
      <c r="I2629" s="2" t="s">
        <v>490</v>
      </c>
      <c r="J2629" s="2" t="s">
        <v>491</v>
      </c>
    </row>
    <row r="2630" spans="6:10" ht="15" customHeight="1" x14ac:dyDescent="0.25">
      <c r="F2630" s="3" t="s">
        <v>4312</v>
      </c>
      <c r="G2630" s="2">
        <v>17859</v>
      </c>
      <c r="H2630" s="2" t="s">
        <v>489</v>
      </c>
      <c r="I2630" s="2" t="s">
        <v>492</v>
      </c>
      <c r="J2630" s="2" t="s">
        <v>493</v>
      </c>
    </row>
    <row r="2631" spans="6:10" ht="15" customHeight="1" x14ac:dyDescent="0.25">
      <c r="F2631" s="3" t="s">
        <v>4313</v>
      </c>
      <c r="G2631" s="2">
        <v>14305</v>
      </c>
      <c r="H2631" s="2" t="s">
        <v>489</v>
      </c>
      <c r="I2631" s="2" t="s">
        <v>494</v>
      </c>
      <c r="J2631" s="2" t="s">
        <v>495</v>
      </c>
    </row>
    <row r="2632" spans="6:10" ht="15" customHeight="1" x14ac:dyDescent="0.25">
      <c r="F2632" s="3" t="s">
        <v>4314</v>
      </c>
      <c r="G2632" s="2">
        <v>17658</v>
      </c>
      <c r="H2632" s="2" t="s">
        <v>489</v>
      </c>
      <c r="I2632" s="2" t="s">
        <v>496</v>
      </c>
      <c r="J2632" s="2" t="s">
        <v>497</v>
      </c>
    </row>
    <row r="2633" spans="6:10" ht="15" customHeight="1" x14ac:dyDescent="0.25">
      <c r="F2633" s="3" t="s">
        <v>4315</v>
      </c>
      <c r="G2633" s="2">
        <v>14407</v>
      </c>
      <c r="H2633" s="2" t="s">
        <v>489</v>
      </c>
      <c r="I2633" s="2" t="s">
        <v>498</v>
      </c>
      <c r="J2633" s="2" t="s">
        <v>499</v>
      </c>
    </row>
    <row r="2634" spans="6:10" ht="15" customHeight="1" x14ac:dyDescent="0.25">
      <c r="F2634" s="3" t="s">
        <v>4316</v>
      </c>
      <c r="G2634" s="2">
        <v>17735</v>
      </c>
      <c r="H2634" s="2" t="s">
        <v>489</v>
      </c>
      <c r="I2634" s="2" t="s">
        <v>500</v>
      </c>
      <c r="J2634" s="2" t="s">
        <v>501</v>
      </c>
    </row>
    <row r="2635" spans="6:10" ht="15" customHeight="1" x14ac:dyDescent="0.25">
      <c r="F2635" s="3" t="s">
        <v>4317</v>
      </c>
      <c r="G2635" s="2">
        <v>21397</v>
      </c>
      <c r="H2635" s="2" t="s">
        <v>1163</v>
      </c>
      <c r="I2635" s="2" t="s">
        <v>1413</v>
      </c>
      <c r="J2635" s="2" t="s">
        <v>1414</v>
      </c>
    </row>
    <row r="2636" spans="6:10" ht="15" customHeight="1" x14ac:dyDescent="0.25">
      <c r="F2636" s="3" t="s">
        <v>4318</v>
      </c>
      <c r="G2636" s="2">
        <v>21418</v>
      </c>
      <c r="H2636" s="2" t="s">
        <v>1163</v>
      </c>
      <c r="I2636" s="2" t="s">
        <v>1466</v>
      </c>
      <c r="J2636" s="2" t="s">
        <v>1467</v>
      </c>
    </row>
    <row r="2637" spans="6:10" ht="15" customHeight="1" x14ac:dyDescent="0.25">
      <c r="F2637" s="3" t="s">
        <v>4319</v>
      </c>
      <c r="G2637" s="2">
        <v>27307</v>
      </c>
      <c r="H2637" s="2" t="s">
        <v>1163</v>
      </c>
      <c r="I2637" s="2" t="s">
        <v>1164</v>
      </c>
      <c r="J2637" s="2" t="s">
        <v>1165</v>
      </c>
    </row>
    <row r="2638" spans="6:10" ht="15" customHeight="1" x14ac:dyDescent="0.25">
      <c r="F2638" s="3" t="s">
        <v>4320</v>
      </c>
      <c r="G2638" s="2">
        <v>21392</v>
      </c>
      <c r="H2638" s="2" t="s">
        <v>1163</v>
      </c>
      <c r="I2638" s="2" t="s">
        <v>1166</v>
      </c>
      <c r="J2638" s="2" t="s">
        <v>1167</v>
      </c>
    </row>
    <row r="2639" spans="6:10" ht="15" customHeight="1" x14ac:dyDescent="0.25">
      <c r="F2639" s="3" t="s">
        <v>4321</v>
      </c>
      <c r="G2639" s="2">
        <v>99000030</v>
      </c>
      <c r="H2639" s="2" t="s">
        <v>540</v>
      </c>
      <c r="I2639" s="2" t="s">
        <v>264</v>
      </c>
      <c r="J2639" s="2" t="s">
        <v>725</v>
      </c>
    </row>
    <row r="2640" spans="6:10" ht="15" customHeight="1" x14ac:dyDescent="0.25">
      <c r="F2640" s="3" t="s">
        <v>4322</v>
      </c>
      <c r="G2640" s="2">
        <v>99000031</v>
      </c>
      <c r="H2640" s="2" t="s">
        <v>728</v>
      </c>
      <c r="I2640" s="2" t="s">
        <v>264</v>
      </c>
      <c r="J2640" s="2" t="s">
        <v>911</v>
      </c>
    </row>
    <row r="2641" spans="6:10" ht="15" customHeight="1" x14ac:dyDescent="0.25">
      <c r="F2641" s="3" t="s">
        <v>4323</v>
      </c>
      <c r="G2641" s="2">
        <v>99000050</v>
      </c>
      <c r="H2641" s="2" t="s">
        <v>1469</v>
      </c>
      <c r="I2641" s="2" t="s">
        <v>264</v>
      </c>
      <c r="J2641" s="2" t="s">
        <v>1476</v>
      </c>
    </row>
    <row r="2642" spans="6:10" ht="15" customHeight="1" x14ac:dyDescent="0.25">
      <c r="F2642" s="3" t="s">
        <v>4324</v>
      </c>
      <c r="G2642" s="2">
        <v>99000048</v>
      </c>
      <c r="H2642" s="2" t="s">
        <v>645</v>
      </c>
      <c r="I2642" s="2" t="s">
        <v>264</v>
      </c>
      <c r="J2642" s="2" t="s">
        <v>726</v>
      </c>
    </row>
    <row r="2643" spans="6:10" ht="15" customHeight="1" x14ac:dyDescent="0.25">
      <c r="F2643" s="3" t="s">
        <v>4325</v>
      </c>
      <c r="G2643" s="2">
        <v>99000032</v>
      </c>
      <c r="H2643" s="2" t="s">
        <v>741</v>
      </c>
      <c r="I2643" s="2" t="s">
        <v>264</v>
      </c>
      <c r="J2643" s="2" t="s">
        <v>912</v>
      </c>
    </row>
    <row r="2644" spans="6:10" ht="15" customHeight="1" x14ac:dyDescent="0.25">
      <c r="F2644" s="3" t="s">
        <v>4326</v>
      </c>
      <c r="G2644" s="2">
        <v>99000049</v>
      </c>
      <c r="H2644" s="2" t="s">
        <v>1083</v>
      </c>
      <c r="I2644" s="2" t="s">
        <v>264</v>
      </c>
      <c r="J2644" s="2" t="s">
        <v>1169</v>
      </c>
    </row>
    <row r="2645" spans="6:10" ht="15" customHeight="1" x14ac:dyDescent="0.25">
      <c r="F2645" s="3" t="s">
        <v>4327</v>
      </c>
      <c r="G2645" s="2">
        <v>99000063</v>
      </c>
      <c r="H2645" s="2" t="s">
        <v>1060</v>
      </c>
      <c r="I2645" s="2" t="s">
        <v>264</v>
      </c>
      <c r="J2645" s="2" t="s">
        <v>1072</v>
      </c>
    </row>
    <row r="2646" spans="6:10" ht="15" customHeight="1" x14ac:dyDescent="0.25">
      <c r="F2646" s="3" t="s">
        <v>4328</v>
      </c>
      <c r="G2646" s="2">
        <v>99000044</v>
      </c>
      <c r="H2646" s="2" t="s">
        <v>1218</v>
      </c>
      <c r="I2646" s="2" t="s">
        <v>264</v>
      </c>
      <c r="J2646" s="2" t="s">
        <v>1239</v>
      </c>
    </row>
    <row r="2647" spans="6:10" ht="15" customHeight="1" x14ac:dyDescent="0.25">
      <c r="F2647" s="3" t="s">
        <v>4329</v>
      </c>
      <c r="G2647" s="2">
        <v>99000040</v>
      </c>
      <c r="H2647" s="2" t="s">
        <v>1421</v>
      </c>
      <c r="I2647" s="2" t="s">
        <v>264</v>
      </c>
      <c r="J2647" s="2" t="s">
        <v>1430</v>
      </c>
    </row>
    <row r="2648" spans="6:10" ht="15" customHeight="1" x14ac:dyDescent="0.25">
      <c r="F2648" s="3" t="s">
        <v>4330</v>
      </c>
      <c r="G2648" s="2">
        <v>99000027</v>
      </c>
      <c r="H2648" s="2" t="s">
        <v>2519</v>
      </c>
      <c r="I2648" s="2" t="s">
        <v>264</v>
      </c>
      <c r="J2648" s="2" t="s">
        <v>2764</v>
      </c>
    </row>
    <row r="2649" spans="6:10" ht="15" customHeight="1" x14ac:dyDescent="0.25">
      <c r="F2649" s="3" t="s">
        <v>4331</v>
      </c>
      <c r="G2649" s="2">
        <v>99000035</v>
      </c>
      <c r="H2649" s="2" t="s">
        <v>1252</v>
      </c>
      <c r="I2649" s="2" t="s">
        <v>264</v>
      </c>
      <c r="J2649" s="2" t="s">
        <v>1259</v>
      </c>
    </row>
    <row r="2650" spans="6:10" ht="15" customHeight="1" x14ac:dyDescent="0.25">
      <c r="F2650" s="3" t="s">
        <v>4332</v>
      </c>
      <c r="G2650" s="2">
        <v>99000070</v>
      </c>
      <c r="H2650" s="2" t="s">
        <v>1141</v>
      </c>
      <c r="I2650" s="2" t="s">
        <v>264</v>
      </c>
      <c r="J2650" s="2" t="s">
        <v>1177</v>
      </c>
    </row>
    <row r="2651" spans="6:10" ht="15" customHeight="1" x14ac:dyDescent="0.25">
      <c r="F2651" s="3" t="s">
        <v>4333</v>
      </c>
      <c r="G2651" s="2">
        <v>99000034</v>
      </c>
      <c r="H2651" s="2" t="s">
        <v>1225</v>
      </c>
      <c r="I2651" s="2" t="s">
        <v>264</v>
      </c>
      <c r="J2651" s="2" t="s">
        <v>1240</v>
      </c>
    </row>
    <row r="2652" spans="6:10" ht="15" customHeight="1" x14ac:dyDescent="0.25">
      <c r="F2652" s="3" t="s">
        <v>4334</v>
      </c>
      <c r="G2652" s="2">
        <v>99000013</v>
      </c>
      <c r="H2652" s="2" t="s">
        <v>245</v>
      </c>
      <c r="I2652" s="2" t="s">
        <v>264</v>
      </c>
      <c r="J2652" s="2" t="s">
        <v>281</v>
      </c>
    </row>
    <row r="2653" spans="6:10" ht="15" customHeight="1" x14ac:dyDescent="0.25">
      <c r="F2653" s="3" t="s">
        <v>4335</v>
      </c>
      <c r="G2653" s="2">
        <v>99000036</v>
      </c>
      <c r="H2653" s="2" t="s">
        <v>760</v>
      </c>
      <c r="I2653" s="2" t="s">
        <v>264</v>
      </c>
      <c r="J2653" s="2" t="s">
        <v>913</v>
      </c>
    </row>
    <row r="2654" spans="6:10" ht="15" customHeight="1" x14ac:dyDescent="0.25">
      <c r="F2654" s="3" t="s">
        <v>4336</v>
      </c>
      <c r="G2654" s="2">
        <v>99000046</v>
      </c>
      <c r="H2654" s="2" t="s">
        <v>1322</v>
      </c>
      <c r="I2654" s="2" t="s">
        <v>264</v>
      </c>
      <c r="J2654" s="2" t="s">
        <v>1333</v>
      </c>
    </row>
    <row r="2655" spans="6:10" ht="15" customHeight="1" x14ac:dyDescent="0.25">
      <c r="F2655" s="3" t="s">
        <v>4337</v>
      </c>
      <c r="G2655" s="2">
        <v>99000038</v>
      </c>
      <c r="H2655" s="2" t="s">
        <v>1004</v>
      </c>
      <c r="I2655" s="2" t="s">
        <v>264</v>
      </c>
      <c r="J2655" s="2" t="s">
        <v>1029</v>
      </c>
    </row>
    <row r="2656" spans="6:10" ht="15" customHeight="1" x14ac:dyDescent="0.25">
      <c r="F2656" s="3" t="s">
        <v>4338</v>
      </c>
      <c r="G2656" s="2">
        <v>99000069</v>
      </c>
      <c r="H2656" s="2" t="s">
        <v>1463</v>
      </c>
      <c r="I2656" s="2" t="s">
        <v>264</v>
      </c>
      <c r="J2656" s="2" t="s">
        <v>1468</v>
      </c>
    </row>
    <row r="2657" spans="6:10" ht="15" customHeight="1" x14ac:dyDescent="0.25">
      <c r="F2657" s="3" t="s">
        <v>4339</v>
      </c>
      <c r="G2657" s="2">
        <v>99000041</v>
      </c>
      <c r="H2657" s="2" t="s">
        <v>767</v>
      </c>
      <c r="I2657" s="2" t="s">
        <v>264</v>
      </c>
      <c r="J2657" s="2" t="s">
        <v>914</v>
      </c>
    </row>
    <row r="2658" spans="6:10" ht="15" customHeight="1" x14ac:dyDescent="0.25">
      <c r="F2658" s="3" t="s">
        <v>4340</v>
      </c>
      <c r="G2658" s="2">
        <v>99000037</v>
      </c>
      <c r="H2658" s="2" t="s">
        <v>1359</v>
      </c>
      <c r="I2658" s="2" t="s">
        <v>264</v>
      </c>
      <c r="J2658" s="2" t="s">
        <v>1392</v>
      </c>
    </row>
    <row r="2659" spans="6:10" ht="15" customHeight="1" x14ac:dyDescent="0.25">
      <c r="F2659" s="3" t="s">
        <v>4341</v>
      </c>
      <c r="G2659" s="2">
        <v>99000024</v>
      </c>
      <c r="H2659" s="2" t="s">
        <v>489</v>
      </c>
      <c r="I2659" s="2" t="s">
        <v>264</v>
      </c>
      <c r="J2659" s="2" t="s">
        <v>504</v>
      </c>
    </row>
    <row r="2660" spans="6:10" ht="15" customHeight="1" x14ac:dyDescent="0.25">
      <c r="F2660" s="3" t="s">
        <v>4342</v>
      </c>
      <c r="G2660" s="2">
        <v>99000062</v>
      </c>
      <c r="H2660" s="2" t="s">
        <v>1163</v>
      </c>
      <c r="I2660" s="2" t="s">
        <v>264</v>
      </c>
      <c r="J2660" s="2" t="s">
        <v>1179</v>
      </c>
    </row>
    <row r="2661" spans="6:10" ht="15" customHeight="1" x14ac:dyDescent="0.25">
      <c r="F2661" s="3" t="s">
        <v>4343</v>
      </c>
      <c r="G2661" s="2">
        <v>99000017</v>
      </c>
      <c r="H2661" s="2" t="s">
        <v>283</v>
      </c>
      <c r="I2661" s="2" t="s">
        <v>284</v>
      </c>
      <c r="J2661" s="2" t="s">
        <v>285</v>
      </c>
    </row>
    <row r="2662" spans="6:10" ht="15" customHeight="1" x14ac:dyDescent="0.25">
      <c r="F2662" s="3" t="s">
        <v>4344</v>
      </c>
      <c r="G2662" s="2">
        <v>99000017</v>
      </c>
      <c r="H2662" s="2" t="s">
        <v>283</v>
      </c>
      <c r="I2662" s="2" t="s">
        <v>284</v>
      </c>
      <c r="J2662" s="2" t="s">
        <v>285</v>
      </c>
    </row>
    <row r="2663" spans="6:10" ht="15" customHeight="1" x14ac:dyDescent="0.25">
      <c r="F2663" s="3" t="s">
        <v>4345</v>
      </c>
      <c r="G2663" s="2">
        <v>99000103</v>
      </c>
      <c r="H2663" s="2" t="s">
        <v>2780</v>
      </c>
      <c r="I2663" s="2" t="s">
        <v>2780</v>
      </c>
      <c r="J2663" s="2" t="s">
        <v>2781</v>
      </c>
    </row>
    <row r="2664" spans="6:10" ht="15" customHeight="1" x14ac:dyDescent="0.25">
      <c r="F2664" s="3" t="s">
        <v>4346</v>
      </c>
      <c r="G2664" s="2">
        <v>99000103</v>
      </c>
      <c r="H2664" s="2" t="s">
        <v>2780</v>
      </c>
      <c r="I2664" s="2" t="s">
        <v>2780</v>
      </c>
      <c r="J2664" s="2" t="s">
        <v>2781</v>
      </c>
    </row>
    <row r="2665" spans="6:10" ht="15" customHeight="1" x14ac:dyDescent="0.25">
      <c r="F2665" s="3" t="s">
        <v>4347</v>
      </c>
      <c r="G2665" s="2">
        <v>99000103</v>
      </c>
      <c r="H2665" s="2" t="s">
        <v>2780</v>
      </c>
      <c r="I2665" s="2" t="s">
        <v>2780</v>
      </c>
      <c r="J2665" s="2" t="s">
        <v>2781</v>
      </c>
    </row>
    <row r="2666" spans="6:10" ht="15" customHeight="1" x14ac:dyDescent="0.25">
      <c r="F2666" s="3" t="s">
        <v>4348</v>
      </c>
      <c r="G2666" s="2">
        <v>99000103</v>
      </c>
      <c r="H2666" s="2" t="s">
        <v>2780</v>
      </c>
      <c r="I2666" s="2" t="s">
        <v>2780</v>
      </c>
      <c r="J2666" s="2" t="s">
        <v>2781</v>
      </c>
    </row>
    <row r="2667" spans="6:10" ht="15" customHeight="1" x14ac:dyDescent="0.25">
      <c r="F2667" s="3" t="s">
        <v>4349</v>
      </c>
      <c r="G2667" s="2">
        <v>99000103</v>
      </c>
      <c r="H2667" s="2" t="s">
        <v>2780</v>
      </c>
      <c r="I2667" s="2" t="s">
        <v>2780</v>
      </c>
      <c r="J2667" s="2" t="s">
        <v>2781</v>
      </c>
    </row>
    <row r="2668" spans="6:10" ht="15" customHeight="1" x14ac:dyDescent="0.25">
      <c r="F2668" s="3" t="s">
        <v>4350</v>
      </c>
      <c r="G2668" s="2">
        <v>99000103</v>
      </c>
      <c r="H2668" s="2" t="s">
        <v>2780</v>
      </c>
      <c r="I2668" s="2" t="s">
        <v>2780</v>
      </c>
      <c r="J2668" s="2" t="s">
        <v>2781</v>
      </c>
    </row>
    <row r="2669" spans="6:10" ht="15" customHeight="1" x14ac:dyDescent="0.25">
      <c r="F2669" s="3" t="s">
        <v>4351</v>
      </c>
      <c r="G2669" s="2">
        <v>99000103</v>
      </c>
      <c r="H2669" s="2" t="s">
        <v>2780</v>
      </c>
      <c r="I2669" s="2" t="s">
        <v>2780</v>
      </c>
      <c r="J2669" s="2" t="s">
        <v>2781</v>
      </c>
    </row>
    <row r="2670" spans="6:10" ht="15" customHeight="1" x14ac:dyDescent="0.25">
      <c r="F2670" s="3" t="s">
        <v>4352</v>
      </c>
      <c r="G2670" s="2">
        <v>99000103</v>
      </c>
      <c r="H2670" s="2" t="s">
        <v>2780</v>
      </c>
      <c r="I2670" s="2" t="s">
        <v>2780</v>
      </c>
      <c r="J2670" s="2" t="s">
        <v>2781</v>
      </c>
    </row>
    <row r="2671" spans="6:10" ht="15" customHeight="1" x14ac:dyDescent="0.25">
      <c r="F2671" s="3" t="s">
        <v>4353</v>
      </c>
      <c r="G2671" s="2">
        <v>99000103</v>
      </c>
      <c r="H2671" s="2" t="s">
        <v>2780</v>
      </c>
      <c r="I2671" s="2" t="s">
        <v>2780</v>
      </c>
      <c r="J2671" s="2" t="s">
        <v>2781</v>
      </c>
    </row>
    <row r="2672" spans="6:10" ht="15" customHeight="1" x14ac:dyDescent="0.25">
      <c r="F2672" s="3" t="s">
        <v>4354</v>
      </c>
      <c r="G2672" s="2">
        <v>99000103</v>
      </c>
      <c r="H2672" s="2" t="s">
        <v>2780</v>
      </c>
      <c r="I2672" s="2" t="s">
        <v>2780</v>
      </c>
      <c r="J2672" s="2" t="s">
        <v>2781</v>
      </c>
    </row>
    <row r="2673" spans="6:10" ht="15" customHeight="1" x14ac:dyDescent="0.25">
      <c r="F2673" s="3" t="s">
        <v>4355</v>
      </c>
      <c r="G2673" s="2">
        <v>99000103</v>
      </c>
      <c r="H2673" s="2" t="s">
        <v>2780</v>
      </c>
      <c r="I2673" s="2" t="s">
        <v>2780</v>
      </c>
      <c r="J2673" s="2" t="s">
        <v>2781</v>
      </c>
    </row>
    <row r="2674" spans="6:10" ht="15" customHeight="1" x14ac:dyDescent="0.25">
      <c r="F2674" s="3" t="s">
        <v>4356</v>
      </c>
      <c r="G2674" s="2">
        <v>99000103</v>
      </c>
      <c r="H2674" s="2" t="s">
        <v>2780</v>
      </c>
      <c r="I2674" s="2" t="s">
        <v>2780</v>
      </c>
      <c r="J2674" s="2" t="s">
        <v>2781</v>
      </c>
    </row>
    <row r="2675" spans="6:10" ht="15" customHeight="1" x14ac:dyDescent="0.25">
      <c r="F2675" s="3" t="s">
        <v>4357</v>
      </c>
      <c r="G2675" s="2">
        <v>99000103</v>
      </c>
      <c r="H2675" s="2" t="s">
        <v>2780</v>
      </c>
      <c r="I2675" s="2" t="s">
        <v>2780</v>
      </c>
      <c r="J2675" s="2" t="s">
        <v>2781</v>
      </c>
    </row>
    <row r="2676" spans="6:10" ht="15" customHeight="1" x14ac:dyDescent="0.25">
      <c r="F2676" s="3" t="s">
        <v>4358</v>
      </c>
      <c r="G2676" s="2">
        <v>99000103</v>
      </c>
      <c r="H2676" s="2" t="s">
        <v>2780</v>
      </c>
      <c r="I2676" s="2" t="s">
        <v>2780</v>
      </c>
      <c r="J2676" s="2" t="s">
        <v>2781</v>
      </c>
    </row>
    <row r="2677" spans="6:10" ht="15" customHeight="1" x14ac:dyDescent="0.25">
      <c r="F2677" s="3" t="s">
        <v>4359</v>
      </c>
      <c r="G2677" s="2">
        <v>99000103</v>
      </c>
      <c r="H2677" s="2" t="s">
        <v>2780</v>
      </c>
      <c r="I2677" s="2" t="s">
        <v>2780</v>
      </c>
      <c r="J2677" s="2" t="s">
        <v>2781</v>
      </c>
    </row>
    <row r="2678" spans="6:10" ht="15" customHeight="1" x14ac:dyDescent="0.25">
      <c r="F2678" s="3" t="s">
        <v>4360</v>
      </c>
      <c r="G2678" s="2">
        <v>99000103</v>
      </c>
      <c r="H2678" s="2" t="s">
        <v>2780</v>
      </c>
      <c r="I2678" s="2" t="s">
        <v>2780</v>
      </c>
      <c r="J2678" s="2" t="s">
        <v>2781</v>
      </c>
    </row>
    <row r="2679" spans="6:10" ht="15" customHeight="1" x14ac:dyDescent="0.25">
      <c r="F2679" s="3" t="s">
        <v>4361</v>
      </c>
      <c r="G2679" s="2">
        <v>99000103</v>
      </c>
      <c r="H2679" s="2" t="s">
        <v>2780</v>
      </c>
      <c r="I2679" s="2" t="s">
        <v>2780</v>
      </c>
      <c r="J2679" s="2" t="s">
        <v>2781</v>
      </c>
    </row>
    <row r="2680" spans="6:10" ht="15" customHeight="1" x14ac:dyDescent="0.25">
      <c r="F2680" s="3" t="s">
        <v>4362</v>
      </c>
      <c r="G2680" s="2">
        <v>99000103</v>
      </c>
      <c r="H2680" s="2" t="s">
        <v>2780</v>
      </c>
      <c r="I2680" s="2" t="s">
        <v>2780</v>
      </c>
      <c r="J2680" s="2" t="s">
        <v>2781</v>
      </c>
    </row>
    <row r="2681" spans="6:10" ht="15" customHeight="1" x14ac:dyDescent="0.25">
      <c r="F2681" s="3" t="s">
        <v>4363</v>
      </c>
      <c r="G2681" s="2">
        <v>99000103</v>
      </c>
      <c r="H2681" s="2" t="s">
        <v>2780</v>
      </c>
      <c r="I2681" s="2" t="s">
        <v>2780</v>
      </c>
      <c r="J2681" s="2" t="s">
        <v>2781</v>
      </c>
    </row>
    <row r="2682" spans="6:10" ht="15" customHeight="1" x14ac:dyDescent="0.25">
      <c r="F2682" s="3" t="s">
        <v>4364</v>
      </c>
      <c r="G2682" s="2">
        <v>99000103</v>
      </c>
      <c r="H2682" s="2" t="s">
        <v>2780</v>
      </c>
      <c r="I2682" s="2" t="s">
        <v>2780</v>
      </c>
      <c r="J2682" s="2" t="s">
        <v>2781</v>
      </c>
    </row>
    <row r="2683" spans="6:10" ht="15" customHeight="1" x14ac:dyDescent="0.25">
      <c r="F2683" s="3" t="s">
        <v>4365</v>
      </c>
      <c r="G2683" s="2">
        <v>99000103</v>
      </c>
      <c r="H2683" s="2" t="s">
        <v>2780</v>
      </c>
      <c r="I2683" s="2" t="s">
        <v>2780</v>
      </c>
      <c r="J2683" s="2" t="s">
        <v>2781</v>
      </c>
    </row>
    <row r="2684" spans="6:10" ht="15" customHeight="1" x14ac:dyDescent="0.25">
      <c r="F2684" s="3" t="s">
        <v>4366</v>
      </c>
      <c r="G2684" s="2">
        <v>99000103</v>
      </c>
      <c r="H2684" s="2" t="s">
        <v>2780</v>
      </c>
      <c r="I2684" s="2" t="s">
        <v>2780</v>
      </c>
      <c r="J2684" s="2" t="s">
        <v>2781</v>
      </c>
    </row>
    <row r="2685" spans="6:10" ht="15" customHeight="1" x14ac:dyDescent="0.25">
      <c r="F2685" s="3" t="s">
        <v>4367</v>
      </c>
      <c r="G2685" s="2">
        <v>99000103</v>
      </c>
      <c r="H2685" s="2" t="s">
        <v>2780</v>
      </c>
      <c r="I2685" s="2" t="s">
        <v>2780</v>
      </c>
      <c r="J2685" s="2" t="s">
        <v>2781</v>
      </c>
    </row>
    <row r="2686" spans="6:10" ht="15" customHeight="1" x14ac:dyDescent="0.25">
      <c r="F2686" s="3" t="s">
        <v>4368</v>
      </c>
      <c r="G2686" s="2">
        <v>99000103</v>
      </c>
      <c r="H2686" s="2" t="s">
        <v>2780</v>
      </c>
      <c r="I2686" s="2" t="s">
        <v>2780</v>
      </c>
      <c r="J2686" s="2" t="s">
        <v>2781</v>
      </c>
    </row>
    <row r="2687" spans="6:10" ht="15" customHeight="1" x14ac:dyDescent="0.25">
      <c r="F2687" s="3" t="s">
        <v>4369</v>
      </c>
      <c r="G2687" s="2">
        <v>99000103</v>
      </c>
      <c r="H2687" s="2" t="s">
        <v>2780</v>
      </c>
      <c r="I2687" s="2" t="s">
        <v>2780</v>
      </c>
      <c r="J2687" s="2" t="s">
        <v>2781</v>
      </c>
    </row>
    <row r="2688" spans="6:10" ht="15" customHeight="1" x14ac:dyDescent="0.25">
      <c r="F2688" s="3" t="s">
        <v>4370</v>
      </c>
      <c r="G2688" s="2">
        <v>99000103</v>
      </c>
      <c r="H2688" s="2" t="s">
        <v>2780</v>
      </c>
      <c r="I2688" s="2" t="s">
        <v>2780</v>
      </c>
      <c r="J2688" s="2" t="s">
        <v>2781</v>
      </c>
    </row>
    <row r="2689" spans="6:10" ht="15" customHeight="1" x14ac:dyDescent="0.25">
      <c r="F2689" s="3" t="s">
        <v>4371</v>
      </c>
      <c r="G2689" s="2">
        <v>99000103</v>
      </c>
      <c r="H2689" s="2" t="s">
        <v>2780</v>
      </c>
      <c r="I2689" s="2" t="s">
        <v>2780</v>
      </c>
      <c r="J2689" s="2" t="s">
        <v>2781</v>
      </c>
    </row>
    <row r="2690" spans="6:10" ht="15" customHeight="1" x14ac:dyDescent="0.25">
      <c r="F2690" s="3" t="s">
        <v>4372</v>
      </c>
      <c r="G2690" s="2">
        <v>12578</v>
      </c>
      <c r="H2690" s="2" t="s">
        <v>1074</v>
      </c>
      <c r="I2690" s="2" t="s">
        <v>1075</v>
      </c>
      <c r="J2690" s="2" t="s">
        <v>1076</v>
      </c>
    </row>
    <row r="2691" spans="6:10" ht="15" customHeight="1" x14ac:dyDescent="0.25">
      <c r="F2691" s="3" t="s">
        <v>4373</v>
      </c>
      <c r="G2691" s="2">
        <v>12605</v>
      </c>
      <c r="H2691" s="2" t="s">
        <v>1074</v>
      </c>
      <c r="I2691" s="2" t="s">
        <v>1111</v>
      </c>
      <c r="J2691" s="2" t="s">
        <v>1560</v>
      </c>
    </row>
    <row r="2692" spans="6:10" ht="15" customHeight="1" x14ac:dyDescent="0.25">
      <c r="F2692" s="3" t="s">
        <v>4374</v>
      </c>
      <c r="G2692" s="2">
        <v>12577</v>
      </c>
      <c r="H2692" s="2" t="s">
        <v>1074</v>
      </c>
      <c r="I2692" s="2" t="s">
        <v>1565</v>
      </c>
      <c r="J2692" s="2" t="s">
        <v>1566</v>
      </c>
    </row>
    <row r="2693" spans="6:10" ht="15" customHeight="1" x14ac:dyDescent="0.25">
      <c r="F2693" s="3" t="s">
        <v>4375</v>
      </c>
      <c r="G2693" s="2">
        <v>12609</v>
      </c>
      <c r="H2693" s="2" t="s">
        <v>1074</v>
      </c>
      <c r="I2693" s="2" t="s">
        <v>1568</v>
      </c>
      <c r="J2693" s="2" t="s">
        <v>1569</v>
      </c>
    </row>
    <row r="2694" spans="6:10" ht="15" customHeight="1" x14ac:dyDescent="0.25">
      <c r="F2694" s="3" t="s">
        <v>4376</v>
      </c>
      <c r="G2694" s="2">
        <v>12576</v>
      </c>
      <c r="H2694" s="2" t="s">
        <v>1074</v>
      </c>
      <c r="I2694" s="2" t="s">
        <v>1077</v>
      </c>
      <c r="J2694" s="2" t="s">
        <v>1078</v>
      </c>
    </row>
    <row r="2695" spans="6:10" ht="15" customHeight="1" x14ac:dyDescent="0.25">
      <c r="F2695" s="3" t="s">
        <v>4377</v>
      </c>
      <c r="G2695" s="2">
        <v>12573</v>
      </c>
      <c r="H2695" s="2" t="s">
        <v>1074</v>
      </c>
      <c r="I2695" s="2" t="s">
        <v>1079</v>
      </c>
      <c r="J2695" s="2" t="s">
        <v>1080</v>
      </c>
    </row>
    <row r="2696" spans="6:10" ht="15" customHeight="1" x14ac:dyDescent="0.25">
      <c r="F2696" s="3" t="s">
        <v>4378</v>
      </c>
      <c r="G2696" s="2">
        <v>12574</v>
      </c>
      <c r="H2696" s="2" t="s">
        <v>1074</v>
      </c>
      <c r="I2696" s="2" t="s">
        <v>1576</v>
      </c>
      <c r="J2696" s="2" t="s">
        <v>1577</v>
      </c>
    </row>
    <row r="2697" spans="6:10" ht="15" customHeight="1" x14ac:dyDescent="0.25">
      <c r="F2697" s="3" t="s">
        <v>4379</v>
      </c>
      <c r="G2697" s="2">
        <v>12560</v>
      </c>
      <c r="H2697" s="2" t="s">
        <v>1074</v>
      </c>
      <c r="I2697" s="2" t="s">
        <v>1081</v>
      </c>
      <c r="J2697" s="2" t="s">
        <v>1082</v>
      </c>
    </row>
    <row r="2698" spans="6:10" ht="15" customHeight="1" x14ac:dyDescent="0.25">
      <c r="F2698" s="3" t="s">
        <v>4380</v>
      </c>
      <c r="G2698" s="2">
        <v>33765</v>
      </c>
      <c r="H2698" s="2" t="s">
        <v>19</v>
      </c>
      <c r="I2698" s="2" t="s">
        <v>20</v>
      </c>
      <c r="J2698" s="2" t="s">
        <v>21</v>
      </c>
    </row>
    <row r="2699" spans="6:10" ht="15" customHeight="1" x14ac:dyDescent="0.25">
      <c r="F2699" s="3" t="s">
        <v>4381</v>
      </c>
      <c r="G2699" s="2">
        <v>28055</v>
      </c>
      <c r="H2699" s="2" t="s">
        <v>1584</v>
      </c>
      <c r="I2699" s="2" t="s">
        <v>1585</v>
      </c>
      <c r="J2699" s="2" t="s">
        <v>1586</v>
      </c>
    </row>
    <row r="2700" spans="6:10" ht="15" customHeight="1" x14ac:dyDescent="0.25">
      <c r="F2700" s="3" t="s">
        <v>4382</v>
      </c>
      <c r="G2700" s="2">
        <v>28056</v>
      </c>
      <c r="H2700" s="2" t="s">
        <v>1584</v>
      </c>
      <c r="I2700" s="2" t="s">
        <v>1591</v>
      </c>
      <c r="J2700" s="2" t="s">
        <v>1592</v>
      </c>
    </row>
    <row r="2701" spans="6:10" ht="15" customHeight="1" x14ac:dyDescent="0.25">
      <c r="F2701" s="3" t="s">
        <v>4383</v>
      </c>
      <c r="G2701" s="2">
        <v>451</v>
      </c>
      <c r="H2701" s="2" t="s">
        <v>23</v>
      </c>
      <c r="I2701" s="2" t="s">
        <v>27</v>
      </c>
      <c r="J2701" s="2" t="s">
        <v>28</v>
      </c>
    </row>
    <row r="2702" spans="6:10" ht="15" customHeight="1" x14ac:dyDescent="0.25">
      <c r="F2702" s="3" t="s">
        <v>4384</v>
      </c>
      <c r="G2702" s="2">
        <v>460</v>
      </c>
      <c r="H2702" s="2" t="s">
        <v>23</v>
      </c>
      <c r="I2702" s="2" t="s">
        <v>30</v>
      </c>
      <c r="J2702" s="2" t="s">
        <v>31</v>
      </c>
    </row>
    <row r="2703" spans="6:10" ht="15" customHeight="1" x14ac:dyDescent="0.25">
      <c r="F2703" s="3" t="s">
        <v>4385</v>
      </c>
      <c r="G2703" s="2">
        <v>470</v>
      </c>
      <c r="H2703" s="2" t="s">
        <v>23</v>
      </c>
      <c r="I2703" s="2" t="s">
        <v>33</v>
      </c>
      <c r="J2703" s="2" t="s">
        <v>34</v>
      </c>
    </row>
    <row r="2704" spans="6:10" ht="15" customHeight="1" x14ac:dyDescent="0.25">
      <c r="F2704" s="3" t="s">
        <v>4386</v>
      </c>
      <c r="G2704" s="2">
        <v>1125</v>
      </c>
      <c r="H2704" s="2" t="s">
        <v>23</v>
      </c>
      <c r="I2704" s="2" t="s">
        <v>287</v>
      </c>
      <c r="J2704" s="2" t="s">
        <v>288</v>
      </c>
    </row>
    <row r="2705" spans="6:10" ht="15" customHeight="1" x14ac:dyDescent="0.25">
      <c r="F2705" s="3" t="s">
        <v>4387</v>
      </c>
      <c r="G2705" s="2">
        <v>473</v>
      </c>
      <c r="H2705" s="2" t="s">
        <v>23</v>
      </c>
      <c r="I2705" s="2" t="s">
        <v>1202</v>
      </c>
      <c r="J2705" s="2" t="s">
        <v>1203</v>
      </c>
    </row>
    <row r="2706" spans="6:10" ht="15" customHeight="1" x14ac:dyDescent="0.25">
      <c r="F2706" s="3" t="s">
        <v>4388</v>
      </c>
      <c r="G2706" s="2">
        <v>474</v>
      </c>
      <c r="H2706" s="2" t="s">
        <v>23</v>
      </c>
      <c r="I2706" s="2" t="s">
        <v>1204</v>
      </c>
      <c r="J2706" s="2" t="s">
        <v>1205</v>
      </c>
    </row>
    <row r="2707" spans="6:10" ht="15" customHeight="1" x14ac:dyDescent="0.25">
      <c r="F2707" s="3" t="s">
        <v>4389</v>
      </c>
      <c r="G2707" s="2">
        <v>1130</v>
      </c>
      <c r="H2707" s="2" t="s">
        <v>23</v>
      </c>
      <c r="I2707" s="2" t="s">
        <v>36</v>
      </c>
      <c r="J2707" s="2" t="s">
        <v>37</v>
      </c>
    </row>
    <row r="2708" spans="6:10" ht="15" customHeight="1" x14ac:dyDescent="0.25">
      <c r="F2708" s="3" t="s">
        <v>4390</v>
      </c>
      <c r="G2708" s="2">
        <v>475</v>
      </c>
      <c r="H2708" s="2" t="s">
        <v>23</v>
      </c>
      <c r="I2708" s="2" t="s">
        <v>1206</v>
      </c>
      <c r="J2708" s="2" t="s">
        <v>1207</v>
      </c>
    </row>
    <row r="2709" spans="6:10" ht="15" customHeight="1" x14ac:dyDescent="0.25">
      <c r="F2709" s="3" t="s">
        <v>4391</v>
      </c>
      <c r="G2709" s="2">
        <v>477</v>
      </c>
      <c r="H2709" s="2" t="s">
        <v>23</v>
      </c>
      <c r="I2709" s="2" t="s">
        <v>1208</v>
      </c>
      <c r="J2709" s="2" t="s">
        <v>1209</v>
      </c>
    </row>
    <row r="2710" spans="6:10" ht="15" customHeight="1" x14ac:dyDescent="0.25">
      <c r="F2710" s="3" t="s">
        <v>4392</v>
      </c>
      <c r="G2710" s="2">
        <v>476</v>
      </c>
      <c r="H2710" s="2" t="s">
        <v>23</v>
      </c>
      <c r="I2710" s="2" t="s">
        <v>39</v>
      </c>
      <c r="J2710" s="2" t="s">
        <v>40</v>
      </c>
    </row>
    <row r="2711" spans="6:10" ht="15" customHeight="1" x14ac:dyDescent="0.25">
      <c r="F2711" s="3" t="s">
        <v>4393</v>
      </c>
      <c r="G2711" s="2">
        <v>18443</v>
      </c>
      <c r="H2711" s="2" t="s">
        <v>23</v>
      </c>
      <c r="I2711" s="2" t="s">
        <v>42</v>
      </c>
      <c r="J2711" s="2" t="s">
        <v>43</v>
      </c>
    </row>
    <row r="2712" spans="6:10" ht="15" customHeight="1" x14ac:dyDescent="0.25">
      <c r="F2712" s="3" t="s">
        <v>4394</v>
      </c>
      <c r="G2712" s="2">
        <v>6137</v>
      </c>
      <c r="H2712" s="2" t="s">
        <v>23</v>
      </c>
      <c r="I2712" s="2" t="s">
        <v>45</v>
      </c>
      <c r="J2712" s="2" t="s">
        <v>46</v>
      </c>
    </row>
    <row r="2713" spans="6:10" ht="15" customHeight="1" x14ac:dyDescent="0.25">
      <c r="F2713" s="3" t="s">
        <v>4395</v>
      </c>
      <c r="G2713" s="2">
        <v>478</v>
      </c>
      <c r="H2713" s="2" t="s">
        <v>23</v>
      </c>
      <c r="I2713" s="2" t="s">
        <v>517</v>
      </c>
      <c r="J2713" s="2" t="s">
        <v>518</v>
      </c>
    </row>
    <row r="2714" spans="6:10" ht="15" customHeight="1" x14ac:dyDescent="0.25">
      <c r="F2714" s="3" t="s">
        <v>4396</v>
      </c>
      <c r="G2714" s="2">
        <v>34055</v>
      </c>
      <c r="H2714" s="2" t="s">
        <v>1469</v>
      </c>
      <c r="I2714" s="2" t="s">
        <v>1470</v>
      </c>
      <c r="J2714" s="2" t="s">
        <v>1471</v>
      </c>
    </row>
    <row r="2715" spans="6:10" ht="15" customHeight="1" x14ac:dyDescent="0.25">
      <c r="F2715" s="3" t="s">
        <v>4397</v>
      </c>
      <c r="G2715" s="2">
        <v>34057</v>
      </c>
      <c r="H2715" s="2" t="s">
        <v>1469</v>
      </c>
      <c r="I2715" s="2" t="s">
        <v>1472</v>
      </c>
      <c r="J2715" s="2" t="s">
        <v>1473</v>
      </c>
    </row>
    <row r="2716" spans="6:10" ht="15" customHeight="1" x14ac:dyDescent="0.25">
      <c r="F2716" s="3" t="s">
        <v>4398</v>
      </c>
      <c r="G2716" s="2">
        <v>34066</v>
      </c>
      <c r="H2716" s="2" t="s">
        <v>1469</v>
      </c>
      <c r="I2716" s="2" t="s">
        <v>1609</v>
      </c>
      <c r="J2716" s="2" t="s">
        <v>1610</v>
      </c>
    </row>
    <row r="2717" spans="6:10" ht="15" customHeight="1" x14ac:dyDescent="0.25">
      <c r="F2717" s="3" t="s">
        <v>4399</v>
      </c>
      <c r="G2717" s="2">
        <v>34077</v>
      </c>
      <c r="H2717" s="2" t="s">
        <v>1469</v>
      </c>
      <c r="I2717" s="2" t="s">
        <v>1474</v>
      </c>
      <c r="J2717" s="2" t="s">
        <v>1475</v>
      </c>
    </row>
    <row r="2718" spans="6:10" ht="15" customHeight="1" x14ac:dyDescent="0.25">
      <c r="F2718" s="3" t="s">
        <v>4400</v>
      </c>
      <c r="G2718" s="2">
        <v>41268</v>
      </c>
      <c r="H2718" s="2" t="s">
        <v>1260</v>
      </c>
      <c r="I2718" s="2" t="s">
        <v>1261</v>
      </c>
      <c r="J2718" s="2" t="s">
        <v>1262</v>
      </c>
    </row>
    <row r="2719" spans="6:10" ht="15" customHeight="1" x14ac:dyDescent="0.25">
      <c r="F2719" s="3" t="s">
        <v>4401</v>
      </c>
      <c r="G2719" s="2">
        <v>947</v>
      </c>
      <c r="H2719" s="2" t="s">
        <v>1098</v>
      </c>
      <c r="I2719" s="2" t="s">
        <v>1099</v>
      </c>
      <c r="J2719" s="2" t="s">
        <v>1100</v>
      </c>
    </row>
    <row r="2720" spans="6:10" ht="15" customHeight="1" x14ac:dyDescent="0.25">
      <c r="F2720" s="3" t="s">
        <v>4402</v>
      </c>
      <c r="G2720" s="2">
        <v>5686</v>
      </c>
      <c r="H2720" s="2" t="s">
        <v>654</v>
      </c>
      <c r="I2720" s="2" t="s">
        <v>655</v>
      </c>
      <c r="J2720" s="2" t="s">
        <v>656</v>
      </c>
    </row>
    <row r="2721" spans="6:10" ht="15" customHeight="1" x14ac:dyDescent="0.25">
      <c r="F2721" s="3" t="s">
        <v>4403</v>
      </c>
      <c r="G2721" s="2">
        <v>5684</v>
      </c>
      <c r="H2721" s="2" t="s">
        <v>654</v>
      </c>
      <c r="I2721" s="2" t="s">
        <v>657</v>
      </c>
      <c r="J2721" s="2" t="s">
        <v>658</v>
      </c>
    </row>
    <row r="2722" spans="6:10" ht="15" customHeight="1" x14ac:dyDescent="0.25">
      <c r="F2722" s="3" t="s">
        <v>4404</v>
      </c>
      <c r="G2722" s="2">
        <v>5671</v>
      </c>
      <c r="H2722" s="2" t="s">
        <v>654</v>
      </c>
      <c r="I2722" s="2" t="s">
        <v>659</v>
      </c>
      <c r="J2722" s="2" t="s">
        <v>660</v>
      </c>
    </row>
    <row r="2723" spans="6:10" ht="15" customHeight="1" x14ac:dyDescent="0.25">
      <c r="F2723" s="3" t="s">
        <v>4405</v>
      </c>
      <c r="G2723" s="2">
        <v>5670</v>
      </c>
      <c r="H2723" s="2" t="s">
        <v>654</v>
      </c>
      <c r="I2723" s="2" t="s">
        <v>661</v>
      </c>
      <c r="J2723" s="2" t="s">
        <v>662</v>
      </c>
    </row>
    <row r="2724" spans="6:10" ht="15" customHeight="1" x14ac:dyDescent="0.25">
      <c r="F2724" s="3" t="s">
        <v>4406</v>
      </c>
      <c r="G2724" s="2">
        <v>5674</v>
      </c>
      <c r="H2724" s="2" t="s">
        <v>654</v>
      </c>
      <c r="I2724" s="2" t="s">
        <v>663</v>
      </c>
      <c r="J2724" s="2" t="s">
        <v>664</v>
      </c>
    </row>
    <row r="2725" spans="6:10" ht="15" customHeight="1" x14ac:dyDescent="0.25">
      <c r="F2725" s="3" t="s">
        <v>4407</v>
      </c>
      <c r="G2725" s="2">
        <v>5678</v>
      </c>
      <c r="H2725" s="2" t="s">
        <v>654</v>
      </c>
      <c r="I2725" s="2" t="s">
        <v>665</v>
      </c>
      <c r="J2725" s="2" t="s">
        <v>666</v>
      </c>
    </row>
    <row r="2726" spans="6:10" ht="15" customHeight="1" x14ac:dyDescent="0.25">
      <c r="F2726" s="3" t="s">
        <v>4408</v>
      </c>
      <c r="G2726" s="2">
        <v>5687</v>
      </c>
      <c r="H2726" s="2" t="s">
        <v>654</v>
      </c>
      <c r="I2726" s="2" t="s">
        <v>667</v>
      </c>
      <c r="J2726" s="2" t="s">
        <v>668</v>
      </c>
    </row>
    <row r="2727" spans="6:10" ht="15" customHeight="1" x14ac:dyDescent="0.25">
      <c r="F2727" s="3" t="s">
        <v>4409</v>
      </c>
      <c r="G2727" s="2">
        <v>5675</v>
      </c>
      <c r="H2727" s="2" t="s">
        <v>654</v>
      </c>
      <c r="I2727" s="2" t="s">
        <v>669</v>
      </c>
      <c r="J2727" s="2" t="s">
        <v>670</v>
      </c>
    </row>
    <row r="2728" spans="6:10" ht="15" customHeight="1" x14ac:dyDescent="0.25">
      <c r="F2728" s="3" t="s">
        <v>4410</v>
      </c>
      <c r="G2728" s="2">
        <v>5666</v>
      </c>
      <c r="H2728" s="2" t="s">
        <v>654</v>
      </c>
      <c r="I2728" s="2" t="s">
        <v>671</v>
      </c>
      <c r="J2728" s="2" t="s">
        <v>672</v>
      </c>
    </row>
    <row r="2729" spans="6:10" ht="15" customHeight="1" x14ac:dyDescent="0.25">
      <c r="F2729" s="3" t="s">
        <v>4411</v>
      </c>
      <c r="G2729" s="2">
        <v>5679</v>
      </c>
      <c r="H2729" s="2" t="s">
        <v>654</v>
      </c>
      <c r="I2729" s="2" t="s">
        <v>673</v>
      </c>
      <c r="J2729" s="2" t="s">
        <v>674</v>
      </c>
    </row>
    <row r="2730" spans="6:10" ht="15" customHeight="1" x14ac:dyDescent="0.25">
      <c r="F2730" s="3" t="s">
        <v>4412</v>
      </c>
      <c r="G2730" s="2">
        <v>5662</v>
      </c>
      <c r="H2730" s="2" t="s">
        <v>654</v>
      </c>
      <c r="I2730" s="2" t="s">
        <v>675</v>
      </c>
      <c r="J2730" s="2" t="s">
        <v>676</v>
      </c>
    </row>
    <row r="2731" spans="6:10" ht="15" customHeight="1" x14ac:dyDescent="0.25">
      <c r="F2731" s="3" t="s">
        <v>4413</v>
      </c>
      <c r="G2731" s="2">
        <v>5708</v>
      </c>
      <c r="H2731" s="2" t="s">
        <v>654</v>
      </c>
      <c r="I2731" s="2" t="s">
        <v>677</v>
      </c>
      <c r="J2731" s="2" t="s">
        <v>678</v>
      </c>
    </row>
    <row r="2732" spans="6:10" ht="15" customHeight="1" x14ac:dyDescent="0.25">
      <c r="F2732" s="3" t="s">
        <v>4414</v>
      </c>
      <c r="G2732" s="2">
        <v>5664</v>
      </c>
      <c r="H2732" s="2" t="s">
        <v>654</v>
      </c>
      <c r="I2732" s="2" t="s">
        <v>679</v>
      </c>
      <c r="J2732" s="2" t="s">
        <v>680</v>
      </c>
    </row>
    <row r="2733" spans="6:10" ht="15" customHeight="1" x14ac:dyDescent="0.25">
      <c r="F2733" s="3" t="s">
        <v>4415</v>
      </c>
      <c r="G2733" s="2">
        <v>5676</v>
      </c>
      <c r="H2733" s="2" t="s">
        <v>654</v>
      </c>
      <c r="I2733" s="2" t="s">
        <v>681</v>
      </c>
      <c r="J2733" s="2" t="s">
        <v>682</v>
      </c>
    </row>
    <row r="2734" spans="6:10" ht="15" customHeight="1" x14ac:dyDescent="0.25">
      <c r="F2734" s="3" t="s">
        <v>4416</v>
      </c>
      <c r="G2734" s="2">
        <v>6128</v>
      </c>
      <c r="H2734" s="2" t="s">
        <v>654</v>
      </c>
      <c r="I2734" s="2" t="s">
        <v>683</v>
      </c>
      <c r="J2734" s="2" t="s">
        <v>684</v>
      </c>
    </row>
    <row r="2735" spans="6:10" ht="15" customHeight="1" x14ac:dyDescent="0.25">
      <c r="F2735" s="3" t="s">
        <v>4417</v>
      </c>
      <c r="G2735" s="2">
        <v>5663</v>
      </c>
      <c r="H2735" s="2" t="s">
        <v>654</v>
      </c>
      <c r="I2735" s="2" t="s">
        <v>685</v>
      </c>
      <c r="J2735" s="2" t="s">
        <v>686</v>
      </c>
    </row>
    <row r="2736" spans="6:10" ht="15" customHeight="1" x14ac:dyDescent="0.25">
      <c r="F2736" s="3" t="s">
        <v>4418</v>
      </c>
      <c r="G2736" s="2">
        <v>5685</v>
      </c>
      <c r="H2736" s="2" t="s">
        <v>654</v>
      </c>
      <c r="I2736" s="2" t="s">
        <v>687</v>
      </c>
      <c r="J2736" s="2" t="s">
        <v>688</v>
      </c>
    </row>
    <row r="2737" spans="6:10" ht="15" customHeight="1" x14ac:dyDescent="0.25">
      <c r="F2737" s="3" t="s">
        <v>4419</v>
      </c>
      <c r="G2737" s="2">
        <v>5692</v>
      </c>
      <c r="H2737" s="2" t="s">
        <v>654</v>
      </c>
      <c r="I2737" s="2" t="s">
        <v>1407</v>
      </c>
      <c r="J2737" s="2" t="s">
        <v>1408</v>
      </c>
    </row>
    <row r="2738" spans="6:10" ht="15" customHeight="1" x14ac:dyDescent="0.25">
      <c r="F2738" s="3" t="s">
        <v>4420</v>
      </c>
      <c r="G2738" s="2">
        <v>5689</v>
      </c>
      <c r="H2738" s="2" t="s">
        <v>654</v>
      </c>
      <c r="I2738" s="2" t="s">
        <v>691</v>
      </c>
      <c r="J2738" s="2" t="s">
        <v>692</v>
      </c>
    </row>
    <row r="2739" spans="6:10" ht="15" customHeight="1" x14ac:dyDescent="0.25">
      <c r="F2739" s="3" t="s">
        <v>4421</v>
      </c>
      <c r="G2739" s="2">
        <v>5667</v>
      </c>
      <c r="H2739" s="2" t="s">
        <v>654</v>
      </c>
      <c r="I2739" s="2" t="s">
        <v>693</v>
      </c>
      <c r="J2739" s="2" t="s">
        <v>694</v>
      </c>
    </row>
    <row r="2740" spans="6:10" ht="15" customHeight="1" x14ac:dyDescent="0.25">
      <c r="F2740" s="3" t="s">
        <v>4422</v>
      </c>
      <c r="G2740" s="2">
        <v>5733</v>
      </c>
      <c r="H2740" s="2" t="s">
        <v>654</v>
      </c>
      <c r="I2740" s="2" t="s">
        <v>697</v>
      </c>
      <c r="J2740" s="2" t="s">
        <v>698</v>
      </c>
    </row>
    <row r="2741" spans="6:10" ht="15" customHeight="1" x14ac:dyDescent="0.25">
      <c r="F2741" s="3" t="s">
        <v>4423</v>
      </c>
      <c r="G2741" s="2">
        <v>5709</v>
      </c>
      <c r="H2741" s="2" t="s">
        <v>654</v>
      </c>
      <c r="I2741" s="2" t="s">
        <v>699</v>
      </c>
      <c r="J2741" s="2" t="s">
        <v>700</v>
      </c>
    </row>
    <row r="2742" spans="6:10" ht="15" customHeight="1" x14ac:dyDescent="0.25">
      <c r="F2742" s="3" t="s">
        <v>4424</v>
      </c>
      <c r="G2742" s="2">
        <v>5737</v>
      </c>
      <c r="H2742" s="2" t="s">
        <v>654</v>
      </c>
      <c r="I2742" s="2" t="s">
        <v>701</v>
      </c>
      <c r="J2742" s="2" t="s">
        <v>702</v>
      </c>
    </row>
    <row r="2743" spans="6:10" ht="15" customHeight="1" x14ac:dyDescent="0.25">
      <c r="F2743" s="3" t="s">
        <v>4425</v>
      </c>
      <c r="G2743" s="2">
        <v>5672</v>
      </c>
      <c r="H2743" s="2" t="s">
        <v>654</v>
      </c>
      <c r="I2743" s="2" t="s">
        <v>703</v>
      </c>
      <c r="J2743" s="2" t="s">
        <v>704</v>
      </c>
    </row>
    <row r="2744" spans="6:10" ht="15" customHeight="1" x14ac:dyDescent="0.25">
      <c r="F2744" s="3" t="s">
        <v>4426</v>
      </c>
      <c r="G2744" s="2">
        <v>5668</v>
      </c>
      <c r="H2744" s="2" t="s">
        <v>654</v>
      </c>
      <c r="I2744" s="2" t="s">
        <v>705</v>
      </c>
      <c r="J2744" s="2" t="s">
        <v>706</v>
      </c>
    </row>
    <row r="2745" spans="6:10" ht="15" customHeight="1" x14ac:dyDescent="0.25">
      <c r="F2745" s="3" t="s">
        <v>4427</v>
      </c>
      <c r="G2745" s="2">
        <v>5661</v>
      </c>
      <c r="H2745" s="2" t="s">
        <v>654</v>
      </c>
      <c r="I2745" s="2" t="s">
        <v>707</v>
      </c>
      <c r="J2745" s="2" t="s">
        <v>708</v>
      </c>
    </row>
    <row r="2746" spans="6:10" ht="15" customHeight="1" x14ac:dyDescent="0.25">
      <c r="F2746" s="3" t="s">
        <v>4428</v>
      </c>
      <c r="G2746" s="2">
        <v>5690</v>
      </c>
      <c r="H2746" s="2" t="s">
        <v>654</v>
      </c>
      <c r="I2746" s="2" t="s">
        <v>709</v>
      </c>
      <c r="J2746" s="2" t="s">
        <v>710</v>
      </c>
    </row>
    <row r="2747" spans="6:10" ht="15" customHeight="1" x14ac:dyDescent="0.25">
      <c r="F2747" s="3" t="s">
        <v>4429</v>
      </c>
      <c r="G2747" s="2">
        <v>5681</v>
      </c>
      <c r="H2747" s="2" t="s">
        <v>654</v>
      </c>
      <c r="I2747" s="2" t="s">
        <v>711</v>
      </c>
      <c r="J2747" s="2" t="s">
        <v>712</v>
      </c>
    </row>
    <row r="2748" spans="6:10" ht="15" customHeight="1" x14ac:dyDescent="0.25">
      <c r="F2748" s="3" t="s">
        <v>4430</v>
      </c>
      <c r="G2748" s="2">
        <v>5691</v>
      </c>
      <c r="H2748" s="2" t="s">
        <v>654</v>
      </c>
      <c r="I2748" s="2" t="s">
        <v>713</v>
      </c>
      <c r="J2748" s="2" t="s">
        <v>714</v>
      </c>
    </row>
    <row r="2749" spans="6:10" ht="15" customHeight="1" x14ac:dyDescent="0.25">
      <c r="F2749" s="3" t="s">
        <v>4431</v>
      </c>
      <c r="G2749" s="2">
        <v>5682</v>
      </c>
      <c r="H2749" s="2" t="s">
        <v>654</v>
      </c>
      <c r="I2749" s="2" t="s">
        <v>715</v>
      </c>
      <c r="J2749" s="2" t="s">
        <v>716</v>
      </c>
    </row>
    <row r="2750" spans="6:10" ht="15" customHeight="1" x14ac:dyDescent="0.25">
      <c r="F2750" s="3" t="s">
        <v>4432</v>
      </c>
      <c r="G2750" s="2">
        <v>5683</v>
      </c>
      <c r="H2750" s="2" t="s">
        <v>654</v>
      </c>
      <c r="I2750" s="2" t="s">
        <v>717</v>
      </c>
      <c r="J2750" s="2" t="s">
        <v>718</v>
      </c>
    </row>
    <row r="2751" spans="6:10" ht="15" customHeight="1" x14ac:dyDescent="0.25">
      <c r="F2751" s="3" t="s">
        <v>4433</v>
      </c>
      <c r="G2751" s="2">
        <v>5673</v>
      </c>
      <c r="H2751" s="2" t="s">
        <v>654</v>
      </c>
      <c r="I2751" s="2" t="s">
        <v>719</v>
      </c>
      <c r="J2751" s="2" t="s">
        <v>720</v>
      </c>
    </row>
    <row r="2752" spans="6:10" ht="15" customHeight="1" x14ac:dyDescent="0.25">
      <c r="F2752" s="3" t="s">
        <v>4434</v>
      </c>
      <c r="G2752" s="2">
        <v>5677</v>
      </c>
      <c r="H2752" s="2" t="s">
        <v>654</v>
      </c>
      <c r="I2752" s="2" t="s">
        <v>721</v>
      </c>
      <c r="J2752" s="2" t="s">
        <v>722</v>
      </c>
    </row>
    <row r="2753" spans="6:10" ht="15" customHeight="1" x14ac:dyDescent="0.25">
      <c r="F2753" s="3" t="s">
        <v>4435</v>
      </c>
      <c r="G2753" s="2">
        <v>5669</v>
      </c>
      <c r="H2753" s="2" t="s">
        <v>654</v>
      </c>
      <c r="I2753" s="2" t="s">
        <v>723</v>
      </c>
      <c r="J2753" s="2" t="s">
        <v>724</v>
      </c>
    </row>
    <row r="2754" spans="6:10" ht="15" customHeight="1" x14ac:dyDescent="0.25">
      <c r="F2754" s="3" t="s">
        <v>4436</v>
      </c>
      <c r="G2754" s="2">
        <v>21690</v>
      </c>
      <c r="H2754" s="2" t="s">
        <v>48</v>
      </c>
      <c r="I2754" s="2" t="s">
        <v>513</v>
      </c>
      <c r="J2754" s="2" t="s">
        <v>514</v>
      </c>
    </row>
    <row r="2755" spans="6:10" ht="15" customHeight="1" x14ac:dyDescent="0.25">
      <c r="F2755" s="3" t="s">
        <v>4437</v>
      </c>
      <c r="G2755" s="2">
        <v>12988</v>
      </c>
      <c r="H2755" s="2" t="s">
        <v>48</v>
      </c>
      <c r="I2755" s="2" t="s">
        <v>505</v>
      </c>
      <c r="J2755" s="2" t="s">
        <v>506</v>
      </c>
    </row>
    <row r="2756" spans="6:10" ht="15" customHeight="1" x14ac:dyDescent="0.25">
      <c r="F2756" s="3" t="s">
        <v>4438</v>
      </c>
      <c r="G2756" s="2">
        <v>13427</v>
      </c>
      <c r="H2756" s="2" t="s">
        <v>48</v>
      </c>
      <c r="I2756" s="2" t="s">
        <v>507</v>
      </c>
      <c r="J2756" s="2" t="s">
        <v>508</v>
      </c>
    </row>
    <row r="2757" spans="6:10" ht="15" customHeight="1" x14ac:dyDescent="0.25">
      <c r="F2757" s="3" t="s">
        <v>4439</v>
      </c>
      <c r="G2757" s="2">
        <v>6252</v>
      </c>
      <c r="H2757" s="2" t="s">
        <v>48</v>
      </c>
      <c r="I2757" s="2" t="s">
        <v>49</v>
      </c>
      <c r="J2757" s="2" t="s">
        <v>50</v>
      </c>
    </row>
    <row r="2758" spans="6:10" ht="15" customHeight="1" x14ac:dyDescent="0.25">
      <c r="F2758" s="3" t="s">
        <v>4440</v>
      </c>
      <c r="G2758" s="2">
        <v>6253</v>
      </c>
      <c r="H2758" s="2" t="s">
        <v>48</v>
      </c>
      <c r="I2758" s="2" t="s">
        <v>52</v>
      </c>
      <c r="J2758" s="2" t="s">
        <v>53</v>
      </c>
    </row>
    <row r="2759" spans="6:10" ht="15" customHeight="1" x14ac:dyDescent="0.25">
      <c r="F2759" s="3" t="s">
        <v>4441</v>
      </c>
      <c r="G2759" s="2">
        <v>6239</v>
      </c>
      <c r="H2759" s="2" t="s">
        <v>48</v>
      </c>
      <c r="I2759" s="2" t="s">
        <v>55</v>
      </c>
      <c r="J2759" s="2" t="s">
        <v>56</v>
      </c>
    </row>
    <row r="2760" spans="6:10" ht="15" customHeight="1" x14ac:dyDescent="0.25">
      <c r="F2760" s="3" t="s">
        <v>4442</v>
      </c>
      <c r="G2760" s="2">
        <v>6223</v>
      </c>
      <c r="H2760" s="2" t="s">
        <v>48</v>
      </c>
      <c r="I2760" s="2" t="s">
        <v>58</v>
      </c>
      <c r="J2760" s="2" t="s">
        <v>59</v>
      </c>
    </row>
    <row r="2761" spans="6:10" ht="15" customHeight="1" x14ac:dyDescent="0.25">
      <c r="F2761" s="3" t="s">
        <v>4443</v>
      </c>
      <c r="G2761" s="2">
        <v>6225</v>
      </c>
      <c r="H2761" s="2" t="s">
        <v>48</v>
      </c>
      <c r="I2761" s="2" t="s">
        <v>61</v>
      </c>
      <c r="J2761" s="2" t="s">
        <v>62</v>
      </c>
    </row>
    <row r="2762" spans="6:10" ht="15" customHeight="1" x14ac:dyDescent="0.25">
      <c r="F2762" s="3" t="s">
        <v>4444</v>
      </c>
      <c r="G2762" s="2">
        <v>12678</v>
      </c>
      <c r="H2762" s="2" t="s">
        <v>48</v>
      </c>
      <c r="I2762" s="2" t="s">
        <v>67</v>
      </c>
      <c r="J2762" s="2" t="s">
        <v>68</v>
      </c>
    </row>
    <row r="2763" spans="6:10" ht="15" customHeight="1" x14ac:dyDescent="0.25">
      <c r="F2763" s="3" t="s">
        <v>4445</v>
      </c>
      <c r="G2763" s="2">
        <v>12384</v>
      </c>
      <c r="H2763" s="2" t="s">
        <v>48</v>
      </c>
      <c r="I2763" s="2" t="s">
        <v>1180</v>
      </c>
      <c r="J2763" s="2" t="s">
        <v>1181</v>
      </c>
    </row>
    <row r="2764" spans="6:10" ht="15" customHeight="1" x14ac:dyDescent="0.25">
      <c r="F2764" s="3" t="s">
        <v>4446</v>
      </c>
      <c r="G2764" s="2">
        <v>12422</v>
      </c>
      <c r="H2764" s="2" t="s">
        <v>48</v>
      </c>
      <c r="I2764" s="2" t="s">
        <v>70</v>
      </c>
      <c r="J2764" s="2" t="s">
        <v>71</v>
      </c>
    </row>
    <row r="2765" spans="6:10" ht="15" customHeight="1" x14ac:dyDescent="0.25">
      <c r="F2765" s="3" t="s">
        <v>4447</v>
      </c>
      <c r="G2765" s="2">
        <v>6220</v>
      </c>
      <c r="H2765" s="2" t="s">
        <v>48</v>
      </c>
      <c r="I2765" s="2" t="s">
        <v>73</v>
      </c>
      <c r="J2765" s="2" t="s">
        <v>74</v>
      </c>
    </row>
    <row r="2766" spans="6:10" ht="15" customHeight="1" x14ac:dyDescent="0.25">
      <c r="F2766" s="3" t="s">
        <v>4448</v>
      </c>
      <c r="G2766" s="2">
        <v>6218</v>
      </c>
      <c r="H2766" s="2" t="s">
        <v>48</v>
      </c>
      <c r="I2766" s="2" t="s">
        <v>76</v>
      </c>
      <c r="J2766" s="2" t="s">
        <v>77</v>
      </c>
    </row>
    <row r="2767" spans="6:10" ht="15" customHeight="1" x14ac:dyDescent="0.25">
      <c r="F2767" s="3" t="s">
        <v>4449</v>
      </c>
      <c r="G2767" s="2">
        <v>12382</v>
      </c>
      <c r="H2767" s="2" t="s">
        <v>48</v>
      </c>
      <c r="I2767" s="2" t="s">
        <v>1182</v>
      </c>
      <c r="J2767" s="2" t="s">
        <v>1183</v>
      </c>
    </row>
    <row r="2768" spans="6:10" ht="15" customHeight="1" x14ac:dyDescent="0.25">
      <c r="F2768" s="3" t="s">
        <v>4450</v>
      </c>
      <c r="G2768" s="2">
        <v>12383</v>
      </c>
      <c r="H2768" s="2" t="s">
        <v>48</v>
      </c>
      <c r="I2768" s="2" t="s">
        <v>1184</v>
      </c>
      <c r="J2768" s="2" t="s">
        <v>1185</v>
      </c>
    </row>
    <row r="2769" spans="6:10" ht="15" customHeight="1" x14ac:dyDescent="0.25">
      <c r="F2769" s="3" t="s">
        <v>4451</v>
      </c>
      <c r="G2769" s="2">
        <v>6254</v>
      </c>
      <c r="H2769" s="2" t="s">
        <v>48</v>
      </c>
      <c r="I2769" s="2" t="s">
        <v>1186</v>
      </c>
      <c r="J2769" s="2" t="s">
        <v>1187</v>
      </c>
    </row>
    <row r="2770" spans="6:10" ht="15" customHeight="1" x14ac:dyDescent="0.25">
      <c r="F2770" s="3" t="s">
        <v>4452</v>
      </c>
      <c r="G2770" s="2">
        <v>6255</v>
      </c>
      <c r="H2770" s="2" t="s">
        <v>48</v>
      </c>
      <c r="I2770" s="2" t="s">
        <v>79</v>
      </c>
      <c r="J2770" s="2" t="s">
        <v>80</v>
      </c>
    </row>
    <row r="2771" spans="6:10" ht="15" customHeight="1" x14ac:dyDescent="0.25">
      <c r="F2771" s="3" t="s">
        <v>4453</v>
      </c>
      <c r="G2771" s="2">
        <v>12369</v>
      </c>
      <c r="H2771" s="2" t="s">
        <v>48</v>
      </c>
      <c r="I2771" s="2" t="s">
        <v>82</v>
      </c>
      <c r="J2771" s="2" t="s">
        <v>83</v>
      </c>
    </row>
    <row r="2772" spans="6:10" ht="15" customHeight="1" x14ac:dyDescent="0.25">
      <c r="F2772" s="3" t="s">
        <v>4454</v>
      </c>
      <c r="G2772" s="2">
        <v>12370</v>
      </c>
      <c r="H2772" s="2" t="s">
        <v>48</v>
      </c>
      <c r="I2772" s="2" t="s">
        <v>1188</v>
      </c>
      <c r="J2772" s="2" t="s">
        <v>1189</v>
      </c>
    </row>
    <row r="2773" spans="6:10" ht="15" customHeight="1" x14ac:dyDescent="0.25">
      <c r="F2773" s="3" t="s">
        <v>4455</v>
      </c>
      <c r="G2773" s="2">
        <v>6241</v>
      </c>
      <c r="H2773" s="2" t="s">
        <v>48</v>
      </c>
      <c r="I2773" s="2" t="s">
        <v>85</v>
      </c>
      <c r="J2773" s="2" t="s">
        <v>86</v>
      </c>
    </row>
    <row r="2774" spans="6:10" ht="15" customHeight="1" x14ac:dyDescent="0.25">
      <c r="F2774" s="3" t="s">
        <v>4456</v>
      </c>
      <c r="G2774" s="2">
        <v>12376</v>
      </c>
      <c r="H2774" s="2" t="s">
        <v>48</v>
      </c>
      <c r="I2774" s="2" t="s">
        <v>88</v>
      </c>
      <c r="J2774" s="2" t="s">
        <v>89</v>
      </c>
    </row>
    <row r="2775" spans="6:10" ht="15" customHeight="1" x14ac:dyDescent="0.25">
      <c r="F2775" s="3" t="s">
        <v>4457</v>
      </c>
      <c r="G2775" s="2">
        <v>12378</v>
      </c>
      <c r="H2775" s="2" t="s">
        <v>48</v>
      </c>
      <c r="I2775" s="2" t="s">
        <v>91</v>
      </c>
      <c r="J2775" s="2" t="s">
        <v>92</v>
      </c>
    </row>
    <row r="2776" spans="6:10" ht="15" customHeight="1" x14ac:dyDescent="0.25">
      <c r="F2776" s="3" t="s">
        <v>4458</v>
      </c>
      <c r="G2776" s="2">
        <v>6240</v>
      </c>
      <c r="H2776" s="2" t="s">
        <v>48</v>
      </c>
      <c r="I2776" s="2" t="s">
        <v>97</v>
      </c>
      <c r="J2776" s="2" t="s">
        <v>98</v>
      </c>
    </row>
    <row r="2777" spans="6:10" ht="15" customHeight="1" x14ac:dyDescent="0.25">
      <c r="F2777" s="3" t="s">
        <v>4459</v>
      </c>
      <c r="G2777" s="2">
        <v>13424</v>
      </c>
      <c r="H2777" s="2" t="s">
        <v>48</v>
      </c>
      <c r="I2777" s="2" t="s">
        <v>1190</v>
      </c>
      <c r="J2777" s="2" t="s">
        <v>1191</v>
      </c>
    </row>
    <row r="2778" spans="6:10" ht="15" customHeight="1" x14ac:dyDescent="0.25">
      <c r="F2778" s="3" t="s">
        <v>4460</v>
      </c>
      <c r="G2778" s="2">
        <v>12366</v>
      </c>
      <c r="H2778" s="2" t="s">
        <v>48</v>
      </c>
      <c r="I2778" s="2" t="s">
        <v>100</v>
      </c>
      <c r="J2778" s="2" t="s">
        <v>101</v>
      </c>
    </row>
    <row r="2779" spans="6:10" ht="15" customHeight="1" x14ac:dyDescent="0.25">
      <c r="F2779" s="3" t="s">
        <v>4461</v>
      </c>
      <c r="G2779" s="2">
        <v>6224</v>
      </c>
      <c r="H2779" s="2" t="s">
        <v>48</v>
      </c>
      <c r="I2779" s="2" t="s">
        <v>103</v>
      </c>
      <c r="J2779" s="2" t="s">
        <v>104</v>
      </c>
    </row>
    <row r="2780" spans="6:10" ht="15" customHeight="1" x14ac:dyDescent="0.25">
      <c r="F2780" s="3" t="s">
        <v>4462</v>
      </c>
      <c r="G2780" s="2">
        <v>6213</v>
      </c>
      <c r="H2780" s="2" t="s">
        <v>48</v>
      </c>
      <c r="I2780" s="2" t="s">
        <v>106</v>
      </c>
      <c r="J2780" s="2" t="s">
        <v>107</v>
      </c>
    </row>
    <row r="2781" spans="6:10" ht="15" customHeight="1" x14ac:dyDescent="0.25">
      <c r="F2781" s="3" t="s">
        <v>4463</v>
      </c>
      <c r="G2781" s="2">
        <v>21683</v>
      </c>
      <c r="H2781" s="2" t="s">
        <v>48</v>
      </c>
      <c r="I2781" s="2" t="s">
        <v>511</v>
      </c>
      <c r="J2781" s="2" t="s">
        <v>512</v>
      </c>
    </row>
    <row r="2782" spans="6:10" ht="15" customHeight="1" x14ac:dyDescent="0.25">
      <c r="F2782" s="3" t="s">
        <v>4464</v>
      </c>
      <c r="G2782" s="2">
        <v>21684</v>
      </c>
      <c r="H2782" s="2" t="s">
        <v>48</v>
      </c>
      <c r="I2782" s="2" t="s">
        <v>1242</v>
      </c>
      <c r="J2782" s="2" t="s">
        <v>1243</v>
      </c>
    </row>
    <row r="2783" spans="6:10" ht="15" customHeight="1" x14ac:dyDescent="0.25">
      <c r="F2783" s="3" t="s">
        <v>4465</v>
      </c>
      <c r="G2783" s="2">
        <v>21687</v>
      </c>
      <c r="H2783" s="2" t="s">
        <v>48</v>
      </c>
      <c r="I2783" s="2" t="s">
        <v>509</v>
      </c>
      <c r="J2783" s="2" t="s">
        <v>510</v>
      </c>
    </row>
    <row r="2784" spans="6:10" ht="15" customHeight="1" x14ac:dyDescent="0.25">
      <c r="F2784" s="3" t="s">
        <v>4466</v>
      </c>
      <c r="G2784" s="2">
        <v>682</v>
      </c>
      <c r="H2784" s="2" t="s">
        <v>304</v>
      </c>
      <c r="I2784" s="2" t="s">
        <v>309</v>
      </c>
      <c r="J2784" s="2" t="s">
        <v>310</v>
      </c>
    </row>
    <row r="2785" spans="6:10" ht="15" customHeight="1" x14ac:dyDescent="0.25">
      <c r="F2785" s="3" t="s">
        <v>4467</v>
      </c>
      <c r="G2785" s="2">
        <v>12558</v>
      </c>
      <c r="H2785" s="2" t="s">
        <v>304</v>
      </c>
      <c r="I2785" s="2" t="s">
        <v>1192</v>
      </c>
      <c r="J2785" s="2" t="s">
        <v>1193</v>
      </c>
    </row>
    <row r="2786" spans="6:10" ht="15" customHeight="1" x14ac:dyDescent="0.25">
      <c r="F2786" s="3" t="s">
        <v>4468</v>
      </c>
      <c r="G2786" s="2">
        <v>14062</v>
      </c>
      <c r="H2786" s="2" t="s">
        <v>304</v>
      </c>
      <c r="I2786" s="2" t="s">
        <v>313</v>
      </c>
      <c r="J2786" s="2" t="s">
        <v>314</v>
      </c>
    </row>
    <row r="2787" spans="6:10" ht="15" customHeight="1" x14ac:dyDescent="0.25">
      <c r="F2787" s="3" t="s">
        <v>4469</v>
      </c>
      <c r="G2787" s="2">
        <v>22973</v>
      </c>
      <c r="H2787" s="2" t="s">
        <v>1060</v>
      </c>
      <c r="I2787" s="2" t="s">
        <v>2501</v>
      </c>
      <c r="J2787" s="2" t="s">
        <v>2502</v>
      </c>
    </row>
    <row r="2788" spans="6:10" ht="15" customHeight="1" x14ac:dyDescent="0.25">
      <c r="F2788" s="3" t="s">
        <v>4470</v>
      </c>
      <c r="G2788" s="2">
        <v>22932</v>
      </c>
      <c r="H2788" s="2" t="s">
        <v>1060</v>
      </c>
      <c r="I2788" s="2" t="s">
        <v>1061</v>
      </c>
      <c r="J2788" s="2" t="s">
        <v>1062</v>
      </c>
    </row>
    <row r="2789" spans="6:10" ht="15" customHeight="1" x14ac:dyDescent="0.25">
      <c r="F2789" s="3" t="s">
        <v>4471</v>
      </c>
      <c r="G2789" s="2">
        <v>22965</v>
      </c>
      <c r="H2789" s="2" t="s">
        <v>1060</v>
      </c>
      <c r="I2789" s="2" t="s">
        <v>1274</v>
      </c>
      <c r="J2789" s="2" t="s">
        <v>1275</v>
      </c>
    </row>
    <row r="2790" spans="6:10" ht="15" customHeight="1" x14ac:dyDescent="0.25">
      <c r="F2790" s="3" t="s">
        <v>4472</v>
      </c>
      <c r="G2790" s="2">
        <v>22974</v>
      </c>
      <c r="H2790" s="2" t="s">
        <v>1060</v>
      </c>
      <c r="I2790" s="2" t="s">
        <v>1276</v>
      </c>
      <c r="J2790" s="2" t="s">
        <v>1277</v>
      </c>
    </row>
    <row r="2791" spans="6:10" ht="15" customHeight="1" x14ac:dyDescent="0.25">
      <c r="F2791" s="3" t="s">
        <v>4473</v>
      </c>
      <c r="G2791" s="2">
        <v>22975</v>
      </c>
      <c r="H2791" s="2" t="s">
        <v>1060</v>
      </c>
      <c r="I2791" s="2" t="s">
        <v>1278</v>
      </c>
      <c r="J2791" s="2" t="s">
        <v>1279</v>
      </c>
    </row>
    <row r="2792" spans="6:10" ht="15" customHeight="1" x14ac:dyDescent="0.25">
      <c r="F2792" s="3" t="s">
        <v>4474</v>
      </c>
      <c r="G2792" s="2">
        <v>22979</v>
      </c>
      <c r="H2792" s="2" t="s">
        <v>1060</v>
      </c>
      <c r="I2792" s="2" t="s">
        <v>2508</v>
      </c>
      <c r="J2792" s="2" t="s">
        <v>2509</v>
      </c>
    </row>
    <row r="2793" spans="6:10" ht="15" customHeight="1" x14ac:dyDescent="0.25">
      <c r="F2793" s="3" t="s">
        <v>4475</v>
      </c>
      <c r="G2793" s="2">
        <v>36903</v>
      </c>
      <c r="H2793" s="2" t="s">
        <v>361</v>
      </c>
      <c r="I2793" s="2" t="s">
        <v>362</v>
      </c>
      <c r="J2793" s="2" t="s">
        <v>363</v>
      </c>
    </row>
    <row r="2794" spans="6:10" ht="15" customHeight="1" x14ac:dyDescent="0.25">
      <c r="F2794" s="3" t="s">
        <v>4476</v>
      </c>
      <c r="G2794" s="2">
        <v>716</v>
      </c>
      <c r="H2794" s="2" t="s">
        <v>366</v>
      </c>
      <c r="I2794" s="2" t="s">
        <v>369</v>
      </c>
      <c r="J2794" s="2" t="s">
        <v>370</v>
      </c>
    </row>
    <row r="2795" spans="6:10" ht="15" customHeight="1" x14ac:dyDescent="0.25">
      <c r="F2795" s="3" t="s">
        <v>4477</v>
      </c>
      <c r="G2795" s="2">
        <v>17461</v>
      </c>
      <c r="H2795" s="2" t="s">
        <v>366</v>
      </c>
      <c r="I2795" s="2" t="s">
        <v>371</v>
      </c>
      <c r="J2795" s="2" t="s">
        <v>372</v>
      </c>
    </row>
    <row r="2796" spans="6:10" ht="15" customHeight="1" x14ac:dyDescent="0.25">
      <c r="F2796" s="3" t="s">
        <v>4478</v>
      </c>
      <c r="G2796" s="2">
        <v>718</v>
      </c>
      <c r="H2796" s="2" t="s">
        <v>366</v>
      </c>
      <c r="I2796" s="2" t="s">
        <v>373</v>
      </c>
      <c r="J2796" s="2" t="s">
        <v>374</v>
      </c>
    </row>
    <row r="2797" spans="6:10" ht="15" customHeight="1" x14ac:dyDescent="0.25">
      <c r="F2797" s="3" t="s">
        <v>4479</v>
      </c>
      <c r="G2797" s="2">
        <v>24842</v>
      </c>
      <c r="H2797" s="2" t="s">
        <v>366</v>
      </c>
      <c r="I2797" s="2" t="s">
        <v>375</v>
      </c>
      <c r="J2797" s="2" t="s">
        <v>376</v>
      </c>
    </row>
    <row r="2798" spans="6:10" ht="15" customHeight="1" x14ac:dyDescent="0.25">
      <c r="F2798" s="3" t="s">
        <v>4480</v>
      </c>
      <c r="G2798" s="2">
        <v>719</v>
      </c>
      <c r="H2798" s="2" t="s">
        <v>366</v>
      </c>
      <c r="I2798" s="2" t="s">
        <v>379</v>
      </c>
      <c r="J2798" s="2" t="s">
        <v>380</v>
      </c>
    </row>
    <row r="2799" spans="6:10" ht="15" customHeight="1" x14ac:dyDescent="0.25">
      <c r="F2799" s="3" t="s">
        <v>4481</v>
      </c>
      <c r="G2799" s="2">
        <v>720</v>
      </c>
      <c r="H2799" s="2" t="s">
        <v>366</v>
      </c>
      <c r="I2799" s="2" t="s">
        <v>383</v>
      </c>
      <c r="J2799" s="2" t="s">
        <v>384</v>
      </c>
    </row>
    <row r="2800" spans="6:10" ht="15" customHeight="1" x14ac:dyDescent="0.25">
      <c r="F2800" s="3" t="s">
        <v>4482</v>
      </c>
      <c r="G2800" s="2">
        <v>24802</v>
      </c>
      <c r="H2800" s="2" t="s">
        <v>366</v>
      </c>
      <c r="I2800" s="2" t="s">
        <v>385</v>
      </c>
      <c r="J2800" s="2" t="s">
        <v>386</v>
      </c>
    </row>
    <row r="2801" spans="6:10" ht="15" customHeight="1" x14ac:dyDescent="0.25">
      <c r="F2801" s="3" t="s">
        <v>4483</v>
      </c>
      <c r="G2801" s="2">
        <v>714</v>
      </c>
      <c r="H2801" s="2" t="s">
        <v>366</v>
      </c>
      <c r="I2801" s="2" t="s">
        <v>367</v>
      </c>
      <c r="J2801" s="2" t="s">
        <v>368</v>
      </c>
    </row>
    <row r="2802" spans="6:10" ht="15" customHeight="1" x14ac:dyDescent="0.25">
      <c r="F2802" s="3" t="s">
        <v>4484</v>
      </c>
      <c r="G2802" s="2">
        <v>19737</v>
      </c>
      <c r="H2802" s="2" t="s">
        <v>322</v>
      </c>
      <c r="I2802" s="2" t="s">
        <v>323</v>
      </c>
      <c r="J2802" s="2" t="s">
        <v>324</v>
      </c>
    </row>
    <row r="2803" spans="6:10" ht="15" customHeight="1" x14ac:dyDescent="0.25">
      <c r="F2803" s="3" t="s">
        <v>4485</v>
      </c>
      <c r="G2803" s="2">
        <v>785</v>
      </c>
      <c r="H2803" s="2" t="s">
        <v>322</v>
      </c>
      <c r="I2803" s="2" t="s">
        <v>1101</v>
      </c>
      <c r="J2803" s="2" t="s">
        <v>1102</v>
      </c>
    </row>
    <row r="2804" spans="6:10" ht="15" customHeight="1" x14ac:dyDescent="0.25">
      <c r="F2804" s="3" t="s">
        <v>4486</v>
      </c>
      <c r="G2804" s="2">
        <v>783</v>
      </c>
      <c r="H2804" s="2" t="s">
        <v>322</v>
      </c>
      <c r="I2804" s="2" t="s">
        <v>325</v>
      </c>
      <c r="J2804" s="2" t="s">
        <v>326</v>
      </c>
    </row>
    <row r="2805" spans="6:10" ht="15" customHeight="1" x14ac:dyDescent="0.25">
      <c r="F2805" s="3" t="s">
        <v>4487</v>
      </c>
      <c r="G2805" s="2">
        <v>788</v>
      </c>
      <c r="H2805" s="2" t="s">
        <v>322</v>
      </c>
      <c r="I2805" s="2" t="s">
        <v>327</v>
      </c>
      <c r="J2805" s="2" t="s">
        <v>328</v>
      </c>
    </row>
    <row r="2806" spans="6:10" ht="15" customHeight="1" x14ac:dyDescent="0.25">
      <c r="F2806" s="3" t="s">
        <v>4488</v>
      </c>
      <c r="G2806" s="2">
        <v>28759</v>
      </c>
      <c r="H2806" s="2" t="s">
        <v>1218</v>
      </c>
      <c r="I2806" s="2" t="s">
        <v>1219</v>
      </c>
      <c r="J2806" s="2" t="s">
        <v>1220</v>
      </c>
    </row>
    <row r="2807" spans="6:10" ht="15" customHeight="1" x14ac:dyDescent="0.25">
      <c r="F2807" s="3" t="s">
        <v>4489</v>
      </c>
      <c r="G2807" s="2">
        <v>28758</v>
      </c>
      <c r="H2807" s="2" t="s">
        <v>1218</v>
      </c>
      <c r="I2807" s="2" t="s">
        <v>1221</v>
      </c>
      <c r="J2807" s="2" t="s">
        <v>1222</v>
      </c>
    </row>
    <row r="2808" spans="6:10" ht="15" customHeight="1" x14ac:dyDescent="0.25">
      <c r="F2808" s="3" t="s">
        <v>4490</v>
      </c>
      <c r="G2808" s="2">
        <v>28757</v>
      </c>
      <c r="H2808" s="2" t="s">
        <v>1218</v>
      </c>
      <c r="I2808" s="2" t="s">
        <v>1223</v>
      </c>
      <c r="J2808" s="2" t="s">
        <v>1224</v>
      </c>
    </row>
    <row r="2809" spans="6:10" ht="15" customHeight="1" x14ac:dyDescent="0.25">
      <c r="F2809" s="3" t="s">
        <v>4491</v>
      </c>
      <c r="G2809" s="2">
        <v>27899</v>
      </c>
      <c r="H2809" s="2" t="s">
        <v>1336</v>
      </c>
      <c r="I2809" s="2" t="s">
        <v>1718</v>
      </c>
      <c r="J2809" s="2" t="s">
        <v>1719</v>
      </c>
    </row>
    <row r="2810" spans="6:10" ht="15" customHeight="1" x14ac:dyDescent="0.25">
      <c r="F2810" s="3" t="s">
        <v>4492</v>
      </c>
      <c r="G2810" s="2">
        <v>27887</v>
      </c>
      <c r="H2810" s="2" t="s">
        <v>1336</v>
      </c>
      <c r="I2810" s="2" t="s">
        <v>1331</v>
      </c>
      <c r="J2810" s="2" t="s">
        <v>1337</v>
      </c>
    </row>
    <row r="2811" spans="6:10" ht="15" customHeight="1" x14ac:dyDescent="0.25">
      <c r="F2811" s="3" t="s">
        <v>4493</v>
      </c>
      <c r="G2811" s="2">
        <v>27895</v>
      </c>
      <c r="H2811" s="2" t="s">
        <v>1336</v>
      </c>
      <c r="I2811" s="2" t="s">
        <v>1338</v>
      </c>
      <c r="J2811" s="2" t="s">
        <v>1339</v>
      </c>
    </row>
    <row r="2812" spans="6:10" ht="15" customHeight="1" x14ac:dyDescent="0.25">
      <c r="F2812" s="3" t="s">
        <v>4494</v>
      </c>
      <c r="G2812" s="2">
        <v>27896</v>
      </c>
      <c r="H2812" s="2" t="s">
        <v>1336</v>
      </c>
      <c r="I2812" s="2" t="s">
        <v>1723</v>
      </c>
      <c r="J2812" s="2" t="s">
        <v>1724</v>
      </c>
    </row>
    <row r="2813" spans="6:10" ht="15" customHeight="1" x14ac:dyDescent="0.25">
      <c r="F2813" s="3" t="s">
        <v>4495</v>
      </c>
      <c r="G2813" s="2">
        <v>27888</v>
      </c>
      <c r="H2813" s="2" t="s">
        <v>1336</v>
      </c>
      <c r="I2813" s="2" t="s">
        <v>1726</v>
      </c>
      <c r="J2813" s="2" t="s">
        <v>1727</v>
      </c>
    </row>
    <row r="2814" spans="6:10" ht="15" customHeight="1" x14ac:dyDescent="0.25">
      <c r="F2814" s="3" t="s">
        <v>4496</v>
      </c>
      <c r="G2814" s="2">
        <v>27900</v>
      </c>
      <c r="H2814" s="2" t="s">
        <v>1336</v>
      </c>
      <c r="I2814" s="2" t="s">
        <v>1340</v>
      </c>
      <c r="J2814" s="2" t="s">
        <v>1341</v>
      </c>
    </row>
    <row r="2815" spans="6:10" ht="15" customHeight="1" x14ac:dyDescent="0.25">
      <c r="F2815" s="3" t="s">
        <v>4497</v>
      </c>
      <c r="G2815" s="2">
        <v>496</v>
      </c>
      <c r="H2815" s="2" t="s">
        <v>158</v>
      </c>
      <c r="I2815" s="2" t="s">
        <v>159</v>
      </c>
      <c r="J2815" s="2" t="s">
        <v>160</v>
      </c>
    </row>
    <row r="2816" spans="6:10" ht="15" customHeight="1" x14ac:dyDescent="0.25">
      <c r="F2816" s="3" t="s">
        <v>4498</v>
      </c>
      <c r="G2816" s="2">
        <v>499</v>
      </c>
      <c r="H2816" s="2" t="s">
        <v>158</v>
      </c>
      <c r="I2816" s="2" t="s">
        <v>110</v>
      </c>
      <c r="J2816" s="2" t="s">
        <v>162</v>
      </c>
    </row>
    <row r="2817" spans="6:10" ht="15" customHeight="1" x14ac:dyDescent="0.25">
      <c r="F2817" s="3" t="s">
        <v>4499</v>
      </c>
      <c r="G2817" s="2">
        <v>498</v>
      </c>
      <c r="H2817" s="2" t="s">
        <v>158</v>
      </c>
      <c r="I2817" s="2" t="s">
        <v>113</v>
      </c>
      <c r="J2817" s="2" t="s">
        <v>164</v>
      </c>
    </row>
    <row r="2818" spans="6:10" ht="15" customHeight="1" x14ac:dyDescent="0.25">
      <c r="F2818" s="3" t="s">
        <v>4500</v>
      </c>
      <c r="G2818" s="2">
        <v>503</v>
      </c>
      <c r="H2818" s="2" t="s">
        <v>158</v>
      </c>
      <c r="I2818" s="2" t="s">
        <v>291</v>
      </c>
      <c r="J2818" s="2" t="s">
        <v>292</v>
      </c>
    </row>
    <row r="2819" spans="6:10" ht="15" customHeight="1" x14ac:dyDescent="0.25">
      <c r="F2819" s="3" t="s">
        <v>4501</v>
      </c>
      <c r="G2819" s="2">
        <v>502</v>
      </c>
      <c r="H2819" s="2" t="s">
        <v>158</v>
      </c>
      <c r="I2819" s="2" t="s">
        <v>166</v>
      </c>
      <c r="J2819" s="2" t="s">
        <v>167</v>
      </c>
    </row>
    <row r="2820" spans="6:10" ht="15" customHeight="1" x14ac:dyDescent="0.25">
      <c r="F2820" s="3" t="s">
        <v>4502</v>
      </c>
      <c r="G2820" s="2">
        <v>480</v>
      </c>
      <c r="H2820" s="2" t="s">
        <v>158</v>
      </c>
      <c r="I2820" s="2" t="s">
        <v>119</v>
      </c>
      <c r="J2820" s="2" t="s">
        <v>169</v>
      </c>
    </row>
    <row r="2821" spans="6:10" ht="15" customHeight="1" x14ac:dyDescent="0.25">
      <c r="F2821" s="3" t="s">
        <v>4503</v>
      </c>
      <c r="G2821" s="2">
        <v>482</v>
      </c>
      <c r="H2821" s="2" t="s">
        <v>158</v>
      </c>
      <c r="I2821" s="2" t="s">
        <v>122</v>
      </c>
      <c r="J2821" s="2" t="s">
        <v>171</v>
      </c>
    </row>
    <row r="2822" spans="6:10" ht="15" customHeight="1" x14ac:dyDescent="0.25">
      <c r="F2822" s="3" t="s">
        <v>4504</v>
      </c>
      <c r="G2822" s="2">
        <v>481</v>
      </c>
      <c r="H2822" s="2" t="s">
        <v>158</v>
      </c>
      <c r="I2822" s="2" t="s">
        <v>125</v>
      </c>
      <c r="J2822" s="2" t="s">
        <v>173</v>
      </c>
    </row>
    <row r="2823" spans="6:10" ht="15" customHeight="1" x14ac:dyDescent="0.25">
      <c r="F2823" s="3" t="s">
        <v>4505</v>
      </c>
      <c r="G2823" s="2">
        <v>484</v>
      </c>
      <c r="H2823" s="2" t="s">
        <v>158</v>
      </c>
      <c r="I2823" s="2" t="s">
        <v>128</v>
      </c>
      <c r="J2823" s="2" t="s">
        <v>175</v>
      </c>
    </row>
    <row r="2824" spans="6:10" ht="15" customHeight="1" x14ac:dyDescent="0.25">
      <c r="F2824" s="3" t="s">
        <v>4506</v>
      </c>
      <c r="G2824" s="2">
        <v>483</v>
      </c>
      <c r="H2824" s="2" t="s">
        <v>158</v>
      </c>
      <c r="I2824" s="2" t="s">
        <v>134</v>
      </c>
      <c r="J2824" s="2" t="s">
        <v>177</v>
      </c>
    </row>
    <row r="2825" spans="6:10" ht="15" customHeight="1" x14ac:dyDescent="0.25">
      <c r="F2825" s="3" t="s">
        <v>4507</v>
      </c>
      <c r="G2825" s="2">
        <v>487</v>
      </c>
      <c r="H2825" s="2" t="s">
        <v>158</v>
      </c>
      <c r="I2825" s="2" t="s">
        <v>137</v>
      </c>
      <c r="J2825" s="2" t="s">
        <v>293</v>
      </c>
    </row>
    <row r="2826" spans="6:10" ht="15" customHeight="1" x14ac:dyDescent="0.25">
      <c r="F2826" s="3" t="s">
        <v>4508</v>
      </c>
      <c r="G2826" s="2">
        <v>486</v>
      </c>
      <c r="H2826" s="2" t="s">
        <v>158</v>
      </c>
      <c r="I2826" s="2" t="s">
        <v>140</v>
      </c>
      <c r="J2826" s="2" t="s">
        <v>179</v>
      </c>
    </row>
    <row r="2827" spans="6:10" ht="15" customHeight="1" x14ac:dyDescent="0.25">
      <c r="F2827" s="3" t="s">
        <v>4509</v>
      </c>
      <c r="G2827" s="2">
        <v>488</v>
      </c>
      <c r="H2827" s="2" t="s">
        <v>158</v>
      </c>
      <c r="I2827" s="2" t="s">
        <v>143</v>
      </c>
      <c r="J2827" s="2" t="s">
        <v>181</v>
      </c>
    </row>
    <row r="2828" spans="6:10" ht="15" customHeight="1" x14ac:dyDescent="0.25">
      <c r="F2828" s="3" t="s">
        <v>4510</v>
      </c>
      <c r="G2828" s="2">
        <v>29024</v>
      </c>
      <c r="H2828" s="2" t="s">
        <v>1127</v>
      </c>
      <c r="I2828" s="2" t="s">
        <v>1752</v>
      </c>
      <c r="J2828" s="2" t="s">
        <v>1753</v>
      </c>
    </row>
    <row r="2829" spans="6:10" ht="15" customHeight="1" x14ac:dyDescent="0.25">
      <c r="F2829" s="3" t="s">
        <v>4511</v>
      </c>
      <c r="G2829" s="2">
        <v>24439</v>
      </c>
      <c r="H2829" s="2" t="s">
        <v>1127</v>
      </c>
      <c r="I2829" s="2" t="s">
        <v>2948</v>
      </c>
      <c r="J2829" s="2" t="s">
        <v>2949</v>
      </c>
    </row>
    <row r="2830" spans="6:10" ht="15" customHeight="1" x14ac:dyDescent="0.25">
      <c r="F2830" s="3" t="s">
        <v>4512</v>
      </c>
      <c r="G2830" s="2">
        <v>27147</v>
      </c>
      <c r="H2830" s="2" t="s">
        <v>1127</v>
      </c>
      <c r="I2830" s="2" t="s">
        <v>1128</v>
      </c>
      <c r="J2830" s="2" t="s">
        <v>1129</v>
      </c>
    </row>
    <row r="2831" spans="6:10" ht="15" customHeight="1" x14ac:dyDescent="0.25">
      <c r="F2831" s="3" t="s">
        <v>4513</v>
      </c>
      <c r="G2831" s="2">
        <v>26735</v>
      </c>
      <c r="H2831" s="2" t="s">
        <v>1127</v>
      </c>
      <c r="I2831" s="2" t="s">
        <v>1130</v>
      </c>
      <c r="J2831" s="2" t="s">
        <v>1131</v>
      </c>
    </row>
    <row r="2832" spans="6:10" ht="15" customHeight="1" x14ac:dyDescent="0.25">
      <c r="F2832" s="3" t="s">
        <v>4514</v>
      </c>
      <c r="G2832" s="2">
        <v>12600</v>
      </c>
      <c r="H2832" s="2" t="s">
        <v>1127</v>
      </c>
      <c r="I2832" s="2" t="s">
        <v>1132</v>
      </c>
      <c r="J2832" s="2" t="s">
        <v>1133</v>
      </c>
    </row>
    <row r="2833" spans="6:10" ht="15" customHeight="1" x14ac:dyDescent="0.25">
      <c r="F2833" s="3" t="s">
        <v>4515</v>
      </c>
      <c r="G2833" s="2">
        <v>29300</v>
      </c>
      <c r="H2833" s="2" t="s">
        <v>1127</v>
      </c>
      <c r="I2833" s="2" t="s">
        <v>1280</v>
      </c>
      <c r="J2833" s="2" t="s">
        <v>1281</v>
      </c>
    </row>
    <row r="2834" spans="6:10" ht="15" customHeight="1" x14ac:dyDescent="0.25">
      <c r="F2834" s="3" t="s">
        <v>4516</v>
      </c>
      <c r="G2834" s="2">
        <v>29302</v>
      </c>
      <c r="H2834" s="2" t="s">
        <v>1127</v>
      </c>
      <c r="I2834" s="2" t="s">
        <v>1282</v>
      </c>
      <c r="J2834" s="2" t="s">
        <v>1283</v>
      </c>
    </row>
    <row r="2835" spans="6:10" ht="15" customHeight="1" x14ac:dyDescent="0.25">
      <c r="F2835" s="3" t="s">
        <v>4517</v>
      </c>
      <c r="G2835" s="2">
        <v>1326</v>
      </c>
      <c r="H2835" s="2" t="s">
        <v>390</v>
      </c>
      <c r="I2835" s="2" t="s">
        <v>391</v>
      </c>
      <c r="J2835" s="2" t="s">
        <v>392</v>
      </c>
    </row>
    <row r="2836" spans="6:10" ht="15" customHeight="1" x14ac:dyDescent="0.25">
      <c r="F2836" s="3" t="s">
        <v>4518</v>
      </c>
      <c r="G2836" s="2">
        <v>1146</v>
      </c>
      <c r="H2836" s="2" t="s">
        <v>390</v>
      </c>
      <c r="I2836" s="2" t="s">
        <v>393</v>
      </c>
      <c r="J2836" s="2" t="s">
        <v>394</v>
      </c>
    </row>
    <row r="2837" spans="6:10" ht="15" customHeight="1" x14ac:dyDescent="0.25">
      <c r="F2837" s="3" t="s">
        <v>4519</v>
      </c>
      <c r="G2837" s="2">
        <v>28026</v>
      </c>
      <c r="H2837" s="2" t="s">
        <v>390</v>
      </c>
      <c r="I2837" s="2" t="s">
        <v>395</v>
      </c>
      <c r="J2837" s="2" t="s">
        <v>396</v>
      </c>
    </row>
    <row r="2838" spans="6:10" ht="15" customHeight="1" x14ac:dyDescent="0.25">
      <c r="F2838" s="3" t="s">
        <v>4520</v>
      </c>
      <c r="G2838" s="2">
        <v>1169</v>
      </c>
      <c r="H2838" s="2" t="s">
        <v>390</v>
      </c>
      <c r="I2838" s="2" t="s">
        <v>397</v>
      </c>
      <c r="J2838" s="2" t="s">
        <v>398</v>
      </c>
    </row>
    <row r="2839" spans="6:10" ht="15" customHeight="1" x14ac:dyDescent="0.25">
      <c r="F2839" s="3" t="s">
        <v>4521</v>
      </c>
      <c r="G2839" s="2">
        <v>27909</v>
      </c>
      <c r="H2839" s="2" t="s">
        <v>390</v>
      </c>
      <c r="I2839" s="2" t="s">
        <v>399</v>
      </c>
      <c r="J2839" s="2" t="s">
        <v>400</v>
      </c>
    </row>
    <row r="2840" spans="6:10" ht="15" customHeight="1" x14ac:dyDescent="0.25">
      <c r="F2840" s="3" t="s">
        <v>4522</v>
      </c>
      <c r="G2840" s="2">
        <v>1210</v>
      </c>
      <c r="H2840" s="2" t="s">
        <v>390</v>
      </c>
      <c r="I2840" s="2" t="s">
        <v>401</v>
      </c>
      <c r="J2840" s="2" t="s">
        <v>402</v>
      </c>
    </row>
    <row r="2841" spans="6:10" ht="15" customHeight="1" x14ac:dyDescent="0.25">
      <c r="F2841" s="3" t="s">
        <v>4523</v>
      </c>
      <c r="G2841" s="2">
        <v>1332</v>
      </c>
      <c r="H2841" s="2" t="s">
        <v>390</v>
      </c>
      <c r="I2841" s="2" t="s">
        <v>403</v>
      </c>
      <c r="J2841" s="2" t="s">
        <v>404</v>
      </c>
    </row>
    <row r="2842" spans="6:10" ht="15" customHeight="1" x14ac:dyDescent="0.25">
      <c r="F2842" s="3" t="s">
        <v>4524</v>
      </c>
      <c r="G2842" s="2">
        <v>1216</v>
      </c>
      <c r="H2842" s="2" t="s">
        <v>390</v>
      </c>
      <c r="I2842" s="2" t="s">
        <v>405</v>
      </c>
      <c r="J2842" s="2" t="s">
        <v>406</v>
      </c>
    </row>
    <row r="2843" spans="6:10" ht="15" customHeight="1" x14ac:dyDescent="0.25">
      <c r="F2843" s="3" t="s">
        <v>4525</v>
      </c>
      <c r="G2843" s="2">
        <v>1219</v>
      </c>
      <c r="H2843" s="2" t="s">
        <v>390</v>
      </c>
      <c r="I2843" s="2" t="s">
        <v>407</v>
      </c>
      <c r="J2843" s="2" t="s">
        <v>408</v>
      </c>
    </row>
    <row r="2844" spans="6:10" ht="15" customHeight="1" x14ac:dyDescent="0.25">
      <c r="F2844" s="3" t="s">
        <v>4526</v>
      </c>
      <c r="G2844" s="2">
        <v>1221</v>
      </c>
      <c r="H2844" s="2" t="s">
        <v>390</v>
      </c>
      <c r="I2844" s="2" t="s">
        <v>409</v>
      </c>
      <c r="J2844" s="2" t="s">
        <v>410</v>
      </c>
    </row>
    <row r="2845" spans="6:10" ht="15" customHeight="1" x14ac:dyDescent="0.25">
      <c r="F2845" s="3" t="s">
        <v>4527</v>
      </c>
      <c r="G2845" s="2">
        <v>1226</v>
      </c>
      <c r="H2845" s="2" t="s">
        <v>390</v>
      </c>
      <c r="I2845" s="2" t="s">
        <v>1304</v>
      </c>
      <c r="J2845" s="2" t="s">
        <v>1305</v>
      </c>
    </row>
    <row r="2846" spans="6:10" ht="15" customHeight="1" x14ac:dyDescent="0.25">
      <c r="F2846" s="3" t="s">
        <v>4528</v>
      </c>
      <c r="G2846" s="2">
        <v>18896</v>
      </c>
      <c r="H2846" s="2" t="s">
        <v>390</v>
      </c>
      <c r="I2846" s="2" t="s">
        <v>1306</v>
      </c>
      <c r="J2846" s="2" t="s">
        <v>1307</v>
      </c>
    </row>
    <row r="2847" spans="6:10" ht="15" customHeight="1" x14ac:dyDescent="0.25">
      <c r="F2847" s="3" t="s">
        <v>4529</v>
      </c>
      <c r="G2847" s="2">
        <v>1247</v>
      </c>
      <c r="H2847" s="2" t="s">
        <v>390</v>
      </c>
      <c r="I2847" s="2" t="s">
        <v>411</v>
      </c>
      <c r="J2847" s="2" t="s">
        <v>412</v>
      </c>
    </row>
    <row r="2848" spans="6:10" ht="15" customHeight="1" x14ac:dyDescent="0.25">
      <c r="F2848" s="3" t="s">
        <v>4530</v>
      </c>
      <c r="G2848" s="2">
        <v>1252</v>
      </c>
      <c r="H2848" s="2" t="s">
        <v>390</v>
      </c>
      <c r="I2848" s="2" t="s">
        <v>413</v>
      </c>
      <c r="J2848" s="2" t="s">
        <v>414</v>
      </c>
    </row>
    <row r="2849" spans="6:10" ht="15" customHeight="1" x14ac:dyDescent="0.25">
      <c r="F2849" s="3" t="s">
        <v>4531</v>
      </c>
      <c r="G2849" s="2">
        <v>1255</v>
      </c>
      <c r="H2849" s="2" t="s">
        <v>390</v>
      </c>
      <c r="I2849" s="2" t="s">
        <v>1308</v>
      </c>
      <c r="J2849" s="2" t="s">
        <v>1309</v>
      </c>
    </row>
    <row r="2850" spans="6:10" ht="15" customHeight="1" x14ac:dyDescent="0.25">
      <c r="F2850" s="3" t="s">
        <v>4532</v>
      </c>
      <c r="G2850" s="2">
        <v>1253</v>
      </c>
      <c r="H2850" s="2" t="s">
        <v>390</v>
      </c>
      <c r="I2850" s="2" t="s">
        <v>415</v>
      </c>
      <c r="J2850" s="2" t="s">
        <v>416</v>
      </c>
    </row>
    <row r="2851" spans="6:10" ht="15" customHeight="1" x14ac:dyDescent="0.25">
      <c r="F2851" s="3" t="s">
        <v>4533</v>
      </c>
      <c r="G2851" s="2">
        <v>1257</v>
      </c>
      <c r="H2851" s="2" t="s">
        <v>390</v>
      </c>
      <c r="I2851" s="2" t="s">
        <v>417</v>
      </c>
      <c r="J2851" s="2" t="s">
        <v>418</v>
      </c>
    </row>
    <row r="2852" spans="6:10" ht="15" customHeight="1" x14ac:dyDescent="0.25">
      <c r="F2852" s="3" t="s">
        <v>4534</v>
      </c>
      <c r="G2852" s="2">
        <v>1285</v>
      </c>
      <c r="H2852" s="2" t="s">
        <v>390</v>
      </c>
      <c r="I2852" s="2" t="s">
        <v>1310</v>
      </c>
      <c r="J2852" s="2" t="s">
        <v>1311</v>
      </c>
    </row>
    <row r="2853" spans="6:10" ht="15" customHeight="1" x14ac:dyDescent="0.25">
      <c r="F2853" s="3" t="s">
        <v>4535</v>
      </c>
      <c r="G2853" s="2">
        <v>1290</v>
      </c>
      <c r="H2853" s="2" t="s">
        <v>390</v>
      </c>
      <c r="I2853" s="2" t="s">
        <v>419</v>
      </c>
      <c r="J2853" s="2" t="s">
        <v>420</v>
      </c>
    </row>
    <row r="2854" spans="6:10" ht="15" customHeight="1" x14ac:dyDescent="0.25">
      <c r="F2854" s="3" t="s">
        <v>4536</v>
      </c>
      <c r="G2854" s="2">
        <v>1294</v>
      </c>
      <c r="H2854" s="2" t="s">
        <v>390</v>
      </c>
      <c r="I2854" s="2" t="s">
        <v>421</v>
      </c>
      <c r="J2854" s="2" t="s">
        <v>422</v>
      </c>
    </row>
    <row r="2855" spans="6:10" ht="15" customHeight="1" x14ac:dyDescent="0.25">
      <c r="F2855" s="3" t="s">
        <v>4537</v>
      </c>
      <c r="G2855" s="2">
        <v>1304</v>
      </c>
      <c r="H2855" s="2" t="s">
        <v>390</v>
      </c>
      <c r="I2855" s="2" t="s">
        <v>423</v>
      </c>
      <c r="J2855" s="2" t="s">
        <v>424</v>
      </c>
    </row>
    <row r="2856" spans="6:10" ht="15" customHeight="1" x14ac:dyDescent="0.25">
      <c r="F2856" s="3" t="s">
        <v>4538</v>
      </c>
      <c r="G2856" s="2">
        <v>12706</v>
      </c>
      <c r="H2856" s="2" t="s">
        <v>390</v>
      </c>
      <c r="I2856" s="2" t="s">
        <v>425</v>
      </c>
      <c r="J2856" s="2" t="s">
        <v>426</v>
      </c>
    </row>
    <row r="2857" spans="6:10" ht="15" customHeight="1" x14ac:dyDescent="0.25">
      <c r="F2857" s="3" t="s">
        <v>4539</v>
      </c>
      <c r="G2857" s="2">
        <v>12708</v>
      </c>
      <c r="H2857" s="2" t="s">
        <v>390</v>
      </c>
      <c r="I2857" s="2" t="s">
        <v>427</v>
      </c>
      <c r="J2857" s="2" t="s">
        <v>428</v>
      </c>
    </row>
    <row r="2858" spans="6:10" ht="15" customHeight="1" x14ac:dyDescent="0.25">
      <c r="F2858" s="3" t="s">
        <v>4540</v>
      </c>
      <c r="G2858" s="2">
        <v>1306</v>
      </c>
      <c r="H2858" s="2" t="s">
        <v>390</v>
      </c>
      <c r="I2858" s="2" t="s">
        <v>429</v>
      </c>
      <c r="J2858" s="2" t="s">
        <v>430</v>
      </c>
    </row>
    <row r="2859" spans="6:10" ht="15" customHeight="1" x14ac:dyDescent="0.25">
      <c r="F2859" s="3" t="s">
        <v>4541</v>
      </c>
      <c r="G2859" s="2">
        <v>1311</v>
      </c>
      <c r="H2859" s="2" t="s">
        <v>390</v>
      </c>
      <c r="I2859" s="2" t="s">
        <v>431</v>
      </c>
      <c r="J2859" s="2" t="s">
        <v>432</v>
      </c>
    </row>
    <row r="2860" spans="6:10" ht="15" customHeight="1" x14ac:dyDescent="0.25">
      <c r="F2860" s="3" t="s">
        <v>4542</v>
      </c>
      <c r="G2860" s="2">
        <v>1310</v>
      </c>
      <c r="H2860" s="2" t="s">
        <v>390</v>
      </c>
      <c r="I2860" s="2" t="s">
        <v>433</v>
      </c>
      <c r="J2860" s="2" t="s">
        <v>434</v>
      </c>
    </row>
    <row r="2861" spans="6:10" ht="15" customHeight="1" x14ac:dyDescent="0.25">
      <c r="F2861" s="3" t="s">
        <v>4543</v>
      </c>
      <c r="G2861" s="2">
        <v>1314</v>
      </c>
      <c r="H2861" s="2" t="s">
        <v>390</v>
      </c>
      <c r="I2861" s="2" t="s">
        <v>435</v>
      </c>
      <c r="J2861" s="2" t="s">
        <v>436</v>
      </c>
    </row>
    <row r="2862" spans="6:10" ht="15" customHeight="1" x14ac:dyDescent="0.25">
      <c r="F2862" s="3" t="s">
        <v>4544</v>
      </c>
      <c r="G2862" s="2">
        <v>1321</v>
      </c>
      <c r="H2862" s="2" t="s">
        <v>390</v>
      </c>
      <c r="I2862" s="2" t="s">
        <v>437</v>
      </c>
      <c r="J2862" s="2" t="s">
        <v>438</v>
      </c>
    </row>
    <row r="2863" spans="6:10" ht="15" customHeight="1" x14ac:dyDescent="0.25">
      <c r="F2863" s="3" t="s">
        <v>4545</v>
      </c>
      <c r="G2863" s="2">
        <v>1322</v>
      </c>
      <c r="H2863" s="2" t="s">
        <v>390</v>
      </c>
      <c r="I2863" s="2" t="s">
        <v>439</v>
      </c>
      <c r="J2863" s="2" t="s">
        <v>440</v>
      </c>
    </row>
    <row r="2864" spans="6:10" ht="15" customHeight="1" x14ac:dyDescent="0.25">
      <c r="F2864" s="3" t="s">
        <v>4546</v>
      </c>
      <c r="G2864" s="2">
        <v>18681</v>
      </c>
      <c r="H2864" s="2" t="s">
        <v>390</v>
      </c>
      <c r="I2864" s="2" t="s">
        <v>441</v>
      </c>
      <c r="J2864" s="2" t="s">
        <v>442</v>
      </c>
    </row>
    <row r="2865" spans="6:10" ht="15" customHeight="1" x14ac:dyDescent="0.25">
      <c r="F2865" s="3" t="s">
        <v>4547</v>
      </c>
      <c r="G2865" s="2">
        <v>1323</v>
      </c>
      <c r="H2865" s="2" t="s">
        <v>390</v>
      </c>
      <c r="I2865" s="2" t="s">
        <v>443</v>
      </c>
      <c r="J2865" s="2" t="s">
        <v>444</v>
      </c>
    </row>
    <row r="2866" spans="6:10" ht="15" customHeight="1" x14ac:dyDescent="0.25">
      <c r="F2866" s="3" t="s">
        <v>4548</v>
      </c>
      <c r="G2866" s="2">
        <v>550</v>
      </c>
      <c r="H2866" s="2" t="s">
        <v>109</v>
      </c>
      <c r="I2866" s="2" t="s">
        <v>1250</v>
      </c>
      <c r="J2866" s="2" t="s">
        <v>1251</v>
      </c>
    </row>
    <row r="2867" spans="6:10" ht="15" customHeight="1" x14ac:dyDescent="0.25">
      <c r="F2867" s="3" t="s">
        <v>4549</v>
      </c>
      <c r="G2867" s="2">
        <v>552</v>
      </c>
      <c r="H2867" s="2" t="s">
        <v>109</v>
      </c>
      <c r="I2867" s="2" t="s">
        <v>110</v>
      </c>
      <c r="J2867" s="2" t="s">
        <v>111</v>
      </c>
    </row>
    <row r="2868" spans="6:10" ht="15" customHeight="1" x14ac:dyDescent="0.25">
      <c r="F2868" s="3" t="s">
        <v>4550</v>
      </c>
      <c r="G2868" s="2">
        <v>553</v>
      </c>
      <c r="H2868" s="2" t="s">
        <v>109</v>
      </c>
      <c r="I2868" s="2" t="s">
        <v>113</v>
      </c>
      <c r="J2868" s="2" t="s">
        <v>114</v>
      </c>
    </row>
    <row r="2869" spans="6:10" ht="15" customHeight="1" x14ac:dyDescent="0.25">
      <c r="F2869" s="3" t="s">
        <v>4551</v>
      </c>
      <c r="G2869" s="2">
        <v>554</v>
      </c>
      <c r="H2869" s="2" t="s">
        <v>109</v>
      </c>
      <c r="I2869" s="2" t="s">
        <v>1063</v>
      </c>
      <c r="J2869" s="2" t="s">
        <v>1064</v>
      </c>
    </row>
    <row r="2870" spans="6:10" ht="15" customHeight="1" x14ac:dyDescent="0.25">
      <c r="F2870" s="3" t="s">
        <v>4552</v>
      </c>
      <c r="G2870" s="2">
        <v>555</v>
      </c>
      <c r="H2870" s="2" t="s">
        <v>109</v>
      </c>
      <c r="I2870" s="2" t="s">
        <v>116</v>
      </c>
      <c r="J2870" s="2" t="s">
        <v>117</v>
      </c>
    </row>
    <row r="2871" spans="6:10" ht="15" customHeight="1" x14ac:dyDescent="0.25">
      <c r="F2871" s="3" t="s">
        <v>4553</v>
      </c>
      <c r="G2871" s="2">
        <v>512</v>
      </c>
      <c r="H2871" s="2" t="s">
        <v>109</v>
      </c>
      <c r="I2871" s="2" t="s">
        <v>1194</v>
      </c>
      <c r="J2871" s="2" t="s">
        <v>1195</v>
      </c>
    </row>
    <row r="2872" spans="6:10" ht="15" customHeight="1" x14ac:dyDescent="0.25">
      <c r="F2872" s="3" t="s">
        <v>4554</v>
      </c>
      <c r="G2872" s="2">
        <v>517</v>
      </c>
      <c r="H2872" s="2" t="s">
        <v>109</v>
      </c>
      <c r="I2872" s="2" t="s">
        <v>119</v>
      </c>
      <c r="J2872" s="2" t="s">
        <v>120</v>
      </c>
    </row>
    <row r="2873" spans="6:10" ht="15" customHeight="1" x14ac:dyDescent="0.25">
      <c r="F2873" s="3" t="s">
        <v>4555</v>
      </c>
      <c r="G2873" s="2">
        <v>518</v>
      </c>
      <c r="H2873" s="2" t="s">
        <v>109</v>
      </c>
      <c r="I2873" s="2" t="s">
        <v>122</v>
      </c>
      <c r="J2873" s="2" t="s">
        <v>123</v>
      </c>
    </row>
    <row r="2874" spans="6:10" ht="15" customHeight="1" x14ac:dyDescent="0.25">
      <c r="F2874" s="3" t="s">
        <v>4556</v>
      </c>
      <c r="G2874" s="2">
        <v>516</v>
      </c>
      <c r="H2874" s="2" t="s">
        <v>109</v>
      </c>
      <c r="I2874" s="2" t="s">
        <v>125</v>
      </c>
      <c r="J2874" s="2" t="s">
        <v>126</v>
      </c>
    </row>
    <row r="2875" spans="6:10" ht="15" customHeight="1" x14ac:dyDescent="0.25">
      <c r="F2875" s="3" t="s">
        <v>4557</v>
      </c>
      <c r="G2875" s="2">
        <v>521</v>
      </c>
      <c r="H2875" s="2" t="s">
        <v>109</v>
      </c>
      <c r="I2875" s="2" t="s">
        <v>128</v>
      </c>
      <c r="J2875" s="2" t="s">
        <v>129</v>
      </c>
    </row>
    <row r="2876" spans="6:10" ht="15" customHeight="1" x14ac:dyDescent="0.25">
      <c r="F2876" s="3" t="s">
        <v>4558</v>
      </c>
      <c r="G2876" s="2">
        <v>522</v>
      </c>
      <c r="H2876" s="2" t="s">
        <v>109</v>
      </c>
      <c r="I2876" s="2" t="s">
        <v>131</v>
      </c>
      <c r="J2876" s="2" t="s">
        <v>132</v>
      </c>
    </row>
    <row r="2877" spans="6:10" ht="15" customHeight="1" x14ac:dyDescent="0.25">
      <c r="F2877" s="3" t="s">
        <v>4559</v>
      </c>
      <c r="G2877" s="2">
        <v>520</v>
      </c>
      <c r="H2877" s="2" t="s">
        <v>109</v>
      </c>
      <c r="I2877" s="2" t="s">
        <v>134</v>
      </c>
      <c r="J2877" s="2" t="s">
        <v>135</v>
      </c>
    </row>
    <row r="2878" spans="6:10" ht="15" customHeight="1" x14ac:dyDescent="0.25">
      <c r="F2878" s="3" t="s">
        <v>4560</v>
      </c>
      <c r="G2878" s="2">
        <v>528</v>
      </c>
      <c r="H2878" s="2" t="s">
        <v>109</v>
      </c>
      <c r="I2878" s="2" t="s">
        <v>137</v>
      </c>
      <c r="J2878" s="2" t="s">
        <v>138</v>
      </c>
    </row>
    <row r="2879" spans="6:10" ht="15" customHeight="1" x14ac:dyDescent="0.25">
      <c r="F2879" s="3" t="s">
        <v>4561</v>
      </c>
      <c r="G2879" s="2">
        <v>529</v>
      </c>
      <c r="H2879" s="2" t="s">
        <v>109</v>
      </c>
      <c r="I2879" s="2" t="s">
        <v>140</v>
      </c>
      <c r="J2879" s="2" t="s">
        <v>141</v>
      </c>
    </row>
    <row r="2880" spans="6:10" ht="15" customHeight="1" x14ac:dyDescent="0.25">
      <c r="F2880" s="3" t="s">
        <v>4562</v>
      </c>
      <c r="G2880" s="2">
        <v>527</v>
      </c>
      <c r="H2880" s="2" t="s">
        <v>109</v>
      </c>
      <c r="I2880" s="2" t="s">
        <v>143</v>
      </c>
      <c r="J2880" s="2" t="s">
        <v>144</v>
      </c>
    </row>
    <row r="2881" spans="6:10" ht="15" customHeight="1" x14ac:dyDescent="0.25">
      <c r="F2881" s="3" t="s">
        <v>4563</v>
      </c>
      <c r="G2881" s="2">
        <v>531</v>
      </c>
      <c r="H2881" s="2" t="s">
        <v>109</v>
      </c>
      <c r="I2881" s="2" t="s">
        <v>1065</v>
      </c>
      <c r="J2881" s="2" t="s">
        <v>1066</v>
      </c>
    </row>
    <row r="2882" spans="6:10" ht="15" customHeight="1" x14ac:dyDescent="0.25">
      <c r="F2882" s="3" t="s">
        <v>4564</v>
      </c>
      <c r="G2882" s="2">
        <v>532</v>
      </c>
      <c r="H2882" s="2" t="s">
        <v>109</v>
      </c>
      <c r="I2882" s="2" t="s">
        <v>146</v>
      </c>
      <c r="J2882" s="2" t="s">
        <v>147</v>
      </c>
    </row>
    <row r="2883" spans="6:10" ht="15" customHeight="1" x14ac:dyDescent="0.25">
      <c r="F2883" s="3" t="s">
        <v>4565</v>
      </c>
      <c r="G2883" s="2">
        <v>533</v>
      </c>
      <c r="H2883" s="2" t="s">
        <v>109</v>
      </c>
      <c r="I2883" s="2" t="s">
        <v>149</v>
      </c>
      <c r="J2883" s="2" t="s">
        <v>150</v>
      </c>
    </row>
    <row r="2884" spans="6:10" ht="15" customHeight="1" x14ac:dyDescent="0.25">
      <c r="F2884" s="3" t="s">
        <v>4566</v>
      </c>
      <c r="G2884" s="2">
        <v>534</v>
      </c>
      <c r="H2884" s="2" t="s">
        <v>109</v>
      </c>
      <c r="I2884" s="2" t="s">
        <v>152</v>
      </c>
      <c r="J2884" s="2" t="s">
        <v>153</v>
      </c>
    </row>
    <row r="2885" spans="6:10" ht="15" customHeight="1" x14ac:dyDescent="0.25">
      <c r="F2885" s="3" t="s">
        <v>4567</v>
      </c>
      <c r="G2885" s="2">
        <v>19404</v>
      </c>
      <c r="H2885" s="2" t="s">
        <v>109</v>
      </c>
      <c r="I2885" s="2" t="s">
        <v>1067</v>
      </c>
      <c r="J2885" s="2" t="s">
        <v>1068</v>
      </c>
    </row>
    <row r="2886" spans="6:10" ht="15" customHeight="1" x14ac:dyDescent="0.25">
      <c r="F2886" s="3" t="s">
        <v>4568</v>
      </c>
      <c r="G2886" s="2">
        <v>543</v>
      </c>
      <c r="H2886" s="2" t="s">
        <v>109</v>
      </c>
      <c r="I2886" s="2" t="s">
        <v>155</v>
      </c>
      <c r="J2886" s="2" t="s">
        <v>156</v>
      </c>
    </row>
    <row r="2887" spans="6:10" ht="15" customHeight="1" x14ac:dyDescent="0.25">
      <c r="F2887" s="3" t="s">
        <v>4569</v>
      </c>
      <c r="G2887" s="2">
        <v>99000002</v>
      </c>
      <c r="H2887" s="2" t="s">
        <v>210</v>
      </c>
      <c r="I2887" s="2" t="s">
        <v>211</v>
      </c>
      <c r="J2887" s="2" t="s">
        <v>212</v>
      </c>
    </row>
    <row r="2888" spans="6:10" ht="15" customHeight="1" x14ac:dyDescent="0.25">
      <c r="F2888" s="3" t="s">
        <v>4570</v>
      </c>
      <c r="G2888" s="2">
        <v>99000004</v>
      </c>
      <c r="H2888" s="2" t="s">
        <v>210</v>
      </c>
      <c r="I2888" s="2" t="s">
        <v>214</v>
      </c>
      <c r="J2888" s="2" t="s">
        <v>215</v>
      </c>
    </row>
    <row r="2889" spans="6:10" ht="15" customHeight="1" x14ac:dyDescent="0.25">
      <c r="F2889" s="3" t="s">
        <v>4571</v>
      </c>
      <c r="G2889" s="2">
        <v>99000001</v>
      </c>
      <c r="H2889" s="2" t="s">
        <v>210</v>
      </c>
      <c r="I2889" s="2" t="s">
        <v>217</v>
      </c>
      <c r="J2889" s="2" t="s">
        <v>218</v>
      </c>
    </row>
    <row r="2890" spans="6:10" ht="15" customHeight="1" x14ac:dyDescent="0.25">
      <c r="F2890" s="3" t="s">
        <v>4572</v>
      </c>
      <c r="G2890" s="2">
        <v>99000003</v>
      </c>
      <c r="H2890" s="2" t="s">
        <v>210</v>
      </c>
      <c r="I2890" s="2" t="s">
        <v>220</v>
      </c>
      <c r="J2890" s="2" t="s">
        <v>221</v>
      </c>
    </row>
    <row r="2891" spans="6:10" ht="15" customHeight="1" x14ac:dyDescent="0.25">
      <c r="F2891" s="3" t="s">
        <v>4573</v>
      </c>
      <c r="G2891" s="2">
        <v>707</v>
      </c>
      <c r="H2891" s="2" t="s">
        <v>446</v>
      </c>
      <c r="I2891" s="2" t="s">
        <v>451</v>
      </c>
      <c r="J2891" s="2" t="s">
        <v>452</v>
      </c>
    </row>
    <row r="2892" spans="6:10" ht="15" customHeight="1" x14ac:dyDescent="0.25">
      <c r="F2892" s="3" t="s">
        <v>4574</v>
      </c>
      <c r="G2892" s="2">
        <v>699</v>
      </c>
      <c r="H2892" s="2" t="s">
        <v>446</v>
      </c>
      <c r="I2892" s="2" t="s">
        <v>453</v>
      </c>
      <c r="J2892" s="2" t="s">
        <v>454</v>
      </c>
    </row>
    <row r="2893" spans="6:10" ht="15" customHeight="1" x14ac:dyDescent="0.25">
      <c r="F2893" s="3" t="s">
        <v>4575</v>
      </c>
      <c r="G2893" s="2">
        <v>700</v>
      </c>
      <c r="H2893" s="2" t="s">
        <v>446</v>
      </c>
      <c r="I2893" s="2" t="s">
        <v>455</v>
      </c>
      <c r="J2893" s="2" t="s">
        <v>456</v>
      </c>
    </row>
    <row r="2894" spans="6:10" ht="15" customHeight="1" x14ac:dyDescent="0.25">
      <c r="F2894" s="3" t="s">
        <v>4576</v>
      </c>
      <c r="G2894" s="2">
        <v>691</v>
      </c>
      <c r="H2894" s="2" t="s">
        <v>446</v>
      </c>
      <c r="I2894" s="2" t="s">
        <v>457</v>
      </c>
      <c r="J2894" s="2" t="s">
        <v>458</v>
      </c>
    </row>
    <row r="2895" spans="6:10" ht="15" customHeight="1" x14ac:dyDescent="0.25">
      <c r="F2895" s="3" t="s">
        <v>4577</v>
      </c>
      <c r="G2895" s="2">
        <v>12772</v>
      </c>
      <c r="H2895" s="2" t="s">
        <v>1284</v>
      </c>
      <c r="I2895" s="2" t="s">
        <v>1285</v>
      </c>
      <c r="J2895" s="2" t="s">
        <v>1286</v>
      </c>
    </row>
    <row r="2896" spans="6:10" ht="15" customHeight="1" x14ac:dyDescent="0.25">
      <c r="F2896" s="3" t="s">
        <v>4578</v>
      </c>
      <c r="G2896" s="2">
        <v>13047</v>
      </c>
      <c r="H2896" s="2" t="s">
        <v>1284</v>
      </c>
      <c r="I2896" s="2" t="s">
        <v>1287</v>
      </c>
      <c r="J2896" s="2" t="s">
        <v>1288</v>
      </c>
    </row>
    <row r="2897" spans="6:10" ht="15" customHeight="1" x14ac:dyDescent="0.25">
      <c r="F2897" s="3" t="s">
        <v>4579</v>
      </c>
      <c r="G2897" s="2">
        <v>13046</v>
      </c>
      <c r="H2897" s="2" t="s">
        <v>1284</v>
      </c>
      <c r="I2897" s="2" t="s">
        <v>1289</v>
      </c>
      <c r="J2897" s="2" t="s">
        <v>1290</v>
      </c>
    </row>
    <row r="2898" spans="6:10" ht="15" customHeight="1" x14ac:dyDescent="0.25">
      <c r="F2898" s="3" t="s">
        <v>4580</v>
      </c>
      <c r="G2898" s="2">
        <v>13042</v>
      </c>
      <c r="H2898" s="2" t="s">
        <v>1284</v>
      </c>
      <c r="I2898" s="2" t="s">
        <v>1291</v>
      </c>
      <c r="J2898" s="2" t="s">
        <v>1292</v>
      </c>
    </row>
    <row r="2899" spans="6:10" ht="15" customHeight="1" x14ac:dyDescent="0.25">
      <c r="F2899" s="3" t="s">
        <v>4581</v>
      </c>
      <c r="G2899" s="2">
        <v>13053</v>
      </c>
      <c r="H2899" s="2" t="s">
        <v>1284</v>
      </c>
      <c r="I2899" s="2" t="s">
        <v>1293</v>
      </c>
      <c r="J2899" s="2" t="s">
        <v>1294</v>
      </c>
    </row>
    <row r="2900" spans="6:10" ht="15" customHeight="1" x14ac:dyDescent="0.25">
      <c r="F2900" s="3" t="s">
        <v>4582</v>
      </c>
      <c r="G2900" s="2">
        <v>12771</v>
      </c>
      <c r="H2900" s="2" t="s">
        <v>1284</v>
      </c>
      <c r="I2900" s="2" t="s">
        <v>1295</v>
      </c>
      <c r="J2900" s="2" t="s">
        <v>1296</v>
      </c>
    </row>
    <row r="2901" spans="6:10" ht="15" customHeight="1" x14ac:dyDescent="0.25">
      <c r="F2901" s="3" t="s">
        <v>4583</v>
      </c>
      <c r="G2901" s="2">
        <v>13048</v>
      </c>
      <c r="H2901" s="2" t="s">
        <v>1284</v>
      </c>
      <c r="I2901" s="2" t="s">
        <v>1297</v>
      </c>
      <c r="J2901" s="2" t="s">
        <v>1298</v>
      </c>
    </row>
    <row r="2902" spans="6:10" ht="15" customHeight="1" x14ac:dyDescent="0.25">
      <c r="F2902" s="3" t="s">
        <v>4584</v>
      </c>
      <c r="G2902" s="2">
        <v>12776</v>
      </c>
      <c r="H2902" s="2" t="s">
        <v>1284</v>
      </c>
      <c r="I2902" s="2" t="s">
        <v>1299</v>
      </c>
      <c r="J2902" s="2" t="s">
        <v>1300</v>
      </c>
    </row>
    <row r="2903" spans="6:10" ht="15" customHeight="1" x14ac:dyDescent="0.25">
      <c r="F2903" s="3" t="s">
        <v>4585</v>
      </c>
      <c r="G2903" s="2">
        <v>36210</v>
      </c>
      <c r="H2903" s="2" t="s">
        <v>1831</v>
      </c>
      <c r="I2903" s="2" t="s">
        <v>1832</v>
      </c>
      <c r="J2903" s="2" t="s">
        <v>1833</v>
      </c>
    </row>
    <row r="2904" spans="6:10" ht="15" customHeight="1" x14ac:dyDescent="0.25">
      <c r="F2904" s="3" t="s">
        <v>4586</v>
      </c>
      <c r="G2904" s="2">
        <v>580</v>
      </c>
      <c r="H2904" s="2" t="s">
        <v>183</v>
      </c>
      <c r="I2904" s="2" t="s">
        <v>159</v>
      </c>
      <c r="J2904" s="2" t="s">
        <v>184</v>
      </c>
    </row>
    <row r="2905" spans="6:10" ht="15" customHeight="1" x14ac:dyDescent="0.25">
      <c r="F2905" s="3" t="s">
        <v>4587</v>
      </c>
      <c r="G2905" s="2">
        <v>582</v>
      </c>
      <c r="H2905" s="2" t="s">
        <v>183</v>
      </c>
      <c r="I2905" s="2" t="s">
        <v>186</v>
      </c>
      <c r="J2905" s="2" t="s">
        <v>187</v>
      </c>
    </row>
    <row r="2906" spans="6:10" ht="15" customHeight="1" x14ac:dyDescent="0.25">
      <c r="F2906" s="3" t="s">
        <v>4588</v>
      </c>
      <c r="G2906" s="2">
        <v>584</v>
      </c>
      <c r="H2906" s="2" t="s">
        <v>183</v>
      </c>
      <c r="I2906" s="2" t="s">
        <v>110</v>
      </c>
      <c r="J2906" s="2" t="s">
        <v>189</v>
      </c>
    </row>
    <row r="2907" spans="6:10" ht="15" customHeight="1" x14ac:dyDescent="0.25">
      <c r="F2907" s="3" t="s">
        <v>4589</v>
      </c>
      <c r="G2907" s="2">
        <v>583</v>
      </c>
      <c r="H2907" s="2" t="s">
        <v>183</v>
      </c>
      <c r="I2907" s="2" t="s">
        <v>113</v>
      </c>
      <c r="J2907" s="2" t="s">
        <v>191</v>
      </c>
    </row>
    <row r="2908" spans="6:10" ht="15" customHeight="1" x14ac:dyDescent="0.25">
      <c r="F2908" s="3" t="s">
        <v>4590</v>
      </c>
      <c r="G2908" s="2">
        <v>586</v>
      </c>
      <c r="H2908" s="2" t="s">
        <v>183</v>
      </c>
      <c r="I2908" s="2" t="s">
        <v>1063</v>
      </c>
      <c r="J2908" s="2" t="s">
        <v>1152</v>
      </c>
    </row>
    <row r="2909" spans="6:10" ht="15" customHeight="1" x14ac:dyDescent="0.25">
      <c r="F2909" s="3" t="s">
        <v>4591</v>
      </c>
      <c r="G2909" s="2">
        <v>585</v>
      </c>
      <c r="H2909" s="2" t="s">
        <v>183</v>
      </c>
      <c r="I2909" s="2" t="s">
        <v>116</v>
      </c>
      <c r="J2909" s="2" t="s">
        <v>1153</v>
      </c>
    </row>
    <row r="2910" spans="6:10" ht="15" customHeight="1" x14ac:dyDescent="0.25">
      <c r="F2910" s="3" t="s">
        <v>4592</v>
      </c>
      <c r="G2910" s="2">
        <v>563</v>
      </c>
      <c r="H2910" s="2" t="s">
        <v>183</v>
      </c>
      <c r="I2910" s="2" t="s">
        <v>119</v>
      </c>
      <c r="J2910" s="2" t="s">
        <v>193</v>
      </c>
    </row>
    <row r="2911" spans="6:10" ht="15" customHeight="1" x14ac:dyDescent="0.25">
      <c r="F2911" s="3" t="s">
        <v>4593</v>
      </c>
      <c r="G2911" s="2">
        <v>562</v>
      </c>
      <c r="H2911" s="2" t="s">
        <v>183</v>
      </c>
      <c r="I2911" s="2" t="s">
        <v>125</v>
      </c>
      <c r="J2911" s="2" t="s">
        <v>537</v>
      </c>
    </row>
    <row r="2912" spans="6:10" ht="15" customHeight="1" x14ac:dyDescent="0.25">
      <c r="F2912" s="3" t="s">
        <v>4594</v>
      </c>
      <c r="G2912" s="2">
        <v>564</v>
      </c>
      <c r="H2912" s="2" t="s">
        <v>183</v>
      </c>
      <c r="I2912" s="2" t="s">
        <v>128</v>
      </c>
      <c r="J2912" s="2" t="s">
        <v>195</v>
      </c>
    </row>
    <row r="2913" spans="6:10" ht="15" customHeight="1" x14ac:dyDescent="0.25">
      <c r="F2913" s="3" t="s">
        <v>4595</v>
      </c>
      <c r="G2913" s="2">
        <v>565</v>
      </c>
      <c r="H2913" s="2" t="s">
        <v>183</v>
      </c>
      <c r="I2913" s="2" t="s">
        <v>131</v>
      </c>
      <c r="J2913" s="2" t="s">
        <v>197</v>
      </c>
    </row>
    <row r="2914" spans="6:10" ht="15" customHeight="1" x14ac:dyDescent="0.25">
      <c r="F2914" s="3" t="s">
        <v>4596</v>
      </c>
      <c r="G2914" s="2">
        <v>566</v>
      </c>
      <c r="H2914" s="2" t="s">
        <v>183</v>
      </c>
      <c r="I2914" s="2" t="s">
        <v>134</v>
      </c>
      <c r="J2914" s="2" t="s">
        <v>1154</v>
      </c>
    </row>
    <row r="2915" spans="6:10" ht="15" customHeight="1" x14ac:dyDescent="0.25">
      <c r="F2915" s="3" t="s">
        <v>4597</v>
      </c>
      <c r="G2915" s="2">
        <v>569</v>
      </c>
      <c r="H2915" s="2" t="s">
        <v>183</v>
      </c>
      <c r="I2915" s="2" t="s">
        <v>140</v>
      </c>
      <c r="J2915" s="2" t="s">
        <v>199</v>
      </c>
    </row>
    <row r="2916" spans="6:10" ht="15" customHeight="1" x14ac:dyDescent="0.25">
      <c r="F2916" s="3" t="s">
        <v>4598</v>
      </c>
      <c r="G2916" s="2">
        <v>570</v>
      </c>
      <c r="H2916" s="2" t="s">
        <v>183</v>
      </c>
      <c r="I2916" s="2" t="s">
        <v>143</v>
      </c>
      <c r="J2916" s="2" t="s">
        <v>1155</v>
      </c>
    </row>
    <row r="2917" spans="6:10" ht="15" customHeight="1" x14ac:dyDescent="0.25">
      <c r="F2917" s="3" t="s">
        <v>4599</v>
      </c>
      <c r="G2917" s="2">
        <v>573</v>
      </c>
      <c r="H2917" s="2" t="s">
        <v>183</v>
      </c>
      <c r="I2917" s="2" t="s">
        <v>146</v>
      </c>
      <c r="J2917" s="2" t="s">
        <v>201</v>
      </c>
    </row>
    <row r="2918" spans="6:10" ht="15" customHeight="1" x14ac:dyDescent="0.25">
      <c r="F2918" s="3" t="s">
        <v>4600</v>
      </c>
      <c r="G2918" s="2">
        <v>575</v>
      </c>
      <c r="H2918" s="2" t="s">
        <v>183</v>
      </c>
      <c r="I2918" s="2" t="s">
        <v>149</v>
      </c>
      <c r="J2918" s="2" t="s">
        <v>203</v>
      </c>
    </row>
    <row r="2919" spans="6:10" ht="15" customHeight="1" x14ac:dyDescent="0.25">
      <c r="F2919" s="3" t="s">
        <v>4601</v>
      </c>
      <c r="G2919" s="2">
        <v>574</v>
      </c>
      <c r="H2919" s="2" t="s">
        <v>183</v>
      </c>
      <c r="I2919" s="2" t="s">
        <v>152</v>
      </c>
      <c r="J2919" s="2" t="s">
        <v>205</v>
      </c>
    </row>
    <row r="2920" spans="6:10" ht="15" customHeight="1" x14ac:dyDescent="0.25">
      <c r="F2920" s="3" t="s">
        <v>4602</v>
      </c>
      <c r="G2920" s="2">
        <v>577</v>
      </c>
      <c r="H2920" s="2" t="s">
        <v>183</v>
      </c>
      <c r="I2920" s="2" t="s">
        <v>207</v>
      </c>
      <c r="J2920" s="2" t="s">
        <v>208</v>
      </c>
    </row>
    <row r="2921" spans="6:10" ht="15" customHeight="1" x14ac:dyDescent="0.25">
      <c r="F2921" s="3" t="s">
        <v>4603</v>
      </c>
      <c r="G2921" s="2">
        <v>739</v>
      </c>
      <c r="H2921" s="2" t="s">
        <v>332</v>
      </c>
      <c r="I2921" s="2" t="s">
        <v>333</v>
      </c>
      <c r="J2921" s="2" t="s">
        <v>334</v>
      </c>
    </row>
    <row r="2922" spans="6:10" ht="15" customHeight="1" x14ac:dyDescent="0.25">
      <c r="F2922" s="3" t="s">
        <v>4604</v>
      </c>
      <c r="G2922" s="2">
        <v>742</v>
      </c>
      <c r="H2922" s="2" t="s">
        <v>332</v>
      </c>
      <c r="I2922" s="2" t="s">
        <v>335</v>
      </c>
      <c r="J2922" s="2" t="s">
        <v>336</v>
      </c>
    </row>
    <row r="2923" spans="6:10" ht="15" customHeight="1" x14ac:dyDescent="0.25">
      <c r="F2923" s="3" t="s">
        <v>4605</v>
      </c>
      <c r="G2923" s="2">
        <v>12417</v>
      </c>
      <c r="H2923" s="2" t="s">
        <v>332</v>
      </c>
      <c r="I2923" s="2" t="s">
        <v>337</v>
      </c>
      <c r="J2923" s="2" t="s">
        <v>338</v>
      </c>
    </row>
    <row r="2924" spans="6:10" ht="15" customHeight="1" x14ac:dyDescent="0.25">
      <c r="F2924" s="3" t="s">
        <v>4606</v>
      </c>
      <c r="G2924" s="2">
        <v>12418</v>
      </c>
      <c r="H2924" s="2" t="s">
        <v>332</v>
      </c>
      <c r="I2924" s="2" t="s">
        <v>339</v>
      </c>
      <c r="J2924" s="2" t="s">
        <v>340</v>
      </c>
    </row>
    <row r="2925" spans="6:10" ht="15" customHeight="1" x14ac:dyDescent="0.25">
      <c r="F2925" s="3" t="s">
        <v>4607</v>
      </c>
      <c r="G2925" s="2">
        <v>737</v>
      </c>
      <c r="H2925" s="2" t="s">
        <v>332</v>
      </c>
      <c r="I2925" s="2" t="s">
        <v>345</v>
      </c>
      <c r="J2925" s="2" t="s">
        <v>346</v>
      </c>
    </row>
    <row r="2926" spans="6:10" ht="15" customHeight="1" x14ac:dyDescent="0.25">
      <c r="F2926" s="3" t="s">
        <v>4608</v>
      </c>
      <c r="G2926" s="2">
        <v>736</v>
      </c>
      <c r="H2926" s="2" t="s">
        <v>332</v>
      </c>
      <c r="I2926" s="2" t="s">
        <v>349</v>
      </c>
      <c r="J2926" s="2" t="s">
        <v>350</v>
      </c>
    </row>
    <row r="2927" spans="6:10" ht="15" customHeight="1" x14ac:dyDescent="0.25">
      <c r="F2927" s="3" t="s">
        <v>4609</v>
      </c>
      <c r="G2927" s="2">
        <v>12400</v>
      </c>
      <c r="H2927" s="2" t="s">
        <v>332</v>
      </c>
      <c r="I2927" s="2" t="s">
        <v>351</v>
      </c>
      <c r="J2927" s="2" t="s">
        <v>352</v>
      </c>
    </row>
    <row r="2928" spans="6:10" ht="15" customHeight="1" x14ac:dyDescent="0.25">
      <c r="F2928" s="3" t="s">
        <v>4610</v>
      </c>
      <c r="G2928" s="2">
        <v>754</v>
      </c>
      <c r="H2928" s="2" t="s">
        <v>223</v>
      </c>
      <c r="I2928" s="2" t="s">
        <v>531</v>
      </c>
      <c r="J2928" s="2" t="s">
        <v>532</v>
      </c>
    </row>
    <row r="2929" spans="6:10" ht="15" customHeight="1" x14ac:dyDescent="0.25">
      <c r="F2929" s="3" t="s">
        <v>4611</v>
      </c>
      <c r="G2929" s="2">
        <v>759</v>
      </c>
      <c r="H2929" s="2" t="s">
        <v>223</v>
      </c>
      <c r="I2929" s="2" t="s">
        <v>224</v>
      </c>
      <c r="J2929" s="2" t="s">
        <v>225</v>
      </c>
    </row>
    <row r="2930" spans="6:10" ht="15" customHeight="1" x14ac:dyDescent="0.25">
      <c r="F2930" s="3" t="s">
        <v>4612</v>
      </c>
      <c r="G2930" s="2">
        <v>760</v>
      </c>
      <c r="H2930" s="2" t="s">
        <v>223</v>
      </c>
      <c r="I2930" s="2" t="s">
        <v>227</v>
      </c>
      <c r="J2930" s="2" t="s">
        <v>228</v>
      </c>
    </row>
    <row r="2931" spans="6:10" ht="15" customHeight="1" x14ac:dyDescent="0.25">
      <c r="F2931" s="3" t="s">
        <v>4613</v>
      </c>
      <c r="G2931" s="2">
        <v>17442</v>
      </c>
      <c r="H2931" s="2" t="s">
        <v>223</v>
      </c>
      <c r="I2931" s="2" t="s">
        <v>922</v>
      </c>
      <c r="J2931" s="2" t="s">
        <v>923</v>
      </c>
    </row>
    <row r="2932" spans="6:10" ht="15" customHeight="1" x14ac:dyDescent="0.25">
      <c r="F2932" s="3" t="s">
        <v>4614</v>
      </c>
      <c r="G2932" s="2">
        <v>762</v>
      </c>
      <c r="H2932" s="2" t="s">
        <v>223</v>
      </c>
      <c r="I2932" s="2" t="s">
        <v>924</v>
      </c>
      <c r="J2932" s="2" t="s">
        <v>925</v>
      </c>
    </row>
    <row r="2933" spans="6:10" ht="15" customHeight="1" x14ac:dyDescent="0.25">
      <c r="F2933" s="3" t="s">
        <v>4615</v>
      </c>
      <c r="G2933" s="2">
        <v>763</v>
      </c>
      <c r="H2933" s="2" t="s">
        <v>223</v>
      </c>
      <c r="I2933" s="2" t="s">
        <v>230</v>
      </c>
      <c r="J2933" s="2" t="s">
        <v>231</v>
      </c>
    </row>
    <row r="2934" spans="6:10" ht="15" customHeight="1" x14ac:dyDescent="0.25">
      <c r="F2934" s="3" t="s">
        <v>4616</v>
      </c>
      <c r="G2934" s="2">
        <v>27133</v>
      </c>
      <c r="H2934" s="2" t="s">
        <v>223</v>
      </c>
      <c r="I2934" s="2" t="s">
        <v>926</v>
      </c>
      <c r="J2934" s="2" t="s">
        <v>927</v>
      </c>
    </row>
    <row r="2935" spans="6:10" ht="15" customHeight="1" x14ac:dyDescent="0.25">
      <c r="F2935" s="3" t="s">
        <v>4617</v>
      </c>
      <c r="G2935" s="2">
        <v>764</v>
      </c>
      <c r="H2935" s="2" t="s">
        <v>223</v>
      </c>
      <c r="I2935" s="2" t="s">
        <v>233</v>
      </c>
      <c r="J2935" s="2" t="s">
        <v>234</v>
      </c>
    </row>
    <row r="2936" spans="6:10" ht="15" customHeight="1" x14ac:dyDescent="0.25">
      <c r="F2936" s="3" t="s">
        <v>4618</v>
      </c>
      <c r="G2936" s="2">
        <v>27374</v>
      </c>
      <c r="H2936" s="2" t="s">
        <v>223</v>
      </c>
      <c r="I2936" s="2" t="s">
        <v>1401</v>
      </c>
      <c r="J2936" s="2" t="s">
        <v>1402</v>
      </c>
    </row>
    <row r="2937" spans="6:10" ht="15" customHeight="1" x14ac:dyDescent="0.25">
      <c r="F2937" s="3" t="s">
        <v>4619</v>
      </c>
      <c r="G2937" s="2">
        <v>765</v>
      </c>
      <c r="H2937" s="2" t="s">
        <v>223</v>
      </c>
      <c r="I2937" s="2" t="s">
        <v>236</v>
      </c>
      <c r="J2937" s="2" t="s">
        <v>237</v>
      </c>
    </row>
    <row r="2938" spans="6:10" ht="15" customHeight="1" x14ac:dyDescent="0.25">
      <c r="F2938" s="3" t="s">
        <v>4620</v>
      </c>
      <c r="G2938" s="2">
        <v>766</v>
      </c>
      <c r="H2938" s="2" t="s">
        <v>223</v>
      </c>
      <c r="I2938" s="2" t="s">
        <v>519</v>
      </c>
      <c r="J2938" s="2" t="s">
        <v>520</v>
      </c>
    </row>
    <row r="2939" spans="6:10" ht="15" customHeight="1" x14ac:dyDescent="0.25">
      <c r="F2939" s="3" t="s">
        <v>4621</v>
      </c>
      <c r="G2939" s="2">
        <v>6147</v>
      </c>
      <c r="H2939" s="2" t="s">
        <v>223</v>
      </c>
      <c r="I2939" s="2" t="s">
        <v>521</v>
      </c>
      <c r="J2939" s="2" t="s">
        <v>522</v>
      </c>
    </row>
    <row r="2940" spans="6:10" ht="15" customHeight="1" x14ac:dyDescent="0.25">
      <c r="F2940" s="3" t="s">
        <v>4622</v>
      </c>
      <c r="G2940" s="2">
        <v>767</v>
      </c>
      <c r="H2940" s="2" t="s">
        <v>223</v>
      </c>
      <c r="I2940" s="2" t="s">
        <v>928</v>
      </c>
      <c r="J2940" s="2" t="s">
        <v>929</v>
      </c>
    </row>
    <row r="2941" spans="6:10" ht="15" customHeight="1" x14ac:dyDescent="0.25">
      <c r="F2941" s="3" t="s">
        <v>4623</v>
      </c>
      <c r="G2941" s="2">
        <v>12459</v>
      </c>
      <c r="H2941" s="2" t="s">
        <v>223</v>
      </c>
      <c r="I2941" s="2" t="s">
        <v>523</v>
      </c>
      <c r="J2941" s="2" t="s">
        <v>524</v>
      </c>
    </row>
    <row r="2942" spans="6:10" ht="15" customHeight="1" x14ac:dyDescent="0.25">
      <c r="F2942" s="3" t="s">
        <v>4624</v>
      </c>
      <c r="G2942" s="2">
        <v>25041</v>
      </c>
      <c r="H2942" s="2" t="s">
        <v>223</v>
      </c>
      <c r="I2942" s="2" t="s">
        <v>930</v>
      </c>
      <c r="J2942" s="2" t="s">
        <v>931</v>
      </c>
    </row>
    <row r="2943" spans="6:10" ht="15" customHeight="1" x14ac:dyDescent="0.25">
      <c r="F2943" s="3" t="s">
        <v>4625</v>
      </c>
      <c r="G2943" s="2">
        <v>778</v>
      </c>
      <c r="H2943" s="2" t="s">
        <v>223</v>
      </c>
      <c r="I2943" s="2" t="s">
        <v>535</v>
      </c>
      <c r="J2943" s="2" t="s">
        <v>536</v>
      </c>
    </row>
    <row r="2944" spans="6:10" ht="15" customHeight="1" x14ac:dyDescent="0.25">
      <c r="F2944" s="3" t="s">
        <v>4626</v>
      </c>
      <c r="G2944" s="2">
        <v>12461</v>
      </c>
      <c r="H2944" s="2" t="s">
        <v>223</v>
      </c>
      <c r="I2944" s="2" t="s">
        <v>934</v>
      </c>
      <c r="J2944" s="2" t="s">
        <v>935</v>
      </c>
    </row>
    <row r="2945" spans="6:10" ht="15" customHeight="1" x14ac:dyDescent="0.25">
      <c r="F2945" s="3" t="s">
        <v>4627</v>
      </c>
      <c r="G2945" s="2">
        <v>771</v>
      </c>
      <c r="H2945" s="2" t="s">
        <v>223</v>
      </c>
      <c r="I2945" s="2" t="s">
        <v>525</v>
      </c>
      <c r="J2945" s="2" t="s">
        <v>526</v>
      </c>
    </row>
    <row r="2946" spans="6:10" ht="15" customHeight="1" x14ac:dyDescent="0.25">
      <c r="F2946" s="3" t="s">
        <v>4628</v>
      </c>
      <c r="G2946" s="2">
        <v>21451</v>
      </c>
      <c r="H2946" s="2" t="s">
        <v>223</v>
      </c>
      <c r="I2946" s="2" t="s">
        <v>1032</v>
      </c>
      <c r="J2946" s="2" t="s">
        <v>1033</v>
      </c>
    </row>
    <row r="2947" spans="6:10" ht="15" customHeight="1" x14ac:dyDescent="0.25">
      <c r="F2947" s="3" t="s">
        <v>4629</v>
      </c>
      <c r="G2947" s="2">
        <v>12591</v>
      </c>
      <c r="H2947" s="2" t="s">
        <v>223</v>
      </c>
      <c r="I2947" s="2" t="s">
        <v>936</v>
      </c>
      <c r="J2947" s="2" t="s">
        <v>937</v>
      </c>
    </row>
    <row r="2948" spans="6:10" ht="15" customHeight="1" x14ac:dyDescent="0.25">
      <c r="F2948" s="3" t="s">
        <v>4630</v>
      </c>
      <c r="G2948" s="2">
        <v>773</v>
      </c>
      <c r="H2948" s="2" t="s">
        <v>223</v>
      </c>
      <c r="I2948" s="2" t="s">
        <v>527</v>
      </c>
      <c r="J2948" s="2" t="s">
        <v>528</v>
      </c>
    </row>
    <row r="2949" spans="6:10" ht="15" customHeight="1" x14ac:dyDescent="0.25">
      <c r="F2949" s="3" t="s">
        <v>4631</v>
      </c>
      <c r="G2949" s="2">
        <v>774</v>
      </c>
      <c r="H2949" s="2" t="s">
        <v>223</v>
      </c>
      <c r="I2949" s="2" t="s">
        <v>533</v>
      </c>
      <c r="J2949" s="2" t="s">
        <v>534</v>
      </c>
    </row>
    <row r="2950" spans="6:10" ht="15" customHeight="1" x14ac:dyDescent="0.25">
      <c r="F2950" s="3" t="s">
        <v>4632</v>
      </c>
      <c r="G2950" s="2">
        <v>775</v>
      </c>
      <c r="H2950" s="2" t="s">
        <v>223</v>
      </c>
      <c r="I2950" s="2" t="s">
        <v>239</v>
      </c>
      <c r="J2950" s="2" t="s">
        <v>240</v>
      </c>
    </row>
    <row r="2951" spans="6:10" ht="15" customHeight="1" x14ac:dyDescent="0.25">
      <c r="F2951" s="3" t="s">
        <v>4633</v>
      </c>
      <c r="G2951" s="2">
        <v>776</v>
      </c>
      <c r="H2951" s="2" t="s">
        <v>223</v>
      </c>
      <c r="I2951" s="2" t="s">
        <v>242</v>
      </c>
      <c r="J2951" s="2" t="s">
        <v>243</v>
      </c>
    </row>
    <row r="2952" spans="6:10" ht="15" customHeight="1" x14ac:dyDescent="0.25">
      <c r="F2952" s="3" t="s">
        <v>4634</v>
      </c>
      <c r="G2952" s="2">
        <v>777</v>
      </c>
      <c r="H2952" s="2" t="s">
        <v>223</v>
      </c>
      <c r="I2952" s="2" t="s">
        <v>938</v>
      </c>
      <c r="J2952" s="2" t="s">
        <v>939</v>
      </c>
    </row>
    <row r="2953" spans="6:10" ht="15" customHeight="1" x14ac:dyDescent="0.25">
      <c r="F2953" s="3" t="s">
        <v>4635</v>
      </c>
      <c r="G2953" s="2">
        <v>12597</v>
      </c>
      <c r="H2953" s="2" t="s">
        <v>223</v>
      </c>
      <c r="I2953" s="2" t="s">
        <v>529</v>
      </c>
      <c r="J2953" s="2" t="s">
        <v>530</v>
      </c>
    </row>
    <row r="2954" spans="6:10" ht="15" customHeight="1" x14ac:dyDescent="0.25">
      <c r="F2954" s="3" t="s">
        <v>4636</v>
      </c>
      <c r="G2954" s="2">
        <v>27158</v>
      </c>
      <c r="H2954" s="2" t="s">
        <v>223</v>
      </c>
      <c r="I2954" s="2" t="s">
        <v>940</v>
      </c>
      <c r="J2954" s="2" t="s">
        <v>941</v>
      </c>
    </row>
    <row r="2955" spans="6:10" ht="15" customHeight="1" x14ac:dyDescent="0.25">
      <c r="F2955" s="3" t="s">
        <v>4637</v>
      </c>
      <c r="G2955" s="2">
        <v>17447</v>
      </c>
      <c r="H2955" s="2" t="s">
        <v>223</v>
      </c>
      <c r="I2955" s="2" t="s">
        <v>942</v>
      </c>
      <c r="J2955" s="2" t="s">
        <v>943</v>
      </c>
    </row>
    <row r="2956" spans="6:10" ht="15" customHeight="1" x14ac:dyDescent="0.25">
      <c r="F2956" s="3" t="s">
        <v>4638</v>
      </c>
      <c r="G2956" s="2">
        <v>12464</v>
      </c>
      <c r="H2956" s="2" t="s">
        <v>223</v>
      </c>
      <c r="I2956" s="2" t="s">
        <v>294</v>
      </c>
      <c r="J2956" s="2" t="s">
        <v>295</v>
      </c>
    </row>
    <row r="2957" spans="6:10" ht="15" customHeight="1" x14ac:dyDescent="0.25">
      <c r="F2957" s="3" t="s">
        <v>4639</v>
      </c>
      <c r="G2957" s="2">
        <v>27497</v>
      </c>
      <c r="H2957" s="2" t="s">
        <v>223</v>
      </c>
      <c r="I2957" s="2" t="s">
        <v>511</v>
      </c>
      <c r="J2957" s="2" t="s">
        <v>1479</v>
      </c>
    </row>
    <row r="2958" spans="6:10" ht="15" customHeight="1" x14ac:dyDescent="0.25">
      <c r="F2958" s="3" t="s">
        <v>4640</v>
      </c>
      <c r="G2958" s="2">
        <v>14440</v>
      </c>
      <c r="H2958" s="2" t="s">
        <v>1225</v>
      </c>
      <c r="I2958" s="2" t="s">
        <v>1226</v>
      </c>
      <c r="J2958" s="2" t="s">
        <v>1227</v>
      </c>
    </row>
    <row r="2959" spans="6:10" ht="15" customHeight="1" x14ac:dyDescent="0.25">
      <c r="F2959" s="3" t="s">
        <v>4641</v>
      </c>
      <c r="G2959" s="2">
        <v>17471</v>
      </c>
      <c r="H2959" s="2" t="s">
        <v>1225</v>
      </c>
      <c r="I2959" s="2" t="s">
        <v>1438</v>
      </c>
      <c r="J2959" s="2" t="s">
        <v>1439</v>
      </c>
    </row>
    <row r="2960" spans="6:10" ht="15" customHeight="1" x14ac:dyDescent="0.25">
      <c r="F2960" s="3" t="s">
        <v>4642</v>
      </c>
      <c r="G2960" s="2">
        <v>4929</v>
      </c>
      <c r="H2960" s="2" t="s">
        <v>245</v>
      </c>
      <c r="I2960" s="2" t="s">
        <v>298</v>
      </c>
      <c r="J2960" s="2" t="s">
        <v>299</v>
      </c>
    </row>
    <row r="2961" spans="6:10" ht="15" customHeight="1" x14ac:dyDescent="0.25">
      <c r="F2961" s="3" t="s">
        <v>4643</v>
      </c>
      <c r="G2961" s="2">
        <v>4956</v>
      </c>
      <c r="H2961" s="2" t="s">
        <v>245</v>
      </c>
      <c r="I2961" s="2" t="s">
        <v>1403</v>
      </c>
      <c r="J2961" s="2" t="s">
        <v>1404</v>
      </c>
    </row>
    <row r="2962" spans="6:10" ht="15" customHeight="1" x14ac:dyDescent="0.25">
      <c r="F2962" s="3" t="s">
        <v>4644</v>
      </c>
      <c r="G2962" s="2">
        <v>5219</v>
      </c>
      <c r="H2962" s="2" t="s">
        <v>245</v>
      </c>
      <c r="I2962" s="2" t="s">
        <v>249</v>
      </c>
      <c r="J2962" s="2" t="s">
        <v>250</v>
      </c>
    </row>
    <row r="2963" spans="6:10" ht="15" customHeight="1" x14ac:dyDescent="0.25">
      <c r="F2963" s="3" t="s">
        <v>4645</v>
      </c>
      <c r="G2963" s="2">
        <v>5152</v>
      </c>
      <c r="H2963" s="2" t="s">
        <v>245</v>
      </c>
      <c r="I2963" s="2" t="s">
        <v>252</v>
      </c>
      <c r="J2963" s="2" t="s">
        <v>253</v>
      </c>
    </row>
    <row r="2964" spans="6:10" ht="15" customHeight="1" x14ac:dyDescent="0.25">
      <c r="F2964" s="3" t="s">
        <v>4646</v>
      </c>
      <c r="G2964" s="2">
        <v>5817</v>
      </c>
      <c r="H2964" s="2" t="s">
        <v>245</v>
      </c>
      <c r="I2964" s="2" t="s">
        <v>296</v>
      </c>
      <c r="J2964" s="2" t="s">
        <v>297</v>
      </c>
    </row>
    <row r="2965" spans="6:10" ht="15" customHeight="1" x14ac:dyDescent="0.25">
      <c r="F2965" s="3" t="s">
        <v>4647</v>
      </c>
      <c r="G2965" s="2">
        <v>5033</v>
      </c>
      <c r="H2965" s="2" t="s">
        <v>245</v>
      </c>
      <c r="I2965" s="2" t="s">
        <v>246</v>
      </c>
      <c r="J2965" s="2" t="s">
        <v>247</v>
      </c>
    </row>
    <row r="2966" spans="6:10" ht="15" customHeight="1" x14ac:dyDescent="0.25">
      <c r="F2966" s="3" t="s">
        <v>4648</v>
      </c>
      <c r="G2966" s="2">
        <v>5216</v>
      </c>
      <c r="H2966" s="2" t="s">
        <v>245</v>
      </c>
      <c r="I2966" s="2" t="s">
        <v>972</v>
      </c>
      <c r="J2966" s="2" t="s">
        <v>973</v>
      </c>
    </row>
    <row r="2967" spans="6:10" ht="15" customHeight="1" x14ac:dyDescent="0.25">
      <c r="F2967" s="3" t="s">
        <v>4649</v>
      </c>
      <c r="G2967" s="2">
        <v>5089</v>
      </c>
      <c r="H2967" s="2" t="s">
        <v>245</v>
      </c>
      <c r="I2967" s="2" t="s">
        <v>255</v>
      </c>
      <c r="J2967" s="2" t="s">
        <v>256</v>
      </c>
    </row>
    <row r="2968" spans="6:10" ht="15" customHeight="1" x14ac:dyDescent="0.25">
      <c r="F2968" s="3" t="s">
        <v>4650</v>
      </c>
      <c r="G2968" s="2">
        <v>5039</v>
      </c>
      <c r="H2968" s="2" t="s">
        <v>245</v>
      </c>
      <c r="I2968" s="2" t="s">
        <v>258</v>
      </c>
      <c r="J2968" s="2" t="s">
        <v>259</v>
      </c>
    </row>
    <row r="2969" spans="6:10" ht="15" customHeight="1" x14ac:dyDescent="0.25">
      <c r="F2969" s="3" t="s">
        <v>4651</v>
      </c>
      <c r="G2969" s="2">
        <v>5150</v>
      </c>
      <c r="H2969" s="2" t="s">
        <v>245</v>
      </c>
      <c r="I2969" s="2" t="s">
        <v>982</v>
      </c>
      <c r="J2969" s="2" t="s">
        <v>983</v>
      </c>
    </row>
    <row r="2970" spans="6:10" ht="15" customHeight="1" x14ac:dyDescent="0.25">
      <c r="F2970" s="3" t="s">
        <v>4652</v>
      </c>
      <c r="G2970" s="2">
        <v>5154</v>
      </c>
      <c r="H2970" s="2" t="s">
        <v>245</v>
      </c>
      <c r="I2970" s="2" t="s">
        <v>261</v>
      </c>
      <c r="J2970" s="2" t="s">
        <v>262</v>
      </c>
    </row>
    <row r="2971" spans="6:10" ht="15" customHeight="1" x14ac:dyDescent="0.25">
      <c r="F2971" s="3" t="s">
        <v>4653</v>
      </c>
      <c r="G2971" s="2">
        <v>4986</v>
      </c>
      <c r="H2971" s="2" t="s">
        <v>245</v>
      </c>
      <c r="I2971" s="2" t="s">
        <v>300</v>
      </c>
      <c r="J2971" s="2" t="s">
        <v>301</v>
      </c>
    </row>
    <row r="2972" spans="6:10" ht="15" customHeight="1" x14ac:dyDescent="0.25">
      <c r="F2972" s="3" t="s">
        <v>4654</v>
      </c>
      <c r="G2972" s="2">
        <v>4898</v>
      </c>
      <c r="H2972" s="2" t="s">
        <v>245</v>
      </c>
      <c r="I2972" s="2" t="s">
        <v>302</v>
      </c>
      <c r="J2972" s="2" t="s">
        <v>303</v>
      </c>
    </row>
    <row r="2973" spans="6:10" ht="15" customHeight="1" x14ac:dyDescent="0.25">
      <c r="F2973" s="3" t="s">
        <v>4655</v>
      </c>
      <c r="G2973" s="2">
        <v>4894</v>
      </c>
      <c r="H2973" s="2" t="s">
        <v>245</v>
      </c>
      <c r="I2973" s="2" t="s">
        <v>538</v>
      </c>
      <c r="J2973" s="2" t="s">
        <v>539</v>
      </c>
    </row>
    <row r="2974" spans="6:10" ht="15" customHeight="1" x14ac:dyDescent="0.25">
      <c r="F2974" s="3" t="s">
        <v>4656</v>
      </c>
      <c r="G2974" s="2">
        <v>39513</v>
      </c>
      <c r="H2974" s="2" t="s">
        <v>245</v>
      </c>
      <c r="I2974" s="2" t="s">
        <v>998</v>
      </c>
      <c r="J2974" s="2" t="s">
        <v>999</v>
      </c>
    </row>
    <row r="2975" spans="6:10" ht="15" customHeight="1" x14ac:dyDescent="0.25">
      <c r="F2975" s="3" t="s">
        <v>4657</v>
      </c>
      <c r="G2975" s="2">
        <v>4990</v>
      </c>
      <c r="H2975" s="2" t="s">
        <v>245</v>
      </c>
      <c r="I2975" s="2" t="s">
        <v>1002</v>
      </c>
      <c r="J2975" s="2" t="s">
        <v>1003</v>
      </c>
    </row>
    <row r="2976" spans="6:10" ht="15" customHeight="1" x14ac:dyDescent="0.25">
      <c r="F2976" s="3" t="s">
        <v>4658</v>
      </c>
      <c r="G2976" s="2">
        <v>13020</v>
      </c>
      <c r="H2976" s="2" t="s">
        <v>459</v>
      </c>
      <c r="I2976" s="2" t="s">
        <v>460</v>
      </c>
      <c r="J2976" s="2" t="s">
        <v>461</v>
      </c>
    </row>
    <row r="2977" spans="6:10" ht="15" customHeight="1" x14ac:dyDescent="0.25">
      <c r="F2977" s="3" t="s">
        <v>4659</v>
      </c>
      <c r="G2977" s="2">
        <v>13027</v>
      </c>
      <c r="H2977" s="2" t="s">
        <v>459</v>
      </c>
      <c r="I2977" s="2" t="s">
        <v>462</v>
      </c>
      <c r="J2977" s="2" t="s">
        <v>463</v>
      </c>
    </row>
    <row r="2978" spans="6:10" ht="15" customHeight="1" x14ac:dyDescent="0.25">
      <c r="F2978" s="3" t="s">
        <v>4660</v>
      </c>
      <c r="G2978" s="2">
        <v>14271</v>
      </c>
      <c r="H2978" s="2" t="s">
        <v>459</v>
      </c>
      <c r="I2978" s="2" t="s">
        <v>464</v>
      </c>
      <c r="J2978" s="2" t="s">
        <v>465</v>
      </c>
    </row>
    <row r="2979" spans="6:10" ht="15" customHeight="1" x14ac:dyDescent="0.25">
      <c r="F2979" s="3" t="s">
        <v>4661</v>
      </c>
      <c r="G2979" s="2">
        <v>13028</v>
      </c>
      <c r="H2979" s="2" t="s">
        <v>459</v>
      </c>
      <c r="I2979" s="2" t="s">
        <v>466</v>
      </c>
      <c r="J2979" s="2" t="s">
        <v>467</v>
      </c>
    </row>
    <row r="2980" spans="6:10" ht="15" customHeight="1" x14ac:dyDescent="0.25">
      <c r="F2980" s="3" t="s">
        <v>4662</v>
      </c>
      <c r="G2980" s="2">
        <v>13011</v>
      </c>
      <c r="H2980" s="2" t="s">
        <v>459</v>
      </c>
      <c r="I2980" s="2" t="s">
        <v>468</v>
      </c>
      <c r="J2980" s="2" t="s">
        <v>469</v>
      </c>
    </row>
    <row r="2981" spans="6:10" ht="15" customHeight="1" x14ac:dyDescent="0.25">
      <c r="F2981" s="3" t="s">
        <v>4663</v>
      </c>
      <c r="G2981" s="2">
        <v>13022</v>
      </c>
      <c r="H2981" s="2" t="s">
        <v>459</v>
      </c>
      <c r="I2981" s="2" t="s">
        <v>113</v>
      </c>
      <c r="J2981" s="2" t="s">
        <v>470</v>
      </c>
    </row>
    <row r="2982" spans="6:10" ht="15" customHeight="1" x14ac:dyDescent="0.25">
      <c r="F2982" s="3" t="s">
        <v>4664</v>
      </c>
      <c r="G2982" s="2">
        <v>13013</v>
      </c>
      <c r="H2982" s="2" t="s">
        <v>459</v>
      </c>
      <c r="I2982" s="2" t="s">
        <v>471</v>
      </c>
      <c r="J2982" s="2" t="s">
        <v>472</v>
      </c>
    </row>
    <row r="2983" spans="6:10" ht="15" customHeight="1" x14ac:dyDescent="0.25">
      <c r="F2983" s="3" t="s">
        <v>4665</v>
      </c>
      <c r="G2983" s="2">
        <v>13014</v>
      </c>
      <c r="H2983" s="2" t="s">
        <v>459</v>
      </c>
      <c r="I2983" s="2" t="s">
        <v>473</v>
      </c>
      <c r="J2983" s="2" t="s">
        <v>474</v>
      </c>
    </row>
    <row r="2984" spans="6:10" ht="15" customHeight="1" x14ac:dyDescent="0.25">
      <c r="F2984" s="3" t="s">
        <v>4666</v>
      </c>
      <c r="G2984" s="2">
        <v>13015</v>
      </c>
      <c r="H2984" s="2" t="s">
        <v>459</v>
      </c>
      <c r="I2984" s="2" t="s">
        <v>1156</v>
      </c>
      <c r="J2984" s="2" t="s">
        <v>1157</v>
      </c>
    </row>
    <row r="2985" spans="6:10" ht="15" customHeight="1" x14ac:dyDescent="0.25">
      <c r="F2985" s="3" t="s">
        <v>4667</v>
      </c>
      <c r="G2985" s="2">
        <v>13019</v>
      </c>
      <c r="H2985" s="2" t="s">
        <v>459</v>
      </c>
      <c r="I2985" s="2" t="s">
        <v>477</v>
      </c>
      <c r="J2985" s="2" t="s">
        <v>478</v>
      </c>
    </row>
    <row r="2986" spans="6:10" ht="15" customHeight="1" x14ac:dyDescent="0.25">
      <c r="F2986" s="3" t="s">
        <v>4668</v>
      </c>
      <c r="G2986" s="2">
        <v>13000</v>
      </c>
      <c r="H2986" s="2" t="s">
        <v>459</v>
      </c>
      <c r="I2986" s="2" t="s">
        <v>479</v>
      </c>
      <c r="J2986" s="2" t="s">
        <v>480</v>
      </c>
    </row>
    <row r="2987" spans="6:10" ht="15" customHeight="1" x14ac:dyDescent="0.25">
      <c r="F2987" s="3" t="s">
        <v>4669</v>
      </c>
      <c r="G2987" s="2">
        <v>13016</v>
      </c>
      <c r="H2987" s="2" t="s">
        <v>459</v>
      </c>
      <c r="I2987" s="2" t="s">
        <v>481</v>
      </c>
      <c r="J2987" s="2" t="s">
        <v>482</v>
      </c>
    </row>
    <row r="2988" spans="6:10" ht="15" customHeight="1" x14ac:dyDescent="0.25">
      <c r="F2988" s="3" t="s">
        <v>4670</v>
      </c>
      <c r="G2988" s="2">
        <v>13026</v>
      </c>
      <c r="H2988" s="2" t="s">
        <v>459</v>
      </c>
      <c r="I2988" s="2" t="s">
        <v>483</v>
      </c>
      <c r="J2988" s="2" t="s">
        <v>484</v>
      </c>
    </row>
    <row r="2989" spans="6:10" ht="15" customHeight="1" x14ac:dyDescent="0.25">
      <c r="F2989" s="3" t="s">
        <v>4671</v>
      </c>
      <c r="G2989" s="2">
        <v>13017</v>
      </c>
      <c r="H2989" s="2" t="s">
        <v>459</v>
      </c>
      <c r="I2989" s="2" t="s">
        <v>485</v>
      </c>
      <c r="J2989" s="2" t="s">
        <v>486</v>
      </c>
    </row>
    <row r="2990" spans="6:10" ht="15" customHeight="1" x14ac:dyDescent="0.25">
      <c r="F2990" s="3" t="s">
        <v>4672</v>
      </c>
      <c r="G2990" s="2">
        <v>13025</v>
      </c>
      <c r="H2990" s="2" t="s">
        <v>459</v>
      </c>
      <c r="I2990" s="2" t="s">
        <v>487</v>
      </c>
      <c r="J2990" s="2" t="s">
        <v>488</v>
      </c>
    </row>
    <row r="2991" spans="6:10" ht="15" customHeight="1" x14ac:dyDescent="0.25">
      <c r="F2991" s="3" t="s">
        <v>4673</v>
      </c>
      <c r="G2991" s="2">
        <v>968</v>
      </c>
      <c r="H2991" s="2" t="s">
        <v>1342</v>
      </c>
      <c r="I2991" s="2" t="s">
        <v>1345</v>
      </c>
      <c r="J2991" s="2" t="s">
        <v>1346</v>
      </c>
    </row>
    <row r="2992" spans="6:10" ht="15" customHeight="1" x14ac:dyDescent="0.25">
      <c r="F2992" s="3" t="s">
        <v>4674</v>
      </c>
      <c r="G2992" s="2">
        <v>1048</v>
      </c>
      <c r="H2992" s="2" t="s">
        <v>1342</v>
      </c>
      <c r="I2992" s="2" t="s">
        <v>1347</v>
      </c>
      <c r="J2992" s="2" t="s">
        <v>1348</v>
      </c>
    </row>
    <row r="2993" spans="6:10" ht="15" customHeight="1" x14ac:dyDescent="0.25">
      <c r="F2993" s="3" t="s">
        <v>4675</v>
      </c>
      <c r="G2993" s="2">
        <v>966</v>
      </c>
      <c r="H2993" s="2" t="s">
        <v>1342</v>
      </c>
      <c r="I2993" s="2" t="s">
        <v>1924</v>
      </c>
      <c r="J2993" s="2" t="s">
        <v>1925</v>
      </c>
    </row>
    <row r="2994" spans="6:10" ht="15" customHeight="1" x14ac:dyDescent="0.25">
      <c r="F2994" s="3" t="s">
        <v>4676</v>
      </c>
      <c r="G2994" s="2">
        <v>974</v>
      </c>
      <c r="H2994" s="2" t="s">
        <v>1342</v>
      </c>
      <c r="I2994" s="2" t="s">
        <v>1349</v>
      </c>
      <c r="J2994" s="2" t="s">
        <v>1350</v>
      </c>
    </row>
    <row r="2995" spans="6:10" ht="15" customHeight="1" x14ac:dyDescent="0.25">
      <c r="F2995" s="3" t="s">
        <v>4677</v>
      </c>
      <c r="G2995" s="2">
        <v>21338</v>
      </c>
      <c r="H2995" s="2" t="s">
        <v>1342</v>
      </c>
      <c r="I2995" s="2" t="s">
        <v>1353</v>
      </c>
      <c r="J2995" s="2" t="s">
        <v>1354</v>
      </c>
    </row>
    <row r="2996" spans="6:10" ht="15" customHeight="1" x14ac:dyDescent="0.25">
      <c r="F2996" s="3" t="s">
        <v>4678</v>
      </c>
      <c r="G2996" s="2">
        <v>977</v>
      </c>
      <c r="H2996" s="2" t="s">
        <v>1342</v>
      </c>
      <c r="I2996" s="2" t="s">
        <v>1355</v>
      </c>
      <c r="J2996" s="2" t="s">
        <v>1356</v>
      </c>
    </row>
    <row r="2997" spans="6:10" ht="15" customHeight="1" x14ac:dyDescent="0.25">
      <c r="F2997" s="3" t="s">
        <v>4679</v>
      </c>
      <c r="G2997" s="2">
        <v>965</v>
      </c>
      <c r="H2997" s="2" t="s">
        <v>1342</v>
      </c>
      <c r="I2997" s="2" t="s">
        <v>1357</v>
      </c>
      <c r="J2997" s="2" t="s">
        <v>1358</v>
      </c>
    </row>
    <row r="2998" spans="6:10" ht="15" customHeight="1" x14ac:dyDescent="0.25">
      <c r="F2998" s="3" t="s">
        <v>4680</v>
      </c>
      <c r="G2998" s="2">
        <v>1369</v>
      </c>
      <c r="H2998" s="2" t="s">
        <v>1069</v>
      </c>
      <c r="I2998" s="2" t="s">
        <v>1070</v>
      </c>
      <c r="J2998" s="2" t="s">
        <v>1071</v>
      </c>
    </row>
    <row r="2999" spans="6:10" ht="15" customHeight="1" x14ac:dyDescent="0.25">
      <c r="F2999" s="3" t="s">
        <v>4681</v>
      </c>
      <c r="G2999" s="2">
        <v>21360</v>
      </c>
      <c r="H2999" s="2" t="s">
        <v>1004</v>
      </c>
      <c r="I2999" s="2" t="s">
        <v>1196</v>
      </c>
      <c r="J2999" s="2" t="s">
        <v>1197</v>
      </c>
    </row>
    <row r="3000" spans="6:10" ht="15" customHeight="1" x14ac:dyDescent="0.25">
      <c r="F3000" s="3" t="s">
        <v>4682</v>
      </c>
      <c r="G3000" s="2">
        <v>12925</v>
      </c>
      <c r="H3000" s="2" t="s">
        <v>1004</v>
      </c>
      <c r="I3000" s="2" t="s">
        <v>1005</v>
      </c>
      <c r="J3000" s="2" t="s">
        <v>1006</v>
      </c>
    </row>
    <row r="3001" spans="6:10" ht="15" customHeight="1" x14ac:dyDescent="0.25">
      <c r="F3001" s="3" t="s">
        <v>4683</v>
      </c>
      <c r="G3001" s="2">
        <v>20943</v>
      </c>
      <c r="H3001" s="2" t="s">
        <v>1004</v>
      </c>
      <c r="I3001" s="2" t="s">
        <v>1013</v>
      </c>
      <c r="J3001" s="2" t="s">
        <v>1014</v>
      </c>
    </row>
    <row r="3002" spans="6:10" ht="15" customHeight="1" x14ac:dyDescent="0.25">
      <c r="F3002" s="3" t="s">
        <v>4684</v>
      </c>
      <c r="G3002" s="2">
        <v>20944</v>
      </c>
      <c r="H3002" s="2" t="s">
        <v>1004</v>
      </c>
      <c r="I3002" s="2" t="s">
        <v>1488</v>
      </c>
      <c r="J3002" s="2" t="s">
        <v>1489</v>
      </c>
    </row>
    <row r="3003" spans="6:10" ht="15" customHeight="1" x14ac:dyDescent="0.25">
      <c r="F3003" s="3" t="s">
        <v>4685</v>
      </c>
      <c r="G3003" s="2">
        <v>20857</v>
      </c>
      <c r="H3003" s="2" t="s">
        <v>1004</v>
      </c>
      <c r="I3003" s="2" t="s">
        <v>1490</v>
      </c>
      <c r="J3003" s="2" t="s">
        <v>1491</v>
      </c>
    </row>
    <row r="3004" spans="6:10" ht="15" customHeight="1" x14ac:dyDescent="0.25">
      <c r="F3004" s="3" t="s">
        <v>4686</v>
      </c>
      <c r="G3004" s="2">
        <v>21355</v>
      </c>
      <c r="H3004" s="2" t="s">
        <v>1004</v>
      </c>
      <c r="I3004" s="2" t="s">
        <v>1018</v>
      </c>
      <c r="J3004" s="2" t="s">
        <v>1019</v>
      </c>
    </row>
    <row r="3005" spans="6:10" ht="15" customHeight="1" x14ac:dyDescent="0.25">
      <c r="F3005" s="3" t="s">
        <v>4687</v>
      </c>
      <c r="G3005" s="2">
        <v>12924</v>
      </c>
      <c r="H3005" s="2" t="s">
        <v>1004</v>
      </c>
      <c r="I3005" s="2" t="s">
        <v>1020</v>
      </c>
      <c r="J3005" s="2" t="s">
        <v>1021</v>
      </c>
    </row>
    <row r="3006" spans="6:10" ht="15" customHeight="1" x14ac:dyDescent="0.25">
      <c r="F3006" s="3" t="s">
        <v>4688</v>
      </c>
      <c r="G3006" s="2">
        <v>43708</v>
      </c>
      <c r="H3006" s="2" t="s">
        <v>767</v>
      </c>
      <c r="I3006" s="2" t="s">
        <v>776</v>
      </c>
      <c r="J3006" s="2" t="s">
        <v>777</v>
      </c>
    </row>
    <row r="3007" spans="6:10" ht="15" customHeight="1" x14ac:dyDescent="0.25">
      <c r="F3007" s="3" t="s">
        <v>4689</v>
      </c>
      <c r="G3007" s="2">
        <v>10905</v>
      </c>
      <c r="H3007" s="2" t="s">
        <v>767</v>
      </c>
      <c r="I3007" s="2" t="s">
        <v>782</v>
      </c>
      <c r="J3007" s="2" t="s">
        <v>783</v>
      </c>
    </row>
    <row r="3008" spans="6:10" ht="15" customHeight="1" x14ac:dyDescent="0.25">
      <c r="F3008" s="3" t="s">
        <v>4690</v>
      </c>
      <c r="G3008" s="2">
        <v>10790</v>
      </c>
      <c r="H3008" s="2" t="s">
        <v>767</v>
      </c>
      <c r="I3008" s="2" t="s">
        <v>784</v>
      </c>
      <c r="J3008" s="2" t="s">
        <v>785</v>
      </c>
    </row>
    <row r="3009" spans="6:10" ht="15" customHeight="1" x14ac:dyDescent="0.25">
      <c r="F3009" s="3" t="s">
        <v>4691</v>
      </c>
      <c r="G3009" s="2">
        <v>10670</v>
      </c>
      <c r="H3009" s="2" t="s">
        <v>767</v>
      </c>
      <c r="I3009" s="2" t="s">
        <v>788</v>
      </c>
      <c r="J3009" s="2" t="s">
        <v>789</v>
      </c>
    </row>
    <row r="3010" spans="6:10" ht="15" customHeight="1" x14ac:dyDescent="0.25">
      <c r="F3010" s="3" t="s">
        <v>4692</v>
      </c>
      <c r="G3010" s="2">
        <v>10690</v>
      </c>
      <c r="H3010" s="2" t="s">
        <v>767</v>
      </c>
      <c r="I3010" s="2" t="s">
        <v>790</v>
      </c>
      <c r="J3010" s="2" t="s">
        <v>791</v>
      </c>
    </row>
    <row r="3011" spans="6:10" ht="15" customHeight="1" x14ac:dyDescent="0.25">
      <c r="F3011" s="3" t="s">
        <v>4693</v>
      </c>
      <c r="G3011" s="2">
        <v>10808</v>
      </c>
      <c r="H3011" s="2" t="s">
        <v>767</v>
      </c>
      <c r="I3011" s="2" t="s">
        <v>798</v>
      </c>
      <c r="J3011" s="2" t="s">
        <v>799</v>
      </c>
    </row>
    <row r="3012" spans="6:10" ht="15" customHeight="1" x14ac:dyDescent="0.25">
      <c r="F3012" s="3" t="s">
        <v>4694</v>
      </c>
      <c r="G3012" s="2">
        <v>10648</v>
      </c>
      <c r="H3012" s="2" t="s">
        <v>767</v>
      </c>
      <c r="I3012" s="2" t="s">
        <v>804</v>
      </c>
      <c r="J3012" s="2" t="s">
        <v>805</v>
      </c>
    </row>
    <row r="3013" spans="6:10" ht="15" customHeight="1" x14ac:dyDescent="0.25">
      <c r="F3013" s="3" t="s">
        <v>4695</v>
      </c>
      <c r="G3013" s="2">
        <v>10645</v>
      </c>
      <c r="H3013" s="2" t="s">
        <v>767</v>
      </c>
      <c r="I3013" s="2" t="s">
        <v>808</v>
      </c>
      <c r="J3013" s="2" t="s">
        <v>809</v>
      </c>
    </row>
    <row r="3014" spans="6:10" ht="15" customHeight="1" x14ac:dyDescent="0.25">
      <c r="F3014" s="3" t="s">
        <v>4696</v>
      </c>
      <c r="G3014" s="2">
        <v>10768</v>
      </c>
      <c r="H3014" s="2" t="s">
        <v>767</v>
      </c>
      <c r="I3014" s="2" t="s">
        <v>810</v>
      </c>
      <c r="J3014" s="2" t="s">
        <v>811</v>
      </c>
    </row>
    <row r="3015" spans="6:10" ht="15" customHeight="1" x14ac:dyDescent="0.25">
      <c r="F3015" s="3" t="s">
        <v>4697</v>
      </c>
      <c r="G3015" s="2">
        <v>10889</v>
      </c>
      <c r="H3015" s="2" t="s">
        <v>767</v>
      </c>
      <c r="I3015" s="2" t="s">
        <v>812</v>
      </c>
      <c r="J3015" s="2" t="s">
        <v>813</v>
      </c>
    </row>
    <row r="3016" spans="6:10" ht="15" customHeight="1" x14ac:dyDescent="0.25">
      <c r="F3016" s="3" t="s">
        <v>4698</v>
      </c>
      <c r="G3016" s="2">
        <v>10733</v>
      </c>
      <c r="H3016" s="2" t="s">
        <v>767</v>
      </c>
      <c r="I3016" s="2" t="s">
        <v>816</v>
      </c>
      <c r="J3016" s="2" t="s">
        <v>817</v>
      </c>
    </row>
    <row r="3017" spans="6:10" ht="15" customHeight="1" x14ac:dyDescent="0.25">
      <c r="F3017" s="3" t="s">
        <v>4699</v>
      </c>
      <c r="G3017" s="2">
        <v>10742</v>
      </c>
      <c r="H3017" s="2" t="s">
        <v>767</v>
      </c>
      <c r="I3017" s="2" t="s">
        <v>818</v>
      </c>
      <c r="J3017" s="2" t="s">
        <v>819</v>
      </c>
    </row>
    <row r="3018" spans="6:10" ht="15" customHeight="1" x14ac:dyDescent="0.25">
      <c r="F3018" s="3" t="s">
        <v>4700</v>
      </c>
      <c r="G3018" s="2">
        <v>10705</v>
      </c>
      <c r="H3018" s="2" t="s">
        <v>767</v>
      </c>
      <c r="I3018" s="2" t="s">
        <v>824</v>
      </c>
      <c r="J3018" s="2" t="s">
        <v>825</v>
      </c>
    </row>
    <row r="3019" spans="6:10" ht="15" customHeight="1" x14ac:dyDescent="0.25">
      <c r="F3019" s="3" t="s">
        <v>4701</v>
      </c>
      <c r="G3019" s="2">
        <v>10654</v>
      </c>
      <c r="H3019" s="2" t="s">
        <v>767</v>
      </c>
      <c r="I3019" s="2" t="s">
        <v>828</v>
      </c>
      <c r="J3019" s="2" t="s">
        <v>829</v>
      </c>
    </row>
    <row r="3020" spans="6:10" ht="15" customHeight="1" x14ac:dyDescent="0.25">
      <c r="F3020" s="3" t="s">
        <v>4702</v>
      </c>
      <c r="G3020" s="2">
        <v>10758</v>
      </c>
      <c r="H3020" s="2" t="s">
        <v>767</v>
      </c>
      <c r="I3020" s="2" t="s">
        <v>834</v>
      </c>
      <c r="J3020" s="2" t="s">
        <v>835</v>
      </c>
    </row>
    <row r="3021" spans="6:10" ht="15" customHeight="1" x14ac:dyDescent="0.25">
      <c r="F3021" s="3" t="s">
        <v>4703</v>
      </c>
      <c r="G3021" s="2">
        <v>10725</v>
      </c>
      <c r="H3021" s="2" t="s">
        <v>767</v>
      </c>
      <c r="I3021" s="2" t="s">
        <v>836</v>
      </c>
      <c r="J3021" s="2" t="s">
        <v>837</v>
      </c>
    </row>
    <row r="3022" spans="6:10" ht="15" customHeight="1" x14ac:dyDescent="0.25">
      <c r="F3022" s="3" t="s">
        <v>4704</v>
      </c>
      <c r="G3022" s="2">
        <v>10834</v>
      </c>
      <c r="H3022" s="2" t="s">
        <v>767</v>
      </c>
      <c r="I3022" s="2" t="s">
        <v>840</v>
      </c>
      <c r="J3022" s="2" t="s">
        <v>841</v>
      </c>
    </row>
    <row r="3023" spans="6:10" ht="15" customHeight="1" x14ac:dyDescent="0.25">
      <c r="F3023" s="3" t="s">
        <v>4705</v>
      </c>
      <c r="G3023" s="2">
        <v>10812</v>
      </c>
      <c r="H3023" s="2" t="s">
        <v>767</v>
      </c>
      <c r="I3023" s="2" t="s">
        <v>846</v>
      </c>
      <c r="J3023" s="2" t="s">
        <v>847</v>
      </c>
    </row>
    <row r="3024" spans="6:10" ht="15" customHeight="1" x14ac:dyDescent="0.25">
      <c r="F3024" s="3" t="s">
        <v>4706</v>
      </c>
      <c r="G3024" s="2">
        <v>10810</v>
      </c>
      <c r="H3024" s="2" t="s">
        <v>767</v>
      </c>
      <c r="I3024" s="2" t="s">
        <v>850</v>
      </c>
      <c r="J3024" s="2" t="s">
        <v>851</v>
      </c>
    </row>
    <row r="3025" spans="6:10" ht="15" customHeight="1" x14ac:dyDescent="0.25">
      <c r="F3025" s="3" t="s">
        <v>4707</v>
      </c>
      <c r="G3025" s="2">
        <v>6932</v>
      </c>
      <c r="H3025" s="2" t="s">
        <v>767</v>
      </c>
      <c r="I3025" s="2" t="s">
        <v>858</v>
      </c>
      <c r="J3025" s="2" t="s">
        <v>859</v>
      </c>
    </row>
    <row r="3026" spans="6:10" ht="15" customHeight="1" x14ac:dyDescent="0.25">
      <c r="F3026" s="3" t="s">
        <v>4708</v>
      </c>
      <c r="G3026" s="2">
        <v>43606</v>
      </c>
      <c r="H3026" s="2" t="s">
        <v>767</v>
      </c>
      <c r="I3026" s="2" t="s">
        <v>862</v>
      </c>
      <c r="J3026" s="2" t="s">
        <v>863</v>
      </c>
    </row>
    <row r="3027" spans="6:10" ht="15" customHeight="1" x14ac:dyDescent="0.25">
      <c r="F3027" s="3" t="s">
        <v>4709</v>
      </c>
      <c r="G3027" s="2">
        <v>10656</v>
      </c>
      <c r="H3027" s="2" t="s">
        <v>767</v>
      </c>
      <c r="I3027" s="2" t="s">
        <v>367</v>
      </c>
      <c r="J3027" s="2" t="s">
        <v>866</v>
      </c>
    </row>
    <row r="3028" spans="6:10" ht="15" customHeight="1" x14ac:dyDescent="0.25">
      <c r="F3028" s="3" t="s">
        <v>4710</v>
      </c>
      <c r="G3028" s="2">
        <v>10662</v>
      </c>
      <c r="H3028" s="2" t="s">
        <v>767</v>
      </c>
      <c r="I3028" s="2" t="s">
        <v>867</v>
      </c>
      <c r="J3028" s="2" t="s">
        <v>868</v>
      </c>
    </row>
    <row r="3029" spans="6:10" ht="15" customHeight="1" x14ac:dyDescent="0.25">
      <c r="F3029" s="3" t="s">
        <v>4711</v>
      </c>
      <c r="G3029" s="2">
        <v>6549</v>
      </c>
      <c r="H3029" s="2" t="s">
        <v>767</v>
      </c>
      <c r="I3029" s="2" t="s">
        <v>869</v>
      </c>
      <c r="J3029" s="2" t="s">
        <v>870</v>
      </c>
    </row>
    <row r="3030" spans="6:10" ht="15" customHeight="1" x14ac:dyDescent="0.25">
      <c r="F3030" s="3" t="s">
        <v>4712</v>
      </c>
      <c r="G3030" s="2">
        <v>10817</v>
      </c>
      <c r="H3030" s="2" t="s">
        <v>767</v>
      </c>
      <c r="I3030" s="2" t="s">
        <v>871</v>
      </c>
      <c r="J3030" s="2" t="s">
        <v>872</v>
      </c>
    </row>
    <row r="3031" spans="6:10" ht="15" customHeight="1" x14ac:dyDescent="0.25">
      <c r="F3031" s="3" t="s">
        <v>4713</v>
      </c>
      <c r="G3031" s="2">
        <v>10891</v>
      </c>
      <c r="H3031" s="2" t="s">
        <v>767</v>
      </c>
      <c r="I3031" s="2" t="s">
        <v>879</v>
      </c>
      <c r="J3031" s="2" t="s">
        <v>880</v>
      </c>
    </row>
    <row r="3032" spans="6:10" ht="15" customHeight="1" x14ac:dyDescent="0.25">
      <c r="F3032" s="3" t="s">
        <v>4714</v>
      </c>
      <c r="G3032" s="2">
        <v>10659</v>
      </c>
      <c r="H3032" s="2" t="s">
        <v>767</v>
      </c>
      <c r="I3032" s="2" t="s">
        <v>881</v>
      </c>
      <c r="J3032" s="2" t="s">
        <v>882</v>
      </c>
    </row>
    <row r="3033" spans="6:10" ht="15" customHeight="1" x14ac:dyDescent="0.25">
      <c r="F3033" s="3" t="s">
        <v>4715</v>
      </c>
      <c r="G3033" s="2">
        <v>10660</v>
      </c>
      <c r="H3033" s="2" t="s">
        <v>767</v>
      </c>
      <c r="I3033" s="2" t="s">
        <v>883</v>
      </c>
      <c r="J3033" s="2" t="s">
        <v>884</v>
      </c>
    </row>
    <row r="3034" spans="6:10" ht="15" customHeight="1" x14ac:dyDescent="0.25">
      <c r="F3034" s="3" t="s">
        <v>4716</v>
      </c>
      <c r="G3034" s="2">
        <v>10779</v>
      </c>
      <c r="H3034" s="2" t="s">
        <v>767</v>
      </c>
      <c r="I3034" s="2" t="s">
        <v>885</v>
      </c>
      <c r="J3034" s="2" t="s">
        <v>886</v>
      </c>
    </row>
    <row r="3035" spans="6:10" ht="15" customHeight="1" x14ac:dyDescent="0.25">
      <c r="F3035" s="3" t="s">
        <v>4717</v>
      </c>
      <c r="G3035" s="2">
        <v>10704</v>
      </c>
      <c r="H3035" s="2" t="s">
        <v>767</v>
      </c>
      <c r="I3035" s="2" t="s">
        <v>901</v>
      </c>
      <c r="J3035" s="2" t="s">
        <v>902</v>
      </c>
    </row>
    <row r="3036" spans="6:10" ht="15" customHeight="1" x14ac:dyDescent="0.25">
      <c r="F3036" s="3" t="s">
        <v>4718</v>
      </c>
      <c r="G3036" s="2">
        <v>10722</v>
      </c>
      <c r="H3036" s="2" t="s">
        <v>767</v>
      </c>
      <c r="I3036" s="2" t="s">
        <v>903</v>
      </c>
      <c r="J3036" s="2" t="s">
        <v>904</v>
      </c>
    </row>
    <row r="3037" spans="6:10" ht="15" customHeight="1" x14ac:dyDescent="0.25">
      <c r="F3037" s="3" t="s">
        <v>4719</v>
      </c>
      <c r="G3037" s="2">
        <v>11066</v>
      </c>
      <c r="H3037" s="2" t="s">
        <v>767</v>
      </c>
      <c r="I3037" s="2" t="s">
        <v>820</v>
      </c>
      <c r="J3037" s="2" t="s">
        <v>821</v>
      </c>
    </row>
    <row r="3038" spans="6:10" ht="15" customHeight="1" x14ac:dyDescent="0.25">
      <c r="F3038" s="3" t="s">
        <v>4720</v>
      </c>
      <c r="G3038" s="2">
        <v>99000065</v>
      </c>
      <c r="H3038" s="2" t="s">
        <v>1074</v>
      </c>
      <c r="I3038" s="2" t="s">
        <v>264</v>
      </c>
      <c r="J3038" s="2" t="s">
        <v>1168</v>
      </c>
    </row>
    <row r="3039" spans="6:10" ht="15" customHeight="1" x14ac:dyDescent="0.25">
      <c r="F3039" s="3" t="s">
        <v>4721</v>
      </c>
      <c r="G3039" s="2">
        <v>99000005</v>
      </c>
      <c r="H3039" s="2" t="s">
        <v>19</v>
      </c>
      <c r="I3039" s="2" t="s">
        <v>264</v>
      </c>
      <c r="J3039" s="2" t="s">
        <v>265</v>
      </c>
    </row>
    <row r="3040" spans="6:10" ht="15" customHeight="1" x14ac:dyDescent="0.25">
      <c r="F3040" s="3" t="s">
        <v>4722</v>
      </c>
      <c r="G3040" s="2">
        <v>99000047</v>
      </c>
      <c r="H3040" s="2" t="s">
        <v>1584</v>
      </c>
      <c r="I3040" s="2" t="s">
        <v>264</v>
      </c>
      <c r="J3040" s="2" t="s">
        <v>1944</v>
      </c>
    </row>
    <row r="3041" spans="6:10" ht="15" customHeight="1" x14ac:dyDescent="0.25">
      <c r="F3041" s="3" t="s">
        <v>4723</v>
      </c>
      <c r="G3041" s="2">
        <v>99000006</v>
      </c>
      <c r="H3041" s="2" t="s">
        <v>23</v>
      </c>
      <c r="I3041" s="2" t="s">
        <v>264</v>
      </c>
      <c r="J3041" s="2" t="s">
        <v>267</v>
      </c>
    </row>
    <row r="3042" spans="6:10" ht="15" customHeight="1" x14ac:dyDescent="0.25">
      <c r="F3042" s="3" t="s">
        <v>4724</v>
      </c>
      <c r="G3042" s="2">
        <v>99000050</v>
      </c>
      <c r="H3042" s="2" t="s">
        <v>1469</v>
      </c>
      <c r="I3042" s="2" t="s">
        <v>264</v>
      </c>
      <c r="J3042" s="2" t="s">
        <v>1476</v>
      </c>
    </row>
    <row r="3043" spans="6:10" ht="15" customHeight="1" x14ac:dyDescent="0.25">
      <c r="F3043" s="3" t="s">
        <v>4725</v>
      </c>
      <c r="G3043" s="2">
        <v>99000029</v>
      </c>
      <c r="H3043" s="2" t="s">
        <v>1260</v>
      </c>
      <c r="I3043" s="2" t="s">
        <v>264</v>
      </c>
      <c r="J3043" s="2" t="s">
        <v>1301</v>
      </c>
    </row>
    <row r="3044" spans="6:10" ht="15" customHeight="1" x14ac:dyDescent="0.25">
      <c r="F3044" s="3" t="s">
        <v>4726</v>
      </c>
      <c r="G3044" s="2">
        <v>99000051</v>
      </c>
      <c r="H3044" s="2" t="s">
        <v>1098</v>
      </c>
      <c r="I3044" s="2" t="s">
        <v>264</v>
      </c>
      <c r="J3044" s="2" t="s">
        <v>1170</v>
      </c>
    </row>
    <row r="3045" spans="6:10" ht="15" customHeight="1" x14ac:dyDescent="0.25">
      <c r="F3045" s="3" t="s">
        <v>4727</v>
      </c>
      <c r="G3045" s="2">
        <v>99000042</v>
      </c>
      <c r="H3045" s="2" t="s">
        <v>654</v>
      </c>
      <c r="I3045" s="2" t="s">
        <v>264</v>
      </c>
      <c r="J3045" s="2" t="s">
        <v>727</v>
      </c>
    </row>
    <row r="3046" spans="6:10" ht="15" customHeight="1" x14ac:dyDescent="0.25">
      <c r="F3046" s="3" t="s">
        <v>4728</v>
      </c>
      <c r="G3046" s="2">
        <v>99000007</v>
      </c>
      <c r="H3046" s="2" t="s">
        <v>48</v>
      </c>
      <c r="I3046" s="2" t="s">
        <v>264</v>
      </c>
      <c r="J3046" s="2" t="s">
        <v>269</v>
      </c>
    </row>
    <row r="3047" spans="6:10" ht="15" customHeight="1" x14ac:dyDescent="0.25">
      <c r="F3047" s="3" t="s">
        <v>4729</v>
      </c>
      <c r="G3047" s="2">
        <v>99000016</v>
      </c>
      <c r="H3047" s="2" t="s">
        <v>304</v>
      </c>
      <c r="I3047" s="2" t="s">
        <v>264</v>
      </c>
      <c r="J3047" s="2" t="s">
        <v>321</v>
      </c>
    </row>
    <row r="3048" spans="6:10" ht="15" customHeight="1" x14ac:dyDescent="0.25">
      <c r="F3048" s="3" t="s">
        <v>4730</v>
      </c>
      <c r="G3048" s="2">
        <v>99000063</v>
      </c>
      <c r="H3048" s="2" t="s">
        <v>1060</v>
      </c>
      <c r="I3048" s="2" t="s">
        <v>264</v>
      </c>
      <c r="J3048" s="2" t="s">
        <v>1072</v>
      </c>
    </row>
    <row r="3049" spans="6:10" ht="15" customHeight="1" x14ac:dyDescent="0.25">
      <c r="F3049" s="3" t="s">
        <v>4731</v>
      </c>
      <c r="G3049" s="2">
        <v>99000019</v>
      </c>
      <c r="H3049" s="2" t="s">
        <v>361</v>
      </c>
      <c r="I3049" s="2" t="s">
        <v>264</v>
      </c>
      <c r="J3049" s="2" t="s">
        <v>388</v>
      </c>
    </row>
    <row r="3050" spans="6:10" ht="15" customHeight="1" x14ac:dyDescent="0.25">
      <c r="F3050" s="3" t="s">
        <v>4732</v>
      </c>
      <c r="G3050" s="2">
        <v>99000020</v>
      </c>
      <c r="H3050" s="2" t="s">
        <v>366</v>
      </c>
      <c r="I3050" s="2" t="s">
        <v>264</v>
      </c>
      <c r="J3050" s="2" t="s">
        <v>389</v>
      </c>
    </row>
    <row r="3051" spans="6:10" ht="15" customHeight="1" x14ac:dyDescent="0.25">
      <c r="F3051" s="3" t="s">
        <v>4733</v>
      </c>
      <c r="G3051" s="2">
        <v>99000015</v>
      </c>
      <c r="H3051" s="2" t="s">
        <v>322</v>
      </c>
      <c r="I3051" s="2" t="s">
        <v>264</v>
      </c>
      <c r="J3051" s="2" t="s">
        <v>331</v>
      </c>
    </row>
    <row r="3052" spans="6:10" ht="15" customHeight="1" x14ac:dyDescent="0.25">
      <c r="F3052" s="3" t="s">
        <v>4734</v>
      </c>
      <c r="G3052" s="2">
        <v>99000044</v>
      </c>
      <c r="H3052" s="2" t="s">
        <v>1218</v>
      </c>
      <c r="I3052" s="2" t="s">
        <v>264</v>
      </c>
      <c r="J3052" s="2" t="s">
        <v>1239</v>
      </c>
    </row>
    <row r="3053" spans="6:10" ht="15" customHeight="1" x14ac:dyDescent="0.25">
      <c r="F3053" s="3" t="s">
        <v>4735</v>
      </c>
      <c r="G3053" s="2">
        <v>99000039</v>
      </c>
      <c r="H3053" s="2" t="s">
        <v>1336</v>
      </c>
      <c r="I3053" s="2" t="s">
        <v>264</v>
      </c>
      <c r="J3053" s="2" t="s">
        <v>1390</v>
      </c>
    </row>
    <row r="3054" spans="6:10" ht="15" customHeight="1" x14ac:dyDescent="0.25">
      <c r="F3054" s="3" t="s">
        <v>4736</v>
      </c>
      <c r="G3054" s="2">
        <v>99000009</v>
      </c>
      <c r="H3054" s="2" t="s">
        <v>158</v>
      </c>
      <c r="I3054" s="2" t="s">
        <v>264</v>
      </c>
      <c r="J3054" s="2" t="s">
        <v>273</v>
      </c>
    </row>
    <row r="3055" spans="6:10" ht="15" customHeight="1" x14ac:dyDescent="0.25">
      <c r="F3055" s="3" t="s">
        <v>4737</v>
      </c>
      <c r="G3055" s="2">
        <v>99000025</v>
      </c>
      <c r="H3055" s="2" t="s">
        <v>1127</v>
      </c>
      <c r="I3055" s="2" t="s">
        <v>264</v>
      </c>
      <c r="J3055" s="2" t="s">
        <v>1175</v>
      </c>
    </row>
    <row r="3056" spans="6:10" ht="15" customHeight="1" x14ac:dyDescent="0.25">
      <c r="F3056" s="3" t="s">
        <v>4738</v>
      </c>
      <c r="G3056" s="2">
        <v>99000021</v>
      </c>
      <c r="H3056" s="2" t="s">
        <v>390</v>
      </c>
      <c r="I3056" s="2" t="s">
        <v>264</v>
      </c>
      <c r="J3056" s="2" t="s">
        <v>445</v>
      </c>
    </row>
    <row r="3057" spans="6:10" ht="15" customHeight="1" x14ac:dyDescent="0.25">
      <c r="F3057" s="3" t="s">
        <v>4739</v>
      </c>
      <c r="G3057" s="2">
        <v>99000008</v>
      </c>
      <c r="H3057" s="2" t="s">
        <v>109</v>
      </c>
      <c r="I3057" s="2" t="s">
        <v>264</v>
      </c>
      <c r="J3057" s="2" t="s">
        <v>271</v>
      </c>
    </row>
    <row r="3058" spans="6:10" ht="15" customHeight="1" x14ac:dyDescent="0.25">
      <c r="F3058" s="3" t="s">
        <v>4740</v>
      </c>
      <c r="G3058" s="2">
        <v>99000011</v>
      </c>
      <c r="H3058" s="2" t="s">
        <v>210</v>
      </c>
      <c r="I3058" s="2" t="s">
        <v>264</v>
      </c>
      <c r="J3058" s="2" t="s">
        <v>277</v>
      </c>
    </row>
    <row r="3059" spans="6:10" ht="15" customHeight="1" x14ac:dyDescent="0.25">
      <c r="F3059" s="3" t="s">
        <v>4741</v>
      </c>
      <c r="G3059" s="2">
        <v>99000022</v>
      </c>
      <c r="H3059" s="2" t="s">
        <v>446</v>
      </c>
      <c r="I3059" s="2" t="s">
        <v>264</v>
      </c>
      <c r="J3059" s="2" t="s">
        <v>502</v>
      </c>
    </row>
    <row r="3060" spans="6:10" ht="15" customHeight="1" x14ac:dyDescent="0.25">
      <c r="F3060" s="3" t="s">
        <v>4742</v>
      </c>
      <c r="G3060" s="2">
        <v>99000059</v>
      </c>
      <c r="H3060" s="2" t="s">
        <v>1284</v>
      </c>
      <c r="I3060" s="2" t="s">
        <v>264</v>
      </c>
      <c r="J3060" s="2" t="s">
        <v>1303</v>
      </c>
    </row>
    <row r="3061" spans="6:10" ht="15" customHeight="1" x14ac:dyDescent="0.25">
      <c r="F3061" s="3" t="s">
        <v>4743</v>
      </c>
      <c r="G3061" s="2">
        <v>99000066</v>
      </c>
      <c r="H3061" s="2" t="s">
        <v>1831</v>
      </c>
      <c r="I3061" s="2" t="s">
        <v>264</v>
      </c>
      <c r="J3061" s="2" t="s">
        <v>1968</v>
      </c>
    </row>
    <row r="3062" spans="6:10" ht="15" customHeight="1" x14ac:dyDescent="0.25">
      <c r="F3062" s="3" t="s">
        <v>4744</v>
      </c>
      <c r="G3062" s="2">
        <v>99000010</v>
      </c>
      <c r="H3062" s="2" t="s">
        <v>183</v>
      </c>
      <c r="I3062" s="2" t="s">
        <v>264</v>
      </c>
      <c r="J3062" s="2" t="s">
        <v>275</v>
      </c>
    </row>
    <row r="3063" spans="6:10" ht="15" customHeight="1" x14ac:dyDescent="0.25">
      <c r="F3063" s="3" t="s">
        <v>4745</v>
      </c>
      <c r="G3063" s="2">
        <v>99000014</v>
      </c>
      <c r="H3063" s="2" t="s">
        <v>332</v>
      </c>
      <c r="I3063" s="2" t="s">
        <v>264</v>
      </c>
      <c r="J3063" s="2" t="s">
        <v>355</v>
      </c>
    </row>
    <row r="3064" spans="6:10" ht="15" customHeight="1" x14ac:dyDescent="0.25">
      <c r="F3064" s="3" t="s">
        <v>4746</v>
      </c>
      <c r="G3064" s="2">
        <v>99000012</v>
      </c>
      <c r="H3064" s="2" t="s">
        <v>223</v>
      </c>
      <c r="I3064" s="2" t="s">
        <v>264</v>
      </c>
      <c r="J3064" s="2" t="s">
        <v>279</v>
      </c>
    </row>
    <row r="3065" spans="6:10" ht="15" customHeight="1" x14ac:dyDescent="0.25">
      <c r="F3065" s="3" t="s">
        <v>4747</v>
      </c>
      <c r="G3065" s="2">
        <v>99000034</v>
      </c>
      <c r="H3065" s="2" t="s">
        <v>1225</v>
      </c>
      <c r="I3065" s="2" t="s">
        <v>264</v>
      </c>
      <c r="J3065" s="2" t="s">
        <v>1240</v>
      </c>
    </row>
    <row r="3066" spans="6:10" ht="15" customHeight="1" x14ac:dyDescent="0.25">
      <c r="F3066" s="3" t="s">
        <v>4748</v>
      </c>
      <c r="G3066" s="2">
        <v>99000013</v>
      </c>
      <c r="H3066" s="2" t="s">
        <v>245</v>
      </c>
      <c r="I3066" s="2" t="s">
        <v>264</v>
      </c>
      <c r="J3066" s="2" t="s">
        <v>281</v>
      </c>
    </row>
    <row r="3067" spans="6:10" ht="15" customHeight="1" x14ac:dyDescent="0.25">
      <c r="F3067" s="3" t="s">
        <v>4749</v>
      </c>
      <c r="G3067" s="2">
        <v>99000023</v>
      </c>
      <c r="H3067" s="2" t="s">
        <v>459</v>
      </c>
      <c r="I3067" s="2" t="s">
        <v>264</v>
      </c>
      <c r="J3067" s="2" t="s">
        <v>503</v>
      </c>
    </row>
    <row r="3068" spans="6:10" ht="15" customHeight="1" x14ac:dyDescent="0.25">
      <c r="F3068" s="3" t="s">
        <v>4750</v>
      </c>
      <c r="G3068" s="2">
        <v>99000060</v>
      </c>
      <c r="H3068" s="2" t="s">
        <v>1342</v>
      </c>
      <c r="I3068" s="2" t="s">
        <v>264</v>
      </c>
      <c r="J3068" s="2" t="s">
        <v>1391</v>
      </c>
    </row>
    <row r="3069" spans="6:10" ht="15" customHeight="1" x14ac:dyDescent="0.25">
      <c r="F3069" s="3" t="s">
        <v>4751</v>
      </c>
      <c r="G3069" s="2">
        <v>99000071</v>
      </c>
      <c r="H3069" s="2" t="s">
        <v>1069</v>
      </c>
      <c r="I3069" s="2" t="s">
        <v>264</v>
      </c>
      <c r="J3069" s="2" t="s">
        <v>1073</v>
      </c>
    </row>
    <row r="3070" spans="6:10" ht="15" customHeight="1" x14ac:dyDescent="0.25">
      <c r="F3070" s="3" t="s">
        <v>4752</v>
      </c>
      <c r="G3070" s="2">
        <v>99000038</v>
      </c>
      <c r="H3070" s="2" t="s">
        <v>1004</v>
      </c>
      <c r="I3070" s="2" t="s">
        <v>264</v>
      </c>
      <c r="J3070" s="2" t="s">
        <v>1029</v>
      </c>
    </row>
    <row r="3071" spans="6:10" ht="15" customHeight="1" x14ac:dyDescent="0.25">
      <c r="F3071" s="3" t="s">
        <v>4753</v>
      </c>
      <c r="G3071" s="2">
        <v>99000041</v>
      </c>
      <c r="H3071" s="2" t="s">
        <v>767</v>
      </c>
      <c r="I3071" s="2" t="s">
        <v>264</v>
      </c>
      <c r="J3071" s="2" t="s">
        <v>914</v>
      </c>
    </row>
    <row r="3072" spans="6:10" ht="15" customHeight="1" x14ac:dyDescent="0.25">
      <c r="F3072" s="3" t="s">
        <v>4754</v>
      </c>
      <c r="G3072" s="2">
        <v>99000017</v>
      </c>
      <c r="H3072" s="2" t="s">
        <v>283</v>
      </c>
      <c r="I3072" s="2" t="s">
        <v>284</v>
      </c>
      <c r="J3072" s="2" t="s">
        <v>285</v>
      </c>
    </row>
    <row r="3073" spans="6:10" ht="15" customHeight="1" x14ac:dyDescent="0.25">
      <c r="F3073" s="3" t="s">
        <v>4755</v>
      </c>
      <c r="G3073" s="2">
        <v>99000017</v>
      </c>
      <c r="H3073" s="2" t="s">
        <v>283</v>
      </c>
      <c r="I3073" s="2" t="s">
        <v>284</v>
      </c>
      <c r="J3073" s="2" t="s">
        <v>285</v>
      </c>
    </row>
  </sheetData>
  <sortState ref="U2:U4513">
    <sortCondition ref="U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85"/>
  <sheetViews>
    <sheetView workbookViewId="0">
      <selection activeCell="D2" sqref="D2"/>
    </sheetView>
  </sheetViews>
  <sheetFormatPr defaultColWidth="6.59765625" defaultRowHeight="15" customHeight="1" x14ac:dyDescent="0.25"/>
  <cols>
    <col min="1" max="1" width="6.59765625" style="2"/>
    <col min="2" max="3" width="15.59765625" style="2" customWidth="1"/>
    <col min="4" max="15" width="10.59765625" style="2" customWidth="1"/>
    <col min="16" max="16384" width="6.59765625" style="2"/>
  </cols>
  <sheetData>
    <row r="1" spans="1:15" s="1" customFormat="1" ht="15" customHeight="1" x14ac:dyDescent="0.25">
      <c r="A1" s="9" t="s">
        <v>1501</v>
      </c>
      <c r="B1" s="9" t="s">
        <v>1504</v>
      </c>
      <c r="C1" s="9" t="s">
        <v>1506</v>
      </c>
      <c r="D1" s="9" t="s">
        <v>1507</v>
      </c>
      <c r="E1" s="9" t="s">
        <v>1508</v>
      </c>
      <c r="F1" s="9" t="s">
        <v>1509</v>
      </c>
      <c r="G1" s="9" t="s">
        <v>1510</v>
      </c>
      <c r="H1" s="9" t="s">
        <v>1511</v>
      </c>
      <c r="I1" s="9" t="s">
        <v>1512</v>
      </c>
      <c r="J1" s="9" t="s">
        <v>1513</v>
      </c>
      <c r="K1" s="9" t="s">
        <v>1514</v>
      </c>
      <c r="L1" s="9" t="s">
        <v>1515</v>
      </c>
      <c r="M1" s="9" t="s">
        <v>1516</v>
      </c>
      <c r="N1" s="9" t="s">
        <v>1517</v>
      </c>
      <c r="O1" s="9" t="s">
        <v>1518</v>
      </c>
    </row>
    <row r="2" spans="1:15" ht="15" customHeight="1" x14ac:dyDescent="0.25">
      <c r="A2" s="5" t="s">
        <v>18</v>
      </c>
      <c r="B2" s="4">
        <f>'Gene Table'!B3</f>
        <v>18852</v>
      </c>
      <c r="C2" s="4" t="str">
        <f>'Gene Table'!C3</f>
        <v>APC</v>
      </c>
      <c r="D2" s="11">
        <v>35</v>
      </c>
      <c r="E2" s="11">
        <v>35</v>
      </c>
      <c r="F2" s="10"/>
      <c r="G2" s="10"/>
      <c r="H2" s="10"/>
      <c r="I2" s="10"/>
      <c r="J2" s="10"/>
      <c r="K2" s="10"/>
      <c r="L2" s="10"/>
      <c r="M2" s="10"/>
      <c r="N2" s="10"/>
      <c r="O2" s="10"/>
    </row>
    <row r="3" spans="1:15" ht="15" customHeight="1" x14ac:dyDescent="0.25">
      <c r="A3" s="4" t="s">
        <v>22</v>
      </c>
      <c r="B3" s="4">
        <f>'Gene Table'!B4</f>
        <v>13125</v>
      </c>
      <c r="C3" s="4" t="str">
        <f>'Gene Table'!C4</f>
        <v>APC</v>
      </c>
      <c r="D3" s="11">
        <v>35</v>
      </c>
      <c r="E3" s="11">
        <v>35</v>
      </c>
      <c r="F3" s="10"/>
      <c r="G3" s="10"/>
      <c r="H3" s="10"/>
      <c r="I3" s="10"/>
      <c r="J3" s="10"/>
      <c r="K3" s="10"/>
      <c r="L3" s="10"/>
      <c r="M3" s="10"/>
      <c r="N3" s="10"/>
      <c r="O3" s="10"/>
    </row>
    <row r="4" spans="1:15" ht="15" customHeight="1" x14ac:dyDescent="0.25">
      <c r="A4" s="4" t="s">
        <v>26</v>
      </c>
      <c r="B4" s="4">
        <f>'Gene Table'!B5</f>
        <v>41617</v>
      </c>
      <c r="C4" s="4" t="str">
        <f>'Gene Table'!C5</f>
        <v>APC</v>
      </c>
      <c r="D4" s="11">
        <v>35</v>
      </c>
      <c r="E4" s="11">
        <v>35</v>
      </c>
      <c r="F4" s="10"/>
      <c r="G4" s="10"/>
      <c r="H4" s="10"/>
      <c r="I4" s="10"/>
      <c r="J4" s="10"/>
      <c r="K4" s="10"/>
      <c r="L4" s="10"/>
      <c r="M4" s="10"/>
      <c r="N4" s="10"/>
      <c r="O4" s="10"/>
    </row>
    <row r="5" spans="1:15" ht="15" customHeight="1" x14ac:dyDescent="0.25">
      <c r="A5" s="4" t="s">
        <v>29</v>
      </c>
      <c r="B5" s="4">
        <f>'Gene Table'!B6</f>
        <v>18772</v>
      </c>
      <c r="C5" s="4" t="str">
        <f>'Gene Table'!C6</f>
        <v>APC</v>
      </c>
      <c r="D5" s="11">
        <v>35</v>
      </c>
      <c r="E5" s="11">
        <v>35</v>
      </c>
      <c r="F5" s="10"/>
      <c r="G5" s="10"/>
      <c r="H5" s="10"/>
      <c r="I5" s="10"/>
      <c r="J5" s="10"/>
      <c r="K5" s="10"/>
      <c r="L5" s="10"/>
      <c r="M5" s="10"/>
      <c r="N5" s="10"/>
      <c r="O5" s="10"/>
    </row>
    <row r="6" spans="1:15" ht="15" customHeight="1" x14ac:dyDescent="0.25">
      <c r="A6" s="4" t="s">
        <v>32</v>
      </c>
      <c r="B6" s="4">
        <f>'Gene Table'!B7</f>
        <v>19072</v>
      </c>
      <c r="C6" s="4" t="str">
        <f>'Gene Table'!C7</f>
        <v>APC</v>
      </c>
      <c r="D6" s="11">
        <v>35</v>
      </c>
      <c r="E6" s="11">
        <v>35</v>
      </c>
      <c r="F6" s="10"/>
      <c r="G6" s="10"/>
      <c r="H6" s="10"/>
      <c r="I6" s="10"/>
      <c r="J6" s="10"/>
      <c r="K6" s="10"/>
      <c r="L6" s="10"/>
      <c r="M6" s="10"/>
      <c r="N6" s="10"/>
      <c r="O6" s="10"/>
    </row>
    <row r="7" spans="1:15" ht="15" customHeight="1" x14ac:dyDescent="0.25">
      <c r="A7" s="4" t="s">
        <v>35</v>
      </c>
      <c r="B7" s="4">
        <f>'Gene Table'!B8</f>
        <v>18960</v>
      </c>
      <c r="C7" s="4" t="str">
        <f>'Gene Table'!C8</f>
        <v>APC</v>
      </c>
      <c r="D7" s="11">
        <v>35</v>
      </c>
      <c r="E7" s="11">
        <v>35</v>
      </c>
      <c r="F7" s="10"/>
      <c r="G7" s="10"/>
      <c r="H7" s="10"/>
      <c r="I7" s="10"/>
      <c r="J7" s="10"/>
      <c r="K7" s="10"/>
      <c r="L7" s="10"/>
      <c r="M7" s="10"/>
      <c r="N7" s="10"/>
      <c r="O7" s="10"/>
    </row>
    <row r="8" spans="1:15" ht="15" customHeight="1" x14ac:dyDescent="0.25">
      <c r="A8" s="4" t="s">
        <v>38</v>
      </c>
      <c r="B8" s="4">
        <f>'Gene Table'!B9</f>
        <v>13728</v>
      </c>
      <c r="C8" s="4" t="str">
        <f>'Gene Table'!C9</f>
        <v>APC</v>
      </c>
      <c r="D8" s="11">
        <v>35</v>
      </c>
      <c r="E8" s="11">
        <v>35</v>
      </c>
      <c r="F8" s="10"/>
      <c r="G8" s="10"/>
      <c r="H8" s="10"/>
      <c r="I8" s="10"/>
      <c r="J8" s="10"/>
      <c r="K8" s="10"/>
      <c r="L8" s="10"/>
      <c r="M8" s="10"/>
      <c r="N8" s="10"/>
      <c r="O8" s="10"/>
    </row>
    <row r="9" spans="1:15" ht="15" customHeight="1" x14ac:dyDescent="0.25">
      <c r="A9" s="4" t="s">
        <v>41</v>
      </c>
      <c r="B9" s="4">
        <f>'Gene Table'!B10</f>
        <v>18760</v>
      </c>
      <c r="C9" s="4" t="str">
        <f>'Gene Table'!C10</f>
        <v>APC</v>
      </c>
      <c r="D9" s="11">
        <v>35</v>
      </c>
      <c r="E9" s="11">
        <v>35</v>
      </c>
      <c r="F9" s="10"/>
      <c r="G9" s="10"/>
      <c r="H9" s="10"/>
      <c r="I9" s="10"/>
      <c r="J9" s="10"/>
      <c r="K9" s="10"/>
      <c r="L9" s="10"/>
      <c r="M9" s="10"/>
      <c r="N9" s="10"/>
      <c r="O9" s="10"/>
    </row>
    <row r="10" spans="1:15" ht="15" customHeight="1" x14ac:dyDescent="0.25">
      <c r="A10" s="4" t="s">
        <v>44</v>
      </c>
      <c r="B10" s="4">
        <f>'Gene Table'!B11</f>
        <v>19203</v>
      </c>
      <c r="C10" s="4" t="str">
        <f>'Gene Table'!C11</f>
        <v>APC</v>
      </c>
      <c r="D10" s="11">
        <v>35</v>
      </c>
      <c r="E10" s="11">
        <v>35</v>
      </c>
      <c r="F10" s="10"/>
      <c r="G10" s="10"/>
      <c r="H10" s="10"/>
      <c r="I10" s="10"/>
      <c r="J10" s="10"/>
      <c r="K10" s="10"/>
      <c r="L10" s="10"/>
      <c r="M10" s="10"/>
      <c r="N10" s="10"/>
      <c r="O10" s="10"/>
    </row>
    <row r="11" spans="1:15" ht="15" customHeight="1" x14ac:dyDescent="0.25">
      <c r="A11" s="4" t="s">
        <v>47</v>
      </c>
      <c r="B11" s="4">
        <f>'Gene Table'!B12</f>
        <v>18950</v>
      </c>
      <c r="C11" s="4" t="str">
        <f>'Gene Table'!C12</f>
        <v>APC</v>
      </c>
      <c r="D11" s="11">
        <v>35</v>
      </c>
      <c r="E11" s="11">
        <v>35</v>
      </c>
      <c r="F11" s="10"/>
      <c r="G11" s="10"/>
      <c r="H11" s="10"/>
      <c r="I11" s="10"/>
      <c r="J11" s="10"/>
      <c r="K11" s="10"/>
      <c r="L11" s="10"/>
      <c r="M11" s="10"/>
      <c r="N11" s="10"/>
      <c r="O11" s="10"/>
    </row>
    <row r="12" spans="1:15" ht="15" customHeight="1" x14ac:dyDescent="0.25">
      <c r="A12" s="4" t="s">
        <v>51</v>
      </c>
      <c r="B12" s="4">
        <f>'Gene Table'!B13</f>
        <v>18764</v>
      </c>
      <c r="C12" s="4" t="str">
        <f>'Gene Table'!C13</f>
        <v>APC</v>
      </c>
      <c r="D12" s="11">
        <v>35</v>
      </c>
      <c r="E12" s="11">
        <v>35</v>
      </c>
      <c r="F12" s="10"/>
      <c r="G12" s="10"/>
      <c r="H12" s="10"/>
      <c r="I12" s="10"/>
      <c r="J12" s="10"/>
      <c r="K12" s="10"/>
      <c r="L12" s="10"/>
      <c r="M12" s="10"/>
      <c r="N12" s="10"/>
      <c r="O12" s="10"/>
    </row>
    <row r="13" spans="1:15" ht="15" customHeight="1" x14ac:dyDescent="0.25">
      <c r="A13" s="4" t="s">
        <v>54</v>
      </c>
      <c r="B13" s="4">
        <f>'Gene Table'!B14</f>
        <v>13727</v>
      </c>
      <c r="C13" s="4" t="str">
        <f>'Gene Table'!C14</f>
        <v>APC</v>
      </c>
      <c r="D13" s="11">
        <v>35</v>
      </c>
      <c r="E13" s="11">
        <v>35</v>
      </c>
      <c r="F13" s="10"/>
      <c r="G13" s="10"/>
      <c r="H13" s="10"/>
      <c r="I13" s="10"/>
      <c r="J13" s="10"/>
      <c r="K13" s="10"/>
      <c r="L13" s="10"/>
      <c r="M13" s="10"/>
      <c r="N13" s="10"/>
      <c r="O13" s="10"/>
    </row>
    <row r="14" spans="1:15" ht="15" customHeight="1" x14ac:dyDescent="0.25">
      <c r="A14" s="4" t="s">
        <v>4756</v>
      </c>
      <c r="B14" s="4">
        <f>'Gene Table'!B15</f>
        <v>18775</v>
      </c>
      <c r="C14" s="4" t="str">
        <f>'Gene Table'!C15</f>
        <v>APC</v>
      </c>
      <c r="D14" s="11">
        <v>35</v>
      </c>
      <c r="E14" s="11">
        <v>35</v>
      </c>
      <c r="F14" s="10"/>
      <c r="G14" s="10"/>
      <c r="H14" s="10"/>
      <c r="I14" s="10"/>
      <c r="J14" s="10"/>
      <c r="K14" s="10"/>
      <c r="L14" s="10"/>
      <c r="M14" s="10"/>
      <c r="N14" s="10"/>
      <c r="O14" s="10"/>
    </row>
    <row r="15" spans="1:15" ht="15" customHeight="1" x14ac:dyDescent="0.25">
      <c r="A15" s="4" t="s">
        <v>4757</v>
      </c>
      <c r="B15" s="4">
        <f>'Gene Table'!B16</f>
        <v>13113</v>
      </c>
      <c r="C15" s="4" t="str">
        <f>'Gene Table'!C16</f>
        <v>APC</v>
      </c>
      <c r="D15" s="11">
        <v>35</v>
      </c>
      <c r="E15" s="11">
        <v>35</v>
      </c>
      <c r="F15" s="10"/>
      <c r="G15" s="10"/>
      <c r="H15" s="10"/>
      <c r="I15" s="10"/>
      <c r="J15" s="10"/>
      <c r="K15" s="10"/>
      <c r="L15" s="10"/>
      <c r="M15" s="10"/>
      <c r="N15" s="10"/>
      <c r="O15" s="10"/>
    </row>
    <row r="16" spans="1:15" ht="15" customHeight="1" x14ac:dyDescent="0.25">
      <c r="A16" s="4" t="s">
        <v>4758</v>
      </c>
      <c r="B16" s="4">
        <f>'Gene Table'!B17</f>
        <v>18942</v>
      </c>
      <c r="C16" s="4" t="str">
        <f>'Gene Table'!C17</f>
        <v>APC</v>
      </c>
      <c r="D16" s="11">
        <v>35</v>
      </c>
      <c r="E16" s="11">
        <v>35</v>
      </c>
      <c r="F16" s="10"/>
      <c r="G16" s="10"/>
      <c r="H16" s="10"/>
      <c r="I16" s="10"/>
      <c r="J16" s="10"/>
      <c r="K16" s="10"/>
      <c r="L16" s="10"/>
      <c r="M16" s="10"/>
      <c r="N16" s="10"/>
      <c r="O16" s="10"/>
    </row>
    <row r="17" spans="1:15" ht="15" customHeight="1" x14ac:dyDescent="0.25">
      <c r="A17" s="4" t="s">
        <v>4759</v>
      </c>
      <c r="B17" s="4">
        <f>'Gene Table'!B18</f>
        <v>18817</v>
      </c>
      <c r="C17" s="4" t="str">
        <f>'Gene Table'!C18</f>
        <v>APC</v>
      </c>
      <c r="D17" s="11">
        <v>35</v>
      </c>
      <c r="E17" s="11">
        <v>35</v>
      </c>
      <c r="F17" s="10"/>
      <c r="G17" s="10"/>
      <c r="H17" s="10"/>
      <c r="I17" s="10"/>
      <c r="J17" s="10"/>
      <c r="K17" s="10"/>
      <c r="L17" s="10"/>
      <c r="M17" s="10"/>
      <c r="N17" s="10"/>
      <c r="O17" s="10"/>
    </row>
    <row r="18" spans="1:15" ht="15" customHeight="1" x14ac:dyDescent="0.25">
      <c r="A18" s="4" t="s">
        <v>4760</v>
      </c>
      <c r="B18" s="4">
        <f>'Gene Table'!B19</f>
        <v>18777</v>
      </c>
      <c r="C18" s="4" t="str">
        <f>'Gene Table'!C19</f>
        <v>APC</v>
      </c>
      <c r="D18" s="11">
        <v>35</v>
      </c>
      <c r="E18" s="11">
        <v>35</v>
      </c>
      <c r="F18" s="10"/>
      <c r="G18" s="10"/>
      <c r="H18" s="10"/>
      <c r="I18" s="10"/>
      <c r="J18" s="10"/>
      <c r="K18" s="10"/>
      <c r="L18" s="10"/>
      <c r="M18" s="10"/>
      <c r="N18" s="10"/>
      <c r="O18" s="10"/>
    </row>
    <row r="19" spans="1:15" ht="15" customHeight="1" x14ac:dyDescent="0.25">
      <c r="A19" s="4" t="s">
        <v>4761</v>
      </c>
      <c r="B19" s="4">
        <f>'Gene Table'!B20</f>
        <v>18700</v>
      </c>
      <c r="C19" s="4" t="str">
        <f>'Gene Table'!C20</f>
        <v>APC</v>
      </c>
      <c r="D19" s="11">
        <v>35</v>
      </c>
      <c r="E19" s="11">
        <v>35</v>
      </c>
      <c r="F19" s="10"/>
      <c r="G19" s="10"/>
      <c r="H19" s="10"/>
      <c r="I19" s="10"/>
      <c r="J19" s="10"/>
      <c r="K19" s="10"/>
      <c r="L19" s="10"/>
      <c r="M19" s="10"/>
      <c r="N19" s="10"/>
      <c r="O19" s="10"/>
    </row>
    <row r="20" spans="1:15" ht="15" customHeight="1" x14ac:dyDescent="0.25">
      <c r="A20" s="4" t="s">
        <v>4762</v>
      </c>
      <c r="B20" s="4">
        <f>'Gene Table'!B21</f>
        <v>18702</v>
      </c>
      <c r="C20" s="4" t="str">
        <f>'Gene Table'!C21</f>
        <v>APC</v>
      </c>
      <c r="D20" s="11">
        <v>35</v>
      </c>
      <c r="E20" s="11">
        <v>35</v>
      </c>
      <c r="F20" s="10"/>
      <c r="G20" s="10"/>
      <c r="H20" s="10"/>
      <c r="I20" s="10"/>
      <c r="J20" s="10"/>
      <c r="K20" s="10"/>
      <c r="L20" s="10"/>
      <c r="M20" s="10"/>
      <c r="N20" s="10"/>
      <c r="O20" s="10"/>
    </row>
    <row r="21" spans="1:15" ht="15" customHeight="1" x14ac:dyDescent="0.25">
      <c r="A21" s="4" t="s">
        <v>4763</v>
      </c>
      <c r="B21" s="4">
        <f>'Gene Table'!B22</f>
        <v>18859</v>
      </c>
      <c r="C21" s="4" t="str">
        <f>'Gene Table'!C22</f>
        <v>APC</v>
      </c>
      <c r="D21" s="11">
        <v>35</v>
      </c>
      <c r="E21" s="11">
        <v>35</v>
      </c>
      <c r="F21" s="10"/>
      <c r="G21" s="10"/>
      <c r="H21" s="10"/>
      <c r="I21" s="10"/>
      <c r="J21" s="10"/>
      <c r="K21" s="10"/>
      <c r="L21" s="10"/>
      <c r="M21" s="10"/>
      <c r="N21" s="10"/>
      <c r="O21" s="10"/>
    </row>
    <row r="22" spans="1:15" ht="15" customHeight="1" x14ac:dyDescent="0.25">
      <c r="A22" s="4" t="s">
        <v>4764</v>
      </c>
      <c r="B22" s="4">
        <f>'Gene Table'!B23</f>
        <v>13129</v>
      </c>
      <c r="C22" s="4" t="str">
        <f>'Gene Table'!C23</f>
        <v>APC</v>
      </c>
      <c r="D22" s="11">
        <v>35</v>
      </c>
      <c r="E22" s="11">
        <v>35</v>
      </c>
      <c r="F22" s="10"/>
      <c r="G22" s="10"/>
      <c r="H22" s="10"/>
      <c r="I22" s="10"/>
      <c r="J22" s="10"/>
      <c r="K22" s="10"/>
      <c r="L22" s="10"/>
      <c r="M22" s="10"/>
      <c r="N22" s="10"/>
      <c r="O22" s="10"/>
    </row>
    <row r="23" spans="1:15" ht="15" customHeight="1" x14ac:dyDescent="0.25">
      <c r="A23" s="4" t="s">
        <v>4765</v>
      </c>
      <c r="B23" s="4">
        <f>'Gene Table'!B24</f>
        <v>27097</v>
      </c>
      <c r="C23" s="4" t="str">
        <f>'Gene Table'!C24</f>
        <v>APC</v>
      </c>
      <c r="D23" s="11">
        <v>35</v>
      </c>
      <c r="E23" s="11">
        <v>35</v>
      </c>
      <c r="F23" s="10"/>
      <c r="G23" s="10"/>
      <c r="H23" s="10"/>
      <c r="I23" s="10"/>
      <c r="J23" s="10"/>
      <c r="K23" s="10"/>
      <c r="L23" s="10"/>
      <c r="M23" s="10"/>
      <c r="N23" s="10"/>
      <c r="O23" s="10"/>
    </row>
    <row r="24" spans="1:15" ht="15" customHeight="1" x14ac:dyDescent="0.25">
      <c r="A24" s="4" t="s">
        <v>4766</v>
      </c>
      <c r="B24" s="4">
        <f>'Gene Table'!B25</f>
        <v>25814</v>
      </c>
      <c r="C24" s="4" t="str">
        <f>'Gene Table'!C25</f>
        <v>APC</v>
      </c>
      <c r="D24" s="11">
        <v>35</v>
      </c>
      <c r="E24" s="11">
        <v>35</v>
      </c>
      <c r="F24" s="10"/>
      <c r="G24" s="10"/>
      <c r="H24" s="10"/>
      <c r="I24" s="10"/>
      <c r="J24" s="10"/>
      <c r="K24" s="10"/>
      <c r="L24" s="10"/>
      <c r="M24" s="10"/>
      <c r="N24" s="10"/>
      <c r="O24" s="10"/>
    </row>
    <row r="25" spans="1:15" ht="15" customHeight="1" x14ac:dyDescent="0.25">
      <c r="A25" s="4" t="s">
        <v>4767</v>
      </c>
      <c r="B25" s="4">
        <f>'Gene Table'!B26</f>
        <v>25826</v>
      </c>
      <c r="C25" s="4" t="str">
        <f>'Gene Table'!C26</f>
        <v>APC</v>
      </c>
      <c r="D25" s="11">
        <v>35</v>
      </c>
      <c r="E25" s="11">
        <v>35</v>
      </c>
      <c r="F25" s="10"/>
      <c r="G25" s="10"/>
      <c r="H25" s="10"/>
      <c r="I25" s="10"/>
      <c r="J25" s="10"/>
      <c r="K25" s="10"/>
      <c r="L25" s="10"/>
      <c r="M25" s="10"/>
      <c r="N25" s="10"/>
      <c r="O25" s="10"/>
    </row>
    <row r="26" spans="1:15" ht="15" customHeight="1" x14ac:dyDescent="0.25">
      <c r="A26" s="4" t="s">
        <v>57</v>
      </c>
      <c r="B26" s="4">
        <f>'Gene Table'!B27</f>
        <v>19048</v>
      </c>
      <c r="C26" s="4" t="str">
        <f>'Gene Table'!C27</f>
        <v>APC</v>
      </c>
      <c r="D26" s="11">
        <v>35</v>
      </c>
      <c r="E26" s="11">
        <v>35</v>
      </c>
      <c r="F26" s="10"/>
      <c r="G26" s="10"/>
      <c r="H26" s="10"/>
      <c r="I26" s="10"/>
      <c r="J26" s="10"/>
      <c r="K26" s="10"/>
      <c r="L26" s="10"/>
      <c r="M26" s="10"/>
      <c r="N26" s="10"/>
      <c r="O26" s="10"/>
    </row>
    <row r="27" spans="1:15" ht="15" customHeight="1" x14ac:dyDescent="0.25">
      <c r="A27" s="4" t="s">
        <v>60</v>
      </c>
      <c r="B27" s="4">
        <f>'Gene Table'!B28</f>
        <v>18779</v>
      </c>
      <c r="C27" s="4" t="str">
        <f>'Gene Table'!C28</f>
        <v>APC</v>
      </c>
      <c r="D27" s="11">
        <v>31</v>
      </c>
      <c r="E27" s="11">
        <v>31</v>
      </c>
      <c r="F27" s="10"/>
      <c r="G27" s="10"/>
      <c r="H27" s="10"/>
      <c r="I27" s="10"/>
      <c r="J27" s="10"/>
      <c r="K27" s="10"/>
      <c r="L27" s="10"/>
      <c r="M27" s="10"/>
      <c r="N27" s="10"/>
      <c r="O27" s="10"/>
    </row>
    <row r="28" spans="1:15" ht="15" customHeight="1" x14ac:dyDescent="0.25">
      <c r="A28" s="4" t="s">
        <v>63</v>
      </c>
      <c r="B28" s="4">
        <f>'Gene Table'!B29</f>
        <v>41623</v>
      </c>
      <c r="C28" s="4" t="str">
        <f>'Gene Table'!C29</f>
        <v>APC</v>
      </c>
      <c r="D28" s="11">
        <v>35</v>
      </c>
      <c r="E28" s="11">
        <v>35</v>
      </c>
      <c r="F28" s="10"/>
      <c r="G28" s="10"/>
      <c r="H28" s="10"/>
      <c r="I28" s="10"/>
      <c r="J28" s="10"/>
      <c r="K28" s="10"/>
      <c r="L28" s="10"/>
      <c r="M28" s="10"/>
      <c r="N28" s="10"/>
      <c r="O28" s="10"/>
    </row>
    <row r="29" spans="1:15" ht="15" customHeight="1" x14ac:dyDescent="0.25">
      <c r="A29" s="4" t="s">
        <v>66</v>
      </c>
      <c r="B29" s="4">
        <f>'Gene Table'!B30</f>
        <v>13121</v>
      </c>
      <c r="C29" s="4" t="str">
        <f>'Gene Table'!C30</f>
        <v>APC</v>
      </c>
      <c r="D29" s="11">
        <v>35</v>
      </c>
      <c r="E29" s="11">
        <v>35</v>
      </c>
      <c r="F29" s="10"/>
      <c r="G29" s="10"/>
      <c r="H29" s="10"/>
      <c r="I29" s="10"/>
      <c r="J29" s="10"/>
      <c r="K29" s="10"/>
      <c r="L29" s="10"/>
      <c r="M29" s="10"/>
      <c r="N29" s="10"/>
      <c r="O29" s="10"/>
    </row>
    <row r="30" spans="1:15" ht="15" customHeight="1" x14ac:dyDescent="0.25">
      <c r="A30" s="4" t="s">
        <v>69</v>
      </c>
      <c r="B30" s="4">
        <f>'Gene Table'!B31</f>
        <v>19033</v>
      </c>
      <c r="C30" s="4" t="str">
        <f>'Gene Table'!C31</f>
        <v>APC</v>
      </c>
      <c r="D30" s="11">
        <v>35</v>
      </c>
      <c r="E30" s="11">
        <v>35</v>
      </c>
      <c r="F30" s="10"/>
      <c r="G30" s="10"/>
      <c r="H30" s="10"/>
      <c r="I30" s="10"/>
      <c r="J30" s="10"/>
      <c r="K30" s="10"/>
      <c r="L30" s="10"/>
      <c r="M30" s="10"/>
      <c r="N30" s="10"/>
      <c r="O30" s="10"/>
    </row>
    <row r="31" spans="1:15" ht="15" customHeight="1" x14ac:dyDescent="0.25">
      <c r="A31" s="4" t="s">
        <v>72</v>
      </c>
      <c r="B31" s="4">
        <f>'Gene Table'!B32</f>
        <v>19696</v>
      </c>
      <c r="C31" s="4" t="str">
        <f>'Gene Table'!C32</f>
        <v>APC</v>
      </c>
      <c r="D31" s="11">
        <v>35</v>
      </c>
      <c r="E31" s="11">
        <v>35</v>
      </c>
      <c r="F31" s="10"/>
      <c r="G31" s="10"/>
      <c r="H31" s="10"/>
      <c r="I31" s="10"/>
      <c r="J31" s="10"/>
      <c r="K31" s="10"/>
      <c r="L31" s="10"/>
      <c r="M31" s="10"/>
      <c r="N31" s="10"/>
      <c r="O31" s="10"/>
    </row>
    <row r="32" spans="1:15" ht="15" customHeight="1" x14ac:dyDescent="0.25">
      <c r="A32" s="4" t="s">
        <v>75</v>
      </c>
      <c r="B32" s="4">
        <f>'Gene Table'!B33</f>
        <v>41619</v>
      </c>
      <c r="C32" s="4" t="str">
        <f>'Gene Table'!C33</f>
        <v>APC</v>
      </c>
      <c r="D32" s="11">
        <v>35</v>
      </c>
      <c r="E32" s="11">
        <v>35</v>
      </c>
      <c r="F32" s="10"/>
      <c r="G32" s="10"/>
      <c r="H32" s="10"/>
      <c r="I32" s="10"/>
      <c r="J32" s="10"/>
      <c r="K32" s="10"/>
      <c r="L32" s="10"/>
      <c r="M32" s="10"/>
      <c r="N32" s="10"/>
      <c r="O32" s="10"/>
    </row>
    <row r="33" spans="1:15" ht="15" customHeight="1" x14ac:dyDescent="0.25">
      <c r="A33" s="4" t="s">
        <v>78</v>
      </c>
      <c r="B33" s="4">
        <f>'Gene Table'!B34</f>
        <v>18862</v>
      </c>
      <c r="C33" s="4" t="str">
        <f>'Gene Table'!C34</f>
        <v>APC</v>
      </c>
      <c r="D33" s="11">
        <v>35</v>
      </c>
      <c r="E33" s="11">
        <v>35</v>
      </c>
      <c r="F33" s="10"/>
      <c r="G33" s="10"/>
      <c r="H33" s="10"/>
      <c r="I33" s="10"/>
      <c r="J33" s="10"/>
      <c r="K33" s="10"/>
      <c r="L33" s="10"/>
      <c r="M33" s="10"/>
      <c r="N33" s="10"/>
      <c r="O33" s="10"/>
    </row>
    <row r="34" spans="1:15" ht="15" customHeight="1" x14ac:dyDescent="0.25">
      <c r="A34" s="4" t="s">
        <v>81</v>
      </c>
      <c r="B34" s="4">
        <f>'Gene Table'!B35</f>
        <v>18834</v>
      </c>
      <c r="C34" s="4" t="str">
        <f>'Gene Table'!C35</f>
        <v>APC</v>
      </c>
      <c r="D34" s="11">
        <v>35</v>
      </c>
      <c r="E34" s="11">
        <v>35</v>
      </c>
      <c r="F34" s="10"/>
      <c r="G34" s="10"/>
      <c r="H34" s="10"/>
      <c r="I34" s="10"/>
      <c r="J34" s="10"/>
      <c r="K34" s="10"/>
      <c r="L34" s="10"/>
      <c r="M34" s="10"/>
      <c r="N34" s="10"/>
      <c r="O34" s="10"/>
    </row>
    <row r="35" spans="1:15" ht="15" customHeight="1" x14ac:dyDescent="0.25">
      <c r="A35" s="4" t="s">
        <v>84</v>
      </c>
      <c r="B35" s="4">
        <f>'Gene Table'!B36</f>
        <v>18780</v>
      </c>
      <c r="C35" s="4" t="str">
        <f>'Gene Table'!C36</f>
        <v>APC</v>
      </c>
      <c r="D35" s="11">
        <v>35</v>
      </c>
      <c r="E35" s="11">
        <v>35</v>
      </c>
      <c r="F35" s="10"/>
      <c r="G35" s="10"/>
      <c r="H35" s="10"/>
      <c r="I35" s="10"/>
      <c r="J35" s="10"/>
      <c r="K35" s="10"/>
      <c r="L35" s="10"/>
      <c r="M35" s="10"/>
      <c r="N35" s="10"/>
      <c r="O35" s="10"/>
    </row>
    <row r="36" spans="1:15" ht="15" customHeight="1" x14ac:dyDescent="0.25">
      <c r="A36" s="4" t="s">
        <v>87</v>
      </c>
      <c r="B36" s="4">
        <f>'Gene Table'!B37</f>
        <v>19051</v>
      </c>
      <c r="C36" s="4" t="str">
        <f>'Gene Table'!C37</f>
        <v>APC</v>
      </c>
      <c r="D36" s="11">
        <v>35</v>
      </c>
      <c r="E36" s="11">
        <v>35</v>
      </c>
      <c r="F36" s="10"/>
      <c r="G36" s="10"/>
      <c r="H36" s="10"/>
      <c r="I36" s="10"/>
      <c r="J36" s="10"/>
      <c r="K36" s="10"/>
      <c r="L36" s="10"/>
      <c r="M36" s="10"/>
      <c r="N36" s="10"/>
      <c r="O36" s="10"/>
    </row>
    <row r="37" spans="1:15" ht="15" customHeight="1" x14ac:dyDescent="0.25">
      <c r="A37" s="4" t="s">
        <v>90</v>
      </c>
      <c r="B37" s="4">
        <f>'Gene Table'!B38</f>
        <v>19087</v>
      </c>
      <c r="C37" s="4" t="str">
        <f>'Gene Table'!C38</f>
        <v>APC</v>
      </c>
      <c r="D37" s="11">
        <v>35</v>
      </c>
      <c r="E37" s="11">
        <v>35</v>
      </c>
      <c r="F37" s="10"/>
      <c r="G37" s="10"/>
      <c r="H37" s="10"/>
      <c r="I37" s="10"/>
      <c r="J37" s="10"/>
      <c r="K37" s="10"/>
      <c r="L37" s="10"/>
      <c r="M37" s="10"/>
      <c r="N37" s="10"/>
      <c r="O37" s="10"/>
    </row>
    <row r="38" spans="1:15" ht="15" customHeight="1" x14ac:dyDescent="0.25">
      <c r="A38" s="4" t="s">
        <v>4768</v>
      </c>
      <c r="B38" s="4">
        <f>'Gene Table'!B39</f>
        <v>19088</v>
      </c>
      <c r="C38" s="4" t="str">
        <f>'Gene Table'!C39</f>
        <v>APC</v>
      </c>
      <c r="D38" s="11">
        <v>35</v>
      </c>
      <c r="E38" s="11">
        <v>35</v>
      </c>
      <c r="F38" s="10"/>
      <c r="G38" s="10"/>
      <c r="H38" s="10"/>
      <c r="I38" s="10"/>
      <c r="J38" s="10"/>
      <c r="K38" s="10"/>
      <c r="L38" s="10"/>
      <c r="M38" s="10"/>
      <c r="N38" s="10"/>
      <c r="O38" s="10"/>
    </row>
    <row r="39" spans="1:15" ht="15" customHeight="1" x14ac:dyDescent="0.25">
      <c r="A39" s="4" t="s">
        <v>4769</v>
      </c>
      <c r="B39" s="4">
        <f>'Gene Table'!B40</f>
        <v>18822</v>
      </c>
      <c r="C39" s="4" t="str">
        <f>'Gene Table'!C40</f>
        <v>APC</v>
      </c>
      <c r="D39" s="11">
        <v>35</v>
      </c>
      <c r="E39" s="11">
        <v>35</v>
      </c>
      <c r="F39" s="10"/>
      <c r="G39" s="10"/>
      <c r="H39" s="10"/>
      <c r="I39" s="10"/>
      <c r="J39" s="10"/>
      <c r="K39" s="10"/>
      <c r="L39" s="10"/>
      <c r="M39" s="10"/>
      <c r="N39" s="10"/>
      <c r="O39" s="10"/>
    </row>
    <row r="40" spans="1:15" ht="15" customHeight="1" x14ac:dyDescent="0.25">
      <c r="A40" s="4" t="s">
        <v>4770</v>
      </c>
      <c r="B40" s="4">
        <f>'Gene Table'!B41</f>
        <v>18948</v>
      </c>
      <c r="C40" s="4" t="str">
        <f>'Gene Table'!C41</f>
        <v>APC</v>
      </c>
      <c r="D40" s="11">
        <v>35</v>
      </c>
      <c r="E40" s="11">
        <v>35</v>
      </c>
      <c r="F40" s="10"/>
      <c r="G40" s="10"/>
      <c r="H40" s="10"/>
      <c r="I40" s="10"/>
      <c r="J40" s="10"/>
      <c r="K40" s="10"/>
      <c r="L40" s="10"/>
      <c r="M40" s="10"/>
      <c r="N40" s="10"/>
      <c r="O40" s="10"/>
    </row>
    <row r="41" spans="1:15" ht="15" customHeight="1" x14ac:dyDescent="0.25">
      <c r="A41" s="4" t="s">
        <v>4771</v>
      </c>
      <c r="B41" s="4">
        <f>'Gene Table'!B42</f>
        <v>41631</v>
      </c>
      <c r="C41" s="4" t="str">
        <f>'Gene Table'!C42</f>
        <v>APC</v>
      </c>
      <c r="D41" s="11">
        <v>35</v>
      </c>
      <c r="E41" s="11">
        <v>35</v>
      </c>
      <c r="F41" s="10"/>
      <c r="G41" s="10"/>
      <c r="H41" s="10"/>
      <c r="I41" s="10"/>
      <c r="J41" s="10"/>
      <c r="K41" s="10"/>
      <c r="L41" s="10"/>
      <c r="M41" s="10"/>
      <c r="N41" s="10"/>
      <c r="O41" s="10"/>
    </row>
    <row r="42" spans="1:15" ht="15" customHeight="1" x14ac:dyDescent="0.25">
      <c r="A42" s="4" t="s">
        <v>4772</v>
      </c>
      <c r="B42" s="4">
        <f>'Gene Table'!B43</f>
        <v>18836</v>
      </c>
      <c r="C42" s="4" t="str">
        <f>'Gene Table'!C43</f>
        <v>APC</v>
      </c>
      <c r="D42" s="11">
        <v>35</v>
      </c>
      <c r="E42" s="11">
        <v>35</v>
      </c>
      <c r="F42" s="10"/>
      <c r="G42" s="10"/>
      <c r="H42" s="10"/>
      <c r="I42" s="10"/>
      <c r="J42" s="10"/>
      <c r="K42" s="10"/>
      <c r="L42" s="10"/>
      <c r="M42" s="10"/>
      <c r="N42" s="10"/>
      <c r="O42" s="10"/>
    </row>
    <row r="43" spans="1:15" ht="15" customHeight="1" x14ac:dyDescent="0.25">
      <c r="A43" s="4" t="s">
        <v>4773</v>
      </c>
      <c r="B43" s="4">
        <f>'Gene Table'!B44</f>
        <v>18704</v>
      </c>
      <c r="C43" s="4" t="str">
        <f>'Gene Table'!C44</f>
        <v>APC</v>
      </c>
      <c r="D43" s="11">
        <v>35</v>
      </c>
      <c r="E43" s="11">
        <v>35</v>
      </c>
      <c r="F43" s="10"/>
      <c r="G43" s="10"/>
      <c r="H43" s="10"/>
      <c r="I43" s="10"/>
      <c r="J43" s="10"/>
      <c r="K43" s="10"/>
      <c r="L43" s="10"/>
      <c r="M43" s="10"/>
      <c r="N43" s="10"/>
      <c r="O43" s="10"/>
    </row>
    <row r="44" spans="1:15" ht="15" customHeight="1" x14ac:dyDescent="0.25">
      <c r="A44" s="4" t="s">
        <v>4774</v>
      </c>
      <c r="B44" s="4">
        <f>'Gene Table'!B45</f>
        <v>19594</v>
      </c>
      <c r="C44" s="4" t="str">
        <f>'Gene Table'!C45</f>
        <v>APC</v>
      </c>
      <c r="D44" s="11">
        <v>35</v>
      </c>
      <c r="E44" s="11">
        <v>35</v>
      </c>
      <c r="F44" s="10"/>
      <c r="G44" s="10"/>
      <c r="H44" s="10"/>
      <c r="I44" s="10"/>
      <c r="J44" s="10"/>
      <c r="K44" s="10"/>
      <c r="L44" s="10"/>
      <c r="M44" s="10"/>
      <c r="N44" s="10"/>
      <c r="O44" s="10"/>
    </row>
    <row r="45" spans="1:15" ht="15" customHeight="1" x14ac:dyDescent="0.25">
      <c r="A45" s="4" t="s">
        <v>4775</v>
      </c>
      <c r="B45" s="4">
        <f>'Gene Table'!B46</f>
        <v>13127</v>
      </c>
      <c r="C45" s="4" t="str">
        <f>'Gene Table'!C46</f>
        <v>APC</v>
      </c>
      <c r="D45" s="11">
        <v>35</v>
      </c>
      <c r="E45" s="11">
        <v>35</v>
      </c>
      <c r="F45" s="10"/>
      <c r="G45" s="10"/>
      <c r="H45" s="10"/>
      <c r="I45" s="10"/>
      <c r="J45" s="10"/>
      <c r="K45" s="10"/>
      <c r="L45" s="10"/>
      <c r="M45" s="10"/>
      <c r="N45" s="10"/>
      <c r="O45" s="10"/>
    </row>
    <row r="46" spans="1:15" ht="15" customHeight="1" x14ac:dyDescent="0.25">
      <c r="A46" s="4" t="s">
        <v>4776</v>
      </c>
      <c r="B46" s="4">
        <f>'Gene Table'!B47</f>
        <v>18825</v>
      </c>
      <c r="C46" s="4" t="str">
        <f>'Gene Table'!C47</f>
        <v>APC</v>
      </c>
      <c r="D46" s="11">
        <v>35</v>
      </c>
      <c r="E46" s="11">
        <v>35</v>
      </c>
      <c r="F46" s="10"/>
      <c r="G46" s="10"/>
      <c r="H46" s="10"/>
      <c r="I46" s="10"/>
      <c r="J46" s="10"/>
      <c r="K46" s="10"/>
      <c r="L46" s="10"/>
      <c r="M46" s="10"/>
      <c r="N46" s="10"/>
      <c r="O46" s="10"/>
    </row>
    <row r="47" spans="1:15" ht="15" customHeight="1" x14ac:dyDescent="0.25">
      <c r="A47" s="4" t="s">
        <v>4777</v>
      </c>
      <c r="B47" s="4">
        <f>'Gene Table'!B48</f>
        <v>18873</v>
      </c>
      <c r="C47" s="4" t="str">
        <f>'Gene Table'!C48</f>
        <v>APC</v>
      </c>
      <c r="D47" s="11">
        <v>35</v>
      </c>
      <c r="E47" s="11">
        <v>35</v>
      </c>
      <c r="F47" s="10"/>
      <c r="G47" s="10"/>
      <c r="H47" s="10"/>
      <c r="I47" s="10"/>
      <c r="J47" s="10"/>
      <c r="K47" s="10"/>
      <c r="L47" s="10"/>
      <c r="M47" s="10"/>
      <c r="N47" s="10"/>
      <c r="O47" s="10"/>
    </row>
    <row r="48" spans="1:15" ht="15" customHeight="1" x14ac:dyDescent="0.25">
      <c r="A48" s="4" t="s">
        <v>4778</v>
      </c>
      <c r="B48" s="4">
        <f>'Gene Table'!B49</f>
        <v>18883</v>
      </c>
      <c r="C48" s="4" t="str">
        <f>'Gene Table'!C49</f>
        <v>APC</v>
      </c>
      <c r="D48" s="11">
        <v>35</v>
      </c>
      <c r="E48" s="11">
        <v>35</v>
      </c>
      <c r="F48" s="10"/>
      <c r="G48" s="10"/>
      <c r="H48" s="10"/>
      <c r="I48" s="10"/>
      <c r="J48" s="10"/>
      <c r="K48" s="10"/>
      <c r="L48" s="10"/>
      <c r="M48" s="10"/>
      <c r="N48" s="10"/>
      <c r="O48" s="10"/>
    </row>
    <row r="49" spans="1:15" ht="15" customHeight="1" x14ac:dyDescent="0.25">
      <c r="A49" s="4" t="s">
        <v>4779</v>
      </c>
      <c r="B49" s="4">
        <f>'Gene Table'!B50</f>
        <v>18838</v>
      </c>
      <c r="C49" s="4" t="str">
        <f>'Gene Table'!C50</f>
        <v>APC</v>
      </c>
      <c r="D49" s="11">
        <v>35</v>
      </c>
      <c r="E49" s="11">
        <v>35</v>
      </c>
      <c r="F49" s="10"/>
      <c r="G49" s="10"/>
      <c r="H49" s="10"/>
      <c r="I49" s="10"/>
      <c r="J49" s="10"/>
      <c r="K49" s="10"/>
      <c r="L49" s="10"/>
      <c r="M49" s="10"/>
      <c r="N49" s="10"/>
      <c r="O49" s="10"/>
    </row>
    <row r="50" spans="1:15" ht="15" customHeight="1" x14ac:dyDescent="0.25">
      <c r="A50" s="4" t="s">
        <v>93</v>
      </c>
      <c r="B50" s="4">
        <f>'Gene Table'!B51</f>
        <v>41626</v>
      </c>
      <c r="C50" s="4" t="str">
        <f>'Gene Table'!C51</f>
        <v>APC</v>
      </c>
      <c r="D50" s="11">
        <v>35</v>
      </c>
      <c r="E50" s="11">
        <v>35</v>
      </c>
      <c r="F50" s="10"/>
      <c r="G50" s="10"/>
      <c r="H50" s="10"/>
      <c r="I50" s="10"/>
      <c r="J50" s="10"/>
      <c r="K50" s="10"/>
      <c r="L50" s="10"/>
      <c r="M50" s="10"/>
      <c r="N50" s="10"/>
      <c r="O50" s="10"/>
    </row>
    <row r="51" spans="1:15" ht="15" customHeight="1" x14ac:dyDescent="0.25">
      <c r="A51" s="4" t="s">
        <v>96</v>
      </c>
      <c r="B51" s="4">
        <f>'Gene Table'!B52</f>
        <v>18999</v>
      </c>
      <c r="C51" s="4" t="str">
        <f>'Gene Table'!C52</f>
        <v>APC</v>
      </c>
      <c r="D51" s="11">
        <v>35</v>
      </c>
      <c r="E51" s="11">
        <v>35</v>
      </c>
      <c r="F51" s="10"/>
      <c r="G51" s="10"/>
      <c r="H51" s="10"/>
      <c r="I51" s="10"/>
      <c r="J51" s="10"/>
      <c r="K51" s="10"/>
      <c r="L51" s="10"/>
      <c r="M51" s="10"/>
      <c r="N51" s="10"/>
      <c r="O51" s="10"/>
    </row>
    <row r="52" spans="1:15" ht="15" customHeight="1" x14ac:dyDescent="0.25">
      <c r="A52" s="4" t="s">
        <v>99</v>
      </c>
      <c r="B52" s="4">
        <f>'Gene Table'!B53</f>
        <v>41618</v>
      </c>
      <c r="C52" s="4" t="str">
        <f>'Gene Table'!C53</f>
        <v>APC</v>
      </c>
      <c r="D52" s="11">
        <v>35</v>
      </c>
      <c r="E52" s="11">
        <v>35</v>
      </c>
      <c r="F52" s="10"/>
      <c r="G52" s="10"/>
      <c r="H52" s="10"/>
      <c r="I52" s="10"/>
      <c r="J52" s="10"/>
      <c r="K52" s="10"/>
      <c r="L52" s="10"/>
      <c r="M52" s="10"/>
      <c r="N52" s="10"/>
      <c r="O52" s="10"/>
    </row>
    <row r="53" spans="1:15" ht="15" customHeight="1" x14ac:dyDescent="0.25">
      <c r="A53" s="4" t="s">
        <v>102</v>
      </c>
      <c r="B53" s="4">
        <f>'Gene Table'!B54</f>
        <v>19054</v>
      </c>
      <c r="C53" s="4" t="str">
        <f>'Gene Table'!C54</f>
        <v>APC</v>
      </c>
      <c r="D53" s="11">
        <v>35</v>
      </c>
      <c r="E53" s="11">
        <v>35</v>
      </c>
      <c r="F53" s="10"/>
      <c r="G53" s="10"/>
      <c r="H53" s="10"/>
      <c r="I53" s="10"/>
      <c r="J53" s="10"/>
      <c r="K53" s="10"/>
      <c r="L53" s="10"/>
      <c r="M53" s="10"/>
      <c r="N53" s="10"/>
      <c r="O53" s="10"/>
    </row>
    <row r="54" spans="1:15" ht="15" customHeight="1" x14ac:dyDescent="0.25">
      <c r="A54" s="4" t="s">
        <v>105</v>
      </c>
      <c r="B54" s="4">
        <f>'Gene Table'!B55</f>
        <v>18786</v>
      </c>
      <c r="C54" s="4" t="str">
        <f>'Gene Table'!C55</f>
        <v>APC</v>
      </c>
      <c r="D54" s="11">
        <v>35</v>
      </c>
      <c r="E54" s="11">
        <v>35</v>
      </c>
      <c r="F54" s="10"/>
      <c r="G54" s="10"/>
      <c r="H54" s="10"/>
      <c r="I54" s="10"/>
      <c r="J54" s="10"/>
      <c r="K54" s="10"/>
      <c r="L54" s="10"/>
      <c r="M54" s="10"/>
      <c r="N54" s="10"/>
      <c r="O54" s="10"/>
    </row>
    <row r="55" spans="1:15" ht="15" customHeight="1" x14ac:dyDescent="0.25">
      <c r="A55" s="4" t="s">
        <v>108</v>
      </c>
      <c r="B55" s="4">
        <f>'Gene Table'!B56</f>
        <v>25817</v>
      </c>
      <c r="C55" s="4" t="str">
        <f>'Gene Table'!C56</f>
        <v>APC</v>
      </c>
      <c r="D55" s="11">
        <v>35</v>
      </c>
      <c r="E55" s="11">
        <v>35</v>
      </c>
      <c r="F55" s="10"/>
      <c r="G55" s="10"/>
      <c r="H55" s="10"/>
      <c r="I55" s="10"/>
      <c r="J55" s="10"/>
      <c r="K55" s="10"/>
      <c r="L55" s="10"/>
      <c r="M55" s="10"/>
      <c r="N55" s="10"/>
      <c r="O55" s="10"/>
    </row>
    <row r="56" spans="1:15" ht="15" customHeight="1" x14ac:dyDescent="0.25">
      <c r="A56" s="4" t="s">
        <v>112</v>
      </c>
      <c r="B56" s="4">
        <f>'Gene Table'!B57</f>
        <v>41616</v>
      </c>
      <c r="C56" s="4" t="str">
        <f>'Gene Table'!C57</f>
        <v>APC</v>
      </c>
      <c r="D56" s="11">
        <v>35</v>
      </c>
      <c r="E56" s="11">
        <v>35</v>
      </c>
      <c r="F56" s="10"/>
      <c r="G56" s="10"/>
      <c r="H56" s="10"/>
      <c r="I56" s="10"/>
      <c r="J56" s="10"/>
      <c r="K56" s="10"/>
      <c r="L56" s="10"/>
      <c r="M56" s="10"/>
      <c r="N56" s="10"/>
      <c r="O56" s="10"/>
    </row>
    <row r="57" spans="1:15" ht="15" customHeight="1" x14ac:dyDescent="0.25">
      <c r="A57" s="4" t="s">
        <v>115</v>
      </c>
      <c r="B57" s="4">
        <f>'Gene Table'!B58</f>
        <v>19695</v>
      </c>
      <c r="C57" s="4" t="str">
        <f>'Gene Table'!C58</f>
        <v>APC</v>
      </c>
      <c r="D57" s="11">
        <v>35</v>
      </c>
      <c r="E57" s="11">
        <v>35</v>
      </c>
      <c r="F57" s="10"/>
      <c r="G57" s="10"/>
      <c r="H57" s="10"/>
      <c r="I57" s="10"/>
      <c r="J57" s="10"/>
      <c r="K57" s="10"/>
      <c r="L57" s="10"/>
      <c r="M57" s="10"/>
      <c r="N57" s="10"/>
      <c r="O57" s="10"/>
    </row>
    <row r="58" spans="1:15" ht="15" customHeight="1" x14ac:dyDescent="0.25">
      <c r="A58" s="4" t="s">
        <v>118</v>
      </c>
      <c r="B58" s="4">
        <f>'Gene Table'!B59</f>
        <v>18561</v>
      </c>
      <c r="C58" s="4" t="str">
        <f>'Gene Table'!C59</f>
        <v>APC</v>
      </c>
      <c r="D58" s="11">
        <v>35</v>
      </c>
      <c r="E58" s="11">
        <v>35</v>
      </c>
      <c r="F58" s="10"/>
      <c r="G58" s="10"/>
      <c r="H58" s="10"/>
      <c r="I58" s="10"/>
      <c r="J58" s="10"/>
      <c r="K58" s="10"/>
      <c r="L58" s="10"/>
      <c r="M58" s="10"/>
      <c r="N58" s="10"/>
      <c r="O58" s="10"/>
    </row>
    <row r="59" spans="1:15" ht="15" customHeight="1" x14ac:dyDescent="0.25">
      <c r="A59" s="4" t="s">
        <v>121</v>
      </c>
      <c r="B59" s="4">
        <f>'Gene Table'!B60</f>
        <v>18978</v>
      </c>
      <c r="C59" s="4" t="str">
        <f>'Gene Table'!C60</f>
        <v>APC</v>
      </c>
      <c r="D59" s="11">
        <v>35</v>
      </c>
      <c r="E59" s="11">
        <v>35</v>
      </c>
      <c r="F59" s="10"/>
      <c r="G59" s="10"/>
      <c r="H59" s="10"/>
      <c r="I59" s="10"/>
      <c r="J59" s="10"/>
      <c r="K59" s="10"/>
      <c r="L59" s="10"/>
      <c r="M59" s="10"/>
      <c r="N59" s="10"/>
      <c r="O59" s="10"/>
    </row>
    <row r="60" spans="1:15" ht="15" customHeight="1" x14ac:dyDescent="0.25">
      <c r="A60" s="4" t="s">
        <v>124</v>
      </c>
      <c r="B60" s="4">
        <f>'Gene Table'!B61</f>
        <v>13123</v>
      </c>
      <c r="C60" s="4" t="str">
        <f>'Gene Table'!C61</f>
        <v>APC</v>
      </c>
      <c r="D60" s="11">
        <v>35</v>
      </c>
      <c r="E60" s="11">
        <v>35</v>
      </c>
      <c r="F60" s="10"/>
      <c r="G60" s="10"/>
      <c r="H60" s="10"/>
      <c r="I60" s="10"/>
      <c r="J60" s="10"/>
      <c r="K60" s="10"/>
      <c r="L60" s="10"/>
      <c r="M60" s="10"/>
      <c r="N60" s="10"/>
      <c r="O60" s="10"/>
    </row>
    <row r="61" spans="1:15" ht="15" customHeight="1" x14ac:dyDescent="0.25">
      <c r="A61" s="4" t="s">
        <v>127</v>
      </c>
      <c r="B61" s="4">
        <f>'Gene Table'!B62</f>
        <v>41620</v>
      </c>
      <c r="C61" s="4" t="str">
        <f>'Gene Table'!C62</f>
        <v>APC</v>
      </c>
      <c r="D61" s="11">
        <v>35</v>
      </c>
      <c r="E61" s="11">
        <v>35</v>
      </c>
      <c r="F61" s="10"/>
      <c r="G61" s="10"/>
      <c r="H61" s="10"/>
      <c r="I61" s="10"/>
      <c r="J61" s="10"/>
      <c r="K61" s="10"/>
      <c r="L61" s="10"/>
      <c r="M61" s="10"/>
      <c r="N61" s="10"/>
      <c r="O61" s="10"/>
    </row>
    <row r="62" spans="1:15" ht="15" customHeight="1" x14ac:dyDescent="0.25">
      <c r="A62" s="4" t="s">
        <v>4780</v>
      </c>
      <c r="B62" s="4">
        <f>'Gene Table'!B63</f>
        <v>13134</v>
      </c>
      <c r="C62" s="4" t="str">
        <f>'Gene Table'!C63</f>
        <v>APC</v>
      </c>
      <c r="D62" s="11">
        <v>35</v>
      </c>
      <c r="E62" s="11">
        <v>35</v>
      </c>
      <c r="F62" s="10"/>
      <c r="G62" s="10"/>
      <c r="H62" s="10"/>
      <c r="I62" s="10"/>
      <c r="J62" s="10"/>
      <c r="K62" s="10"/>
      <c r="L62" s="10"/>
      <c r="M62" s="10"/>
      <c r="N62" s="10"/>
      <c r="O62" s="10"/>
    </row>
    <row r="63" spans="1:15" ht="15" customHeight="1" x14ac:dyDescent="0.25">
      <c r="A63" s="4" t="s">
        <v>4781</v>
      </c>
      <c r="B63" s="4">
        <f>'Gene Table'!B64</f>
        <v>19679</v>
      </c>
      <c r="C63" s="4" t="str">
        <f>'Gene Table'!C64</f>
        <v>APC</v>
      </c>
      <c r="D63" s="11">
        <v>35</v>
      </c>
      <c r="E63" s="11">
        <v>35</v>
      </c>
      <c r="F63" s="10"/>
      <c r="G63" s="10"/>
      <c r="H63" s="10"/>
      <c r="I63" s="10"/>
      <c r="J63" s="10"/>
      <c r="K63" s="10"/>
      <c r="L63" s="10"/>
      <c r="M63" s="10"/>
      <c r="N63" s="10"/>
      <c r="O63" s="10"/>
    </row>
    <row r="64" spans="1:15" ht="15" customHeight="1" x14ac:dyDescent="0.25">
      <c r="A64" s="4" t="s">
        <v>4782</v>
      </c>
      <c r="B64" s="4">
        <f>'Gene Table'!B65</f>
        <v>13862</v>
      </c>
      <c r="C64" s="4" t="str">
        <f>'Gene Table'!C65</f>
        <v>APC</v>
      </c>
      <c r="D64" s="11">
        <v>35</v>
      </c>
      <c r="E64" s="11">
        <v>35</v>
      </c>
      <c r="F64" s="10"/>
      <c r="G64" s="10"/>
      <c r="H64" s="10"/>
      <c r="I64" s="10"/>
      <c r="J64" s="10"/>
      <c r="K64" s="10"/>
      <c r="L64" s="10"/>
      <c r="M64" s="10"/>
      <c r="N64" s="10"/>
      <c r="O64" s="10"/>
    </row>
    <row r="65" spans="1:15" ht="15" customHeight="1" x14ac:dyDescent="0.25">
      <c r="A65" s="4" t="s">
        <v>4783</v>
      </c>
      <c r="B65" s="4">
        <f>'Gene Table'!B66</f>
        <v>21826</v>
      </c>
      <c r="C65" s="4" t="str">
        <f>'Gene Table'!C66</f>
        <v>ATM</v>
      </c>
      <c r="D65" s="11">
        <v>35</v>
      </c>
      <c r="E65" s="11">
        <v>35</v>
      </c>
      <c r="F65" s="10"/>
      <c r="G65" s="10"/>
      <c r="H65" s="10"/>
      <c r="I65" s="10"/>
      <c r="J65" s="10"/>
      <c r="K65" s="10"/>
      <c r="L65" s="10"/>
      <c r="M65" s="10"/>
      <c r="N65" s="10"/>
      <c r="O65" s="10"/>
    </row>
    <row r="66" spans="1:15" ht="15" customHeight="1" x14ac:dyDescent="0.25">
      <c r="A66" s="4" t="s">
        <v>4784</v>
      </c>
      <c r="B66" s="4">
        <f>'Gene Table'!B67</f>
        <v>12951</v>
      </c>
      <c r="C66" s="4" t="str">
        <f>'Gene Table'!C67</f>
        <v>ATM</v>
      </c>
      <c r="D66" s="11">
        <v>35</v>
      </c>
      <c r="E66" s="11">
        <v>35</v>
      </c>
      <c r="F66" s="10"/>
      <c r="G66" s="10"/>
      <c r="H66" s="10"/>
      <c r="I66" s="10"/>
      <c r="J66" s="10"/>
      <c r="K66" s="10"/>
      <c r="L66" s="10"/>
      <c r="M66" s="10"/>
      <c r="N66" s="10"/>
      <c r="O66" s="10"/>
    </row>
    <row r="67" spans="1:15" ht="15" customHeight="1" x14ac:dyDescent="0.25">
      <c r="A67" s="4" t="s">
        <v>4785</v>
      </c>
      <c r="B67" s="4">
        <f>'Gene Table'!B68</f>
        <v>20404</v>
      </c>
      <c r="C67" s="4" t="str">
        <f>'Gene Table'!C68</f>
        <v>ATM</v>
      </c>
      <c r="D67" s="11">
        <v>35</v>
      </c>
      <c r="E67" s="11">
        <v>35</v>
      </c>
      <c r="F67" s="10"/>
      <c r="G67" s="10"/>
      <c r="H67" s="10"/>
      <c r="I67" s="10"/>
      <c r="J67" s="10"/>
      <c r="K67" s="10"/>
      <c r="L67" s="10"/>
      <c r="M67" s="10"/>
      <c r="N67" s="10"/>
      <c r="O67" s="10"/>
    </row>
    <row r="68" spans="1:15" ht="15" customHeight="1" x14ac:dyDescent="0.25">
      <c r="A68" s="4" t="s">
        <v>4786</v>
      </c>
      <c r="B68" s="4">
        <f>'Gene Table'!B69</f>
        <v>21642</v>
      </c>
      <c r="C68" s="4" t="str">
        <f>'Gene Table'!C69</f>
        <v>ATM</v>
      </c>
      <c r="D68" s="11">
        <v>35</v>
      </c>
      <c r="E68" s="11">
        <v>35</v>
      </c>
      <c r="F68" s="10"/>
      <c r="G68" s="10"/>
      <c r="H68" s="10"/>
      <c r="I68" s="10"/>
      <c r="J68" s="10"/>
      <c r="K68" s="10"/>
      <c r="L68" s="10"/>
      <c r="M68" s="10"/>
      <c r="N68" s="10"/>
      <c r="O68" s="10"/>
    </row>
    <row r="69" spans="1:15" ht="15" customHeight="1" x14ac:dyDescent="0.25">
      <c r="A69" s="4" t="s">
        <v>4787</v>
      </c>
      <c r="B69" s="4">
        <f>'Gene Table'!B70</f>
        <v>21626</v>
      </c>
      <c r="C69" s="4" t="str">
        <f>'Gene Table'!C70</f>
        <v>ATM</v>
      </c>
      <c r="D69" s="11">
        <v>35</v>
      </c>
      <c r="E69" s="11">
        <v>35</v>
      </c>
      <c r="F69" s="10"/>
      <c r="G69" s="10"/>
      <c r="H69" s="10"/>
      <c r="I69" s="10"/>
      <c r="J69" s="10"/>
      <c r="K69" s="10"/>
      <c r="L69" s="10"/>
      <c r="M69" s="10"/>
      <c r="N69" s="10"/>
      <c r="O69" s="10"/>
    </row>
    <row r="70" spans="1:15" ht="15" customHeight="1" x14ac:dyDescent="0.25">
      <c r="A70" s="4" t="s">
        <v>4788</v>
      </c>
      <c r="B70" s="4">
        <f>'Gene Table'!B71</f>
        <v>21624</v>
      </c>
      <c r="C70" s="4" t="str">
        <f>'Gene Table'!C71</f>
        <v>ATM</v>
      </c>
      <c r="D70" s="11">
        <v>35</v>
      </c>
      <c r="E70" s="11">
        <v>35</v>
      </c>
      <c r="F70" s="10"/>
      <c r="G70" s="10"/>
      <c r="H70" s="10"/>
      <c r="I70" s="10"/>
      <c r="J70" s="10"/>
      <c r="K70" s="10"/>
      <c r="L70" s="10"/>
      <c r="M70" s="10"/>
      <c r="N70" s="10"/>
      <c r="O70" s="10"/>
    </row>
    <row r="71" spans="1:15" ht="15" customHeight="1" x14ac:dyDescent="0.25">
      <c r="A71" s="4" t="s">
        <v>4789</v>
      </c>
      <c r="B71" s="4">
        <f>'Gene Table'!B72</f>
        <v>34055</v>
      </c>
      <c r="C71" s="4" t="str">
        <f>'Gene Table'!C72</f>
        <v>CBL</v>
      </c>
      <c r="D71" s="11">
        <v>35</v>
      </c>
      <c r="E71" s="11">
        <v>35</v>
      </c>
      <c r="F71" s="10"/>
      <c r="G71" s="10"/>
      <c r="H71" s="10"/>
      <c r="I71" s="10"/>
      <c r="J71" s="10"/>
      <c r="K71" s="10"/>
      <c r="L71" s="10"/>
      <c r="M71" s="10"/>
      <c r="N71" s="10"/>
      <c r="O71" s="10"/>
    </row>
    <row r="72" spans="1:15" ht="15" customHeight="1" x14ac:dyDescent="0.25">
      <c r="A72" s="4" t="s">
        <v>4790</v>
      </c>
      <c r="B72" s="4">
        <f>'Gene Table'!B73</f>
        <v>34057</v>
      </c>
      <c r="C72" s="4" t="str">
        <f>'Gene Table'!C73</f>
        <v>CBL</v>
      </c>
      <c r="D72" s="11">
        <v>35</v>
      </c>
      <c r="E72" s="11">
        <v>35</v>
      </c>
      <c r="F72" s="10"/>
      <c r="G72" s="10"/>
      <c r="H72" s="10"/>
      <c r="I72" s="10"/>
      <c r="J72" s="10"/>
      <c r="K72" s="10"/>
      <c r="L72" s="10"/>
      <c r="M72" s="10"/>
      <c r="N72" s="10"/>
      <c r="O72" s="10"/>
    </row>
    <row r="73" spans="1:15" ht="15" customHeight="1" x14ac:dyDescent="0.25">
      <c r="A73" s="4" t="s">
        <v>4791</v>
      </c>
      <c r="B73" s="4">
        <f>'Gene Table'!B74</f>
        <v>34066</v>
      </c>
      <c r="C73" s="4" t="str">
        <f>'Gene Table'!C74</f>
        <v>CBL</v>
      </c>
      <c r="D73" s="11">
        <v>35</v>
      </c>
      <c r="E73" s="11">
        <v>35</v>
      </c>
      <c r="F73" s="10"/>
      <c r="G73" s="10"/>
      <c r="H73" s="10"/>
      <c r="I73" s="10"/>
      <c r="J73" s="10"/>
      <c r="K73" s="10"/>
      <c r="L73" s="10"/>
      <c r="M73" s="10"/>
      <c r="N73" s="10"/>
      <c r="O73" s="10"/>
    </row>
    <row r="74" spans="1:15" ht="15" customHeight="1" x14ac:dyDescent="0.25">
      <c r="A74" s="4" t="s">
        <v>130</v>
      </c>
      <c r="B74" s="4">
        <f>'Gene Table'!B75</f>
        <v>34077</v>
      </c>
      <c r="C74" s="4" t="str">
        <f>'Gene Table'!C75</f>
        <v>CBL</v>
      </c>
      <c r="D74" s="11">
        <v>35</v>
      </c>
      <c r="E74" s="11">
        <v>35</v>
      </c>
      <c r="F74" s="10"/>
      <c r="G74" s="10"/>
      <c r="H74" s="10"/>
      <c r="I74" s="10"/>
      <c r="J74" s="10"/>
      <c r="K74" s="10"/>
      <c r="L74" s="10"/>
      <c r="M74" s="10"/>
      <c r="N74" s="10"/>
      <c r="O74" s="10"/>
    </row>
    <row r="75" spans="1:15" ht="15" customHeight="1" x14ac:dyDescent="0.25">
      <c r="A75" s="4" t="s">
        <v>133</v>
      </c>
      <c r="B75" s="4">
        <f>'Gene Table'!B76</f>
        <v>19748</v>
      </c>
      <c r="C75" s="4" t="str">
        <f>'Gene Table'!C76</f>
        <v>CDH1</v>
      </c>
      <c r="D75" s="11">
        <v>35</v>
      </c>
      <c r="E75" s="11">
        <v>35</v>
      </c>
      <c r="F75" s="10"/>
      <c r="G75" s="10"/>
      <c r="H75" s="10"/>
      <c r="I75" s="10"/>
      <c r="J75" s="10"/>
      <c r="K75" s="10"/>
      <c r="L75" s="10"/>
      <c r="M75" s="10"/>
      <c r="N75" s="10"/>
      <c r="O75" s="10"/>
    </row>
    <row r="76" spans="1:15" ht="15" customHeight="1" x14ac:dyDescent="0.25">
      <c r="A76" s="4" t="s">
        <v>136</v>
      </c>
      <c r="B76" s="4">
        <f>'Gene Table'!B77</f>
        <v>19761</v>
      </c>
      <c r="C76" s="4" t="str">
        <f>'Gene Table'!C77</f>
        <v>CDH1</v>
      </c>
      <c r="D76" s="11">
        <v>35</v>
      </c>
      <c r="E76" s="11">
        <v>35</v>
      </c>
      <c r="F76" s="10"/>
      <c r="G76" s="10"/>
      <c r="H76" s="10"/>
      <c r="I76" s="10"/>
      <c r="J76" s="10"/>
      <c r="K76" s="10"/>
      <c r="L76" s="10"/>
      <c r="M76" s="10"/>
      <c r="N76" s="10"/>
      <c r="O76" s="10"/>
    </row>
    <row r="77" spans="1:15" ht="15" customHeight="1" x14ac:dyDescent="0.25">
      <c r="A77" s="4" t="s">
        <v>139</v>
      </c>
      <c r="B77" s="4">
        <f>'Gene Table'!B78</f>
        <v>19822</v>
      </c>
      <c r="C77" s="4" t="str">
        <f>'Gene Table'!C78</f>
        <v>CDH1</v>
      </c>
      <c r="D77" s="11">
        <v>35</v>
      </c>
      <c r="E77" s="11">
        <v>35</v>
      </c>
      <c r="F77" s="10"/>
      <c r="G77" s="10"/>
      <c r="H77" s="10"/>
      <c r="I77" s="10"/>
      <c r="J77" s="10"/>
      <c r="K77" s="10"/>
      <c r="L77" s="10"/>
      <c r="M77" s="10"/>
      <c r="N77" s="10"/>
      <c r="O77" s="10"/>
    </row>
    <row r="78" spans="1:15" ht="15" customHeight="1" x14ac:dyDescent="0.25">
      <c r="A78" s="4" t="s">
        <v>142</v>
      </c>
      <c r="B78" s="4">
        <f>'Gene Table'!B79</f>
        <v>28934</v>
      </c>
      <c r="C78" s="4" t="str">
        <f>'Gene Table'!C79</f>
        <v>CDH1</v>
      </c>
      <c r="D78" s="11">
        <v>35</v>
      </c>
      <c r="E78" s="11">
        <v>35</v>
      </c>
      <c r="F78" s="10"/>
      <c r="G78" s="10"/>
      <c r="H78" s="10"/>
      <c r="I78" s="10"/>
      <c r="J78" s="10"/>
      <c r="K78" s="10"/>
      <c r="L78" s="10"/>
      <c r="M78" s="10"/>
      <c r="N78" s="10"/>
      <c r="O78" s="10"/>
    </row>
    <row r="79" spans="1:15" ht="15" customHeight="1" x14ac:dyDescent="0.25">
      <c r="A79" s="4" t="s">
        <v>145</v>
      </c>
      <c r="B79" s="4">
        <f>'Gene Table'!B80</f>
        <v>19785</v>
      </c>
      <c r="C79" s="4" t="str">
        <f>'Gene Table'!C80</f>
        <v>CDH1</v>
      </c>
      <c r="D79" s="11">
        <v>35</v>
      </c>
      <c r="E79" s="11">
        <v>35</v>
      </c>
      <c r="F79" s="10"/>
      <c r="G79" s="10"/>
      <c r="H79" s="10"/>
      <c r="I79" s="10"/>
      <c r="J79" s="10"/>
      <c r="K79" s="10"/>
      <c r="L79" s="10"/>
      <c r="M79" s="10"/>
      <c r="N79" s="10"/>
      <c r="O79" s="10"/>
    </row>
    <row r="80" spans="1:15" ht="15" customHeight="1" x14ac:dyDescent="0.25">
      <c r="A80" s="4" t="s">
        <v>148</v>
      </c>
      <c r="B80" s="4">
        <f>'Gene Table'!B81</f>
        <v>13653</v>
      </c>
      <c r="C80" s="4" t="str">
        <f>'Gene Table'!C81</f>
        <v>CDKN2A</v>
      </c>
      <c r="D80" s="11">
        <v>35</v>
      </c>
      <c r="E80" s="11">
        <v>35</v>
      </c>
      <c r="F80" s="10"/>
      <c r="G80" s="10"/>
      <c r="H80" s="10"/>
      <c r="I80" s="10"/>
      <c r="J80" s="10"/>
      <c r="K80" s="10"/>
      <c r="L80" s="10"/>
      <c r="M80" s="10"/>
      <c r="N80" s="10"/>
      <c r="O80" s="10"/>
    </row>
    <row r="81" spans="1:15" ht="15" customHeight="1" x14ac:dyDescent="0.25">
      <c r="A81" s="4" t="s">
        <v>151</v>
      </c>
      <c r="B81" s="4">
        <f>'Gene Table'!B82</f>
        <v>12743</v>
      </c>
      <c r="C81" s="4" t="str">
        <f>'Gene Table'!C82</f>
        <v>CDKN2A</v>
      </c>
      <c r="D81" s="11">
        <v>35</v>
      </c>
      <c r="E81" s="11">
        <v>35</v>
      </c>
      <c r="F81" s="10"/>
      <c r="G81" s="10"/>
      <c r="H81" s="10"/>
      <c r="I81" s="10"/>
      <c r="J81" s="10"/>
      <c r="K81" s="10"/>
      <c r="L81" s="10"/>
      <c r="M81" s="10"/>
      <c r="N81" s="10"/>
      <c r="O81" s="10"/>
    </row>
    <row r="82" spans="1:15" ht="15" customHeight="1" x14ac:dyDescent="0.25">
      <c r="A82" s="4" t="s">
        <v>154</v>
      </c>
      <c r="B82" s="4">
        <f>'Gene Table'!B83</f>
        <v>13252</v>
      </c>
      <c r="C82" s="4" t="str">
        <f>'Gene Table'!C83</f>
        <v>CDKN2A</v>
      </c>
      <c r="D82" s="11">
        <v>35</v>
      </c>
      <c r="E82" s="11">
        <v>35</v>
      </c>
      <c r="F82" s="10"/>
      <c r="G82" s="10"/>
      <c r="H82" s="10"/>
      <c r="I82" s="10"/>
      <c r="J82" s="10"/>
      <c r="K82" s="10"/>
      <c r="L82" s="10"/>
      <c r="M82" s="10"/>
      <c r="N82" s="10"/>
      <c r="O82" s="10"/>
    </row>
    <row r="83" spans="1:15" ht="15" customHeight="1" x14ac:dyDescent="0.25">
      <c r="A83" s="4" t="s">
        <v>157</v>
      </c>
      <c r="B83" s="4">
        <f>'Gene Table'!B84</f>
        <v>12473</v>
      </c>
      <c r="C83" s="4" t="str">
        <f>'Gene Table'!C84</f>
        <v>CDKN2A</v>
      </c>
      <c r="D83" s="11">
        <v>35</v>
      </c>
      <c r="E83" s="11">
        <v>35</v>
      </c>
      <c r="F83" s="10"/>
      <c r="G83" s="10"/>
      <c r="H83" s="10"/>
      <c r="I83" s="10"/>
      <c r="J83" s="10"/>
      <c r="K83" s="10"/>
      <c r="L83" s="10"/>
      <c r="M83" s="10"/>
      <c r="N83" s="10"/>
      <c r="O83" s="10"/>
    </row>
    <row r="84" spans="1:15" ht="15" customHeight="1" x14ac:dyDescent="0.25">
      <c r="A84" s="4" t="s">
        <v>161</v>
      </c>
      <c r="B84" s="4">
        <f>'Gene Table'!B85</f>
        <v>13604</v>
      </c>
      <c r="C84" s="4" t="str">
        <f>'Gene Table'!C85</f>
        <v>CDKN2A</v>
      </c>
      <c r="D84" s="11">
        <v>35</v>
      </c>
      <c r="E84" s="11">
        <v>35</v>
      </c>
      <c r="F84" s="10"/>
      <c r="G84" s="10"/>
      <c r="H84" s="10"/>
      <c r="I84" s="10"/>
      <c r="J84" s="10"/>
      <c r="K84" s="10"/>
      <c r="L84" s="10"/>
      <c r="M84" s="10"/>
      <c r="N84" s="10"/>
      <c r="O84" s="10"/>
    </row>
    <row r="85" spans="1:15" ht="15" customHeight="1" x14ac:dyDescent="0.25">
      <c r="A85" s="4" t="s">
        <v>163</v>
      </c>
      <c r="B85" s="4">
        <f>'Gene Table'!B86</f>
        <v>12518</v>
      </c>
      <c r="C85" s="4" t="str">
        <f>'Gene Table'!C86</f>
        <v>CDKN2A</v>
      </c>
      <c r="D85" s="11">
        <v>35</v>
      </c>
      <c r="E85" s="11">
        <v>35</v>
      </c>
      <c r="F85" s="10"/>
      <c r="G85" s="10"/>
      <c r="H85" s="10"/>
      <c r="I85" s="10"/>
      <c r="J85" s="10"/>
      <c r="K85" s="10"/>
      <c r="L85" s="10"/>
      <c r="M85" s="10"/>
      <c r="N85" s="10"/>
      <c r="O85" s="10"/>
    </row>
    <row r="86" spans="1:15" ht="15" customHeight="1" x14ac:dyDescent="0.25">
      <c r="A86" s="4" t="s">
        <v>4792</v>
      </c>
      <c r="B86" s="4">
        <f>'Gene Table'!B87</f>
        <v>13524</v>
      </c>
      <c r="C86" s="4" t="str">
        <f>'Gene Table'!C87</f>
        <v>CDKN2A</v>
      </c>
      <c r="D86" s="11">
        <v>35</v>
      </c>
      <c r="E86" s="11">
        <v>35</v>
      </c>
      <c r="F86" s="10"/>
      <c r="G86" s="10"/>
      <c r="H86" s="10"/>
      <c r="I86" s="10"/>
      <c r="J86" s="10"/>
      <c r="K86" s="10"/>
      <c r="L86" s="10"/>
      <c r="M86" s="10"/>
      <c r="N86" s="10"/>
      <c r="O86" s="10"/>
    </row>
    <row r="87" spans="1:15" ht="15" customHeight="1" x14ac:dyDescent="0.25">
      <c r="A87" s="4" t="s">
        <v>4793</v>
      </c>
      <c r="B87" s="4">
        <f>'Gene Table'!B88</f>
        <v>12475</v>
      </c>
      <c r="C87" s="4" t="str">
        <f>'Gene Table'!C88</f>
        <v>CDKN2A</v>
      </c>
      <c r="D87" s="11">
        <v>35</v>
      </c>
      <c r="E87" s="11">
        <v>35</v>
      </c>
      <c r="F87" s="10"/>
      <c r="G87" s="10"/>
      <c r="H87" s="10"/>
      <c r="I87" s="10"/>
      <c r="J87" s="10"/>
      <c r="K87" s="10"/>
      <c r="L87" s="10"/>
      <c r="M87" s="10"/>
      <c r="N87" s="10"/>
      <c r="O87" s="10"/>
    </row>
    <row r="88" spans="1:15" ht="15" customHeight="1" x14ac:dyDescent="0.25">
      <c r="A88" s="4" t="s">
        <v>4794</v>
      </c>
      <c r="B88" s="4">
        <f>'Gene Table'!B89</f>
        <v>13224</v>
      </c>
      <c r="C88" s="4" t="str">
        <f>'Gene Table'!C89</f>
        <v>CDKN2A</v>
      </c>
      <c r="D88" s="11">
        <v>35</v>
      </c>
      <c r="E88" s="11">
        <v>35</v>
      </c>
      <c r="F88" s="10"/>
      <c r="G88" s="10"/>
      <c r="H88" s="10"/>
      <c r="I88" s="10"/>
      <c r="J88" s="10"/>
      <c r="K88" s="10"/>
      <c r="L88" s="10"/>
      <c r="M88" s="10"/>
      <c r="N88" s="10"/>
      <c r="O88" s="10"/>
    </row>
    <row r="89" spans="1:15" ht="15" customHeight="1" x14ac:dyDescent="0.25">
      <c r="A89" s="4" t="s">
        <v>4795</v>
      </c>
      <c r="B89" s="4">
        <f>'Gene Table'!B90</f>
        <v>12504</v>
      </c>
      <c r="C89" s="4" t="str">
        <f>'Gene Table'!C90</f>
        <v>CDKN2A</v>
      </c>
      <c r="D89" s="11">
        <v>35</v>
      </c>
      <c r="E89" s="11">
        <v>35</v>
      </c>
      <c r="F89" s="10"/>
      <c r="G89" s="10"/>
      <c r="H89" s="10"/>
      <c r="I89" s="10"/>
      <c r="J89" s="10"/>
      <c r="K89" s="10"/>
      <c r="L89" s="10"/>
      <c r="M89" s="10"/>
      <c r="N89" s="10"/>
      <c r="O89" s="10"/>
    </row>
    <row r="90" spans="1:15" ht="15" customHeight="1" x14ac:dyDescent="0.25">
      <c r="A90" s="4" t="s">
        <v>4796</v>
      </c>
      <c r="B90" s="4">
        <f>'Gene Table'!B91</f>
        <v>13299</v>
      </c>
      <c r="C90" s="4" t="str">
        <f>'Gene Table'!C91</f>
        <v>CDKN2A</v>
      </c>
      <c r="D90" s="11">
        <v>35</v>
      </c>
      <c r="E90" s="11">
        <v>35</v>
      </c>
      <c r="F90" s="10"/>
      <c r="G90" s="10"/>
      <c r="H90" s="10"/>
      <c r="I90" s="10"/>
      <c r="J90" s="10"/>
      <c r="K90" s="10"/>
      <c r="L90" s="10"/>
      <c r="M90" s="10"/>
      <c r="N90" s="10"/>
      <c r="O90" s="10"/>
    </row>
    <row r="91" spans="1:15" ht="15" customHeight="1" x14ac:dyDescent="0.25">
      <c r="A91" s="4" t="s">
        <v>4797</v>
      </c>
      <c r="B91" s="4">
        <f>'Gene Table'!B92</f>
        <v>12484</v>
      </c>
      <c r="C91" s="4" t="str">
        <f>'Gene Table'!C92</f>
        <v>CDKN2A</v>
      </c>
      <c r="D91" s="11">
        <v>35</v>
      </c>
      <c r="E91" s="11">
        <v>35</v>
      </c>
      <c r="F91" s="10"/>
      <c r="G91" s="10"/>
      <c r="H91" s="10"/>
      <c r="I91" s="10"/>
      <c r="J91" s="10"/>
      <c r="K91" s="10"/>
      <c r="L91" s="10"/>
      <c r="M91" s="10"/>
      <c r="N91" s="10"/>
      <c r="O91" s="10"/>
    </row>
    <row r="92" spans="1:15" ht="15" customHeight="1" x14ac:dyDescent="0.25">
      <c r="A92" s="4" t="s">
        <v>4798</v>
      </c>
      <c r="B92" s="4">
        <f>'Gene Table'!B93</f>
        <v>13520</v>
      </c>
      <c r="C92" s="4" t="str">
        <f>'Gene Table'!C93</f>
        <v>CDKN2A</v>
      </c>
      <c r="D92" s="11">
        <v>35</v>
      </c>
      <c r="E92" s="11">
        <v>35</v>
      </c>
      <c r="F92" s="10"/>
      <c r="G92" s="10"/>
      <c r="H92" s="10"/>
      <c r="I92" s="10"/>
      <c r="J92" s="10"/>
      <c r="K92" s="10"/>
      <c r="L92" s="10"/>
      <c r="M92" s="10"/>
      <c r="N92" s="10"/>
      <c r="O92" s="10"/>
    </row>
    <row r="93" spans="1:15" ht="15" customHeight="1" x14ac:dyDescent="0.25">
      <c r="A93" s="4" t="s">
        <v>4799</v>
      </c>
      <c r="B93" s="4">
        <f>'Gene Table'!B94</f>
        <v>13489</v>
      </c>
      <c r="C93" s="4" t="str">
        <f>'Gene Table'!C94</f>
        <v>CDKN2A</v>
      </c>
      <c r="D93" s="11">
        <v>35</v>
      </c>
      <c r="E93" s="11">
        <v>35</v>
      </c>
      <c r="F93" s="10"/>
      <c r="G93" s="10"/>
      <c r="H93" s="10"/>
      <c r="I93" s="10"/>
      <c r="J93" s="10"/>
      <c r="K93" s="10"/>
      <c r="L93" s="10"/>
      <c r="M93" s="10"/>
      <c r="N93" s="10"/>
      <c r="O93" s="10"/>
    </row>
    <row r="94" spans="1:15" ht="15" customHeight="1" x14ac:dyDescent="0.25">
      <c r="A94" s="4" t="s">
        <v>4800</v>
      </c>
      <c r="B94" s="4">
        <f>'Gene Table'!B95</f>
        <v>12481</v>
      </c>
      <c r="C94" s="4" t="str">
        <f>'Gene Table'!C95</f>
        <v>CDKN2A</v>
      </c>
      <c r="D94" s="11">
        <v>35</v>
      </c>
      <c r="E94" s="11">
        <v>35</v>
      </c>
      <c r="F94" s="10"/>
      <c r="G94" s="10"/>
      <c r="H94" s="10"/>
      <c r="I94" s="10"/>
      <c r="J94" s="10"/>
      <c r="K94" s="10"/>
      <c r="L94" s="10"/>
      <c r="M94" s="10"/>
      <c r="N94" s="10"/>
      <c r="O94" s="10"/>
    </row>
    <row r="95" spans="1:15" ht="15" customHeight="1" x14ac:dyDescent="0.25">
      <c r="A95" s="4" t="s">
        <v>4801</v>
      </c>
      <c r="B95" s="4">
        <f>'Gene Table'!B96</f>
        <v>12547</v>
      </c>
      <c r="C95" s="4" t="str">
        <f>'Gene Table'!C96</f>
        <v>CDKN2A</v>
      </c>
      <c r="D95" s="11">
        <v>35</v>
      </c>
      <c r="E95" s="11">
        <v>35</v>
      </c>
      <c r="F95" s="10"/>
      <c r="G95" s="10"/>
      <c r="H95" s="10"/>
      <c r="I95" s="10"/>
      <c r="J95" s="10"/>
      <c r="K95" s="10"/>
      <c r="L95" s="10"/>
      <c r="M95" s="10"/>
      <c r="N95" s="10"/>
      <c r="O95" s="10"/>
    </row>
    <row r="96" spans="1:15" ht="15" customHeight="1" x14ac:dyDescent="0.25">
      <c r="A96" s="4" t="s">
        <v>4802</v>
      </c>
      <c r="B96" s="4">
        <f>'Gene Table'!B97</f>
        <v>12476</v>
      </c>
      <c r="C96" s="4" t="str">
        <f>'Gene Table'!C97</f>
        <v>CDKN2A</v>
      </c>
      <c r="D96" s="11">
        <v>35</v>
      </c>
      <c r="E96" s="11">
        <v>35</v>
      </c>
      <c r="F96" s="10"/>
      <c r="G96" s="10"/>
      <c r="H96" s="10"/>
      <c r="I96" s="10"/>
      <c r="J96" s="10"/>
      <c r="K96" s="10"/>
      <c r="L96" s="10"/>
      <c r="M96" s="10"/>
      <c r="N96" s="10"/>
      <c r="O96" s="10"/>
    </row>
    <row r="97" spans="1:15" ht="15" customHeight="1" x14ac:dyDescent="0.25">
      <c r="A97" s="4" t="s">
        <v>4803</v>
      </c>
      <c r="B97" s="4">
        <f>'Gene Table'!B98</f>
        <v>12479</v>
      </c>
      <c r="C97" s="4" t="str">
        <f>'Gene Table'!C98</f>
        <v>CDKN2A</v>
      </c>
      <c r="D97" s="11">
        <v>35</v>
      </c>
      <c r="E97" s="11">
        <v>35</v>
      </c>
      <c r="F97" s="10"/>
      <c r="G97" s="10"/>
      <c r="H97" s="10"/>
      <c r="I97" s="10"/>
      <c r="J97" s="10"/>
      <c r="K97" s="10"/>
      <c r="L97" s="10"/>
      <c r="M97" s="10"/>
      <c r="N97" s="10"/>
      <c r="O97" s="10"/>
    </row>
    <row r="98" spans="1:15" ht="15" customHeight="1" x14ac:dyDescent="0.25">
      <c r="A98" s="4" t="s">
        <v>165</v>
      </c>
      <c r="B98" s="4">
        <f>'Gene Table'!B99</f>
        <v>18495</v>
      </c>
      <c r="C98" s="4" t="str">
        <f>'Gene Table'!C99</f>
        <v>CEBPA</v>
      </c>
      <c r="D98" s="11">
        <v>35</v>
      </c>
      <c r="E98" s="11">
        <v>35</v>
      </c>
      <c r="F98" s="10"/>
      <c r="G98" s="10"/>
      <c r="H98" s="10"/>
      <c r="I98" s="10"/>
      <c r="J98" s="10"/>
      <c r="K98" s="10"/>
      <c r="L98" s="10"/>
      <c r="M98" s="10"/>
      <c r="N98" s="10"/>
      <c r="O98" s="10"/>
    </row>
    <row r="99" spans="1:15" ht="15" customHeight="1" x14ac:dyDescent="0.25">
      <c r="A99" s="4" t="s">
        <v>168</v>
      </c>
      <c r="B99" s="4">
        <f>'Gene Table'!B100</f>
        <v>18161</v>
      </c>
      <c r="C99" s="4" t="str">
        <f>'Gene Table'!C100</f>
        <v>CEBPA</v>
      </c>
      <c r="D99" s="11">
        <v>35</v>
      </c>
      <c r="E99" s="11">
        <v>35</v>
      </c>
      <c r="F99" s="10"/>
      <c r="G99" s="10"/>
      <c r="H99" s="10"/>
      <c r="I99" s="10"/>
      <c r="J99" s="10"/>
      <c r="K99" s="10"/>
      <c r="L99" s="10"/>
      <c r="M99" s="10"/>
      <c r="N99" s="10"/>
      <c r="O99" s="10"/>
    </row>
    <row r="100" spans="1:15" ht="15" customHeight="1" x14ac:dyDescent="0.25">
      <c r="A100" s="4" t="s">
        <v>170</v>
      </c>
      <c r="B100" s="4">
        <f>'Gene Table'!B101</f>
        <v>18160</v>
      </c>
      <c r="C100" s="4" t="str">
        <f>'Gene Table'!C101</f>
        <v>CEBPA</v>
      </c>
      <c r="D100" s="11">
        <v>35</v>
      </c>
      <c r="E100" s="11">
        <v>35</v>
      </c>
      <c r="F100" s="10"/>
      <c r="G100" s="10"/>
      <c r="H100" s="10"/>
      <c r="I100" s="10"/>
      <c r="J100" s="10"/>
      <c r="K100" s="10"/>
      <c r="L100" s="10"/>
      <c r="M100" s="10"/>
      <c r="N100" s="10"/>
      <c r="O100" s="10"/>
    </row>
    <row r="101" spans="1:15" ht="15" customHeight="1" x14ac:dyDescent="0.25">
      <c r="A101" s="4" t="s">
        <v>172</v>
      </c>
      <c r="B101" s="4">
        <f>'Gene Table'!B102</f>
        <v>18543</v>
      </c>
      <c r="C101" s="4" t="str">
        <f>'Gene Table'!C102</f>
        <v>CEBPA</v>
      </c>
      <c r="D101" s="11">
        <v>35</v>
      </c>
      <c r="E101" s="11">
        <v>35</v>
      </c>
      <c r="F101" s="10"/>
      <c r="G101" s="10"/>
      <c r="H101" s="10"/>
      <c r="I101" s="10"/>
      <c r="J101" s="10"/>
      <c r="K101" s="10"/>
      <c r="L101" s="10"/>
      <c r="M101" s="10"/>
      <c r="N101" s="10"/>
      <c r="O101" s="10"/>
    </row>
    <row r="102" spans="1:15" ht="15" customHeight="1" x14ac:dyDescent="0.25">
      <c r="A102" s="4" t="s">
        <v>174</v>
      </c>
      <c r="B102" s="4">
        <f>'Gene Table'!B103</f>
        <v>19396</v>
      </c>
      <c r="C102" s="4" t="str">
        <f>'Gene Table'!C103</f>
        <v>CEBPA</v>
      </c>
      <c r="D102" s="11">
        <v>35</v>
      </c>
      <c r="E102" s="11">
        <v>35</v>
      </c>
      <c r="F102" s="10"/>
      <c r="G102" s="10"/>
      <c r="H102" s="10"/>
      <c r="I102" s="10"/>
      <c r="J102" s="10"/>
      <c r="K102" s="10"/>
      <c r="L102" s="10"/>
      <c r="M102" s="10"/>
      <c r="N102" s="10"/>
      <c r="O102" s="10"/>
    </row>
    <row r="103" spans="1:15" ht="15" customHeight="1" x14ac:dyDescent="0.25">
      <c r="A103" s="4" t="s">
        <v>176</v>
      </c>
      <c r="B103" s="4">
        <f>'Gene Table'!B104</f>
        <v>18466</v>
      </c>
      <c r="C103" s="4" t="str">
        <f>'Gene Table'!C104</f>
        <v>CEBPA</v>
      </c>
      <c r="D103" s="11">
        <v>35</v>
      </c>
      <c r="E103" s="11">
        <v>35</v>
      </c>
      <c r="F103" s="10"/>
      <c r="G103" s="10"/>
      <c r="H103" s="10"/>
      <c r="I103" s="10"/>
      <c r="J103" s="10"/>
      <c r="K103" s="10"/>
      <c r="L103" s="10"/>
      <c r="M103" s="10"/>
      <c r="N103" s="10"/>
      <c r="O103" s="10"/>
    </row>
    <row r="104" spans="1:15" ht="15" customHeight="1" x14ac:dyDescent="0.25">
      <c r="A104" s="4" t="s">
        <v>178</v>
      </c>
      <c r="B104" s="4">
        <f>'Gene Table'!B105</f>
        <v>18447</v>
      </c>
      <c r="C104" s="4" t="str">
        <f>'Gene Table'!C105</f>
        <v>CEBPA</v>
      </c>
      <c r="D104" s="11">
        <v>35</v>
      </c>
      <c r="E104" s="11">
        <v>35</v>
      </c>
      <c r="F104" s="10"/>
      <c r="G104" s="10"/>
      <c r="H104" s="10"/>
      <c r="I104" s="10"/>
      <c r="J104" s="10"/>
      <c r="K104" s="10"/>
      <c r="L104" s="10"/>
      <c r="M104" s="10"/>
      <c r="N104" s="10"/>
      <c r="O104" s="10"/>
    </row>
    <row r="105" spans="1:15" ht="15" customHeight="1" x14ac:dyDescent="0.25">
      <c r="A105" s="4" t="s">
        <v>180</v>
      </c>
      <c r="B105" s="4">
        <f>'Gene Table'!B106</f>
        <v>18104</v>
      </c>
      <c r="C105" s="4" t="str">
        <f>'Gene Table'!C106</f>
        <v>CEBPA</v>
      </c>
      <c r="D105" s="11">
        <v>35</v>
      </c>
      <c r="E105" s="11">
        <v>35</v>
      </c>
      <c r="F105" s="10"/>
      <c r="G105" s="10"/>
      <c r="H105" s="10"/>
      <c r="I105" s="10"/>
      <c r="J105" s="10"/>
      <c r="K105" s="10"/>
      <c r="L105" s="10"/>
      <c r="M105" s="10"/>
      <c r="N105" s="10"/>
      <c r="O105" s="10"/>
    </row>
    <row r="106" spans="1:15" ht="15" customHeight="1" x14ac:dyDescent="0.25">
      <c r="A106" s="4" t="s">
        <v>182</v>
      </c>
      <c r="B106" s="4">
        <f>'Gene Table'!B107</f>
        <v>18099</v>
      </c>
      <c r="C106" s="4" t="str">
        <f>'Gene Table'!C107</f>
        <v>CEBPA</v>
      </c>
      <c r="D106" s="11">
        <v>35</v>
      </c>
      <c r="E106" s="11">
        <v>35</v>
      </c>
      <c r="F106" s="10"/>
      <c r="G106" s="10"/>
      <c r="H106" s="10"/>
      <c r="I106" s="10"/>
      <c r="J106" s="10"/>
      <c r="K106" s="10"/>
      <c r="L106" s="10"/>
      <c r="M106" s="10"/>
      <c r="N106" s="10"/>
      <c r="O106" s="10"/>
    </row>
    <row r="107" spans="1:15" ht="15" customHeight="1" x14ac:dyDescent="0.25">
      <c r="A107" s="4" t="s">
        <v>185</v>
      </c>
      <c r="B107" s="4">
        <f>'Gene Table'!B108</f>
        <v>18470</v>
      </c>
      <c r="C107" s="4" t="str">
        <f>'Gene Table'!C108</f>
        <v>CEBPA</v>
      </c>
      <c r="D107" s="11">
        <v>35</v>
      </c>
      <c r="E107" s="11">
        <v>35</v>
      </c>
      <c r="F107" s="10"/>
      <c r="G107" s="10"/>
      <c r="H107" s="10"/>
      <c r="I107" s="10"/>
      <c r="J107" s="10"/>
      <c r="K107" s="10"/>
      <c r="L107" s="10"/>
      <c r="M107" s="10"/>
      <c r="N107" s="10"/>
      <c r="O107" s="10"/>
    </row>
    <row r="108" spans="1:15" ht="15" customHeight="1" x14ac:dyDescent="0.25">
      <c r="A108" s="4" t="s">
        <v>188</v>
      </c>
      <c r="B108" s="4">
        <f>'Gene Table'!B109</f>
        <v>22973</v>
      </c>
      <c r="C108" s="4" t="str">
        <f>'Gene Table'!C109</f>
        <v>FBXW7</v>
      </c>
      <c r="D108" s="11">
        <v>35</v>
      </c>
      <c r="E108" s="11">
        <v>35</v>
      </c>
      <c r="F108" s="10"/>
      <c r="G108" s="10"/>
      <c r="H108" s="10"/>
      <c r="I108" s="10"/>
      <c r="J108" s="10"/>
      <c r="K108" s="10"/>
      <c r="L108" s="10"/>
      <c r="M108" s="10"/>
      <c r="N108" s="10"/>
      <c r="O108" s="10"/>
    </row>
    <row r="109" spans="1:15" ht="15" customHeight="1" x14ac:dyDescent="0.25">
      <c r="A109" s="4" t="s">
        <v>190</v>
      </c>
      <c r="B109" s="4">
        <f>'Gene Table'!B110</f>
        <v>22932</v>
      </c>
      <c r="C109" s="4" t="str">
        <f>'Gene Table'!C110</f>
        <v>FBXW7</v>
      </c>
      <c r="D109" s="11">
        <v>35</v>
      </c>
      <c r="E109" s="11">
        <v>35</v>
      </c>
      <c r="F109" s="10"/>
      <c r="G109" s="10"/>
      <c r="H109" s="10"/>
      <c r="I109" s="10"/>
      <c r="J109" s="10"/>
      <c r="K109" s="10"/>
      <c r="L109" s="10"/>
      <c r="M109" s="10"/>
      <c r="N109" s="10"/>
      <c r="O109" s="10"/>
    </row>
    <row r="110" spans="1:15" ht="15" customHeight="1" x14ac:dyDescent="0.25">
      <c r="A110" s="4" t="s">
        <v>4804</v>
      </c>
      <c r="B110" s="4">
        <f>'Gene Table'!B111</f>
        <v>22965</v>
      </c>
      <c r="C110" s="4" t="str">
        <f>'Gene Table'!C111</f>
        <v>FBXW7</v>
      </c>
      <c r="D110" s="11">
        <v>35</v>
      </c>
      <c r="E110" s="11">
        <v>35</v>
      </c>
      <c r="F110" s="10"/>
      <c r="G110" s="10"/>
      <c r="H110" s="10"/>
      <c r="I110" s="10"/>
      <c r="J110" s="10"/>
      <c r="K110" s="10"/>
      <c r="L110" s="10"/>
      <c r="M110" s="10"/>
      <c r="N110" s="10"/>
      <c r="O110" s="10"/>
    </row>
    <row r="111" spans="1:15" ht="15" customHeight="1" x14ac:dyDescent="0.25">
      <c r="A111" s="4" t="s">
        <v>4805</v>
      </c>
      <c r="B111" s="4">
        <f>'Gene Table'!B112</f>
        <v>22974</v>
      </c>
      <c r="C111" s="4" t="str">
        <f>'Gene Table'!C112</f>
        <v>FBXW7</v>
      </c>
      <c r="D111" s="11">
        <v>35</v>
      </c>
      <c r="E111" s="11">
        <v>35</v>
      </c>
      <c r="F111" s="10"/>
      <c r="G111" s="10"/>
      <c r="H111" s="10"/>
      <c r="I111" s="10"/>
      <c r="J111" s="10"/>
      <c r="K111" s="10"/>
      <c r="L111" s="10"/>
      <c r="M111" s="10"/>
      <c r="N111" s="10"/>
      <c r="O111" s="10"/>
    </row>
    <row r="112" spans="1:15" ht="15" customHeight="1" x14ac:dyDescent="0.25">
      <c r="A112" s="4" t="s">
        <v>4806</v>
      </c>
      <c r="B112" s="4">
        <f>'Gene Table'!B113</f>
        <v>22975</v>
      </c>
      <c r="C112" s="4" t="str">
        <f>'Gene Table'!C113</f>
        <v>FBXW7</v>
      </c>
      <c r="D112" s="11">
        <v>35</v>
      </c>
      <c r="E112" s="11">
        <v>35</v>
      </c>
      <c r="F112" s="10"/>
      <c r="G112" s="10"/>
      <c r="H112" s="10"/>
      <c r="I112" s="10"/>
      <c r="J112" s="10"/>
      <c r="K112" s="10"/>
      <c r="L112" s="10"/>
      <c r="M112" s="10"/>
      <c r="N112" s="10"/>
      <c r="O112" s="10"/>
    </row>
    <row r="113" spans="1:15" ht="15" customHeight="1" x14ac:dyDescent="0.25">
      <c r="A113" s="4" t="s">
        <v>4807</v>
      </c>
      <c r="B113" s="4">
        <f>'Gene Table'!B114</f>
        <v>22979</v>
      </c>
      <c r="C113" s="4" t="str">
        <f>'Gene Table'!C114</f>
        <v>FBXW7</v>
      </c>
      <c r="D113" s="11">
        <v>35</v>
      </c>
      <c r="E113" s="11">
        <v>35</v>
      </c>
      <c r="F113" s="10"/>
      <c r="G113" s="10"/>
      <c r="H113" s="10"/>
      <c r="I113" s="10"/>
      <c r="J113" s="10"/>
      <c r="K113" s="10"/>
      <c r="L113" s="10"/>
      <c r="M113" s="10"/>
      <c r="N113" s="10"/>
      <c r="O113" s="10"/>
    </row>
    <row r="114" spans="1:15" ht="15" customHeight="1" x14ac:dyDescent="0.25">
      <c r="A114" s="4" t="s">
        <v>4808</v>
      </c>
      <c r="B114" s="4">
        <f>'Gene Table'!B115</f>
        <v>22970</v>
      </c>
      <c r="C114" s="4" t="str">
        <f>'Gene Table'!C115</f>
        <v>FBXW7</v>
      </c>
      <c r="D114" s="11">
        <v>35</v>
      </c>
      <c r="E114" s="11">
        <v>35</v>
      </c>
      <c r="F114" s="10"/>
      <c r="G114" s="10"/>
      <c r="H114" s="10"/>
      <c r="I114" s="10"/>
      <c r="J114" s="10"/>
      <c r="K114" s="10"/>
      <c r="L114" s="10"/>
      <c r="M114" s="10"/>
      <c r="N114" s="10"/>
      <c r="O114" s="10"/>
    </row>
    <row r="115" spans="1:15" ht="15" customHeight="1" x14ac:dyDescent="0.25">
      <c r="A115" s="4" t="s">
        <v>4809</v>
      </c>
      <c r="B115" s="4">
        <f>'Gene Table'!B116</f>
        <v>28759</v>
      </c>
      <c r="C115" s="4" t="str">
        <f>'Gene Table'!C116</f>
        <v>GNAQ</v>
      </c>
      <c r="D115" s="11">
        <v>35</v>
      </c>
      <c r="E115" s="11">
        <v>35</v>
      </c>
      <c r="F115" s="10"/>
      <c r="G115" s="10"/>
      <c r="H115" s="10"/>
      <c r="I115" s="10"/>
      <c r="J115" s="10"/>
      <c r="K115" s="10"/>
      <c r="L115" s="10"/>
      <c r="M115" s="10"/>
      <c r="N115" s="10"/>
      <c r="O115" s="10"/>
    </row>
    <row r="116" spans="1:15" ht="15" customHeight="1" x14ac:dyDescent="0.25">
      <c r="A116" s="4" t="s">
        <v>4810</v>
      </c>
      <c r="B116" s="4">
        <f>'Gene Table'!B117</f>
        <v>28758</v>
      </c>
      <c r="C116" s="4" t="str">
        <f>'Gene Table'!C117</f>
        <v>GNAQ</v>
      </c>
      <c r="D116" s="11">
        <v>35</v>
      </c>
      <c r="E116" s="11">
        <v>35</v>
      </c>
      <c r="F116" s="10"/>
      <c r="G116" s="10"/>
      <c r="H116" s="10"/>
      <c r="I116" s="10"/>
      <c r="J116" s="10"/>
      <c r="K116" s="10"/>
      <c r="L116" s="10"/>
      <c r="M116" s="10"/>
      <c r="N116" s="10"/>
      <c r="O116" s="10"/>
    </row>
    <row r="117" spans="1:15" ht="15" customHeight="1" x14ac:dyDescent="0.25">
      <c r="A117" s="4" t="s">
        <v>4811</v>
      </c>
      <c r="B117" s="4">
        <f>'Gene Table'!B118</f>
        <v>28757</v>
      </c>
      <c r="C117" s="4" t="str">
        <f>'Gene Table'!C118</f>
        <v>GNAQ</v>
      </c>
      <c r="D117" s="11">
        <v>35</v>
      </c>
      <c r="E117" s="11">
        <v>35</v>
      </c>
      <c r="F117" s="10"/>
      <c r="G117" s="10"/>
      <c r="H117" s="10"/>
      <c r="I117" s="10"/>
      <c r="J117" s="10"/>
      <c r="K117" s="10"/>
      <c r="L117" s="10"/>
      <c r="M117" s="10"/>
      <c r="N117" s="10"/>
      <c r="O117" s="10"/>
    </row>
    <row r="118" spans="1:15" ht="15" customHeight="1" x14ac:dyDescent="0.25">
      <c r="A118" s="4" t="s">
        <v>4812</v>
      </c>
      <c r="B118" s="4">
        <f>'Gene Table'!B119</f>
        <v>21471</v>
      </c>
      <c r="C118" s="4" t="str">
        <f>'Gene Table'!C119</f>
        <v>HNF1A</v>
      </c>
      <c r="D118" s="11">
        <v>35</v>
      </c>
      <c r="E118" s="11">
        <v>35</v>
      </c>
      <c r="F118" s="10"/>
      <c r="G118" s="10"/>
      <c r="H118" s="10"/>
      <c r="I118" s="10"/>
      <c r="J118" s="10"/>
      <c r="K118" s="10"/>
      <c r="L118" s="10"/>
      <c r="M118" s="10"/>
      <c r="N118" s="10"/>
      <c r="O118" s="10"/>
    </row>
    <row r="119" spans="1:15" ht="15" customHeight="1" x14ac:dyDescent="0.25">
      <c r="A119" s="4" t="s">
        <v>4813</v>
      </c>
      <c r="B119" s="4">
        <f>'Gene Table'!B120</f>
        <v>21478</v>
      </c>
      <c r="C119" s="4" t="str">
        <f>'Gene Table'!C120</f>
        <v>HNF1A</v>
      </c>
      <c r="D119" s="11">
        <v>35</v>
      </c>
      <c r="E119" s="11">
        <v>35</v>
      </c>
      <c r="F119" s="10"/>
      <c r="G119" s="10"/>
      <c r="H119" s="10"/>
      <c r="I119" s="10"/>
      <c r="J119" s="10"/>
      <c r="K119" s="10"/>
      <c r="L119" s="10"/>
      <c r="M119" s="10"/>
      <c r="N119" s="10"/>
      <c r="O119" s="10"/>
    </row>
    <row r="120" spans="1:15" ht="15" customHeight="1" x14ac:dyDescent="0.25">
      <c r="A120" s="4" t="s">
        <v>4814</v>
      </c>
      <c r="B120" s="4">
        <f>'Gene Table'!B121</f>
        <v>24486</v>
      </c>
      <c r="C120" s="4" t="str">
        <f>'Gene Table'!C121</f>
        <v>NF1</v>
      </c>
      <c r="D120" s="11">
        <v>35</v>
      </c>
      <c r="E120" s="11">
        <v>35</v>
      </c>
      <c r="F120" s="10"/>
      <c r="G120" s="10"/>
      <c r="H120" s="10"/>
      <c r="I120" s="10"/>
      <c r="J120" s="10"/>
      <c r="K120" s="10"/>
      <c r="L120" s="10"/>
      <c r="M120" s="10"/>
      <c r="N120" s="10"/>
      <c r="O120" s="10"/>
    </row>
    <row r="121" spans="1:15" ht="15" customHeight="1" x14ac:dyDescent="0.25">
      <c r="A121" s="4" t="s">
        <v>4815</v>
      </c>
      <c r="B121" s="4">
        <f>'Gene Table'!B122</f>
        <v>22249</v>
      </c>
      <c r="C121" s="4" t="str">
        <f>'Gene Table'!C122</f>
        <v>NF2</v>
      </c>
      <c r="D121" s="11">
        <v>35</v>
      </c>
      <c r="E121" s="11">
        <v>35</v>
      </c>
      <c r="F121" s="10"/>
      <c r="G121" s="10"/>
      <c r="H121" s="10"/>
      <c r="I121" s="10"/>
      <c r="J121" s="10"/>
      <c r="K121" s="10"/>
      <c r="L121" s="10"/>
      <c r="M121" s="10"/>
      <c r="N121" s="10"/>
      <c r="O121" s="10"/>
    </row>
    <row r="122" spans="1:15" ht="15" customHeight="1" x14ac:dyDescent="0.25">
      <c r="A122" s="4" t="s">
        <v>192</v>
      </c>
      <c r="B122" s="4">
        <f>'Gene Table'!B123</f>
        <v>21990</v>
      </c>
      <c r="C122" s="4" t="str">
        <f>'Gene Table'!C123</f>
        <v>NF2</v>
      </c>
      <c r="D122" s="11">
        <v>35</v>
      </c>
      <c r="E122" s="11">
        <v>35</v>
      </c>
      <c r="F122" s="10"/>
      <c r="G122" s="10"/>
      <c r="H122" s="10"/>
      <c r="I122" s="10"/>
      <c r="J122" s="10"/>
      <c r="K122" s="10"/>
      <c r="L122" s="10"/>
      <c r="M122" s="10"/>
      <c r="N122" s="10"/>
      <c r="O122" s="10"/>
    </row>
    <row r="123" spans="1:15" ht="15" customHeight="1" x14ac:dyDescent="0.25">
      <c r="A123" s="4" t="s">
        <v>194</v>
      </c>
      <c r="B123" s="4">
        <f>'Gene Table'!B124</f>
        <v>22250</v>
      </c>
      <c r="C123" s="4" t="str">
        <f>'Gene Table'!C124</f>
        <v>NF2</v>
      </c>
      <c r="D123" s="11">
        <v>35</v>
      </c>
      <c r="E123" s="11">
        <v>35</v>
      </c>
      <c r="F123" s="10"/>
      <c r="G123" s="10"/>
      <c r="H123" s="10"/>
      <c r="I123" s="10"/>
      <c r="J123" s="10"/>
      <c r="K123" s="10"/>
      <c r="L123" s="10"/>
      <c r="M123" s="10"/>
      <c r="N123" s="10"/>
      <c r="O123" s="10"/>
    </row>
    <row r="124" spans="1:15" ht="15" customHeight="1" x14ac:dyDescent="0.25">
      <c r="A124" s="4" t="s">
        <v>196</v>
      </c>
      <c r="B124" s="4">
        <f>'Gene Table'!B125</f>
        <v>22210</v>
      </c>
      <c r="C124" s="4" t="str">
        <f>'Gene Table'!C125</f>
        <v>NF2</v>
      </c>
      <c r="D124" s="11">
        <v>35</v>
      </c>
      <c r="E124" s="11">
        <v>35</v>
      </c>
      <c r="F124" s="10"/>
      <c r="G124" s="10"/>
      <c r="H124" s="10"/>
      <c r="I124" s="10"/>
      <c r="J124" s="10"/>
      <c r="K124" s="10"/>
      <c r="L124" s="10"/>
      <c r="M124" s="10"/>
      <c r="N124" s="10"/>
      <c r="O124" s="10"/>
    </row>
    <row r="125" spans="1:15" ht="15" customHeight="1" x14ac:dyDescent="0.25">
      <c r="A125" s="4" t="s">
        <v>198</v>
      </c>
      <c r="B125" s="4">
        <f>'Gene Table'!B126</f>
        <v>22209</v>
      </c>
      <c r="C125" s="4" t="str">
        <f>'Gene Table'!C126</f>
        <v>NF2</v>
      </c>
      <c r="D125" s="11">
        <v>35</v>
      </c>
      <c r="E125" s="11">
        <v>35</v>
      </c>
      <c r="F125" s="10"/>
      <c r="G125" s="10"/>
      <c r="H125" s="10"/>
      <c r="I125" s="10"/>
      <c r="J125" s="10"/>
      <c r="K125" s="10"/>
      <c r="L125" s="10"/>
      <c r="M125" s="10"/>
      <c r="N125" s="10"/>
      <c r="O125" s="10"/>
    </row>
    <row r="126" spans="1:15" ht="15" customHeight="1" x14ac:dyDescent="0.25">
      <c r="A126" s="4" t="s">
        <v>200</v>
      </c>
      <c r="B126" s="4">
        <f>'Gene Table'!B127</f>
        <v>23667</v>
      </c>
      <c r="C126" s="4" t="str">
        <f>'Gene Table'!C127</f>
        <v>NF2</v>
      </c>
      <c r="D126" s="11">
        <v>35</v>
      </c>
      <c r="E126" s="11">
        <v>35</v>
      </c>
      <c r="F126" s="10"/>
      <c r="G126" s="10"/>
      <c r="H126" s="10"/>
      <c r="I126" s="10"/>
      <c r="J126" s="10"/>
      <c r="K126" s="10"/>
      <c r="L126" s="10"/>
      <c r="M126" s="10"/>
      <c r="N126" s="10"/>
      <c r="O126" s="10"/>
    </row>
    <row r="127" spans="1:15" ht="15" customHeight="1" x14ac:dyDescent="0.25">
      <c r="A127" s="4" t="s">
        <v>202</v>
      </c>
      <c r="B127" s="4">
        <f>'Gene Table'!B128</f>
        <v>21991</v>
      </c>
      <c r="C127" s="4" t="str">
        <f>'Gene Table'!C128</f>
        <v>NF2</v>
      </c>
      <c r="D127" s="11">
        <v>35</v>
      </c>
      <c r="E127" s="11">
        <v>35</v>
      </c>
      <c r="F127" s="10"/>
      <c r="G127" s="10"/>
      <c r="H127" s="10"/>
      <c r="I127" s="10"/>
      <c r="J127" s="10"/>
      <c r="K127" s="10"/>
      <c r="L127" s="10"/>
      <c r="M127" s="10"/>
      <c r="N127" s="10"/>
      <c r="O127" s="10"/>
    </row>
    <row r="128" spans="1:15" ht="15" customHeight="1" x14ac:dyDescent="0.25">
      <c r="A128" s="4" t="s">
        <v>204</v>
      </c>
      <c r="B128" s="4">
        <f>'Gene Table'!B129</f>
        <v>22240</v>
      </c>
      <c r="C128" s="4" t="str">
        <f>'Gene Table'!C129</f>
        <v>NF2</v>
      </c>
      <c r="D128" s="11">
        <v>35</v>
      </c>
      <c r="E128" s="11">
        <v>35</v>
      </c>
      <c r="F128" s="10"/>
      <c r="G128" s="10"/>
      <c r="H128" s="10"/>
      <c r="I128" s="10"/>
      <c r="J128" s="10"/>
      <c r="K128" s="10"/>
      <c r="L128" s="10"/>
      <c r="M128" s="10"/>
      <c r="N128" s="10"/>
      <c r="O128" s="10"/>
    </row>
    <row r="129" spans="1:15" ht="15" customHeight="1" x14ac:dyDescent="0.25">
      <c r="A129" s="4" t="s">
        <v>206</v>
      </c>
      <c r="B129" s="4">
        <f>'Gene Table'!B130</f>
        <v>22454</v>
      </c>
      <c r="C129" s="4" t="str">
        <f>'Gene Table'!C130</f>
        <v>NF2</v>
      </c>
      <c r="D129" s="11">
        <v>35</v>
      </c>
      <c r="E129" s="11">
        <v>35</v>
      </c>
      <c r="F129" s="10"/>
      <c r="G129" s="10"/>
      <c r="H129" s="10"/>
      <c r="I129" s="10"/>
      <c r="J129" s="10"/>
      <c r="K129" s="10"/>
      <c r="L129" s="10"/>
      <c r="M129" s="10"/>
      <c r="N129" s="10"/>
      <c r="O129" s="10"/>
    </row>
    <row r="130" spans="1:15" ht="15" customHeight="1" x14ac:dyDescent="0.25">
      <c r="A130" s="4" t="s">
        <v>209</v>
      </c>
      <c r="B130" s="4">
        <f>'Gene Table'!B131</f>
        <v>22000</v>
      </c>
      <c r="C130" s="4" t="str">
        <f>'Gene Table'!C131</f>
        <v>NF2</v>
      </c>
      <c r="D130" s="11">
        <v>35</v>
      </c>
      <c r="E130" s="11">
        <v>35</v>
      </c>
      <c r="F130" s="10"/>
      <c r="G130" s="10"/>
      <c r="H130" s="10"/>
      <c r="I130" s="10"/>
      <c r="J130" s="10"/>
      <c r="K130" s="10"/>
      <c r="L130" s="10"/>
      <c r="M130" s="10"/>
      <c r="N130" s="10"/>
      <c r="O130" s="10"/>
    </row>
    <row r="131" spans="1:15" ht="15" customHeight="1" x14ac:dyDescent="0.25">
      <c r="A131" s="4" t="s">
        <v>213</v>
      </c>
      <c r="B131" s="4">
        <f>'Gene Table'!B132</f>
        <v>20814</v>
      </c>
      <c r="C131" s="4" t="str">
        <f>'Gene Table'!C132</f>
        <v>NPM1</v>
      </c>
      <c r="D131" s="11">
        <v>35</v>
      </c>
      <c r="E131" s="11">
        <v>35</v>
      </c>
      <c r="F131" s="10"/>
      <c r="G131" s="10"/>
      <c r="H131" s="10"/>
      <c r="I131" s="10"/>
      <c r="J131" s="10"/>
      <c r="K131" s="10"/>
      <c r="L131" s="10"/>
      <c r="M131" s="10"/>
      <c r="N131" s="10"/>
      <c r="O131" s="10"/>
    </row>
    <row r="132" spans="1:15" ht="15" customHeight="1" x14ac:dyDescent="0.25">
      <c r="A132" s="4" t="s">
        <v>216</v>
      </c>
      <c r="B132" s="4">
        <f>'Gene Table'!B133</f>
        <v>17571</v>
      </c>
      <c r="C132" s="4" t="str">
        <f>'Gene Table'!C133</f>
        <v>NPM1</v>
      </c>
      <c r="D132" s="11">
        <v>35</v>
      </c>
      <c r="E132" s="11">
        <v>35</v>
      </c>
      <c r="F132" s="10"/>
      <c r="G132" s="10"/>
      <c r="H132" s="10"/>
      <c r="I132" s="10"/>
      <c r="J132" s="10"/>
      <c r="K132" s="10"/>
      <c r="L132" s="10"/>
      <c r="M132" s="10"/>
      <c r="N132" s="10"/>
      <c r="O132" s="10"/>
    </row>
    <row r="133" spans="1:15" ht="15" customHeight="1" x14ac:dyDescent="0.25">
      <c r="A133" s="4" t="s">
        <v>219</v>
      </c>
      <c r="B133" s="4">
        <f>'Gene Table'!B134</f>
        <v>20806</v>
      </c>
      <c r="C133" s="4" t="str">
        <f>'Gene Table'!C134</f>
        <v>NPM1</v>
      </c>
      <c r="D133" s="11">
        <v>35</v>
      </c>
      <c r="E133" s="11">
        <v>35</v>
      </c>
      <c r="F133" s="10"/>
      <c r="G133" s="10"/>
      <c r="H133" s="10"/>
      <c r="I133" s="10"/>
      <c r="J133" s="10"/>
      <c r="K133" s="10"/>
      <c r="L133" s="10"/>
      <c r="M133" s="10"/>
      <c r="N133" s="10"/>
      <c r="O133" s="10"/>
    </row>
    <row r="134" spans="1:15" ht="15" customHeight="1" x14ac:dyDescent="0.25">
      <c r="A134" s="4" t="s">
        <v>4816</v>
      </c>
      <c r="B134" s="4">
        <f>'Gene Table'!B135</f>
        <v>17573</v>
      </c>
      <c r="C134" s="4" t="str">
        <f>'Gene Table'!C135</f>
        <v>NPM1</v>
      </c>
      <c r="D134" s="11">
        <v>35</v>
      </c>
      <c r="E134" s="11">
        <v>35</v>
      </c>
      <c r="F134" s="10"/>
      <c r="G134" s="10"/>
      <c r="H134" s="10"/>
      <c r="I134" s="10"/>
      <c r="J134" s="10"/>
      <c r="K134" s="10"/>
      <c r="L134" s="10"/>
      <c r="M134" s="10"/>
      <c r="N134" s="10"/>
      <c r="O134" s="10"/>
    </row>
    <row r="135" spans="1:15" ht="15" customHeight="1" x14ac:dyDescent="0.25">
      <c r="A135" s="4" t="s">
        <v>4817</v>
      </c>
      <c r="B135" s="4">
        <f>'Gene Table'!B136</f>
        <v>20815</v>
      </c>
      <c r="C135" s="4" t="str">
        <f>'Gene Table'!C136</f>
        <v>NPM1</v>
      </c>
      <c r="D135" s="11">
        <v>35</v>
      </c>
      <c r="E135" s="11">
        <v>35</v>
      </c>
      <c r="F135" s="10"/>
      <c r="G135" s="10"/>
      <c r="H135" s="10"/>
      <c r="I135" s="10"/>
      <c r="J135" s="10"/>
      <c r="K135" s="10"/>
      <c r="L135" s="10"/>
      <c r="M135" s="10"/>
      <c r="N135" s="10"/>
      <c r="O135" s="10"/>
    </row>
    <row r="136" spans="1:15" ht="15" customHeight="1" x14ac:dyDescent="0.25">
      <c r="A136" s="4" t="s">
        <v>4818</v>
      </c>
      <c r="B136" s="4">
        <f>'Gene Table'!B137</f>
        <v>20813</v>
      </c>
      <c r="C136" s="4" t="str">
        <f>'Gene Table'!C137</f>
        <v>NPM1</v>
      </c>
      <c r="D136" s="11">
        <v>35</v>
      </c>
      <c r="E136" s="11">
        <v>35</v>
      </c>
      <c r="F136" s="10"/>
      <c r="G136" s="10"/>
      <c r="H136" s="10"/>
      <c r="I136" s="10"/>
      <c r="J136" s="10"/>
      <c r="K136" s="10"/>
      <c r="L136" s="10"/>
      <c r="M136" s="10"/>
      <c r="N136" s="10"/>
      <c r="O136" s="10"/>
    </row>
    <row r="137" spans="1:15" ht="15" customHeight="1" x14ac:dyDescent="0.25">
      <c r="A137" s="4" t="s">
        <v>4819</v>
      </c>
      <c r="B137" s="4">
        <f>'Gene Table'!B138</f>
        <v>17559</v>
      </c>
      <c r="C137" s="4" t="str">
        <f>'Gene Table'!C138</f>
        <v>NPM1</v>
      </c>
      <c r="D137" s="11">
        <v>35</v>
      </c>
      <c r="E137" s="11">
        <v>35</v>
      </c>
      <c r="F137" s="10"/>
      <c r="G137" s="10"/>
      <c r="H137" s="10"/>
      <c r="I137" s="10"/>
      <c r="J137" s="10"/>
      <c r="K137" s="10"/>
      <c r="L137" s="10"/>
      <c r="M137" s="10"/>
      <c r="N137" s="10"/>
      <c r="O137" s="10"/>
    </row>
    <row r="138" spans="1:15" ht="15" customHeight="1" x14ac:dyDescent="0.25">
      <c r="A138" s="4" t="s">
        <v>4820</v>
      </c>
      <c r="B138" s="4">
        <f>'Gene Table'!B139</f>
        <v>14440</v>
      </c>
      <c r="C138" s="4" t="str">
        <f>'Gene Table'!C139</f>
        <v>PTCH1</v>
      </c>
      <c r="D138" s="11">
        <v>35</v>
      </c>
      <c r="E138" s="11">
        <v>35</v>
      </c>
      <c r="F138" s="10"/>
      <c r="G138" s="10"/>
      <c r="H138" s="10"/>
      <c r="I138" s="10"/>
      <c r="J138" s="10"/>
      <c r="K138" s="10"/>
      <c r="L138" s="10"/>
      <c r="M138" s="10"/>
      <c r="N138" s="10"/>
      <c r="O138" s="10"/>
    </row>
    <row r="139" spans="1:15" ht="15" customHeight="1" x14ac:dyDescent="0.25">
      <c r="A139" s="4" t="s">
        <v>4821</v>
      </c>
      <c r="B139" s="4">
        <f>'Gene Table'!B140</f>
        <v>17472</v>
      </c>
      <c r="C139" s="4" t="str">
        <f>'Gene Table'!C140</f>
        <v>PTCH1</v>
      </c>
      <c r="D139" s="11">
        <v>35</v>
      </c>
      <c r="E139" s="11">
        <v>35</v>
      </c>
      <c r="F139" s="10"/>
      <c r="G139" s="10"/>
      <c r="H139" s="10"/>
      <c r="I139" s="10"/>
      <c r="J139" s="10"/>
      <c r="K139" s="10"/>
      <c r="L139" s="10"/>
      <c r="M139" s="10"/>
      <c r="N139" s="10"/>
      <c r="O139" s="10"/>
    </row>
    <row r="140" spans="1:15" ht="15" customHeight="1" x14ac:dyDescent="0.25">
      <c r="A140" s="4" t="s">
        <v>4822</v>
      </c>
      <c r="B140" s="4">
        <f>'Gene Table'!B141</f>
        <v>17471</v>
      </c>
      <c r="C140" s="4" t="str">
        <f>'Gene Table'!C141</f>
        <v>PTCH1</v>
      </c>
      <c r="D140" s="11">
        <v>35</v>
      </c>
      <c r="E140" s="11">
        <v>35</v>
      </c>
      <c r="F140" s="10"/>
      <c r="G140" s="10"/>
      <c r="H140" s="10"/>
      <c r="I140" s="10"/>
      <c r="J140" s="10"/>
      <c r="K140" s="10"/>
      <c r="L140" s="10"/>
      <c r="M140" s="10"/>
      <c r="N140" s="10"/>
      <c r="O140" s="10"/>
    </row>
    <row r="141" spans="1:15" ht="15" customHeight="1" x14ac:dyDescent="0.25">
      <c r="A141" s="4" t="s">
        <v>4823</v>
      </c>
      <c r="B141" s="4">
        <f>'Gene Table'!B142</f>
        <v>26363</v>
      </c>
      <c r="C141" s="4" t="str">
        <f>'Gene Table'!C142</f>
        <v>PTCH1</v>
      </c>
      <c r="D141" s="11">
        <v>35</v>
      </c>
      <c r="E141" s="11">
        <v>35</v>
      </c>
      <c r="F141" s="10"/>
      <c r="G141" s="10"/>
      <c r="H141" s="10"/>
      <c r="I141" s="10"/>
      <c r="J141" s="10"/>
      <c r="K141" s="10"/>
      <c r="L141" s="10"/>
      <c r="M141" s="10"/>
      <c r="N141" s="10"/>
      <c r="O141" s="10"/>
    </row>
    <row r="142" spans="1:15" ht="15" customHeight="1" x14ac:dyDescent="0.25">
      <c r="A142" s="4" t="s">
        <v>4824</v>
      </c>
      <c r="B142" s="4">
        <f>'Gene Table'!B143</f>
        <v>14446</v>
      </c>
      <c r="C142" s="4" t="str">
        <f>'Gene Table'!C143</f>
        <v>PTCH1</v>
      </c>
      <c r="D142" s="11">
        <v>35</v>
      </c>
      <c r="E142" s="11">
        <v>35</v>
      </c>
      <c r="F142" s="10"/>
      <c r="G142" s="10"/>
      <c r="H142" s="10"/>
      <c r="I142" s="10"/>
      <c r="J142" s="10"/>
      <c r="K142" s="10"/>
      <c r="L142" s="10"/>
      <c r="M142" s="10"/>
      <c r="N142" s="10"/>
      <c r="O142" s="10"/>
    </row>
    <row r="143" spans="1:15" ht="15" customHeight="1" x14ac:dyDescent="0.25">
      <c r="A143" s="4" t="s">
        <v>4825</v>
      </c>
      <c r="B143" s="4">
        <f>'Gene Table'!B144</f>
        <v>4936</v>
      </c>
      <c r="C143" s="4" t="str">
        <f>'Gene Table'!C144</f>
        <v>PTEN</v>
      </c>
      <c r="D143" s="11">
        <v>35</v>
      </c>
      <c r="E143" s="11">
        <v>35</v>
      </c>
      <c r="F143" s="10"/>
      <c r="G143" s="10"/>
      <c r="H143" s="10"/>
      <c r="I143" s="10"/>
      <c r="J143" s="10"/>
      <c r="K143" s="10"/>
      <c r="L143" s="10"/>
      <c r="M143" s="10"/>
      <c r="N143" s="10"/>
      <c r="O143" s="10"/>
    </row>
    <row r="144" spans="1:15" ht="15" customHeight="1" x14ac:dyDescent="0.25">
      <c r="A144" s="4" t="s">
        <v>4826</v>
      </c>
      <c r="B144" s="4">
        <f>'Gene Table'!B145</f>
        <v>5269</v>
      </c>
      <c r="C144" s="4" t="str">
        <f>'Gene Table'!C145</f>
        <v>PTEN</v>
      </c>
      <c r="D144" s="11">
        <v>35</v>
      </c>
      <c r="E144" s="11">
        <v>35</v>
      </c>
      <c r="F144" s="10"/>
      <c r="G144" s="10"/>
      <c r="H144" s="10"/>
      <c r="I144" s="10"/>
      <c r="J144" s="10"/>
      <c r="K144" s="10"/>
      <c r="L144" s="10"/>
      <c r="M144" s="10"/>
      <c r="N144" s="10"/>
      <c r="O144" s="10"/>
    </row>
    <row r="145" spans="1:15" ht="15" customHeight="1" x14ac:dyDescent="0.25">
      <c r="A145" s="4" t="s">
        <v>4827</v>
      </c>
      <c r="B145" s="4">
        <f>'Gene Table'!B146</f>
        <v>4929</v>
      </c>
      <c r="C145" s="4" t="str">
        <f>'Gene Table'!C146</f>
        <v>PTEN</v>
      </c>
      <c r="D145" s="11">
        <v>35</v>
      </c>
      <c r="E145" s="11">
        <v>35</v>
      </c>
      <c r="F145" s="10"/>
      <c r="G145" s="10"/>
      <c r="H145" s="10"/>
      <c r="I145" s="10"/>
      <c r="J145" s="10"/>
      <c r="K145" s="10"/>
      <c r="L145" s="10"/>
      <c r="M145" s="10"/>
      <c r="N145" s="10"/>
      <c r="O145" s="10"/>
    </row>
    <row r="146" spans="1:15" ht="15" customHeight="1" x14ac:dyDescent="0.25">
      <c r="A146" s="4" t="s">
        <v>222</v>
      </c>
      <c r="B146" s="4">
        <f>'Gene Table'!B147</f>
        <v>5298</v>
      </c>
      <c r="C146" s="4" t="str">
        <f>'Gene Table'!C147</f>
        <v>PTEN</v>
      </c>
      <c r="D146" s="11">
        <v>35</v>
      </c>
      <c r="E146" s="11">
        <v>35</v>
      </c>
      <c r="F146" s="10"/>
      <c r="G146" s="10"/>
      <c r="H146" s="10"/>
      <c r="I146" s="10"/>
      <c r="J146" s="10"/>
      <c r="K146" s="10"/>
      <c r="L146" s="10"/>
      <c r="M146" s="10"/>
      <c r="N146" s="10"/>
      <c r="O146" s="10"/>
    </row>
    <row r="147" spans="1:15" ht="15" customHeight="1" x14ac:dyDescent="0.25">
      <c r="A147" s="4" t="s">
        <v>226</v>
      </c>
      <c r="B147" s="4">
        <f>'Gene Table'!B148</f>
        <v>4956</v>
      </c>
      <c r="C147" s="4" t="str">
        <f>'Gene Table'!C148</f>
        <v>PTEN</v>
      </c>
      <c r="D147" s="11">
        <v>35</v>
      </c>
      <c r="E147" s="11">
        <v>35</v>
      </c>
      <c r="F147" s="10"/>
      <c r="G147" s="10"/>
      <c r="H147" s="10"/>
      <c r="I147" s="10"/>
      <c r="J147" s="10"/>
      <c r="K147" s="10"/>
      <c r="L147" s="10"/>
      <c r="M147" s="10"/>
      <c r="N147" s="10"/>
      <c r="O147" s="10"/>
    </row>
    <row r="148" spans="1:15" ht="15" customHeight="1" x14ac:dyDescent="0.25">
      <c r="A148" s="4" t="s">
        <v>229</v>
      </c>
      <c r="B148" s="4">
        <f>'Gene Table'!B149</f>
        <v>5109</v>
      </c>
      <c r="C148" s="4" t="str">
        <f>'Gene Table'!C149</f>
        <v>PTEN</v>
      </c>
      <c r="D148" s="11">
        <v>35</v>
      </c>
      <c r="E148" s="11">
        <v>35</v>
      </c>
      <c r="F148" s="10"/>
      <c r="G148" s="10"/>
      <c r="H148" s="10"/>
      <c r="I148" s="10"/>
      <c r="J148" s="10"/>
      <c r="K148" s="10"/>
      <c r="L148" s="10"/>
      <c r="M148" s="10"/>
      <c r="N148" s="10"/>
      <c r="O148" s="10"/>
    </row>
    <row r="149" spans="1:15" ht="15" customHeight="1" x14ac:dyDescent="0.25">
      <c r="A149" s="4" t="s">
        <v>232</v>
      </c>
      <c r="B149" s="4">
        <f>'Gene Table'!B150</f>
        <v>5266</v>
      </c>
      <c r="C149" s="4" t="str">
        <f>'Gene Table'!C150</f>
        <v>PTEN</v>
      </c>
      <c r="D149" s="11">
        <v>35</v>
      </c>
      <c r="E149" s="11">
        <v>35</v>
      </c>
      <c r="F149" s="10"/>
      <c r="G149" s="10"/>
      <c r="H149" s="10"/>
      <c r="I149" s="10"/>
      <c r="J149" s="10"/>
      <c r="K149" s="10"/>
      <c r="L149" s="10"/>
      <c r="M149" s="10"/>
      <c r="N149" s="10"/>
      <c r="O149" s="10"/>
    </row>
    <row r="150" spans="1:15" ht="15" customHeight="1" x14ac:dyDescent="0.25">
      <c r="A150" s="4" t="s">
        <v>235</v>
      </c>
      <c r="B150" s="4">
        <f>'Gene Table'!B151</f>
        <v>23643</v>
      </c>
      <c r="C150" s="4" t="str">
        <f>'Gene Table'!C151</f>
        <v>PTEN</v>
      </c>
      <c r="D150" s="11">
        <v>35</v>
      </c>
      <c r="E150" s="11">
        <v>35</v>
      </c>
      <c r="F150" s="10"/>
      <c r="G150" s="10"/>
      <c r="H150" s="10"/>
      <c r="I150" s="10"/>
      <c r="J150" s="10"/>
      <c r="K150" s="10"/>
      <c r="L150" s="10"/>
      <c r="M150" s="10"/>
      <c r="N150" s="10"/>
      <c r="O150" s="10"/>
    </row>
    <row r="151" spans="1:15" ht="15" customHeight="1" x14ac:dyDescent="0.25">
      <c r="A151" s="4" t="s">
        <v>238</v>
      </c>
      <c r="B151" s="4">
        <f>'Gene Table'!B152</f>
        <v>5199</v>
      </c>
      <c r="C151" s="4" t="str">
        <f>'Gene Table'!C152</f>
        <v>PTEN</v>
      </c>
      <c r="D151" s="11">
        <v>35</v>
      </c>
      <c r="E151" s="11">
        <v>35</v>
      </c>
      <c r="F151" s="10"/>
      <c r="G151" s="10"/>
      <c r="H151" s="10"/>
      <c r="I151" s="10"/>
      <c r="J151" s="10"/>
      <c r="K151" s="10"/>
      <c r="L151" s="10"/>
      <c r="M151" s="10"/>
      <c r="N151" s="10"/>
      <c r="O151" s="10"/>
    </row>
    <row r="152" spans="1:15" ht="15" customHeight="1" x14ac:dyDescent="0.25">
      <c r="A152" s="4" t="s">
        <v>241</v>
      </c>
      <c r="B152" s="4">
        <f>'Gene Table'!B153</f>
        <v>5078</v>
      </c>
      <c r="C152" s="4" t="str">
        <f>'Gene Table'!C153</f>
        <v>PTEN</v>
      </c>
      <c r="D152" s="11">
        <v>35</v>
      </c>
      <c r="E152" s="11">
        <v>35</v>
      </c>
      <c r="F152" s="10"/>
      <c r="G152" s="10"/>
      <c r="H152" s="10"/>
      <c r="I152" s="10"/>
      <c r="J152" s="10"/>
      <c r="K152" s="10"/>
      <c r="L152" s="10"/>
      <c r="M152" s="10"/>
      <c r="N152" s="10"/>
      <c r="O152" s="10"/>
    </row>
    <row r="153" spans="1:15" ht="15" customHeight="1" x14ac:dyDescent="0.25">
      <c r="A153" s="4" t="s">
        <v>244</v>
      </c>
      <c r="B153" s="4">
        <f>'Gene Table'!B154</f>
        <v>5092</v>
      </c>
      <c r="C153" s="4" t="str">
        <f>'Gene Table'!C154</f>
        <v>PTEN</v>
      </c>
      <c r="D153" s="11">
        <v>35</v>
      </c>
      <c r="E153" s="11">
        <v>35</v>
      </c>
      <c r="F153" s="10"/>
      <c r="G153" s="10"/>
      <c r="H153" s="10"/>
      <c r="I153" s="10"/>
      <c r="J153" s="10"/>
      <c r="K153" s="10"/>
      <c r="L153" s="10"/>
      <c r="M153" s="10"/>
      <c r="N153" s="10"/>
      <c r="O153" s="10"/>
    </row>
    <row r="154" spans="1:15" ht="15" customHeight="1" x14ac:dyDescent="0.25">
      <c r="A154" s="4" t="s">
        <v>248</v>
      </c>
      <c r="B154" s="4">
        <f>'Gene Table'!B155</f>
        <v>5219</v>
      </c>
      <c r="C154" s="4" t="str">
        <f>'Gene Table'!C155</f>
        <v>PTEN</v>
      </c>
      <c r="D154" s="11">
        <v>35</v>
      </c>
      <c r="E154" s="11">
        <v>35</v>
      </c>
      <c r="F154" s="10"/>
      <c r="G154" s="10"/>
      <c r="H154" s="10"/>
      <c r="I154" s="10"/>
      <c r="J154" s="10"/>
      <c r="K154" s="10"/>
      <c r="L154" s="10"/>
      <c r="M154" s="10"/>
      <c r="N154" s="10"/>
      <c r="O154" s="10"/>
    </row>
    <row r="155" spans="1:15" ht="15" customHeight="1" x14ac:dyDescent="0.25">
      <c r="A155" s="4" t="s">
        <v>251</v>
      </c>
      <c r="B155" s="4">
        <f>'Gene Table'!B156</f>
        <v>5152</v>
      </c>
      <c r="C155" s="4" t="str">
        <f>'Gene Table'!C156</f>
        <v>PTEN</v>
      </c>
      <c r="D155" s="11">
        <v>35</v>
      </c>
      <c r="E155" s="11">
        <v>35</v>
      </c>
      <c r="F155" s="10"/>
      <c r="G155" s="10"/>
      <c r="H155" s="10"/>
      <c r="I155" s="10"/>
      <c r="J155" s="10"/>
      <c r="K155" s="10"/>
      <c r="L155" s="10"/>
      <c r="M155" s="10"/>
      <c r="N155" s="10"/>
      <c r="O155" s="10"/>
    </row>
    <row r="156" spans="1:15" ht="15" customHeight="1" x14ac:dyDescent="0.25">
      <c r="A156" s="4" t="s">
        <v>254</v>
      </c>
      <c r="B156" s="4">
        <f>'Gene Table'!B157</f>
        <v>5817</v>
      </c>
      <c r="C156" s="4" t="str">
        <f>'Gene Table'!C157</f>
        <v>PTEN</v>
      </c>
      <c r="D156" s="11">
        <v>35</v>
      </c>
      <c r="E156" s="11">
        <v>35</v>
      </c>
      <c r="F156" s="10"/>
      <c r="G156" s="10"/>
      <c r="H156" s="10"/>
      <c r="I156" s="10"/>
      <c r="J156" s="10"/>
      <c r="K156" s="10"/>
      <c r="L156" s="10"/>
      <c r="M156" s="10"/>
      <c r="N156" s="10"/>
      <c r="O156" s="10"/>
    </row>
    <row r="157" spans="1:15" ht="15" customHeight="1" x14ac:dyDescent="0.25">
      <c r="A157" s="4" t="s">
        <v>257</v>
      </c>
      <c r="B157" s="4">
        <f>'Gene Table'!B158</f>
        <v>5033</v>
      </c>
      <c r="C157" s="4" t="str">
        <f>'Gene Table'!C158</f>
        <v>PTEN</v>
      </c>
      <c r="D157" s="11">
        <v>35</v>
      </c>
      <c r="E157" s="11">
        <v>35</v>
      </c>
      <c r="F157" s="10"/>
      <c r="G157" s="10"/>
      <c r="H157" s="10"/>
      <c r="I157" s="10"/>
      <c r="J157" s="10"/>
      <c r="K157" s="10"/>
      <c r="L157" s="10"/>
      <c r="M157" s="10"/>
      <c r="N157" s="10"/>
      <c r="O157" s="10"/>
    </row>
    <row r="158" spans="1:15" ht="15" customHeight="1" x14ac:dyDescent="0.25">
      <c r="A158" s="4" t="s">
        <v>4828</v>
      </c>
      <c r="B158" s="4">
        <f>'Gene Table'!B159</f>
        <v>5277</v>
      </c>
      <c r="C158" s="4" t="str">
        <f>'Gene Table'!C159</f>
        <v>PTEN</v>
      </c>
      <c r="D158" s="11">
        <v>35</v>
      </c>
      <c r="E158" s="11">
        <v>35</v>
      </c>
      <c r="F158" s="10"/>
      <c r="G158" s="10"/>
      <c r="H158" s="10"/>
      <c r="I158" s="10"/>
      <c r="J158" s="10"/>
      <c r="K158" s="10"/>
      <c r="L158" s="10"/>
      <c r="M158" s="10"/>
      <c r="N158" s="10"/>
      <c r="O158" s="10"/>
    </row>
    <row r="159" spans="1:15" ht="15" customHeight="1" x14ac:dyDescent="0.25">
      <c r="A159" s="4" t="s">
        <v>4829</v>
      </c>
      <c r="B159" s="4">
        <f>'Gene Table'!B160</f>
        <v>5216</v>
      </c>
      <c r="C159" s="4" t="str">
        <f>'Gene Table'!C160</f>
        <v>PTEN</v>
      </c>
      <c r="D159" s="11">
        <v>35</v>
      </c>
      <c r="E159" s="11">
        <v>35</v>
      </c>
      <c r="F159" s="10"/>
      <c r="G159" s="10"/>
      <c r="H159" s="10"/>
      <c r="I159" s="10"/>
      <c r="J159" s="10"/>
      <c r="K159" s="10"/>
      <c r="L159" s="10"/>
      <c r="M159" s="10"/>
      <c r="N159" s="10"/>
      <c r="O159" s="10"/>
    </row>
    <row r="160" spans="1:15" ht="15" customHeight="1" x14ac:dyDescent="0.25">
      <c r="A160" s="4" t="s">
        <v>4830</v>
      </c>
      <c r="B160" s="4">
        <f>'Gene Table'!B161</f>
        <v>5123</v>
      </c>
      <c r="C160" s="4" t="str">
        <f>'Gene Table'!C161</f>
        <v>PTEN</v>
      </c>
      <c r="D160" s="11">
        <v>35</v>
      </c>
      <c r="E160" s="11">
        <v>35</v>
      </c>
      <c r="F160" s="10"/>
      <c r="G160" s="10"/>
      <c r="H160" s="10"/>
      <c r="I160" s="10"/>
      <c r="J160" s="10"/>
      <c r="K160" s="10"/>
      <c r="L160" s="10"/>
      <c r="M160" s="10"/>
      <c r="N160" s="10"/>
      <c r="O160" s="10"/>
    </row>
    <row r="161" spans="1:15" ht="15" customHeight="1" x14ac:dyDescent="0.25">
      <c r="A161" s="4" t="s">
        <v>4831</v>
      </c>
      <c r="B161" s="4">
        <f>'Gene Table'!B162</f>
        <v>5294</v>
      </c>
      <c r="C161" s="4" t="str">
        <f>'Gene Table'!C162</f>
        <v>PTEN</v>
      </c>
      <c r="D161" s="11">
        <v>35</v>
      </c>
      <c r="E161" s="11">
        <v>35</v>
      </c>
      <c r="F161" s="10"/>
      <c r="G161" s="10"/>
      <c r="H161" s="10"/>
      <c r="I161" s="10"/>
      <c r="J161" s="10"/>
      <c r="K161" s="10"/>
      <c r="L161" s="10"/>
      <c r="M161" s="10"/>
      <c r="N161" s="10"/>
      <c r="O161" s="10"/>
    </row>
    <row r="162" spans="1:15" ht="15" customHeight="1" x14ac:dyDescent="0.25">
      <c r="A162" s="4" t="s">
        <v>4832</v>
      </c>
      <c r="B162" s="4">
        <f>'Gene Table'!B163</f>
        <v>5034</v>
      </c>
      <c r="C162" s="4" t="str">
        <f>'Gene Table'!C163</f>
        <v>PTEN</v>
      </c>
      <c r="D162" s="11">
        <v>35</v>
      </c>
      <c r="E162" s="11">
        <v>35</v>
      </c>
      <c r="F162" s="10"/>
      <c r="G162" s="10"/>
      <c r="H162" s="10"/>
      <c r="I162" s="10"/>
      <c r="J162" s="10"/>
      <c r="K162" s="10"/>
      <c r="L162" s="10"/>
      <c r="M162" s="10"/>
      <c r="N162" s="10"/>
      <c r="O162" s="10"/>
    </row>
    <row r="163" spans="1:15" ht="15" customHeight="1" x14ac:dyDescent="0.25">
      <c r="A163" s="4" t="s">
        <v>4833</v>
      </c>
      <c r="B163" s="4">
        <f>'Gene Table'!B164</f>
        <v>5080</v>
      </c>
      <c r="C163" s="4" t="str">
        <f>'Gene Table'!C164</f>
        <v>PTEN</v>
      </c>
      <c r="D163" s="11">
        <v>35</v>
      </c>
      <c r="E163" s="11">
        <v>35</v>
      </c>
      <c r="F163" s="10"/>
      <c r="G163" s="10"/>
      <c r="H163" s="10"/>
      <c r="I163" s="10"/>
      <c r="J163" s="10"/>
      <c r="K163" s="10"/>
      <c r="L163" s="10"/>
      <c r="M163" s="10"/>
      <c r="N163" s="10"/>
      <c r="O163" s="10"/>
    </row>
    <row r="164" spans="1:15" ht="15" customHeight="1" x14ac:dyDescent="0.25">
      <c r="A164" s="4" t="s">
        <v>4834</v>
      </c>
      <c r="B164" s="4">
        <f>'Gene Table'!B165</f>
        <v>23653</v>
      </c>
      <c r="C164" s="4" t="str">
        <f>'Gene Table'!C165</f>
        <v>PTEN</v>
      </c>
      <c r="D164" s="11">
        <v>35</v>
      </c>
      <c r="E164" s="11">
        <v>35</v>
      </c>
      <c r="F164" s="10"/>
      <c r="G164" s="10"/>
      <c r="H164" s="10"/>
      <c r="I164" s="10"/>
      <c r="J164" s="10"/>
      <c r="K164" s="10"/>
      <c r="L164" s="10"/>
      <c r="M164" s="10"/>
      <c r="N164" s="10"/>
      <c r="O164" s="10"/>
    </row>
    <row r="165" spans="1:15" ht="15" customHeight="1" x14ac:dyDescent="0.25">
      <c r="A165" s="4" t="s">
        <v>4835</v>
      </c>
      <c r="B165" s="4">
        <f>'Gene Table'!B166</f>
        <v>5847</v>
      </c>
      <c r="C165" s="4" t="str">
        <f>'Gene Table'!C166</f>
        <v>PTEN</v>
      </c>
      <c r="D165" s="11">
        <v>35</v>
      </c>
      <c r="E165" s="11">
        <v>35</v>
      </c>
      <c r="F165" s="10"/>
      <c r="G165" s="10"/>
      <c r="H165" s="10"/>
      <c r="I165" s="10"/>
      <c r="J165" s="10"/>
      <c r="K165" s="10"/>
      <c r="L165" s="10"/>
      <c r="M165" s="10"/>
      <c r="N165" s="10"/>
      <c r="O165" s="10"/>
    </row>
    <row r="166" spans="1:15" ht="15" customHeight="1" x14ac:dyDescent="0.25">
      <c r="A166" s="4" t="s">
        <v>4836</v>
      </c>
      <c r="B166" s="4">
        <f>'Gene Table'!B167</f>
        <v>5091</v>
      </c>
      <c r="C166" s="4" t="str">
        <f>'Gene Table'!C167</f>
        <v>PTEN</v>
      </c>
      <c r="D166" s="11">
        <v>35</v>
      </c>
      <c r="E166" s="11">
        <v>35</v>
      </c>
      <c r="F166" s="10"/>
      <c r="G166" s="10"/>
      <c r="H166" s="10"/>
      <c r="I166" s="10"/>
      <c r="J166" s="10"/>
      <c r="K166" s="10"/>
      <c r="L166" s="10"/>
      <c r="M166" s="10"/>
      <c r="N166" s="10"/>
      <c r="O166" s="10"/>
    </row>
    <row r="167" spans="1:15" ht="15" customHeight="1" x14ac:dyDescent="0.25">
      <c r="A167" s="4" t="s">
        <v>4837</v>
      </c>
      <c r="B167" s="4">
        <f>'Gene Table'!B168</f>
        <v>5089</v>
      </c>
      <c r="C167" s="4" t="str">
        <f>'Gene Table'!C168</f>
        <v>PTEN</v>
      </c>
      <c r="D167" s="11">
        <v>35</v>
      </c>
      <c r="E167" s="11">
        <v>35</v>
      </c>
      <c r="F167" s="10"/>
      <c r="G167" s="10"/>
      <c r="H167" s="10"/>
      <c r="I167" s="10"/>
      <c r="J167" s="10"/>
      <c r="K167" s="10"/>
      <c r="L167" s="10"/>
      <c r="M167" s="10"/>
      <c r="N167" s="10"/>
      <c r="O167" s="10"/>
    </row>
    <row r="168" spans="1:15" ht="15" customHeight="1" x14ac:dyDescent="0.25">
      <c r="A168" s="4" t="s">
        <v>4838</v>
      </c>
      <c r="B168" s="4">
        <f>'Gene Table'!B169</f>
        <v>5039</v>
      </c>
      <c r="C168" s="4" t="str">
        <f>'Gene Table'!C169</f>
        <v>PTEN</v>
      </c>
      <c r="D168" s="11">
        <v>35</v>
      </c>
      <c r="E168" s="11">
        <v>35</v>
      </c>
      <c r="F168" s="10"/>
      <c r="G168" s="10"/>
      <c r="H168" s="10"/>
      <c r="I168" s="10"/>
      <c r="J168" s="10"/>
      <c r="K168" s="10"/>
      <c r="L168" s="10"/>
      <c r="M168" s="10"/>
      <c r="N168" s="10"/>
      <c r="O168" s="10"/>
    </row>
    <row r="169" spans="1:15" ht="15" customHeight="1" x14ac:dyDescent="0.25">
      <c r="A169" s="4" t="s">
        <v>4839</v>
      </c>
      <c r="B169" s="4">
        <f>'Gene Table'!B170</f>
        <v>5150</v>
      </c>
      <c r="C169" s="4" t="str">
        <f>'Gene Table'!C170</f>
        <v>PTEN</v>
      </c>
      <c r="D169" s="11">
        <v>35</v>
      </c>
      <c r="E169" s="11">
        <v>35</v>
      </c>
      <c r="F169" s="10"/>
      <c r="G169" s="10"/>
      <c r="H169" s="10"/>
      <c r="I169" s="10"/>
      <c r="J169" s="10"/>
      <c r="K169" s="10"/>
      <c r="L169" s="10"/>
      <c r="M169" s="10"/>
      <c r="N169" s="10"/>
      <c r="O169" s="10"/>
    </row>
    <row r="170" spans="1:15" ht="15" customHeight="1" x14ac:dyDescent="0.25">
      <c r="A170" s="4" t="s">
        <v>260</v>
      </c>
      <c r="B170" s="4">
        <f>'Gene Table'!B171</f>
        <v>5295</v>
      </c>
      <c r="C170" s="4" t="str">
        <f>'Gene Table'!C171</f>
        <v>PTEN</v>
      </c>
      <c r="D170" s="11">
        <v>35</v>
      </c>
      <c r="E170" s="11">
        <v>35</v>
      </c>
      <c r="F170" s="10"/>
      <c r="G170" s="10"/>
      <c r="H170" s="10"/>
      <c r="I170" s="10"/>
      <c r="J170" s="10"/>
      <c r="K170" s="10"/>
      <c r="L170" s="10"/>
      <c r="M170" s="10"/>
      <c r="N170" s="10"/>
      <c r="O170" s="10"/>
    </row>
    <row r="171" spans="1:15" ht="15" customHeight="1" x14ac:dyDescent="0.25">
      <c r="A171" s="4" t="s">
        <v>263</v>
      </c>
      <c r="B171" s="4">
        <f>'Gene Table'!B172</f>
        <v>5154</v>
      </c>
      <c r="C171" s="4" t="str">
        <f>'Gene Table'!C172</f>
        <v>PTEN</v>
      </c>
      <c r="D171" s="11">
        <v>35</v>
      </c>
      <c r="E171" s="11">
        <v>35</v>
      </c>
      <c r="F171" s="10"/>
      <c r="G171" s="10"/>
      <c r="H171" s="10"/>
      <c r="I171" s="10"/>
      <c r="J171" s="10"/>
      <c r="K171" s="10"/>
      <c r="L171" s="10"/>
      <c r="M171" s="10"/>
      <c r="N171" s="10"/>
      <c r="O171" s="10"/>
    </row>
    <row r="172" spans="1:15" ht="15" customHeight="1" x14ac:dyDescent="0.25">
      <c r="A172" s="4" t="s">
        <v>266</v>
      </c>
      <c r="B172" s="4">
        <f>'Gene Table'!B173</f>
        <v>5292</v>
      </c>
      <c r="C172" s="4" t="str">
        <f>'Gene Table'!C173</f>
        <v>PTEN</v>
      </c>
      <c r="D172" s="11">
        <v>35</v>
      </c>
      <c r="E172" s="11">
        <v>35</v>
      </c>
      <c r="F172" s="10"/>
      <c r="G172" s="10"/>
      <c r="H172" s="10"/>
      <c r="I172" s="10"/>
      <c r="J172" s="10"/>
      <c r="K172" s="10"/>
      <c r="L172" s="10"/>
      <c r="M172" s="10"/>
      <c r="N172" s="10"/>
      <c r="O172" s="10"/>
    </row>
    <row r="173" spans="1:15" ht="15" customHeight="1" x14ac:dyDescent="0.25">
      <c r="A173" s="4" t="s">
        <v>268</v>
      </c>
      <c r="B173" s="4">
        <f>'Gene Table'!B174</f>
        <v>5888</v>
      </c>
      <c r="C173" s="4" t="str">
        <f>'Gene Table'!C174</f>
        <v>PTEN</v>
      </c>
      <c r="D173" s="11">
        <v>35</v>
      </c>
      <c r="E173" s="11">
        <v>35</v>
      </c>
      <c r="F173" s="10"/>
      <c r="G173" s="10"/>
      <c r="H173" s="10"/>
      <c r="I173" s="10"/>
      <c r="J173" s="10"/>
      <c r="K173" s="10"/>
      <c r="L173" s="10"/>
      <c r="M173" s="10"/>
      <c r="N173" s="10"/>
      <c r="O173" s="10"/>
    </row>
    <row r="174" spans="1:15" ht="15" customHeight="1" x14ac:dyDescent="0.25">
      <c r="A174" s="4" t="s">
        <v>270</v>
      </c>
      <c r="B174" s="4">
        <f>'Gene Table'!B175</f>
        <v>5159</v>
      </c>
      <c r="C174" s="4" t="str">
        <f>'Gene Table'!C175</f>
        <v>PTEN</v>
      </c>
      <c r="D174" s="11">
        <v>35</v>
      </c>
      <c r="E174" s="11">
        <v>35</v>
      </c>
      <c r="F174" s="10"/>
      <c r="G174" s="10"/>
      <c r="H174" s="10"/>
      <c r="I174" s="10"/>
      <c r="J174" s="10"/>
      <c r="K174" s="10"/>
      <c r="L174" s="10"/>
      <c r="M174" s="10"/>
      <c r="N174" s="10"/>
      <c r="O174" s="10"/>
    </row>
    <row r="175" spans="1:15" ht="15" customHeight="1" x14ac:dyDescent="0.25">
      <c r="A175" s="4" t="s">
        <v>272</v>
      </c>
      <c r="B175" s="4">
        <f>'Gene Table'!B176</f>
        <v>5111</v>
      </c>
      <c r="C175" s="4" t="str">
        <f>'Gene Table'!C176</f>
        <v>PTEN</v>
      </c>
      <c r="D175" s="11">
        <v>35</v>
      </c>
      <c r="E175" s="11">
        <v>35</v>
      </c>
      <c r="F175" s="10"/>
      <c r="G175" s="10"/>
      <c r="H175" s="10"/>
      <c r="I175" s="10"/>
      <c r="J175" s="10"/>
      <c r="K175" s="10"/>
      <c r="L175" s="10"/>
      <c r="M175" s="10"/>
      <c r="N175" s="10"/>
      <c r="O175" s="10"/>
    </row>
    <row r="176" spans="1:15" ht="15" customHeight="1" x14ac:dyDescent="0.25">
      <c r="A176" s="4" t="s">
        <v>274</v>
      </c>
      <c r="B176" s="4">
        <f>'Gene Table'!B177</f>
        <v>4986</v>
      </c>
      <c r="C176" s="4" t="str">
        <f>'Gene Table'!C177</f>
        <v>PTEN</v>
      </c>
      <c r="D176" s="11">
        <v>35</v>
      </c>
      <c r="E176" s="11">
        <v>35</v>
      </c>
      <c r="F176" s="10"/>
      <c r="G176" s="10"/>
      <c r="H176" s="10"/>
      <c r="I176" s="10"/>
      <c r="J176" s="10"/>
      <c r="K176" s="10"/>
      <c r="L176" s="10"/>
      <c r="M176" s="10"/>
      <c r="N176" s="10"/>
      <c r="O176" s="10"/>
    </row>
    <row r="177" spans="1:15" ht="15" customHeight="1" x14ac:dyDescent="0.25">
      <c r="A177" s="4" t="s">
        <v>276</v>
      </c>
      <c r="B177" s="4">
        <f>'Gene Table'!B178</f>
        <v>5312</v>
      </c>
      <c r="C177" s="4" t="str">
        <f>'Gene Table'!C178</f>
        <v>PTEN</v>
      </c>
      <c r="D177" s="11">
        <v>35</v>
      </c>
      <c r="E177" s="11">
        <v>35</v>
      </c>
      <c r="F177" s="10"/>
      <c r="G177" s="10"/>
      <c r="H177" s="10"/>
      <c r="I177" s="10"/>
      <c r="J177" s="10"/>
      <c r="K177" s="10"/>
      <c r="L177" s="10"/>
      <c r="M177" s="10"/>
      <c r="N177" s="10"/>
      <c r="O177" s="10"/>
    </row>
    <row r="178" spans="1:15" ht="15" customHeight="1" x14ac:dyDescent="0.25">
      <c r="A178" s="4" t="s">
        <v>278</v>
      </c>
      <c r="B178" s="4">
        <f>'Gene Table'!B179</f>
        <v>4898</v>
      </c>
      <c r="C178" s="4" t="str">
        <f>'Gene Table'!C179</f>
        <v>PTEN</v>
      </c>
      <c r="D178" s="11">
        <v>35</v>
      </c>
      <c r="E178" s="11">
        <v>35</v>
      </c>
      <c r="F178" s="10"/>
      <c r="G178" s="10"/>
      <c r="H178" s="10"/>
      <c r="I178" s="10"/>
      <c r="J178" s="10"/>
      <c r="K178" s="10"/>
      <c r="L178" s="10"/>
      <c r="M178" s="10"/>
      <c r="N178" s="10"/>
      <c r="O178" s="10"/>
    </row>
    <row r="179" spans="1:15" ht="15" customHeight="1" x14ac:dyDescent="0.25">
      <c r="A179" s="4" t="s">
        <v>280</v>
      </c>
      <c r="B179" s="4">
        <f>'Gene Table'!B180</f>
        <v>4894</v>
      </c>
      <c r="C179" s="4" t="str">
        <f>'Gene Table'!C180</f>
        <v>PTEN</v>
      </c>
      <c r="D179" s="11">
        <v>35</v>
      </c>
      <c r="E179" s="11">
        <v>35</v>
      </c>
      <c r="F179" s="10"/>
      <c r="G179" s="10"/>
      <c r="H179" s="10"/>
      <c r="I179" s="10"/>
      <c r="J179" s="10"/>
      <c r="K179" s="10"/>
      <c r="L179" s="10"/>
      <c r="M179" s="10"/>
      <c r="N179" s="10"/>
      <c r="O179" s="10"/>
    </row>
    <row r="180" spans="1:15" ht="15" customHeight="1" x14ac:dyDescent="0.25">
      <c r="A180" s="4" t="s">
        <v>282</v>
      </c>
      <c r="B180" s="4">
        <f>'Gene Table'!B181</f>
        <v>5008</v>
      </c>
      <c r="C180" s="4" t="str">
        <f>'Gene Table'!C181</f>
        <v>PTEN</v>
      </c>
      <c r="D180" s="11">
        <v>35</v>
      </c>
      <c r="E180" s="11">
        <v>35</v>
      </c>
      <c r="F180" s="10"/>
      <c r="G180" s="10"/>
      <c r="H180" s="10"/>
      <c r="I180" s="10"/>
      <c r="J180" s="10"/>
      <c r="K180" s="10"/>
      <c r="L180" s="10"/>
      <c r="M180" s="10"/>
      <c r="N180" s="10"/>
      <c r="O180" s="10"/>
    </row>
    <row r="181" spans="1:15" ht="15" customHeight="1" x14ac:dyDescent="0.25">
      <c r="A181" s="4" t="s">
        <v>286</v>
      </c>
      <c r="B181" s="4">
        <f>'Gene Table'!B182</f>
        <v>4958</v>
      </c>
      <c r="C181" s="4" t="str">
        <f>'Gene Table'!C182</f>
        <v>PTEN</v>
      </c>
      <c r="D181" s="11">
        <v>35</v>
      </c>
      <c r="E181" s="11">
        <v>35</v>
      </c>
      <c r="F181" s="10"/>
      <c r="G181" s="10"/>
      <c r="H181" s="10"/>
      <c r="I181" s="10"/>
      <c r="J181" s="10"/>
      <c r="K181" s="10"/>
      <c r="L181" s="10"/>
      <c r="M181" s="10"/>
      <c r="N181" s="10"/>
      <c r="O181" s="10"/>
    </row>
    <row r="182" spans="1:15" ht="15" customHeight="1" x14ac:dyDescent="0.25">
      <c r="A182" s="4" t="s">
        <v>4840</v>
      </c>
      <c r="B182" s="4">
        <f>'Gene Table'!B183</f>
        <v>4896</v>
      </c>
      <c r="C182" s="4" t="str">
        <f>'Gene Table'!C183</f>
        <v>PTEN</v>
      </c>
      <c r="D182" s="11">
        <v>35</v>
      </c>
      <c r="E182" s="11">
        <v>35</v>
      </c>
      <c r="F182" s="10"/>
      <c r="G182" s="10"/>
      <c r="H182" s="10"/>
      <c r="I182" s="10"/>
      <c r="J182" s="10"/>
      <c r="K182" s="10"/>
      <c r="L182" s="10"/>
      <c r="M182" s="10"/>
      <c r="N182" s="10"/>
      <c r="O182" s="10"/>
    </row>
    <row r="183" spans="1:15" ht="15" customHeight="1" x14ac:dyDescent="0.25">
      <c r="A183" s="4" t="s">
        <v>4841</v>
      </c>
      <c r="B183" s="4">
        <f>'Gene Table'!B184</f>
        <v>4990</v>
      </c>
      <c r="C183" s="4" t="str">
        <f>'Gene Table'!C184</f>
        <v>PTEN</v>
      </c>
      <c r="D183" s="11">
        <v>35</v>
      </c>
      <c r="E183" s="11">
        <v>35</v>
      </c>
      <c r="F183" s="10"/>
      <c r="G183" s="10"/>
      <c r="H183" s="10"/>
      <c r="I183" s="10"/>
      <c r="J183" s="10"/>
      <c r="K183" s="10"/>
      <c r="L183" s="10"/>
      <c r="M183" s="10"/>
      <c r="N183" s="10"/>
      <c r="O183" s="10"/>
    </row>
    <row r="184" spans="1:15" ht="15" customHeight="1" x14ac:dyDescent="0.25">
      <c r="A184" s="4" t="s">
        <v>4842</v>
      </c>
      <c r="B184" s="4">
        <f>'Gene Table'!B185</f>
        <v>895</v>
      </c>
      <c r="C184" s="4" t="str">
        <f>'Gene Table'!C185</f>
        <v>RB1</v>
      </c>
      <c r="D184" s="11">
        <v>35</v>
      </c>
      <c r="E184" s="11">
        <v>35</v>
      </c>
      <c r="F184" s="10"/>
      <c r="G184" s="10"/>
      <c r="H184" s="10"/>
      <c r="I184" s="10"/>
      <c r="J184" s="10"/>
      <c r="K184" s="10"/>
      <c r="L184" s="10"/>
      <c r="M184" s="10"/>
      <c r="N184" s="10"/>
      <c r="O184" s="10"/>
    </row>
    <row r="185" spans="1:15" ht="15" customHeight="1" x14ac:dyDescent="0.25">
      <c r="A185" s="4" t="s">
        <v>4843</v>
      </c>
      <c r="B185" s="4">
        <f>'Gene Table'!B186</f>
        <v>887</v>
      </c>
      <c r="C185" s="4" t="str">
        <f>'Gene Table'!C186</f>
        <v>RB1</v>
      </c>
      <c r="D185" s="11">
        <v>35</v>
      </c>
      <c r="E185" s="11">
        <v>35</v>
      </c>
      <c r="F185" s="10"/>
      <c r="G185" s="10"/>
      <c r="H185" s="10"/>
      <c r="I185" s="10"/>
      <c r="J185" s="10"/>
      <c r="K185" s="10"/>
      <c r="L185" s="10"/>
      <c r="M185" s="10"/>
      <c r="N185" s="10"/>
      <c r="O185" s="10"/>
    </row>
    <row r="186" spans="1:15" ht="15" customHeight="1" x14ac:dyDescent="0.25">
      <c r="A186" s="4" t="s">
        <v>4844</v>
      </c>
      <c r="B186" s="4">
        <f>'Gene Table'!B187</f>
        <v>888</v>
      </c>
      <c r="C186" s="4" t="str">
        <f>'Gene Table'!C187</f>
        <v>RB1</v>
      </c>
      <c r="D186" s="11">
        <v>35</v>
      </c>
      <c r="E186" s="11">
        <v>35</v>
      </c>
      <c r="F186" s="10"/>
      <c r="G186" s="10"/>
      <c r="H186" s="10"/>
      <c r="I186" s="10"/>
      <c r="J186" s="10"/>
      <c r="K186" s="10"/>
      <c r="L186" s="10"/>
      <c r="M186" s="10"/>
      <c r="N186" s="10"/>
      <c r="O186" s="10"/>
    </row>
    <row r="187" spans="1:15" ht="15" customHeight="1" x14ac:dyDescent="0.25">
      <c r="A187" s="4" t="s">
        <v>4845</v>
      </c>
      <c r="B187" s="4">
        <f>'Gene Table'!B188</f>
        <v>861</v>
      </c>
      <c r="C187" s="4" t="str">
        <f>'Gene Table'!C188</f>
        <v>RB1</v>
      </c>
      <c r="D187" s="11">
        <v>35</v>
      </c>
      <c r="E187" s="11">
        <v>35</v>
      </c>
      <c r="F187" s="10"/>
      <c r="G187" s="10"/>
      <c r="H187" s="10"/>
      <c r="I187" s="10"/>
      <c r="J187" s="10"/>
      <c r="K187" s="10"/>
      <c r="L187" s="10"/>
      <c r="M187" s="10"/>
      <c r="N187" s="10"/>
      <c r="O187" s="10"/>
    </row>
    <row r="188" spans="1:15" ht="15" customHeight="1" x14ac:dyDescent="0.25">
      <c r="A188" s="4" t="s">
        <v>4846</v>
      </c>
      <c r="B188" s="4">
        <f>'Gene Table'!B189</f>
        <v>878</v>
      </c>
      <c r="C188" s="4" t="str">
        <f>'Gene Table'!C189</f>
        <v>RB1</v>
      </c>
      <c r="D188" s="11">
        <v>35</v>
      </c>
      <c r="E188" s="11">
        <v>35</v>
      </c>
      <c r="F188" s="10"/>
      <c r="G188" s="10"/>
      <c r="H188" s="10"/>
      <c r="I188" s="10"/>
      <c r="J188" s="10"/>
      <c r="K188" s="10"/>
      <c r="L188" s="10"/>
      <c r="M188" s="10"/>
      <c r="N188" s="10"/>
      <c r="O188" s="10"/>
    </row>
    <row r="189" spans="1:15" ht="15" customHeight="1" x14ac:dyDescent="0.25">
      <c r="A189" s="4" t="s">
        <v>4847</v>
      </c>
      <c r="B189" s="4">
        <f>'Gene Table'!B190</f>
        <v>29382</v>
      </c>
      <c r="C189" s="4" t="str">
        <f>'Gene Table'!C190</f>
        <v>SMARCB1</v>
      </c>
      <c r="D189" s="11">
        <v>35</v>
      </c>
      <c r="E189" s="11">
        <v>35</v>
      </c>
      <c r="F189" s="10"/>
      <c r="G189" s="10"/>
      <c r="H189" s="10"/>
      <c r="I189" s="10"/>
      <c r="J189" s="10"/>
      <c r="K189" s="10"/>
      <c r="L189" s="10"/>
      <c r="M189" s="10"/>
      <c r="N189" s="10"/>
      <c r="O189" s="10"/>
    </row>
    <row r="190" spans="1:15" ht="15" customHeight="1" x14ac:dyDescent="0.25">
      <c r="A190" s="4" t="s">
        <v>4848</v>
      </c>
      <c r="B190" s="4">
        <f>'Gene Table'!B191</f>
        <v>1057</v>
      </c>
      <c r="C190" s="4" t="str">
        <f>'Gene Table'!C191</f>
        <v>SMARCB1</v>
      </c>
      <c r="D190" s="11">
        <v>35</v>
      </c>
      <c r="E190" s="11">
        <v>35</v>
      </c>
      <c r="F190" s="10"/>
      <c r="G190" s="10"/>
      <c r="H190" s="10"/>
      <c r="I190" s="10"/>
      <c r="J190" s="10"/>
      <c r="K190" s="10"/>
      <c r="L190" s="10"/>
      <c r="M190" s="10"/>
      <c r="N190" s="10"/>
      <c r="O190" s="10"/>
    </row>
    <row r="191" spans="1:15" ht="15" customHeight="1" x14ac:dyDescent="0.25">
      <c r="A191" s="4" t="s">
        <v>4849</v>
      </c>
      <c r="B191" s="4">
        <f>'Gene Table'!B192</f>
        <v>1002</v>
      </c>
      <c r="C191" s="4" t="str">
        <f>'Gene Table'!C192</f>
        <v>SMARCB1</v>
      </c>
      <c r="D191" s="11">
        <v>35</v>
      </c>
      <c r="E191" s="11">
        <v>35</v>
      </c>
      <c r="F191" s="10"/>
      <c r="G191" s="10"/>
      <c r="H191" s="10"/>
      <c r="I191" s="10"/>
      <c r="J191" s="10"/>
      <c r="K191" s="10"/>
      <c r="L191" s="10"/>
      <c r="M191" s="10"/>
      <c r="N191" s="10"/>
      <c r="O191" s="10"/>
    </row>
    <row r="192" spans="1:15" ht="15" customHeight="1" x14ac:dyDescent="0.25">
      <c r="A192" s="4" t="s">
        <v>4850</v>
      </c>
      <c r="B192" s="4">
        <f>'Gene Table'!B193</f>
        <v>991</v>
      </c>
      <c r="C192" s="4" t="str">
        <f>'Gene Table'!C193</f>
        <v>SMARCB1</v>
      </c>
      <c r="D192" s="11">
        <v>35</v>
      </c>
      <c r="E192" s="11">
        <v>35</v>
      </c>
      <c r="F192" s="10"/>
      <c r="G192" s="10"/>
      <c r="H192" s="10"/>
      <c r="I192" s="10"/>
      <c r="J192" s="10"/>
      <c r="K192" s="10"/>
      <c r="L192" s="10"/>
      <c r="M192" s="10"/>
      <c r="N192" s="10"/>
      <c r="O192" s="10"/>
    </row>
    <row r="193" spans="1:15" ht="15" customHeight="1" x14ac:dyDescent="0.25">
      <c r="A193" s="4" t="s">
        <v>4851</v>
      </c>
      <c r="B193" s="4">
        <f>'Gene Table'!B194</f>
        <v>24595</v>
      </c>
      <c r="C193" s="4" t="str">
        <f>'Gene Table'!C194</f>
        <v>SMARCB1</v>
      </c>
      <c r="D193" s="11">
        <v>35</v>
      </c>
      <c r="E193" s="11">
        <v>35</v>
      </c>
      <c r="F193" s="10"/>
      <c r="G193" s="10"/>
      <c r="H193" s="10"/>
      <c r="I193" s="10"/>
      <c r="J193" s="10"/>
      <c r="K193" s="10"/>
      <c r="L193" s="10"/>
      <c r="M193" s="10"/>
      <c r="N193" s="10"/>
      <c r="O193" s="10"/>
    </row>
    <row r="194" spans="1:15" ht="15" customHeight="1" x14ac:dyDescent="0.25">
      <c r="A194" s="4" t="s">
        <v>4852</v>
      </c>
      <c r="B194" s="4">
        <f>'Gene Table'!B195</f>
        <v>992</v>
      </c>
      <c r="C194" s="4" t="str">
        <f>'Gene Table'!C195</f>
        <v>SMARCB1</v>
      </c>
      <c r="D194" s="11">
        <v>35</v>
      </c>
      <c r="E194" s="11">
        <v>35</v>
      </c>
      <c r="F194" s="10"/>
      <c r="G194" s="10"/>
      <c r="H194" s="10"/>
      <c r="I194" s="10"/>
      <c r="J194" s="10"/>
      <c r="K194" s="10"/>
      <c r="L194" s="10"/>
      <c r="M194" s="10"/>
      <c r="N194" s="10"/>
      <c r="O194" s="10"/>
    </row>
    <row r="195" spans="1:15" ht="15" customHeight="1" x14ac:dyDescent="0.25">
      <c r="A195" s="4" t="s">
        <v>4853</v>
      </c>
      <c r="B195" s="4">
        <f>'Gene Table'!B196</f>
        <v>993</v>
      </c>
      <c r="C195" s="4" t="str">
        <f>'Gene Table'!C196</f>
        <v>SMARCB1</v>
      </c>
      <c r="D195" s="11">
        <v>35</v>
      </c>
      <c r="E195" s="11">
        <v>35</v>
      </c>
      <c r="F195" s="10"/>
      <c r="G195" s="10"/>
      <c r="H195" s="10"/>
      <c r="I195" s="10"/>
      <c r="J195" s="10"/>
      <c r="K195" s="10"/>
      <c r="L195" s="10"/>
      <c r="M195" s="10"/>
      <c r="N195" s="10"/>
      <c r="O195" s="10"/>
    </row>
    <row r="196" spans="1:15" ht="15" customHeight="1" x14ac:dyDescent="0.25">
      <c r="A196" s="4" t="s">
        <v>4854</v>
      </c>
      <c r="B196" s="4">
        <f>'Gene Table'!B197</f>
        <v>21360</v>
      </c>
      <c r="C196" s="4" t="str">
        <f>'Gene Table'!C197</f>
        <v>STK11</v>
      </c>
      <c r="D196" s="11">
        <v>35</v>
      </c>
      <c r="E196" s="11">
        <v>35</v>
      </c>
      <c r="F196" s="10"/>
      <c r="G196" s="10"/>
      <c r="H196" s="10"/>
      <c r="I196" s="10"/>
      <c r="J196" s="10"/>
      <c r="K196" s="10"/>
      <c r="L196" s="10"/>
      <c r="M196" s="10"/>
      <c r="N196" s="10"/>
      <c r="O196" s="10"/>
    </row>
    <row r="197" spans="1:15" ht="15" customHeight="1" x14ac:dyDescent="0.25">
      <c r="A197" s="4" t="s">
        <v>4855</v>
      </c>
      <c r="B197" s="4">
        <f>'Gene Table'!B198</f>
        <v>12925</v>
      </c>
      <c r="C197" s="4" t="str">
        <f>'Gene Table'!C198</f>
        <v>STK11</v>
      </c>
      <c r="D197" s="11">
        <v>35</v>
      </c>
      <c r="E197" s="11">
        <v>35</v>
      </c>
      <c r="F197" s="10"/>
      <c r="G197" s="10"/>
      <c r="H197" s="10"/>
      <c r="I197" s="10"/>
      <c r="J197" s="10"/>
      <c r="K197" s="10"/>
      <c r="L197" s="10"/>
      <c r="M197" s="10"/>
      <c r="N197" s="10"/>
      <c r="O197" s="10"/>
    </row>
    <row r="198" spans="1:15" ht="15" customHeight="1" x14ac:dyDescent="0.25">
      <c r="A198" s="4" t="s">
        <v>4856</v>
      </c>
      <c r="B198" s="4">
        <f>'Gene Table'!B199</f>
        <v>21212</v>
      </c>
      <c r="C198" s="4" t="str">
        <f>'Gene Table'!C199</f>
        <v>STK11</v>
      </c>
      <c r="D198" s="11">
        <v>35</v>
      </c>
      <c r="E198" s="11">
        <v>35</v>
      </c>
      <c r="F198" s="10"/>
      <c r="G198" s="10"/>
      <c r="H198" s="10"/>
      <c r="I198" s="10"/>
      <c r="J198" s="10"/>
      <c r="K198" s="10"/>
      <c r="L198" s="10"/>
      <c r="M198" s="10"/>
      <c r="N198" s="10"/>
      <c r="O198" s="10"/>
    </row>
    <row r="199" spans="1:15" ht="15" customHeight="1" x14ac:dyDescent="0.25">
      <c r="A199" s="4" t="s">
        <v>4857</v>
      </c>
      <c r="B199" s="4">
        <f>'Gene Table'!B200</f>
        <v>27322</v>
      </c>
      <c r="C199" s="4" t="str">
        <f>'Gene Table'!C200</f>
        <v>STK11</v>
      </c>
      <c r="D199" s="11">
        <v>35</v>
      </c>
      <c r="E199" s="11">
        <v>35</v>
      </c>
      <c r="F199" s="10"/>
      <c r="G199" s="10"/>
      <c r="H199" s="10"/>
      <c r="I199" s="10"/>
      <c r="J199" s="10"/>
      <c r="K199" s="10"/>
      <c r="L199" s="10"/>
      <c r="M199" s="10"/>
      <c r="N199" s="10"/>
      <c r="O199" s="10"/>
    </row>
    <row r="200" spans="1:15" ht="15" customHeight="1" x14ac:dyDescent="0.25">
      <c r="A200" s="4" t="s">
        <v>4858</v>
      </c>
      <c r="B200" s="4">
        <f>'Gene Table'!B201</f>
        <v>21384</v>
      </c>
      <c r="C200" s="4" t="str">
        <f>'Gene Table'!C201</f>
        <v>STK11</v>
      </c>
      <c r="D200" s="11">
        <v>35</v>
      </c>
      <c r="E200" s="11">
        <v>35</v>
      </c>
      <c r="F200" s="10"/>
      <c r="G200" s="10"/>
      <c r="H200" s="10"/>
      <c r="I200" s="10"/>
      <c r="J200" s="10"/>
      <c r="K200" s="10"/>
      <c r="L200" s="10"/>
      <c r="M200" s="10"/>
      <c r="N200" s="10"/>
      <c r="O200" s="10"/>
    </row>
    <row r="201" spans="1:15" ht="15" customHeight="1" x14ac:dyDescent="0.25">
      <c r="A201" s="4" t="s">
        <v>4859</v>
      </c>
      <c r="B201" s="4">
        <f>'Gene Table'!B202</f>
        <v>20943</v>
      </c>
      <c r="C201" s="4" t="str">
        <f>'Gene Table'!C202</f>
        <v>STK11</v>
      </c>
      <c r="D201" s="11">
        <v>35</v>
      </c>
      <c r="E201" s="11">
        <v>35</v>
      </c>
      <c r="F201" s="10"/>
      <c r="G201" s="10"/>
      <c r="H201" s="10"/>
      <c r="I201" s="10"/>
      <c r="J201" s="10"/>
      <c r="K201" s="10"/>
      <c r="L201" s="10"/>
      <c r="M201" s="10"/>
      <c r="N201" s="10"/>
      <c r="O201" s="10"/>
    </row>
    <row r="202" spans="1:15" ht="15" customHeight="1" x14ac:dyDescent="0.25">
      <c r="A202" s="4" t="s">
        <v>4860</v>
      </c>
      <c r="B202" s="4">
        <f>'Gene Table'!B203</f>
        <v>21354</v>
      </c>
      <c r="C202" s="4" t="str">
        <f>'Gene Table'!C203</f>
        <v>STK11</v>
      </c>
      <c r="D202" s="11">
        <v>35</v>
      </c>
      <c r="E202" s="11">
        <v>35</v>
      </c>
      <c r="F202" s="10"/>
      <c r="G202" s="10"/>
      <c r="H202" s="10"/>
      <c r="I202" s="10"/>
      <c r="J202" s="10"/>
      <c r="K202" s="10"/>
      <c r="L202" s="10"/>
      <c r="M202" s="10"/>
      <c r="N202" s="10"/>
      <c r="O202" s="10"/>
    </row>
    <row r="203" spans="1:15" ht="15" customHeight="1" x14ac:dyDescent="0.25">
      <c r="A203" s="4" t="s">
        <v>4861</v>
      </c>
      <c r="B203" s="4">
        <f>'Gene Table'!B204</f>
        <v>25847</v>
      </c>
      <c r="C203" s="4" t="str">
        <f>'Gene Table'!C204</f>
        <v>STK11</v>
      </c>
      <c r="D203" s="11">
        <v>35</v>
      </c>
      <c r="E203" s="11">
        <v>35</v>
      </c>
      <c r="F203" s="10"/>
      <c r="G203" s="10"/>
      <c r="H203" s="10"/>
      <c r="I203" s="10"/>
      <c r="J203" s="10"/>
      <c r="K203" s="10"/>
      <c r="L203" s="10"/>
      <c r="M203" s="10"/>
      <c r="N203" s="10"/>
      <c r="O203" s="10"/>
    </row>
    <row r="204" spans="1:15" ht="15" customHeight="1" x14ac:dyDescent="0.25">
      <c r="A204" s="4" t="s">
        <v>4862</v>
      </c>
      <c r="B204" s="4">
        <f>'Gene Table'!B205</f>
        <v>20944</v>
      </c>
      <c r="C204" s="4" t="str">
        <f>'Gene Table'!C205</f>
        <v>STK11</v>
      </c>
      <c r="D204" s="11">
        <v>35</v>
      </c>
      <c r="E204" s="11">
        <v>35</v>
      </c>
      <c r="F204" s="10"/>
      <c r="G204" s="10"/>
      <c r="H204" s="10"/>
      <c r="I204" s="10"/>
      <c r="J204" s="10"/>
      <c r="K204" s="10"/>
      <c r="L204" s="10"/>
      <c r="M204" s="10"/>
      <c r="N204" s="10"/>
      <c r="O204" s="10"/>
    </row>
    <row r="205" spans="1:15" ht="15" customHeight="1" x14ac:dyDescent="0.25">
      <c r="A205" s="4" t="s">
        <v>4863</v>
      </c>
      <c r="B205" s="4">
        <f>'Gene Table'!B206</f>
        <v>20857</v>
      </c>
      <c r="C205" s="4" t="str">
        <f>'Gene Table'!C206</f>
        <v>STK11</v>
      </c>
      <c r="D205" s="11">
        <v>35</v>
      </c>
      <c r="E205" s="11">
        <v>35</v>
      </c>
      <c r="F205" s="10"/>
      <c r="G205" s="10"/>
      <c r="H205" s="10"/>
      <c r="I205" s="10"/>
      <c r="J205" s="10"/>
      <c r="K205" s="10"/>
      <c r="L205" s="10"/>
      <c r="M205" s="10"/>
      <c r="N205" s="10"/>
      <c r="O205" s="10"/>
    </row>
    <row r="206" spans="1:15" ht="15" customHeight="1" x14ac:dyDescent="0.25">
      <c r="A206" s="4" t="s">
        <v>4864</v>
      </c>
      <c r="B206" s="4">
        <f>'Gene Table'!B207</f>
        <v>29005</v>
      </c>
      <c r="C206" s="4" t="str">
        <f>'Gene Table'!C207</f>
        <v>STK11</v>
      </c>
      <c r="D206" s="11">
        <v>35</v>
      </c>
      <c r="E206" s="11">
        <v>35</v>
      </c>
      <c r="F206" s="10"/>
      <c r="G206" s="10"/>
      <c r="H206" s="10"/>
      <c r="I206" s="10"/>
      <c r="J206" s="10"/>
      <c r="K206" s="10"/>
      <c r="L206" s="10"/>
      <c r="M206" s="10"/>
      <c r="N206" s="10"/>
      <c r="O206" s="10"/>
    </row>
    <row r="207" spans="1:15" ht="15" customHeight="1" x14ac:dyDescent="0.25">
      <c r="A207" s="4" t="s">
        <v>4865</v>
      </c>
      <c r="B207" s="4">
        <f>'Gene Table'!B208</f>
        <v>20871</v>
      </c>
      <c r="C207" s="4" t="str">
        <f>'Gene Table'!C208</f>
        <v>STK11</v>
      </c>
      <c r="D207" s="11">
        <v>35</v>
      </c>
      <c r="E207" s="11">
        <v>35</v>
      </c>
      <c r="F207" s="10"/>
      <c r="G207" s="10"/>
      <c r="H207" s="10"/>
      <c r="I207" s="10"/>
      <c r="J207" s="10"/>
      <c r="K207" s="10"/>
      <c r="L207" s="10"/>
      <c r="M207" s="10"/>
      <c r="N207" s="10"/>
      <c r="O207" s="10"/>
    </row>
    <row r="208" spans="1:15" ht="15" customHeight="1" x14ac:dyDescent="0.25">
      <c r="A208" s="4" t="s">
        <v>4866</v>
      </c>
      <c r="B208" s="4">
        <f>'Gene Table'!B209</f>
        <v>21355</v>
      </c>
      <c r="C208" s="4" t="str">
        <f>'Gene Table'!C209</f>
        <v>STK11</v>
      </c>
      <c r="D208" s="11">
        <v>35</v>
      </c>
      <c r="E208" s="11">
        <v>35</v>
      </c>
      <c r="F208" s="10"/>
      <c r="G208" s="10"/>
      <c r="H208" s="10"/>
      <c r="I208" s="10"/>
      <c r="J208" s="10"/>
      <c r="K208" s="10"/>
      <c r="L208" s="10"/>
      <c r="M208" s="10"/>
      <c r="N208" s="10"/>
      <c r="O208" s="10"/>
    </row>
    <row r="209" spans="1:15" ht="15" customHeight="1" x14ac:dyDescent="0.25">
      <c r="A209" s="4" t="s">
        <v>4867</v>
      </c>
      <c r="B209" s="4">
        <f>'Gene Table'!B210</f>
        <v>12924</v>
      </c>
      <c r="C209" s="4" t="str">
        <f>'Gene Table'!C210</f>
        <v>STK11</v>
      </c>
      <c r="D209" s="11">
        <v>35</v>
      </c>
      <c r="E209" s="11">
        <v>35</v>
      </c>
      <c r="F209" s="10"/>
      <c r="G209" s="10"/>
      <c r="H209" s="10"/>
      <c r="I209" s="10"/>
      <c r="J209" s="10"/>
      <c r="K209" s="10"/>
      <c r="L209" s="10"/>
      <c r="M209" s="10"/>
      <c r="N209" s="10"/>
      <c r="O209" s="10"/>
    </row>
    <row r="210" spans="1:15" ht="15" customHeight="1" x14ac:dyDescent="0.25">
      <c r="A210" s="4" t="s">
        <v>4868</v>
      </c>
      <c r="B210" s="4">
        <f>'Gene Table'!B211</f>
        <v>29468</v>
      </c>
      <c r="C210" s="4" t="str">
        <f>'Gene Table'!C211</f>
        <v>STK11</v>
      </c>
      <c r="D210" s="11">
        <v>35</v>
      </c>
      <c r="E210" s="11">
        <v>35</v>
      </c>
      <c r="F210" s="10"/>
      <c r="G210" s="10"/>
      <c r="H210" s="10"/>
      <c r="I210" s="10"/>
      <c r="J210" s="10"/>
      <c r="K210" s="10"/>
      <c r="L210" s="10"/>
      <c r="M210" s="10"/>
      <c r="N210" s="10"/>
      <c r="O210" s="10"/>
    </row>
    <row r="211" spans="1:15" ht="15" customHeight="1" x14ac:dyDescent="0.25">
      <c r="A211" s="4" t="s">
        <v>4869</v>
      </c>
      <c r="B211" s="4">
        <f>'Gene Table'!B212</f>
        <v>21378</v>
      </c>
      <c r="C211" s="4" t="str">
        <f>'Gene Table'!C212</f>
        <v>STK11</v>
      </c>
      <c r="D211" s="11">
        <v>35</v>
      </c>
      <c r="E211" s="11">
        <v>35</v>
      </c>
      <c r="F211" s="10"/>
      <c r="G211" s="10"/>
      <c r="H211" s="10"/>
      <c r="I211" s="10"/>
      <c r="J211" s="10"/>
      <c r="K211" s="10"/>
      <c r="L211" s="10"/>
      <c r="M211" s="10"/>
      <c r="N211" s="10"/>
      <c r="O211" s="10"/>
    </row>
    <row r="212" spans="1:15" ht="15" customHeight="1" x14ac:dyDescent="0.25">
      <c r="A212" s="4" t="s">
        <v>4870</v>
      </c>
      <c r="B212" s="4">
        <f>'Gene Table'!B213</f>
        <v>18652</v>
      </c>
      <c r="C212" s="4" t="str">
        <f>'Gene Table'!C213</f>
        <v>STK11</v>
      </c>
      <c r="D212" s="11">
        <v>35</v>
      </c>
      <c r="E212" s="11">
        <v>35</v>
      </c>
      <c r="F212" s="10"/>
      <c r="G212" s="10"/>
      <c r="H212" s="10"/>
      <c r="I212" s="10"/>
      <c r="J212" s="10"/>
      <c r="K212" s="10"/>
      <c r="L212" s="10"/>
      <c r="M212" s="10"/>
      <c r="N212" s="10"/>
      <c r="O212" s="10"/>
    </row>
    <row r="213" spans="1:15" ht="15" customHeight="1" x14ac:dyDescent="0.25">
      <c r="A213" s="4" t="s">
        <v>4871</v>
      </c>
      <c r="B213" s="4">
        <f>'Gene Table'!B214</f>
        <v>41644</v>
      </c>
      <c r="C213" s="4" t="str">
        <f>'Gene Table'!C214</f>
        <v>TET2</v>
      </c>
      <c r="D213" s="11">
        <v>35</v>
      </c>
      <c r="E213" s="11">
        <v>35</v>
      </c>
      <c r="F213" s="10"/>
      <c r="G213" s="10"/>
      <c r="H213" s="10"/>
      <c r="I213" s="10"/>
      <c r="J213" s="10"/>
      <c r="K213" s="10"/>
      <c r="L213" s="10"/>
      <c r="M213" s="10"/>
      <c r="N213" s="10"/>
      <c r="O213" s="10"/>
    </row>
    <row r="214" spans="1:15" ht="15" customHeight="1" x14ac:dyDescent="0.25">
      <c r="A214" s="4" t="s">
        <v>4872</v>
      </c>
      <c r="B214" s="4">
        <f>'Gene Table'!B215</f>
        <v>11073</v>
      </c>
      <c r="C214" s="4" t="str">
        <f>'Gene Table'!C215</f>
        <v>TP53</v>
      </c>
      <c r="D214" s="11">
        <v>35</v>
      </c>
      <c r="E214" s="11">
        <v>35</v>
      </c>
      <c r="F214" s="10"/>
      <c r="G214" s="10"/>
      <c r="H214" s="10"/>
      <c r="I214" s="10"/>
      <c r="J214" s="10"/>
      <c r="K214" s="10"/>
      <c r="L214" s="10"/>
      <c r="M214" s="10"/>
      <c r="N214" s="10"/>
      <c r="O214" s="10"/>
    </row>
    <row r="215" spans="1:15" ht="15" customHeight="1" x14ac:dyDescent="0.25">
      <c r="A215" s="4" t="s">
        <v>4873</v>
      </c>
      <c r="B215" s="4">
        <f>'Gene Table'!B216</f>
        <v>11582</v>
      </c>
      <c r="C215" s="4" t="str">
        <f>'Gene Table'!C216</f>
        <v>TP53</v>
      </c>
      <c r="D215" s="11">
        <v>35</v>
      </c>
      <c r="E215" s="11">
        <v>35</v>
      </c>
      <c r="F215" s="10"/>
      <c r="G215" s="10"/>
      <c r="H215" s="10"/>
      <c r="I215" s="10"/>
      <c r="J215" s="10"/>
      <c r="K215" s="10"/>
      <c r="L215" s="10"/>
      <c r="M215" s="10"/>
      <c r="N215" s="10"/>
      <c r="O215" s="10"/>
    </row>
    <row r="216" spans="1:15" ht="15" customHeight="1" x14ac:dyDescent="0.25">
      <c r="A216" s="4" t="s">
        <v>4874</v>
      </c>
      <c r="B216" s="4">
        <f>'Gene Table'!B217</f>
        <v>43963</v>
      </c>
      <c r="C216" s="4" t="str">
        <f>'Gene Table'!C217</f>
        <v>TP53</v>
      </c>
      <c r="D216" s="11">
        <v>35</v>
      </c>
      <c r="E216" s="11">
        <v>35</v>
      </c>
      <c r="F216" s="10"/>
      <c r="G216" s="10"/>
      <c r="H216" s="10"/>
      <c r="I216" s="10"/>
      <c r="J216" s="10"/>
      <c r="K216" s="10"/>
      <c r="L216" s="10"/>
      <c r="M216" s="10"/>
      <c r="N216" s="10"/>
      <c r="O216" s="10"/>
    </row>
    <row r="217" spans="1:15" ht="15" customHeight="1" x14ac:dyDescent="0.25">
      <c r="A217" s="4" t="s">
        <v>4875</v>
      </c>
      <c r="B217" s="4">
        <f>'Gene Table'!B218</f>
        <v>10801</v>
      </c>
      <c r="C217" s="4" t="str">
        <f>'Gene Table'!C218</f>
        <v>TP53</v>
      </c>
      <c r="D217" s="11">
        <v>35</v>
      </c>
      <c r="E217" s="11">
        <v>35</v>
      </c>
      <c r="F217" s="10"/>
      <c r="G217" s="10"/>
      <c r="H217" s="10"/>
      <c r="I217" s="10"/>
      <c r="J217" s="10"/>
      <c r="K217" s="10"/>
      <c r="L217" s="10"/>
      <c r="M217" s="10"/>
      <c r="N217" s="10"/>
      <c r="O217" s="10"/>
    </row>
    <row r="218" spans="1:15" ht="15" customHeight="1" x14ac:dyDescent="0.25">
      <c r="A218" s="4" t="s">
        <v>4876</v>
      </c>
      <c r="B218" s="4">
        <f>'Gene Table'!B219</f>
        <v>10647</v>
      </c>
      <c r="C218" s="4" t="str">
        <f>'Gene Table'!C219</f>
        <v>TP53</v>
      </c>
      <c r="D218" s="11">
        <v>35</v>
      </c>
      <c r="E218" s="11">
        <v>35</v>
      </c>
      <c r="F218" s="10"/>
      <c r="G218" s="10"/>
      <c r="H218" s="10"/>
      <c r="I218" s="10"/>
      <c r="J218" s="10"/>
      <c r="K218" s="10"/>
      <c r="L218" s="10"/>
      <c r="M218" s="10"/>
      <c r="N218" s="10"/>
      <c r="O218" s="10"/>
    </row>
    <row r="219" spans="1:15" ht="15" customHeight="1" x14ac:dyDescent="0.25">
      <c r="A219" s="4" t="s">
        <v>4877</v>
      </c>
      <c r="B219" s="4">
        <f>'Gene Table'!B220</f>
        <v>11166</v>
      </c>
      <c r="C219" s="4" t="str">
        <f>'Gene Table'!C220</f>
        <v>TP53</v>
      </c>
      <c r="D219" s="11">
        <v>35</v>
      </c>
      <c r="E219" s="11">
        <v>35</v>
      </c>
      <c r="F219" s="10"/>
      <c r="G219" s="10"/>
      <c r="H219" s="10"/>
      <c r="I219" s="10"/>
      <c r="J219" s="10"/>
      <c r="K219" s="10"/>
      <c r="L219" s="10"/>
      <c r="M219" s="10"/>
      <c r="N219" s="10"/>
      <c r="O219" s="10"/>
    </row>
    <row r="220" spans="1:15" ht="15" customHeight="1" x14ac:dyDescent="0.25">
      <c r="A220" s="4" t="s">
        <v>4878</v>
      </c>
      <c r="B220" s="4">
        <f>'Gene Table'!B221</f>
        <v>43708</v>
      </c>
      <c r="C220" s="4" t="str">
        <f>'Gene Table'!C221</f>
        <v>TP53</v>
      </c>
      <c r="D220" s="11">
        <v>35</v>
      </c>
      <c r="E220" s="11">
        <v>35</v>
      </c>
      <c r="F220" s="10"/>
      <c r="G220" s="10"/>
      <c r="H220" s="10"/>
      <c r="I220" s="10"/>
      <c r="J220" s="10"/>
      <c r="K220" s="10"/>
      <c r="L220" s="10"/>
      <c r="M220" s="10"/>
      <c r="N220" s="10"/>
      <c r="O220" s="10"/>
    </row>
    <row r="221" spans="1:15" ht="15" customHeight="1" x14ac:dyDescent="0.25">
      <c r="A221" s="4" t="s">
        <v>4879</v>
      </c>
      <c r="B221" s="4">
        <f>'Gene Table'!B222</f>
        <v>11245</v>
      </c>
      <c r="C221" s="4" t="str">
        <f>'Gene Table'!C222</f>
        <v>TP53</v>
      </c>
      <c r="D221" s="11">
        <v>35</v>
      </c>
      <c r="E221" s="11">
        <v>35</v>
      </c>
      <c r="F221" s="10"/>
      <c r="G221" s="10"/>
      <c r="H221" s="10"/>
      <c r="I221" s="10"/>
      <c r="J221" s="10"/>
      <c r="K221" s="10"/>
      <c r="L221" s="10"/>
      <c r="M221" s="10"/>
      <c r="N221" s="10"/>
      <c r="O221" s="10"/>
    </row>
    <row r="222" spans="1:15" ht="15" customHeight="1" x14ac:dyDescent="0.25">
      <c r="A222" s="4" t="s">
        <v>4880</v>
      </c>
      <c r="B222" s="4">
        <f>'Gene Table'!B223</f>
        <v>43609</v>
      </c>
      <c r="C222" s="4" t="str">
        <f>'Gene Table'!C223</f>
        <v>TP53</v>
      </c>
      <c r="D222" s="11">
        <v>35</v>
      </c>
      <c r="E222" s="11">
        <v>35</v>
      </c>
      <c r="F222" s="10"/>
      <c r="G222" s="10"/>
      <c r="H222" s="10"/>
      <c r="I222" s="10"/>
      <c r="J222" s="10"/>
      <c r="K222" s="10"/>
      <c r="L222" s="10"/>
      <c r="M222" s="10"/>
      <c r="N222" s="10"/>
      <c r="O222" s="10"/>
    </row>
    <row r="223" spans="1:15" ht="15" customHeight="1" x14ac:dyDescent="0.25">
      <c r="A223" s="4" t="s">
        <v>4881</v>
      </c>
      <c r="B223" s="4">
        <f>'Gene Table'!B224</f>
        <v>10727</v>
      </c>
      <c r="C223" s="4" t="str">
        <f>'Gene Table'!C224</f>
        <v>TP53</v>
      </c>
      <c r="D223" s="11">
        <v>35</v>
      </c>
      <c r="E223" s="11">
        <v>35</v>
      </c>
      <c r="F223" s="10"/>
      <c r="G223" s="10"/>
      <c r="H223" s="10"/>
      <c r="I223" s="10"/>
      <c r="J223" s="10"/>
      <c r="K223" s="10"/>
      <c r="L223" s="10"/>
      <c r="M223" s="10"/>
      <c r="N223" s="10"/>
      <c r="O223" s="10"/>
    </row>
    <row r="224" spans="1:15" ht="15" customHeight="1" x14ac:dyDescent="0.25">
      <c r="A224" s="4" t="s">
        <v>4882</v>
      </c>
      <c r="B224" s="4">
        <f>'Gene Table'!B225</f>
        <v>10905</v>
      </c>
      <c r="C224" s="4" t="str">
        <f>'Gene Table'!C225</f>
        <v>TP53</v>
      </c>
      <c r="D224" s="11">
        <v>35</v>
      </c>
      <c r="E224" s="11">
        <v>35</v>
      </c>
      <c r="F224" s="10"/>
      <c r="G224" s="10"/>
      <c r="H224" s="10"/>
      <c r="I224" s="10"/>
      <c r="J224" s="10"/>
      <c r="K224" s="10"/>
      <c r="L224" s="10"/>
      <c r="M224" s="10"/>
      <c r="N224" s="10"/>
      <c r="O224" s="10"/>
    </row>
    <row r="225" spans="1:15" ht="15" customHeight="1" x14ac:dyDescent="0.25">
      <c r="A225" s="4" t="s">
        <v>4883</v>
      </c>
      <c r="B225" s="4">
        <f>'Gene Table'!B226</f>
        <v>11476</v>
      </c>
      <c r="C225" s="4" t="str">
        <f>'Gene Table'!C226</f>
        <v>TP53</v>
      </c>
      <c r="D225" s="11">
        <v>35</v>
      </c>
      <c r="E225" s="11">
        <v>35</v>
      </c>
      <c r="F225" s="10"/>
      <c r="G225" s="10"/>
      <c r="H225" s="10"/>
      <c r="I225" s="10"/>
      <c r="J225" s="10"/>
      <c r="K225" s="10"/>
      <c r="L225" s="10"/>
      <c r="M225" s="10"/>
      <c r="N225" s="10"/>
      <c r="O225" s="10"/>
    </row>
    <row r="226" spans="1:15" ht="15" customHeight="1" x14ac:dyDescent="0.25">
      <c r="A226" s="4" t="s">
        <v>4884</v>
      </c>
      <c r="B226" s="4">
        <f>'Gene Table'!B227</f>
        <v>10790</v>
      </c>
      <c r="C226" s="4" t="str">
        <f>'Gene Table'!C227</f>
        <v>TP53</v>
      </c>
      <c r="D226" s="11">
        <v>35</v>
      </c>
      <c r="E226" s="11">
        <v>35</v>
      </c>
      <c r="F226" s="10"/>
      <c r="G226" s="10"/>
      <c r="H226" s="10"/>
      <c r="I226" s="10"/>
      <c r="J226" s="10"/>
      <c r="K226" s="10"/>
      <c r="L226" s="10"/>
      <c r="M226" s="10"/>
      <c r="N226" s="10"/>
      <c r="O226" s="10"/>
    </row>
    <row r="227" spans="1:15" ht="15" customHeight="1" x14ac:dyDescent="0.25">
      <c r="A227" s="4" t="s">
        <v>4885</v>
      </c>
      <c r="B227" s="4">
        <f>'Gene Table'!B228</f>
        <v>6815</v>
      </c>
      <c r="C227" s="4" t="str">
        <f>'Gene Table'!C228</f>
        <v>TP53</v>
      </c>
      <c r="D227" s="11">
        <v>35</v>
      </c>
      <c r="E227" s="11">
        <v>35</v>
      </c>
      <c r="F227" s="10"/>
      <c r="G227" s="10"/>
      <c r="H227" s="10"/>
      <c r="I227" s="10"/>
      <c r="J227" s="10"/>
      <c r="K227" s="10"/>
      <c r="L227" s="10"/>
      <c r="M227" s="10"/>
      <c r="N227" s="10"/>
      <c r="O227" s="10"/>
    </row>
    <row r="228" spans="1:15" ht="15" customHeight="1" x14ac:dyDescent="0.25">
      <c r="A228" s="4" t="s">
        <v>4886</v>
      </c>
      <c r="B228" s="4">
        <f>'Gene Table'!B229</f>
        <v>10760</v>
      </c>
      <c r="C228" s="4" t="str">
        <f>'Gene Table'!C229</f>
        <v>TP53</v>
      </c>
      <c r="D228" s="11">
        <v>35</v>
      </c>
      <c r="E228" s="11">
        <v>35</v>
      </c>
      <c r="F228" s="10"/>
      <c r="G228" s="10"/>
      <c r="H228" s="10"/>
      <c r="I228" s="10"/>
      <c r="J228" s="10"/>
      <c r="K228" s="10"/>
      <c r="L228" s="10"/>
      <c r="M228" s="10"/>
      <c r="N228" s="10"/>
      <c r="O228" s="10"/>
    </row>
    <row r="229" spans="1:15" ht="15" customHeight="1" x14ac:dyDescent="0.25">
      <c r="A229" s="4" t="s">
        <v>4887</v>
      </c>
      <c r="B229" s="4">
        <f>'Gene Table'!B230</f>
        <v>10670</v>
      </c>
      <c r="C229" s="4" t="str">
        <f>'Gene Table'!C230</f>
        <v>TP53</v>
      </c>
      <c r="D229" s="11">
        <v>35</v>
      </c>
      <c r="E229" s="11">
        <v>35</v>
      </c>
      <c r="F229" s="10"/>
      <c r="G229" s="10"/>
      <c r="H229" s="10"/>
      <c r="I229" s="10"/>
      <c r="J229" s="10"/>
      <c r="K229" s="10"/>
      <c r="L229" s="10"/>
      <c r="M229" s="10"/>
      <c r="N229" s="10"/>
      <c r="O229" s="10"/>
    </row>
    <row r="230" spans="1:15" ht="15" customHeight="1" x14ac:dyDescent="0.25">
      <c r="A230" s="4" t="s">
        <v>4888</v>
      </c>
      <c r="B230" s="4">
        <f>'Gene Table'!B231</f>
        <v>10690</v>
      </c>
      <c r="C230" s="4" t="str">
        <f>'Gene Table'!C231</f>
        <v>TP53</v>
      </c>
      <c r="D230" s="11">
        <v>35</v>
      </c>
      <c r="E230" s="11">
        <v>35</v>
      </c>
      <c r="F230" s="10"/>
      <c r="G230" s="10"/>
      <c r="H230" s="10"/>
      <c r="I230" s="10"/>
      <c r="J230" s="10"/>
      <c r="K230" s="10"/>
      <c r="L230" s="10"/>
      <c r="M230" s="10"/>
      <c r="N230" s="10"/>
      <c r="O230" s="10"/>
    </row>
    <row r="231" spans="1:15" ht="15" customHeight="1" x14ac:dyDescent="0.25">
      <c r="A231" s="4" t="s">
        <v>4889</v>
      </c>
      <c r="B231" s="4">
        <f>'Gene Table'!B232</f>
        <v>10714</v>
      </c>
      <c r="C231" s="4" t="str">
        <f>'Gene Table'!C232</f>
        <v>TP53</v>
      </c>
      <c r="D231" s="11">
        <v>35</v>
      </c>
      <c r="E231" s="11">
        <v>35</v>
      </c>
      <c r="F231" s="10"/>
      <c r="G231" s="10"/>
      <c r="H231" s="10"/>
      <c r="I231" s="10"/>
      <c r="J231" s="10"/>
      <c r="K231" s="10"/>
      <c r="L231" s="10"/>
      <c r="M231" s="10"/>
      <c r="N231" s="10"/>
      <c r="O231" s="10"/>
    </row>
    <row r="232" spans="1:15" ht="15" customHeight="1" x14ac:dyDescent="0.25">
      <c r="A232" s="4" t="s">
        <v>4890</v>
      </c>
      <c r="B232" s="4">
        <f>'Gene Table'!B233</f>
        <v>11148</v>
      </c>
      <c r="C232" s="4" t="str">
        <f>'Gene Table'!C233</f>
        <v>TP53</v>
      </c>
      <c r="D232" s="11">
        <v>35</v>
      </c>
      <c r="E232" s="11">
        <v>35</v>
      </c>
      <c r="F232" s="10"/>
      <c r="G232" s="10"/>
      <c r="H232" s="10"/>
      <c r="I232" s="10"/>
      <c r="J232" s="10"/>
      <c r="K232" s="10"/>
      <c r="L232" s="10"/>
      <c r="M232" s="10"/>
      <c r="N232" s="10"/>
      <c r="O232" s="10"/>
    </row>
    <row r="233" spans="1:15" ht="15" customHeight="1" x14ac:dyDescent="0.25">
      <c r="A233" s="4" t="s">
        <v>4891</v>
      </c>
      <c r="B233" s="4">
        <f>'Gene Table'!B234</f>
        <v>10739</v>
      </c>
      <c r="C233" s="4" t="str">
        <f>'Gene Table'!C234</f>
        <v>TP53</v>
      </c>
      <c r="D233" s="11">
        <v>35</v>
      </c>
      <c r="E233" s="11">
        <v>35</v>
      </c>
      <c r="F233" s="10"/>
      <c r="G233" s="10"/>
      <c r="H233" s="10"/>
      <c r="I233" s="10"/>
      <c r="J233" s="10"/>
      <c r="K233" s="10"/>
      <c r="L233" s="10"/>
      <c r="M233" s="10"/>
      <c r="N233" s="10"/>
      <c r="O233" s="10"/>
    </row>
    <row r="234" spans="1:15" ht="15" customHeight="1" x14ac:dyDescent="0.25">
      <c r="A234" s="4" t="s">
        <v>4892</v>
      </c>
      <c r="B234" s="4">
        <f>'Gene Table'!B235</f>
        <v>10808</v>
      </c>
      <c r="C234" s="4" t="str">
        <f>'Gene Table'!C235</f>
        <v>TP53</v>
      </c>
      <c r="D234" s="11">
        <v>35</v>
      </c>
      <c r="E234" s="11">
        <v>35</v>
      </c>
      <c r="F234" s="10"/>
      <c r="G234" s="10"/>
      <c r="H234" s="10"/>
      <c r="I234" s="10"/>
      <c r="J234" s="10"/>
      <c r="K234" s="10"/>
      <c r="L234" s="10"/>
      <c r="M234" s="10"/>
      <c r="N234" s="10"/>
      <c r="O234" s="10"/>
    </row>
    <row r="235" spans="1:15" ht="15" customHeight="1" x14ac:dyDescent="0.25">
      <c r="A235" s="4" t="s">
        <v>4893</v>
      </c>
      <c r="B235" s="4">
        <f>'Gene Table'!B236</f>
        <v>11084</v>
      </c>
      <c r="C235" s="4" t="str">
        <f>'Gene Table'!C236</f>
        <v>TP53</v>
      </c>
      <c r="D235" s="11">
        <v>35</v>
      </c>
      <c r="E235" s="11">
        <v>35</v>
      </c>
      <c r="F235" s="10"/>
      <c r="G235" s="10"/>
      <c r="H235" s="10"/>
      <c r="I235" s="10"/>
      <c r="J235" s="10"/>
      <c r="K235" s="10"/>
      <c r="L235" s="10"/>
      <c r="M235" s="10"/>
      <c r="N235" s="10"/>
      <c r="O235" s="10"/>
    </row>
    <row r="236" spans="1:15" ht="15" customHeight="1" x14ac:dyDescent="0.25">
      <c r="A236" s="4" t="s">
        <v>4894</v>
      </c>
      <c r="B236" s="4">
        <f>'Gene Table'!B237</f>
        <v>43559</v>
      </c>
      <c r="C236" s="4" t="str">
        <f>'Gene Table'!C237</f>
        <v>TP53</v>
      </c>
      <c r="D236" s="11">
        <v>35</v>
      </c>
      <c r="E236" s="11">
        <v>35</v>
      </c>
      <c r="F236" s="10"/>
      <c r="G236" s="10"/>
      <c r="H236" s="10"/>
      <c r="I236" s="10"/>
      <c r="J236" s="10"/>
      <c r="K236" s="10"/>
      <c r="L236" s="10"/>
      <c r="M236" s="10"/>
      <c r="N236" s="10"/>
      <c r="O236" s="10"/>
    </row>
    <row r="237" spans="1:15" ht="15" customHeight="1" x14ac:dyDescent="0.25">
      <c r="A237" s="4" t="s">
        <v>4895</v>
      </c>
      <c r="B237" s="4">
        <f>'Gene Table'!B238</f>
        <v>10648</v>
      </c>
      <c r="C237" s="4" t="str">
        <f>'Gene Table'!C238</f>
        <v>TP53</v>
      </c>
      <c r="D237" s="11">
        <v>35</v>
      </c>
      <c r="E237" s="11">
        <v>35</v>
      </c>
      <c r="F237" s="10"/>
      <c r="G237" s="10"/>
      <c r="H237" s="10"/>
      <c r="I237" s="10"/>
      <c r="J237" s="10"/>
      <c r="K237" s="10"/>
      <c r="L237" s="10"/>
      <c r="M237" s="10"/>
      <c r="N237" s="10"/>
      <c r="O237" s="10"/>
    </row>
    <row r="238" spans="1:15" ht="15" customHeight="1" x14ac:dyDescent="0.25">
      <c r="A238" s="4" t="s">
        <v>4896</v>
      </c>
      <c r="B238" s="4">
        <f>'Gene Table'!B239</f>
        <v>10687</v>
      </c>
      <c r="C238" s="4" t="str">
        <f>'Gene Table'!C239</f>
        <v>TP53</v>
      </c>
      <c r="D238" s="11">
        <v>35</v>
      </c>
      <c r="E238" s="11">
        <v>35</v>
      </c>
      <c r="F238" s="10"/>
      <c r="G238" s="10"/>
      <c r="H238" s="10"/>
      <c r="I238" s="10"/>
      <c r="J238" s="10"/>
      <c r="K238" s="10"/>
      <c r="L238" s="10"/>
      <c r="M238" s="10"/>
      <c r="N238" s="10"/>
      <c r="O238" s="10"/>
    </row>
    <row r="239" spans="1:15" ht="15" customHeight="1" x14ac:dyDescent="0.25">
      <c r="A239" s="4" t="s">
        <v>4897</v>
      </c>
      <c r="B239" s="4">
        <f>'Gene Table'!B240</f>
        <v>10645</v>
      </c>
      <c r="C239" s="4" t="str">
        <f>'Gene Table'!C240</f>
        <v>TP53</v>
      </c>
      <c r="D239" s="11">
        <v>35</v>
      </c>
      <c r="E239" s="11">
        <v>35</v>
      </c>
      <c r="F239" s="10"/>
      <c r="G239" s="10"/>
      <c r="H239" s="10"/>
      <c r="I239" s="10"/>
      <c r="J239" s="10"/>
      <c r="K239" s="10"/>
      <c r="L239" s="10"/>
      <c r="M239" s="10"/>
      <c r="N239" s="10"/>
      <c r="O239" s="10"/>
    </row>
    <row r="240" spans="1:15" ht="15" customHeight="1" x14ac:dyDescent="0.25">
      <c r="A240" s="4" t="s">
        <v>4898</v>
      </c>
      <c r="B240" s="4">
        <f>'Gene Table'!B241</f>
        <v>10768</v>
      </c>
      <c r="C240" s="4" t="str">
        <f>'Gene Table'!C241</f>
        <v>TP53</v>
      </c>
      <c r="D240" s="11">
        <v>35</v>
      </c>
      <c r="E240" s="11">
        <v>35</v>
      </c>
      <c r="F240" s="10"/>
      <c r="G240" s="10"/>
      <c r="H240" s="10"/>
      <c r="I240" s="10"/>
      <c r="J240" s="10"/>
      <c r="K240" s="10"/>
      <c r="L240" s="10"/>
      <c r="M240" s="10"/>
      <c r="N240" s="10"/>
      <c r="O240" s="10"/>
    </row>
    <row r="241" spans="1:15" ht="15" customHeight="1" x14ac:dyDescent="0.25">
      <c r="A241" s="4" t="s">
        <v>4899</v>
      </c>
      <c r="B241" s="4">
        <f>'Gene Table'!B242</f>
        <v>10889</v>
      </c>
      <c r="C241" s="4" t="str">
        <f>'Gene Table'!C242</f>
        <v>TP53</v>
      </c>
      <c r="D241" s="11">
        <v>35</v>
      </c>
      <c r="E241" s="11">
        <v>35</v>
      </c>
      <c r="F241" s="10"/>
      <c r="G241" s="10"/>
      <c r="H241" s="10"/>
      <c r="I241" s="10"/>
      <c r="J241" s="10"/>
      <c r="K241" s="10"/>
      <c r="L241" s="10"/>
      <c r="M241" s="10"/>
      <c r="N241" s="10"/>
      <c r="O241" s="10"/>
    </row>
    <row r="242" spans="1:15" ht="15" customHeight="1" x14ac:dyDescent="0.25">
      <c r="A242" s="4" t="s">
        <v>4900</v>
      </c>
      <c r="B242" s="4">
        <f>'Gene Table'!B243</f>
        <v>43635</v>
      </c>
      <c r="C242" s="4" t="str">
        <f>'Gene Table'!C243</f>
        <v>TP53</v>
      </c>
      <c r="D242" s="11">
        <v>35</v>
      </c>
      <c r="E242" s="11">
        <v>35</v>
      </c>
      <c r="F242" s="10"/>
      <c r="G242" s="10"/>
      <c r="H242" s="10"/>
      <c r="I242" s="10"/>
      <c r="J242" s="10"/>
      <c r="K242" s="10"/>
      <c r="L242" s="10"/>
      <c r="M242" s="10"/>
      <c r="N242" s="10"/>
      <c r="O242" s="10"/>
    </row>
    <row r="243" spans="1:15" ht="15" customHeight="1" x14ac:dyDescent="0.25">
      <c r="A243" s="4" t="s">
        <v>4901</v>
      </c>
      <c r="B243" s="4">
        <f>'Gene Table'!B244</f>
        <v>10733</v>
      </c>
      <c r="C243" s="4" t="str">
        <f>'Gene Table'!C244</f>
        <v>TP53</v>
      </c>
      <c r="D243" s="11">
        <v>35</v>
      </c>
      <c r="E243" s="11">
        <v>35</v>
      </c>
      <c r="F243" s="10"/>
      <c r="G243" s="10"/>
      <c r="H243" s="10"/>
      <c r="I243" s="10"/>
      <c r="J243" s="10"/>
      <c r="K243" s="10"/>
      <c r="L243" s="10"/>
      <c r="M243" s="10"/>
      <c r="N243" s="10"/>
      <c r="O243" s="10"/>
    </row>
    <row r="244" spans="1:15" ht="15" customHeight="1" x14ac:dyDescent="0.25">
      <c r="A244" s="4" t="s">
        <v>4902</v>
      </c>
      <c r="B244" s="4">
        <f>'Gene Table'!B245</f>
        <v>10672</v>
      </c>
      <c r="C244" s="4" t="str">
        <f>'Gene Table'!C245</f>
        <v>TP53</v>
      </c>
      <c r="D244" s="11">
        <v>35</v>
      </c>
      <c r="E244" s="11">
        <v>35</v>
      </c>
      <c r="F244" s="10"/>
      <c r="G244" s="10"/>
      <c r="H244" s="10"/>
      <c r="I244" s="10"/>
      <c r="J244" s="10"/>
      <c r="K244" s="10"/>
      <c r="L244" s="10"/>
      <c r="M244" s="10"/>
      <c r="N244" s="10"/>
      <c r="O244" s="10"/>
    </row>
    <row r="245" spans="1:15" ht="15" customHeight="1" x14ac:dyDescent="0.25">
      <c r="A245" s="4" t="s">
        <v>4903</v>
      </c>
      <c r="B245" s="4">
        <f>'Gene Table'!B246</f>
        <v>10742</v>
      </c>
      <c r="C245" s="4" t="str">
        <f>'Gene Table'!C246</f>
        <v>TP53</v>
      </c>
      <c r="D245" s="11">
        <v>35</v>
      </c>
      <c r="E245" s="11">
        <v>35</v>
      </c>
      <c r="F245" s="10"/>
      <c r="G245" s="10"/>
      <c r="H245" s="10"/>
      <c r="I245" s="10"/>
      <c r="J245" s="10"/>
      <c r="K245" s="10"/>
      <c r="L245" s="10"/>
      <c r="M245" s="10"/>
      <c r="N245" s="10"/>
      <c r="O245" s="10"/>
    </row>
    <row r="246" spans="1:15" ht="15" customHeight="1" x14ac:dyDescent="0.25">
      <c r="A246" s="4" t="s">
        <v>4904</v>
      </c>
      <c r="B246" s="4">
        <f>'Gene Table'!B247</f>
        <v>11066</v>
      </c>
      <c r="C246" s="4" t="str">
        <f>'Gene Table'!C247</f>
        <v>TP53</v>
      </c>
      <c r="D246" s="11">
        <v>35</v>
      </c>
      <c r="E246" s="11">
        <v>35</v>
      </c>
      <c r="F246" s="10"/>
      <c r="G246" s="10"/>
      <c r="H246" s="10"/>
      <c r="I246" s="10"/>
      <c r="J246" s="10"/>
      <c r="K246" s="10"/>
      <c r="L246" s="10"/>
      <c r="M246" s="10"/>
      <c r="N246" s="10"/>
      <c r="O246" s="10"/>
    </row>
    <row r="247" spans="1:15" ht="15" customHeight="1" x14ac:dyDescent="0.25">
      <c r="A247" s="4" t="s">
        <v>4905</v>
      </c>
      <c r="B247" s="4">
        <f>'Gene Table'!B248</f>
        <v>44571</v>
      </c>
      <c r="C247" s="4" t="str">
        <f>'Gene Table'!C248</f>
        <v>TP53</v>
      </c>
      <c r="D247" s="11">
        <v>35</v>
      </c>
      <c r="E247" s="11">
        <v>35</v>
      </c>
      <c r="F247" s="10"/>
      <c r="G247" s="10"/>
      <c r="H247" s="10"/>
      <c r="I247" s="10"/>
      <c r="J247" s="10"/>
      <c r="K247" s="10"/>
      <c r="L247" s="10"/>
      <c r="M247" s="10"/>
      <c r="N247" s="10"/>
      <c r="O247" s="10"/>
    </row>
    <row r="248" spans="1:15" ht="15" customHeight="1" x14ac:dyDescent="0.25">
      <c r="A248" s="4" t="s">
        <v>4906</v>
      </c>
      <c r="B248" s="4">
        <f>'Gene Table'!B249</f>
        <v>11089</v>
      </c>
      <c r="C248" s="4" t="str">
        <f>'Gene Table'!C249</f>
        <v>TP53</v>
      </c>
      <c r="D248" s="11">
        <v>35</v>
      </c>
      <c r="E248" s="11">
        <v>35</v>
      </c>
      <c r="F248" s="10"/>
      <c r="G248" s="10"/>
      <c r="H248" s="10"/>
      <c r="I248" s="10"/>
      <c r="J248" s="10"/>
      <c r="K248" s="10"/>
      <c r="L248" s="10"/>
      <c r="M248" s="10"/>
      <c r="N248" s="10"/>
      <c r="O248" s="10"/>
    </row>
    <row r="249" spans="1:15" ht="15" customHeight="1" x14ac:dyDescent="0.25">
      <c r="A249" s="4" t="s">
        <v>4907</v>
      </c>
      <c r="B249" s="4">
        <f>'Gene Table'!B250</f>
        <v>10705</v>
      </c>
      <c r="C249" s="4" t="str">
        <f>'Gene Table'!C250</f>
        <v>TP53</v>
      </c>
      <c r="D249" s="11">
        <v>35</v>
      </c>
      <c r="E249" s="11">
        <v>35</v>
      </c>
      <c r="F249" s="10"/>
      <c r="G249" s="10"/>
      <c r="H249" s="10"/>
      <c r="I249" s="10"/>
      <c r="J249" s="10"/>
      <c r="K249" s="10"/>
      <c r="L249" s="10"/>
      <c r="M249" s="10"/>
      <c r="N249" s="10"/>
      <c r="O249" s="10"/>
    </row>
    <row r="250" spans="1:15" ht="15" customHeight="1" x14ac:dyDescent="0.25">
      <c r="A250" s="4" t="s">
        <v>4908</v>
      </c>
      <c r="B250" s="4">
        <f>'Gene Table'!B251</f>
        <v>43947</v>
      </c>
      <c r="C250" s="4" t="str">
        <f>'Gene Table'!C251</f>
        <v>TP53</v>
      </c>
      <c r="D250" s="11">
        <v>35</v>
      </c>
      <c r="E250" s="11">
        <v>35</v>
      </c>
      <c r="F250" s="10"/>
      <c r="G250" s="10"/>
      <c r="H250" s="10"/>
      <c r="I250" s="10"/>
      <c r="J250" s="10"/>
      <c r="K250" s="10"/>
      <c r="L250" s="10"/>
      <c r="M250" s="10"/>
      <c r="N250" s="10"/>
      <c r="O250" s="10"/>
    </row>
    <row r="251" spans="1:15" ht="15" customHeight="1" x14ac:dyDescent="0.25">
      <c r="A251" s="4" t="s">
        <v>4909</v>
      </c>
      <c r="B251" s="4">
        <f>'Gene Table'!B252</f>
        <v>6482</v>
      </c>
      <c r="C251" s="4" t="str">
        <f>'Gene Table'!C252</f>
        <v>TP53</v>
      </c>
      <c r="D251" s="11">
        <v>35</v>
      </c>
      <c r="E251" s="11">
        <v>35</v>
      </c>
      <c r="F251" s="10"/>
      <c r="G251" s="10"/>
      <c r="H251" s="10"/>
      <c r="I251" s="10"/>
      <c r="J251" s="10"/>
      <c r="K251" s="10"/>
      <c r="L251" s="10"/>
      <c r="M251" s="10"/>
      <c r="N251" s="10"/>
      <c r="O251" s="10"/>
    </row>
    <row r="252" spans="1:15" ht="15" customHeight="1" x14ac:dyDescent="0.25">
      <c r="A252" s="4" t="s">
        <v>4910</v>
      </c>
      <c r="B252" s="4">
        <f>'Gene Table'!B253</f>
        <v>10654</v>
      </c>
      <c r="C252" s="4" t="str">
        <f>'Gene Table'!C253</f>
        <v>TP53</v>
      </c>
      <c r="D252" s="11">
        <v>35</v>
      </c>
      <c r="E252" s="11">
        <v>35</v>
      </c>
      <c r="F252" s="10"/>
      <c r="G252" s="10"/>
      <c r="H252" s="10"/>
      <c r="I252" s="10"/>
      <c r="J252" s="10"/>
      <c r="K252" s="10"/>
      <c r="L252" s="10"/>
      <c r="M252" s="10"/>
      <c r="N252" s="10"/>
      <c r="O252" s="10"/>
    </row>
    <row r="253" spans="1:15" ht="15" customHeight="1" x14ac:dyDescent="0.25">
      <c r="A253" s="4" t="s">
        <v>4911</v>
      </c>
      <c r="B253" s="4">
        <f>'Gene Table'!B254</f>
        <v>43650</v>
      </c>
      <c r="C253" s="4" t="str">
        <f>'Gene Table'!C254</f>
        <v>TP53</v>
      </c>
      <c r="D253" s="11">
        <v>35</v>
      </c>
      <c r="E253" s="11">
        <v>35</v>
      </c>
      <c r="F253" s="10"/>
      <c r="G253" s="10"/>
      <c r="H253" s="10"/>
      <c r="I253" s="10"/>
      <c r="J253" s="10"/>
      <c r="K253" s="10"/>
      <c r="L253" s="10"/>
      <c r="M253" s="10"/>
      <c r="N253" s="10"/>
      <c r="O253" s="10"/>
    </row>
    <row r="254" spans="1:15" ht="15" customHeight="1" x14ac:dyDescent="0.25">
      <c r="A254" s="4" t="s">
        <v>4912</v>
      </c>
      <c r="B254" s="4">
        <f>'Gene Table'!B255</f>
        <v>43687</v>
      </c>
      <c r="C254" s="4" t="str">
        <f>'Gene Table'!C255</f>
        <v>TP53</v>
      </c>
      <c r="D254" s="11">
        <v>35</v>
      </c>
      <c r="E254" s="11">
        <v>35</v>
      </c>
      <c r="F254" s="10"/>
      <c r="G254" s="10"/>
      <c r="H254" s="10"/>
      <c r="I254" s="10"/>
      <c r="J254" s="10"/>
      <c r="K254" s="10"/>
      <c r="L254" s="10"/>
      <c r="M254" s="10"/>
      <c r="N254" s="10"/>
      <c r="O254" s="10"/>
    </row>
    <row r="255" spans="1:15" ht="15" customHeight="1" x14ac:dyDescent="0.25">
      <c r="A255" s="4" t="s">
        <v>4913</v>
      </c>
      <c r="B255" s="4">
        <f>'Gene Table'!B256</f>
        <v>10667</v>
      </c>
      <c r="C255" s="4" t="str">
        <f>'Gene Table'!C256</f>
        <v>TP53</v>
      </c>
      <c r="D255" s="11">
        <v>35</v>
      </c>
      <c r="E255" s="11">
        <v>35</v>
      </c>
      <c r="F255" s="10"/>
      <c r="G255" s="10"/>
      <c r="H255" s="10"/>
      <c r="I255" s="10"/>
      <c r="J255" s="10"/>
      <c r="K255" s="10"/>
      <c r="L255" s="10"/>
      <c r="M255" s="10"/>
      <c r="N255" s="10"/>
      <c r="O255" s="10"/>
    </row>
    <row r="256" spans="1:15" ht="15" customHeight="1" x14ac:dyDescent="0.25">
      <c r="A256" s="4" t="s">
        <v>4914</v>
      </c>
      <c r="B256" s="4">
        <f>'Gene Table'!B257</f>
        <v>10758</v>
      </c>
      <c r="C256" s="4" t="str">
        <f>'Gene Table'!C257</f>
        <v>TP53</v>
      </c>
      <c r="D256" s="11">
        <v>35</v>
      </c>
      <c r="E256" s="11">
        <v>35</v>
      </c>
      <c r="F256" s="10"/>
      <c r="G256" s="10"/>
      <c r="H256" s="10"/>
      <c r="I256" s="10"/>
      <c r="J256" s="10"/>
      <c r="K256" s="10"/>
      <c r="L256" s="10"/>
      <c r="M256" s="10"/>
      <c r="N256" s="10"/>
      <c r="O256" s="10"/>
    </row>
    <row r="257" spans="1:15" ht="15" customHeight="1" x14ac:dyDescent="0.25">
      <c r="A257" s="4" t="s">
        <v>4915</v>
      </c>
      <c r="B257" s="4">
        <f>'Gene Table'!B258</f>
        <v>10725</v>
      </c>
      <c r="C257" s="4" t="str">
        <f>'Gene Table'!C258</f>
        <v>TP53</v>
      </c>
      <c r="D257" s="11">
        <v>35</v>
      </c>
      <c r="E257" s="11">
        <v>35</v>
      </c>
      <c r="F257" s="10"/>
      <c r="G257" s="10"/>
      <c r="H257" s="10"/>
      <c r="I257" s="10"/>
      <c r="J257" s="10"/>
      <c r="K257" s="10"/>
      <c r="L257" s="10"/>
      <c r="M257" s="10"/>
      <c r="N257" s="10"/>
      <c r="O257" s="10"/>
    </row>
    <row r="258" spans="1:15" ht="15" customHeight="1" x14ac:dyDescent="0.25">
      <c r="A258" s="4" t="s">
        <v>4916</v>
      </c>
      <c r="B258" s="4">
        <f>'Gene Table'!B259</f>
        <v>10731</v>
      </c>
      <c r="C258" s="4" t="str">
        <f>'Gene Table'!C259</f>
        <v>TP53</v>
      </c>
      <c r="D258" s="11">
        <v>35</v>
      </c>
      <c r="E258" s="11">
        <v>35</v>
      </c>
      <c r="F258" s="10"/>
      <c r="G258" s="10"/>
      <c r="H258" s="10"/>
      <c r="I258" s="10"/>
      <c r="J258" s="10"/>
      <c r="K258" s="10"/>
      <c r="L258" s="10"/>
      <c r="M258" s="10"/>
      <c r="N258" s="10"/>
      <c r="O258" s="10"/>
    </row>
    <row r="259" spans="1:15" ht="15" customHeight="1" x14ac:dyDescent="0.25">
      <c r="A259" s="4" t="s">
        <v>4917</v>
      </c>
      <c r="B259" s="4">
        <f>'Gene Table'!B260</f>
        <v>10834</v>
      </c>
      <c r="C259" s="4" t="str">
        <f>'Gene Table'!C260</f>
        <v>TP53</v>
      </c>
      <c r="D259" s="11">
        <v>35</v>
      </c>
      <c r="E259" s="11">
        <v>35</v>
      </c>
      <c r="F259" s="10"/>
      <c r="G259" s="10"/>
      <c r="H259" s="10"/>
      <c r="I259" s="10"/>
      <c r="J259" s="10"/>
      <c r="K259" s="10"/>
      <c r="L259" s="10"/>
      <c r="M259" s="10"/>
      <c r="N259" s="10"/>
      <c r="O259" s="10"/>
    </row>
    <row r="260" spans="1:15" ht="15" customHeight="1" x14ac:dyDescent="0.25">
      <c r="A260" s="4" t="s">
        <v>4918</v>
      </c>
      <c r="B260" s="4">
        <f>'Gene Table'!B261</f>
        <v>11063</v>
      </c>
      <c r="C260" s="4" t="str">
        <f>'Gene Table'!C261</f>
        <v>TP53</v>
      </c>
      <c r="D260" s="11">
        <v>35</v>
      </c>
      <c r="E260" s="11">
        <v>35</v>
      </c>
      <c r="F260" s="10"/>
      <c r="G260" s="10"/>
      <c r="H260" s="10"/>
      <c r="I260" s="10"/>
      <c r="J260" s="10"/>
      <c r="K260" s="10"/>
      <c r="L260" s="10"/>
      <c r="M260" s="10"/>
      <c r="N260" s="10"/>
      <c r="O260" s="10"/>
    </row>
    <row r="261" spans="1:15" ht="15" customHeight="1" x14ac:dyDescent="0.25">
      <c r="A261" s="4" t="s">
        <v>4919</v>
      </c>
      <c r="B261" s="4">
        <f>'Gene Table'!B262</f>
        <v>11059</v>
      </c>
      <c r="C261" s="4" t="str">
        <f>'Gene Table'!C262</f>
        <v>TP53</v>
      </c>
      <c r="D261" s="11">
        <v>35</v>
      </c>
      <c r="E261" s="11">
        <v>35</v>
      </c>
      <c r="F261" s="10"/>
      <c r="G261" s="10"/>
      <c r="H261" s="10"/>
      <c r="I261" s="10"/>
      <c r="J261" s="10"/>
      <c r="K261" s="10"/>
      <c r="L261" s="10"/>
      <c r="M261" s="10"/>
      <c r="N261" s="10"/>
      <c r="O261" s="10"/>
    </row>
    <row r="262" spans="1:15" ht="15" customHeight="1" x14ac:dyDescent="0.25">
      <c r="A262" s="4" t="s">
        <v>4920</v>
      </c>
      <c r="B262" s="4">
        <f>'Gene Table'!B263</f>
        <v>43778</v>
      </c>
      <c r="C262" s="4" t="str">
        <f>'Gene Table'!C263</f>
        <v>TP53</v>
      </c>
      <c r="D262" s="11">
        <v>35</v>
      </c>
      <c r="E262" s="11">
        <v>35</v>
      </c>
      <c r="F262" s="10"/>
      <c r="G262" s="10"/>
      <c r="H262" s="10"/>
      <c r="I262" s="10"/>
      <c r="J262" s="10"/>
      <c r="K262" s="10"/>
      <c r="L262" s="10"/>
      <c r="M262" s="10"/>
      <c r="N262" s="10"/>
      <c r="O262" s="10"/>
    </row>
    <row r="263" spans="1:15" ht="15" customHeight="1" x14ac:dyDescent="0.25">
      <c r="A263" s="4" t="s">
        <v>4921</v>
      </c>
      <c r="B263" s="4">
        <f>'Gene Table'!B264</f>
        <v>10777</v>
      </c>
      <c r="C263" s="4" t="str">
        <f>'Gene Table'!C264</f>
        <v>TP53</v>
      </c>
      <c r="D263" s="11">
        <v>35</v>
      </c>
      <c r="E263" s="11">
        <v>35</v>
      </c>
      <c r="F263" s="10"/>
      <c r="G263" s="10"/>
      <c r="H263" s="10"/>
      <c r="I263" s="10"/>
      <c r="J263" s="10"/>
      <c r="K263" s="10"/>
      <c r="L263" s="10"/>
      <c r="M263" s="10"/>
      <c r="N263" s="10"/>
      <c r="O263" s="10"/>
    </row>
    <row r="264" spans="1:15" ht="15" customHeight="1" x14ac:dyDescent="0.25">
      <c r="A264" s="4" t="s">
        <v>4922</v>
      </c>
      <c r="B264" s="4">
        <f>'Gene Table'!B265</f>
        <v>10709</v>
      </c>
      <c r="C264" s="4" t="str">
        <f>'Gene Table'!C265</f>
        <v>TP53</v>
      </c>
      <c r="D264" s="11">
        <v>35</v>
      </c>
      <c r="E264" s="11">
        <v>35</v>
      </c>
      <c r="F264" s="10"/>
      <c r="G264" s="10"/>
      <c r="H264" s="10"/>
      <c r="I264" s="10"/>
      <c r="J264" s="10"/>
      <c r="K264" s="10"/>
      <c r="L264" s="10"/>
      <c r="M264" s="10"/>
      <c r="N264" s="10"/>
      <c r="O264" s="10"/>
    </row>
    <row r="265" spans="1:15" ht="15" customHeight="1" x14ac:dyDescent="0.25">
      <c r="A265" s="4" t="s">
        <v>4923</v>
      </c>
      <c r="B265" s="4">
        <f>'Gene Table'!B266</f>
        <v>10812</v>
      </c>
      <c r="C265" s="4" t="str">
        <f>'Gene Table'!C266</f>
        <v>TP53</v>
      </c>
      <c r="D265" s="11">
        <v>35</v>
      </c>
      <c r="E265" s="11">
        <v>35</v>
      </c>
      <c r="F265" s="10"/>
      <c r="G265" s="10"/>
      <c r="H265" s="10"/>
      <c r="I265" s="10"/>
      <c r="J265" s="10"/>
      <c r="K265" s="10"/>
      <c r="L265" s="10"/>
      <c r="M265" s="10"/>
      <c r="N265" s="10"/>
      <c r="O265" s="10"/>
    </row>
    <row r="266" spans="1:15" ht="15" customHeight="1" x14ac:dyDescent="0.25">
      <c r="A266" s="4" t="s">
        <v>4924</v>
      </c>
      <c r="B266" s="4">
        <f>'Gene Table'!B267</f>
        <v>10646</v>
      </c>
      <c r="C266" s="4" t="str">
        <f>'Gene Table'!C267</f>
        <v>TP53</v>
      </c>
      <c r="D266" s="11">
        <v>35</v>
      </c>
      <c r="E266" s="11">
        <v>35</v>
      </c>
      <c r="F266" s="10"/>
      <c r="G266" s="10"/>
      <c r="H266" s="10"/>
      <c r="I266" s="10"/>
      <c r="J266" s="10"/>
      <c r="K266" s="10"/>
      <c r="L266" s="10"/>
      <c r="M266" s="10"/>
      <c r="N266" s="10"/>
      <c r="O266" s="10"/>
    </row>
    <row r="267" spans="1:15" ht="15" customHeight="1" x14ac:dyDescent="0.25">
      <c r="A267" s="4" t="s">
        <v>4925</v>
      </c>
      <c r="B267" s="4">
        <f>'Gene Table'!B268</f>
        <v>10810</v>
      </c>
      <c r="C267" s="4" t="str">
        <f>'Gene Table'!C268</f>
        <v>TP53</v>
      </c>
      <c r="D267" s="11">
        <v>35</v>
      </c>
      <c r="E267" s="11">
        <v>35</v>
      </c>
      <c r="F267" s="10"/>
      <c r="G267" s="10"/>
      <c r="H267" s="10"/>
      <c r="I267" s="10"/>
      <c r="J267" s="10"/>
      <c r="K267" s="10"/>
      <c r="L267" s="10"/>
      <c r="M267" s="10"/>
      <c r="N267" s="10"/>
      <c r="O267" s="10"/>
    </row>
    <row r="268" spans="1:15" ht="15" customHeight="1" x14ac:dyDescent="0.25">
      <c r="A268" s="4" t="s">
        <v>4926</v>
      </c>
      <c r="B268" s="4">
        <f>'Gene Table'!B269</f>
        <v>10941</v>
      </c>
      <c r="C268" s="4" t="str">
        <f>'Gene Table'!C269</f>
        <v>TP53</v>
      </c>
      <c r="D268" s="11">
        <v>35</v>
      </c>
      <c r="E268" s="11">
        <v>35</v>
      </c>
      <c r="F268" s="10"/>
      <c r="G268" s="10"/>
      <c r="H268" s="10"/>
      <c r="I268" s="10"/>
      <c r="J268" s="10"/>
      <c r="K268" s="10"/>
      <c r="L268" s="10"/>
      <c r="M268" s="10"/>
      <c r="N268" s="10"/>
      <c r="O268" s="10"/>
    </row>
    <row r="269" spans="1:15" ht="15" customHeight="1" x14ac:dyDescent="0.25">
      <c r="A269" s="4" t="s">
        <v>4927</v>
      </c>
      <c r="B269" s="4">
        <f>'Gene Table'!B270</f>
        <v>11524</v>
      </c>
      <c r="C269" s="4" t="str">
        <f>'Gene Table'!C270</f>
        <v>TP53</v>
      </c>
      <c r="D269" s="11">
        <v>35</v>
      </c>
      <c r="E269" s="11">
        <v>35</v>
      </c>
      <c r="F269" s="10"/>
      <c r="G269" s="10"/>
      <c r="H269" s="10"/>
      <c r="I269" s="10"/>
      <c r="J269" s="10"/>
      <c r="K269" s="10"/>
      <c r="L269" s="10"/>
      <c r="M269" s="10"/>
      <c r="N269" s="10"/>
      <c r="O269" s="10"/>
    </row>
    <row r="270" spans="1:15" ht="15" customHeight="1" x14ac:dyDescent="0.25">
      <c r="A270" s="4" t="s">
        <v>4928</v>
      </c>
      <c r="B270" s="4">
        <f>'Gene Table'!B271</f>
        <v>10883</v>
      </c>
      <c r="C270" s="4" t="str">
        <f>'Gene Table'!C271</f>
        <v>TP53</v>
      </c>
      <c r="D270" s="11">
        <v>35</v>
      </c>
      <c r="E270" s="11">
        <v>35</v>
      </c>
      <c r="F270" s="10"/>
      <c r="G270" s="10"/>
      <c r="H270" s="10"/>
      <c r="I270" s="10"/>
      <c r="J270" s="10"/>
      <c r="K270" s="10"/>
      <c r="L270" s="10"/>
      <c r="M270" s="10"/>
      <c r="N270" s="10"/>
      <c r="O270" s="10"/>
    </row>
    <row r="271" spans="1:15" ht="15" customHeight="1" x14ac:dyDescent="0.25">
      <c r="A271" s="4" t="s">
        <v>4929</v>
      </c>
      <c r="B271" s="4">
        <f>'Gene Table'!B272</f>
        <v>6932</v>
      </c>
      <c r="C271" s="4" t="str">
        <f>'Gene Table'!C272</f>
        <v>TP53</v>
      </c>
      <c r="D271" s="11">
        <v>35</v>
      </c>
      <c r="E271" s="11">
        <v>35</v>
      </c>
      <c r="F271" s="10"/>
      <c r="G271" s="10"/>
      <c r="H271" s="10"/>
      <c r="I271" s="10"/>
      <c r="J271" s="10"/>
      <c r="K271" s="10"/>
      <c r="L271" s="10"/>
      <c r="M271" s="10"/>
      <c r="N271" s="10"/>
      <c r="O271" s="10"/>
    </row>
    <row r="272" spans="1:15" ht="15" customHeight="1" x14ac:dyDescent="0.25">
      <c r="A272" s="4" t="s">
        <v>4930</v>
      </c>
      <c r="B272" s="4">
        <f>'Gene Table'!B273</f>
        <v>11081</v>
      </c>
      <c r="C272" s="4" t="str">
        <f>'Gene Table'!C273</f>
        <v>TP53</v>
      </c>
      <c r="D272" s="11">
        <v>35</v>
      </c>
      <c r="E272" s="11">
        <v>35</v>
      </c>
      <c r="F272" s="10"/>
      <c r="G272" s="10"/>
      <c r="H272" s="10"/>
      <c r="I272" s="10"/>
      <c r="J272" s="10"/>
      <c r="K272" s="10"/>
      <c r="L272" s="10"/>
      <c r="M272" s="10"/>
      <c r="N272" s="10"/>
      <c r="O272" s="10"/>
    </row>
    <row r="273" spans="1:15" ht="15" customHeight="1" x14ac:dyDescent="0.25">
      <c r="A273" s="4" t="s">
        <v>4931</v>
      </c>
      <c r="B273" s="4">
        <f>'Gene Table'!B274</f>
        <v>43606</v>
      </c>
      <c r="C273" s="4" t="str">
        <f>'Gene Table'!C274</f>
        <v>TP53</v>
      </c>
      <c r="D273" s="11">
        <v>35</v>
      </c>
      <c r="E273" s="11">
        <v>35</v>
      </c>
      <c r="F273" s="10"/>
      <c r="G273" s="10"/>
      <c r="H273" s="10"/>
      <c r="I273" s="10"/>
      <c r="J273" s="10"/>
      <c r="K273" s="10"/>
      <c r="L273" s="10"/>
      <c r="M273" s="10"/>
      <c r="N273" s="10"/>
      <c r="O273" s="10"/>
    </row>
    <row r="274" spans="1:15" ht="15" customHeight="1" x14ac:dyDescent="0.25">
      <c r="A274" s="4" t="s">
        <v>4932</v>
      </c>
      <c r="B274" s="4">
        <f>'Gene Table'!B275</f>
        <v>11196</v>
      </c>
      <c r="C274" s="4" t="str">
        <f>'Gene Table'!C275</f>
        <v>TP53</v>
      </c>
      <c r="D274" s="11">
        <v>35</v>
      </c>
      <c r="E274" s="11">
        <v>35</v>
      </c>
      <c r="F274" s="10"/>
      <c r="G274" s="10"/>
      <c r="H274" s="10"/>
      <c r="I274" s="10"/>
      <c r="J274" s="10"/>
      <c r="K274" s="10"/>
      <c r="L274" s="10"/>
      <c r="M274" s="10"/>
      <c r="N274" s="10"/>
      <c r="O274" s="10"/>
    </row>
    <row r="275" spans="1:15" ht="15" customHeight="1" x14ac:dyDescent="0.25">
      <c r="A275" s="4" t="s">
        <v>4933</v>
      </c>
      <c r="B275" s="4">
        <f>'Gene Table'!B276</f>
        <v>43555</v>
      </c>
      <c r="C275" s="4" t="str">
        <f>'Gene Table'!C276</f>
        <v>TP53</v>
      </c>
      <c r="D275" s="11">
        <v>35</v>
      </c>
      <c r="E275" s="11">
        <v>35</v>
      </c>
      <c r="F275" s="10"/>
      <c r="G275" s="10"/>
      <c r="H275" s="10"/>
      <c r="I275" s="10"/>
      <c r="J275" s="10"/>
      <c r="K275" s="10"/>
      <c r="L275" s="10"/>
      <c r="M275" s="10"/>
      <c r="N275" s="10"/>
      <c r="O275" s="10"/>
    </row>
    <row r="276" spans="1:15" ht="15" customHeight="1" x14ac:dyDescent="0.25">
      <c r="A276" s="4" t="s">
        <v>4934</v>
      </c>
      <c r="B276" s="4">
        <f>'Gene Table'!B277</f>
        <v>10656</v>
      </c>
      <c r="C276" s="4" t="str">
        <f>'Gene Table'!C277</f>
        <v>TP53</v>
      </c>
      <c r="D276" s="11">
        <v>35</v>
      </c>
      <c r="E276" s="11">
        <v>35</v>
      </c>
      <c r="F276" s="10"/>
      <c r="G276" s="10"/>
      <c r="H276" s="10"/>
      <c r="I276" s="10"/>
      <c r="J276" s="10"/>
      <c r="K276" s="10"/>
      <c r="L276" s="10"/>
      <c r="M276" s="10"/>
      <c r="N276" s="10"/>
      <c r="O276" s="10"/>
    </row>
    <row r="277" spans="1:15" ht="15" customHeight="1" x14ac:dyDescent="0.25">
      <c r="A277" s="4" t="s">
        <v>4935</v>
      </c>
      <c r="B277" s="4">
        <f>'Gene Table'!B278</f>
        <v>10662</v>
      </c>
      <c r="C277" s="4" t="str">
        <f>'Gene Table'!C278</f>
        <v>TP53</v>
      </c>
      <c r="D277" s="11">
        <v>35</v>
      </c>
      <c r="E277" s="11">
        <v>35</v>
      </c>
      <c r="F277" s="10"/>
      <c r="G277" s="10"/>
      <c r="H277" s="10"/>
      <c r="I277" s="10"/>
      <c r="J277" s="10"/>
      <c r="K277" s="10"/>
      <c r="L277" s="10"/>
      <c r="M277" s="10"/>
      <c r="N277" s="10"/>
      <c r="O277" s="10"/>
    </row>
    <row r="278" spans="1:15" ht="15" customHeight="1" x14ac:dyDescent="0.25">
      <c r="A278" s="4" t="s">
        <v>4936</v>
      </c>
      <c r="B278" s="4">
        <f>'Gene Table'!B279</f>
        <v>6549</v>
      </c>
      <c r="C278" s="4" t="str">
        <f>'Gene Table'!C279</f>
        <v>TP53</v>
      </c>
      <c r="D278" s="11">
        <v>35</v>
      </c>
      <c r="E278" s="11">
        <v>35</v>
      </c>
      <c r="F278" s="10"/>
      <c r="G278" s="10"/>
      <c r="H278" s="10"/>
      <c r="I278" s="10"/>
      <c r="J278" s="10"/>
      <c r="K278" s="10"/>
      <c r="L278" s="10"/>
      <c r="M278" s="10"/>
      <c r="N278" s="10"/>
      <c r="O278" s="10"/>
    </row>
    <row r="279" spans="1:15" ht="15" customHeight="1" x14ac:dyDescent="0.25">
      <c r="A279" s="4" t="s">
        <v>4937</v>
      </c>
      <c r="B279" s="4">
        <f>'Gene Table'!B280</f>
        <v>10668</v>
      </c>
      <c r="C279" s="4" t="str">
        <f>'Gene Table'!C280</f>
        <v>TP53</v>
      </c>
      <c r="D279" s="11">
        <v>35</v>
      </c>
      <c r="E279" s="11">
        <v>35</v>
      </c>
      <c r="F279" s="10"/>
      <c r="G279" s="10"/>
      <c r="H279" s="10"/>
      <c r="I279" s="10"/>
      <c r="J279" s="10"/>
      <c r="K279" s="10"/>
      <c r="L279" s="10"/>
      <c r="M279" s="10"/>
      <c r="N279" s="10"/>
      <c r="O279" s="10"/>
    </row>
    <row r="280" spans="1:15" ht="15" customHeight="1" x14ac:dyDescent="0.25">
      <c r="A280" s="4" t="s">
        <v>4938</v>
      </c>
      <c r="B280" s="4">
        <f>'Gene Table'!B281</f>
        <v>43629</v>
      </c>
      <c r="C280" s="4" t="str">
        <f>'Gene Table'!C281</f>
        <v>TP53</v>
      </c>
      <c r="D280" s="11">
        <v>35</v>
      </c>
      <c r="E280" s="11">
        <v>35</v>
      </c>
      <c r="F280" s="10"/>
      <c r="G280" s="10"/>
      <c r="H280" s="10"/>
      <c r="I280" s="10"/>
      <c r="J280" s="10"/>
      <c r="K280" s="10"/>
      <c r="L280" s="10"/>
      <c r="M280" s="10"/>
      <c r="N280" s="10"/>
      <c r="O280" s="10"/>
    </row>
    <row r="281" spans="1:15" ht="15" customHeight="1" x14ac:dyDescent="0.25">
      <c r="A281" s="4" t="s">
        <v>4939</v>
      </c>
      <c r="B281" s="4">
        <f>'Gene Table'!B282</f>
        <v>43871</v>
      </c>
      <c r="C281" s="4" t="str">
        <f>'Gene Table'!C282</f>
        <v>TP53</v>
      </c>
      <c r="D281" s="11">
        <v>35</v>
      </c>
      <c r="E281" s="11">
        <v>35</v>
      </c>
      <c r="F281" s="10"/>
      <c r="G281" s="10"/>
      <c r="H281" s="10"/>
      <c r="I281" s="10"/>
      <c r="J281" s="10"/>
      <c r="K281" s="10"/>
      <c r="L281" s="10"/>
      <c r="M281" s="10"/>
      <c r="N281" s="10"/>
      <c r="O281" s="10"/>
    </row>
    <row r="282" spans="1:15" ht="15" customHeight="1" x14ac:dyDescent="0.25">
      <c r="A282" s="4" t="s">
        <v>4940</v>
      </c>
      <c r="B282" s="4">
        <f>'Gene Table'!B283</f>
        <v>10817</v>
      </c>
      <c r="C282" s="4" t="str">
        <f>'Gene Table'!C283</f>
        <v>TP53</v>
      </c>
      <c r="D282" s="11">
        <v>35</v>
      </c>
      <c r="E282" s="11">
        <v>35</v>
      </c>
      <c r="F282" s="10"/>
      <c r="G282" s="10"/>
      <c r="H282" s="10"/>
      <c r="I282" s="10"/>
      <c r="J282" s="10"/>
      <c r="K282" s="10"/>
      <c r="L282" s="10"/>
      <c r="M282" s="10"/>
      <c r="N282" s="10"/>
      <c r="O282" s="10"/>
    </row>
    <row r="283" spans="1:15" ht="15" customHeight="1" x14ac:dyDescent="0.25">
      <c r="A283" s="4" t="s">
        <v>4941</v>
      </c>
      <c r="B283" s="4">
        <f>'Gene Table'!B284</f>
        <v>10771</v>
      </c>
      <c r="C283" s="4" t="str">
        <f>'Gene Table'!C284</f>
        <v>TP53</v>
      </c>
      <c r="D283" s="11">
        <v>35</v>
      </c>
      <c r="E283" s="11">
        <v>35</v>
      </c>
      <c r="F283" s="10"/>
      <c r="G283" s="10"/>
      <c r="H283" s="10"/>
      <c r="I283" s="10"/>
      <c r="J283" s="10"/>
      <c r="K283" s="10"/>
      <c r="L283" s="10"/>
      <c r="M283" s="10"/>
      <c r="N283" s="10"/>
      <c r="O283" s="10"/>
    </row>
    <row r="284" spans="1:15" ht="15" customHeight="1" x14ac:dyDescent="0.25">
      <c r="A284" s="4" t="s">
        <v>4942</v>
      </c>
      <c r="B284" s="4">
        <f>'Gene Table'!B285</f>
        <v>10988</v>
      </c>
      <c r="C284" s="4" t="str">
        <f>'Gene Table'!C285</f>
        <v>TP53</v>
      </c>
      <c r="D284" s="11">
        <v>35</v>
      </c>
      <c r="E284" s="11">
        <v>35</v>
      </c>
      <c r="F284" s="10"/>
      <c r="G284" s="10"/>
      <c r="H284" s="10"/>
      <c r="I284" s="10"/>
      <c r="J284" s="10"/>
      <c r="K284" s="10"/>
      <c r="L284" s="10"/>
      <c r="M284" s="10"/>
      <c r="N284" s="10"/>
      <c r="O284" s="10"/>
    </row>
    <row r="285" spans="1:15" ht="15" customHeight="1" x14ac:dyDescent="0.25">
      <c r="A285" s="4" t="s">
        <v>4943</v>
      </c>
      <c r="B285" s="4">
        <f>'Gene Table'!B286</f>
        <v>10794</v>
      </c>
      <c r="C285" s="4" t="str">
        <f>'Gene Table'!C286</f>
        <v>TP53</v>
      </c>
      <c r="D285" s="11">
        <v>35</v>
      </c>
      <c r="E285" s="11">
        <v>35</v>
      </c>
      <c r="F285" s="10"/>
      <c r="G285" s="10"/>
      <c r="H285" s="10"/>
      <c r="I285" s="10"/>
      <c r="J285" s="10"/>
      <c r="K285" s="10"/>
      <c r="L285" s="10"/>
      <c r="M285" s="10"/>
      <c r="N285" s="10"/>
      <c r="O285" s="10"/>
    </row>
    <row r="286" spans="1:15" ht="15" customHeight="1" x14ac:dyDescent="0.25">
      <c r="A286" s="4" t="s">
        <v>4944</v>
      </c>
      <c r="B286" s="4">
        <f>'Gene Table'!B287</f>
        <v>10867</v>
      </c>
      <c r="C286" s="4" t="str">
        <f>'Gene Table'!C287</f>
        <v>TP53</v>
      </c>
      <c r="D286" s="11">
        <v>35</v>
      </c>
      <c r="E286" s="11">
        <v>35</v>
      </c>
      <c r="F286" s="10"/>
      <c r="G286" s="10"/>
      <c r="H286" s="10"/>
      <c r="I286" s="10"/>
      <c r="J286" s="10"/>
      <c r="K286" s="10"/>
      <c r="L286" s="10"/>
      <c r="M286" s="10"/>
      <c r="N286" s="10"/>
      <c r="O286" s="10"/>
    </row>
    <row r="287" spans="1:15" ht="15" customHeight="1" x14ac:dyDescent="0.25">
      <c r="A287" s="4" t="s">
        <v>4945</v>
      </c>
      <c r="B287" s="4">
        <f>'Gene Table'!B288</f>
        <v>10958</v>
      </c>
      <c r="C287" s="4" t="str">
        <f>'Gene Table'!C288</f>
        <v>TP53</v>
      </c>
      <c r="D287" s="11">
        <v>35</v>
      </c>
      <c r="E287" s="11">
        <v>35</v>
      </c>
      <c r="F287" s="10"/>
      <c r="G287" s="10"/>
      <c r="H287" s="10"/>
      <c r="I287" s="10"/>
      <c r="J287" s="10"/>
      <c r="K287" s="10"/>
      <c r="L287" s="10"/>
      <c r="M287" s="10"/>
      <c r="N287" s="10"/>
      <c r="O287" s="10"/>
    </row>
    <row r="288" spans="1:15" ht="15" customHeight="1" x14ac:dyDescent="0.25">
      <c r="A288" s="4" t="s">
        <v>4946</v>
      </c>
      <c r="B288" s="4">
        <f>'Gene Table'!B289</f>
        <v>10719</v>
      </c>
      <c r="C288" s="4" t="str">
        <f>'Gene Table'!C289</f>
        <v>TP53</v>
      </c>
      <c r="D288" s="11">
        <v>35</v>
      </c>
      <c r="E288" s="11">
        <v>35</v>
      </c>
      <c r="F288" s="10"/>
      <c r="G288" s="10"/>
      <c r="H288" s="10"/>
      <c r="I288" s="10"/>
      <c r="J288" s="10"/>
      <c r="K288" s="10"/>
      <c r="L288" s="10"/>
      <c r="M288" s="10"/>
      <c r="N288" s="10"/>
      <c r="O288" s="10"/>
    </row>
    <row r="289" spans="1:15" ht="15" customHeight="1" x14ac:dyDescent="0.25">
      <c r="A289" s="4" t="s">
        <v>4947</v>
      </c>
      <c r="B289" s="4">
        <f>'Gene Table'!B290</f>
        <v>10891</v>
      </c>
      <c r="C289" s="4" t="str">
        <f>'Gene Table'!C290</f>
        <v>TP53</v>
      </c>
      <c r="D289" s="11">
        <v>35</v>
      </c>
      <c r="E289" s="11">
        <v>35</v>
      </c>
      <c r="F289" s="10"/>
      <c r="G289" s="10"/>
      <c r="H289" s="10"/>
      <c r="I289" s="10"/>
      <c r="J289" s="10"/>
      <c r="K289" s="10"/>
      <c r="L289" s="10"/>
      <c r="M289" s="10"/>
      <c r="N289" s="10"/>
      <c r="O289" s="10"/>
    </row>
    <row r="290" spans="1:15" ht="15" customHeight="1" x14ac:dyDescent="0.25">
      <c r="A290" s="4" t="s">
        <v>4948</v>
      </c>
      <c r="B290" s="4">
        <f>'Gene Table'!B291</f>
        <v>10659</v>
      </c>
      <c r="C290" s="4" t="str">
        <f>'Gene Table'!C291</f>
        <v>TP53</v>
      </c>
      <c r="D290" s="11">
        <v>35</v>
      </c>
      <c r="E290" s="11">
        <v>35</v>
      </c>
      <c r="F290" s="10"/>
      <c r="G290" s="10"/>
      <c r="H290" s="10"/>
      <c r="I290" s="10"/>
      <c r="J290" s="10"/>
      <c r="K290" s="10"/>
      <c r="L290" s="10"/>
      <c r="M290" s="10"/>
      <c r="N290" s="10"/>
      <c r="O290" s="10"/>
    </row>
    <row r="291" spans="1:15" ht="15" customHeight="1" x14ac:dyDescent="0.25">
      <c r="A291" s="4" t="s">
        <v>4949</v>
      </c>
      <c r="B291" s="4">
        <f>'Gene Table'!B292</f>
        <v>10660</v>
      </c>
      <c r="C291" s="4" t="str">
        <f>'Gene Table'!C292</f>
        <v>TP53</v>
      </c>
      <c r="D291" s="11">
        <v>35</v>
      </c>
      <c r="E291" s="11">
        <v>35</v>
      </c>
      <c r="F291" s="10"/>
      <c r="G291" s="10"/>
      <c r="H291" s="10"/>
      <c r="I291" s="10"/>
      <c r="J291" s="10"/>
      <c r="K291" s="10"/>
      <c r="L291" s="10"/>
      <c r="M291" s="10"/>
      <c r="N291" s="10"/>
      <c r="O291" s="10"/>
    </row>
    <row r="292" spans="1:15" ht="15" customHeight="1" x14ac:dyDescent="0.25">
      <c r="A292" s="4" t="s">
        <v>4950</v>
      </c>
      <c r="B292" s="4">
        <f>'Gene Table'!B293</f>
        <v>43896</v>
      </c>
      <c r="C292" s="4" t="str">
        <f>'Gene Table'!C293</f>
        <v>TP53</v>
      </c>
      <c r="D292" s="11">
        <v>35</v>
      </c>
      <c r="E292" s="11">
        <v>35</v>
      </c>
      <c r="F292" s="10"/>
      <c r="G292" s="10"/>
      <c r="H292" s="10"/>
      <c r="I292" s="10"/>
      <c r="J292" s="10"/>
      <c r="K292" s="10"/>
      <c r="L292" s="10"/>
      <c r="M292" s="10"/>
      <c r="N292" s="10"/>
      <c r="O292" s="10"/>
    </row>
    <row r="293" spans="1:15" ht="15" customHeight="1" x14ac:dyDescent="0.25">
      <c r="A293" s="4" t="s">
        <v>4951</v>
      </c>
      <c r="B293" s="4">
        <f>'Gene Table'!B294</f>
        <v>10779</v>
      </c>
      <c r="C293" s="4" t="str">
        <f>'Gene Table'!C294</f>
        <v>TP53</v>
      </c>
      <c r="D293" s="11">
        <v>35</v>
      </c>
      <c r="E293" s="11">
        <v>35</v>
      </c>
      <c r="F293" s="10"/>
      <c r="G293" s="10"/>
      <c r="H293" s="10"/>
      <c r="I293" s="10"/>
      <c r="J293" s="10"/>
      <c r="K293" s="10"/>
      <c r="L293" s="10"/>
      <c r="M293" s="10"/>
      <c r="N293" s="10"/>
      <c r="O293" s="10"/>
    </row>
    <row r="294" spans="1:15" ht="15" customHeight="1" x14ac:dyDescent="0.25">
      <c r="A294" s="4" t="s">
        <v>4952</v>
      </c>
      <c r="B294" s="4">
        <f>'Gene Table'!B295</f>
        <v>10893</v>
      </c>
      <c r="C294" s="4" t="str">
        <f>'Gene Table'!C295</f>
        <v>TP53</v>
      </c>
      <c r="D294" s="11">
        <v>35</v>
      </c>
      <c r="E294" s="11">
        <v>35</v>
      </c>
      <c r="F294" s="10"/>
      <c r="G294" s="10"/>
      <c r="H294" s="10"/>
      <c r="I294" s="10"/>
      <c r="J294" s="10"/>
      <c r="K294" s="10"/>
      <c r="L294" s="10"/>
      <c r="M294" s="10"/>
      <c r="N294" s="10"/>
      <c r="O294" s="10"/>
    </row>
    <row r="295" spans="1:15" ht="15" customHeight="1" x14ac:dyDescent="0.25">
      <c r="A295" s="4" t="s">
        <v>4953</v>
      </c>
      <c r="B295" s="4">
        <f>'Gene Table'!B296</f>
        <v>10701</v>
      </c>
      <c r="C295" s="4" t="str">
        <f>'Gene Table'!C296</f>
        <v>TP53</v>
      </c>
      <c r="D295" s="11">
        <v>35</v>
      </c>
      <c r="E295" s="11">
        <v>35</v>
      </c>
      <c r="F295" s="10"/>
      <c r="G295" s="10"/>
      <c r="H295" s="10"/>
      <c r="I295" s="10"/>
      <c r="J295" s="10"/>
      <c r="K295" s="10"/>
      <c r="L295" s="10"/>
      <c r="M295" s="10"/>
      <c r="N295" s="10"/>
      <c r="O295" s="10"/>
    </row>
    <row r="296" spans="1:15" ht="15" customHeight="1" x14ac:dyDescent="0.25">
      <c r="A296" s="4" t="s">
        <v>4954</v>
      </c>
      <c r="B296" s="4">
        <f>'Gene Table'!B297</f>
        <v>10939</v>
      </c>
      <c r="C296" s="4" t="str">
        <f>'Gene Table'!C297</f>
        <v>TP53</v>
      </c>
      <c r="D296" s="11">
        <v>35</v>
      </c>
      <c r="E296" s="11">
        <v>35</v>
      </c>
      <c r="F296" s="10"/>
      <c r="G296" s="10"/>
      <c r="H296" s="10"/>
      <c r="I296" s="10"/>
      <c r="J296" s="10"/>
      <c r="K296" s="10"/>
      <c r="L296" s="10"/>
      <c r="M296" s="10"/>
      <c r="N296" s="10"/>
      <c r="O296" s="10"/>
    </row>
    <row r="297" spans="1:15" ht="15" customHeight="1" x14ac:dyDescent="0.25">
      <c r="A297" s="4" t="s">
        <v>4955</v>
      </c>
      <c r="B297" s="4">
        <f>'Gene Table'!B298</f>
        <v>10887</v>
      </c>
      <c r="C297" s="4" t="str">
        <f>'Gene Table'!C298</f>
        <v>TP53</v>
      </c>
      <c r="D297" s="11">
        <v>35</v>
      </c>
      <c r="E297" s="11">
        <v>35</v>
      </c>
      <c r="F297" s="10"/>
      <c r="G297" s="10"/>
      <c r="H297" s="10"/>
      <c r="I297" s="10"/>
      <c r="J297" s="10"/>
      <c r="K297" s="10"/>
      <c r="L297" s="10"/>
      <c r="M297" s="10"/>
      <c r="N297" s="10"/>
      <c r="O297" s="10"/>
    </row>
    <row r="298" spans="1:15" ht="15" customHeight="1" x14ac:dyDescent="0.25">
      <c r="A298" s="4" t="s">
        <v>4956</v>
      </c>
      <c r="B298" s="4">
        <f>'Gene Table'!B299</f>
        <v>10863</v>
      </c>
      <c r="C298" s="4" t="str">
        <f>'Gene Table'!C299</f>
        <v>TP53</v>
      </c>
      <c r="D298" s="11">
        <v>35</v>
      </c>
      <c r="E298" s="11">
        <v>35</v>
      </c>
      <c r="F298" s="10"/>
      <c r="G298" s="10"/>
      <c r="H298" s="10"/>
      <c r="I298" s="10"/>
      <c r="J298" s="10"/>
      <c r="K298" s="10"/>
      <c r="L298" s="10"/>
      <c r="M298" s="10"/>
      <c r="N298" s="10"/>
      <c r="O298" s="10"/>
    </row>
    <row r="299" spans="1:15" ht="15" customHeight="1" x14ac:dyDescent="0.25">
      <c r="A299" s="4" t="s">
        <v>4957</v>
      </c>
      <c r="B299" s="4">
        <f>'Gene Table'!B300</f>
        <v>43714</v>
      </c>
      <c r="C299" s="4" t="str">
        <f>'Gene Table'!C300</f>
        <v>TP53</v>
      </c>
      <c r="D299" s="11">
        <v>35</v>
      </c>
      <c r="E299" s="11">
        <v>35</v>
      </c>
      <c r="F299" s="10"/>
      <c r="G299" s="10"/>
      <c r="H299" s="10"/>
      <c r="I299" s="10"/>
      <c r="J299" s="10"/>
      <c r="K299" s="10"/>
      <c r="L299" s="10"/>
      <c r="M299" s="10"/>
      <c r="N299" s="10"/>
      <c r="O299" s="10"/>
    </row>
    <row r="300" spans="1:15" ht="15" customHeight="1" x14ac:dyDescent="0.25">
      <c r="A300" s="4" t="s">
        <v>4958</v>
      </c>
      <c r="B300" s="4">
        <f>'Gene Table'!B301</f>
        <v>10728</v>
      </c>
      <c r="C300" s="4" t="str">
        <f>'Gene Table'!C301</f>
        <v>TP53</v>
      </c>
      <c r="D300" s="11">
        <v>35</v>
      </c>
      <c r="E300" s="11">
        <v>35</v>
      </c>
      <c r="F300" s="10"/>
      <c r="G300" s="10"/>
      <c r="H300" s="10"/>
      <c r="I300" s="10"/>
      <c r="J300" s="10"/>
      <c r="K300" s="10"/>
      <c r="L300" s="10"/>
      <c r="M300" s="10"/>
      <c r="N300" s="10"/>
      <c r="O300" s="10"/>
    </row>
    <row r="301" spans="1:15" ht="15" customHeight="1" x14ac:dyDescent="0.25">
      <c r="A301" s="4" t="s">
        <v>4959</v>
      </c>
      <c r="B301" s="4">
        <f>'Gene Table'!B302</f>
        <v>10724</v>
      </c>
      <c r="C301" s="4" t="str">
        <f>'Gene Table'!C302</f>
        <v>TP53</v>
      </c>
      <c r="D301" s="11">
        <v>35</v>
      </c>
      <c r="E301" s="11">
        <v>35</v>
      </c>
      <c r="F301" s="10"/>
      <c r="G301" s="10"/>
      <c r="H301" s="10"/>
      <c r="I301" s="10"/>
      <c r="J301" s="10"/>
      <c r="K301" s="10"/>
      <c r="L301" s="10"/>
      <c r="M301" s="10"/>
      <c r="N301" s="10"/>
      <c r="O301" s="10"/>
    </row>
    <row r="302" spans="1:15" ht="15" customHeight="1" x14ac:dyDescent="0.25">
      <c r="A302" s="4" t="s">
        <v>4960</v>
      </c>
      <c r="B302" s="4">
        <f>'Gene Table'!B303</f>
        <v>43585</v>
      </c>
      <c r="C302" s="4" t="str">
        <f>'Gene Table'!C303</f>
        <v>TP53</v>
      </c>
      <c r="D302" s="11">
        <v>35</v>
      </c>
      <c r="E302" s="11">
        <v>35</v>
      </c>
      <c r="F302" s="10"/>
      <c r="G302" s="10"/>
      <c r="H302" s="10"/>
      <c r="I302" s="10"/>
      <c r="J302" s="10"/>
      <c r="K302" s="10"/>
      <c r="L302" s="10"/>
      <c r="M302" s="10"/>
      <c r="N302" s="10"/>
      <c r="O302" s="10"/>
    </row>
    <row r="303" spans="1:15" ht="15" customHeight="1" x14ac:dyDescent="0.25">
      <c r="A303" s="4" t="s">
        <v>4961</v>
      </c>
      <c r="B303" s="4">
        <f>'Gene Table'!B304</f>
        <v>10992</v>
      </c>
      <c r="C303" s="4" t="str">
        <f>'Gene Table'!C304</f>
        <v>TP53</v>
      </c>
      <c r="D303" s="11">
        <v>35</v>
      </c>
      <c r="E303" s="11">
        <v>35</v>
      </c>
      <c r="F303" s="10"/>
      <c r="G303" s="10"/>
      <c r="H303" s="10"/>
      <c r="I303" s="10"/>
      <c r="J303" s="10"/>
      <c r="K303" s="10"/>
      <c r="L303" s="10"/>
      <c r="M303" s="10"/>
      <c r="N303" s="10"/>
      <c r="O303" s="10"/>
    </row>
    <row r="304" spans="1:15" ht="15" customHeight="1" x14ac:dyDescent="0.25">
      <c r="A304" s="4" t="s">
        <v>4962</v>
      </c>
      <c r="B304" s="4">
        <f>'Gene Table'!B305</f>
        <v>10704</v>
      </c>
      <c r="C304" s="4" t="str">
        <f>'Gene Table'!C305</f>
        <v>TP53</v>
      </c>
      <c r="D304" s="11">
        <v>35</v>
      </c>
      <c r="E304" s="11">
        <v>35</v>
      </c>
      <c r="F304" s="10"/>
      <c r="G304" s="10"/>
      <c r="H304" s="10"/>
      <c r="I304" s="10"/>
      <c r="J304" s="10"/>
      <c r="K304" s="10"/>
      <c r="L304" s="10"/>
      <c r="M304" s="10"/>
      <c r="N304" s="10"/>
      <c r="O304" s="10"/>
    </row>
    <row r="305" spans="1:15" ht="15" customHeight="1" x14ac:dyDescent="0.25">
      <c r="A305" s="4" t="s">
        <v>4963</v>
      </c>
      <c r="B305" s="4">
        <f>'Gene Table'!B306</f>
        <v>10722</v>
      </c>
      <c r="C305" s="4" t="str">
        <f>'Gene Table'!C306</f>
        <v>TP53</v>
      </c>
      <c r="D305" s="11">
        <v>35</v>
      </c>
      <c r="E305" s="11">
        <v>35</v>
      </c>
      <c r="F305" s="10"/>
      <c r="G305" s="10"/>
      <c r="H305" s="10"/>
      <c r="I305" s="10"/>
      <c r="J305" s="10"/>
      <c r="K305" s="10"/>
      <c r="L305" s="10"/>
      <c r="M305" s="10"/>
      <c r="N305" s="10"/>
      <c r="O305" s="10"/>
    </row>
    <row r="306" spans="1:15" ht="15" customHeight="1" x14ac:dyDescent="0.25">
      <c r="A306" s="4" t="s">
        <v>4964</v>
      </c>
      <c r="B306" s="4">
        <f>'Gene Table'!B307</f>
        <v>10726</v>
      </c>
      <c r="C306" s="4" t="str">
        <f>'Gene Table'!C307</f>
        <v>TP53</v>
      </c>
      <c r="D306" s="11">
        <v>35</v>
      </c>
      <c r="E306" s="11">
        <v>35</v>
      </c>
      <c r="F306" s="10"/>
      <c r="G306" s="10"/>
      <c r="H306" s="10"/>
      <c r="I306" s="10"/>
      <c r="J306" s="10"/>
      <c r="K306" s="10"/>
      <c r="L306" s="10"/>
      <c r="M306" s="10"/>
      <c r="N306" s="10"/>
      <c r="O306" s="10"/>
    </row>
    <row r="307" spans="1:15" ht="15" customHeight="1" x14ac:dyDescent="0.25">
      <c r="A307" s="4" t="s">
        <v>4965</v>
      </c>
      <c r="B307" s="4">
        <f>'Gene Table'!B308</f>
        <v>10856</v>
      </c>
      <c r="C307" s="4" t="str">
        <f>'Gene Table'!C308</f>
        <v>TP53</v>
      </c>
      <c r="D307" s="11">
        <v>35</v>
      </c>
      <c r="E307" s="11">
        <v>35</v>
      </c>
      <c r="F307" s="10"/>
      <c r="G307" s="10"/>
      <c r="H307" s="10"/>
      <c r="I307" s="10"/>
      <c r="J307" s="10"/>
      <c r="K307" s="10"/>
      <c r="L307" s="10"/>
      <c r="M307" s="10"/>
      <c r="N307" s="10"/>
      <c r="O307" s="10"/>
    </row>
    <row r="308" spans="1:15" ht="15" customHeight="1" x14ac:dyDescent="0.25">
      <c r="A308" s="4" t="s">
        <v>4966</v>
      </c>
      <c r="B308" s="4">
        <f>'Gene Table'!B309</f>
        <v>10710</v>
      </c>
      <c r="C308" s="4" t="str">
        <f>'Gene Table'!C309</f>
        <v>TP53</v>
      </c>
      <c r="D308" s="11">
        <v>35</v>
      </c>
      <c r="E308" s="11">
        <v>35</v>
      </c>
      <c r="F308" s="10"/>
      <c r="G308" s="10"/>
      <c r="H308" s="10"/>
      <c r="I308" s="10"/>
      <c r="J308" s="10"/>
      <c r="K308" s="10"/>
      <c r="L308" s="10"/>
      <c r="M308" s="10"/>
      <c r="N308" s="10"/>
      <c r="O308" s="10"/>
    </row>
    <row r="309" spans="1:15" ht="15" customHeight="1" x14ac:dyDescent="0.25">
      <c r="A309" s="4" t="s">
        <v>4967</v>
      </c>
      <c r="B309" s="4">
        <f>'Gene Table'!B310</f>
        <v>11066</v>
      </c>
      <c r="C309" s="4" t="str">
        <f>'Gene Table'!C310</f>
        <v>TP53</v>
      </c>
      <c r="D309" s="11">
        <v>35</v>
      </c>
      <c r="E309" s="11">
        <v>35</v>
      </c>
      <c r="F309" s="10"/>
      <c r="G309" s="10"/>
      <c r="H309" s="10"/>
      <c r="I309" s="10"/>
      <c r="J309" s="10"/>
      <c r="K309" s="10"/>
      <c r="L309" s="10"/>
      <c r="M309" s="10"/>
      <c r="N309" s="10"/>
      <c r="O309" s="10"/>
    </row>
    <row r="310" spans="1:15" ht="15" customHeight="1" x14ac:dyDescent="0.25">
      <c r="A310" s="4" t="s">
        <v>4968</v>
      </c>
      <c r="B310" s="4">
        <f>'Gene Table'!B311</f>
        <v>26449</v>
      </c>
      <c r="C310" s="4" t="str">
        <f>'Gene Table'!C311</f>
        <v>TSHR</v>
      </c>
      <c r="D310" s="11">
        <v>35</v>
      </c>
      <c r="E310" s="11">
        <v>35</v>
      </c>
      <c r="F310" s="10"/>
      <c r="G310" s="10"/>
      <c r="H310" s="10"/>
      <c r="I310" s="10"/>
      <c r="J310" s="10"/>
      <c r="K310" s="10"/>
      <c r="L310" s="10"/>
      <c r="M310" s="10"/>
      <c r="N310" s="10"/>
      <c r="O310" s="10"/>
    </row>
    <row r="311" spans="1:15" ht="15" customHeight="1" x14ac:dyDescent="0.25">
      <c r="A311" s="4" t="s">
        <v>4969</v>
      </c>
      <c r="B311" s="4">
        <f>'Gene Table'!B312</f>
        <v>26450</v>
      </c>
      <c r="C311" s="4" t="str">
        <f>'Gene Table'!C312</f>
        <v>TSHR</v>
      </c>
      <c r="D311" s="11">
        <v>35</v>
      </c>
      <c r="E311" s="11">
        <v>35</v>
      </c>
      <c r="F311" s="10"/>
      <c r="G311" s="10"/>
      <c r="H311" s="10"/>
      <c r="I311" s="10"/>
      <c r="J311" s="10"/>
      <c r="K311" s="10"/>
      <c r="L311" s="10"/>
      <c r="M311" s="10"/>
      <c r="N311" s="10"/>
      <c r="O311" s="10"/>
    </row>
    <row r="312" spans="1:15" ht="15" customHeight="1" x14ac:dyDescent="0.25">
      <c r="A312" s="4" t="s">
        <v>4970</v>
      </c>
      <c r="B312" s="4">
        <f>'Gene Table'!B313</f>
        <v>26448</v>
      </c>
      <c r="C312" s="4" t="str">
        <f>'Gene Table'!C313</f>
        <v>TSHR</v>
      </c>
      <c r="D312" s="11">
        <v>35</v>
      </c>
      <c r="E312" s="11">
        <v>35</v>
      </c>
      <c r="F312" s="10"/>
      <c r="G312" s="10"/>
      <c r="H312" s="10"/>
      <c r="I312" s="10"/>
      <c r="J312" s="10"/>
      <c r="K312" s="10"/>
      <c r="L312" s="10"/>
      <c r="M312" s="10"/>
      <c r="N312" s="10"/>
      <c r="O312" s="10"/>
    </row>
    <row r="313" spans="1:15" ht="15" customHeight="1" x14ac:dyDescent="0.25">
      <c r="A313" s="4" t="s">
        <v>4971</v>
      </c>
      <c r="B313" s="4">
        <f>'Gene Table'!B314</f>
        <v>26484</v>
      </c>
      <c r="C313" s="4" t="str">
        <f>'Gene Table'!C314</f>
        <v>TSHR</v>
      </c>
      <c r="D313" s="11">
        <v>35</v>
      </c>
      <c r="E313" s="11">
        <v>35</v>
      </c>
      <c r="F313" s="10"/>
      <c r="G313" s="10"/>
      <c r="H313" s="10"/>
      <c r="I313" s="10"/>
      <c r="J313" s="10"/>
      <c r="K313" s="10"/>
      <c r="L313" s="10"/>
      <c r="M313" s="10"/>
      <c r="N313" s="10"/>
      <c r="O313" s="10"/>
    </row>
    <row r="314" spans="1:15" ht="15" customHeight="1" x14ac:dyDescent="0.25">
      <c r="A314" s="4" t="s">
        <v>4972</v>
      </c>
      <c r="B314" s="4">
        <f>'Gene Table'!B315</f>
        <v>26451</v>
      </c>
      <c r="C314" s="4" t="str">
        <f>'Gene Table'!C315</f>
        <v>TSHR</v>
      </c>
      <c r="D314" s="11">
        <v>35</v>
      </c>
      <c r="E314" s="11">
        <v>35</v>
      </c>
      <c r="F314" s="10"/>
      <c r="G314" s="10"/>
      <c r="H314" s="10"/>
      <c r="I314" s="10"/>
      <c r="J314" s="10"/>
      <c r="K314" s="10"/>
      <c r="L314" s="10"/>
      <c r="M314" s="10"/>
      <c r="N314" s="10"/>
      <c r="O314" s="10"/>
    </row>
    <row r="315" spans="1:15" ht="15" customHeight="1" x14ac:dyDescent="0.25">
      <c r="A315" s="4" t="s">
        <v>4973</v>
      </c>
      <c r="B315" s="4">
        <f>'Gene Table'!B316</f>
        <v>26415</v>
      </c>
      <c r="C315" s="4" t="str">
        <f>'Gene Table'!C316</f>
        <v>TSHR</v>
      </c>
      <c r="D315" s="11">
        <v>35</v>
      </c>
      <c r="E315" s="11">
        <v>35</v>
      </c>
      <c r="F315" s="10"/>
      <c r="G315" s="10"/>
      <c r="H315" s="10"/>
      <c r="I315" s="10"/>
      <c r="J315" s="10"/>
      <c r="K315" s="10"/>
      <c r="L315" s="10"/>
      <c r="M315" s="10"/>
      <c r="N315" s="10"/>
      <c r="O315" s="10"/>
    </row>
    <row r="316" spans="1:15" ht="15" customHeight="1" x14ac:dyDescent="0.25">
      <c r="A316" s="4" t="s">
        <v>4974</v>
      </c>
      <c r="B316" s="4">
        <f>'Gene Table'!B317</f>
        <v>26416</v>
      </c>
      <c r="C316" s="4" t="str">
        <f>'Gene Table'!C317</f>
        <v>TSHR</v>
      </c>
      <c r="D316" s="11">
        <v>35</v>
      </c>
      <c r="E316" s="11">
        <v>35</v>
      </c>
      <c r="F316" s="10"/>
      <c r="G316" s="10"/>
      <c r="H316" s="10"/>
      <c r="I316" s="10"/>
      <c r="J316" s="10"/>
      <c r="K316" s="10"/>
      <c r="L316" s="10"/>
      <c r="M316" s="10"/>
      <c r="N316" s="10"/>
      <c r="O316" s="10"/>
    </row>
    <row r="317" spans="1:15" ht="15" customHeight="1" x14ac:dyDescent="0.25">
      <c r="A317" s="4" t="s">
        <v>4975</v>
      </c>
      <c r="B317" s="4">
        <f>'Gene Table'!B318</f>
        <v>26417</v>
      </c>
      <c r="C317" s="4" t="str">
        <f>'Gene Table'!C318</f>
        <v>TSHR</v>
      </c>
      <c r="D317" s="11">
        <v>35</v>
      </c>
      <c r="E317" s="11">
        <v>35</v>
      </c>
      <c r="F317" s="10"/>
      <c r="G317" s="10"/>
      <c r="H317" s="10"/>
      <c r="I317" s="10"/>
      <c r="J317" s="10"/>
      <c r="K317" s="10"/>
      <c r="L317" s="10"/>
      <c r="M317" s="10"/>
      <c r="N317" s="10"/>
      <c r="O317" s="10"/>
    </row>
    <row r="318" spans="1:15" ht="15" customHeight="1" x14ac:dyDescent="0.25">
      <c r="A318" s="4" t="s">
        <v>4976</v>
      </c>
      <c r="B318" s="4">
        <f>'Gene Table'!B319</f>
        <v>26453</v>
      </c>
      <c r="C318" s="4" t="str">
        <f>'Gene Table'!C319</f>
        <v>TSHR</v>
      </c>
      <c r="D318" s="11">
        <v>35</v>
      </c>
      <c r="E318" s="11">
        <v>35</v>
      </c>
      <c r="F318" s="10"/>
      <c r="G318" s="10"/>
      <c r="H318" s="10"/>
      <c r="I318" s="10"/>
      <c r="J318" s="10"/>
      <c r="K318" s="10"/>
      <c r="L318" s="10"/>
      <c r="M318" s="10"/>
      <c r="N318" s="10"/>
      <c r="O318" s="10"/>
    </row>
    <row r="319" spans="1:15" ht="15" customHeight="1" x14ac:dyDescent="0.25">
      <c r="A319" s="4" t="s">
        <v>4977</v>
      </c>
      <c r="B319" s="4">
        <f>'Gene Table'!B320</f>
        <v>26422</v>
      </c>
      <c r="C319" s="4" t="str">
        <f>'Gene Table'!C320</f>
        <v>TSHR</v>
      </c>
      <c r="D319" s="11">
        <v>35</v>
      </c>
      <c r="E319" s="11">
        <v>35</v>
      </c>
      <c r="F319" s="10"/>
      <c r="G319" s="10"/>
      <c r="H319" s="10"/>
      <c r="I319" s="10"/>
      <c r="J319" s="10"/>
      <c r="K319" s="10"/>
      <c r="L319" s="10"/>
      <c r="M319" s="10"/>
      <c r="N319" s="10"/>
      <c r="O319" s="10"/>
    </row>
    <row r="320" spans="1:15" ht="15" customHeight="1" x14ac:dyDescent="0.25">
      <c r="A320" s="4" t="s">
        <v>4978</v>
      </c>
      <c r="B320" s="4">
        <f>'Gene Table'!B321</f>
        <v>26423</v>
      </c>
      <c r="C320" s="4" t="str">
        <f>'Gene Table'!C321</f>
        <v>TSHR</v>
      </c>
      <c r="D320" s="11">
        <v>35</v>
      </c>
      <c r="E320" s="11">
        <v>35</v>
      </c>
      <c r="F320" s="10"/>
      <c r="G320" s="10"/>
      <c r="H320" s="10"/>
      <c r="I320" s="10"/>
      <c r="J320" s="10"/>
      <c r="K320" s="10"/>
      <c r="L320" s="10"/>
      <c r="M320" s="10"/>
      <c r="N320" s="10"/>
      <c r="O320" s="10"/>
    </row>
    <row r="321" spans="1:15" ht="15" customHeight="1" x14ac:dyDescent="0.25">
      <c r="A321" s="4" t="s">
        <v>4979</v>
      </c>
      <c r="B321" s="4">
        <f>'Gene Table'!B322</f>
        <v>26418</v>
      </c>
      <c r="C321" s="4" t="str">
        <f>'Gene Table'!C322</f>
        <v>TSHR</v>
      </c>
      <c r="D321" s="11">
        <v>35</v>
      </c>
      <c r="E321" s="11">
        <v>35</v>
      </c>
      <c r="F321" s="10"/>
      <c r="G321" s="10"/>
      <c r="H321" s="10"/>
      <c r="I321" s="10"/>
      <c r="J321" s="10"/>
      <c r="K321" s="10"/>
      <c r="L321" s="10"/>
      <c r="M321" s="10"/>
      <c r="N321" s="10"/>
      <c r="O321" s="10"/>
    </row>
    <row r="322" spans="1:15" ht="15" customHeight="1" x14ac:dyDescent="0.25">
      <c r="A322" s="4" t="s">
        <v>4980</v>
      </c>
      <c r="B322" s="4">
        <f>'Gene Table'!B323</f>
        <v>26420</v>
      </c>
      <c r="C322" s="4" t="str">
        <f>'Gene Table'!C323</f>
        <v>TSHR</v>
      </c>
      <c r="D322" s="11">
        <v>35</v>
      </c>
      <c r="E322" s="11">
        <v>35</v>
      </c>
      <c r="F322" s="10"/>
      <c r="G322" s="10"/>
      <c r="H322" s="10"/>
      <c r="I322" s="10"/>
      <c r="J322" s="10"/>
      <c r="K322" s="10"/>
      <c r="L322" s="10"/>
      <c r="M322" s="10"/>
      <c r="N322" s="10"/>
      <c r="O322" s="10"/>
    </row>
    <row r="323" spans="1:15" ht="15" customHeight="1" x14ac:dyDescent="0.25">
      <c r="A323" s="4" t="s">
        <v>4981</v>
      </c>
      <c r="B323" s="4">
        <f>'Gene Table'!B324</f>
        <v>26419</v>
      </c>
      <c r="C323" s="4" t="str">
        <f>'Gene Table'!C324</f>
        <v>TSHR</v>
      </c>
      <c r="D323" s="11">
        <v>26</v>
      </c>
      <c r="E323" s="11">
        <v>26</v>
      </c>
      <c r="F323" s="10"/>
      <c r="G323" s="10"/>
      <c r="H323" s="10"/>
      <c r="I323" s="10"/>
      <c r="J323" s="10"/>
      <c r="K323" s="10"/>
      <c r="L323" s="10"/>
      <c r="M323" s="10"/>
      <c r="N323" s="10"/>
      <c r="O323" s="10"/>
    </row>
    <row r="324" spans="1:15" ht="15" customHeight="1" x14ac:dyDescent="0.25">
      <c r="A324" s="4" t="s">
        <v>4982</v>
      </c>
      <c r="B324" s="4">
        <f>'Gene Table'!B325</f>
        <v>26477</v>
      </c>
      <c r="C324" s="4" t="str">
        <f>'Gene Table'!C325</f>
        <v>TSHR</v>
      </c>
      <c r="D324" s="11">
        <v>26</v>
      </c>
      <c r="E324" s="11">
        <v>26</v>
      </c>
      <c r="F324" s="10"/>
      <c r="G324" s="10"/>
      <c r="H324" s="10"/>
      <c r="I324" s="10"/>
      <c r="J324" s="10"/>
      <c r="K324" s="10"/>
      <c r="L324" s="10"/>
      <c r="M324" s="10"/>
      <c r="N324" s="10"/>
      <c r="O324" s="10"/>
    </row>
    <row r="325" spans="1:15" ht="15" customHeight="1" x14ac:dyDescent="0.25">
      <c r="A325" s="4" t="s">
        <v>4983</v>
      </c>
      <c r="B325" s="4">
        <f>'Gene Table'!B326</f>
        <v>14290</v>
      </c>
      <c r="C325" s="4" t="str">
        <f>'Gene Table'!C326</f>
        <v>VHL</v>
      </c>
      <c r="D325" s="11">
        <v>26</v>
      </c>
      <c r="E325" s="11">
        <v>26</v>
      </c>
      <c r="F325" s="10"/>
      <c r="G325" s="10"/>
      <c r="H325" s="10"/>
      <c r="I325" s="10"/>
      <c r="J325" s="10"/>
      <c r="K325" s="10"/>
      <c r="L325" s="10"/>
      <c r="M325" s="10"/>
      <c r="N325" s="10"/>
      <c r="O325" s="10"/>
    </row>
    <row r="326" spans="1:15" ht="15" customHeight="1" x14ac:dyDescent="0.25">
      <c r="A326" s="4" t="s">
        <v>4984</v>
      </c>
      <c r="B326" s="4">
        <f>'Gene Table'!B327</f>
        <v>17859</v>
      </c>
      <c r="C326" s="4" t="str">
        <f>'Gene Table'!C327</f>
        <v>VHL</v>
      </c>
      <c r="D326" s="11">
        <v>26</v>
      </c>
      <c r="E326" s="11">
        <v>26</v>
      </c>
      <c r="F326" s="10"/>
      <c r="G326" s="10"/>
      <c r="H326" s="10"/>
      <c r="I326" s="10"/>
      <c r="J326" s="10"/>
      <c r="K326" s="10"/>
      <c r="L326" s="10"/>
      <c r="M326" s="10"/>
      <c r="N326" s="10"/>
      <c r="O326" s="10"/>
    </row>
    <row r="327" spans="1:15" ht="15" customHeight="1" x14ac:dyDescent="0.25">
      <c r="A327" s="4" t="s">
        <v>4985</v>
      </c>
      <c r="B327" s="4">
        <f>'Gene Table'!B328</f>
        <v>14305</v>
      </c>
      <c r="C327" s="4" t="str">
        <f>'Gene Table'!C328</f>
        <v>VHL</v>
      </c>
      <c r="D327" s="11">
        <v>26</v>
      </c>
      <c r="E327" s="11">
        <v>26</v>
      </c>
      <c r="F327" s="10"/>
      <c r="G327" s="10"/>
      <c r="H327" s="10"/>
      <c r="I327" s="10"/>
      <c r="J327" s="10"/>
      <c r="K327" s="10"/>
      <c r="L327" s="10"/>
      <c r="M327" s="10"/>
      <c r="N327" s="10"/>
      <c r="O327" s="10"/>
    </row>
    <row r="328" spans="1:15" ht="15" customHeight="1" x14ac:dyDescent="0.25">
      <c r="A328" s="4" t="s">
        <v>4986</v>
      </c>
      <c r="B328" s="4">
        <f>'Gene Table'!B329</f>
        <v>17658</v>
      </c>
      <c r="C328" s="4" t="str">
        <f>'Gene Table'!C329</f>
        <v>VHL</v>
      </c>
      <c r="D328" s="11">
        <v>26</v>
      </c>
      <c r="E328" s="11">
        <v>26</v>
      </c>
      <c r="F328" s="10"/>
      <c r="G328" s="10"/>
      <c r="H328" s="10"/>
      <c r="I328" s="10"/>
      <c r="J328" s="10"/>
      <c r="K328" s="10"/>
      <c r="L328" s="10"/>
      <c r="M328" s="10"/>
      <c r="N328" s="10"/>
      <c r="O328" s="10"/>
    </row>
    <row r="329" spans="1:15" ht="15" customHeight="1" x14ac:dyDescent="0.25">
      <c r="A329" s="4" t="s">
        <v>4987</v>
      </c>
      <c r="B329" s="4">
        <f>'Gene Table'!B330</f>
        <v>14407</v>
      </c>
      <c r="C329" s="4" t="str">
        <f>'Gene Table'!C330</f>
        <v>VHL</v>
      </c>
      <c r="D329" s="11">
        <v>26</v>
      </c>
      <c r="E329" s="11">
        <v>26</v>
      </c>
      <c r="F329" s="10"/>
      <c r="G329" s="10"/>
      <c r="H329" s="10"/>
      <c r="I329" s="10"/>
      <c r="J329" s="10"/>
      <c r="K329" s="10"/>
      <c r="L329" s="10"/>
      <c r="M329" s="10"/>
      <c r="N329" s="10"/>
      <c r="O329" s="10"/>
    </row>
    <row r="330" spans="1:15" ht="15" customHeight="1" x14ac:dyDescent="0.25">
      <c r="A330" s="4" t="s">
        <v>4988</v>
      </c>
      <c r="B330" s="4">
        <f>'Gene Table'!B331</f>
        <v>17735</v>
      </c>
      <c r="C330" s="4" t="str">
        <f>'Gene Table'!C331</f>
        <v>VHL</v>
      </c>
      <c r="D330" s="11">
        <v>26</v>
      </c>
      <c r="E330" s="11">
        <v>26</v>
      </c>
      <c r="F330" s="10"/>
      <c r="G330" s="10"/>
      <c r="H330" s="10"/>
      <c r="I330" s="10"/>
      <c r="J330" s="10"/>
      <c r="K330" s="10"/>
      <c r="L330" s="10"/>
      <c r="M330" s="10"/>
      <c r="N330" s="10"/>
      <c r="O330" s="10"/>
    </row>
    <row r="331" spans="1:15" ht="15" customHeight="1" x14ac:dyDescent="0.25">
      <c r="A331" s="4" t="s">
        <v>4989</v>
      </c>
      <c r="B331" s="4">
        <f>'Gene Table'!B332</f>
        <v>21397</v>
      </c>
      <c r="C331" s="4" t="str">
        <f>'Gene Table'!C332</f>
        <v>WT1</v>
      </c>
      <c r="D331" s="11">
        <v>26</v>
      </c>
      <c r="E331" s="11">
        <v>26</v>
      </c>
      <c r="F331" s="10"/>
      <c r="G331" s="10"/>
      <c r="H331" s="10"/>
      <c r="I331" s="10"/>
      <c r="J331" s="10"/>
      <c r="K331" s="10"/>
      <c r="L331" s="10"/>
      <c r="M331" s="10"/>
      <c r="N331" s="10"/>
      <c r="O331" s="10"/>
    </row>
    <row r="332" spans="1:15" ht="15" customHeight="1" x14ac:dyDescent="0.25">
      <c r="A332" s="4" t="s">
        <v>4990</v>
      </c>
      <c r="B332" s="4">
        <f>'Gene Table'!B333</f>
        <v>21418</v>
      </c>
      <c r="C332" s="4" t="str">
        <f>'Gene Table'!C333</f>
        <v>WT1</v>
      </c>
      <c r="D332" s="11">
        <v>26</v>
      </c>
      <c r="E332" s="11">
        <v>26</v>
      </c>
      <c r="F332" s="10"/>
      <c r="G332" s="10"/>
      <c r="H332" s="10"/>
      <c r="I332" s="10"/>
      <c r="J332" s="10"/>
      <c r="K332" s="10"/>
      <c r="L332" s="10"/>
      <c r="M332" s="10"/>
      <c r="N332" s="10"/>
      <c r="O332" s="10"/>
    </row>
    <row r="333" spans="1:15" ht="15" customHeight="1" x14ac:dyDescent="0.25">
      <c r="A333" s="4" t="s">
        <v>4991</v>
      </c>
      <c r="B333" s="4">
        <f>'Gene Table'!B334</f>
        <v>27307</v>
      </c>
      <c r="C333" s="4" t="str">
        <f>'Gene Table'!C334</f>
        <v>WT1</v>
      </c>
      <c r="D333" s="11">
        <v>26</v>
      </c>
      <c r="E333" s="11">
        <v>26</v>
      </c>
      <c r="F333" s="10"/>
      <c r="G333" s="10"/>
      <c r="H333" s="10"/>
      <c r="I333" s="10"/>
      <c r="J333" s="10"/>
      <c r="K333" s="10"/>
      <c r="L333" s="10"/>
      <c r="M333" s="10"/>
      <c r="N333" s="10"/>
      <c r="O333" s="10"/>
    </row>
    <row r="334" spans="1:15" ht="15" customHeight="1" x14ac:dyDescent="0.25">
      <c r="A334" s="4" t="s">
        <v>4992</v>
      </c>
      <c r="B334" s="4">
        <f>'Gene Table'!B335</f>
        <v>21392</v>
      </c>
      <c r="C334" s="4" t="str">
        <f>'Gene Table'!C335</f>
        <v>WT1</v>
      </c>
      <c r="D334" s="11">
        <v>26</v>
      </c>
      <c r="E334" s="11">
        <v>26</v>
      </c>
      <c r="F334" s="10"/>
      <c r="G334" s="10"/>
      <c r="H334" s="10"/>
      <c r="I334" s="10"/>
      <c r="J334" s="10"/>
      <c r="K334" s="10"/>
      <c r="L334" s="10"/>
      <c r="M334" s="10"/>
      <c r="N334" s="10"/>
      <c r="O334" s="10"/>
    </row>
    <row r="335" spans="1:15" ht="15" customHeight="1" x14ac:dyDescent="0.25">
      <c r="A335" s="4" t="s">
        <v>4993</v>
      </c>
      <c r="B335" s="4">
        <f>'Gene Table'!B336</f>
        <v>99000030</v>
      </c>
      <c r="C335" s="4" t="str">
        <f>'Gene Table'!C336</f>
        <v>APC</v>
      </c>
      <c r="D335" s="11">
        <v>26</v>
      </c>
      <c r="E335" s="11">
        <v>26</v>
      </c>
      <c r="F335" s="10"/>
      <c r="G335" s="10"/>
      <c r="H335" s="10"/>
      <c r="I335" s="10"/>
      <c r="J335" s="10"/>
      <c r="K335" s="10"/>
      <c r="L335" s="10"/>
      <c r="M335" s="10"/>
      <c r="N335" s="10"/>
      <c r="O335" s="10"/>
    </row>
    <row r="336" spans="1:15" ht="15" customHeight="1" x14ac:dyDescent="0.25">
      <c r="A336" s="4" t="s">
        <v>4994</v>
      </c>
      <c r="B336" s="4">
        <f>'Gene Table'!B337</f>
        <v>99000031</v>
      </c>
      <c r="C336" s="4" t="str">
        <f>'Gene Table'!C337</f>
        <v>ATM</v>
      </c>
      <c r="D336" s="11">
        <v>26</v>
      </c>
      <c r="E336" s="11">
        <v>26</v>
      </c>
      <c r="F336" s="10"/>
      <c r="G336" s="10"/>
      <c r="H336" s="10"/>
      <c r="I336" s="10"/>
      <c r="J336" s="10"/>
      <c r="K336" s="10"/>
      <c r="L336" s="10"/>
      <c r="M336" s="10"/>
      <c r="N336" s="10"/>
      <c r="O336" s="10"/>
    </row>
    <row r="337" spans="1:15" ht="15" customHeight="1" x14ac:dyDescent="0.25">
      <c r="A337" s="4" t="s">
        <v>4995</v>
      </c>
      <c r="B337" s="4">
        <f>'Gene Table'!B338</f>
        <v>99000050</v>
      </c>
      <c r="C337" s="4" t="str">
        <f>'Gene Table'!C338</f>
        <v>CBL</v>
      </c>
      <c r="D337" s="11">
        <v>26</v>
      </c>
      <c r="E337" s="11">
        <v>26</v>
      </c>
      <c r="F337" s="10"/>
      <c r="G337" s="10"/>
      <c r="H337" s="10"/>
      <c r="I337" s="10"/>
      <c r="J337" s="10"/>
      <c r="K337" s="10"/>
      <c r="L337" s="10"/>
      <c r="M337" s="10"/>
      <c r="N337" s="10"/>
      <c r="O337" s="10"/>
    </row>
    <row r="338" spans="1:15" ht="15" customHeight="1" x14ac:dyDescent="0.25">
      <c r="A338" s="4" t="s">
        <v>4996</v>
      </c>
      <c r="B338" s="4">
        <f>'Gene Table'!B339</f>
        <v>99000048</v>
      </c>
      <c r="C338" s="4" t="str">
        <f>'Gene Table'!C339</f>
        <v>CDH1</v>
      </c>
      <c r="D338" s="11">
        <v>26</v>
      </c>
      <c r="E338" s="11">
        <v>26</v>
      </c>
      <c r="F338" s="10"/>
      <c r="G338" s="10"/>
      <c r="H338" s="10"/>
      <c r="I338" s="10"/>
      <c r="J338" s="10"/>
      <c r="K338" s="10"/>
      <c r="L338" s="10"/>
      <c r="M338" s="10"/>
      <c r="N338" s="10"/>
      <c r="O338" s="10"/>
    </row>
    <row r="339" spans="1:15" ht="15" customHeight="1" x14ac:dyDescent="0.25">
      <c r="A339" s="4" t="s">
        <v>4997</v>
      </c>
      <c r="B339" s="4">
        <f>'Gene Table'!B340</f>
        <v>99000032</v>
      </c>
      <c r="C339" s="4" t="str">
        <f>'Gene Table'!C340</f>
        <v>CDKN2A</v>
      </c>
      <c r="D339" s="11">
        <v>26</v>
      </c>
      <c r="E339" s="11">
        <v>26</v>
      </c>
      <c r="F339" s="10"/>
      <c r="G339" s="10"/>
      <c r="H339" s="10"/>
      <c r="I339" s="10"/>
      <c r="J339" s="10"/>
      <c r="K339" s="10"/>
      <c r="L339" s="10"/>
      <c r="M339" s="10"/>
      <c r="N339" s="10"/>
      <c r="O339" s="10"/>
    </row>
    <row r="340" spans="1:15" ht="15" customHeight="1" x14ac:dyDescent="0.25">
      <c r="A340" s="4" t="s">
        <v>4998</v>
      </c>
      <c r="B340" s="4">
        <f>'Gene Table'!B341</f>
        <v>99000049</v>
      </c>
      <c r="C340" s="4" t="str">
        <f>'Gene Table'!C341</f>
        <v>CEBPA</v>
      </c>
      <c r="D340" s="11">
        <v>26</v>
      </c>
      <c r="E340" s="11">
        <v>26</v>
      </c>
      <c r="F340" s="10"/>
      <c r="G340" s="10"/>
      <c r="H340" s="10"/>
      <c r="I340" s="10"/>
      <c r="J340" s="10"/>
      <c r="K340" s="10"/>
      <c r="L340" s="10"/>
      <c r="M340" s="10"/>
      <c r="N340" s="10"/>
      <c r="O340" s="10"/>
    </row>
    <row r="341" spans="1:15" ht="15" customHeight="1" x14ac:dyDescent="0.25">
      <c r="A341" s="4" t="s">
        <v>4999</v>
      </c>
      <c r="B341" s="4">
        <f>'Gene Table'!B342</f>
        <v>99000063</v>
      </c>
      <c r="C341" s="4" t="str">
        <f>'Gene Table'!C342</f>
        <v>FBXW7</v>
      </c>
      <c r="D341" s="11">
        <v>26</v>
      </c>
      <c r="E341" s="11">
        <v>26</v>
      </c>
      <c r="F341" s="10"/>
      <c r="G341" s="10"/>
      <c r="H341" s="10"/>
      <c r="I341" s="10"/>
      <c r="J341" s="10"/>
      <c r="K341" s="10"/>
      <c r="L341" s="10"/>
      <c r="M341" s="10"/>
      <c r="N341" s="10"/>
      <c r="O341" s="10"/>
    </row>
    <row r="342" spans="1:15" ht="15" customHeight="1" x14ac:dyDescent="0.25">
      <c r="A342" s="4" t="s">
        <v>5000</v>
      </c>
      <c r="B342" s="4">
        <f>'Gene Table'!B343</f>
        <v>99000044</v>
      </c>
      <c r="C342" s="4" t="str">
        <f>'Gene Table'!C343</f>
        <v>GNAQ</v>
      </c>
      <c r="D342" s="11">
        <v>26</v>
      </c>
      <c r="E342" s="11">
        <v>26</v>
      </c>
      <c r="F342" s="10"/>
      <c r="G342" s="10"/>
      <c r="H342" s="10"/>
      <c r="I342" s="10"/>
      <c r="J342" s="10"/>
      <c r="K342" s="10"/>
      <c r="L342" s="10"/>
      <c r="M342" s="10"/>
      <c r="N342" s="10"/>
      <c r="O342" s="10"/>
    </row>
    <row r="343" spans="1:15" ht="15" customHeight="1" x14ac:dyDescent="0.25">
      <c r="A343" s="4" t="s">
        <v>5001</v>
      </c>
      <c r="B343" s="4">
        <f>'Gene Table'!B344</f>
        <v>99000040</v>
      </c>
      <c r="C343" s="4" t="str">
        <f>'Gene Table'!C344</f>
        <v>HNF1A</v>
      </c>
      <c r="D343" s="11">
        <v>26</v>
      </c>
      <c r="E343" s="11">
        <v>26</v>
      </c>
      <c r="F343" s="10"/>
      <c r="G343" s="10"/>
      <c r="H343" s="10"/>
      <c r="I343" s="10"/>
      <c r="J343" s="10"/>
      <c r="K343" s="10"/>
      <c r="L343" s="10"/>
      <c r="M343" s="10"/>
      <c r="N343" s="10"/>
      <c r="O343" s="10"/>
    </row>
    <row r="344" spans="1:15" ht="15" customHeight="1" x14ac:dyDescent="0.25">
      <c r="A344" s="4" t="s">
        <v>5002</v>
      </c>
      <c r="B344" s="4">
        <f>'Gene Table'!B345</f>
        <v>99000027</v>
      </c>
      <c r="C344" s="4" t="str">
        <f>'Gene Table'!C345</f>
        <v>NF1</v>
      </c>
      <c r="D344" s="11">
        <v>26</v>
      </c>
      <c r="E344" s="11">
        <v>26</v>
      </c>
      <c r="F344" s="10"/>
      <c r="G344" s="10"/>
      <c r="H344" s="10"/>
      <c r="I344" s="10"/>
      <c r="J344" s="10"/>
      <c r="K344" s="10"/>
      <c r="L344" s="10"/>
      <c r="M344" s="10"/>
      <c r="N344" s="10"/>
      <c r="O344" s="10"/>
    </row>
    <row r="345" spans="1:15" ht="15" customHeight="1" x14ac:dyDescent="0.25">
      <c r="A345" s="4" t="s">
        <v>5003</v>
      </c>
      <c r="B345" s="4">
        <f>'Gene Table'!B346</f>
        <v>99000035</v>
      </c>
      <c r="C345" s="4" t="str">
        <f>'Gene Table'!C346</f>
        <v>NF2</v>
      </c>
      <c r="D345" s="11">
        <v>26</v>
      </c>
      <c r="E345" s="11">
        <v>26</v>
      </c>
      <c r="F345" s="10"/>
      <c r="G345" s="10"/>
      <c r="H345" s="10"/>
      <c r="I345" s="10"/>
      <c r="J345" s="10"/>
      <c r="K345" s="10"/>
      <c r="L345" s="10"/>
      <c r="M345" s="10"/>
      <c r="N345" s="10"/>
      <c r="O345" s="10"/>
    </row>
    <row r="346" spans="1:15" ht="15" customHeight="1" x14ac:dyDescent="0.25">
      <c r="A346" s="4" t="s">
        <v>5004</v>
      </c>
      <c r="B346" s="4">
        <f>'Gene Table'!B347</f>
        <v>99000070</v>
      </c>
      <c r="C346" s="4" t="str">
        <f>'Gene Table'!C347</f>
        <v>NPM1</v>
      </c>
      <c r="D346" s="11">
        <v>26</v>
      </c>
      <c r="E346" s="11">
        <v>26</v>
      </c>
      <c r="F346" s="10"/>
      <c r="G346" s="10"/>
      <c r="H346" s="10"/>
      <c r="I346" s="10"/>
      <c r="J346" s="10"/>
      <c r="K346" s="10"/>
      <c r="L346" s="10"/>
      <c r="M346" s="10"/>
      <c r="N346" s="10"/>
      <c r="O346" s="10"/>
    </row>
    <row r="347" spans="1:15" ht="15" customHeight="1" x14ac:dyDescent="0.25">
      <c r="A347" s="4" t="s">
        <v>5005</v>
      </c>
      <c r="B347" s="4">
        <f>'Gene Table'!B348</f>
        <v>99000034</v>
      </c>
      <c r="C347" s="4" t="str">
        <f>'Gene Table'!C348</f>
        <v>PTCH1</v>
      </c>
      <c r="D347" s="11">
        <v>26</v>
      </c>
      <c r="E347" s="11">
        <v>26</v>
      </c>
      <c r="F347" s="10"/>
      <c r="G347" s="10"/>
      <c r="H347" s="10"/>
      <c r="I347" s="10"/>
      <c r="J347" s="10"/>
      <c r="K347" s="10"/>
      <c r="L347" s="10"/>
      <c r="M347" s="10"/>
      <c r="N347" s="10"/>
      <c r="O347" s="10"/>
    </row>
    <row r="348" spans="1:15" ht="15" customHeight="1" x14ac:dyDescent="0.25">
      <c r="A348" s="4" t="s">
        <v>5006</v>
      </c>
      <c r="B348" s="4">
        <f>'Gene Table'!B349</f>
        <v>99000013</v>
      </c>
      <c r="C348" s="4" t="str">
        <f>'Gene Table'!C349</f>
        <v>PTEN</v>
      </c>
      <c r="D348" s="11">
        <v>26</v>
      </c>
      <c r="E348" s="11">
        <v>26</v>
      </c>
      <c r="F348" s="10"/>
      <c r="G348" s="10"/>
      <c r="H348" s="10"/>
      <c r="I348" s="10"/>
      <c r="J348" s="10"/>
      <c r="K348" s="10"/>
      <c r="L348" s="10"/>
      <c r="M348" s="10"/>
      <c r="N348" s="10"/>
      <c r="O348" s="10"/>
    </row>
    <row r="349" spans="1:15" ht="15" customHeight="1" x14ac:dyDescent="0.25">
      <c r="A349" s="4" t="s">
        <v>5007</v>
      </c>
      <c r="B349" s="4">
        <f>'Gene Table'!B350</f>
        <v>99000036</v>
      </c>
      <c r="C349" s="4" t="str">
        <f>'Gene Table'!C350</f>
        <v>RB1</v>
      </c>
      <c r="D349" s="11">
        <v>26</v>
      </c>
      <c r="E349" s="11">
        <v>26</v>
      </c>
      <c r="F349" s="10"/>
      <c r="G349" s="10"/>
      <c r="H349" s="10"/>
      <c r="I349" s="10"/>
      <c r="J349" s="10"/>
      <c r="K349" s="10"/>
      <c r="L349" s="10"/>
      <c r="M349" s="10"/>
      <c r="N349" s="10"/>
      <c r="O349" s="10"/>
    </row>
    <row r="350" spans="1:15" ht="15" customHeight="1" x14ac:dyDescent="0.25">
      <c r="A350" s="4" t="s">
        <v>5008</v>
      </c>
      <c r="B350" s="4">
        <f>'Gene Table'!B351</f>
        <v>99000046</v>
      </c>
      <c r="C350" s="4" t="str">
        <f>'Gene Table'!C351</f>
        <v>SMARCB1</v>
      </c>
      <c r="D350" s="11">
        <v>26</v>
      </c>
      <c r="E350" s="11">
        <v>26</v>
      </c>
      <c r="F350" s="10"/>
      <c r="G350" s="10"/>
      <c r="H350" s="10"/>
      <c r="I350" s="10"/>
      <c r="J350" s="10"/>
      <c r="K350" s="10"/>
      <c r="L350" s="10"/>
      <c r="M350" s="10"/>
      <c r="N350" s="10"/>
      <c r="O350" s="10"/>
    </row>
    <row r="351" spans="1:15" ht="15" customHeight="1" x14ac:dyDescent="0.25">
      <c r="A351" s="4" t="s">
        <v>5009</v>
      </c>
      <c r="B351" s="4">
        <f>'Gene Table'!B352</f>
        <v>99000038</v>
      </c>
      <c r="C351" s="4" t="str">
        <f>'Gene Table'!C352</f>
        <v>STK11</v>
      </c>
      <c r="D351" s="11">
        <v>26</v>
      </c>
      <c r="E351" s="11">
        <v>26</v>
      </c>
      <c r="F351" s="10"/>
      <c r="G351" s="10"/>
      <c r="H351" s="10"/>
      <c r="I351" s="10"/>
      <c r="J351" s="10"/>
      <c r="K351" s="10"/>
      <c r="L351" s="10"/>
      <c r="M351" s="10"/>
      <c r="N351" s="10"/>
      <c r="O351" s="10"/>
    </row>
    <row r="352" spans="1:15" ht="15" customHeight="1" x14ac:dyDescent="0.25">
      <c r="A352" s="4" t="s">
        <v>5010</v>
      </c>
      <c r="B352" s="4">
        <f>'Gene Table'!B353</f>
        <v>99000069</v>
      </c>
      <c r="C352" s="4" t="str">
        <f>'Gene Table'!C353</f>
        <v>TET2</v>
      </c>
      <c r="D352" s="11">
        <v>26</v>
      </c>
      <c r="E352" s="11">
        <v>26</v>
      </c>
      <c r="F352" s="10"/>
      <c r="G352" s="10"/>
      <c r="H352" s="10"/>
      <c r="I352" s="10"/>
      <c r="J352" s="10"/>
      <c r="K352" s="10"/>
      <c r="L352" s="10"/>
      <c r="M352" s="10"/>
      <c r="N352" s="10"/>
      <c r="O352" s="10"/>
    </row>
    <row r="353" spans="1:15" ht="15" customHeight="1" x14ac:dyDescent="0.25">
      <c r="A353" s="4" t="s">
        <v>5011</v>
      </c>
      <c r="B353" s="4">
        <f>'Gene Table'!B354</f>
        <v>99000041</v>
      </c>
      <c r="C353" s="4" t="str">
        <f>'Gene Table'!C354</f>
        <v>TP53</v>
      </c>
      <c r="D353" s="11">
        <v>26</v>
      </c>
      <c r="E353" s="11">
        <v>26</v>
      </c>
      <c r="F353" s="10"/>
      <c r="G353" s="10"/>
      <c r="H353" s="10"/>
      <c r="I353" s="10"/>
      <c r="J353" s="10"/>
      <c r="K353" s="10"/>
      <c r="L353" s="10"/>
      <c r="M353" s="10"/>
      <c r="N353" s="10"/>
      <c r="O353" s="10"/>
    </row>
    <row r="354" spans="1:15" ht="15" customHeight="1" x14ac:dyDescent="0.25">
      <c r="A354" s="4" t="s">
        <v>5012</v>
      </c>
      <c r="B354" s="4">
        <f>'Gene Table'!B355</f>
        <v>99000037</v>
      </c>
      <c r="C354" s="4" t="str">
        <f>'Gene Table'!C355</f>
        <v>TSHR</v>
      </c>
      <c r="D354" s="11">
        <v>26</v>
      </c>
      <c r="E354" s="11">
        <v>26</v>
      </c>
      <c r="F354" s="10"/>
      <c r="G354" s="10"/>
      <c r="H354" s="10"/>
      <c r="I354" s="10"/>
      <c r="J354" s="10"/>
      <c r="K354" s="10"/>
      <c r="L354" s="10"/>
      <c r="M354" s="10"/>
      <c r="N354" s="10"/>
      <c r="O354" s="10"/>
    </row>
    <row r="355" spans="1:15" ht="15" customHeight="1" x14ac:dyDescent="0.25">
      <c r="A355" s="4" t="s">
        <v>5013</v>
      </c>
      <c r="B355" s="4">
        <f>'Gene Table'!B356</f>
        <v>99000024</v>
      </c>
      <c r="C355" s="4" t="str">
        <f>'Gene Table'!C356</f>
        <v>VHL</v>
      </c>
      <c r="D355" s="11">
        <v>26</v>
      </c>
      <c r="E355" s="11">
        <v>26</v>
      </c>
      <c r="F355" s="10"/>
      <c r="G355" s="10"/>
      <c r="H355" s="10"/>
      <c r="I355" s="10"/>
      <c r="J355" s="10"/>
      <c r="K355" s="10"/>
      <c r="L355" s="10"/>
      <c r="M355" s="10"/>
      <c r="N355" s="10"/>
      <c r="O355" s="10"/>
    </row>
    <row r="356" spans="1:15" ht="15" customHeight="1" x14ac:dyDescent="0.25">
      <c r="A356" s="4" t="s">
        <v>5014</v>
      </c>
      <c r="B356" s="4">
        <f>'Gene Table'!B357</f>
        <v>99000062</v>
      </c>
      <c r="C356" s="4" t="str">
        <f>'Gene Table'!C357</f>
        <v>WT1</v>
      </c>
      <c r="D356" s="11">
        <v>26</v>
      </c>
      <c r="E356" s="11">
        <v>26</v>
      </c>
      <c r="F356" s="10"/>
      <c r="G356" s="10"/>
      <c r="H356" s="10"/>
      <c r="I356" s="10"/>
      <c r="J356" s="10"/>
      <c r="K356" s="10"/>
      <c r="L356" s="10"/>
      <c r="M356" s="10"/>
      <c r="N356" s="10"/>
      <c r="O356" s="10"/>
    </row>
    <row r="357" spans="1:15" ht="15" customHeight="1" x14ac:dyDescent="0.25">
      <c r="A357" s="4" t="s">
        <v>5015</v>
      </c>
      <c r="B357" s="4">
        <f>'Gene Table'!B358</f>
        <v>99000017</v>
      </c>
      <c r="C357" s="4" t="str">
        <f>'Gene Table'!C358</f>
        <v>SMPC</v>
      </c>
      <c r="D357" s="11">
        <v>26</v>
      </c>
      <c r="E357" s="11">
        <v>26</v>
      </c>
      <c r="F357" s="10"/>
      <c r="G357" s="10"/>
      <c r="H357" s="10"/>
      <c r="I357" s="10"/>
      <c r="J357" s="10"/>
      <c r="K357" s="10"/>
      <c r="L357" s="10"/>
      <c r="M357" s="10"/>
      <c r="N357" s="10"/>
      <c r="O357" s="10"/>
    </row>
    <row r="358" spans="1:15" ht="15" customHeight="1" x14ac:dyDescent="0.25">
      <c r="A358" s="4" t="s">
        <v>5016</v>
      </c>
      <c r="B358" s="4">
        <f>'Gene Table'!B359</f>
        <v>99000017</v>
      </c>
      <c r="C358" s="4" t="str">
        <f>'Gene Table'!C359</f>
        <v>SMPC</v>
      </c>
      <c r="D358" s="11">
        <v>26</v>
      </c>
      <c r="E358" s="11">
        <v>26</v>
      </c>
      <c r="F358" s="10"/>
      <c r="G358" s="10"/>
      <c r="H358" s="10"/>
      <c r="I358" s="10"/>
      <c r="J358" s="10"/>
      <c r="K358" s="10"/>
      <c r="L358" s="10"/>
      <c r="M358" s="10"/>
      <c r="N358" s="10"/>
      <c r="O358" s="10"/>
    </row>
    <row r="359" spans="1:15" ht="15" customHeight="1" x14ac:dyDescent="0.25">
      <c r="A359" s="4" t="s">
        <v>5017</v>
      </c>
      <c r="B359" s="4">
        <f>'Gene Table'!B360</f>
        <v>99000103</v>
      </c>
      <c r="C359" s="4" t="str">
        <f>'Gene Table'!C360</f>
        <v>Blank</v>
      </c>
      <c r="D359" s="11">
        <v>26</v>
      </c>
      <c r="E359" s="11">
        <v>26</v>
      </c>
      <c r="F359" s="10"/>
      <c r="G359" s="10"/>
      <c r="H359" s="10"/>
      <c r="I359" s="10"/>
      <c r="J359" s="10"/>
      <c r="K359" s="10"/>
      <c r="L359" s="10"/>
      <c r="M359" s="10"/>
      <c r="N359" s="10"/>
      <c r="O359" s="10"/>
    </row>
    <row r="360" spans="1:15" ht="15" customHeight="1" x14ac:dyDescent="0.25">
      <c r="A360" s="4" t="s">
        <v>5018</v>
      </c>
      <c r="B360" s="4">
        <f>'Gene Table'!B361</f>
        <v>99000103</v>
      </c>
      <c r="C360" s="4" t="str">
        <f>'Gene Table'!C361</f>
        <v>Blank</v>
      </c>
      <c r="D360" s="11">
        <v>26</v>
      </c>
      <c r="E360" s="11">
        <v>26</v>
      </c>
      <c r="F360" s="10"/>
      <c r="G360" s="10"/>
      <c r="H360" s="10"/>
      <c r="I360" s="10"/>
      <c r="J360" s="10"/>
      <c r="K360" s="10"/>
      <c r="L360" s="10"/>
      <c r="M360" s="10"/>
      <c r="N360" s="10"/>
      <c r="O360" s="10"/>
    </row>
    <row r="361" spans="1:15" ht="15" customHeight="1" x14ac:dyDescent="0.25">
      <c r="A361" s="4" t="s">
        <v>5019</v>
      </c>
      <c r="B361" s="4">
        <f>'Gene Table'!B362</f>
        <v>99000103</v>
      </c>
      <c r="C361" s="4" t="str">
        <f>'Gene Table'!C362</f>
        <v>Blank</v>
      </c>
      <c r="D361" s="11">
        <v>26</v>
      </c>
      <c r="E361" s="11">
        <v>26</v>
      </c>
      <c r="F361" s="10"/>
      <c r="G361" s="10"/>
      <c r="H361" s="10"/>
      <c r="I361" s="10"/>
      <c r="J361" s="10"/>
      <c r="K361" s="10"/>
      <c r="L361" s="10"/>
      <c r="M361" s="10"/>
      <c r="N361" s="10"/>
      <c r="O361" s="10"/>
    </row>
    <row r="362" spans="1:15" ht="15" customHeight="1" x14ac:dyDescent="0.25">
      <c r="A362" s="4" t="s">
        <v>5020</v>
      </c>
      <c r="B362" s="4">
        <f>'Gene Table'!B363</f>
        <v>99000103</v>
      </c>
      <c r="C362" s="4" t="str">
        <f>'Gene Table'!C363</f>
        <v>Blank</v>
      </c>
      <c r="D362" s="11">
        <v>26</v>
      </c>
      <c r="E362" s="11">
        <v>26</v>
      </c>
      <c r="F362" s="10"/>
      <c r="G362" s="10"/>
      <c r="H362" s="10"/>
      <c r="I362" s="10"/>
      <c r="J362" s="10"/>
      <c r="K362" s="10"/>
      <c r="L362" s="10"/>
      <c r="M362" s="10"/>
      <c r="N362" s="10"/>
      <c r="O362" s="10"/>
    </row>
    <row r="363" spans="1:15" ht="15" customHeight="1" x14ac:dyDescent="0.25">
      <c r="A363" s="4" t="s">
        <v>5021</v>
      </c>
      <c r="B363" s="4">
        <f>'Gene Table'!B364</f>
        <v>99000103</v>
      </c>
      <c r="C363" s="4" t="str">
        <f>'Gene Table'!C364</f>
        <v>Blank</v>
      </c>
      <c r="D363" s="11">
        <v>26</v>
      </c>
      <c r="E363" s="11">
        <v>26</v>
      </c>
      <c r="F363" s="10"/>
      <c r="G363" s="10"/>
      <c r="H363" s="10"/>
      <c r="I363" s="10"/>
      <c r="J363" s="10"/>
      <c r="K363" s="10"/>
      <c r="L363" s="10"/>
      <c r="M363" s="10"/>
      <c r="N363" s="10"/>
      <c r="O363" s="10"/>
    </row>
    <row r="364" spans="1:15" ht="15" customHeight="1" x14ac:dyDescent="0.25">
      <c r="A364" s="4" t="s">
        <v>5022</v>
      </c>
      <c r="B364" s="4">
        <f>'Gene Table'!B365</f>
        <v>99000103</v>
      </c>
      <c r="C364" s="4" t="str">
        <f>'Gene Table'!C365</f>
        <v>Blank</v>
      </c>
      <c r="D364" s="11">
        <v>26</v>
      </c>
      <c r="E364" s="11">
        <v>26</v>
      </c>
      <c r="F364" s="10"/>
      <c r="G364" s="10"/>
      <c r="H364" s="10"/>
      <c r="I364" s="10"/>
      <c r="J364" s="10"/>
      <c r="K364" s="10"/>
      <c r="L364" s="10"/>
      <c r="M364" s="10"/>
      <c r="N364" s="10"/>
      <c r="O364" s="10"/>
    </row>
    <row r="365" spans="1:15" ht="15" customHeight="1" x14ac:dyDescent="0.25">
      <c r="A365" s="4" t="s">
        <v>5023</v>
      </c>
      <c r="B365" s="4">
        <f>'Gene Table'!B366</f>
        <v>99000103</v>
      </c>
      <c r="C365" s="4" t="str">
        <f>'Gene Table'!C366</f>
        <v>Blank</v>
      </c>
      <c r="D365" s="11">
        <v>26</v>
      </c>
      <c r="E365" s="11">
        <v>26</v>
      </c>
      <c r="F365" s="10"/>
      <c r="G365" s="10"/>
      <c r="H365" s="10"/>
      <c r="I365" s="10"/>
      <c r="J365" s="10"/>
      <c r="K365" s="10"/>
      <c r="L365" s="10"/>
      <c r="M365" s="10"/>
      <c r="N365" s="10"/>
      <c r="O365" s="10"/>
    </row>
    <row r="366" spans="1:15" ht="15" customHeight="1" x14ac:dyDescent="0.25">
      <c r="A366" s="4" t="s">
        <v>5024</v>
      </c>
      <c r="B366" s="4">
        <f>'Gene Table'!B367</f>
        <v>99000103</v>
      </c>
      <c r="C366" s="4" t="str">
        <f>'Gene Table'!C367</f>
        <v>Blank</v>
      </c>
      <c r="D366" s="11">
        <v>26</v>
      </c>
      <c r="E366" s="11">
        <v>26</v>
      </c>
      <c r="F366" s="10"/>
      <c r="G366" s="10"/>
      <c r="H366" s="10"/>
      <c r="I366" s="10"/>
      <c r="J366" s="10"/>
      <c r="K366" s="10"/>
      <c r="L366" s="10"/>
      <c r="M366" s="10"/>
      <c r="N366" s="10"/>
      <c r="O366" s="10"/>
    </row>
    <row r="367" spans="1:15" ht="15" customHeight="1" x14ac:dyDescent="0.25">
      <c r="A367" s="4" t="s">
        <v>5025</v>
      </c>
      <c r="B367" s="4">
        <f>'Gene Table'!B368</f>
        <v>99000103</v>
      </c>
      <c r="C367" s="4" t="str">
        <f>'Gene Table'!C368</f>
        <v>Blank</v>
      </c>
      <c r="D367" s="11">
        <v>26</v>
      </c>
      <c r="E367" s="11">
        <v>26</v>
      </c>
      <c r="F367" s="10"/>
      <c r="G367" s="10"/>
      <c r="H367" s="10"/>
      <c r="I367" s="10"/>
      <c r="J367" s="10"/>
      <c r="K367" s="10"/>
      <c r="L367" s="10"/>
      <c r="M367" s="10"/>
      <c r="N367" s="10"/>
      <c r="O367" s="10"/>
    </row>
    <row r="368" spans="1:15" ht="15" customHeight="1" x14ac:dyDescent="0.25">
      <c r="A368" s="4" t="s">
        <v>5026</v>
      </c>
      <c r="B368" s="4">
        <f>'Gene Table'!B369</f>
        <v>99000103</v>
      </c>
      <c r="C368" s="4" t="str">
        <f>'Gene Table'!C369</f>
        <v>Blank</v>
      </c>
      <c r="D368" s="11">
        <v>26</v>
      </c>
      <c r="E368" s="11">
        <v>26</v>
      </c>
      <c r="F368" s="10"/>
      <c r="G368" s="10"/>
      <c r="H368" s="10"/>
      <c r="I368" s="10"/>
      <c r="J368" s="10"/>
      <c r="K368" s="10"/>
      <c r="L368" s="10"/>
      <c r="M368" s="10"/>
      <c r="N368" s="10"/>
      <c r="O368" s="10"/>
    </row>
    <row r="369" spans="1:15" ht="15" customHeight="1" x14ac:dyDescent="0.25">
      <c r="A369" s="4" t="s">
        <v>5027</v>
      </c>
      <c r="B369" s="4">
        <f>'Gene Table'!B370</f>
        <v>99000103</v>
      </c>
      <c r="C369" s="4" t="str">
        <f>'Gene Table'!C370</f>
        <v>Blank</v>
      </c>
      <c r="D369" s="11">
        <v>26</v>
      </c>
      <c r="E369" s="11">
        <v>26</v>
      </c>
      <c r="F369" s="10"/>
      <c r="G369" s="10"/>
      <c r="H369" s="10"/>
      <c r="I369" s="10"/>
      <c r="J369" s="10"/>
      <c r="K369" s="10"/>
      <c r="L369" s="10"/>
      <c r="M369" s="10"/>
      <c r="N369" s="10"/>
      <c r="O369" s="10"/>
    </row>
    <row r="370" spans="1:15" ht="15" customHeight="1" x14ac:dyDescent="0.25">
      <c r="A370" s="4" t="s">
        <v>5028</v>
      </c>
      <c r="B370" s="4">
        <f>'Gene Table'!B371</f>
        <v>99000103</v>
      </c>
      <c r="C370" s="4" t="str">
        <f>'Gene Table'!C371</f>
        <v>Blank</v>
      </c>
      <c r="D370" s="11">
        <v>26</v>
      </c>
      <c r="E370" s="11">
        <v>26</v>
      </c>
      <c r="F370" s="10"/>
      <c r="G370" s="10"/>
      <c r="H370" s="10"/>
      <c r="I370" s="10"/>
      <c r="J370" s="10"/>
      <c r="K370" s="10"/>
      <c r="L370" s="10"/>
      <c r="M370" s="10"/>
      <c r="N370" s="10"/>
      <c r="O370" s="10"/>
    </row>
    <row r="371" spans="1:15" ht="15" customHeight="1" x14ac:dyDescent="0.25">
      <c r="A371" s="4" t="s">
        <v>5029</v>
      </c>
      <c r="B371" s="4">
        <f>'Gene Table'!B372</f>
        <v>99000103</v>
      </c>
      <c r="C371" s="4" t="str">
        <f>'Gene Table'!C372</f>
        <v>Blank</v>
      </c>
      <c r="D371" s="11">
        <v>26</v>
      </c>
      <c r="E371" s="11">
        <v>26</v>
      </c>
      <c r="F371" s="10"/>
      <c r="G371" s="10"/>
      <c r="H371" s="10"/>
      <c r="I371" s="10"/>
      <c r="J371" s="10"/>
      <c r="K371" s="10"/>
      <c r="L371" s="10"/>
      <c r="M371" s="10"/>
      <c r="N371" s="10"/>
      <c r="O371" s="10"/>
    </row>
    <row r="372" spans="1:15" ht="15" customHeight="1" x14ac:dyDescent="0.25">
      <c r="A372" s="4" t="s">
        <v>5030</v>
      </c>
      <c r="B372" s="4">
        <f>'Gene Table'!B373</f>
        <v>99000103</v>
      </c>
      <c r="C372" s="4" t="str">
        <f>'Gene Table'!C373</f>
        <v>Blank</v>
      </c>
      <c r="D372" s="11">
        <v>26</v>
      </c>
      <c r="E372" s="11">
        <v>26</v>
      </c>
      <c r="F372" s="10"/>
      <c r="G372" s="10"/>
      <c r="H372" s="10"/>
      <c r="I372" s="10"/>
      <c r="J372" s="10"/>
      <c r="K372" s="10"/>
      <c r="L372" s="10"/>
      <c r="M372" s="10"/>
      <c r="N372" s="10"/>
      <c r="O372" s="10"/>
    </row>
    <row r="373" spans="1:15" ht="15" customHeight="1" x14ac:dyDescent="0.25">
      <c r="A373" s="4" t="s">
        <v>5031</v>
      </c>
      <c r="B373" s="4">
        <f>'Gene Table'!B374</f>
        <v>99000103</v>
      </c>
      <c r="C373" s="4" t="str">
        <f>'Gene Table'!C374</f>
        <v>Blank</v>
      </c>
      <c r="D373" s="11">
        <v>26</v>
      </c>
      <c r="E373" s="11">
        <v>26</v>
      </c>
      <c r="F373" s="10"/>
      <c r="G373" s="10"/>
      <c r="H373" s="10"/>
      <c r="I373" s="10"/>
      <c r="J373" s="10"/>
      <c r="K373" s="10"/>
      <c r="L373" s="10"/>
      <c r="M373" s="10"/>
      <c r="N373" s="10"/>
      <c r="O373" s="10"/>
    </row>
    <row r="374" spans="1:15" ht="15" customHeight="1" x14ac:dyDescent="0.25">
      <c r="A374" s="4" t="s">
        <v>5032</v>
      </c>
      <c r="B374" s="4">
        <f>'Gene Table'!B375</f>
        <v>99000103</v>
      </c>
      <c r="C374" s="4" t="str">
        <f>'Gene Table'!C375</f>
        <v>Blank</v>
      </c>
      <c r="D374" s="11">
        <v>26</v>
      </c>
      <c r="E374" s="11">
        <v>26</v>
      </c>
      <c r="F374" s="10"/>
      <c r="G374" s="10"/>
      <c r="H374" s="10"/>
      <c r="I374" s="10"/>
      <c r="J374" s="10"/>
      <c r="K374" s="10"/>
      <c r="L374" s="10"/>
      <c r="M374" s="10"/>
      <c r="N374" s="10"/>
      <c r="O374" s="10"/>
    </row>
    <row r="375" spans="1:15" ht="15" customHeight="1" x14ac:dyDescent="0.25">
      <c r="A375" s="4" t="s">
        <v>5033</v>
      </c>
      <c r="B375" s="4">
        <f>'Gene Table'!B376</f>
        <v>99000103</v>
      </c>
      <c r="C375" s="4" t="str">
        <f>'Gene Table'!C376</f>
        <v>Blank</v>
      </c>
      <c r="D375" s="11">
        <v>26</v>
      </c>
      <c r="E375" s="11">
        <v>26</v>
      </c>
      <c r="F375" s="10"/>
      <c r="G375" s="10"/>
      <c r="H375" s="10"/>
      <c r="I375" s="10"/>
      <c r="J375" s="10"/>
      <c r="K375" s="10"/>
      <c r="L375" s="10"/>
      <c r="M375" s="10"/>
      <c r="N375" s="10"/>
      <c r="O375" s="10"/>
    </row>
    <row r="376" spans="1:15" ht="15" customHeight="1" x14ac:dyDescent="0.25">
      <c r="A376" s="4" t="s">
        <v>5034</v>
      </c>
      <c r="B376" s="4">
        <f>'Gene Table'!B377</f>
        <v>99000103</v>
      </c>
      <c r="C376" s="4" t="str">
        <f>'Gene Table'!C377</f>
        <v>Blank</v>
      </c>
      <c r="D376" s="11">
        <v>26</v>
      </c>
      <c r="E376" s="11">
        <v>26</v>
      </c>
      <c r="F376" s="10"/>
      <c r="G376" s="10"/>
      <c r="H376" s="10"/>
      <c r="I376" s="10"/>
      <c r="J376" s="10"/>
      <c r="K376" s="10"/>
      <c r="L376" s="10"/>
      <c r="M376" s="10"/>
      <c r="N376" s="10"/>
      <c r="O376" s="10"/>
    </row>
    <row r="377" spans="1:15" ht="15" customHeight="1" x14ac:dyDescent="0.25">
      <c r="A377" s="4" t="s">
        <v>5035</v>
      </c>
      <c r="B377" s="4">
        <f>'Gene Table'!B378</f>
        <v>99000103</v>
      </c>
      <c r="C377" s="4" t="str">
        <f>'Gene Table'!C378</f>
        <v>Blank</v>
      </c>
      <c r="D377" s="11">
        <v>26</v>
      </c>
      <c r="E377" s="11">
        <v>26</v>
      </c>
      <c r="F377" s="10"/>
      <c r="G377" s="10"/>
      <c r="H377" s="10"/>
      <c r="I377" s="10"/>
      <c r="J377" s="10"/>
      <c r="K377" s="10"/>
      <c r="L377" s="10"/>
      <c r="M377" s="10"/>
      <c r="N377" s="10"/>
      <c r="O377" s="10"/>
    </row>
    <row r="378" spans="1:15" ht="15" customHeight="1" x14ac:dyDescent="0.25">
      <c r="A378" s="4" t="s">
        <v>5036</v>
      </c>
      <c r="B378" s="4">
        <f>'Gene Table'!B379</f>
        <v>99000103</v>
      </c>
      <c r="C378" s="4" t="str">
        <f>'Gene Table'!C379</f>
        <v>Blank</v>
      </c>
      <c r="D378" s="11">
        <v>26</v>
      </c>
      <c r="E378" s="11">
        <v>26</v>
      </c>
      <c r="F378" s="10"/>
      <c r="G378" s="10"/>
      <c r="H378" s="10"/>
      <c r="I378" s="10"/>
      <c r="J378" s="10"/>
      <c r="K378" s="10"/>
      <c r="L378" s="10"/>
      <c r="M378" s="10"/>
      <c r="N378" s="10"/>
      <c r="O378" s="10"/>
    </row>
    <row r="379" spans="1:15" ht="15" customHeight="1" x14ac:dyDescent="0.25">
      <c r="A379" s="4" t="s">
        <v>5037</v>
      </c>
      <c r="B379" s="4">
        <f>'Gene Table'!B380</f>
        <v>99000103</v>
      </c>
      <c r="C379" s="4" t="str">
        <f>'Gene Table'!C380</f>
        <v>Blank</v>
      </c>
      <c r="D379" s="11">
        <v>26</v>
      </c>
      <c r="E379" s="11">
        <v>26</v>
      </c>
      <c r="F379" s="10"/>
      <c r="G379" s="10"/>
      <c r="H379" s="10"/>
      <c r="I379" s="10"/>
      <c r="J379" s="10"/>
      <c r="K379" s="10"/>
      <c r="L379" s="10"/>
      <c r="M379" s="10"/>
      <c r="N379" s="10"/>
      <c r="O379" s="10"/>
    </row>
    <row r="380" spans="1:15" ht="15" customHeight="1" x14ac:dyDescent="0.25">
      <c r="A380" s="4" t="s">
        <v>5038</v>
      </c>
      <c r="B380" s="4">
        <f>'Gene Table'!B381</f>
        <v>99000103</v>
      </c>
      <c r="C380" s="4" t="str">
        <f>'Gene Table'!C381</f>
        <v>Blank</v>
      </c>
      <c r="D380" s="11">
        <v>26</v>
      </c>
      <c r="E380" s="11">
        <v>26</v>
      </c>
      <c r="F380" s="10"/>
      <c r="G380" s="10"/>
      <c r="H380" s="10"/>
      <c r="I380" s="10"/>
      <c r="J380" s="10"/>
      <c r="K380" s="10"/>
      <c r="L380" s="10"/>
      <c r="M380" s="10"/>
      <c r="N380" s="10"/>
      <c r="O380" s="10"/>
    </row>
    <row r="381" spans="1:15" ht="15" customHeight="1" x14ac:dyDescent="0.25">
      <c r="A381" s="4" t="s">
        <v>5039</v>
      </c>
      <c r="B381" s="4">
        <f>'Gene Table'!B382</f>
        <v>99000103</v>
      </c>
      <c r="C381" s="4" t="str">
        <f>'Gene Table'!C382</f>
        <v>Blank</v>
      </c>
      <c r="D381" s="11">
        <v>26</v>
      </c>
      <c r="E381" s="11">
        <v>26</v>
      </c>
      <c r="F381" s="10"/>
      <c r="G381" s="10"/>
      <c r="H381" s="10"/>
      <c r="I381" s="10"/>
      <c r="J381" s="10"/>
      <c r="K381" s="10"/>
      <c r="L381" s="10"/>
      <c r="M381" s="10"/>
      <c r="N381" s="10"/>
      <c r="O381" s="10"/>
    </row>
    <row r="382" spans="1:15" ht="15" customHeight="1" x14ac:dyDescent="0.25">
      <c r="A382" s="4" t="s">
        <v>5040</v>
      </c>
      <c r="B382" s="4">
        <f>'Gene Table'!B383</f>
        <v>99000103</v>
      </c>
      <c r="C382" s="4" t="str">
        <f>'Gene Table'!C383</f>
        <v>Blank</v>
      </c>
      <c r="D382" s="11">
        <v>26</v>
      </c>
      <c r="E382" s="11">
        <v>26</v>
      </c>
      <c r="F382" s="10"/>
      <c r="G382" s="10"/>
      <c r="H382" s="10"/>
      <c r="I382" s="10"/>
      <c r="J382" s="10"/>
      <c r="K382" s="10"/>
      <c r="L382" s="10"/>
      <c r="M382" s="10"/>
      <c r="N382" s="10"/>
      <c r="O382" s="10"/>
    </row>
    <row r="383" spans="1:15" ht="15" customHeight="1" x14ac:dyDescent="0.25">
      <c r="A383" s="4" t="s">
        <v>5041</v>
      </c>
      <c r="B383" s="4">
        <f>'Gene Table'!B384</f>
        <v>99000103</v>
      </c>
      <c r="C383" s="4" t="str">
        <f>'Gene Table'!C384</f>
        <v>Blank</v>
      </c>
      <c r="D383" s="11">
        <v>26</v>
      </c>
      <c r="E383" s="11">
        <v>26</v>
      </c>
      <c r="F383" s="10"/>
      <c r="G383" s="10"/>
      <c r="H383" s="10"/>
      <c r="I383" s="10"/>
      <c r="J383" s="10"/>
      <c r="K383" s="10"/>
      <c r="L383" s="10"/>
      <c r="M383" s="10"/>
      <c r="N383" s="10"/>
      <c r="O383" s="10"/>
    </row>
    <row r="384" spans="1:15" ht="15" customHeight="1" x14ac:dyDescent="0.25">
      <c r="A384" s="4" t="s">
        <v>5042</v>
      </c>
      <c r="B384" s="4">
        <f>'Gene Table'!B385</f>
        <v>99000103</v>
      </c>
      <c r="C384" s="4" t="str">
        <f>'Gene Table'!C385</f>
        <v>Blank</v>
      </c>
      <c r="D384" s="11">
        <v>23</v>
      </c>
      <c r="E384" s="11">
        <v>23</v>
      </c>
      <c r="F384" s="10"/>
      <c r="G384" s="10"/>
      <c r="H384" s="10"/>
      <c r="I384" s="10"/>
      <c r="J384" s="10"/>
      <c r="K384" s="10"/>
      <c r="L384" s="10"/>
      <c r="M384" s="10"/>
      <c r="N384" s="10"/>
      <c r="O384" s="10"/>
    </row>
    <row r="385" spans="1:15" ht="15" customHeight="1" x14ac:dyDescent="0.25">
      <c r="A385" s="4" t="s">
        <v>5043</v>
      </c>
      <c r="B385" s="4">
        <f>'Gene Table'!B386</f>
        <v>99000103</v>
      </c>
      <c r="C385" s="4" t="str">
        <f>'Gene Table'!C386</f>
        <v>Blank</v>
      </c>
      <c r="D385" s="11">
        <v>23</v>
      </c>
      <c r="E385" s="11">
        <v>23</v>
      </c>
      <c r="F385" s="10"/>
      <c r="G385" s="10"/>
      <c r="H385" s="10"/>
      <c r="I385" s="10"/>
      <c r="J385" s="10"/>
      <c r="K385" s="10"/>
      <c r="L385" s="10"/>
      <c r="M385" s="10"/>
      <c r="N385" s="10"/>
      <c r="O385"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85"/>
  <sheetViews>
    <sheetView workbookViewId="0">
      <selection activeCell="D2" sqref="D2"/>
    </sheetView>
  </sheetViews>
  <sheetFormatPr defaultColWidth="6.59765625" defaultRowHeight="15" customHeight="1" x14ac:dyDescent="0.25"/>
  <cols>
    <col min="1" max="1" width="6.59765625" style="2"/>
    <col min="2" max="3" width="15.59765625" style="2" customWidth="1"/>
    <col min="4" max="15" width="10.59765625" style="2" customWidth="1"/>
    <col min="16" max="16384" width="6.59765625" style="2"/>
  </cols>
  <sheetData>
    <row r="1" spans="1:15" s="1" customFormat="1" ht="15" customHeight="1" x14ac:dyDescent="0.25">
      <c r="A1" s="9" t="s">
        <v>1501</v>
      </c>
      <c r="B1" s="9" t="s">
        <v>1504</v>
      </c>
      <c r="C1" s="9" t="s">
        <v>1506</v>
      </c>
      <c r="D1" s="9" t="s">
        <v>1507</v>
      </c>
      <c r="E1" s="9" t="s">
        <v>1508</v>
      </c>
      <c r="F1" s="9" t="s">
        <v>1509</v>
      </c>
      <c r="G1" s="9" t="s">
        <v>1510</v>
      </c>
      <c r="H1" s="9" t="s">
        <v>1511</v>
      </c>
      <c r="I1" s="9" t="s">
        <v>1512</v>
      </c>
      <c r="J1" s="9" t="s">
        <v>1513</v>
      </c>
      <c r="K1" s="9" t="s">
        <v>1514</v>
      </c>
      <c r="L1" s="9" t="s">
        <v>1515</v>
      </c>
      <c r="M1" s="9" t="s">
        <v>1516</v>
      </c>
      <c r="N1" s="9" t="s">
        <v>1517</v>
      </c>
      <c r="O1" s="9" t="s">
        <v>1518</v>
      </c>
    </row>
    <row r="2" spans="1:15" ht="15" customHeight="1" x14ac:dyDescent="0.25">
      <c r="A2" s="5" t="s">
        <v>18</v>
      </c>
      <c r="B2" s="4">
        <f>'Gene Table'!B3</f>
        <v>18852</v>
      </c>
      <c r="C2" s="4" t="str">
        <f>'Gene Table'!C3</f>
        <v>APC</v>
      </c>
      <c r="D2" s="11">
        <v>35</v>
      </c>
      <c r="E2" s="11">
        <v>35</v>
      </c>
      <c r="F2" s="11"/>
      <c r="G2" s="11"/>
      <c r="H2" s="11"/>
      <c r="I2" s="11"/>
      <c r="J2" s="11"/>
      <c r="K2" s="11"/>
      <c r="L2" s="10"/>
      <c r="M2" s="10"/>
      <c r="N2" s="10"/>
      <c r="O2" s="10"/>
    </row>
    <row r="3" spans="1:15" ht="15" customHeight="1" x14ac:dyDescent="0.25">
      <c r="A3" s="4" t="s">
        <v>22</v>
      </c>
      <c r="B3" s="4">
        <f>'Gene Table'!B4</f>
        <v>13125</v>
      </c>
      <c r="C3" s="4" t="str">
        <f>'Gene Table'!C4</f>
        <v>APC</v>
      </c>
      <c r="D3" s="11">
        <v>26.82</v>
      </c>
      <c r="E3" s="11">
        <v>35</v>
      </c>
      <c r="F3" s="11"/>
      <c r="G3" s="11"/>
      <c r="H3" s="11"/>
      <c r="I3" s="11"/>
      <c r="J3" s="11"/>
      <c r="K3" s="11"/>
      <c r="L3" s="10"/>
      <c r="M3" s="10"/>
      <c r="N3" s="10"/>
      <c r="O3" s="10"/>
    </row>
    <row r="4" spans="1:15" ht="15" customHeight="1" x14ac:dyDescent="0.25">
      <c r="A4" s="4" t="s">
        <v>26</v>
      </c>
      <c r="B4" s="4">
        <f>'Gene Table'!B5</f>
        <v>41617</v>
      </c>
      <c r="C4" s="4" t="str">
        <f>'Gene Table'!C5</f>
        <v>APC</v>
      </c>
      <c r="D4" s="11">
        <v>35</v>
      </c>
      <c r="E4" s="11">
        <v>35</v>
      </c>
      <c r="F4" s="11"/>
      <c r="G4" s="11"/>
      <c r="H4" s="11"/>
      <c r="I4" s="11"/>
      <c r="J4" s="11"/>
      <c r="K4" s="11"/>
      <c r="L4" s="10"/>
      <c r="M4" s="10"/>
      <c r="N4" s="10"/>
      <c r="O4" s="10"/>
    </row>
    <row r="5" spans="1:15" ht="15" customHeight="1" x14ac:dyDescent="0.25">
      <c r="A5" s="4" t="s">
        <v>29</v>
      </c>
      <c r="B5" s="4">
        <f>'Gene Table'!B6</f>
        <v>18772</v>
      </c>
      <c r="C5" s="4" t="str">
        <f>'Gene Table'!C6</f>
        <v>APC</v>
      </c>
      <c r="D5" s="11">
        <v>35</v>
      </c>
      <c r="E5" s="11">
        <v>35</v>
      </c>
      <c r="F5" s="11"/>
      <c r="G5" s="11"/>
      <c r="H5" s="11"/>
      <c r="I5" s="11"/>
      <c r="J5" s="11"/>
      <c r="K5" s="11"/>
      <c r="L5" s="10"/>
      <c r="M5" s="10"/>
      <c r="N5" s="10"/>
      <c r="O5" s="10"/>
    </row>
    <row r="6" spans="1:15" ht="15" customHeight="1" x14ac:dyDescent="0.25">
      <c r="A6" s="4" t="s">
        <v>32</v>
      </c>
      <c r="B6" s="4">
        <f>'Gene Table'!B7</f>
        <v>19072</v>
      </c>
      <c r="C6" s="4" t="str">
        <f>'Gene Table'!C7</f>
        <v>APC</v>
      </c>
      <c r="D6" s="11">
        <v>35</v>
      </c>
      <c r="E6" s="11">
        <v>35</v>
      </c>
      <c r="F6" s="11"/>
      <c r="G6" s="11"/>
      <c r="H6" s="11"/>
      <c r="I6" s="11"/>
      <c r="J6" s="11"/>
      <c r="K6" s="11"/>
      <c r="L6" s="10"/>
      <c r="M6" s="10"/>
      <c r="N6" s="10"/>
      <c r="O6" s="10"/>
    </row>
    <row r="7" spans="1:15" ht="15" customHeight="1" x14ac:dyDescent="0.25">
      <c r="A7" s="4" t="s">
        <v>35</v>
      </c>
      <c r="B7" s="4">
        <f>'Gene Table'!B8</f>
        <v>18960</v>
      </c>
      <c r="C7" s="4" t="str">
        <f>'Gene Table'!C8</f>
        <v>APC</v>
      </c>
      <c r="D7" s="11">
        <v>35</v>
      </c>
      <c r="E7" s="11">
        <v>35</v>
      </c>
      <c r="F7" s="11"/>
      <c r="G7" s="11"/>
      <c r="H7" s="11"/>
      <c r="I7" s="11"/>
      <c r="J7" s="11"/>
      <c r="K7" s="11"/>
      <c r="L7" s="10"/>
      <c r="M7" s="10"/>
      <c r="N7" s="10"/>
      <c r="O7" s="10"/>
    </row>
    <row r="8" spans="1:15" ht="15" customHeight="1" x14ac:dyDescent="0.25">
      <c r="A8" s="4" t="s">
        <v>38</v>
      </c>
      <c r="B8" s="4">
        <f>'Gene Table'!B9</f>
        <v>13728</v>
      </c>
      <c r="C8" s="4" t="str">
        <f>'Gene Table'!C9</f>
        <v>APC</v>
      </c>
      <c r="D8" s="11">
        <v>26.2</v>
      </c>
      <c r="E8" s="11">
        <v>35</v>
      </c>
      <c r="F8" s="11"/>
      <c r="G8" s="11"/>
      <c r="H8" s="11"/>
      <c r="I8" s="11"/>
      <c r="J8" s="11"/>
      <c r="K8" s="11"/>
      <c r="L8" s="10"/>
      <c r="M8" s="10"/>
      <c r="N8" s="10"/>
      <c r="O8" s="10"/>
    </row>
    <row r="9" spans="1:15" ht="15" customHeight="1" x14ac:dyDescent="0.25">
      <c r="A9" s="4" t="s">
        <v>41</v>
      </c>
      <c r="B9" s="4">
        <f>'Gene Table'!B10</f>
        <v>18760</v>
      </c>
      <c r="C9" s="4" t="str">
        <f>'Gene Table'!C10</f>
        <v>APC</v>
      </c>
      <c r="D9" s="11">
        <v>35</v>
      </c>
      <c r="E9" s="11">
        <v>35</v>
      </c>
      <c r="F9" s="11"/>
      <c r="G9" s="11"/>
      <c r="H9" s="11"/>
      <c r="I9" s="11"/>
      <c r="J9" s="11"/>
      <c r="K9" s="11"/>
      <c r="L9" s="10"/>
      <c r="M9" s="10"/>
      <c r="N9" s="10"/>
      <c r="O9" s="10"/>
    </row>
    <row r="10" spans="1:15" ht="15" customHeight="1" x14ac:dyDescent="0.25">
      <c r="A10" s="4" t="s">
        <v>44</v>
      </c>
      <c r="B10" s="4">
        <f>'Gene Table'!B11</f>
        <v>19203</v>
      </c>
      <c r="C10" s="4" t="str">
        <f>'Gene Table'!C11</f>
        <v>APC</v>
      </c>
      <c r="D10" s="11">
        <v>35</v>
      </c>
      <c r="E10" s="11">
        <v>35</v>
      </c>
      <c r="F10" s="11"/>
      <c r="G10" s="11"/>
      <c r="H10" s="11"/>
      <c r="I10" s="11"/>
      <c r="J10" s="11"/>
      <c r="K10" s="11"/>
      <c r="L10" s="10"/>
      <c r="M10" s="10"/>
      <c r="N10" s="10"/>
      <c r="O10" s="10"/>
    </row>
    <row r="11" spans="1:15" ht="15" customHeight="1" x14ac:dyDescent="0.25">
      <c r="A11" s="4" t="s">
        <v>47</v>
      </c>
      <c r="B11" s="4">
        <f>'Gene Table'!B12</f>
        <v>18950</v>
      </c>
      <c r="C11" s="4" t="str">
        <f>'Gene Table'!C12</f>
        <v>APC</v>
      </c>
      <c r="D11" s="11">
        <v>33.229999999999997</v>
      </c>
      <c r="E11" s="11">
        <v>35</v>
      </c>
      <c r="F11" s="11"/>
      <c r="G11" s="11"/>
      <c r="H11" s="11"/>
      <c r="I11" s="11"/>
      <c r="J11" s="11"/>
      <c r="K11" s="11"/>
      <c r="L11" s="10"/>
      <c r="M11" s="10"/>
      <c r="N11" s="10"/>
      <c r="O11" s="10"/>
    </row>
    <row r="12" spans="1:15" ht="15" customHeight="1" x14ac:dyDescent="0.25">
      <c r="A12" s="4" t="s">
        <v>51</v>
      </c>
      <c r="B12" s="4">
        <f>'Gene Table'!B13</f>
        <v>18764</v>
      </c>
      <c r="C12" s="4" t="str">
        <f>'Gene Table'!C13</f>
        <v>APC</v>
      </c>
      <c r="D12" s="11">
        <v>33.69</v>
      </c>
      <c r="E12" s="11">
        <v>35</v>
      </c>
      <c r="F12" s="11"/>
      <c r="G12" s="11"/>
      <c r="H12" s="11"/>
      <c r="I12" s="11"/>
      <c r="J12" s="11"/>
      <c r="K12" s="11"/>
      <c r="L12" s="10"/>
      <c r="M12" s="10"/>
      <c r="N12" s="10"/>
      <c r="O12" s="10"/>
    </row>
    <row r="13" spans="1:15" ht="15" customHeight="1" x14ac:dyDescent="0.25">
      <c r="A13" s="4" t="s">
        <v>54</v>
      </c>
      <c r="B13" s="4">
        <f>'Gene Table'!B14</f>
        <v>13727</v>
      </c>
      <c r="C13" s="4" t="str">
        <f>'Gene Table'!C14</f>
        <v>APC</v>
      </c>
      <c r="D13" s="11">
        <v>35</v>
      </c>
      <c r="E13" s="11">
        <v>35</v>
      </c>
      <c r="F13" s="11"/>
      <c r="G13" s="11"/>
      <c r="H13" s="11"/>
      <c r="I13" s="11"/>
      <c r="J13" s="11"/>
      <c r="K13" s="11"/>
      <c r="L13" s="10"/>
      <c r="M13" s="10"/>
      <c r="N13" s="10"/>
      <c r="O13" s="10"/>
    </row>
    <row r="14" spans="1:15" ht="15" customHeight="1" x14ac:dyDescent="0.25">
      <c r="A14" s="4" t="s">
        <v>4756</v>
      </c>
      <c r="B14" s="4">
        <f>'Gene Table'!B15</f>
        <v>18775</v>
      </c>
      <c r="C14" s="4" t="str">
        <f>'Gene Table'!C15</f>
        <v>APC</v>
      </c>
      <c r="D14" s="11">
        <v>35</v>
      </c>
      <c r="E14" s="11">
        <v>35</v>
      </c>
      <c r="F14" s="11"/>
      <c r="G14" s="11"/>
      <c r="H14" s="11"/>
      <c r="I14" s="11"/>
      <c r="J14" s="11"/>
      <c r="K14" s="11"/>
      <c r="L14" s="10"/>
      <c r="M14" s="10"/>
      <c r="N14" s="10"/>
      <c r="O14" s="10"/>
    </row>
    <row r="15" spans="1:15" ht="15" customHeight="1" x14ac:dyDescent="0.25">
      <c r="A15" s="4" t="s">
        <v>4757</v>
      </c>
      <c r="B15" s="4">
        <f>'Gene Table'!B16</f>
        <v>13113</v>
      </c>
      <c r="C15" s="4" t="str">
        <f>'Gene Table'!C16</f>
        <v>APC</v>
      </c>
      <c r="D15" s="11">
        <v>35</v>
      </c>
      <c r="E15" s="11">
        <v>35</v>
      </c>
      <c r="F15" s="11"/>
      <c r="G15" s="11"/>
      <c r="H15" s="11"/>
      <c r="I15" s="11"/>
      <c r="J15" s="11"/>
      <c r="K15" s="11"/>
      <c r="L15" s="10"/>
      <c r="M15" s="10"/>
      <c r="N15" s="10"/>
      <c r="O15" s="10"/>
    </row>
    <row r="16" spans="1:15" ht="15" customHeight="1" x14ac:dyDescent="0.25">
      <c r="A16" s="4" t="s">
        <v>4758</v>
      </c>
      <c r="B16" s="4">
        <f>'Gene Table'!B17</f>
        <v>18942</v>
      </c>
      <c r="C16" s="4" t="str">
        <f>'Gene Table'!C17</f>
        <v>APC</v>
      </c>
      <c r="D16" s="11">
        <v>35</v>
      </c>
      <c r="E16" s="11">
        <v>35</v>
      </c>
      <c r="F16" s="11"/>
      <c r="G16" s="11"/>
      <c r="H16" s="11"/>
      <c r="I16" s="11"/>
      <c r="J16" s="11"/>
      <c r="K16" s="11"/>
      <c r="L16" s="10"/>
      <c r="M16" s="10"/>
      <c r="N16" s="10"/>
      <c r="O16" s="10"/>
    </row>
    <row r="17" spans="1:15" ht="15" customHeight="1" x14ac:dyDescent="0.25">
      <c r="A17" s="4" t="s">
        <v>4759</v>
      </c>
      <c r="B17" s="4">
        <f>'Gene Table'!B18</f>
        <v>18817</v>
      </c>
      <c r="C17" s="4" t="str">
        <f>'Gene Table'!C18</f>
        <v>APC</v>
      </c>
      <c r="D17" s="11">
        <v>35</v>
      </c>
      <c r="E17" s="11">
        <v>35</v>
      </c>
      <c r="F17" s="11"/>
      <c r="G17" s="11"/>
      <c r="H17" s="11"/>
      <c r="I17" s="11"/>
      <c r="J17" s="11"/>
      <c r="K17" s="11"/>
      <c r="L17" s="10"/>
      <c r="M17" s="10"/>
      <c r="N17" s="10"/>
      <c r="O17" s="10"/>
    </row>
    <row r="18" spans="1:15" ht="15" customHeight="1" x14ac:dyDescent="0.25">
      <c r="A18" s="4" t="s">
        <v>4760</v>
      </c>
      <c r="B18" s="4">
        <f>'Gene Table'!B19</f>
        <v>18777</v>
      </c>
      <c r="C18" s="4" t="str">
        <f>'Gene Table'!C19</f>
        <v>APC</v>
      </c>
      <c r="D18" s="11">
        <v>35</v>
      </c>
      <c r="E18" s="11">
        <v>35</v>
      </c>
      <c r="F18" s="11"/>
      <c r="G18" s="11"/>
      <c r="H18" s="11"/>
      <c r="I18" s="11"/>
      <c r="J18" s="11"/>
      <c r="K18" s="11"/>
      <c r="L18" s="10"/>
      <c r="M18" s="10"/>
      <c r="N18" s="10"/>
      <c r="O18" s="10"/>
    </row>
    <row r="19" spans="1:15" ht="15" customHeight="1" x14ac:dyDescent="0.25">
      <c r="A19" s="4" t="s">
        <v>4761</v>
      </c>
      <c r="B19" s="4">
        <f>'Gene Table'!B20</f>
        <v>18700</v>
      </c>
      <c r="C19" s="4" t="str">
        <f>'Gene Table'!C20</f>
        <v>APC</v>
      </c>
      <c r="D19" s="11">
        <v>35</v>
      </c>
      <c r="E19" s="11">
        <v>29</v>
      </c>
      <c r="F19" s="11"/>
      <c r="G19" s="11"/>
      <c r="H19" s="11"/>
      <c r="I19" s="11"/>
      <c r="J19" s="11"/>
      <c r="K19" s="11"/>
      <c r="L19" s="10"/>
      <c r="M19" s="10"/>
      <c r="N19" s="10"/>
      <c r="O19" s="10"/>
    </row>
    <row r="20" spans="1:15" ht="15" customHeight="1" x14ac:dyDescent="0.25">
      <c r="A20" s="4" t="s">
        <v>4762</v>
      </c>
      <c r="B20" s="4">
        <f>'Gene Table'!B21</f>
        <v>18702</v>
      </c>
      <c r="C20" s="4" t="str">
        <f>'Gene Table'!C21</f>
        <v>APC</v>
      </c>
      <c r="D20" s="11">
        <v>34.450000000000003</v>
      </c>
      <c r="E20" s="11">
        <v>35</v>
      </c>
      <c r="F20" s="11"/>
      <c r="G20" s="11"/>
      <c r="H20" s="11"/>
      <c r="I20" s="11"/>
      <c r="J20" s="11"/>
      <c r="K20" s="11"/>
      <c r="L20" s="10"/>
      <c r="M20" s="10"/>
      <c r="N20" s="10"/>
      <c r="O20" s="10"/>
    </row>
    <row r="21" spans="1:15" ht="15" customHeight="1" x14ac:dyDescent="0.25">
      <c r="A21" s="4" t="s">
        <v>4763</v>
      </c>
      <c r="B21" s="4">
        <f>'Gene Table'!B22</f>
        <v>18859</v>
      </c>
      <c r="C21" s="4" t="str">
        <f>'Gene Table'!C22</f>
        <v>APC</v>
      </c>
      <c r="D21" s="11">
        <v>35</v>
      </c>
      <c r="E21" s="11">
        <v>35</v>
      </c>
      <c r="F21" s="11"/>
      <c r="G21" s="11"/>
      <c r="H21" s="11"/>
      <c r="I21" s="11"/>
      <c r="J21" s="11"/>
      <c r="K21" s="11"/>
      <c r="L21" s="10"/>
      <c r="M21" s="10"/>
      <c r="N21" s="10"/>
      <c r="O21" s="10"/>
    </row>
    <row r="22" spans="1:15" ht="15" customHeight="1" x14ac:dyDescent="0.25">
      <c r="A22" s="4" t="s">
        <v>4764</v>
      </c>
      <c r="B22" s="4">
        <f>'Gene Table'!B23</f>
        <v>13129</v>
      </c>
      <c r="C22" s="4" t="str">
        <f>'Gene Table'!C23</f>
        <v>APC</v>
      </c>
      <c r="D22" s="11">
        <v>35</v>
      </c>
      <c r="E22" s="11">
        <v>35</v>
      </c>
      <c r="F22" s="11"/>
      <c r="G22" s="11"/>
      <c r="H22" s="11"/>
      <c r="I22" s="11"/>
      <c r="J22" s="11"/>
      <c r="K22" s="11"/>
      <c r="L22" s="10"/>
      <c r="M22" s="10"/>
      <c r="N22" s="10"/>
      <c r="O22" s="10"/>
    </row>
    <row r="23" spans="1:15" ht="15" customHeight="1" x14ac:dyDescent="0.25">
      <c r="A23" s="4" t="s">
        <v>4765</v>
      </c>
      <c r="B23" s="4">
        <f>'Gene Table'!B24</f>
        <v>27097</v>
      </c>
      <c r="C23" s="4" t="str">
        <f>'Gene Table'!C24</f>
        <v>APC</v>
      </c>
      <c r="D23" s="11">
        <v>35</v>
      </c>
      <c r="E23" s="11">
        <v>35</v>
      </c>
      <c r="F23" s="11"/>
      <c r="G23" s="11"/>
      <c r="H23" s="11"/>
      <c r="I23" s="11"/>
      <c r="J23" s="11"/>
      <c r="K23" s="11"/>
      <c r="L23" s="10"/>
      <c r="M23" s="10"/>
      <c r="N23" s="10"/>
      <c r="O23" s="10"/>
    </row>
    <row r="24" spans="1:15" ht="15" customHeight="1" x14ac:dyDescent="0.25">
      <c r="A24" s="4" t="s">
        <v>4766</v>
      </c>
      <c r="B24" s="4">
        <f>'Gene Table'!B25</f>
        <v>25814</v>
      </c>
      <c r="C24" s="4" t="str">
        <f>'Gene Table'!C25</f>
        <v>APC</v>
      </c>
      <c r="D24" s="11">
        <v>35</v>
      </c>
      <c r="E24" s="11">
        <v>35</v>
      </c>
      <c r="F24" s="11"/>
      <c r="G24" s="11"/>
      <c r="H24" s="11"/>
      <c r="I24" s="11"/>
      <c r="J24" s="11"/>
      <c r="K24" s="11"/>
      <c r="L24" s="10"/>
      <c r="M24" s="10"/>
      <c r="N24" s="10"/>
      <c r="O24" s="10"/>
    </row>
    <row r="25" spans="1:15" ht="15" customHeight="1" x14ac:dyDescent="0.25">
      <c r="A25" s="4" t="s">
        <v>4767</v>
      </c>
      <c r="B25" s="4">
        <f>'Gene Table'!B26</f>
        <v>25826</v>
      </c>
      <c r="C25" s="4" t="str">
        <f>'Gene Table'!C26</f>
        <v>APC</v>
      </c>
      <c r="D25" s="11">
        <v>35</v>
      </c>
      <c r="E25" s="11">
        <v>35</v>
      </c>
      <c r="F25" s="11"/>
      <c r="G25" s="11"/>
      <c r="H25" s="11"/>
      <c r="I25" s="11"/>
      <c r="J25" s="11"/>
      <c r="K25" s="11"/>
      <c r="L25" s="10"/>
      <c r="M25" s="10"/>
      <c r="N25" s="10"/>
      <c r="O25" s="10"/>
    </row>
    <row r="26" spans="1:15" ht="15" customHeight="1" x14ac:dyDescent="0.25">
      <c r="A26" s="4" t="s">
        <v>57</v>
      </c>
      <c r="B26" s="4">
        <f>'Gene Table'!B27</f>
        <v>19048</v>
      </c>
      <c r="C26" s="4" t="str">
        <f>'Gene Table'!C27</f>
        <v>APC</v>
      </c>
      <c r="D26" s="11">
        <v>35</v>
      </c>
      <c r="E26" s="11">
        <v>35</v>
      </c>
      <c r="F26" s="11"/>
      <c r="G26" s="11"/>
      <c r="H26" s="11"/>
      <c r="I26" s="11"/>
      <c r="J26" s="11"/>
      <c r="K26" s="11"/>
      <c r="L26" s="10"/>
      <c r="M26" s="10"/>
      <c r="N26" s="10"/>
      <c r="O26" s="10"/>
    </row>
    <row r="27" spans="1:15" ht="15" customHeight="1" x14ac:dyDescent="0.25">
      <c r="A27" s="4" t="s">
        <v>60</v>
      </c>
      <c r="B27" s="4">
        <f>'Gene Table'!B28</f>
        <v>18779</v>
      </c>
      <c r="C27" s="4" t="str">
        <f>'Gene Table'!C28</f>
        <v>APC</v>
      </c>
      <c r="D27" s="11">
        <v>35</v>
      </c>
      <c r="E27" s="11">
        <v>35</v>
      </c>
      <c r="F27" s="11"/>
      <c r="G27" s="11"/>
      <c r="H27" s="11"/>
      <c r="I27" s="11"/>
      <c r="J27" s="11"/>
      <c r="K27" s="11"/>
      <c r="L27" s="10"/>
      <c r="M27" s="10"/>
      <c r="N27" s="10"/>
      <c r="O27" s="10"/>
    </row>
    <row r="28" spans="1:15" ht="15" customHeight="1" x14ac:dyDescent="0.25">
      <c r="A28" s="4" t="s">
        <v>63</v>
      </c>
      <c r="B28" s="4">
        <f>'Gene Table'!B29</f>
        <v>41623</v>
      </c>
      <c r="C28" s="4" t="str">
        <f>'Gene Table'!C29</f>
        <v>APC</v>
      </c>
      <c r="D28" s="11">
        <v>35</v>
      </c>
      <c r="E28" s="11">
        <v>35</v>
      </c>
      <c r="F28" s="11"/>
      <c r="G28" s="11"/>
      <c r="H28" s="11"/>
      <c r="I28" s="11"/>
      <c r="J28" s="11"/>
      <c r="K28" s="11"/>
      <c r="L28" s="10"/>
      <c r="M28" s="10"/>
      <c r="N28" s="10"/>
      <c r="O28" s="10"/>
    </row>
    <row r="29" spans="1:15" ht="15" customHeight="1" x14ac:dyDescent="0.25">
      <c r="A29" s="4" t="s">
        <v>66</v>
      </c>
      <c r="B29" s="4">
        <f>'Gene Table'!B30</f>
        <v>13121</v>
      </c>
      <c r="C29" s="4" t="str">
        <f>'Gene Table'!C30</f>
        <v>APC</v>
      </c>
      <c r="D29" s="11">
        <v>35</v>
      </c>
      <c r="E29" s="11">
        <v>35</v>
      </c>
      <c r="F29" s="11"/>
      <c r="G29" s="11"/>
      <c r="H29" s="11"/>
      <c r="I29" s="11"/>
      <c r="J29" s="11"/>
      <c r="K29" s="11"/>
      <c r="L29" s="10"/>
      <c r="M29" s="10"/>
      <c r="N29" s="10"/>
      <c r="O29" s="10"/>
    </row>
    <row r="30" spans="1:15" ht="15" customHeight="1" x14ac:dyDescent="0.25">
      <c r="A30" s="4" t="s">
        <v>69</v>
      </c>
      <c r="B30" s="4">
        <f>'Gene Table'!B31</f>
        <v>19033</v>
      </c>
      <c r="C30" s="4" t="str">
        <f>'Gene Table'!C31</f>
        <v>APC</v>
      </c>
      <c r="D30" s="11">
        <v>35</v>
      </c>
      <c r="E30" s="11">
        <v>35</v>
      </c>
      <c r="F30" s="11"/>
      <c r="G30" s="11"/>
      <c r="H30" s="11"/>
      <c r="I30" s="11"/>
      <c r="J30" s="11"/>
      <c r="K30" s="11"/>
      <c r="L30" s="10"/>
      <c r="M30" s="10"/>
      <c r="N30" s="10"/>
      <c r="O30" s="10"/>
    </row>
    <row r="31" spans="1:15" ht="15" customHeight="1" x14ac:dyDescent="0.25">
      <c r="A31" s="4" t="s">
        <v>72</v>
      </c>
      <c r="B31" s="4">
        <f>'Gene Table'!B32</f>
        <v>19696</v>
      </c>
      <c r="C31" s="4" t="str">
        <f>'Gene Table'!C32</f>
        <v>APC</v>
      </c>
      <c r="D31" s="11">
        <v>35</v>
      </c>
      <c r="E31" s="11">
        <v>35</v>
      </c>
      <c r="F31" s="11"/>
      <c r="G31" s="11"/>
      <c r="H31" s="11"/>
      <c r="I31" s="11"/>
      <c r="J31" s="11"/>
      <c r="K31" s="11"/>
      <c r="L31" s="10"/>
      <c r="M31" s="10"/>
      <c r="N31" s="10"/>
      <c r="O31" s="10"/>
    </row>
    <row r="32" spans="1:15" ht="15" customHeight="1" x14ac:dyDescent="0.25">
      <c r="A32" s="4" t="s">
        <v>75</v>
      </c>
      <c r="B32" s="4">
        <f>'Gene Table'!B33</f>
        <v>41619</v>
      </c>
      <c r="C32" s="4" t="str">
        <f>'Gene Table'!C33</f>
        <v>APC</v>
      </c>
      <c r="D32" s="11">
        <v>35</v>
      </c>
      <c r="E32" s="11">
        <v>35</v>
      </c>
      <c r="F32" s="11"/>
      <c r="G32" s="11"/>
      <c r="H32" s="11"/>
      <c r="I32" s="11"/>
      <c r="J32" s="11"/>
      <c r="K32" s="11"/>
      <c r="L32" s="10"/>
      <c r="M32" s="10"/>
      <c r="N32" s="10"/>
      <c r="O32" s="10"/>
    </row>
    <row r="33" spans="1:15" ht="15" customHeight="1" x14ac:dyDescent="0.25">
      <c r="A33" s="4" t="s">
        <v>78</v>
      </c>
      <c r="B33" s="4">
        <f>'Gene Table'!B34</f>
        <v>18862</v>
      </c>
      <c r="C33" s="4" t="str">
        <f>'Gene Table'!C34</f>
        <v>APC</v>
      </c>
      <c r="D33" s="11">
        <v>35</v>
      </c>
      <c r="E33" s="11">
        <v>35</v>
      </c>
      <c r="F33" s="11"/>
      <c r="G33" s="11"/>
      <c r="H33" s="11"/>
      <c r="I33" s="11"/>
      <c r="J33" s="11"/>
      <c r="K33" s="11"/>
      <c r="L33" s="10"/>
      <c r="M33" s="10"/>
      <c r="N33" s="10"/>
      <c r="O33" s="10"/>
    </row>
    <row r="34" spans="1:15" ht="15" customHeight="1" x14ac:dyDescent="0.25">
      <c r="A34" s="4" t="s">
        <v>81</v>
      </c>
      <c r="B34" s="4">
        <f>'Gene Table'!B35</f>
        <v>18834</v>
      </c>
      <c r="C34" s="4" t="str">
        <f>'Gene Table'!C35</f>
        <v>APC</v>
      </c>
      <c r="D34" s="11">
        <v>29.189999999999998</v>
      </c>
      <c r="E34" s="11">
        <v>35</v>
      </c>
      <c r="F34" s="11"/>
      <c r="G34" s="11"/>
      <c r="H34" s="11"/>
      <c r="I34" s="11"/>
      <c r="J34" s="11"/>
      <c r="K34" s="11"/>
      <c r="L34" s="10"/>
      <c r="M34" s="10"/>
      <c r="N34" s="10"/>
      <c r="O34" s="10"/>
    </row>
    <row r="35" spans="1:15" ht="15" customHeight="1" x14ac:dyDescent="0.25">
      <c r="A35" s="4" t="s">
        <v>84</v>
      </c>
      <c r="B35" s="4">
        <f>'Gene Table'!B36</f>
        <v>18780</v>
      </c>
      <c r="C35" s="4" t="str">
        <f>'Gene Table'!C36</f>
        <v>APC</v>
      </c>
      <c r="D35" s="11">
        <v>33.25</v>
      </c>
      <c r="E35" s="11">
        <v>35</v>
      </c>
      <c r="F35" s="11"/>
      <c r="G35" s="11"/>
      <c r="H35" s="11"/>
      <c r="I35" s="11"/>
      <c r="J35" s="11"/>
      <c r="K35" s="11"/>
      <c r="L35" s="10"/>
      <c r="M35" s="10"/>
      <c r="N35" s="10"/>
      <c r="O35" s="10"/>
    </row>
    <row r="36" spans="1:15" ht="15" customHeight="1" x14ac:dyDescent="0.25">
      <c r="A36" s="4" t="s">
        <v>87</v>
      </c>
      <c r="B36" s="4">
        <f>'Gene Table'!B37</f>
        <v>19051</v>
      </c>
      <c r="C36" s="4" t="str">
        <f>'Gene Table'!C37</f>
        <v>APC</v>
      </c>
      <c r="D36" s="11">
        <v>35</v>
      </c>
      <c r="E36" s="11">
        <v>35</v>
      </c>
      <c r="F36" s="11"/>
      <c r="G36" s="11"/>
      <c r="H36" s="11"/>
      <c r="I36" s="11"/>
      <c r="J36" s="11"/>
      <c r="K36" s="11"/>
      <c r="L36" s="10"/>
      <c r="M36" s="10"/>
      <c r="N36" s="10"/>
      <c r="O36" s="10"/>
    </row>
    <row r="37" spans="1:15" ht="15" customHeight="1" x14ac:dyDescent="0.25">
      <c r="A37" s="4" t="s">
        <v>90</v>
      </c>
      <c r="B37" s="4">
        <f>'Gene Table'!B38</f>
        <v>19087</v>
      </c>
      <c r="C37" s="4" t="str">
        <f>'Gene Table'!C38</f>
        <v>APC</v>
      </c>
      <c r="D37" s="11">
        <v>35</v>
      </c>
      <c r="E37" s="11">
        <v>35</v>
      </c>
      <c r="F37" s="11"/>
      <c r="G37" s="11"/>
      <c r="H37" s="11"/>
      <c r="I37" s="11"/>
      <c r="J37" s="11"/>
      <c r="K37" s="11"/>
      <c r="L37" s="10"/>
      <c r="M37" s="10"/>
      <c r="N37" s="10"/>
      <c r="O37" s="10"/>
    </row>
    <row r="38" spans="1:15" ht="15" customHeight="1" x14ac:dyDescent="0.25">
      <c r="A38" s="4" t="s">
        <v>4768</v>
      </c>
      <c r="B38" s="4">
        <f>'Gene Table'!B39</f>
        <v>19088</v>
      </c>
      <c r="C38" s="4" t="str">
        <f>'Gene Table'!C39</f>
        <v>APC</v>
      </c>
      <c r="D38" s="11">
        <v>33.700000000000003</v>
      </c>
      <c r="E38" s="11">
        <v>35</v>
      </c>
      <c r="F38" s="11"/>
      <c r="G38" s="11"/>
      <c r="H38" s="11"/>
      <c r="I38" s="11"/>
      <c r="J38" s="11"/>
      <c r="K38" s="11"/>
      <c r="L38" s="10"/>
      <c r="M38" s="10"/>
      <c r="N38" s="10"/>
      <c r="O38" s="10"/>
    </row>
    <row r="39" spans="1:15" ht="15" customHeight="1" x14ac:dyDescent="0.25">
      <c r="A39" s="4" t="s">
        <v>4769</v>
      </c>
      <c r="B39" s="4">
        <f>'Gene Table'!B40</f>
        <v>18822</v>
      </c>
      <c r="C39" s="4" t="str">
        <f>'Gene Table'!C40</f>
        <v>APC</v>
      </c>
      <c r="D39" s="11">
        <v>27.61</v>
      </c>
      <c r="E39" s="11">
        <v>35</v>
      </c>
      <c r="F39" s="11"/>
      <c r="G39" s="11"/>
      <c r="H39" s="11"/>
      <c r="I39" s="11"/>
      <c r="J39" s="11"/>
      <c r="K39" s="11"/>
      <c r="L39" s="10"/>
      <c r="M39" s="10"/>
      <c r="N39" s="10"/>
      <c r="O39" s="10"/>
    </row>
    <row r="40" spans="1:15" ht="15" customHeight="1" x14ac:dyDescent="0.25">
      <c r="A40" s="4" t="s">
        <v>4770</v>
      </c>
      <c r="B40" s="4">
        <f>'Gene Table'!B41</f>
        <v>18948</v>
      </c>
      <c r="C40" s="4" t="str">
        <f>'Gene Table'!C41</f>
        <v>APC</v>
      </c>
      <c r="D40" s="11">
        <v>35</v>
      </c>
      <c r="E40" s="11">
        <v>35</v>
      </c>
      <c r="F40" s="11"/>
      <c r="G40" s="11"/>
      <c r="H40" s="11"/>
      <c r="I40" s="11"/>
      <c r="J40" s="11"/>
      <c r="K40" s="11"/>
      <c r="L40" s="10"/>
      <c r="M40" s="10"/>
      <c r="N40" s="10"/>
      <c r="O40" s="10"/>
    </row>
    <row r="41" spans="1:15" ht="15" customHeight="1" x14ac:dyDescent="0.25">
      <c r="A41" s="4" t="s">
        <v>4771</v>
      </c>
      <c r="B41" s="4">
        <f>'Gene Table'!B42</f>
        <v>41631</v>
      </c>
      <c r="C41" s="4" t="str">
        <f>'Gene Table'!C42</f>
        <v>APC</v>
      </c>
      <c r="D41" s="11">
        <v>35</v>
      </c>
      <c r="E41" s="11">
        <v>35</v>
      </c>
      <c r="F41" s="11"/>
      <c r="G41" s="11"/>
      <c r="H41" s="11"/>
      <c r="I41" s="11"/>
      <c r="J41" s="11"/>
      <c r="K41" s="11"/>
      <c r="L41" s="10"/>
      <c r="M41" s="10"/>
      <c r="N41" s="10"/>
      <c r="O41" s="10"/>
    </row>
    <row r="42" spans="1:15" ht="15" customHeight="1" x14ac:dyDescent="0.25">
      <c r="A42" s="4" t="s">
        <v>4772</v>
      </c>
      <c r="B42" s="4">
        <f>'Gene Table'!B43</f>
        <v>18836</v>
      </c>
      <c r="C42" s="4" t="str">
        <f>'Gene Table'!C43</f>
        <v>APC</v>
      </c>
      <c r="D42" s="11">
        <v>33.840000000000003</v>
      </c>
      <c r="E42" s="11">
        <v>35</v>
      </c>
      <c r="F42" s="11"/>
      <c r="G42" s="11"/>
      <c r="H42" s="11"/>
      <c r="I42" s="11"/>
      <c r="J42" s="11"/>
      <c r="K42" s="11"/>
      <c r="L42" s="10"/>
      <c r="M42" s="10"/>
      <c r="N42" s="10"/>
      <c r="O42" s="10"/>
    </row>
    <row r="43" spans="1:15" ht="15" customHeight="1" x14ac:dyDescent="0.25">
      <c r="A43" s="4" t="s">
        <v>4773</v>
      </c>
      <c r="B43" s="4">
        <f>'Gene Table'!B44</f>
        <v>18704</v>
      </c>
      <c r="C43" s="4" t="str">
        <f>'Gene Table'!C44</f>
        <v>APC</v>
      </c>
      <c r="D43" s="11">
        <v>26.82</v>
      </c>
      <c r="E43" s="11">
        <v>35</v>
      </c>
      <c r="F43" s="11"/>
      <c r="G43" s="11"/>
      <c r="H43" s="11"/>
      <c r="I43" s="11"/>
      <c r="J43" s="11"/>
      <c r="K43" s="11"/>
      <c r="L43" s="10"/>
      <c r="M43" s="10"/>
      <c r="N43" s="10"/>
      <c r="O43" s="10"/>
    </row>
    <row r="44" spans="1:15" ht="15" customHeight="1" x14ac:dyDescent="0.25">
      <c r="A44" s="4" t="s">
        <v>4774</v>
      </c>
      <c r="B44" s="4">
        <f>'Gene Table'!B45</f>
        <v>19594</v>
      </c>
      <c r="C44" s="4" t="str">
        <f>'Gene Table'!C45</f>
        <v>APC</v>
      </c>
      <c r="D44" s="11">
        <v>35</v>
      </c>
      <c r="E44" s="11">
        <v>35</v>
      </c>
      <c r="F44" s="11"/>
      <c r="G44" s="11"/>
      <c r="H44" s="11"/>
      <c r="I44" s="11"/>
      <c r="J44" s="11"/>
      <c r="K44" s="11"/>
      <c r="L44" s="10"/>
      <c r="M44" s="10"/>
      <c r="N44" s="10"/>
      <c r="O44" s="10"/>
    </row>
    <row r="45" spans="1:15" ht="15" customHeight="1" x14ac:dyDescent="0.25">
      <c r="A45" s="4" t="s">
        <v>4775</v>
      </c>
      <c r="B45" s="4">
        <f>'Gene Table'!B46</f>
        <v>13127</v>
      </c>
      <c r="C45" s="4" t="str">
        <f>'Gene Table'!C46</f>
        <v>APC</v>
      </c>
      <c r="D45" s="11">
        <v>34.15</v>
      </c>
      <c r="E45" s="11">
        <v>35</v>
      </c>
      <c r="F45" s="11"/>
      <c r="G45" s="11"/>
      <c r="H45" s="11"/>
      <c r="I45" s="11"/>
      <c r="J45" s="11"/>
      <c r="K45" s="11"/>
      <c r="L45" s="10"/>
      <c r="M45" s="10"/>
      <c r="N45" s="10"/>
      <c r="O45" s="10"/>
    </row>
    <row r="46" spans="1:15" ht="15" customHeight="1" x14ac:dyDescent="0.25">
      <c r="A46" s="4" t="s">
        <v>4776</v>
      </c>
      <c r="B46" s="4">
        <f>'Gene Table'!B47</f>
        <v>18825</v>
      </c>
      <c r="C46" s="4" t="str">
        <f>'Gene Table'!C47</f>
        <v>APC</v>
      </c>
      <c r="D46" s="11">
        <v>35</v>
      </c>
      <c r="E46" s="11">
        <v>35</v>
      </c>
      <c r="F46" s="11"/>
      <c r="G46" s="11"/>
      <c r="H46" s="11"/>
      <c r="I46" s="11"/>
      <c r="J46" s="11"/>
      <c r="K46" s="11"/>
      <c r="L46" s="10"/>
      <c r="M46" s="10"/>
      <c r="N46" s="10"/>
      <c r="O46" s="10"/>
    </row>
    <row r="47" spans="1:15" ht="15" customHeight="1" x14ac:dyDescent="0.25">
      <c r="A47" s="4" t="s">
        <v>4777</v>
      </c>
      <c r="B47" s="4">
        <f>'Gene Table'!B48</f>
        <v>18873</v>
      </c>
      <c r="C47" s="4" t="str">
        <f>'Gene Table'!C48</f>
        <v>APC</v>
      </c>
      <c r="D47" s="11">
        <v>35</v>
      </c>
      <c r="E47" s="11">
        <v>35</v>
      </c>
      <c r="F47" s="11"/>
      <c r="G47" s="11"/>
      <c r="H47" s="11"/>
      <c r="I47" s="11"/>
      <c r="J47" s="11"/>
      <c r="K47" s="11"/>
      <c r="L47" s="10"/>
      <c r="M47" s="10"/>
      <c r="N47" s="10"/>
      <c r="O47" s="10"/>
    </row>
    <row r="48" spans="1:15" ht="15" customHeight="1" x14ac:dyDescent="0.25">
      <c r="A48" s="4" t="s">
        <v>4778</v>
      </c>
      <c r="B48" s="4">
        <f>'Gene Table'!B49</f>
        <v>18883</v>
      </c>
      <c r="C48" s="4" t="str">
        <f>'Gene Table'!C49</f>
        <v>APC</v>
      </c>
      <c r="D48" s="11">
        <v>35</v>
      </c>
      <c r="E48" s="11">
        <v>35</v>
      </c>
      <c r="F48" s="11"/>
      <c r="G48" s="11"/>
      <c r="H48" s="11"/>
      <c r="I48" s="11"/>
      <c r="J48" s="11"/>
      <c r="K48" s="11"/>
      <c r="L48" s="10"/>
      <c r="M48" s="10"/>
      <c r="N48" s="10"/>
      <c r="O48" s="10"/>
    </row>
    <row r="49" spans="1:15" ht="15" customHeight="1" x14ac:dyDescent="0.25">
      <c r="A49" s="4" t="s">
        <v>4779</v>
      </c>
      <c r="B49" s="4">
        <f>'Gene Table'!B50</f>
        <v>18838</v>
      </c>
      <c r="C49" s="4" t="str">
        <f>'Gene Table'!C50</f>
        <v>APC</v>
      </c>
      <c r="D49" s="11">
        <v>35</v>
      </c>
      <c r="E49" s="11">
        <v>35</v>
      </c>
      <c r="F49" s="11"/>
      <c r="G49" s="11"/>
      <c r="H49" s="11"/>
      <c r="I49" s="11"/>
      <c r="J49" s="11"/>
      <c r="K49" s="11"/>
      <c r="L49" s="10"/>
      <c r="M49" s="10"/>
      <c r="N49" s="10"/>
      <c r="O49" s="10"/>
    </row>
    <row r="50" spans="1:15" ht="15" customHeight="1" x14ac:dyDescent="0.25">
      <c r="A50" s="4" t="s">
        <v>93</v>
      </c>
      <c r="B50" s="4">
        <f>'Gene Table'!B51</f>
        <v>41626</v>
      </c>
      <c r="C50" s="4" t="str">
        <f>'Gene Table'!C51</f>
        <v>APC</v>
      </c>
      <c r="D50" s="11">
        <v>35</v>
      </c>
      <c r="E50" s="11">
        <v>35</v>
      </c>
      <c r="F50" s="11"/>
      <c r="G50" s="11"/>
      <c r="H50" s="11"/>
      <c r="I50" s="11"/>
      <c r="J50" s="11"/>
      <c r="K50" s="11"/>
      <c r="L50" s="10"/>
      <c r="M50" s="10"/>
      <c r="N50" s="10"/>
      <c r="O50" s="10"/>
    </row>
    <row r="51" spans="1:15" ht="15" customHeight="1" x14ac:dyDescent="0.25">
      <c r="A51" s="4" t="s">
        <v>96</v>
      </c>
      <c r="B51" s="4">
        <f>'Gene Table'!B52</f>
        <v>18999</v>
      </c>
      <c r="C51" s="4" t="str">
        <f>'Gene Table'!C52</f>
        <v>APC</v>
      </c>
      <c r="D51" s="11">
        <v>33.6</v>
      </c>
      <c r="E51" s="11">
        <v>35</v>
      </c>
      <c r="F51" s="11"/>
      <c r="G51" s="11"/>
      <c r="H51" s="11"/>
      <c r="I51" s="11"/>
      <c r="J51" s="11"/>
      <c r="K51" s="11"/>
      <c r="L51" s="10"/>
      <c r="M51" s="10"/>
      <c r="N51" s="10"/>
      <c r="O51" s="10"/>
    </row>
    <row r="52" spans="1:15" ht="15" customHeight="1" x14ac:dyDescent="0.25">
      <c r="A52" s="4" t="s">
        <v>99</v>
      </c>
      <c r="B52" s="4">
        <f>'Gene Table'!B53</f>
        <v>41618</v>
      </c>
      <c r="C52" s="4" t="str">
        <f>'Gene Table'!C53</f>
        <v>APC</v>
      </c>
      <c r="D52" s="11">
        <v>35</v>
      </c>
      <c r="E52" s="11">
        <v>35</v>
      </c>
      <c r="F52" s="11"/>
      <c r="G52" s="11"/>
      <c r="H52" s="11"/>
      <c r="I52" s="11"/>
      <c r="J52" s="11"/>
      <c r="K52" s="11"/>
      <c r="L52" s="10"/>
      <c r="M52" s="10"/>
      <c r="N52" s="10"/>
      <c r="O52" s="10"/>
    </row>
    <row r="53" spans="1:15" ht="15" customHeight="1" x14ac:dyDescent="0.25">
      <c r="A53" s="4" t="s">
        <v>102</v>
      </c>
      <c r="B53" s="4">
        <f>'Gene Table'!B54</f>
        <v>19054</v>
      </c>
      <c r="C53" s="4" t="str">
        <f>'Gene Table'!C54</f>
        <v>APC</v>
      </c>
      <c r="D53" s="11">
        <v>35</v>
      </c>
      <c r="E53" s="11">
        <v>35</v>
      </c>
      <c r="F53" s="11"/>
      <c r="G53" s="11"/>
      <c r="H53" s="11"/>
      <c r="I53" s="11"/>
      <c r="J53" s="11"/>
      <c r="K53" s="11"/>
      <c r="L53" s="10"/>
      <c r="M53" s="10"/>
      <c r="N53" s="10"/>
      <c r="O53" s="10"/>
    </row>
    <row r="54" spans="1:15" ht="15" customHeight="1" x14ac:dyDescent="0.25">
      <c r="A54" s="4" t="s">
        <v>105</v>
      </c>
      <c r="B54" s="4">
        <f>'Gene Table'!B55</f>
        <v>18786</v>
      </c>
      <c r="C54" s="4" t="str">
        <f>'Gene Table'!C55</f>
        <v>APC</v>
      </c>
      <c r="D54" s="11">
        <v>31.439999999999998</v>
      </c>
      <c r="E54" s="11">
        <v>35</v>
      </c>
      <c r="F54" s="11"/>
      <c r="G54" s="11"/>
      <c r="H54" s="11"/>
      <c r="I54" s="11"/>
      <c r="J54" s="11"/>
      <c r="K54" s="11"/>
      <c r="L54" s="10"/>
      <c r="M54" s="10"/>
      <c r="N54" s="10"/>
      <c r="O54" s="10"/>
    </row>
    <row r="55" spans="1:15" ht="15" customHeight="1" x14ac:dyDescent="0.25">
      <c r="A55" s="4" t="s">
        <v>108</v>
      </c>
      <c r="B55" s="4">
        <f>'Gene Table'!B56</f>
        <v>25817</v>
      </c>
      <c r="C55" s="4" t="str">
        <f>'Gene Table'!C56</f>
        <v>APC</v>
      </c>
      <c r="D55" s="11">
        <v>35</v>
      </c>
      <c r="E55" s="11">
        <v>35</v>
      </c>
      <c r="F55" s="11"/>
      <c r="G55" s="11"/>
      <c r="H55" s="11"/>
      <c r="I55" s="11"/>
      <c r="J55" s="11"/>
      <c r="K55" s="11"/>
      <c r="L55" s="10"/>
      <c r="M55" s="10"/>
      <c r="N55" s="10"/>
      <c r="O55" s="10"/>
    </row>
    <row r="56" spans="1:15" ht="15" customHeight="1" x14ac:dyDescent="0.25">
      <c r="A56" s="4" t="s">
        <v>112</v>
      </c>
      <c r="B56" s="4">
        <f>'Gene Table'!B57</f>
        <v>41616</v>
      </c>
      <c r="C56" s="4" t="str">
        <f>'Gene Table'!C57</f>
        <v>APC</v>
      </c>
      <c r="D56" s="11">
        <v>35</v>
      </c>
      <c r="E56" s="11">
        <v>35</v>
      </c>
      <c r="F56" s="11"/>
      <c r="G56" s="11"/>
      <c r="H56" s="11"/>
      <c r="I56" s="11"/>
      <c r="J56" s="11"/>
      <c r="K56" s="11"/>
      <c r="L56" s="10"/>
      <c r="M56" s="10"/>
      <c r="N56" s="10"/>
      <c r="O56" s="10"/>
    </row>
    <row r="57" spans="1:15" ht="15" customHeight="1" x14ac:dyDescent="0.25">
      <c r="A57" s="4" t="s">
        <v>115</v>
      </c>
      <c r="B57" s="4">
        <f>'Gene Table'!B58</f>
        <v>19695</v>
      </c>
      <c r="C57" s="4" t="str">
        <f>'Gene Table'!C58</f>
        <v>APC</v>
      </c>
      <c r="D57" s="11">
        <v>35</v>
      </c>
      <c r="E57" s="11">
        <v>35</v>
      </c>
      <c r="F57" s="11"/>
      <c r="G57" s="11"/>
      <c r="H57" s="11"/>
      <c r="I57" s="11"/>
      <c r="J57" s="11"/>
      <c r="K57" s="11"/>
      <c r="L57" s="10"/>
      <c r="M57" s="10"/>
      <c r="N57" s="10"/>
      <c r="O57" s="10"/>
    </row>
    <row r="58" spans="1:15" ht="15" customHeight="1" x14ac:dyDescent="0.25">
      <c r="A58" s="4" t="s">
        <v>118</v>
      </c>
      <c r="B58" s="4">
        <f>'Gene Table'!B59</f>
        <v>18561</v>
      </c>
      <c r="C58" s="4" t="str">
        <f>'Gene Table'!C59</f>
        <v>APC</v>
      </c>
      <c r="D58" s="11">
        <v>35</v>
      </c>
      <c r="E58" s="11">
        <v>35</v>
      </c>
      <c r="F58" s="11"/>
      <c r="G58" s="11"/>
      <c r="H58" s="11"/>
      <c r="I58" s="11"/>
      <c r="J58" s="11"/>
      <c r="K58" s="11"/>
      <c r="L58" s="10"/>
      <c r="M58" s="10"/>
      <c r="N58" s="10"/>
      <c r="O58" s="10"/>
    </row>
    <row r="59" spans="1:15" ht="15" customHeight="1" x14ac:dyDescent="0.25">
      <c r="A59" s="4" t="s">
        <v>121</v>
      </c>
      <c r="B59" s="4">
        <f>'Gene Table'!B60</f>
        <v>18978</v>
      </c>
      <c r="C59" s="4" t="str">
        <f>'Gene Table'!C60</f>
        <v>APC</v>
      </c>
      <c r="D59" s="11">
        <v>30.61</v>
      </c>
      <c r="E59" s="11">
        <v>35</v>
      </c>
      <c r="F59" s="11"/>
      <c r="G59" s="11"/>
      <c r="H59" s="11"/>
      <c r="I59" s="11"/>
      <c r="J59" s="11"/>
      <c r="K59" s="11"/>
      <c r="L59" s="10"/>
      <c r="M59" s="10"/>
      <c r="N59" s="10"/>
      <c r="O59" s="10"/>
    </row>
    <row r="60" spans="1:15" ht="15" customHeight="1" x14ac:dyDescent="0.25">
      <c r="A60" s="4" t="s">
        <v>124</v>
      </c>
      <c r="B60" s="4">
        <f>'Gene Table'!B61</f>
        <v>13123</v>
      </c>
      <c r="C60" s="4" t="str">
        <f>'Gene Table'!C61</f>
        <v>APC</v>
      </c>
      <c r="D60" s="11">
        <v>35</v>
      </c>
      <c r="E60" s="11">
        <v>35</v>
      </c>
      <c r="F60" s="11"/>
      <c r="G60" s="11"/>
      <c r="H60" s="11"/>
      <c r="I60" s="11"/>
      <c r="J60" s="11"/>
      <c r="K60" s="11"/>
      <c r="L60" s="10"/>
      <c r="M60" s="10"/>
      <c r="N60" s="10"/>
      <c r="O60" s="10"/>
    </row>
    <row r="61" spans="1:15" ht="15" customHeight="1" x14ac:dyDescent="0.25">
      <c r="A61" s="4" t="s">
        <v>127</v>
      </c>
      <c r="B61" s="4">
        <f>'Gene Table'!B62</f>
        <v>41620</v>
      </c>
      <c r="C61" s="4" t="str">
        <f>'Gene Table'!C62</f>
        <v>APC</v>
      </c>
      <c r="D61" s="11">
        <v>25.4</v>
      </c>
      <c r="E61" s="11">
        <v>35</v>
      </c>
      <c r="F61" s="11"/>
      <c r="G61" s="11"/>
      <c r="H61" s="11"/>
      <c r="I61" s="11"/>
      <c r="J61" s="11"/>
      <c r="K61" s="11"/>
      <c r="L61" s="10"/>
      <c r="M61" s="10"/>
      <c r="N61" s="10"/>
      <c r="O61" s="10"/>
    </row>
    <row r="62" spans="1:15" ht="15" customHeight="1" x14ac:dyDescent="0.25">
      <c r="A62" s="4" t="s">
        <v>4780</v>
      </c>
      <c r="B62" s="4">
        <f>'Gene Table'!B63</f>
        <v>13134</v>
      </c>
      <c r="C62" s="4" t="str">
        <f>'Gene Table'!C63</f>
        <v>APC</v>
      </c>
      <c r="D62" s="11">
        <v>35</v>
      </c>
      <c r="E62" s="11">
        <v>35</v>
      </c>
      <c r="F62" s="11"/>
      <c r="G62" s="11"/>
      <c r="H62" s="11"/>
      <c r="I62" s="11"/>
      <c r="J62" s="11"/>
      <c r="K62" s="11"/>
      <c r="L62" s="10"/>
      <c r="M62" s="10"/>
      <c r="N62" s="10"/>
      <c r="O62" s="10"/>
    </row>
    <row r="63" spans="1:15" ht="15" customHeight="1" x14ac:dyDescent="0.25">
      <c r="A63" s="4" t="s">
        <v>4781</v>
      </c>
      <c r="B63" s="4">
        <f>'Gene Table'!B64</f>
        <v>19679</v>
      </c>
      <c r="C63" s="4" t="str">
        <f>'Gene Table'!C64</f>
        <v>APC</v>
      </c>
      <c r="D63" s="11">
        <v>35</v>
      </c>
      <c r="E63" s="11">
        <v>35</v>
      </c>
      <c r="F63" s="11"/>
      <c r="G63" s="11"/>
      <c r="H63" s="11"/>
      <c r="I63" s="11"/>
      <c r="J63" s="11"/>
      <c r="K63" s="11"/>
      <c r="L63" s="10"/>
      <c r="M63" s="10"/>
      <c r="N63" s="10"/>
      <c r="O63" s="10"/>
    </row>
    <row r="64" spans="1:15" ht="15" customHeight="1" x14ac:dyDescent="0.25">
      <c r="A64" s="4" t="s">
        <v>4782</v>
      </c>
      <c r="B64" s="4">
        <f>'Gene Table'!B65</f>
        <v>13862</v>
      </c>
      <c r="C64" s="4" t="str">
        <f>'Gene Table'!C65</f>
        <v>APC</v>
      </c>
      <c r="D64" s="11">
        <v>35</v>
      </c>
      <c r="E64" s="11">
        <v>35</v>
      </c>
      <c r="F64" s="11"/>
      <c r="G64" s="11"/>
      <c r="H64" s="11"/>
      <c r="I64" s="11"/>
      <c r="J64" s="11"/>
      <c r="K64" s="11"/>
      <c r="L64" s="10"/>
      <c r="M64" s="10"/>
      <c r="N64" s="10"/>
      <c r="O64" s="10"/>
    </row>
    <row r="65" spans="1:15" ht="15" customHeight="1" x14ac:dyDescent="0.25">
      <c r="A65" s="4" t="s">
        <v>4783</v>
      </c>
      <c r="B65" s="4">
        <f>'Gene Table'!B66</f>
        <v>21826</v>
      </c>
      <c r="C65" s="4" t="str">
        <f>'Gene Table'!C66</f>
        <v>ATM</v>
      </c>
      <c r="D65" s="11">
        <v>35</v>
      </c>
      <c r="E65" s="11">
        <v>35</v>
      </c>
      <c r="F65" s="11"/>
      <c r="G65" s="11"/>
      <c r="H65" s="11"/>
      <c r="I65" s="11"/>
      <c r="J65" s="11"/>
      <c r="K65" s="11"/>
      <c r="L65" s="10"/>
      <c r="M65" s="10"/>
      <c r="N65" s="10"/>
      <c r="O65" s="10"/>
    </row>
    <row r="66" spans="1:15" ht="15" customHeight="1" x14ac:dyDescent="0.25">
      <c r="A66" s="4" t="s">
        <v>4784</v>
      </c>
      <c r="B66" s="4">
        <f>'Gene Table'!B67</f>
        <v>12951</v>
      </c>
      <c r="C66" s="4" t="str">
        <f>'Gene Table'!C67</f>
        <v>ATM</v>
      </c>
      <c r="D66" s="11">
        <v>33.840000000000003</v>
      </c>
      <c r="E66" s="11">
        <v>35</v>
      </c>
      <c r="F66" s="11"/>
      <c r="G66" s="11"/>
      <c r="H66" s="11"/>
      <c r="I66" s="11"/>
      <c r="J66" s="11"/>
      <c r="K66" s="11"/>
      <c r="L66" s="10"/>
      <c r="M66" s="10"/>
      <c r="N66" s="10"/>
      <c r="O66" s="10"/>
    </row>
    <row r="67" spans="1:15" ht="15" customHeight="1" x14ac:dyDescent="0.25">
      <c r="A67" s="4" t="s">
        <v>4785</v>
      </c>
      <c r="B67" s="4">
        <f>'Gene Table'!B68</f>
        <v>20404</v>
      </c>
      <c r="C67" s="4" t="str">
        <f>'Gene Table'!C68</f>
        <v>ATM</v>
      </c>
      <c r="D67" s="11">
        <v>35</v>
      </c>
      <c r="E67" s="11">
        <v>35</v>
      </c>
      <c r="F67" s="11"/>
      <c r="G67" s="11"/>
      <c r="H67" s="11"/>
      <c r="I67" s="11"/>
      <c r="J67" s="11"/>
      <c r="K67" s="11"/>
      <c r="L67" s="10"/>
      <c r="M67" s="10"/>
      <c r="N67" s="10"/>
      <c r="O67" s="10"/>
    </row>
    <row r="68" spans="1:15" ht="15" customHeight="1" x14ac:dyDescent="0.25">
      <c r="A68" s="4" t="s">
        <v>4786</v>
      </c>
      <c r="B68" s="4">
        <f>'Gene Table'!B69</f>
        <v>21642</v>
      </c>
      <c r="C68" s="4" t="str">
        <f>'Gene Table'!C69</f>
        <v>ATM</v>
      </c>
      <c r="D68" s="11">
        <v>35</v>
      </c>
      <c r="E68" s="11">
        <v>35</v>
      </c>
      <c r="F68" s="11"/>
      <c r="G68" s="11"/>
      <c r="H68" s="11"/>
      <c r="I68" s="11"/>
      <c r="J68" s="11"/>
      <c r="K68" s="11"/>
      <c r="L68" s="10"/>
      <c r="M68" s="10"/>
      <c r="N68" s="10"/>
      <c r="O68" s="10"/>
    </row>
    <row r="69" spans="1:15" ht="15" customHeight="1" x14ac:dyDescent="0.25">
      <c r="A69" s="4" t="s">
        <v>4787</v>
      </c>
      <c r="B69" s="4">
        <f>'Gene Table'!B70</f>
        <v>21626</v>
      </c>
      <c r="C69" s="4" t="str">
        <f>'Gene Table'!C70</f>
        <v>ATM</v>
      </c>
      <c r="D69" s="11">
        <v>32.31</v>
      </c>
      <c r="E69" s="11">
        <v>35</v>
      </c>
      <c r="F69" s="11"/>
      <c r="G69" s="11"/>
      <c r="H69" s="11"/>
      <c r="I69" s="11"/>
      <c r="J69" s="11"/>
      <c r="K69" s="11"/>
      <c r="L69" s="10"/>
      <c r="M69" s="10"/>
      <c r="N69" s="10"/>
      <c r="O69" s="10"/>
    </row>
    <row r="70" spans="1:15" ht="15" customHeight="1" x14ac:dyDescent="0.25">
      <c r="A70" s="4" t="s">
        <v>4788</v>
      </c>
      <c r="B70" s="4">
        <f>'Gene Table'!B71</f>
        <v>21624</v>
      </c>
      <c r="C70" s="4" t="str">
        <f>'Gene Table'!C71</f>
        <v>ATM</v>
      </c>
      <c r="D70" s="11">
        <v>35</v>
      </c>
      <c r="E70" s="11">
        <v>35</v>
      </c>
      <c r="F70" s="11"/>
      <c r="G70" s="11"/>
      <c r="H70" s="11"/>
      <c r="I70" s="11"/>
      <c r="J70" s="11"/>
      <c r="K70" s="11"/>
      <c r="L70" s="10"/>
      <c r="M70" s="10"/>
      <c r="N70" s="10"/>
      <c r="O70" s="10"/>
    </row>
    <row r="71" spans="1:15" ht="15" customHeight="1" x14ac:dyDescent="0.25">
      <c r="A71" s="4" t="s">
        <v>4789</v>
      </c>
      <c r="B71" s="4">
        <f>'Gene Table'!B72</f>
        <v>34055</v>
      </c>
      <c r="C71" s="4" t="str">
        <f>'Gene Table'!C72</f>
        <v>CBL</v>
      </c>
      <c r="D71" s="11">
        <v>35</v>
      </c>
      <c r="E71" s="11">
        <v>35</v>
      </c>
      <c r="F71" s="11"/>
      <c r="G71" s="11"/>
      <c r="H71" s="11"/>
      <c r="I71" s="11"/>
      <c r="J71" s="11"/>
      <c r="K71" s="11"/>
      <c r="L71" s="10"/>
      <c r="M71" s="10"/>
      <c r="N71" s="10"/>
      <c r="O71" s="10"/>
    </row>
    <row r="72" spans="1:15" ht="15" customHeight="1" x14ac:dyDescent="0.25">
      <c r="A72" s="4" t="s">
        <v>4790</v>
      </c>
      <c r="B72" s="4">
        <f>'Gene Table'!B73</f>
        <v>34057</v>
      </c>
      <c r="C72" s="4" t="str">
        <f>'Gene Table'!C73</f>
        <v>CBL</v>
      </c>
      <c r="D72" s="11">
        <v>35</v>
      </c>
      <c r="E72" s="11">
        <v>35</v>
      </c>
      <c r="F72" s="11"/>
      <c r="G72" s="11"/>
      <c r="H72" s="11"/>
      <c r="I72" s="11"/>
      <c r="J72" s="11"/>
      <c r="K72" s="11"/>
      <c r="L72" s="10"/>
      <c r="M72" s="10"/>
      <c r="N72" s="10"/>
      <c r="O72" s="10"/>
    </row>
    <row r="73" spans="1:15" ht="15" customHeight="1" x14ac:dyDescent="0.25">
      <c r="A73" s="4" t="s">
        <v>4791</v>
      </c>
      <c r="B73" s="4">
        <f>'Gene Table'!B74</f>
        <v>34066</v>
      </c>
      <c r="C73" s="4" t="str">
        <f>'Gene Table'!C74</f>
        <v>CBL</v>
      </c>
      <c r="D73" s="11">
        <v>35</v>
      </c>
      <c r="E73" s="11">
        <v>35</v>
      </c>
      <c r="F73" s="11"/>
      <c r="G73" s="11"/>
      <c r="H73" s="11"/>
      <c r="I73" s="11"/>
      <c r="J73" s="11"/>
      <c r="K73" s="11"/>
      <c r="L73" s="10"/>
      <c r="M73" s="10"/>
      <c r="N73" s="10"/>
      <c r="O73" s="10"/>
    </row>
    <row r="74" spans="1:15" ht="15" customHeight="1" x14ac:dyDescent="0.25">
      <c r="A74" s="4" t="s">
        <v>130</v>
      </c>
      <c r="B74" s="4">
        <f>'Gene Table'!B75</f>
        <v>34077</v>
      </c>
      <c r="C74" s="4" t="str">
        <f>'Gene Table'!C75</f>
        <v>CBL</v>
      </c>
      <c r="D74" s="11">
        <v>35</v>
      </c>
      <c r="E74" s="11">
        <v>35</v>
      </c>
      <c r="F74" s="11"/>
      <c r="G74" s="11"/>
      <c r="H74" s="11"/>
      <c r="I74" s="11"/>
      <c r="J74" s="11"/>
      <c r="K74" s="11"/>
      <c r="L74" s="10"/>
      <c r="M74" s="10"/>
      <c r="N74" s="10"/>
      <c r="O74" s="10"/>
    </row>
    <row r="75" spans="1:15" ht="15" customHeight="1" x14ac:dyDescent="0.25">
      <c r="A75" s="4" t="s">
        <v>133</v>
      </c>
      <c r="B75" s="4">
        <f>'Gene Table'!B76</f>
        <v>19748</v>
      </c>
      <c r="C75" s="4" t="str">
        <f>'Gene Table'!C76</f>
        <v>CDH1</v>
      </c>
      <c r="D75" s="11">
        <v>35</v>
      </c>
      <c r="E75" s="11">
        <v>35</v>
      </c>
      <c r="F75" s="11"/>
      <c r="G75" s="11"/>
      <c r="H75" s="11"/>
      <c r="I75" s="11"/>
      <c r="J75" s="11"/>
      <c r="K75" s="11"/>
      <c r="L75" s="10"/>
      <c r="M75" s="10"/>
      <c r="N75" s="10"/>
      <c r="O75" s="10"/>
    </row>
    <row r="76" spans="1:15" ht="15" customHeight="1" x14ac:dyDescent="0.25">
      <c r="A76" s="4" t="s">
        <v>136</v>
      </c>
      <c r="B76" s="4">
        <f>'Gene Table'!B77</f>
        <v>19761</v>
      </c>
      <c r="C76" s="4" t="str">
        <f>'Gene Table'!C77</f>
        <v>CDH1</v>
      </c>
      <c r="D76" s="11">
        <v>28.479999999999997</v>
      </c>
      <c r="E76" s="11">
        <v>35</v>
      </c>
      <c r="F76" s="11"/>
      <c r="G76" s="11"/>
      <c r="H76" s="11"/>
      <c r="I76" s="11"/>
      <c r="J76" s="11"/>
      <c r="K76" s="11"/>
      <c r="L76" s="10"/>
      <c r="M76" s="10"/>
      <c r="N76" s="10"/>
      <c r="O76" s="10"/>
    </row>
    <row r="77" spans="1:15" ht="15" customHeight="1" x14ac:dyDescent="0.25">
      <c r="A77" s="4" t="s">
        <v>139</v>
      </c>
      <c r="B77" s="4">
        <f>'Gene Table'!B78</f>
        <v>19822</v>
      </c>
      <c r="C77" s="4" t="str">
        <f>'Gene Table'!C78</f>
        <v>CDH1</v>
      </c>
      <c r="D77" s="11">
        <v>35</v>
      </c>
      <c r="E77" s="11">
        <v>35</v>
      </c>
      <c r="F77" s="11"/>
      <c r="G77" s="11"/>
      <c r="H77" s="11"/>
      <c r="I77" s="11"/>
      <c r="J77" s="11"/>
      <c r="K77" s="11"/>
      <c r="L77" s="10"/>
      <c r="M77" s="10"/>
      <c r="N77" s="10"/>
      <c r="O77" s="10"/>
    </row>
    <row r="78" spans="1:15" ht="15" customHeight="1" x14ac:dyDescent="0.25">
      <c r="A78" s="4" t="s">
        <v>142</v>
      </c>
      <c r="B78" s="4">
        <f>'Gene Table'!B79</f>
        <v>28934</v>
      </c>
      <c r="C78" s="4" t="str">
        <f>'Gene Table'!C79</f>
        <v>CDH1</v>
      </c>
      <c r="D78" s="11">
        <v>35</v>
      </c>
      <c r="E78" s="11">
        <v>35</v>
      </c>
      <c r="F78" s="11"/>
      <c r="G78" s="11"/>
      <c r="H78" s="11"/>
      <c r="I78" s="11"/>
      <c r="J78" s="11"/>
      <c r="K78" s="11"/>
      <c r="L78" s="10"/>
      <c r="M78" s="10"/>
      <c r="N78" s="10"/>
      <c r="O78" s="10"/>
    </row>
    <row r="79" spans="1:15" ht="15" customHeight="1" x14ac:dyDescent="0.25">
      <c r="A79" s="4" t="s">
        <v>145</v>
      </c>
      <c r="B79" s="4">
        <f>'Gene Table'!B80</f>
        <v>19785</v>
      </c>
      <c r="C79" s="4" t="str">
        <f>'Gene Table'!C80</f>
        <v>CDH1</v>
      </c>
      <c r="D79" s="11">
        <v>27.409999999999997</v>
      </c>
      <c r="E79" s="11">
        <v>35</v>
      </c>
      <c r="F79" s="11"/>
      <c r="G79" s="11"/>
      <c r="H79" s="11"/>
      <c r="I79" s="11"/>
      <c r="J79" s="11"/>
      <c r="K79" s="11"/>
      <c r="L79" s="10"/>
      <c r="M79" s="10"/>
      <c r="N79" s="10"/>
      <c r="O79" s="10"/>
    </row>
    <row r="80" spans="1:15" ht="15" customHeight="1" x14ac:dyDescent="0.25">
      <c r="A80" s="4" t="s">
        <v>148</v>
      </c>
      <c r="B80" s="4">
        <f>'Gene Table'!B81</f>
        <v>13653</v>
      </c>
      <c r="C80" s="4" t="str">
        <f>'Gene Table'!C81</f>
        <v>CDKN2A</v>
      </c>
      <c r="D80" s="11">
        <v>35</v>
      </c>
      <c r="E80" s="11">
        <v>35</v>
      </c>
      <c r="F80" s="11"/>
      <c r="G80" s="11"/>
      <c r="H80" s="11"/>
      <c r="I80" s="11"/>
      <c r="J80" s="11"/>
      <c r="K80" s="11"/>
      <c r="L80" s="10"/>
      <c r="M80" s="10"/>
      <c r="N80" s="10"/>
      <c r="O80" s="10"/>
    </row>
    <row r="81" spans="1:15" ht="15" customHeight="1" x14ac:dyDescent="0.25">
      <c r="A81" s="4" t="s">
        <v>151</v>
      </c>
      <c r="B81" s="4">
        <f>'Gene Table'!B82</f>
        <v>12743</v>
      </c>
      <c r="C81" s="4" t="str">
        <f>'Gene Table'!C82</f>
        <v>CDKN2A</v>
      </c>
      <c r="D81" s="11">
        <v>35</v>
      </c>
      <c r="E81" s="11">
        <v>35</v>
      </c>
      <c r="F81" s="11"/>
      <c r="G81" s="11"/>
      <c r="H81" s="11"/>
      <c r="I81" s="11"/>
      <c r="J81" s="11"/>
      <c r="K81" s="11"/>
      <c r="L81" s="10"/>
      <c r="M81" s="10"/>
      <c r="N81" s="10"/>
      <c r="O81" s="10"/>
    </row>
    <row r="82" spans="1:15" ht="15" customHeight="1" x14ac:dyDescent="0.25">
      <c r="A82" s="4" t="s">
        <v>154</v>
      </c>
      <c r="B82" s="4">
        <f>'Gene Table'!B83</f>
        <v>13252</v>
      </c>
      <c r="C82" s="4" t="str">
        <f>'Gene Table'!C83</f>
        <v>CDKN2A</v>
      </c>
      <c r="D82" s="11">
        <v>35</v>
      </c>
      <c r="E82" s="11">
        <v>35</v>
      </c>
      <c r="F82" s="11"/>
      <c r="G82" s="11"/>
      <c r="H82" s="11"/>
      <c r="I82" s="11"/>
      <c r="J82" s="11"/>
      <c r="K82" s="11"/>
      <c r="L82" s="10"/>
      <c r="M82" s="10"/>
      <c r="N82" s="10"/>
      <c r="O82" s="10"/>
    </row>
    <row r="83" spans="1:15" ht="15" customHeight="1" x14ac:dyDescent="0.25">
      <c r="A83" s="4" t="s">
        <v>157</v>
      </c>
      <c r="B83" s="4">
        <f>'Gene Table'!B84</f>
        <v>12473</v>
      </c>
      <c r="C83" s="4" t="str">
        <f>'Gene Table'!C84</f>
        <v>CDKN2A</v>
      </c>
      <c r="D83" s="11">
        <v>35</v>
      </c>
      <c r="E83" s="11">
        <v>35</v>
      </c>
      <c r="F83" s="11"/>
      <c r="G83" s="11"/>
      <c r="H83" s="11"/>
      <c r="I83" s="11"/>
      <c r="J83" s="11"/>
      <c r="K83" s="11"/>
      <c r="L83" s="10"/>
      <c r="M83" s="10"/>
      <c r="N83" s="10"/>
      <c r="O83" s="10"/>
    </row>
    <row r="84" spans="1:15" ht="15" customHeight="1" x14ac:dyDescent="0.25">
      <c r="A84" s="4" t="s">
        <v>161</v>
      </c>
      <c r="B84" s="4">
        <f>'Gene Table'!B85</f>
        <v>13604</v>
      </c>
      <c r="C84" s="4" t="str">
        <f>'Gene Table'!C85</f>
        <v>CDKN2A</v>
      </c>
      <c r="D84" s="11">
        <v>35</v>
      </c>
      <c r="E84" s="11">
        <v>35</v>
      </c>
      <c r="F84" s="11"/>
      <c r="G84" s="11"/>
      <c r="H84" s="11"/>
      <c r="I84" s="11"/>
      <c r="J84" s="11"/>
      <c r="K84" s="11"/>
      <c r="L84" s="10"/>
      <c r="M84" s="10"/>
      <c r="N84" s="10"/>
      <c r="O84" s="10"/>
    </row>
    <row r="85" spans="1:15" ht="15" customHeight="1" x14ac:dyDescent="0.25">
      <c r="A85" s="4" t="s">
        <v>163</v>
      </c>
      <c r="B85" s="4">
        <f>'Gene Table'!B86</f>
        <v>12518</v>
      </c>
      <c r="C85" s="4" t="str">
        <f>'Gene Table'!C86</f>
        <v>CDKN2A</v>
      </c>
      <c r="D85" s="11">
        <v>35</v>
      </c>
      <c r="E85" s="11">
        <v>35</v>
      </c>
      <c r="F85" s="11"/>
      <c r="G85" s="11"/>
      <c r="H85" s="11"/>
      <c r="I85" s="11"/>
      <c r="J85" s="11"/>
      <c r="K85" s="11"/>
      <c r="L85" s="10"/>
      <c r="M85" s="10"/>
      <c r="N85" s="10"/>
      <c r="O85" s="10"/>
    </row>
    <row r="86" spans="1:15" ht="15" customHeight="1" x14ac:dyDescent="0.25">
      <c r="A86" s="4" t="s">
        <v>4792</v>
      </c>
      <c r="B86" s="4">
        <f>'Gene Table'!B87</f>
        <v>13524</v>
      </c>
      <c r="C86" s="4" t="str">
        <f>'Gene Table'!C87</f>
        <v>CDKN2A</v>
      </c>
      <c r="D86" s="11">
        <v>35</v>
      </c>
      <c r="E86" s="11">
        <v>35</v>
      </c>
      <c r="F86" s="11"/>
      <c r="G86" s="11"/>
      <c r="H86" s="11"/>
      <c r="I86" s="11"/>
      <c r="J86" s="11"/>
      <c r="K86" s="11"/>
      <c r="L86" s="10"/>
      <c r="M86" s="10"/>
      <c r="N86" s="10"/>
      <c r="O86" s="10"/>
    </row>
    <row r="87" spans="1:15" ht="15" customHeight="1" x14ac:dyDescent="0.25">
      <c r="A87" s="4" t="s">
        <v>4793</v>
      </c>
      <c r="B87" s="4">
        <f>'Gene Table'!B88</f>
        <v>12475</v>
      </c>
      <c r="C87" s="4" t="str">
        <f>'Gene Table'!C88</f>
        <v>CDKN2A</v>
      </c>
      <c r="D87" s="11">
        <v>35</v>
      </c>
      <c r="E87" s="11">
        <v>35</v>
      </c>
      <c r="F87" s="11"/>
      <c r="G87" s="11"/>
      <c r="H87" s="11"/>
      <c r="I87" s="11"/>
      <c r="J87" s="11"/>
      <c r="K87" s="11"/>
      <c r="L87" s="10"/>
      <c r="M87" s="10"/>
      <c r="N87" s="10"/>
      <c r="O87" s="10"/>
    </row>
    <row r="88" spans="1:15" ht="15" customHeight="1" x14ac:dyDescent="0.25">
      <c r="A88" s="4" t="s">
        <v>4794</v>
      </c>
      <c r="B88" s="4">
        <f>'Gene Table'!B89</f>
        <v>13224</v>
      </c>
      <c r="C88" s="4" t="str">
        <f>'Gene Table'!C89</f>
        <v>CDKN2A</v>
      </c>
      <c r="D88" s="11">
        <v>27.5</v>
      </c>
      <c r="E88" s="11">
        <v>35</v>
      </c>
      <c r="F88" s="11"/>
      <c r="G88" s="11"/>
      <c r="H88" s="11"/>
      <c r="I88" s="11"/>
      <c r="J88" s="11"/>
      <c r="K88" s="11"/>
      <c r="L88" s="10"/>
      <c r="M88" s="10"/>
      <c r="N88" s="10"/>
      <c r="O88" s="10"/>
    </row>
    <row r="89" spans="1:15" ht="15" customHeight="1" x14ac:dyDescent="0.25">
      <c r="A89" s="4" t="s">
        <v>4795</v>
      </c>
      <c r="B89" s="4">
        <f>'Gene Table'!B90</f>
        <v>12504</v>
      </c>
      <c r="C89" s="4" t="str">
        <f>'Gene Table'!C90</f>
        <v>CDKN2A</v>
      </c>
      <c r="D89" s="11">
        <v>35</v>
      </c>
      <c r="E89" s="11">
        <v>35</v>
      </c>
      <c r="F89" s="11"/>
      <c r="G89" s="11"/>
      <c r="H89" s="11"/>
      <c r="I89" s="11"/>
      <c r="J89" s="11"/>
      <c r="K89" s="11"/>
      <c r="L89" s="10"/>
      <c r="M89" s="10"/>
      <c r="N89" s="10"/>
      <c r="O89" s="10"/>
    </row>
    <row r="90" spans="1:15" ht="15" customHeight="1" x14ac:dyDescent="0.25">
      <c r="A90" s="4" t="s">
        <v>4796</v>
      </c>
      <c r="B90" s="4">
        <f>'Gene Table'!B91</f>
        <v>13299</v>
      </c>
      <c r="C90" s="4" t="str">
        <f>'Gene Table'!C91</f>
        <v>CDKN2A</v>
      </c>
      <c r="D90" s="11">
        <v>35</v>
      </c>
      <c r="E90" s="11">
        <v>35</v>
      </c>
      <c r="F90" s="11"/>
      <c r="G90" s="11"/>
      <c r="H90" s="11"/>
      <c r="I90" s="11"/>
      <c r="J90" s="11"/>
      <c r="K90" s="11"/>
      <c r="L90" s="10"/>
      <c r="M90" s="10"/>
      <c r="N90" s="10"/>
      <c r="O90" s="10"/>
    </row>
    <row r="91" spans="1:15" ht="15" customHeight="1" x14ac:dyDescent="0.25">
      <c r="A91" s="4" t="s">
        <v>4797</v>
      </c>
      <c r="B91" s="4">
        <f>'Gene Table'!B92</f>
        <v>12484</v>
      </c>
      <c r="C91" s="4" t="str">
        <f>'Gene Table'!C92</f>
        <v>CDKN2A</v>
      </c>
      <c r="D91" s="11">
        <v>35</v>
      </c>
      <c r="E91" s="11">
        <v>35</v>
      </c>
      <c r="F91" s="11"/>
      <c r="G91" s="11"/>
      <c r="H91" s="11"/>
      <c r="I91" s="11"/>
      <c r="J91" s="11"/>
      <c r="K91" s="11"/>
      <c r="L91" s="10"/>
      <c r="M91" s="10"/>
      <c r="N91" s="10"/>
      <c r="O91" s="10"/>
    </row>
    <row r="92" spans="1:15" ht="15" customHeight="1" x14ac:dyDescent="0.25">
      <c r="A92" s="4" t="s">
        <v>4798</v>
      </c>
      <c r="B92" s="4">
        <f>'Gene Table'!B93</f>
        <v>13520</v>
      </c>
      <c r="C92" s="4" t="str">
        <f>'Gene Table'!C93</f>
        <v>CDKN2A</v>
      </c>
      <c r="D92" s="11">
        <v>35</v>
      </c>
      <c r="E92" s="11">
        <v>35</v>
      </c>
      <c r="F92" s="11"/>
      <c r="G92" s="11"/>
      <c r="H92" s="11"/>
      <c r="I92" s="11"/>
      <c r="J92" s="11"/>
      <c r="K92" s="11"/>
      <c r="L92" s="10"/>
      <c r="M92" s="10"/>
      <c r="N92" s="10"/>
      <c r="O92" s="10"/>
    </row>
    <row r="93" spans="1:15" ht="15" customHeight="1" x14ac:dyDescent="0.25">
      <c r="A93" s="4" t="s">
        <v>4799</v>
      </c>
      <c r="B93" s="4">
        <f>'Gene Table'!B94</f>
        <v>13489</v>
      </c>
      <c r="C93" s="4" t="str">
        <f>'Gene Table'!C94</f>
        <v>CDKN2A</v>
      </c>
      <c r="D93" s="11">
        <v>27.060000000000002</v>
      </c>
      <c r="E93" s="11">
        <v>35</v>
      </c>
      <c r="F93" s="11"/>
      <c r="G93" s="11"/>
      <c r="H93" s="11"/>
      <c r="I93" s="11"/>
      <c r="J93" s="11"/>
      <c r="K93" s="11"/>
      <c r="L93" s="10"/>
      <c r="M93" s="10"/>
      <c r="N93" s="10"/>
      <c r="O93" s="10"/>
    </row>
    <row r="94" spans="1:15" ht="15" customHeight="1" x14ac:dyDescent="0.25">
      <c r="A94" s="4" t="s">
        <v>4800</v>
      </c>
      <c r="B94" s="4">
        <f>'Gene Table'!B95</f>
        <v>12481</v>
      </c>
      <c r="C94" s="4" t="str">
        <f>'Gene Table'!C95</f>
        <v>CDKN2A</v>
      </c>
      <c r="D94" s="11">
        <v>35</v>
      </c>
      <c r="E94" s="11">
        <v>35</v>
      </c>
      <c r="F94" s="11"/>
      <c r="G94" s="11"/>
      <c r="H94" s="11"/>
      <c r="I94" s="11"/>
      <c r="J94" s="11"/>
      <c r="K94" s="11"/>
      <c r="L94" s="10"/>
      <c r="M94" s="10"/>
      <c r="N94" s="10"/>
      <c r="O94" s="10"/>
    </row>
    <row r="95" spans="1:15" ht="15" customHeight="1" x14ac:dyDescent="0.25">
      <c r="A95" s="4" t="s">
        <v>4801</v>
      </c>
      <c r="B95" s="4">
        <f>'Gene Table'!B96</f>
        <v>12547</v>
      </c>
      <c r="C95" s="4" t="str">
        <f>'Gene Table'!C96</f>
        <v>CDKN2A</v>
      </c>
      <c r="D95" s="11">
        <v>35</v>
      </c>
      <c r="E95" s="11">
        <v>35</v>
      </c>
      <c r="F95" s="11"/>
      <c r="G95" s="11"/>
      <c r="H95" s="11"/>
      <c r="I95" s="11"/>
      <c r="J95" s="11"/>
      <c r="K95" s="11"/>
      <c r="L95" s="10"/>
      <c r="M95" s="10"/>
      <c r="N95" s="10"/>
      <c r="O95" s="10"/>
    </row>
    <row r="96" spans="1:15" ht="15" customHeight="1" x14ac:dyDescent="0.25">
      <c r="A96" s="4" t="s">
        <v>4802</v>
      </c>
      <c r="B96" s="4">
        <f>'Gene Table'!B97</f>
        <v>12476</v>
      </c>
      <c r="C96" s="4" t="str">
        <f>'Gene Table'!C97</f>
        <v>CDKN2A</v>
      </c>
      <c r="D96" s="11">
        <v>33.729999999999997</v>
      </c>
      <c r="E96" s="11">
        <v>35</v>
      </c>
      <c r="F96" s="11"/>
      <c r="G96" s="11"/>
      <c r="H96" s="11"/>
      <c r="I96" s="11"/>
      <c r="J96" s="11"/>
      <c r="K96" s="11"/>
      <c r="L96" s="10"/>
      <c r="M96" s="10"/>
      <c r="N96" s="10"/>
      <c r="O96" s="10"/>
    </row>
    <row r="97" spans="1:15" ht="15" customHeight="1" x14ac:dyDescent="0.25">
      <c r="A97" s="4" t="s">
        <v>4803</v>
      </c>
      <c r="B97" s="4">
        <f>'Gene Table'!B98</f>
        <v>12479</v>
      </c>
      <c r="C97" s="4" t="str">
        <f>'Gene Table'!C98</f>
        <v>CDKN2A</v>
      </c>
      <c r="D97" s="11">
        <v>34.6</v>
      </c>
      <c r="E97" s="11">
        <v>35</v>
      </c>
      <c r="F97" s="11"/>
      <c r="G97" s="11"/>
      <c r="H97" s="11"/>
      <c r="I97" s="11"/>
      <c r="J97" s="11"/>
      <c r="K97" s="11"/>
      <c r="L97" s="10"/>
      <c r="M97" s="10"/>
      <c r="N97" s="10"/>
      <c r="O97" s="10"/>
    </row>
    <row r="98" spans="1:15" ht="15" customHeight="1" x14ac:dyDescent="0.25">
      <c r="A98" s="4" t="s">
        <v>165</v>
      </c>
      <c r="B98" s="4">
        <f>'Gene Table'!B99</f>
        <v>18495</v>
      </c>
      <c r="C98" s="4" t="str">
        <f>'Gene Table'!C99</f>
        <v>CEBPA</v>
      </c>
      <c r="D98" s="11">
        <v>35</v>
      </c>
      <c r="E98" s="11">
        <v>35</v>
      </c>
      <c r="F98" s="11"/>
      <c r="G98" s="11"/>
      <c r="H98" s="11"/>
      <c r="I98" s="11"/>
      <c r="J98" s="11"/>
      <c r="K98" s="11"/>
      <c r="L98" s="10"/>
      <c r="M98" s="10"/>
      <c r="N98" s="10"/>
      <c r="O98" s="10"/>
    </row>
    <row r="99" spans="1:15" ht="15" customHeight="1" x14ac:dyDescent="0.25">
      <c r="A99" s="4" t="s">
        <v>168</v>
      </c>
      <c r="B99" s="4">
        <f>'Gene Table'!B100</f>
        <v>18161</v>
      </c>
      <c r="C99" s="4" t="str">
        <f>'Gene Table'!C100</f>
        <v>CEBPA</v>
      </c>
      <c r="D99" s="11">
        <v>35</v>
      </c>
      <c r="E99" s="11">
        <v>35</v>
      </c>
      <c r="F99" s="11"/>
      <c r="G99" s="11"/>
      <c r="H99" s="11"/>
      <c r="I99" s="11"/>
      <c r="J99" s="11"/>
      <c r="K99" s="11"/>
      <c r="L99" s="10"/>
      <c r="M99" s="10"/>
      <c r="N99" s="10"/>
      <c r="O99" s="10"/>
    </row>
    <row r="100" spans="1:15" ht="15" customHeight="1" x14ac:dyDescent="0.25">
      <c r="A100" s="4" t="s">
        <v>170</v>
      </c>
      <c r="B100" s="4">
        <f>'Gene Table'!B101</f>
        <v>18160</v>
      </c>
      <c r="C100" s="4" t="str">
        <f>'Gene Table'!C101</f>
        <v>CEBPA</v>
      </c>
      <c r="D100" s="11">
        <v>35</v>
      </c>
      <c r="E100" s="11">
        <v>35</v>
      </c>
      <c r="F100" s="11"/>
      <c r="G100" s="11"/>
      <c r="H100" s="11"/>
      <c r="I100" s="11"/>
      <c r="J100" s="11"/>
      <c r="K100" s="11"/>
      <c r="L100" s="10"/>
      <c r="M100" s="10"/>
      <c r="N100" s="10"/>
      <c r="O100" s="10"/>
    </row>
    <row r="101" spans="1:15" ht="15" customHeight="1" x14ac:dyDescent="0.25">
      <c r="A101" s="4" t="s">
        <v>172</v>
      </c>
      <c r="B101" s="4">
        <f>'Gene Table'!B102</f>
        <v>18543</v>
      </c>
      <c r="C101" s="4" t="str">
        <f>'Gene Table'!C102</f>
        <v>CEBPA</v>
      </c>
      <c r="D101" s="11">
        <v>35</v>
      </c>
      <c r="E101" s="11">
        <v>35</v>
      </c>
      <c r="F101" s="11"/>
      <c r="G101" s="11"/>
      <c r="H101" s="11"/>
      <c r="I101" s="11"/>
      <c r="J101" s="11"/>
      <c r="K101" s="11"/>
      <c r="L101" s="10"/>
      <c r="M101" s="10"/>
      <c r="N101" s="10"/>
      <c r="O101" s="10"/>
    </row>
    <row r="102" spans="1:15" ht="15" customHeight="1" x14ac:dyDescent="0.25">
      <c r="A102" s="4" t="s">
        <v>174</v>
      </c>
      <c r="B102" s="4">
        <f>'Gene Table'!B103</f>
        <v>19396</v>
      </c>
      <c r="C102" s="4" t="str">
        <f>'Gene Table'!C103</f>
        <v>CEBPA</v>
      </c>
      <c r="D102" s="11">
        <v>35</v>
      </c>
      <c r="E102" s="11">
        <v>35</v>
      </c>
      <c r="F102" s="11"/>
      <c r="G102" s="11"/>
      <c r="H102" s="11"/>
      <c r="I102" s="11"/>
      <c r="J102" s="11"/>
      <c r="K102" s="11"/>
      <c r="L102" s="10"/>
      <c r="M102" s="10"/>
      <c r="N102" s="10"/>
      <c r="O102" s="10"/>
    </row>
    <row r="103" spans="1:15" ht="15" customHeight="1" x14ac:dyDescent="0.25">
      <c r="A103" s="4" t="s">
        <v>176</v>
      </c>
      <c r="B103" s="4">
        <f>'Gene Table'!B104</f>
        <v>18466</v>
      </c>
      <c r="C103" s="4" t="str">
        <f>'Gene Table'!C104</f>
        <v>CEBPA</v>
      </c>
      <c r="D103" s="11">
        <v>35</v>
      </c>
      <c r="E103" s="11">
        <v>35</v>
      </c>
      <c r="F103" s="11"/>
      <c r="G103" s="11"/>
      <c r="H103" s="11"/>
      <c r="I103" s="11"/>
      <c r="J103" s="11"/>
      <c r="K103" s="11"/>
      <c r="L103" s="10"/>
      <c r="M103" s="10"/>
      <c r="N103" s="10"/>
      <c r="O103" s="10"/>
    </row>
    <row r="104" spans="1:15" ht="15" customHeight="1" x14ac:dyDescent="0.25">
      <c r="A104" s="4" t="s">
        <v>178</v>
      </c>
      <c r="B104" s="4">
        <f>'Gene Table'!B105</f>
        <v>18447</v>
      </c>
      <c r="C104" s="4" t="str">
        <f>'Gene Table'!C105</f>
        <v>CEBPA</v>
      </c>
      <c r="D104" s="11">
        <v>35</v>
      </c>
      <c r="E104" s="11">
        <v>35</v>
      </c>
      <c r="F104" s="11"/>
      <c r="G104" s="11"/>
      <c r="H104" s="11"/>
      <c r="I104" s="11"/>
      <c r="J104" s="11"/>
      <c r="K104" s="11"/>
      <c r="L104" s="10"/>
      <c r="M104" s="10"/>
      <c r="N104" s="10"/>
      <c r="O104" s="10"/>
    </row>
    <row r="105" spans="1:15" ht="15" customHeight="1" x14ac:dyDescent="0.25">
      <c r="A105" s="4" t="s">
        <v>180</v>
      </c>
      <c r="B105" s="4">
        <f>'Gene Table'!B106</f>
        <v>18104</v>
      </c>
      <c r="C105" s="4" t="str">
        <f>'Gene Table'!C106</f>
        <v>CEBPA</v>
      </c>
      <c r="D105" s="11">
        <v>32.630000000000003</v>
      </c>
      <c r="E105" s="11">
        <v>35</v>
      </c>
      <c r="F105" s="11"/>
      <c r="G105" s="11"/>
      <c r="H105" s="11"/>
      <c r="I105" s="11"/>
      <c r="J105" s="11"/>
      <c r="K105" s="11"/>
      <c r="L105" s="10"/>
      <c r="M105" s="10"/>
      <c r="N105" s="10"/>
      <c r="O105" s="10"/>
    </row>
    <row r="106" spans="1:15" ht="15" customHeight="1" x14ac:dyDescent="0.25">
      <c r="A106" s="4" t="s">
        <v>182</v>
      </c>
      <c r="B106" s="4">
        <f>'Gene Table'!B107</f>
        <v>18099</v>
      </c>
      <c r="C106" s="4" t="str">
        <f>'Gene Table'!C107</f>
        <v>CEBPA</v>
      </c>
      <c r="D106" s="11">
        <v>35</v>
      </c>
      <c r="E106" s="11">
        <v>35</v>
      </c>
      <c r="F106" s="11"/>
      <c r="G106" s="11"/>
      <c r="H106" s="11"/>
      <c r="I106" s="11"/>
      <c r="J106" s="11"/>
      <c r="K106" s="11"/>
      <c r="L106" s="10"/>
      <c r="M106" s="10"/>
      <c r="N106" s="10"/>
      <c r="O106" s="10"/>
    </row>
    <row r="107" spans="1:15" ht="15" customHeight="1" x14ac:dyDescent="0.25">
      <c r="A107" s="4" t="s">
        <v>185</v>
      </c>
      <c r="B107" s="4">
        <f>'Gene Table'!B108</f>
        <v>18470</v>
      </c>
      <c r="C107" s="4" t="str">
        <f>'Gene Table'!C108</f>
        <v>CEBPA</v>
      </c>
      <c r="D107" s="11">
        <v>35</v>
      </c>
      <c r="E107" s="11">
        <v>35</v>
      </c>
      <c r="F107" s="11"/>
      <c r="G107" s="11"/>
      <c r="H107" s="11"/>
      <c r="I107" s="11"/>
      <c r="J107" s="11"/>
      <c r="K107" s="11"/>
      <c r="L107" s="10"/>
      <c r="M107" s="10"/>
      <c r="N107" s="10"/>
      <c r="O107" s="10"/>
    </row>
    <row r="108" spans="1:15" ht="15" customHeight="1" x14ac:dyDescent="0.25">
      <c r="A108" s="4" t="s">
        <v>188</v>
      </c>
      <c r="B108" s="4">
        <f>'Gene Table'!B109</f>
        <v>22973</v>
      </c>
      <c r="C108" s="4" t="str">
        <f>'Gene Table'!C109</f>
        <v>FBXW7</v>
      </c>
      <c r="D108" s="11">
        <v>35</v>
      </c>
      <c r="E108" s="11">
        <v>35</v>
      </c>
      <c r="F108" s="11"/>
      <c r="G108" s="11"/>
      <c r="H108" s="11"/>
      <c r="I108" s="11"/>
      <c r="J108" s="11"/>
      <c r="K108" s="11"/>
      <c r="L108" s="10"/>
      <c r="M108" s="10"/>
      <c r="N108" s="10"/>
      <c r="O108" s="10"/>
    </row>
    <row r="109" spans="1:15" ht="15" customHeight="1" x14ac:dyDescent="0.25">
      <c r="A109" s="4" t="s">
        <v>190</v>
      </c>
      <c r="B109" s="4">
        <f>'Gene Table'!B110</f>
        <v>22932</v>
      </c>
      <c r="C109" s="4" t="str">
        <f>'Gene Table'!C110</f>
        <v>FBXW7</v>
      </c>
      <c r="D109" s="11">
        <v>35</v>
      </c>
      <c r="E109" s="11">
        <v>35</v>
      </c>
      <c r="F109" s="11"/>
      <c r="G109" s="11"/>
      <c r="H109" s="11"/>
      <c r="I109" s="11"/>
      <c r="J109" s="11"/>
      <c r="K109" s="11"/>
      <c r="L109" s="10"/>
      <c r="M109" s="10"/>
      <c r="N109" s="10"/>
      <c r="O109" s="10"/>
    </row>
    <row r="110" spans="1:15" ht="15" customHeight="1" x14ac:dyDescent="0.25">
      <c r="A110" s="4" t="s">
        <v>4804</v>
      </c>
      <c r="B110" s="4">
        <f>'Gene Table'!B111</f>
        <v>22965</v>
      </c>
      <c r="C110" s="4" t="str">
        <f>'Gene Table'!C111</f>
        <v>FBXW7</v>
      </c>
      <c r="D110" s="11">
        <v>35</v>
      </c>
      <c r="E110" s="11">
        <v>35</v>
      </c>
      <c r="F110" s="11"/>
      <c r="G110" s="11"/>
      <c r="H110" s="11"/>
      <c r="I110" s="11"/>
      <c r="J110" s="11"/>
      <c r="K110" s="11"/>
      <c r="L110" s="10"/>
      <c r="M110" s="10"/>
      <c r="N110" s="10"/>
      <c r="O110" s="10"/>
    </row>
    <row r="111" spans="1:15" ht="15" customHeight="1" x14ac:dyDescent="0.25">
      <c r="A111" s="4" t="s">
        <v>4805</v>
      </c>
      <c r="B111" s="4">
        <f>'Gene Table'!B112</f>
        <v>22974</v>
      </c>
      <c r="C111" s="4" t="str">
        <f>'Gene Table'!C112</f>
        <v>FBXW7</v>
      </c>
      <c r="D111" s="11">
        <v>35</v>
      </c>
      <c r="E111" s="11">
        <v>35</v>
      </c>
      <c r="F111" s="11"/>
      <c r="G111" s="11"/>
      <c r="H111" s="11"/>
      <c r="I111" s="11"/>
      <c r="J111" s="11"/>
      <c r="K111" s="11"/>
      <c r="L111" s="10"/>
      <c r="M111" s="10"/>
      <c r="N111" s="10"/>
      <c r="O111" s="10"/>
    </row>
    <row r="112" spans="1:15" ht="15" customHeight="1" x14ac:dyDescent="0.25">
      <c r="A112" s="4" t="s">
        <v>4806</v>
      </c>
      <c r="B112" s="4">
        <f>'Gene Table'!B113</f>
        <v>22975</v>
      </c>
      <c r="C112" s="4" t="str">
        <f>'Gene Table'!C113</f>
        <v>FBXW7</v>
      </c>
      <c r="D112" s="11">
        <v>35</v>
      </c>
      <c r="E112" s="11">
        <v>29</v>
      </c>
      <c r="F112" s="11"/>
      <c r="G112" s="11"/>
      <c r="H112" s="11"/>
      <c r="I112" s="11"/>
      <c r="J112" s="11"/>
      <c r="K112" s="11"/>
      <c r="L112" s="10"/>
      <c r="M112" s="10"/>
      <c r="N112" s="10"/>
      <c r="O112" s="10"/>
    </row>
    <row r="113" spans="1:15" ht="15" customHeight="1" x14ac:dyDescent="0.25">
      <c r="A113" s="4" t="s">
        <v>4807</v>
      </c>
      <c r="B113" s="4">
        <f>'Gene Table'!B114</f>
        <v>22979</v>
      </c>
      <c r="C113" s="4" t="str">
        <f>'Gene Table'!C114</f>
        <v>FBXW7</v>
      </c>
      <c r="D113" s="11">
        <v>35</v>
      </c>
      <c r="E113" s="11">
        <v>35</v>
      </c>
      <c r="F113" s="11"/>
      <c r="G113" s="11"/>
      <c r="H113" s="11"/>
      <c r="I113" s="11"/>
      <c r="J113" s="11"/>
      <c r="K113" s="11"/>
      <c r="L113" s="10"/>
      <c r="M113" s="10"/>
      <c r="N113" s="10"/>
      <c r="O113" s="10"/>
    </row>
    <row r="114" spans="1:15" ht="15" customHeight="1" x14ac:dyDescent="0.25">
      <c r="A114" s="4" t="s">
        <v>4808</v>
      </c>
      <c r="B114" s="4">
        <f>'Gene Table'!B115</f>
        <v>22970</v>
      </c>
      <c r="C114" s="4" t="str">
        <f>'Gene Table'!C115</f>
        <v>FBXW7</v>
      </c>
      <c r="D114" s="11">
        <v>35</v>
      </c>
      <c r="E114" s="11">
        <v>35</v>
      </c>
      <c r="F114" s="11"/>
      <c r="G114" s="11"/>
      <c r="H114" s="11"/>
      <c r="I114" s="11"/>
      <c r="J114" s="11"/>
      <c r="K114" s="11"/>
      <c r="L114" s="10"/>
      <c r="M114" s="10"/>
      <c r="N114" s="10"/>
      <c r="O114" s="10"/>
    </row>
    <row r="115" spans="1:15" ht="15" customHeight="1" x14ac:dyDescent="0.25">
      <c r="A115" s="4" t="s">
        <v>4809</v>
      </c>
      <c r="B115" s="4">
        <f>'Gene Table'!B116</f>
        <v>28759</v>
      </c>
      <c r="C115" s="4" t="str">
        <f>'Gene Table'!C116</f>
        <v>GNAQ</v>
      </c>
      <c r="D115" s="11">
        <v>35</v>
      </c>
      <c r="E115" s="11">
        <v>35</v>
      </c>
      <c r="F115" s="11"/>
      <c r="G115" s="11"/>
      <c r="H115" s="11"/>
      <c r="I115" s="11"/>
      <c r="J115" s="11"/>
      <c r="K115" s="11"/>
      <c r="L115" s="10"/>
      <c r="M115" s="10"/>
      <c r="N115" s="10"/>
      <c r="O115" s="10"/>
    </row>
    <row r="116" spans="1:15" ht="15" customHeight="1" x14ac:dyDescent="0.25">
      <c r="A116" s="4" t="s">
        <v>4810</v>
      </c>
      <c r="B116" s="4">
        <f>'Gene Table'!B117</f>
        <v>28758</v>
      </c>
      <c r="C116" s="4" t="str">
        <f>'Gene Table'!C117</f>
        <v>GNAQ</v>
      </c>
      <c r="D116" s="11">
        <v>35</v>
      </c>
      <c r="E116" s="11">
        <v>35</v>
      </c>
      <c r="F116" s="11"/>
      <c r="G116" s="11"/>
      <c r="H116" s="11"/>
      <c r="I116" s="11"/>
      <c r="J116" s="11"/>
      <c r="K116" s="11"/>
      <c r="L116" s="10"/>
      <c r="M116" s="10"/>
      <c r="N116" s="10"/>
      <c r="O116" s="10"/>
    </row>
    <row r="117" spans="1:15" ht="15" customHeight="1" x14ac:dyDescent="0.25">
      <c r="A117" s="4" t="s">
        <v>4811</v>
      </c>
      <c r="B117" s="4">
        <f>'Gene Table'!B118</f>
        <v>28757</v>
      </c>
      <c r="C117" s="4" t="str">
        <f>'Gene Table'!C118</f>
        <v>GNAQ</v>
      </c>
      <c r="D117" s="11">
        <v>35</v>
      </c>
      <c r="E117" s="11">
        <v>35</v>
      </c>
      <c r="F117" s="11"/>
      <c r="G117" s="11"/>
      <c r="H117" s="11"/>
      <c r="I117" s="11"/>
      <c r="J117" s="11"/>
      <c r="K117" s="11"/>
      <c r="L117" s="10"/>
      <c r="M117" s="10"/>
      <c r="N117" s="10"/>
      <c r="O117" s="10"/>
    </row>
    <row r="118" spans="1:15" ht="15" customHeight="1" x14ac:dyDescent="0.25">
      <c r="A118" s="4" t="s">
        <v>4812</v>
      </c>
      <c r="B118" s="4">
        <f>'Gene Table'!B119</f>
        <v>21471</v>
      </c>
      <c r="C118" s="4" t="str">
        <f>'Gene Table'!C119</f>
        <v>HNF1A</v>
      </c>
      <c r="D118" s="11">
        <v>35</v>
      </c>
      <c r="E118" s="11">
        <v>35</v>
      </c>
      <c r="F118" s="11"/>
      <c r="G118" s="11"/>
      <c r="H118" s="11"/>
      <c r="I118" s="11"/>
      <c r="J118" s="11"/>
      <c r="K118" s="11"/>
      <c r="L118" s="10"/>
      <c r="M118" s="10"/>
      <c r="N118" s="10"/>
      <c r="O118" s="10"/>
    </row>
    <row r="119" spans="1:15" ht="15" customHeight="1" x14ac:dyDescent="0.25">
      <c r="A119" s="4" t="s">
        <v>4813</v>
      </c>
      <c r="B119" s="4">
        <f>'Gene Table'!B120</f>
        <v>21478</v>
      </c>
      <c r="C119" s="4" t="str">
        <f>'Gene Table'!C120</f>
        <v>HNF1A</v>
      </c>
      <c r="D119" s="11">
        <v>29.96</v>
      </c>
      <c r="E119" s="11">
        <v>35</v>
      </c>
      <c r="F119" s="11"/>
      <c r="G119" s="11"/>
      <c r="H119" s="11"/>
      <c r="I119" s="11"/>
      <c r="J119" s="11"/>
      <c r="K119" s="11"/>
      <c r="L119" s="10"/>
      <c r="M119" s="10"/>
      <c r="N119" s="10"/>
      <c r="O119" s="10"/>
    </row>
    <row r="120" spans="1:15" ht="15" customHeight="1" x14ac:dyDescent="0.25">
      <c r="A120" s="4" t="s">
        <v>4814</v>
      </c>
      <c r="B120" s="4">
        <f>'Gene Table'!B121</f>
        <v>24486</v>
      </c>
      <c r="C120" s="4" t="str">
        <f>'Gene Table'!C121</f>
        <v>NF1</v>
      </c>
      <c r="D120" s="11">
        <v>35</v>
      </c>
      <c r="E120" s="11">
        <v>35</v>
      </c>
      <c r="F120" s="11"/>
      <c r="G120" s="11"/>
      <c r="H120" s="11"/>
      <c r="I120" s="11"/>
      <c r="J120" s="11"/>
      <c r="K120" s="11"/>
      <c r="L120" s="10"/>
      <c r="M120" s="10"/>
      <c r="N120" s="10"/>
      <c r="O120" s="10"/>
    </row>
    <row r="121" spans="1:15" ht="15" customHeight="1" x14ac:dyDescent="0.25">
      <c r="A121" s="4" t="s">
        <v>4815</v>
      </c>
      <c r="B121" s="4">
        <f>'Gene Table'!B122</f>
        <v>22249</v>
      </c>
      <c r="C121" s="4" t="str">
        <f>'Gene Table'!C122</f>
        <v>NF2</v>
      </c>
      <c r="D121" s="11">
        <v>35</v>
      </c>
      <c r="E121" s="11">
        <v>35</v>
      </c>
      <c r="F121" s="11"/>
      <c r="G121" s="11"/>
      <c r="H121" s="11"/>
      <c r="I121" s="11"/>
      <c r="J121" s="11"/>
      <c r="K121" s="11"/>
      <c r="L121" s="10"/>
      <c r="M121" s="10"/>
      <c r="N121" s="10"/>
      <c r="O121" s="10"/>
    </row>
    <row r="122" spans="1:15" ht="15" customHeight="1" x14ac:dyDescent="0.25">
      <c r="A122" s="4" t="s">
        <v>192</v>
      </c>
      <c r="B122" s="4">
        <f>'Gene Table'!B123</f>
        <v>21990</v>
      </c>
      <c r="C122" s="4" t="str">
        <f>'Gene Table'!C123</f>
        <v>NF2</v>
      </c>
      <c r="D122" s="11">
        <v>35</v>
      </c>
      <c r="E122" s="11">
        <v>35</v>
      </c>
      <c r="F122" s="11"/>
      <c r="G122" s="11"/>
      <c r="H122" s="11"/>
      <c r="I122" s="11"/>
      <c r="J122" s="11"/>
      <c r="K122" s="11"/>
      <c r="L122" s="10"/>
      <c r="M122" s="10"/>
      <c r="N122" s="10"/>
      <c r="O122" s="10"/>
    </row>
    <row r="123" spans="1:15" ht="15" customHeight="1" x14ac:dyDescent="0.25">
      <c r="A123" s="4" t="s">
        <v>194</v>
      </c>
      <c r="B123" s="4">
        <f>'Gene Table'!B124</f>
        <v>22250</v>
      </c>
      <c r="C123" s="4" t="str">
        <f>'Gene Table'!C124</f>
        <v>NF2</v>
      </c>
      <c r="D123" s="11">
        <v>35</v>
      </c>
      <c r="E123" s="11">
        <v>35</v>
      </c>
      <c r="F123" s="11"/>
      <c r="G123" s="11"/>
      <c r="H123" s="11"/>
      <c r="I123" s="11"/>
      <c r="J123" s="11"/>
      <c r="K123" s="11"/>
      <c r="L123" s="10"/>
      <c r="M123" s="10"/>
      <c r="N123" s="10"/>
      <c r="O123" s="10"/>
    </row>
    <row r="124" spans="1:15" ht="15" customHeight="1" x14ac:dyDescent="0.25">
      <c r="A124" s="4" t="s">
        <v>196</v>
      </c>
      <c r="B124" s="4">
        <f>'Gene Table'!B125</f>
        <v>22210</v>
      </c>
      <c r="C124" s="4" t="str">
        <f>'Gene Table'!C125</f>
        <v>NF2</v>
      </c>
      <c r="D124" s="11">
        <v>28.9</v>
      </c>
      <c r="E124" s="11">
        <v>35</v>
      </c>
      <c r="F124" s="11"/>
      <c r="G124" s="11"/>
      <c r="H124" s="11"/>
      <c r="I124" s="11"/>
      <c r="J124" s="11"/>
      <c r="K124" s="11"/>
      <c r="L124" s="10"/>
      <c r="M124" s="10"/>
      <c r="N124" s="10"/>
      <c r="O124" s="10"/>
    </row>
    <row r="125" spans="1:15" ht="15" customHeight="1" x14ac:dyDescent="0.25">
      <c r="A125" s="4" t="s">
        <v>198</v>
      </c>
      <c r="B125" s="4">
        <f>'Gene Table'!B126</f>
        <v>22209</v>
      </c>
      <c r="C125" s="4" t="str">
        <f>'Gene Table'!C126</f>
        <v>NF2</v>
      </c>
      <c r="D125" s="11">
        <v>35</v>
      </c>
      <c r="E125" s="11">
        <v>35</v>
      </c>
      <c r="F125" s="11"/>
      <c r="G125" s="11"/>
      <c r="H125" s="11"/>
      <c r="I125" s="11"/>
      <c r="J125" s="11"/>
      <c r="K125" s="11"/>
      <c r="L125" s="10"/>
      <c r="M125" s="10"/>
      <c r="N125" s="10"/>
      <c r="O125" s="10"/>
    </row>
    <row r="126" spans="1:15" ht="15" customHeight="1" x14ac:dyDescent="0.25">
      <c r="A126" s="4" t="s">
        <v>200</v>
      </c>
      <c r="B126" s="4">
        <f>'Gene Table'!B127</f>
        <v>23667</v>
      </c>
      <c r="C126" s="4" t="str">
        <f>'Gene Table'!C127</f>
        <v>NF2</v>
      </c>
      <c r="D126" s="11">
        <v>35</v>
      </c>
      <c r="E126" s="11">
        <v>35</v>
      </c>
      <c r="F126" s="11"/>
      <c r="G126" s="11"/>
      <c r="H126" s="11"/>
      <c r="I126" s="11"/>
      <c r="J126" s="11"/>
      <c r="K126" s="11"/>
      <c r="L126" s="10"/>
      <c r="M126" s="10"/>
      <c r="N126" s="10"/>
      <c r="O126" s="10"/>
    </row>
    <row r="127" spans="1:15" ht="15" customHeight="1" x14ac:dyDescent="0.25">
      <c r="A127" s="4" t="s">
        <v>202</v>
      </c>
      <c r="B127" s="4">
        <f>'Gene Table'!B128</f>
        <v>21991</v>
      </c>
      <c r="C127" s="4" t="str">
        <f>'Gene Table'!C128</f>
        <v>NF2</v>
      </c>
      <c r="D127" s="11">
        <v>33.549999999999997</v>
      </c>
      <c r="E127" s="11">
        <v>35</v>
      </c>
      <c r="F127" s="11"/>
      <c r="G127" s="11"/>
      <c r="H127" s="11"/>
      <c r="I127" s="11"/>
      <c r="J127" s="11"/>
      <c r="K127" s="11"/>
      <c r="L127" s="10"/>
      <c r="M127" s="10"/>
      <c r="N127" s="10"/>
      <c r="O127" s="10"/>
    </row>
    <row r="128" spans="1:15" ht="15" customHeight="1" x14ac:dyDescent="0.25">
      <c r="A128" s="4" t="s">
        <v>204</v>
      </c>
      <c r="B128" s="4">
        <f>'Gene Table'!B129</f>
        <v>22240</v>
      </c>
      <c r="C128" s="4" t="str">
        <f>'Gene Table'!C129</f>
        <v>NF2</v>
      </c>
      <c r="D128" s="11">
        <v>28.58</v>
      </c>
      <c r="E128" s="11">
        <v>35</v>
      </c>
      <c r="F128" s="11"/>
      <c r="G128" s="11"/>
      <c r="H128" s="11"/>
      <c r="I128" s="11"/>
      <c r="J128" s="11"/>
      <c r="K128" s="11"/>
      <c r="L128" s="10"/>
      <c r="M128" s="10"/>
      <c r="N128" s="10"/>
      <c r="O128" s="10"/>
    </row>
    <row r="129" spans="1:15" ht="15" customHeight="1" x14ac:dyDescent="0.25">
      <c r="A129" s="4" t="s">
        <v>206</v>
      </c>
      <c r="B129" s="4">
        <f>'Gene Table'!B130</f>
        <v>22454</v>
      </c>
      <c r="C129" s="4" t="str">
        <f>'Gene Table'!C130</f>
        <v>NF2</v>
      </c>
      <c r="D129" s="11">
        <v>35</v>
      </c>
      <c r="E129" s="11">
        <v>35</v>
      </c>
      <c r="F129" s="11"/>
      <c r="G129" s="11"/>
      <c r="H129" s="11"/>
      <c r="I129" s="11"/>
      <c r="J129" s="11"/>
      <c r="K129" s="11"/>
      <c r="L129" s="10"/>
      <c r="M129" s="10"/>
      <c r="N129" s="10"/>
      <c r="O129" s="10"/>
    </row>
    <row r="130" spans="1:15" ht="15" customHeight="1" x14ac:dyDescent="0.25">
      <c r="A130" s="4" t="s">
        <v>209</v>
      </c>
      <c r="B130" s="4">
        <f>'Gene Table'!B131</f>
        <v>22000</v>
      </c>
      <c r="C130" s="4" t="str">
        <f>'Gene Table'!C131</f>
        <v>NF2</v>
      </c>
      <c r="D130" s="11">
        <v>33.700000000000003</v>
      </c>
      <c r="E130" s="11">
        <v>35</v>
      </c>
      <c r="F130" s="11"/>
      <c r="G130" s="11"/>
      <c r="H130" s="11"/>
      <c r="I130" s="11"/>
      <c r="J130" s="11"/>
      <c r="K130" s="11"/>
      <c r="L130" s="10"/>
      <c r="M130" s="10"/>
      <c r="N130" s="10"/>
      <c r="O130" s="10"/>
    </row>
    <row r="131" spans="1:15" ht="15" customHeight="1" x14ac:dyDescent="0.25">
      <c r="A131" s="4" t="s">
        <v>213</v>
      </c>
      <c r="B131" s="4">
        <f>'Gene Table'!B132</f>
        <v>20814</v>
      </c>
      <c r="C131" s="4" t="str">
        <f>'Gene Table'!C132</f>
        <v>NPM1</v>
      </c>
      <c r="D131" s="11">
        <v>35</v>
      </c>
      <c r="E131" s="11">
        <v>35</v>
      </c>
      <c r="F131" s="11"/>
      <c r="G131" s="11"/>
      <c r="H131" s="11"/>
      <c r="I131" s="11"/>
      <c r="J131" s="11"/>
      <c r="K131" s="11"/>
      <c r="L131" s="10"/>
      <c r="M131" s="10"/>
      <c r="N131" s="10"/>
      <c r="O131" s="10"/>
    </row>
    <row r="132" spans="1:15" ht="15" customHeight="1" x14ac:dyDescent="0.25">
      <c r="A132" s="4" t="s">
        <v>216</v>
      </c>
      <c r="B132" s="4">
        <f>'Gene Table'!B133</f>
        <v>17571</v>
      </c>
      <c r="C132" s="4" t="str">
        <f>'Gene Table'!C133</f>
        <v>NPM1</v>
      </c>
      <c r="D132" s="11">
        <v>35</v>
      </c>
      <c r="E132" s="11">
        <v>35</v>
      </c>
      <c r="F132" s="11"/>
      <c r="G132" s="11"/>
      <c r="H132" s="11"/>
      <c r="I132" s="11"/>
      <c r="J132" s="11"/>
      <c r="K132" s="11"/>
      <c r="L132" s="10"/>
      <c r="M132" s="10"/>
      <c r="N132" s="10"/>
      <c r="O132" s="10"/>
    </row>
    <row r="133" spans="1:15" ht="15" customHeight="1" x14ac:dyDescent="0.25">
      <c r="A133" s="4" t="s">
        <v>219</v>
      </c>
      <c r="B133" s="4">
        <f>'Gene Table'!B134</f>
        <v>20806</v>
      </c>
      <c r="C133" s="4" t="str">
        <f>'Gene Table'!C134</f>
        <v>NPM1</v>
      </c>
      <c r="D133" s="11">
        <v>35</v>
      </c>
      <c r="E133" s="11">
        <v>35</v>
      </c>
      <c r="F133" s="11"/>
      <c r="G133" s="11"/>
      <c r="H133" s="11"/>
      <c r="I133" s="11"/>
      <c r="J133" s="11"/>
      <c r="K133" s="11"/>
      <c r="L133" s="10"/>
      <c r="M133" s="10"/>
      <c r="N133" s="10"/>
      <c r="O133" s="10"/>
    </row>
    <row r="134" spans="1:15" ht="15" customHeight="1" x14ac:dyDescent="0.25">
      <c r="A134" s="4" t="s">
        <v>4816</v>
      </c>
      <c r="B134" s="4">
        <f>'Gene Table'!B135</f>
        <v>17573</v>
      </c>
      <c r="C134" s="4" t="str">
        <f>'Gene Table'!C135</f>
        <v>NPM1</v>
      </c>
      <c r="D134" s="11">
        <v>35</v>
      </c>
      <c r="E134" s="11">
        <v>35</v>
      </c>
      <c r="F134" s="11"/>
      <c r="G134" s="11"/>
      <c r="H134" s="11"/>
      <c r="I134" s="11"/>
      <c r="J134" s="11"/>
      <c r="K134" s="11"/>
      <c r="L134" s="10"/>
      <c r="M134" s="10"/>
      <c r="N134" s="10"/>
      <c r="O134" s="10"/>
    </row>
    <row r="135" spans="1:15" ht="15" customHeight="1" x14ac:dyDescent="0.25">
      <c r="A135" s="4" t="s">
        <v>4817</v>
      </c>
      <c r="B135" s="4">
        <f>'Gene Table'!B136</f>
        <v>20815</v>
      </c>
      <c r="C135" s="4" t="str">
        <f>'Gene Table'!C136</f>
        <v>NPM1</v>
      </c>
      <c r="D135" s="11">
        <v>35</v>
      </c>
      <c r="E135" s="11">
        <v>35</v>
      </c>
      <c r="F135" s="11"/>
      <c r="G135" s="11"/>
      <c r="H135" s="11"/>
      <c r="I135" s="11"/>
      <c r="J135" s="11"/>
      <c r="K135" s="11"/>
      <c r="L135" s="10"/>
      <c r="M135" s="10"/>
      <c r="N135" s="10"/>
      <c r="O135" s="10"/>
    </row>
    <row r="136" spans="1:15" ht="15" customHeight="1" x14ac:dyDescent="0.25">
      <c r="A136" s="4" t="s">
        <v>4818</v>
      </c>
      <c r="B136" s="4">
        <f>'Gene Table'!B137</f>
        <v>20813</v>
      </c>
      <c r="C136" s="4" t="str">
        <f>'Gene Table'!C137</f>
        <v>NPM1</v>
      </c>
      <c r="D136" s="11">
        <v>33.82</v>
      </c>
      <c r="E136" s="11">
        <v>35</v>
      </c>
      <c r="F136" s="11"/>
      <c r="G136" s="11"/>
      <c r="H136" s="11"/>
      <c r="I136" s="11"/>
      <c r="J136" s="11"/>
      <c r="K136" s="11"/>
      <c r="L136" s="10"/>
      <c r="M136" s="10"/>
      <c r="N136" s="10"/>
      <c r="O136" s="10"/>
    </row>
    <row r="137" spans="1:15" ht="15" customHeight="1" x14ac:dyDescent="0.25">
      <c r="A137" s="4" t="s">
        <v>4819</v>
      </c>
      <c r="B137" s="4">
        <f>'Gene Table'!B138</f>
        <v>17559</v>
      </c>
      <c r="C137" s="4" t="str">
        <f>'Gene Table'!C138</f>
        <v>NPM1</v>
      </c>
      <c r="D137" s="11">
        <v>35</v>
      </c>
      <c r="E137" s="11">
        <v>35</v>
      </c>
      <c r="F137" s="11"/>
      <c r="G137" s="11"/>
      <c r="H137" s="11"/>
      <c r="I137" s="11"/>
      <c r="J137" s="11"/>
      <c r="K137" s="11"/>
      <c r="L137" s="10"/>
      <c r="M137" s="10"/>
      <c r="N137" s="10"/>
      <c r="O137" s="10"/>
    </row>
    <row r="138" spans="1:15" ht="15" customHeight="1" x14ac:dyDescent="0.25">
      <c r="A138" s="4" t="s">
        <v>4820</v>
      </c>
      <c r="B138" s="4">
        <f>'Gene Table'!B139</f>
        <v>14440</v>
      </c>
      <c r="C138" s="4" t="str">
        <f>'Gene Table'!C139</f>
        <v>PTCH1</v>
      </c>
      <c r="D138" s="11">
        <v>35</v>
      </c>
      <c r="E138" s="11">
        <v>35</v>
      </c>
      <c r="F138" s="11"/>
      <c r="G138" s="11"/>
      <c r="H138" s="11"/>
      <c r="I138" s="11"/>
      <c r="J138" s="11"/>
      <c r="K138" s="11"/>
      <c r="L138" s="10"/>
      <c r="M138" s="10"/>
      <c r="N138" s="10"/>
      <c r="O138" s="10"/>
    </row>
    <row r="139" spans="1:15" ht="15" customHeight="1" x14ac:dyDescent="0.25">
      <c r="A139" s="4" t="s">
        <v>4821</v>
      </c>
      <c r="B139" s="4">
        <f>'Gene Table'!B140</f>
        <v>17472</v>
      </c>
      <c r="C139" s="4" t="str">
        <f>'Gene Table'!C140</f>
        <v>PTCH1</v>
      </c>
      <c r="D139" s="11">
        <v>33.479999999999997</v>
      </c>
      <c r="E139" s="11">
        <v>35</v>
      </c>
      <c r="F139" s="11"/>
      <c r="G139" s="11"/>
      <c r="H139" s="11"/>
      <c r="I139" s="11"/>
      <c r="J139" s="11"/>
      <c r="K139" s="11"/>
      <c r="L139" s="10"/>
      <c r="M139" s="10"/>
      <c r="N139" s="10"/>
      <c r="O139" s="10"/>
    </row>
    <row r="140" spans="1:15" ht="15" customHeight="1" x14ac:dyDescent="0.25">
      <c r="A140" s="4" t="s">
        <v>4822</v>
      </c>
      <c r="B140" s="4">
        <f>'Gene Table'!B141</f>
        <v>17471</v>
      </c>
      <c r="C140" s="4" t="str">
        <f>'Gene Table'!C141</f>
        <v>PTCH1</v>
      </c>
      <c r="D140" s="11">
        <v>35</v>
      </c>
      <c r="E140" s="11">
        <v>35</v>
      </c>
      <c r="F140" s="11"/>
      <c r="G140" s="11"/>
      <c r="H140" s="11"/>
      <c r="I140" s="11"/>
      <c r="J140" s="11"/>
      <c r="K140" s="11"/>
      <c r="L140" s="10"/>
      <c r="M140" s="10"/>
      <c r="N140" s="10"/>
      <c r="O140" s="10"/>
    </row>
    <row r="141" spans="1:15" ht="15" customHeight="1" x14ac:dyDescent="0.25">
      <c r="A141" s="4" t="s">
        <v>4823</v>
      </c>
      <c r="B141" s="4">
        <f>'Gene Table'!B142</f>
        <v>26363</v>
      </c>
      <c r="C141" s="4" t="str">
        <f>'Gene Table'!C142</f>
        <v>PTCH1</v>
      </c>
      <c r="D141" s="11">
        <v>35</v>
      </c>
      <c r="E141" s="11">
        <v>35</v>
      </c>
      <c r="F141" s="11"/>
      <c r="G141" s="11"/>
      <c r="H141" s="11"/>
      <c r="I141" s="11"/>
      <c r="J141" s="11"/>
      <c r="K141" s="11"/>
      <c r="L141" s="10"/>
      <c r="M141" s="10"/>
      <c r="N141" s="10"/>
      <c r="O141" s="10"/>
    </row>
    <row r="142" spans="1:15" ht="15" customHeight="1" x14ac:dyDescent="0.25">
      <c r="A142" s="4" t="s">
        <v>4824</v>
      </c>
      <c r="B142" s="4">
        <f>'Gene Table'!B143</f>
        <v>14446</v>
      </c>
      <c r="C142" s="4" t="str">
        <f>'Gene Table'!C143</f>
        <v>PTCH1</v>
      </c>
      <c r="D142" s="11">
        <v>35</v>
      </c>
      <c r="E142" s="11">
        <v>35</v>
      </c>
      <c r="F142" s="11"/>
      <c r="G142" s="11"/>
      <c r="H142" s="11"/>
      <c r="I142" s="11"/>
      <c r="J142" s="11"/>
      <c r="K142" s="11"/>
      <c r="L142" s="10"/>
      <c r="M142" s="10"/>
      <c r="N142" s="10"/>
      <c r="O142" s="10"/>
    </row>
    <row r="143" spans="1:15" ht="15" customHeight="1" x14ac:dyDescent="0.25">
      <c r="A143" s="4" t="s">
        <v>4825</v>
      </c>
      <c r="B143" s="4">
        <f>'Gene Table'!B144</f>
        <v>4936</v>
      </c>
      <c r="C143" s="4" t="str">
        <f>'Gene Table'!C144</f>
        <v>PTEN</v>
      </c>
      <c r="D143" s="11">
        <v>35</v>
      </c>
      <c r="E143" s="11">
        <v>35</v>
      </c>
      <c r="F143" s="11"/>
      <c r="G143" s="11"/>
      <c r="H143" s="11"/>
      <c r="I143" s="11"/>
      <c r="J143" s="11"/>
      <c r="K143" s="11"/>
      <c r="L143" s="10"/>
      <c r="M143" s="10"/>
      <c r="N143" s="10"/>
      <c r="O143" s="10"/>
    </row>
    <row r="144" spans="1:15" ht="15" customHeight="1" x14ac:dyDescent="0.25">
      <c r="A144" s="4" t="s">
        <v>4826</v>
      </c>
      <c r="B144" s="4">
        <f>'Gene Table'!B145</f>
        <v>5269</v>
      </c>
      <c r="C144" s="4" t="str">
        <f>'Gene Table'!C145</f>
        <v>PTEN</v>
      </c>
      <c r="D144" s="11">
        <v>30.96</v>
      </c>
      <c r="E144" s="11">
        <v>35</v>
      </c>
      <c r="F144" s="11"/>
      <c r="G144" s="11"/>
      <c r="H144" s="11"/>
      <c r="I144" s="11"/>
      <c r="J144" s="11"/>
      <c r="K144" s="11"/>
      <c r="L144" s="10"/>
      <c r="M144" s="10"/>
      <c r="N144" s="10"/>
      <c r="O144" s="10"/>
    </row>
    <row r="145" spans="1:15" ht="15" customHeight="1" x14ac:dyDescent="0.25">
      <c r="A145" s="4" t="s">
        <v>4827</v>
      </c>
      <c r="B145" s="4">
        <f>'Gene Table'!B146</f>
        <v>4929</v>
      </c>
      <c r="C145" s="4" t="str">
        <f>'Gene Table'!C146</f>
        <v>PTEN</v>
      </c>
      <c r="D145" s="11">
        <v>35</v>
      </c>
      <c r="E145" s="11">
        <v>35</v>
      </c>
      <c r="F145" s="11"/>
      <c r="G145" s="11"/>
      <c r="H145" s="11"/>
      <c r="I145" s="11"/>
      <c r="J145" s="11"/>
      <c r="K145" s="11"/>
      <c r="L145" s="10"/>
      <c r="M145" s="10"/>
      <c r="N145" s="10"/>
      <c r="O145" s="10"/>
    </row>
    <row r="146" spans="1:15" ht="15" customHeight="1" x14ac:dyDescent="0.25">
      <c r="A146" s="4" t="s">
        <v>222</v>
      </c>
      <c r="B146" s="4">
        <f>'Gene Table'!B147</f>
        <v>5298</v>
      </c>
      <c r="C146" s="4" t="str">
        <f>'Gene Table'!C147</f>
        <v>PTEN</v>
      </c>
      <c r="D146" s="11">
        <v>26.39</v>
      </c>
      <c r="E146" s="11">
        <v>35</v>
      </c>
      <c r="F146" s="11"/>
      <c r="G146" s="11"/>
      <c r="H146" s="11"/>
      <c r="I146" s="11"/>
      <c r="J146" s="11"/>
      <c r="K146" s="11"/>
      <c r="L146" s="10"/>
      <c r="M146" s="10"/>
      <c r="N146" s="10"/>
      <c r="O146" s="10"/>
    </row>
    <row r="147" spans="1:15" ht="15" customHeight="1" x14ac:dyDescent="0.25">
      <c r="A147" s="4" t="s">
        <v>226</v>
      </c>
      <c r="B147" s="4">
        <f>'Gene Table'!B148</f>
        <v>4956</v>
      </c>
      <c r="C147" s="4" t="str">
        <f>'Gene Table'!C148</f>
        <v>PTEN</v>
      </c>
      <c r="D147" s="11">
        <v>35</v>
      </c>
      <c r="E147" s="11">
        <v>35</v>
      </c>
      <c r="F147" s="11"/>
      <c r="G147" s="11"/>
      <c r="H147" s="11"/>
      <c r="I147" s="11"/>
      <c r="J147" s="11"/>
      <c r="K147" s="11"/>
      <c r="L147" s="10"/>
      <c r="M147" s="10"/>
      <c r="N147" s="10"/>
      <c r="O147" s="10"/>
    </row>
    <row r="148" spans="1:15" ht="15" customHeight="1" x14ac:dyDescent="0.25">
      <c r="A148" s="4" t="s">
        <v>229</v>
      </c>
      <c r="B148" s="4">
        <f>'Gene Table'!B149</f>
        <v>5109</v>
      </c>
      <c r="C148" s="4" t="str">
        <f>'Gene Table'!C149</f>
        <v>PTEN</v>
      </c>
      <c r="D148" s="11">
        <v>35</v>
      </c>
      <c r="E148" s="11">
        <v>35</v>
      </c>
      <c r="F148" s="11"/>
      <c r="G148" s="11"/>
      <c r="H148" s="11"/>
      <c r="I148" s="11"/>
      <c r="J148" s="11"/>
      <c r="K148" s="11"/>
      <c r="L148" s="10"/>
      <c r="M148" s="10"/>
      <c r="N148" s="10"/>
      <c r="O148" s="10"/>
    </row>
    <row r="149" spans="1:15" ht="15" customHeight="1" x14ac:dyDescent="0.25">
      <c r="A149" s="4" t="s">
        <v>232</v>
      </c>
      <c r="B149" s="4">
        <f>'Gene Table'!B150</f>
        <v>5266</v>
      </c>
      <c r="C149" s="4" t="str">
        <f>'Gene Table'!C150</f>
        <v>PTEN</v>
      </c>
      <c r="D149" s="11">
        <v>35</v>
      </c>
      <c r="E149" s="11">
        <v>35</v>
      </c>
      <c r="F149" s="11"/>
      <c r="G149" s="11"/>
      <c r="H149" s="11"/>
      <c r="I149" s="11"/>
      <c r="J149" s="11"/>
      <c r="K149" s="11"/>
      <c r="L149" s="10"/>
      <c r="M149" s="10"/>
      <c r="N149" s="10"/>
      <c r="O149" s="10"/>
    </row>
    <row r="150" spans="1:15" ht="15" customHeight="1" x14ac:dyDescent="0.25">
      <c r="A150" s="4" t="s">
        <v>235</v>
      </c>
      <c r="B150" s="4">
        <f>'Gene Table'!B151</f>
        <v>23643</v>
      </c>
      <c r="C150" s="4" t="str">
        <f>'Gene Table'!C151</f>
        <v>PTEN</v>
      </c>
      <c r="D150" s="11">
        <v>35</v>
      </c>
      <c r="E150" s="11">
        <v>35</v>
      </c>
      <c r="F150" s="11"/>
      <c r="G150" s="11"/>
      <c r="H150" s="11"/>
      <c r="I150" s="11"/>
      <c r="J150" s="11"/>
      <c r="K150" s="11"/>
      <c r="L150" s="10"/>
      <c r="M150" s="10"/>
      <c r="N150" s="10"/>
      <c r="O150" s="10"/>
    </row>
    <row r="151" spans="1:15" ht="15" customHeight="1" x14ac:dyDescent="0.25">
      <c r="A151" s="4" t="s">
        <v>238</v>
      </c>
      <c r="B151" s="4">
        <f>'Gene Table'!B152</f>
        <v>5199</v>
      </c>
      <c r="C151" s="4" t="str">
        <f>'Gene Table'!C152</f>
        <v>PTEN</v>
      </c>
      <c r="D151" s="11">
        <v>32.01</v>
      </c>
      <c r="E151" s="11">
        <v>35</v>
      </c>
      <c r="F151" s="11"/>
      <c r="G151" s="11"/>
      <c r="H151" s="11"/>
      <c r="I151" s="11"/>
      <c r="J151" s="11"/>
      <c r="K151" s="11"/>
      <c r="L151" s="10"/>
      <c r="M151" s="10"/>
      <c r="N151" s="10"/>
      <c r="O151" s="10"/>
    </row>
    <row r="152" spans="1:15" ht="15" customHeight="1" x14ac:dyDescent="0.25">
      <c r="A152" s="4" t="s">
        <v>241</v>
      </c>
      <c r="B152" s="4">
        <f>'Gene Table'!B153</f>
        <v>5078</v>
      </c>
      <c r="C152" s="4" t="str">
        <f>'Gene Table'!C153</f>
        <v>PTEN</v>
      </c>
      <c r="D152" s="11">
        <v>35</v>
      </c>
      <c r="E152" s="11">
        <v>35</v>
      </c>
      <c r="F152" s="11"/>
      <c r="G152" s="11"/>
      <c r="H152" s="11"/>
      <c r="I152" s="11"/>
      <c r="J152" s="11"/>
      <c r="K152" s="11"/>
      <c r="L152" s="10"/>
      <c r="M152" s="10"/>
      <c r="N152" s="10"/>
      <c r="O152" s="10"/>
    </row>
    <row r="153" spans="1:15" ht="15" customHeight="1" x14ac:dyDescent="0.25">
      <c r="A153" s="4" t="s">
        <v>244</v>
      </c>
      <c r="B153" s="4">
        <f>'Gene Table'!B154</f>
        <v>5092</v>
      </c>
      <c r="C153" s="4" t="str">
        <f>'Gene Table'!C154</f>
        <v>PTEN</v>
      </c>
      <c r="D153" s="11">
        <v>35</v>
      </c>
      <c r="E153" s="11">
        <v>35</v>
      </c>
      <c r="F153" s="11"/>
      <c r="G153" s="11"/>
      <c r="H153" s="11"/>
      <c r="I153" s="11"/>
      <c r="J153" s="11"/>
      <c r="K153" s="11"/>
      <c r="L153" s="10"/>
      <c r="M153" s="10"/>
      <c r="N153" s="10"/>
      <c r="O153" s="10"/>
    </row>
    <row r="154" spans="1:15" ht="15" customHeight="1" x14ac:dyDescent="0.25">
      <c r="A154" s="4" t="s">
        <v>248</v>
      </c>
      <c r="B154" s="4">
        <f>'Gene Table'!B155</f>
        <v>5219</v>
      </c>
      <c r="C154" s="4" t="str">
        <f>'Gene Table'!C155</f>
        <v>PTEN</v>
      </c>
      <c r="D154" s="11">
        <v>34.96</v>
      </c>
      <c r="E154" s="11">
        <v>35</v>
      </c>
      <c r="F154" s="11"/>
      <c r="G154" s="11"/>
      <c r="H154" s="11"/>
      <c r="I154" s="11"/>
      <c r="J154" s="11"/>
      <c r="K154" s="11"/>
      <c r="L154" s="10"/>
      <c r="M154" s="10"/>
      <c r="N154" s="10"/>
      <c r="O154" s="10"/>
    </row>
    <row r="155" spans="1:15" ht="15" customHeight="1" x14ac:dyDescent="0.25">
      <c r="A155" s="4" t="s">
        <v>251</v>
      </c>
      <c r="B155" s="4">
        <f>'Gene Table'!B156</f>
        <v>5152</v>
      </c>
      <c r="C155" s="4" t="str">
        <f>'Gene Table'!C156</f>
        <v>PTEN</v>
      </c>
      <c r="D155" s="11">
        <v>35</v>
      </c>
      <c r="E155" s="11">
        <v>35</v>
      </c>
      <c r="F155" s="11"/>
      <c r="G155" s="11"/>
      <c r="H155" s="11"/>
      <c r="I155" s="11"/>
      <c r="J155" s="11"/>
      <c r="K155" s="11"/>
      <c r="L155" s="10"/>
      <c r="M155" s="10"/>
      <c r="N155" s="10"/>
      <c r="O155" s="10"/>
    </row>
    <row r="156" spans="1:15" ht="15" customHeight="1" x14ac:dyDescent="0.25">
      <c r="A156" s="4" t="s">
        <v>254</v>
      </c>
      <c r="B156" s="4">
        <f>'Gene Table'!B157</f>
        <v>5817</v>
      </c>
      <c r="C156" s="4" t="str">
        <f>'Gene Table'!C157</f>
        <v>PTEN</v>
      </c>
      <c r="D156" s="11">
        <v>35</v>
      </c>
      <c r="E156" s="11">
        <v>35</v>
      </c>
      <c r="F156" s="11"/>
      <c r="G156" s="11"/>
      <c r="H156" s="11"/>
      <c r="I156" s="11"/>
      <c r="J156" s="11"/>
      <c r="K156" s="11"/>
      <c r="L156" s="10"/>
      <c r="M156" s="10"/>
      <c r="N156" s="10"/>
      <c r="O156" s="10"/>
    </row>
    <row r="157" spans="1:15" ht="15" customHeight="1" x14ac:dyDescent="0.25">
      <c r="A157" s="4" t="s">
        <v>257</v>
      </c>
      <c r="B157" s="4">
        <f>'Gene Table'!B158</f>
        <v>5033</v>
      </c>
      <c r="C157" s="4" t="str">
        <f>'Gene Table'!C158</f>
        <v>PTEN</v>
      </c>
      <c r="D157" s="11">
        <v>33.14</v>
      </c>
      <c r="E157" s="11">
        <v>35</v>
      </c>
      <c r="F157" s="11"/>
      <c r="G157" s="11"/>
      <c r="H157" s="11"/>
      <c r="I157" s="11"/>
      <c r="J157" s="11"/>
      <c r="K157" s="11"/>
      <c r="L157" s="10"/>
      <c r="M157" s="10"/>
      <c r="N157" s="10"/>
      <c r="O157" s="10"/>
    </row>
    <row r="158" spans="1:15" ht="15" customHeight="1" x14ac:dyDescent="0.25">
      <c r="A158" s="4" t="s">
        <v>4828</v>
      </c>
      <c r="B158" s="4">
        <f>'Gene Table'!B159</f>
        <v>5277</v>
      </c>
      <c r="C158" s="4" t="str">
        <f>'Gene Table'!C159</f>
        <v>PTEN</v>
      </c>
      <c r="D158" s="11">
        <v>35</v>
      </c>
      <c r="E158" s="11">
        <v>35</v>
      </c>
      <c r="F158" s="11"/>
      <c r="G158" s="11"/>
      <c r="H158" s="11"/>
      <c r="I158" s="11"/>
      <c r="J158" s="11"/>
      <c r="K158" s="11"/>
      <c r="L158" s="10"/>
      <c r="M158" s="10"/>
      <c r="N158" s="10"/>
      <c r="O158" s="10"/>
    </row>
    <row r="159" spans="1:15" ht="15" customHeight="1" x14ac:dyDescent="0.25">
      <c r="A159" s="4" t="s">
        <v>4829</v>
      </c>
      <c r="B159" s="4">
        <f>'Gene Table'!B160</f>
        <v>5216</v>
      </c>
      <c r="C159" s="4" t="str">
        <f>'Gene Table'!C160</f>
        <v>PTEN</v>
      </c>
      <c r="D159" s="11">
        <v>31.799999999999997</v>
      </c>
      <c r="E159" s="11">
        <v>35</v>
      </c>
      <c r="F159" s="11"/>
      <c r="G159" s="11"/>
      <c r="H159" s="11"/>
      <c r="I159" s="11"/>
      <c r="J159" s="11"/>
      <c r="K159" s="11"/>
      <c r="L159" s="10"/>
      <c r="M159" s="10"/>
      <c r="N159" s="10"/>
      <c r="O159" s="10"/>
    </row>
    <row r="160" spans="1:15" ht="15" customHeight="1" x14ac:dyDescent="0.25">
      <c r="A160" s="4" t="s">
        <v>4830</v>
      </c>
      <c r="B160" s="4">
        <f>'Gene Table'!B161</f>
        <v>5123</v>
      </c>
      <c r="C160" s="4" t="str">
        <f>'Gene Table'!C161</f>
        <v>PTEN</v>
      </c>
      <c r="D160" s="11">
        <v>35</v>
      </c>
      <c r="E160" s="11">
        <v>35</v>
      </c>
      <c r="F160" s="11"/>
      <c r="G160" s="11"/>
      <c r="H160" s="11"/>
      <c r="I160" s="11"/>
      <c r="J160" s="11"/>
      <c r="K160" s="11"/>
      <c r="L160" s="10"/>
      <c r="M160" s="10"/>
      <c r="N160" s="10"/>
      <c r="O160" s="10"/>
    </row>
    <row r="161" spans="1:15" ht="15" customHeight="1" x14ac:dyDescent="0.25">
      <c r="A161" s="4" t="s">
        <v>4831</v>
      </c>
      <c r="B161" s="4">
        <f>'Gene Table'!B162</f>
        <v>5294</v>
      </c>
      <c r="C161" s="4" t="str">
        <f>'Gene Table'!C162</f>
        <v>PTEN</v>
      </c>
      <c r="D161" s="11">
        <v>30.869999999999997</v>
      </c>
      <c r="E161" s="11">
        <v>35</v>
      </c>
      <c r="F161" s="11"/>
      <c r="G161" s="11"/>
      <c r="H161" s="11"/>
      <c r="I161" s="11"/>
      <c r="J161" s="11"/>
      <c r="K161" s="11"/>
      <c r="L161" s="10"/>
      <c r="M161" s="10"/>
      <c r="N161" s="10"/>
      <c r="O161" s="10"/>
    </row>
    <row r="162" spans="1:15" ht="15" customHeight="1" x14ac:dyDescent="0.25">
      <c r="A162" s="4" t="s">
        <v>4832</v>
      </c>
      <c r="B162" s="4">
        <f>'Gene Table'!B163</f>
        <v>5034</v>
      </c>
      <c r="C162" s="4" t="str">
        <f>'Gene Table'!C163</f>
        <v>PTEN</v>
      </c>
      <c r="D162" s="11">
        <v>35</v>
      </c>
      <c r="E162" s="11">
        <v>35</v>
      </c>
      <c r="F162" s="11"/>
      <c r="G162" s="11"/>
      <c r="H162" s="11"/>
      <c r="I162" s="11"/>
      <c r="J162" s="11"/>
      <c r="K162" s="11"/>
      <c r="L162" s="10"/>
      <c r="M162" s="10"/>
      <c r="N162" s="10"/>
      <c r="O162" s="10"/>
    </row>
    <row r="163" spans="1:15" ht="15" customHeight="1" x14ac:dyDescent="0.25">
      <c r="A163" s="4" t="s">
        <v>4833</v>
      </c>
      <c r="B163" s="4">
        <f>'Gene Table'!B164</f>
        <v>5080</v>
      </c>
      <c r="C163" s="4" t="str">
        <f>'Gene Table'!C164</f>
        <v>PTEN</v>
      </c>
      <c r="D163" s="11">
        <v>35</v>
      </c>
      <c r="E163" s="11">
        <v>35</v>
      </c>
      <c r="F163" s="11"/>
      <c r="G163" s="11"/>
      <c r="H163" s="11"/>
      <c r="I163" s="11"/>
      <c r="J163" s="11"/>
      <c r="K163" s="11"/>
      <c r="L163" s="10"/>
      <c r="M163" s="10"/>
      <c r="N163" s="10"/>
      <c r="O163" s="10"/>
    </row>
    <row r="164" spans="1:15" ht="15" customHeight="1" x14ac:dyDescent="0.25">
      <c r="A164" s="4" t="s">
        <v>4834</v>
      </c>
      <c r="B164" s="4">
        <f>'Gene Table'!B165</f>
        <v>23653</v>
      </c>
      <c r="C164" s="4" t="str">
        <f>'Gene Table'!C165</f>
        <v>PTEN</v>
      </c>
      <c r="D164" s="11">
        <v>27.909999999999997</v>
      </c>
      <c r="E164" s="11">
        <v>35</v>
      </c>
      <c r="F164" s="11"/>
      <c r="G164" s="11"/>
      <c r="H164" s="11"/>
      <c r="I164" s="11"/>
      <c r="J164" s="11"/>
      <c r="K164" s="11"/>
      <c r="L164" s="10"/>
      <c r="M164" s="10"/>
      <c r="N164" s="10"/>
      <c r="O164" s="10"/>
    </row>
    <row r="165" spans="1:15" ht="15" customHeight="1" x14ac:dyDescent="0.25">
      <c r="A165" s="4" t="s">
        <v>4835</v>
      </c>
      <c r="B165" s="4">
        <f>'Gene Table'!B166</f>
        <v>5847</v>
      </c>
      <c r="C165" s="4" t="str">
        <f>'Gene Table'!C166</f>
        <v>PTEN</v>
      </c>
      <c r="D165" s="11">
        <v>35</v>
      </c>
      <c r="E165" s="11">
        <v>35</v>
      </c>
      <c r="F165" s="11"/>
      <c r="G165" s="11"/>
      <c r="H165" s="11"/>
      <c r="I165" s="11"/>
      <c r="J165" s="11"/>
      <c r="K165" s="11"/>
      <c r="L165" s="10"/>
      <c r="M165" s="10"/>
      <c r="N165" s="10"/>
      <c r="O165" s="10"/>
    </row>
    <row r="166" spans="1:15" ht="15" customHeight="1" x14ac:dyDescent="0.25">
      <c r="A166" s="4" t="s">
        <v>4836</v>
      </c>
      <c r="B166" s="4">
        <f>'Gene Table'!B167</f>
        <v>5091</v>
      </c>
      <c r="C166" s="4" t="str">
        <f>'Gene Table'!C167</f>
        <v>PTEN</v>
      </c>
      <c r="D166" s="11">
        <v>35</v>
      </c>
      <c r="E166" s="11">
        <v>35</v>
      </c>
      <c r="F166" s="11"/>
      <c r="G166" s="11"/>
      <c r="H166" s="11"/>
      <c r="I166" s="11"/>
      <c r="J166" s="11"/>
      <c r="K166" s="11"/>
      <c r="L166" s="10"/>
      <c r="M166" s="10"/>
      <c r="N166" s="10"/>
      <c r="O166" s="10"/>
    </row>
    <row r="167" spans="1:15" ht="15" customHeight="1" x14ac:dyDescent="0.25">
      <c r="A167" s="4" t="s">
        <v>4837</v>
      </c>
      <c r="B167" s="4">
        <f>'Gene Table'!B168</f>
        <v>5089</v>
      </c>
      <c r="C167" s="4" t="str">
        <f>'Gene Table'!C168</f>
        <v>PTEN</v>
      </c>
      <c r="D167" s="11">
        <v>35</v>
      </c>
      <c r="E167" s="11">
        <v>35</v>
      </c>
      <c r="F167" s="11"/>
      <c r="G167" s="11"/>
      <c r="H167" s="11"/>
      <c r="I167" s="11"/>
      <c r="J167" s="11"/>
      <c r="K167" s="11"/>
      <c r="L167" s="10"/>
      <c r="M167" s="10"/>
      <c r="N167" s="10"/>
      <c r="O167" s="10"/>
    </row>
    <row r="168" spans="1:15" ht="15" customHeight="1" x14ac:dyDescent="0.25">
      <c r="A168" s="4" t="s">
        <v>4838</v>
      </c>
      <c r="B168" s="4">
        <f>'Gene Table'!B169</f>
        <v>5039</v>
      </c>
      <c r="C168" s="4" t="str">
        <f>'Gene Table'!C169</f>
        <v>PTEN</v>
      </c>
      <c r="D168" s="11">
        <v>35</v>
      </c>
      <c r="E168" s="11">
        <v>35</v>
      </c>
      <c r="F168" s="11"/>
      <c r="G168" s="11"/>
      <c r="H168" s="11"/>
      <c r="I168" s="11"/>
      <c r="J168" s="11"/>
      <c r="K168" s="11"/>
      <c r="L168" s="10"/>
      <c r="M168" s="10"/>
      <c r="N168" s="10"/>
      <c r="O168" s="10"/>
    </row>
    <row r="169" spans="1:15" ht="15" customHeight="1" x14ac:dyDescent="0.25">
      <c r="A169" s="4" t="s">
        <v>4839</v>
      </c>
      <c r="B169" s="4">
        <f>'Gene Table'!B170</f>
        <v>5150</v>
      </c>
      <c r="C169" s="4" t="str">
        <f>'Gene Table'!C170</f>
        <v>PTEN</v>
      </c>
      <c r="D169" s="11">
        <v>34.31</v>
      </c>
      <c r="E169" s="11">
        <v>35</v>
      </c>
      <c r="F169" s="11"/>
      <c r="G169" s="11"/>
      <c r="H169" s="11"/>
      <c r="I169" s="11"/>
      <c r="J169" s="11"/>
      <c r="K169" s="11"/>
      <c r="L169" s="10"/>
      <c r="M169" s="10"/>
      <c r="N169" s="10"/>
      <c r="O169" s="10"/>
    </row>
    <row r="170" spans="1:15" ht="15" customHeight="1" x14ac:dyDescent="0.25">
      <c r="A170" s="4" t="s">
        <v>260</v>
      </c>
      <c r="B170" s="4">
        <f>'Gene Table'!B171</f>
        <v>5295</v>
      </c>
      <c r="C170" s="4" t="str">
        <f>'Gene Table'!C171</f>
        <v>PTEN</v>
      </c>
      <c r="D170" s="11">
        <v>35</v>
      </c>
      <c r="E170" s="11">
        <v>35</v>
      </c>
      <c r="F170" s="11"/>
      <c r="G170" s="11"/>
      <c r="H170" s="11"/>
      <c r="I170" s="11"/>
      <c r="J170" s="11"/>
      <c r="K170" s="11"/>
      <c r="L170" s="10"/>
      <c r="M170" s="10"/>
      <c r="N170" s="10"/>
      <c r="O170" s="10"/>
    </row>
    <row r="171" spans="1:15" ht="15" customHeight="1" x14ac:dyDescent="0.25">
      <c r="A171" s="4" t="s">
        <v>263</v>
      </c>
      <c r="B171" s="4">
        <f>'Gene Table'!B172</f>
        <v>5154</v>
      </c>
      <c r="C171" s="4" t="str">
        <f>'Gene Table'!C172</f>
        <v>PTEN</v>
      </c>
      <c r="D171" s="11">
        <v>35</v>
      </c>
      <c r="E171" s="11">
        <v>35</v>
      </c>
      <c r="F171" s="11"/>
      <c r="G171" s="11"/>
      <c r="H171" s="11"/>
      <c r="I171" s="11"/>
      <c r="J171" s="11"/>
      <c r="K171" s="11"/>
      <c r="L171" s="10"/>
      <c r="M171" s="10"/>
      <c r="N171" s="10"/>
      <c r="O171" s="10"/>
    </row>
    <row r="172" spans="1:15" ht="15" customHeight="1" x14ac:dyDescent="0.25">
      <c r="A172" s="4" t="s">
        <v>266</v>
      </c>
      <c r="B172" s="4">
        <f>'Gene Table'!B173</f>
        <v>5292</v>
      </c>
      <c r="C172" s="4" t="str">
        <f>'Gene Table'!C173</f>
        <v>PTEN</v>
      </c>
      <c r="D172" s="11">
        <v>35</v>
      </c>
      <c r="E172" s="11">
        <v>35</v>
      </c>
      <c r="F172" s="11"/>
      <c r="G172" s="11"/>
      <c r="H172" s="11"/>
      <c r="I172" s="11"/>
      <c r="J172" s="11"/>
      <c r="K172" s="11"/>
      <c r="L172" s="10"/>
      <c r="M172" s="10"/>
      <c r="N172" s="10"/>
      <c r="O172" s="10"/>
    </row>
    <row r="173" spans="1:15" ht="15" customHeight="1" x14ac:dyDescent="0.25">
      <c r="A173" s="4" t="s">
        <v>268</v>
      </c>
      <c r="B173" s="4">
        <f>'Gene Table'!B174</f>
        <v>5888</v>
      </c>
      <c r="C173" s="4" t="str">
        <f>'Gene Table'!C174</f>
        <v>PTEN</v>
      </c>
      <c r="D173" s="11">
        <v>28.810000000000002</v>
      </c>
      <c r="E173" s="11">
        <v>35</v>
      </c>
      <c r="F173" s="11"/>
      <c r="G173" s="11"/>
      <c r="H173" s="11"/>
      <c r="I173" s="11"/>
      <c r="J173" s="11"/>
      <c r="K173" s="11"/>
      <c r="L173" s="10"/>
      <c r="M173" s="10"/>
      <c r="N173" s="10"/>
      <c r="O173" s="10"/>
    </row>
    <row r="174" spans="1:15" ht="15" customHeight="1" x14ac:dyDescent="0.25">
      <c r="A174" s="4" t="s">
        <v>270</v>
      </c>
      <c r="B174" s="4">
        <f>'Gene Table'!B175</f>
        <v>5159</v>
      </c>
      <c r="C174" s="4" t="str">
        <f>'Gene Table'!C175</f>
        <v>PTEN</v>
      </c>
      <c r="D174" s="11">
        <v>35</v>
      </c>
      <c r="E174" s="11">
        <v>35</v>
      </c>
      <c r="F174" s="11"/>
      <c r="G174" s="11"/>
      <c r="H174" s="11"/>
      <c r="I174" s="11"/>
      <c r="J174" s="11"/>
      <c r="K174" s="11"/>
      <c r="L174" s="10"/>
      <c r="M174" s="10"/>
      <c r="N174" s="10"/>
      <c r="O174" s="10"/>
    </row>
    <row r="175" spans="1:15" ht="15" customHeight="1" x14ac:dyDescent="0.25">
      <c r="A175" s="4" t="s">
        <v>272</v>
      </c>
      <c r="B175" s="4">
        <f>'Gene Table'!B176</f>
        <v>5111</v>
      </c>
      <c r="C175" s="4" t="str">
        <f>'Gene Table'!C176</f>
        <v>PTEN</v>
      </c>
      <c r="D175" s="11">
        <v>35</v>
      </c>
      <c r="E175" s="11">
        <v>35</v>
      </c>
      <c r="F175" s="11"/>
      <c r="G175" s="11"/>
      <c r="H175" s="11"/>
      <c r="I175" s="11"/>
      <c r="J175" s="11"/>
      <c r="K175" s="11"/>
      <c r="L175" s="10"/>
      <c r="M175" s="10"/>
      <c r="N175" s="10"/>
      <c r="O175" s="10"/>
    </row>
    <row r="176" spans="1:15" ht="15" customHeight="1" x14ac:dyDescent="0.25">
      <c r="A176" s="4" t="s">
        <v>274</v>
      </c>
      <c r="B176" s="4">
        <f>'Gene Table'!B177</f>
        <v>4986</v>
      </c>
      <c r="C176" s="4" t="str">
        <f>'Gene Table'!C177</f>
        <v>PTEN</v>
      </c>
      <c r="D176" s="11">
        <v>35</v>
      </c>
      <c r="E176" s="11">
        <v>35</v>
      </c>
      <c r="F176" s="11"/>
      <c r="G176" s="11"/>
      <c r="H176" s="11"/>
      <c r="I176" s="11"/>
      <c r="J176" s="11"/>
      <c r="K176" s="11"/>
      <c r="L176" s="10"/>
      <c r="M176" s="10"/>
      <c r="N176" s="10"/>
      <c r="O176" s="10"/>
    </row>
    <row r="177" spans="1:15" ht="15" customHeight="1" x14ac:dyDescent="0.25">
      <c r="A177" s="4" t="s">
        <v>276</v>
      </c>
      <c r="B177" s="4">
        <f>'Gene Table'!B178</f>
        <v>5312</v>
      </c>
      <c r="C177" s="4" t="str">
        <f>'Gene Table'!C178</f>
        <v>PTEN</v>
      </c>
      <c r="D177" s="11">
        <v>35</v>
      </c>
      <c r="E177" s="11">
        <v>35</v>
      </c>
      <c r="F177" s="11"/>
      <c r="G177" s="11"/>
      <c r="H177" s="11"/>
      <c r="I177" s="11"/>
      <c r="J177" s="11"/>
      <c r="K177" s="11"/>
      <c r="L177" s="10"/>
      <c r="M177" s="10"/>
      <c r="N177" s="10"/>
      <c r="O177" s="10"/>
    </row>
    <row r="178" spans="1:15" ht="15" customHeight="1" x14ac:dyDescent="0.25">
      <c r="A178" s="4" t="s">
        <v>278</v>
      </c>
      <c r="B178" s="4">
        <f>'Gene Table'!B179</f>
        <v>4898</v>
      </c>
      <c r="C178" s="4" t="str">
        <f>'Gene Table'!C179</f>
        <v>PTEN</v>
      </c>
      <c r="D178" s="11">
        <v>28.619999999999997</v>
      </c>
      <c r="E178" s="11">
        <v>35</v>
      </c>
      <c r="F178" s="11"/>
      <c r="G178" s="11"/>
      <c r="H178" s="11"/>
      <c r="I178" s="11"/>
      <c r="J178" s="11"/>
      <c r="K178" s="11"/>
      <c r="L178" s="10"/>
      <c r="M178" s="10"/>
      <c r="N178" s="10"/>
      <c r="O178" s="10"/>
    </row>
    <row r="179" spans="1:15" ht="15" customHeight="1" x14ac:dyDescent="0.25">
      <c r="A179" s="4" t="s">
        <v>280</v>
      </c>
      <c r="B179" s="4">
        <f>'Gene Table'!B180</f>
        <v>4894</v>
      </c>
      <c r="C179" s="4" t="str">
        <f>'Gene Table'!C180</f>
        <v>PTEN</v>
      </c>
      <c r="D179" s="11">
        <v>35</v>
      </c>
      <c r="E179" s="11">
        <v>35</v>
      </c>
      <c r="F179" s="11"/>
      <c r="G179" s="11"/>
      <c r="H179" s="11"/>
      <c r="I179" s="11"/>
      <c r="J179" s="11"/>
      <c r="K179" s="11"/>
      <c r="L179" s="10"/>
      <c r="M179" s="10"/>
      <c r="N179" s="10"/>
      <c r="O179" s="10"/>
    </row>
    <row r="180" spans="1:15" ht="15" customHeight="1" x14ac:dyDescent="0.25">
      <c r="A180" s="4" t="s">
        <v>282</v>
      </c>
      <c r="B180" s="4">
        <f>'Gene Table'!B181</f>
        <v>5008</v>
      </c>
      <c r="C180" s="4" t="str">
        <f>'Gene Table'!C181</f>
        <v>PTEN</v>
      </c>
      <c r="D180" s="11">
        <v>35</v>
      </c>
      <c r="E180" s="11">
        <v>35</v>
      </c>
      <c r="F180" s="11"/>
      <c r="G180" s="11"/>
      <c r="H180" s="11"/>
      <c r="I180" s="11"/>
      <c r="J180" s="11"/>
      <c r="K180" s="11"/>
      <c r="L180" s="10"/>
      <c r="M180" s="10"/>
      <c r="N180" s="10"/>
      <c r="O180" s="10"/>
    </row>
    <row r="181" spans="1:15" ht="15" customHeight="1" x14ac:dyDescent="0.25">
      <c r="A181" s="4" t="s">
        <v>286</v>
      </c>
      <c r="B181" s="4">
        <f>'Gene Table'!B182</f>
        <v>4958</v>
      </c>
      <c r="C181" s="4" t="str">
        <f>'Gene Table'!C182</f>
        <v>PTEN</v>
      </c>
      <c r="D181" s="11">
        <v>34</v>
      </c>
      <c r="E181" s="11">
        <v>35</v>
      </c>
      <c r="F181" s="11"/>
      <c r="G181" s="11"/>
      <c r="H181" s="11"/>
      <c r="I181" s="11"/>
      <c r="J181" s="11"/>
      <c r="K181" s="11"/>
      <c r="L181" s="10"/>
      <c r="M181" s="10"/>
      <c r="N181" s="10"/>
      <c r="O181" s="10"/>
    </row>
    <row r="182" spans="1:15" ht="15" customHeight="1" x14ac:dyDescent="0.25">
      <c r="A182" s="4" t="s">
        <v>4840</v>
      </c>
      <c r="B182" s="4">
        <f>'Gene Table'!B183</f>
        <v>4896</v>
      </c>
      <c r="C182" s="4" t="str">
        <f>'Gene Table'!C183</f>
        <v>PTEN</v>
      </c>
      <c r="D182" s="11">
        <v>33.130000000000003</v>
      </c>
      <c r="E182" s="11">
        <v>35</v>
      </c>
      <c r="F182" s="11"/>
      <c r="G182" s="11"/>
      <c r="H182" s="11"/>
      <c r="I182" s="11"/>
      <c r="J182" s="11"/>
      <c r="K182" s="11"/>
      <c r="L182" s="10"/>
      <c r="M182" s="10"/>
      <c r="N182" s="10"/>
      <c r="O182" s="10"/>
    </row>
    <row r="183" spans="1:15" ht="15" customHeight="1" x14ac:dyDescent="0.25">
      <c r="A183" s="4" t="s">
        <v>4841</v>
      </c>
      <c r="B183" s="4">
        <f>'Gene Table'!B184</f>
        <v>4990</v>
      </c>
      <c r="C183" s="4" t="str">
        <f>'Gene Table'!C184</f>
        <v>PTEN</v>
      </c>
      <c r="D183" s="11">
        <v>35</v>
      </c>
      <c r="E183" s="11">
        <v>35</v>
      </c>
      <c r="F183" s="11"/>
      <c r="G183" s="11"/>
      <c r="H183" s="11"/>
      <c r="I183" s="11"/>
      <c r="J183" s="11"/>
      <c r="K183" s="11"/>
      <c r="L183" s="10"/>
      <c r="M183" s="10"/>
      <c r="N183" s="10"/>
      <c r="O183" s="10"/>
    </row>
    <row r="184" spans="1:15" ht="15" customHeight="1" x14ac:dyDescent="0.25">
      <c r="A184" s="4" t="s">
        <v>4842</v>
      </c>
      <c r="B184" s="4">
        <f>'Gene Table'!B185</f>
        <v>895</v>
      </c>
      <c r="C184" s="4" t="str">
        <f>'Gene Table'!C185</f>
        <v>RB1</v>
      </c>
      <c r="D184" s="11">
        <v>35</v>
      </c>
      <c r="E184" s="11">
        <v>35</v>
      </c>
      <c r="F184" s="11"/>
      <c r="G184" s="11"/>
      <c r="H184" s="11"/>
      <c r="I184" s="11"/>
      <c r="J184" s="11"/>
      <c r="K184" s="11"/>
      <c r="L184" s="10"/>
      <c r="M184" s="10"/>
      <c r="N184" s="10"/>
      <c r="O184" s="10"/>
    </row>
    <row r="185" spans="1:15" ht="15" customHeight="1" x14ac:dyDescent="0.25">
      <c r="A185" s="4" t="s">
        <v>4843</v>
      </c>
      <c r="B185" s="4">
        <f>'Gene Table'!B186</f>
        <v>887</v>
      </c>
      <c r="C185" s="4" t="str">
        <f>'Gene Table'!C186</f>
        <v>RB1</v>
      </c>
      <c r="D185" s="11">
        <v>35</v>
      </c>
      <c r="E185" s="11">
        <v>35</v>
      </c>
      <c r="F185" s="11"/>
      <c r="G185" s="11"/>
      <c r="H185" s="11"/>
      <c r="I185" s="11"/>
      <c r="J185" s="11"/>
      <c r="K185" s="11"/>
      <c r="L185" s="10"/>
      <c r="M185" s="10"/>
      <c r="N185" s="10"/>
      <c r="O185" s="10"/>
    </row>
    <row r="186" spans="1:15" ht="15" customHeight="1" x14ac:dyDescent="0.25">
      <c r="A186" s="4" t="s">
        <v>4844</v>
      </c>
      <c r="B186" s="4">
        <f>'Gene Table'!B187</f>
        <v>888</v>
      </c>
      <c r="C186" s="4" t="str">
        <f>'Gene Table'!C187</f>
        <v>RB1</v>
      </c>
      <c r="D186" s="11">
        <v>35</v>
      </c>
      <c r="E186" s="11">
        <v>35</v>
      </c>
      <c r="F186" s="11"/>
      <c r="G186" s="11"/>
      <c r="H186" s="11"/>
      <c r="I186" s="11"/>
      <c r="J186" s="11"/>
      <c r="K186" s="11"/>
      <c r="L186" s="10"/>
      <c r="M186" s="10"/>
      <c r="N186" s="10"/>
      <c r="O186" s="10"/>
    </row>
    <row r="187" spans="1:15" ht="15" customHeight="1" x14ac:dyDescent="0.25">
      <c r="A187" s="4" t="s">
        <v>4845</v>
      </c>
      <c r="B187" s="4">
        <f>'Gene Table'!B188</f>
        <v>861</v>
      </c>
      <c r="C187" s="4" t="str">
        <f>'Gene Table'!C188</f>
        <v>RB1</v>
      </c>
      <c r="D187" s="11">
        <v>35</v>
      </c>
      <c r="E187" s="11">
        <v>35</v>
      </c>
      <c r="F187" s="11"/>
      <c r="G187" s="11"/>
      <c r="H187" s="11"/>
      <c r="I187" s="11"/>
      <c r="J187" s="11"/>
      <c r="K187" s="11"/>
      <c r="L187" s="10"/>
      <c r="M187" s="10"/>
      <c r="N187" s="10"/>
      <c r="O187" s="10"/>
    </row>
    <row r="188" spans="1:15" ht="15" customHeight="1" x14ac:dyDescent="0.25">
      <c r="A188" s="4" t="s">
        <v>4846</v>
      </c>
      <c r="B188" s="4">
        <f>'Gene Table'!B189</f>
        <v>878</v>
      </c>
      <c r="C188" s="4" t="str">
        <f>'Gene Table'!C189</f>
        <v>RB1</v>
      </c>
      <c r="D188" s="11">
        <v>35</v>
      </c>
      <c r="E188" s="11">
        <v>35</v>
      </c>
      <c r="F188" s="11"/>
      <c r="G188" s="11"/>
      <c r="H188" s="11"/>
      <c r="I188" s="11"/>
      <c r="J188" s="11"/>
      <c r="K188" s="11"/>
      <c r="L188" s="10"/>
      <c r="M188" s="10"/>
      <c r="N188" s="10"/>
      <c r="O188" s="10"/>
    </row>
    <row r="189" spans="1:15" ht="15" customHeight="1" x14ac:dyDescent="0.25">
      <c r="A189" s="4" t="s">
        <v>4847</v>
      </c>
      <c r="B189" s="4">
        <f>'Gene Table'!B190</f>
        <v>29382</v>
      </c>
      <c r="C189" s="4" t="str">
        <f>'Gene Table'!C190</f>
        <v>SMARCB1</v>
      </c>
      <c r="D189" s="11">
        <v>35</v>
      </c>
      <c r="E189" s="11">
        <v>28</v>
      </c>
      <c r="F189" s="11"/>
      <c r="G189" s="11"/>
      <c r="H189" s="11"/>
      <c r="I189" s="11"/>
      <c r="J189" s="11"/>
      <c r="K189" s="11"/>
      <c r="L189" s="10"/>
      <c r="M189" s="10"/>
      <c r="N189" s="10"/>
      <c r="O189" s="10"/>
    </row>
    <row r="190" spans="1:15" ht="15" customHeight="1" x14ac:dyDescent="0.25">
      <c r="A190" s="4" t="s">
        <v>4848</v>
      </c>
      <c r="B190" s="4">
        <f>'Gene Table'!B191</f>
        <v>1057</v>
      </c>
      <c r="C190" s="4" t="str">
        <f>'Gene Table'!C191</f>
        <v>SMARCB1</v>
      </c>
      <c r="D190" s="11">
        <v>33.21</v>
      </c>
      <c r="E190" s="11">
        <v>35</v>
      </c>
      <c r="F190" s="11"/>
      <c r="G190" s="11"/>
      <c r="H190" s="11"/>
      <c r="I190" s="11"/>
      <c r="J190" s="11"/>
      <c r="K190" s="11"/>
      <c r="L190" s="10"/>
      <c r="M190" s="10"/>
      <c r="N190" s="10"/>
      <c r="O190" s="10"/>
    </row>
    <row r="191" spans="1:15" ht="15" customHeight="1" x14ac:dyDescent="0.25">
      <c r="A191" s="4" t="s">
        <v>4849</v>
      </c>
      <c r="B191" s="4">
        <f>'Gene Table'!B192</f>
        <v>1002</v>
      </c>
      <c r="C191" s="4" t="str">
        <f>'Gene Table'!C192</f>
        <v>SMARCB1</v>
      </c>
      <c r="D191" s="11">
        <v>35</v>
      </c>
      <c r="E191" s="11">
        <v>35</v>
      </c>
      <c r="F191" s="11"/>
      <c r="G191" s="11"/>
      <c r="H191" s="11"/>
      <c r="I191" s="11"/>
      <c r="J191" s="11"/>
      <c r="K191" s="11"/>
      <c r="L191" s="10"/>
      <c r="M191" s="10"/>
      <c r="N191" s="10"/>
      <c r="O191" s="10"/>
    </row>
    <row r="192" spans="1:15" ht="15" customHeight="1" x14ac:dyDescent="0.25">
      <c r="A192" s="4" t="s">
        <v>4850</v>
      </c>
      <c r="B192" s="4">
        <f>'Gene Table'!B193</f>
        <v>991</v>
      </c>
      <c r="C192" s="4" t="str">
        <f>'Gene Table'!C193</f>
        <v>SMARCB1</v>
      </c>
      <c r="D192" s="11">
        <v>35</v>
      </c>
      <c r="E192" s="11">
        <v>35</v>
      </c>
      <c r="F192" s="11"/>
      <c r="G192" s="11"/>
      <c r="H192" s="11"/>
      <c r="I192" s="11"/>
      <c r="J192" s="11"/>
      <c r="K192" s="11"/>
      <c r="L192" s="10"/>
      <c r="M192" s="10"/>
      <c r="N192" s="10"/>
      <c r="O192" s="10"/>
    </row>
    <row r="193" spans="1:15" ht="15" customHeight="1" x14ac:dyDescent="0.25">
      <c r="A193" s="4" t="s">
        <v>4851</v>
      </c>
      <c r="B193" s="4">
        <f>'Gene Table'!B194</f>
        <v>24595</v>
      </c>
      <c r="C193" s="4" t="str">
        <f>'Gene Table'!C194</f>
        <v>SMARCB1</v>
      </c>
      <c r="D193" s="11">
        <v>35</v>
      </c>
      <c r="E193" s="11">
        <v>35</v>
      </c>
      <c r="F193" s="11"/>
      <c r="G193" s="11"/>
      <c r="H193" s="11"/>
      <c r="I193" s="11"/>
      <c r="J193" s="11"/>
      <c r="K193" s="11"/>
      <c r="L193" s="10"/>
      <c r="M193" s="10"/>
      <c r="N193" s="10"/>
      <c r="O193" s="10"/>
    </row>
    <row r="194" spans="1:15" ht="15" customHeight="1" x14ac:dyDescent="0.25">
      <c r="A194" s="4" t="s">
        <v>4852</v>
      </c>
      <c r="B194" s="4">
        <f>'Gene Table'!B195</f>
        <v>992</v>
      </c>
      <c r="C194" s="4" t="str">
        <f>'Gene Table'!C195</f>
        <v>SMARCB1</v>
      </c>
      <c r="D194" s="11">
        <v>35</v>
      </c>
      <c r="E194" s="11">
        <v>35</v>
      </c>
      <c r="F194" s="11"/>
      <c r="G194" s="11"/>
      <c r="H194" s="11"/>
      <c r="I194" s="11"/>
      <c r="J194" s="11"/>
      <c r="K194" s="11"/>
      <c r="L194" s="10"/>
      <c r="M194" s="10"/>
      <c r="N194" s="10"/>
      <c r="O194" s="10"/>
    </row>
    <row r="195" spans="1:15" ht="15" customHeight="1" x14ac:dyDescent="0.25">
      <c r="A195" s="4" t="s">
        <v>4853</v>
      </c>
      <c r="B195" s="4">
        <f>'Gene Table'!B196</f>
        <v>993</v>
      </c>
      <c r="C195" s="4" t="str">
        <f>'Gene Table'!C196</f>
        <v>SMARCB1</v>
      </c>
      <c r="D195" s="11">
        <v>35</v>
      </c>
      <c r="E195" s="11">
        <v>35</v>
      </c>
      <c r="F195" s="11"/>
      <c r="G195" s="11"/>
      <c r="H195" s="11"/>
      <c r="I195" s="11"/>
      <c r="J195" s="11"/>
      <c r="K195" s="11"/>
      <c r="L195" s="10"/>
      <c r="M195" s="10"/>
      <c r="N195" s="10"/>
      <c r="O195" s="10"/>
    </row>
    <row r="196" spans="1:15" ht="15" customHeight="1" x14ac:dyDescent="0.25">
      <c r="A196" s="4" t="s">
        <v>4854</v>
      </c>
      <c r="B196" s="4">
        <f>'Gene Table'!B197</f>
        <v>21360</v>
      </c>
      <c r="C196" s="4" t="str">
        <f>'Gene Table'!C197</f>
        <v>STK11</v>
      </c>
      <c r="D196" s="11">
        <v>35</v>
      </c>
      <c r="E196" s="11">
        <v>35</v>
      </c>
      <c r="F196" s="11"/>
      <c r="G196" s="11"/>
      <c r="H196" s="11"/>
      <c r="I196" s="11"/>
      <c r="J196" s="11"/>
      <c r="K196" s="11"/>
      <c r="L196" s="10"/>
      <c r="M196" s="10"/>
      <c r="N196" s="10"/>
      <c r="O196" s="10"/>
    </row>
    <row r="197" spans="1:15" ht="15" customHeight="1" x14ac:dyDescent="0.25">
      <c r="A197" s="4" t="s">
        <v>4855</v>
      </c>
      <c r="B197" s="4">
        <f>'Gene Table'!B198</f>
        <v>12925</v>
      </c>
      <c r="C197" s="4" t="str">
        <f>'Gene Table'!C198</f>
        <v>STK11</v>
      </c>
      <c r="D197" s="11">
        <v>35</v>
      </c>
      <c r="E197" s="11">
        <v>35</v>
      </c>
      <c r="F197" s="11"/>
      <c r="G197" s="11"/>
      <c r="H197" s="11"/>
      <c r="I197" s="11"/>
      <c r="J197" s="11"/>
      <c r="K197" s="11"/>
      <c r="L197" s="10"/>
      <c r="M197" s="10"/>
      <c r="N197" s="10"/>
      <c r="O197" s="10"/>
    </row>
    <row r="198" spans="1:15" ht="15" customHeight="1" x14ac:dyDescent="0.25">
      <c r="A198" s="4" t="s">
        <v>4856</v>
      </c>
      <c r="B198" s="4">
        <f>'Gene Table'!B199</f>
        <v>21212</v>
      </c>
      <c r="C198" s="4" t="str">
        <f>'Gene Table'!C199</f>
        <v>STK11</v>
      </c>
      <c r="D198" s="11">
        <v>35</v>
      </c>
      <c r="E198" s="11">
        <v>35</v>
      </c>
      <c r="F198" s="11"/>
      <c r="G198" s="11"/>
      <c r="H198" s="11"/>
      <c r="I198" s="11"/>
      <c r="J198" s="11"/>
      <c r="K198" s="11"/>
      <c r="L198" s="10"/>
      <c r="M198" s="10"/>
      <c r="N198" s="10"/>
      <c r="O198" s="10"/>
    </row>
    <row r="199" spans="1:15" ht="15" customHeight="1" x14ac:dyDescent="0.25">
      <c r="A199" s="4" t="s">
        <v>4857</v>
      </c>
      <c r="B199" s="4">
        <f>'Gene Table'!B200</f>
        <v>27322</v>
      </c>
      <c r="C199" s="4" t="str">
        <f>'Gene Table'!C200</f>
        <v>STK11</v>
      </c>
      <c r="D199" s="11">
        <v>35</v>
      </c>
      <c r="E199" s="11">
        <v>35</v>
      </c>
      <c r="F199" s="11"/>
      <c r="G199" s="11"/>
      <c r="H199" s="11"/>
      <c r="I199" s="11"/>
      <c r="J199" s="11"/>
      <c r="K199" s="11"/>
      <c r="L199" s="10"/>
      <c r="M199" s="10"/>
      <c r="N199" s="10"/>
      <c r="O199" s="10"/>
    </row>
    <row r="200" spans="1:15" ht="15" customHeight="1" x14ac:dyDescent="0.25">
      <c r="A200" s="4" t="s">
        <v>4858</v>
      </c>
      <c r="B200" s="4">
        <f>'Gene Table'!B201</f>
        <v>21384</v>
      </c>
      <c r="C200" s="4" t="str">
        <f>'Gene Table'!C201</f>
        <v>STK11</v>
      </c>
      <c r="D200" s="11">
        <v>35</v>
      </c>
      <c r="E200" s="11">
        <v>35</v>
      </c>
      <c r="F200" s="11"/>
      <c r="G200" s="11"/>
      <c r="H200" s="11"/>
      <c r="I200" s="11"/>
      <c r="J200" s="11"/>
      <c r="K200" s="11"/>
      <c r="L200" s="10"/>
      <c r="M200" s="10"/>
      <c r="N200" s="10"/>
      <c r="O200" s="10"/>
    </row>
    <row r="201" spans="1:15" ht="15" customHeight="1" x14ac:dyDescent="0.25">
      <c r="A201" s="4" t="s">
        <v>4859</v>
      </c>
      <c r="B201" s="4">
        <f>'Gene Table'!B202</f>
        <v>20943</v>
      </c>
      <c r="C201" s="4" t="str">
        <f>'Gene Table'!C202</f>
        <v>STK11</v>
      </c>
      <c r="D201" s="11">
        <v>35</v>
      </c>
      <c r="E201" s="11">
        <v>35</v>
      </c>
      <c r="F201" s="11"/>
      <c r="G201" s="11"/>
      <c r="H201" s="11"/>
      <c r="I201" s="11"/>
      <c r="J201" s="11"/>
      <c r="K201" s="11"/>
      <c r="L201" s="10"/>
      <c r="M201" s="10"/>
      <c r="N201" s="10"/>
      <c r="O201" s="10"/>
    </row>
    <row r="202" spans="1:15" ht="15" customHeight="1" x14ac:dyDescent="0.25">
      <c r="A202" s="4" t="s">
        <v>4860</v>
      </c>
      <c r="B202" s="4">
        <f>'Gene Table'!B203</f>
        <v>21354</v>
      </c>
      <c r="C202" s="4" t="str">
        <f>'Gene Table'!C203</f>
        <v>STK11</v>
      </c>
      <c r="D202" s="11">
        <v>35</v>
      </c>
      <c r="E202" s="11">
        <v>35</v>
      </c>
      <c r="F202" s="11"/>
      <c r="G202" s="11"/>
      <c r="H202" s="11"/>
      <c r="I202" s="11"/>
      <c r="J202" s="11"/>
      <c r="K202" s="11"/>
      <c r="L202" s="10"/>
      <c r="M202" s="10"/>
      <c r="N202" s="10"/>
      <c r="O202" s="10"/>
    </row>
    <row r="203" spans="1:15" ht="15" customHeight="1" x14ac:dyDescent="0.25">
      <c r="A203" s="4" t="s">
        <v>4861</v>
      </c>
      <c r="B203" s="4">
        <f>'Gene Table'!B204</f>
        <v>25847</v>
      </c>
      <c r="C203" s="4" t="str">
        <f>'Gene Table'!C204</f>
        <v>STK11</v>
      </c>
      <c r="D203" s="11">
        <v>35</v>
      </c>
      <c r="E203" s="11">
        <v>35</v>
      </c>
      <c r="F203" s="11"/>
      <c r="G203" s="11"/>
      <c r="H203" s="11"/>
      <c r="I203" s="11"/>
      <c r="J203" s="11"/>
      <c r="K203" s="11"/>
      <c r="L203" s="10"/>
      <c r="M203" s="10"/>
      <c r="N203" s="10"/>
      <c r="O203" s="10"/>
    </row>
    <row r="204" spans="1:15" ht="15" customHeight="1" x14ac:dyDescent="0.25">
      <c r="A204" s="4" t="s">
        <v>4862</v>
      </c>
      <c r="B204" s="4">
        <f>'Gene Table'!B205</f>
        <v>20944</v>
      </c>
      <c r="C204" s="4" t="str">
        <f>'Gene Table'!C205</f>
        <v>STK11</v>
      </c>
      <c r="D204" s="11">
        <v>30.54</v>
      </c>
      <c r="E204" s="11">
        <v>35</v>
      </c>
      <c r="F204" s="11"/>
      <c r="G204" s="11"/>
      <c r="H204" s="11"/>
      <c r="I204" s="11"/>
      <c r="J204" s="11"/>
      <c r="K204" s="11"/>
      <c r="L204" s="10"/>
      <c r="M204" s="10"/>
      <c r="N204" s="10"/>
      <c r="O204" s="10"/>
    </row>
    <row r="205" spans="1:15" ht="15" customHeight="1" x14ac:dyDescent="0.25">
      <c r="A205" s="4" t="s">
        <v>4863</v>
      </c>
      <c r="B205" s="4">
        <f>'Gene Table'!B206</f>
        <v>20857</v>
      </c>
      <c r="C205" s="4" t="str">
        <f>'Gene Table'!C206</f>
        <v>STK11</v>
      </c>
      <c r="D205" s="11">
        <v>35</v>
      </c>
      <c r="E205" s="11">
        <v>35</v>
      </c>
      <c r="F205" s="11"/>
      <c r="G205" s="11"/>
      <c r="H205" s="11"/>
      <c r="I205" s="11"/>
      <c r="J205" s="11"/>
      <c r="K205" s="11"/>
      <c r="L205" s="10"/>
      <c r="M205" s="10"/>
      <c r="N205" s="10"/>
      <c r="O205" s="10"/>
    </row>
    <row r="206" spans="1:15" ht="15" customHeight="1" x14ac:dyDescent="0.25">
      <c r="A206" s="4" t="s">
        <v>4864</v>
      </c>
      <c r="B206" s="4">
        <f>'Gene Table'!B207</f>
        <v>29005</v>
      </c>
      <c r="C206" s="4" t="str">
        <f>'Gene Table'!C207</f>
        <v>STK11</v>
      </c>
      <c r="D206" s="11">
        <v>35</v>
      </c>
      <c r="E206" s="11">
        <v>35</v>
      </c>
      <c r="F206" s="11"/>
      <c r="G206" s="11"/>
      <c r="H206" s="11"/>
      <c r="I206" s="11"/>
      <c r="J206" s="11"/>
      <c r="K206" s="11"/>
      <c r="L206" s="10"/>
      <c r="M206" s="10"/>
      <c r="N206" s="10"/>
      <c r="O206" s="10"/>
    </row>
    <row r="207" spans="1:15" ht="15" customHeight="1" x14ac:dyDescent="0.25">
      <c r="A207" s="4" t="s">
        <v>4865</v>
      </c>
      <c r="B207" s="4">
        <f>'Gene Table'!B208</f>
        <v>20871</v>
      </c>
      <c r="C207" s="4" t="str">
        <f>'Gene Table'!C208</f>
        <v>STK11</v>
      </c>
      <c r="D207" s="11">
        <v>35</v>
      </c>
      <c r="E207" s="11">
        <v>35</v>
      </c>
      <c r="F207" s="11"/>
      <c r="G207" s="11"/>
      <c r="H207" s="11"/>
      <c r="I207" s="11"/>
      <c r="J207" s="11"/>
      <c r="K207" s="11"/>
      <c r="L207" s="10"/>
      <c r="M207" s="10"/>
      <c r="N207" s="10"/>
      <c r="O207" s="10"/>
    </row>
    <row r="208" spans="1:15" ht="15" customHeight="1" x14ac:dyDescent="0.25">
      <c r="A208" s="4" t="s">
        <v>4866</v>
      </c>
      <c r="B208" s="4">
        <f>'Gene Table'!B209</f>
        <v>21355</v>
      </c>
      <c r="C208" s="4" t="str">
        <f>'Gene Table'!C209</f>
        <v>STK11</v>
      </c>
      <c r="D208" s="11">
        <v>35</v>
      </c>
      <c r="E208" s="11">
        <v>35</v>
      </c>
      <c r="F208" s="11"/>
      <c r="G208" s="11"/>
      <c r="H208" s="11"/>
      <c r="I208" s="11"/>
      <c r="J208" s="11"/>
      <c r="K208" s="11"/>
      <c r="L208" s="10"/>
      <c r="M208" s="10"/>
      <c r="N208" s="10"/>
      <c r="O208" s="10"/>
    </row>
    <row r="209" spans="1:15" ht="15" customHeight="1" x14ac:dyDescent="0.25">
      <c r="A209" s="4" t="s">
        <v>4867</v>
      </c>
      <c r="B209" s="4">
        <f>'Gene Table'!B210</f>
        <v>12924</v>
      </c>
      <c r="C209" s="4" t="str">
        <f>'Gene Table'!C210</f>
        <v>STK11</v>
      </c>
      <c r="D209" s="11">
        <v>30.369999999999997</v>
      </c>
      <c r="E209" s="11">
        <v>35</v>
      </c>
      <c r="F209" s="11"/>
      <c r="G209" s="11"/>
      <c r="H209" s="11"/>
      <c r="I209" s="11"/>
      <c r="J209" s="11"/>
      <c r="K209" s="11"/>
      <c r="L209" s="10"/>
      <c r="M209" s="10"/>
      <c r="N209" s="10"/>
      <c r="O209" s="10"/>
    </row>
    <row r="210" spans="1:15" ht="15" customHeight="1" x14ac:dyDescent="0.25">
      <c r="A210" s="4" t="s">
        <v>4868</v>
      </c>
      <c r="B210" s="4">
        <f>'Gene Table'!B211</f>
        <v>29468</v>
      </c>
      <c r="C210" s="4" t="str">
        <f>'Gene Table'!C211</f>
        <v>STK11</v>
      </c>
      <c r="D210" s="11">
        <v>35</v>
      </c>
      <c r="E210" s="11">
        <v>35</v>
      </c>
      <c r="F210" s="11"/>
      <c r="G210" s="11"/>
      <c r="H210" s="11"/>
      <c r="I210" s="11"/>
      <c r="J210" s="11"/>
      <c r="K210" s="11"/>
      <c r="L210" s="10"/>
      <c r="M210" s="10"/>
      <c r="N210" s="10"/>
      <c r="O210" s="10"/>
    </row>
    <row r="211" spans="1:15" ht="15" customHeight="1" x14ac:dyDescent="0.25">
      <c r="A211" s="4" t="s">
        <v>4869</v>
      </c>
      <c r="B211" s="4">
        <f>'Gene Table'!B212</f>
        <v>21378</v>
      </c>
      <c r="C211" s="4" t="str">
        <f>'Gene Table'!C212</f>
        <v>STK11</v>
      </c>
      <c r="D211" s="11">
        <v>35</v>
      </c>
      <c r="E211" s="11">
        <v>35</v>
      </c>
      <c r="F211" s="11"/>
      <c r="G211" s="11"/>
      <c r="H211" s="11"/>
      <c r="I211" s="11"/>
      <c r="J211" s="11"/>
      <c r="K211" s="11"/>
      <c r="L211" s="10"/>
      <c r="M211" s="10"/>
      <c r="N211" s="10"/>
      <c r="O211" s="10"/>
    </row>
    <row r="212" spans="1:15" ht="15" customHeight="1" x14ac:dyDescent="0.25">
      <c r="A212" s="4" t="s">
        <v>4870</v>
      </c>
      <c r="B212" s="4">
        <f>'Gene Table'!B213</f>
        <v>18652</v>
      </c>
      <c r="C212" s="4" t="str">
        <f>'Gene Table'!C213</f>
        <v>STK11</v>
      </c>
      <c r="D212" s="11">
        <v>33.450000000000003</v>
      </c>
      <c r="E212" s="11">
        <v>35</v>
      </c>
      <c r="F212" s="11"/>
      <c r="G212" s="11"/>
      <c r="H212" s="11"/>
      <c r="I212" s="11"/>
      <c r="J212" s="11"/>
      <c r="K212" s="11"/>
      <c r="L212" s="10"/>
      <c r="M212" s="10"/>
      <c r="N212" s="10"/>
      <c r="O212" s="10"/>
    </row>
    <row r="213" spans="1:15" ht="15" customHeight="1" x14ac:dyDescent="0.25">
      <c r="A213" s="4" t="s">
        <v>4871</v>
      </c>
      <c r="B213" s="4">
        <f>'Gene Table'!B214</f>
        <v>41644</v>
      </c>
      <c r="C213" s="4" t="str">
        <f>'Gene Table'!C214</f>
        <v>TET2</v>
      </c>
      <c r="D213" s="11">
        <v>29.9</v>
      </c>
      <c r="E213" s="11">
        <v>35</v>
      </c>
      <c r="F213" s="11"/>
      <c r="G213" s="11"/>
      <c r="H213" s="11"/>
      <c r="I213" s="11"/>
      <c r="J213" s="11"/>
      <c r="K213" s="11"/>
      <c r="L213" s="10"/>
      <c r="M213" s="10"/>
      <c r="N213" s="10"/>
      <c r="O213" s="10"/>
    </row>
    <row r="214" spans="1:15" ht="15" customHeight="1" x14ac:dyDescent="0.25">
      <c r="A214" s="4" t="s">
        <v>4872</v>
      </c>
      <c r="B214" s="4">
        <f>'Gene Table'!B215</f>
        <v>11073</v>
      </c>
      <c r="C214" s="4" t="str">
        <f>'Gene Table'!C215</f>
        <v>TP53</v>
      </c>
      <c r="D214" s="11">
        <v>35</v>
      </c>
      <c r="E214" s="11">
        <v>35</v>
      </c>
      <c r="F214" s="11"/>
      <c r="G214" s="11"/>
      <c r="H214" s="11"/>
      <c r="I214" s="11"/>
      <c r="J214" s="11"/>
      <c r="K214" s="11"/>
      <c r="L214" s="10"/>
      <c r="M214" s="10"/>
      <c r="N214" s="10"/>
      <c r="O214" s="10"/>
    </row>
    <row r="215" spans="1:15" ht="15" customHeight="1" x14ac:dyDescent="0.25">
      <c r="A215" s="4" t="s">
        <v>4873</v>
      </c>
      <c r="B215" s="4">
        <f>'Gene Table'!B216</f>
        <v>11582</v>
      </c>
      <c r="C215" s="4" t="str">
        <f>'Gene Table'!C216</f>
        <v>TP53</v>
      </c>
      <c r="D215" s="11">
        <v>33.06</v>
      </c>
      <c r="E215" s="11">
        <v>35</v>
      </c>
      <c r="F215" s="11"/>
      <c r="G215" s="11"/>
      <c r="H215" s="11"/>
      <c r="I215" s="11"/>
      <c r="J215" s="11"/>
      <c r="K215" s="11"/>
      <c r="L215" s="10"/>
      <c r="M215" s="10"/>
      <c r="N215" s="10"/>
      <c r="O215" s="10"/>
    </row>
    <row r="216" spans="1:15" ht="15" customHeight="1" x14ac:dyDescent="0.25">
      <c r="A216" s="4" t="s">
        <v>4874</v>
      </c>
      <c r="B216" s="4">
        <f>'Gene Table'!B217</f>
        <v>43963</v>
      </c>
      <c r="C216" s="4" t="str">
        <f>'Gene Table'!C217</f>
        <v>TP53</v>
      </c>
      <c r="D216" s="11">
        <v>35</v>
      </c>
      <c r="E216" s="11">
        <v>35</v>
      </c>
      <c r="F216" s="11"/>
      <c r="G216" s="11"/>
      <c r="H216" s="11"/>
      <c r="I216" s="11"/>
      <c r="J216" s="11"/>
      <c r="K216" s="11"/>
      <c r="L216" s="10"/>
      <c r="M216" s="10"/>
      <c r="N216" s="10"/>
      <c r="O216" s="10"/>
    </row>
    <row r="217" spans="1:15" ht="15" customHeight="1" x14ac:dyDescent="0.25">
      <c r="A217" s="4" t="s">
        <v>4875</v>
      </c>
      <c r="B217" s="4">
        <f>'Gene Table'!B218</f>
        <v>10801</v>
      </c>
      <c r="C217" s="4" t="str">
        <f>'Gene Table'!C218</f>
        <v>TP53</v>
      </c>
      <c r="D217" s="11">
        <v>35</v>
      </c>
      <c r="E217" s="11">
        <v>35</v>
      </c>
      <c r="F217" s="11"/>
      <c r="G217" s="11"/>
      <c r="H217" s="11"/>
      <c r="I217" s="11"/>
      <c r="J217" s="11"/>
      <c r="K217" s="11"/>
      <c r="L217" s="10"/>
      <c r="M217" s="10"/>
      <c r="N217" s="10"/>
      <c r="O217" s="10"/>
    </row>
    <row r="218" spans="1:15" ht="15" customHeight="1" x14ac:dyDescent="0.25">
      <c r="A218" s="4" t="s">
        <v>4876</v>
      </c>
      <c r="B218" s="4">
        <f>'Gene Table'!B219</f>
        <v>10647</v>
      </c>
      <c r="C218" s="4" t="str">
        <f>'Gene Table'!C219</f>
        <v>TP53</v>
      </c>
      <c r="D218" s="11">
        <v>35</v>
      </c>
      <c r="E218" s="11">
        <v>35</v>
      </c>
      <c r="F218" s="11"/>
      <c r="G218" s="11"/>
      <c r="H218" s="11"/>
      <c r="I218" s="11"/>
      <c r="J218" s="11"/>
      <c r="K218" s="11"/>
      <c r="L218" s="10"/>
      <c r="M218" s="10"/>
      <c r="N218" s="10"/>
      <c r="O218" s="10"/>
    </row>
    <row r="219" spans="1:15" ht="15" customHeight="1" x14ac:dyDescent="0.25">
      <c r="A219" s="4" t="s">
        <v>4877</v>
      </c>
      <c r="B219" s="4">
        <f>'Gene Table'!B220</f>
        <v>11166</v>
      </c>
      <c r="C219" s="4" t="str">
        <f>'Gene Table'!C220</f>
        <v>TP53</v>
      </c>
      <c r="D219" s="11">
        <v>35</v>
      </c>
      <c r="E219" s="11">
        <v>35</v>
      </c>
      <c r="F219" s="11"/>
      <c r="G219" s="11"/>
      <c r="H219" s="11"/>
      <c r="I219" s="11"/>
      <c r="J219" s="11"/>
      <c r="K219" s="11"/>
      <c r="L219" s="10"/>
      <c r="M219" s="10"/>
      <c r="N219" s="10"/>
      <c r="O219" s="10"/>
    </row>
    <row r="220" spans="1:15" ht="15" customHeight="1" x14ac:dyDescent="0.25">
      <c r="A220" s="4" t="s">
        <v>4878</v>
      </c>
      <c r="B220" s="4">
        <f>'Gene Table'!B221</f>
        <v>43708</v>
      </c>
      <c r="C220" s="4" t="str">
        <f>'Gene Table'!C221</f>
        <v>TP53</v>
      </c>
      <c r="D220" s="11">
        <v>35</v>
      </c>
      <c r="E220" s="11">
        <v>35</v>
      </c>
      <c r="F220" s="11"/>
      <c r="G220" s="11"/>
      <c r="H220" s="11"/>
      <c r="I220" s="11"/>
      <c r="J220" s="11"/>
      <c r="K220" s="11"/>
      <c r="L220" s="10"/>
      <c r="M220" s="10"/>
      <c r="N220" s="10"/>
      <c r="O220" s="10"/>
    </row>
    <row r="221" spans="1:15" ht="15" customHeight="1" x14ac:dyDescent="0.25">
      <c r="A221" s="4" t="s">
        <v>4879</v>
      </c>
      <c r="B221" s="4">
        <f>'Gene Table'!B222</f>
        <v>11245</v>
      </c>
      <c r="C221" s="4" t="str">
        <f>'Gene Table'!C222</f>
        <v>TP53</v>
      </c>
      <c r="D221" s="11">
        <v>34.47</v>
      </c>
      <c r="E221" s="11">
        <v>35</v>
      </c>
      <c r="F221" s="11"/>
      <c r="G221" s="11"/>
      <c r="H221" s="11"/>
      <c r="I221" s="11"/>
      <c r="J221" s="11"/>
      <c r="K221" s="11"/>
      <c r="L221" s="10"/>
      <c r="M221" s="10"/>
      <c r="N221" s="10"/>
      <c r="O221" s="10"/>
    </row>
    <row r="222" spans="1:15" ht="15" customHeight="1" x14ac:dyDescent="0.25">
      <c r="A222" s="4" t="s">
        <v>4880</v>
      </c>
      <c r="B222" s="4">
        <f>'Gene Table'!B223</f>
        <v>43609</v>
      </c>
      <c r="C222" s="4" t="str">
        <f>'Gene Table'!C223</f>
        <v>TP53</v>
      </c>
      <c r="D222" s="11">
        <v>35</v>
      </c>
      <c r="E222" s="11">
        <v>35</v>
      </c>
      <c r="F222" s="11"/>
      <c r="G222" s="11"/>
      <c r="H222" s="11"/>
      <c r="I222" s="11"/>
      <c r="J222" s="11"/>
      <c r="K222" s="11"/>
      <c r="L222" s="10"/>
      <c r="M222" s="10"/>
      <c r="N222" s="10"/>
      <c r="O222" s="10"/>
    </row>
    <row r="223" spans="1:15" ht="15" customHeight="1" x14ac:dyDescent="0.25">
      <c r="A223" s="4" t="s">
        <v>4881</v>
      </c>
      <c r="B223" s="4">
        <f>'Gene Table'!B224</f>
        <v>10727</v>
      </c>
      <c r="C223" s="4" t="str">
        <f>'Gene Table'!C224</f>
        <v>TP53</v>
      </c>
      <c r="D223" s="11">
        <v>35</v>
      </c>
      <c r="E223" s="11">
        <v>35</v>
      </c>
      <c r="F223" s="11"/>
      <c r="G223" s="11"/>
      <c r="H223" s="11"/>
      <c r="I223" s="11"/>
      <c r="J223" s="11"/>
      <c r="K223" s="11"/>
      <c r="L223" s="10"/>
      <c r="M223" s="10"/>
      <c r="N223" s="10"/>
      <c r="O223" s="10"/>
    </row>
    <row r="224" spans="1:15" ht="15" customHeight="1" x14ac:dyDescent="0.25">
      <c r="A224" s="4" t="s">
        <v>4882</v>
      </c>
      <c r="B224" s="4">
        <f>'Gene Table'!B225</f>
        <v>10905</v>
      </c>
      <c r="C224" s="4" t="str">
        <f>'Gene Table'!C225</f>
        <v>TP53</v>
      </c>
      <c r="D224" s="11">
        <v>30.560000000000002</v>
      </c>
      <c r="E224" s="11">
        <v>35</v>
      </c>
      <c r="F224" s="11"/>
      <c r="G224" s="11"/>
      <c r="H224" s="11"/>
      <c r="I224" s="11"/>
      <c r="J224" s="11"/>
      <c r="K224" s="11"/>
      <c r="L224" s="10"/>
      <c r="M224" s="10"/>
      <c r="N224" s="10"/>
      <c r="O224" s="10"/>
    </row>
    <row r="225" spans="1:15" ht="15" customHeight="1" x14ac:dyDescent="0.25">
      <c r="A225" s="4" t="s">
        <v>4883</v>
      </c>
      <c r="B225" s="4">
        <f>'Gene Table'!B226</f>
        <v>11476</v>
      </c>
      <c r="C225" s="4" t="str">
        <f>'Gene Table'!C226</f>
        <v>TP53</v>
      </c>
      <c r="D225" s="11">
        <v>35</v>
      </c>
      <c r="E225" s="11">
        <v>35</v>
      </c>
      <c r="F225" s="11"/>
      <c r="G225" s="11"/>
      <c r="H225" s="11"/>
      <c r="I225" s="11"/>
      <c r="J225" s="11"/>
      <c r="K225" s="11"/>
      <c r="L225" s="10"/>
      <c r="M225" s="10"/>
      <c r="N225" s="10"/>
      <c r="O225" s="10"/>
    </row>
    <row r="226" spans="1:15" ht="15" customHeight="1" x14ac:dyDescent="0.25">
      <c r="A226" s="4" t="s">
        <v>4884</v>
      </c>
      <c r="B226" s="4">
        <f>'Gene Table'!B227</f>
        <v>10790</v>
      </c>
      <c r="C226" s="4" t="str">
        <f>'Gene Table'!C227</f>
        <v>TP53</v>
      </c>
      <c r="D226" s="11">
        <v>35</v>
      </c>
      <c r="E226" s="11">
        <v>35</v>
      </c>
      <c r="F226" s="11"/>
      <c r="G226" s="11"/>
      <c r="H226" s="11"/>
      <c r="I226" s="11"/>
      <c r="J226" s="11"/>
      <c r="K226" s="11"/>
      <c r="L226" s="10"/>
      <c r="M226" s="10"/>
      <c r="N226" s="10"/>
      <c r="O226" s="10"/>
    </row>
    <row r="227" spans="1:15" ht="15" customHeight="1" x14ac:dyDescent="0.25">
      <c r="A227" s="4" t="s">
        <v>4885</v>
      </c>
      <c r="B227" s="4">
        <f>'Gene Table'!B228</f>
        <v>6815</v>
      </c>
      <c r="C227" s="4" t="str">
        <f>'Gene Table'!C228</f>
        <v>TP53</v>
      </c>
      <c r="D227" s="11">
        <v>35</v>
      </c>
      <c r="E227" s="11">
        <v>35</v>
      </c>
      <c r="F227" s="11"/>
      <c r="G227" s="11"/>
      <c r="H227" s="11"/>
      <c r="I227" s="11"/>
      <c r="J227" s="11"/>
      <c r="K227" s="11"/>
      <c r="L227" s="10"/>
      <c r="M227" s="10"/>
      <c r="N227" s="10"/>
      <c r="O227" s="10"/>
    </row>
    <row r="228" spans="1:15" ht="15" customHeight="1" x14ac:dyDescent="0.25">
      <c r="A228" s="4" t="s">
        <v>4886</v>
      </c>
      <c r="B228" s="4">
        <f>'Gene Table'!B229</f>
        <v>10760</v>
      </c>
      <c r="C228" s="4" t="str">
        <f>'Gene Table'!C229</f>
        <v>TP53</v>
      </c>
      <c r="D228" s="11">
        <v>35</v>
      </c>
      <c r="E228" s="11">
        <v>35</v>
      </c>
      <c r="F228" s="11"/>
      <c r="G228" s="11"/>
      <c r="H228" s="11"/>
      <c r="I228" s="11"/>
      <c r="J228" s="11"/>
      <c r="K228" s="11"/>
      <c r="L228" s="10"/>
      <c r="M228" s="10"/>
      <c r="N228" s="10"/>
      <c r="O228" s="10"/>
    </row>
    <row r="229" spans="1:15" ht="15" customHeight="1" x14ac:dyDescent="0.25">
      <c r="A229" s="4" t="s">
        <v>4887</v>
      </c>
      <c r="B229" s="4">
        <f>'Gene Table'!B230</f>
        <v>10670</v>
      </c>
      <c r="C229" s="4" t="str">
        <f>'Gene Table'!C230</f>
        <v>TP53</v>
      </c>
      <c r="D229" s="11">
        <v>31.020000000000003</v>
      </c>
      <c r="E229" s="11">
        <v>35</v>
      </c>
      <c r="F229" s="11"/>
      <c r="G229" s="11"/>
      <c r="H229" s="11"/>
      <c r="I229" s="11"/>
      <c r="J229" s="11"/>
      <c r="K229" s="11"/>
      <c r="L229" s="10"/>
      <c r="M229" s="10"/>
      <c r="N229" s="10"/>
      <c r="O229" s="10"/>
    </row>
    <row r="230" spans="1:15" ht="15" customHeight="1" x14ac:dyDescent="0.25">
      <c r="A230" s="4" t="s">
        <v>4888</v>
      </c>
      <c r="B230" s="4">
        <f>'Gene Table'!B231</f>
        <v>10690</v>
      </c>
      <c r="C230" s="4" t="str">
        <f>'Gene Table'!C231</f>
        <v>TP53</v>
      </c>
      <c r="D230" s="11">
        <v>35</v>
      </c>
      <c r="E230" s="11">
        <v>35</v>
      </c>
      <c r="F230" s="11"/>
      <c r="G230" s="11"/>
      <c r="H230" s="11"/>
      <c r="I230" s="11"/>
      <c r="J230" s="11"/>
      <c r="K230" s="11"/>
      <c r="L230" s="10"/>
      <c r="M230" s="10"/>
      <c r="N230" s="10"/>
      <c r="O230" s="10"/>
    </row>
    <row r="231" spans="1:15" ht="15" customHeight="1" x14ac:dyDescent="0.25">
      <c r="A231" s="4" t="s">
        <v>4889</v>
      </c>
      <c r="B231" s="4">
        <f>'Gene Table'!B232</f>
        <v>10714</v>
      </c>
      <c r="C231" s="4" t="str">
        <f>'Gene Table'!C232</f>
        <v>TP53</v>
      </c>
      <c r="D231" s="11">
        <v>27.35</v>
      </c>
      <c r="E231" s="11">
        <v>35</v>
      </c>
      <c r="F231" s="11"/>
      <c r="G231" s="11"/>
      <c r="H231" s="11"/>
      <c r="I231" s="11"/>
      <c r="J231" s="11"/>
      <c r="K231" s="11"/>
      <c r="L231" s="10"/>
      <c r="M231" s="10"/>
      <c r="N231" s="10"/>
      <c r="O231" s="10"/>
    </row>
    <row r="232" spans="1:15" ht="15" customHeight="1" x14ac:dyDescent="0.25">
      <c r="A232" s="4" t="s">
        <v>4890</v>
      </c>
      <c r="B232" s="4">
        <f>'Gene Table'!B233</f>
        <v>11148</v>
      </c>
      <c r="C232" s="4" t="str">
        <f>'Gene Table'!C233</f>
        <v>TP53</v>
      </c>
      <c r="D232" s="11">
        <v>35</v>
      </c>
      <c r="E232" s="11">
        <v>35</v>
      </c>
      <c r="F232" s="11"/>
      <c r="G232" s="11"/>
      <c r="H232" s="11"/>
      <c r="I232" s="11"/>
      <c r="J232" s="11"/>
      <c r="K232" s="11"/>
      <c r="L232" s="10"/>
      <c r="M232" s="10"/>
      <c r="N232" s="10"/>
      <c r="O232" s="10"/>
    </row>
    <row r="233" spans="1:15" ht="15" customHeight="1" x14ac:dyDescent="0.25">
      <c r="A233" s="4" t="s">
        <v>4891</v>
      </c>
      <c r="B233" s="4">
        <f>'Gene Table'!B234</f>
        <v>10739</v>
      </c>
      <c r="C233" s="4" t="str">
        <f>'Gene Table'!C234</f>
        <v>TP53</v>
      </c>
      <c r="D233" s="11">
        <v>34.549999999999997</v>
      </c>
      <c r="E233" s="11">
        <v>35</v>
      </c>
      <c r="F233" s="11"/>
      <c r="G233" s="11"/>
      <c r="H233" s="11"/>
      <c r="I233" s="11"/>
      <c r="J233" s="11"/>
      <c r="K233" s="11"/>
      <c r="L233" s="10"/>
      <c r="M233" s="10"/>
      <c r="N233" s="10"/>
      <c r="O233" s="10"/>
    </row>
    <row r="234" spans="1:15" ht="15" customHeight="1" x14ac:dyDescent="0.25">
      <c r="A234" s="4" t="s">
        <v>4892</v>
      </c>
      <c r="B234" s="4">
        <f>'Gene Table'!B235</f>
        <v>10808</v>
      </c>
      <c r="C234" s="4" t="str">
        <f>'Gene Table'!C235</f>
        <v>TP53</v>
      </c>
      <c r="D234" s="11">
        <v>35</v>
      </c>
      <c r="E234" s="11">
        <v>35</v>
      </c>
      <c r="F234" s="11"/>
      <c r="G234" s="11"/>
      <c r="H234" s="11"/>
      <c r="I234" s="11"/>
      <c r="J234" s="11"/>
      <c r="K234" s="11"/>
      <c r="L234" s="10"/>
      <c r="M234" s="10"/>
      <c r="N234" s="10"/>
      <c r="O234" s="10"/>
    </row>
    <row r="235" spans="1:15" ht="15" customHeight="1" x14ac:dyDescent="0.25">
      <c r="A235" s="4" t="s">
        <v>4893</v>
      </c>
      <c r="B235" s="4">
        <f>'Gene Table'!B236</f>
        <v>11084</v>
      </c>
      <c r="C235" s="4" t="str">
        <f>'Gene Table'!C236</f>
        <v>TP53</v>
      </c>
      <c r="D235" s="11">
        <v>35</v>
      </c>
      <c r="E235" s="11">
        <v>35</v>
      </c>
      <c r="F235" s="11"/>
      <c r="G235" s="11"/>
      <c r="H235" s="11"/>
      <c r="I235" s="11"/>
      <c r="J235" s="11"/>
      <c r="K235" s="11"/>
      <c r="L235" s="10"/>
      <c r="M235" s="10"/>
      <c r="N235" s="10"/>
      <c r="O235" s="10"/>
    </row>
    <row r="236" spans="1:15" ht="15" customHeight="1" x14ac:dyDescent="0.25">
      <c r="A236" s="4" t="s">
        <v>4894</v>
      </c>
      <c r="B236" s="4">
        <f>'Gene Table'!B237</f>
        <v>43559</v>
      </c>
      <c r="C236" s="4" t="str">
        <f>'Gene Table'!C237</f>
        <v>TP53</v>
      </c>
      <c r="D236" s="11">
        <v>31.75</v>
      </c>
      <c r="E236" s="11">
        <v>35</v>
      </c>
      <c r="F236" s="11"/>
      <c r="G236" s="11"/>
      <c r="H236" s="11"/>
      <c r="I236" s="11"/>
      <c r="J236" s="11"/>
      <c r="K236" s="11"/>
      <c r="L236" s="10"/>
      <c r="M236" s="10"/>
      <c r="N236" s="10"/>
      <c r="O236" s="10"/>
    </row>
    <row r="237" spans="1:15" ht="15" customHeight="1" x14ac:dyDescent="0.25">
      <c r="A237" s="4" t="s">
        <v>4895</v>
      </c>
      <c r="B237" s="4">
        <f>'Gene Table'!B238</f>
        <v>10648</v>
      </c>
      <c r="C237" s="4" t="str">
        <f>'Gene Table'!C238</f>
        <v>TP53</v>
      </c>
      <c r="D237" s="11">
        <v>35</v>
      </c>
      <c r="E237" s="11">
        <v>35</v>
      </c>
      <c r="F237" s="11"/>
      <c r="G237" s="11"/>
      <c r="H237" s="11"/>
      <c r="I237" s="11"/>
      <c r="J237" s="11"/>
      <c r="K237" s="11"/>
      <c r="L237" s="10"/>
      <c r="M237" s="10"/>
      <c r="N237" s="10"/>
      <c r="O237" s="10"/>
    </row>
    <row r="238" spans="1:15" ht="15" customHeight="1" x14ac:dyDescent="0.25">
      <c r="A238" s="4" t="s">
        <v>4896</v>
      </c>
      <c r="B238" s="4">
        <f>'Gene Table'!B239</f>
        <v>10687</v>
      </c>
      <c r="C238" s="4" t="str">
        <f>'Gene Table'!C239</f>
        <v>TP53</v>
      </c>
      <c r="D238" s="11">
        <v>35</v>
      </c>
      <c r="E238" s="11">
        <v>35</v>
      </c>
      <c r="F238" s="11"/>
      <c r="G238" s="11"/>
      <c r="H238" s="11"/>
      <c r="I238" s="11"/>
      <c r="J238" s="11"/>
      <c r="K238" s="11"/>
      <c r="L238" s="10"/>
      <c r="M238" s="10"/>
      <c r="N238" s="10"/>
      <c r="O238" s="10"/>
    </row>
    <row r="239" spans="1:15" ht="15" customHeight="1" x14ac:dyDescent="0.25">
      <c r="A239" s="4" t="s">
        <v>4897</v>
      </c>
      <c r="B239" s="4">
        <f>'Gene Table'!B240</f>
        <v>10645</v>
      </c>
      <c r="C239" s="4" t="str">
        <f>'Gene Table'!C240</f>
        <v>TP53</v>
      </c>
      <c r="D239" s="11">
        <v>31.200000000000003</v>
      </c>
      <c r="E239" s="11">
        <v>35</v>
      </c>
      <c r="F239" s="11"/>
      <c r="G239" s="11"/>
      <c r="H239" s="11"/>
      <c r="I239" s="11"/>
      <c r="J239" s="11"/>
      <c r="K239" s="11"/>
      <c r="L239" s="10"/>
      <c r="M239" s="10"/>
      <c r="N239" s="10"/>
      <c r="O239" s="10"/>
    </row>
    <row r="240" spans="1:15" ht="15" customHeight="1" x14ac:dyDescent="0.25">
      <c r="A240" s="4" t="s">
        <v>4898</v>
      </c>
      <c r="B240" s="4">
        <f>'Gene Table'!B241</f>
        <v>10768</v>
      </c>
      <c r="C240" s="4" t="str">
        <f>'Gene Table'!C241</f>
        <v>TP53</v>
      </c>
      <c r="D240" s="11">
        <v>35</v>
      </c>
      <c r="E240" s="11">
        <v>35</v>
      </c>
      <c r="F240" s="11"/>
      <c r="G240" s="11"/>
      <c r="H240" s="11"/>
      <c r="I240" s="11"/>
      <c r="J240" s="11"/>
      <c r="K240" s="11"/>
      <c r="L240" s="10"/>
      <c r="M240" s="10"/>
      <c r="N240" s="10"/>
      <c r="O240" s="10"/>
    </row>
    <row r="241" spans="1:15" ht="15" customHeight="1" x14ac:dyDescent="0.25">
      <c r="A241" s="4" t="s">
        <v>4899</v>
      </c>
      <c r="B241" s="4">
        <f>'Gene Table'!B242</f>
        <v>10889</v>
      </c>
      <c r="C241" s="4" t="str">
        <f>'Gene Table'!C242</f>
        <v>TP53</v>
      </c>
      <c r="D241" s="11">
        <v>35</v>
      </c>
      <c r="E241" s="11">
        <v>35</v>
      </c>
      <c r="F241" s="11"/>
      <c r="G241" s="11"/>
      <c r="H241" s="11"/>
      <c r="I241" s="11"/>
      <c r="J241" s="11"/>
      <c r="K241" s="11"/>
      <c r="L241" s="10"/>
      <c r="M241" s="10"/>
      <c r="N241" s="10"/>
      <c r="O241" s="10"/>
    </row>
    <row r="242" spans="1:15" ht="15" customHeight="1" x14ac:dyDescent="0.25">
      <c r="A242" s="4" t="s">
        <v>4900</v>
      </c>
      <c r="B242" s="4">
        <f>'Gene Table'!B243</f>
        <v>43635</v>
      </c>
      <c r="C242" s="4" t="str">
        <f>'Gene Table'!C243</f>
        <v>TP53</v>
      </c>
      <c r="D242" s="11">
        <v>34.979999999999997</v>
      </c>
      <c r="E242" s="11">
        <v>35</v>
      </c>
      <c r="F242" s="11"/>
      <c r="G242" s="11"/>
      <c r="H242" s="11"/>
      <c r="I242" s="11"/>
      <c r="J242" s="11"/>
      <c r="K242" s="11"/>
      <c r="L242" s="10"/>
      <c r="M242" s="10"/>
      <c r="N242" s="10"/>
      <c r="O242" s="10"/>
    </row>
    <row r="243" spans="1:15" ht="15" customHeight="1" x14ac:dyDescent="0.25">
      <c r="A243" s="4" t="s">
        <v>4901</v>
      </c>
      <c r="B243" s="4">
        <f>'Gene Table'!B244</f>
        <v>10733</v>
      </c>
      <c r="C243" s="4" t="str">
        <f>'Gene Table'!C244</f>
        <v>TP53</v>
      </c>
      <c r="D243" s="11">
        <v>35</v>
      </c>
      <c r="E243" s="11">
        <v>35</v>
      </c>
      <c r="F243" s="11"/>
      <c r="G243" s="11"/>
      <c r="H243" s="11"/>
      <c r="I243" s="11"/>
      <c r="J243" s="11"/>
      <c r="K243" s="11"/>
      <c r="L243" s="10"/>
      <c r="M243" s="10"/>
      <c r="N243" s="10"/>
      <c r="O243" s="10"/>
    </row>
    <row r="244" spans="1:15" ht="15" customHeight="1" x14ac:dyDescent="0.25">
      <c r="A244" s="4" t="s">
        <v>4902</v>
      </c>
      <c r="B244" s="4">
        <f>'Gene Table'!B245</f>
        <v>10672</v>
      </c>
      <c r="C244" s="4" t="str">
        <f>'Gene Table'!C245</f>
        <v>TP53</v>
      </c>
      <c r="D244" s="11">
        <v>35</v>
      </c>
      <c r="E244" s="11">
        <v>35</v>
      </c>
      <c r="F244" s="11"/>
      <c r="G244" s="11"/>
      <c r="H244" s="11"/>
      <c r="I244" s="11"/>
      <c r="J244" s="11"/>
      <c r="K244" s="11"/>
      <c r="L244" s="10"/>
      <c r="M244" s="10"/>
      <c r="N244" s="10"/>
      <c r="O244" s="10"/>
    </row>
    <row r="245" spans="1:15" ht="15" customHeight="1" x14ac:dyDescent="0.25">
      <c r="A245" s="4" t="s">
        <v>4903</v>
      </c>
      <c r="B245" s="4">
        <f>'Gene Table'!B246</f>
        <v>10742</v>
      </c>
      <c r="C245" s="4" t="str">
        <f>'Gene Table'!C246</f>
        <v>TP53</v>
      </c>
      <c r="D245" s="11">
        <v>33.33</v>
      </c>
      <c r="E245" s="11">
        <v>35</v>
      </c>
      <c r="F245" s="11"/>
      <c r="G245" s="11"/>
      <c r="H245" s="11"/>
      <c r="I245" s="11"/>
      <c r="J245" s="11"/>
      <c r="K245" s="11"/>
      <c r="L245" s="10"/>
      <c r="M245" s="10"/>
      <c r="N245" s="10"/>
      <c r="O245" s="10"/>
    </row>
    <row r="246" spans="1:15" ht="15" customHeight="1" x14ac:dyDescent="0.25">
      <c r="A246" s="4" t="s">
        <v>4904</v>
      </c>
      <c r="B246" s="4">
        <f>'Gene Table'!B247</f>
        <v>11066</v>
      </c>
      <c r="C246" s="4" t="str">
        <f>'Gene Table'!C247</f>
        <v>TP53</v>
      </c>
      <c r="D246" s="11">
        <v>31.740000000000002</v>
      </c>
      <c r="E246" s="11">
        <v>35</v>
      </c>
      <c r="F246" s="11"/>
      <c r="G246" s="11"/>
      <c r="H246" s="11"/>
      <c r="I246" s="11"/>
      <c r="J246" s="11"/>
      <c r="K246" s="11"/>
      <c r="L246" s="10"/>
      <c r="M246" s="10"/>
      <c r="N246" s="10"/>
      <c r="O246" s="10"/>
    </row>
    <row r="247" spans="1:15" ht="15" customHeight="1" x14ac:dyDescent="0.25">
      <c r="A247" s="4" t="s">
        <v>4905</v>
      </c>
      <c r="B247" s="4">
        <f>'Gene Table'!B248</f>
        <v>44571</v>
      </c>
      <c r="C247" s="4" t="str">
        <f>'Gene Table'!C248</f>
        <v>TP53</v>
      </c>
      <c r="D247" s="11">
        <v>35</v>
      </c>
      <c r="E247" s="11">
        <v>35</v>
      </c>
      <c r="F247" s="11"/>
      <c r="G247" s="11"/>
      <c r="H247" s="11"/>
      <c r="I247" s="11"/>
      <c r="J247" s="11"/>
      <c r="K247" s="11"/>
      <c r="L247" s="10"/>
      <c r="M247" s="10"/>
      <c r="N247" s="10"/>
      <c r="O247" s="10"/>
    </row>
    <row r="248" spans="1:15" ht="15" customHeight="1" x14ac:dyDescent="0.25">
      <c r="A248" s="4" t="s">
        <v>4906</v>
      </c>
      <c r="B248" s="4">
        <f>'Gene Table'!B249</f>
        <v>11089</v>
      </c>
      <c r="C248" s="4" t="str">
        <f>'Gene Table'!C249</f>
        <v>TP53</v>
      </c>
      <c r="D248" s="11">
        <v>35</v>
      </c>
      <c r="E248" s="11">
        <v>35</v>
      </c>
      <c r="F248" s="11"/>
      <c r="G248" s="11"/>
      <c r="H248" s="11"/>
      <c r="I248" s="11"/>
      <c r="J248" s="11"/>
      <c r="K248" s="11"/>
      <c r="L248" s="10"/>
      <c r="M248" s="10"/>
      <c r="N248" s="10"/>
      <c r="O248" s="10"/>
    </row>
    <row r="249" spans="1:15" ht="15" customHeight="1" x14ac:dyDescent="0.25">
      <c r="A249" s="4" t="s">
        <v>4907</v>
      </c>
      <c r="B249" s="4">
        <f>'Gene Table'!B250</f>
        <v>10705</v>
      </c>
      <c r="C249" s="4" t="str">
        <f>'Gene Table'!C250</f>
        <v>TP53</v>
      </c>
      <c r="D249" s="11">
        <v>29.299999999999997</v>
      </c>
      <c r="E249" s="11">
        <v>35</v>
      </c>
      <c r="F249" s="11"/>
      <c r="G249" s="11"/>
      <c r="H249" s="11"/>
      <c r="I249" s="11"/>
      <c r="J249" s="11"/>
      <c r="K249" s="11"/>
      <c r="L249" s="10"/>
      <c r="M249" s="10"/>
      <c r="N249" s="10"/>
      <c r="O249" s="10"/>
    </row>
    <row r="250" spans="1:15" ht="15" customHeight="1" x14ac:dyDescent="0.25">
      <c r="A250" s="4" t="s">
        <v>4908</v>
      </c>
      <c r="B250" s="4">
        <f>'Gene Table'!B251</f>
        <v>43947</v>
      </c>
      <c r="C250" s="4" t="str">
        <f>'Gene Table'!C251</f>
        <v>TP53</v>
      </c>
      <c r="D250" s="11">
        <v>35</v>
      </c>
      <c r="E250" s="11">
        <v>35</v>
      </c>
      <c r="F250" s="11"/>
      <c r="G250" s="11"/>
      <c r="H250" s="11"/>
      <c r="I250" s="11"/>
      <c r="J250" s="11"/>
      <c r="K250" s="11"/>
      <c r="L250" s="10"/>
      <c r="M250" s="10"/>
      <c r="N250" s="10"/>
      <c r="O250" s="10"/>
    </row>
    <row r="251" spans="1:15" ht="15" customHeight="1" x14ac:dyDescent="0.25">
      <c r="A251" s="4" t="s">
        <v>4909</v>
      </c>
      <c r="B251" s="4">
        <f>'Gene Table'!B252</f>
        <v>6482</v>
      </c>
      <c r="C251" s="4" t="str">
        <f>'Gene Table'!C252</f>
        <v>TP53</v>
      </c>
      <c r="D251" s="11">
        <v>35</v>
      </c>
      <c r="E251" s="11">
        <v>35</v>
      </c>
      <c r="F251" s="11"/>
      <c r="G251" s="11"/>
      <c r="H251" s="11"/>
      <c r="I251" s="11"/>
      <c r="J251" s="11"/>
      <c r="K251" s="11"/>
      <c r="L251" s="10"/>
      <c r="M251" s="10"/>
      <c r="N251" s="10"/>
      <c r="O251" s="10"/>
    </row>
    <row r="252" spans="1:15" ht="15" customHeight="1" x14ac:dyDescent="0.25">
      <c r="A252" s="4" t="s">
        <v>4910</v>
      </c>
      <c r="B252" s="4">
        <f>'Gene Table'!B253</f>
        <v>10654</v>
      </c>
      <c r="C252" s="4" t="str">
        <f>'Gene Table'!C253</f>
        <v>TP53</v>
      </c>
      <c r="D252" s="11">
        <v>35</v>
      </c>
      <c r="E252" s="11">
        <v>35</v>
      </c>
      <c r="F252" s="11"/>
      <c r="G252" s="11"/>
      <c r="H252" s="11"/>
      <c r="I252" s="11"/>
      <c r="J252" s="11"/>
      <c r="K252" s="11"/>
      <c r="L252" s="10"/>
      <c r="M252" s="10"/>
      <c r="N252" s="10"/>
      <c r="O252" s="10"/>
    </row>
    <row r="253" spans="1:15" ht="15" customHeight="1" x14ac:dyDescent="0.25">
      <c r="A253" s="4" t="s">
        <v>4911</v>
      </c>
      <c r="B253" s="4">
        <f>'Gene Table'!B254</f>
        <v>43650</v>
      </c>
      <c r="C253" s="4" t="str">
        <f>'Gene Table'!C254</f>
        <v>TP53</v>
      </c>
      <c r="D253" s="11">
        <v>35</v>
      </c>
      <c r="E253" s="11">
        <v>35</v>
      </c>
      <c r="F253" s="11"/>
      <c r="G253" s="11"/>
      <c r="H253" s="11"/>
      <c r="I253" s="11"/>
      <c r="J253" s="11"/>
      <c r="K253" s="11"/>
      <c r="L253" s="10"/>
      <c r="M253" s="10"/>
      <c r="N253" s="10"/>
      <c r="O253" s="10"/>
    </row>
    <row r="254" spans="1:15" ht="15" customHeight="1" x14ac:dyDescent="0.25">
      <c r="A254" s="4" t="s">
        <v>4912</v>
      </c>
      <c r="B254" s="4">
        <f>'Gene Table'!B255</f>
        <v>43687</v>
      </c>
      <c r="C254" s="4" t="str">
        <f>'Gene Table'!C255</f>
        <v>TP53</v>
      </c>
      <c r="D254" s="11">
        <v>35</v>
      </c>
      <c r="E254" s="11">
        <v>35</v>
      </c>
      <c r="F254" s="11"/>
      <c r="G254" s="11"/>
      <c r="H254" s="11"/>
      <c r="I254" s="11"/>
      <c r="J254" s="11"/>
      <c r="K254" s="11"/>
      <c r="L254" s="10"/>
      <c r="M254" s="10"/>
      <c r="N254" s="10"/>
      <c r="O254" s="10"/>
    </row>
    <row r="255" spans="1:15" ht="15" customHeight="1" x14ac:dyDescent="0.25">
      <c r="A255" s="4" t="s">
        <v>4913</v>
      </c>
      <c r="B255" s="4">
        <f>'Gene Table'!B256</f>
        <v>10667</v>
      </c>
      <c r="C255" s="4" t="str">
        <f>'Gene Table'!C256</f>
        <v>TP53</v>
      </c>
      <c r="D255" s="11">
        <v>30.799999999999997</v>
      </c>
      <c r="E255" s="11">
        <v>35</v>
      </c>
      <c r="F255" s="11"/>
      <c r="G255" s="11"/>
      <c r="H255" s="11"/>
      <c r="I255" s="11"/>
      <c r="J255" s="11"/>
      <c r="K255" s="11"/>
      <c r="L255" s="10"/>
      <c r="M255" s="10"/>
      <c r="N255" s="10"/>
      <c r="O255" s="10"/>
    </row>
    <row r="256" spans="1:15" ht="15" customHeight="1" x14ac:dyDescent="0.25">
      <c r="A256" s="4" t="s">
        <v>4914</v>
      </c>
      <c r="B256" s="4">
        <f>'Gene Table'!B257</f>
        <v>10758</v>
      </c>
      <c r="C256" s="4" t="str">
        <f>'Gene Table'!C257</f>
        <v>TP53</v>
      </c>
      <c r="D256" s="11">
        <v>35</v>
      </c>
      <c r="E256" s="11">
        <v>35</v>
      </c>
      <c r="F256" s="11"/>
      <c r="G256" s="11"/>
      <c r="H256" s="11"/>
      <c r="I256" s="11"/>
      <c r="J256" s="11"/>
      <c r="K256" s="11"/>
      <c r="L256" s="10"/>
      <c r="M256" s="10"/>
      <c r="N256" s="10"/>
      <c r="O256" s="10"/>
    </row>
    <row r="257" spans="1:15" ht="15" customHeight="1" x14ac:dyDescent="0.25">
      <c r="A257" s="4" t="s">
        <v>4915</v>
      </c>
      <c r="B257" s="4">
        <f>'Gene Table'!B258</f>
        <v>10725</v>
      </c>
      <c r="C257" s="4" t="str">
        <f>'Gene Table'!C258</f>
        <v>TP53</v>
      </c>
      <c r="D257" s="11">
        <v>35</v>
      </c>
      <c r="E257" s="11">
        <v>35</v>
      </c>
      <c r="F257" s="11"/>
      <c r="G257" s="11"/>
      <c r="H257" s="11"/>
      <c r="I257" s="11"/>
      <c r="J257" s="11"/>
      <c r="K257" s="11"/>
      <c r="L257" s="10"/>
      <c r="M257" s="10"/>
      <c r="N257" s="10"/>
      <c r="O257" s="10"/>
    </row>
    <row r="258" spans="1:15" ht="15" customHeight="1" x14ac:dyDescent="0.25">
      <c r="A258" s="4" t="s">
        <v>4916</v>
      </c>
      <c r="B258" s="4">
        <f>'Gene Table'!B259</f>
        <v>10731</v>
      </c>
      <c r="C258" s="4" t="str">
        <f>'Gene Table'!C259</f>
        <v>TP53</v>
      </c>
      <c r="D258" s="11">
        <v>35</v>
      </c>
      <c r="E258" s="11">
        <v>35</v>
      </c>
      <c r="F258" s="11"/>
      <c r="G258" s="11"/>
      <c r="H258" s="11"/>
      <c r="I258" s="11"/>
      <c r="J258" s="11"/>
      <c r="K258" s="11"/>
      <c r="L258" s="10"/>
      <c r="M258" s="10"/>
      <c r="N258" s="10"/>
      <c r="O258" s="10"/>
    </row>
    <row r="259" spans="1:15" ht="15" customHeight="1" x14ac:dyDescent="0.25">
      <c r="A259" s="4" t="s">
        <v>4917</v>
      </c>
      <c r="B259" s="4">
        <f>'Gene Table'!B260</f>
        <v>10834</v>
      </c>
      <c r="C259" s="4" t="str">
        <f>'Gene Table'!C260</f>
        <v>TP53</v>
      </c>
      <c r="D259" s="11">
        <v>35</v>
      </c>
      <c r="E259" s="11">
        <v>35</v>
      </c>
      <c r="F259" s="11"/>
      <c r="G259" s="11"/>
      <c r="H259" s="11"/>
      <c r="I259" s="11"/>
      <c r="J259" s="11"/>
      <c r="K259" s="11"/>
      <c r="L259" s="10"/>
      <c r="M259" s="10"/>
      <c r="N259" s="10"/>
      <c r="O259" s="10"/>
    </row>
    <row r="260" spans="1:15" ht="15" customHeight="1" x14ac:dyDescent="0.25">
      <c r="A260" s="4" t="s">
        <v>4918</v>
      </c>
      <c r="B260" s="4">
        <f>'Gene Table'!B261</f>
        <v>11063</v>
      </c>
      <c r="C260" s="4" t="str">
        <f>'Gene Table'!C261</f>
        <v>TP53</v>
      </c>
      <c r="D260" s="11">
        <v>35</v>
      </c>
      <c r="E260" s="11">
        <v>35</v>
      </c>
      <c r="F260" s="11"/>
      <c r="G260" s="11"/>
      <c r="H260" s="11"/>
      <c r="I260" s="11"/>
      <c r="J260" s="11"/>
      <c r="K260" s="11"/>
      <c r="L260" s="10"/>
      <c r="M260" s="10"/>
      <c r="N260" s="10"/>
      <c r="O260" s="10"/>
    </row>
    <row r="261" spans="1:15" ht="15" customHeight="1" x14ac:dyDescent="0.25">
      <c r="A261" s="4" t="s">
        <v>4919</v>
      </c>
      <c r="B261" s="4">
        <f>'Gene Table'!B262</f>
        <v>11059</v>
      </c>
      <c r="C261" s="4" t="str">
        <f>'Gene Table'!C262</f>
        <v>TP53</v>
      </c>
      <c r="D261" s="11">
        <v>35</v>
      </c>
      <c r="E261" s="11">
        <v>35</v>
      </c>
      <c r="F261" s="11"/>
      <c r="G261" s="11"/>
      <c r="H261" s="11"/>
      <c r="I261" s="11"/>
      <c r="J261" s="11"/>
      <c r="K261" s="11"/>
      <c r="L261" s="10"/>
      <c r="M261" s="10"/>
      <c r="N261" s="10"/>
      <c r="O261" s="10"/>
    </row>
    <row r="262" spans="1:15" ht="15" customHeight="1" x14ac:dyDescent="0.25">
      <c r="A262" s="4" t="s">
        <v>4920</v>
      </c>
      <c r="B262" s="4">
        <f>'Gene Table'!B263</f>
        <v>43778</v>
      </c>
      <c r="C262" s="4" t="str">
        <f>'Gene Table'!C263</f>
        <v>TP53</v>
      </c>
      <c r="D262" s="11">
        <v>35</v>
      </c>
      <c r="E262" s="11">
        <v>35</v>
      </c>
      <c r="F262" s="11"/>
      <c r="G262" s="11"/>
      <c r="H262" s="11"/>
      <c r="I262" s="11"/>
      <c r="J262" s="11"/>
      <c r="K262" s="11"/>
      <c r="L262" s="10"/>
      <c r="M262" s="10"/>
      <c r="N262" s="10"/>
      <c r="O262" s="10"/>
    </row>
    <row r="263" spans="1:15" ht="15" customHeight="1" x14ac:dyDescent="0.25">
      <c r="A263" s="4" t="s">
        <v>4921</v>
      </c>
      <c r="B263" s="4">
        <f>'Gene Table'!B264</f>
        <v>10777</v>
      </c>
      <c r="C263" s="4" t="str">
        <f>'Gene Table'!C264</f>
        <v>TP53</v>
      </c>
      <c r="D263" s="11">
        <v>35</v>
      </c>
      <c r="E263" s="11">
        <v>35</v>
      </c>
      <c r="F263" s="11"/>
      <c r="G263" s="11"/>
      <c r="H263" s="11"/>
      <c r="I263" s="11"/>
      <c r="J263" s="11"/>
      <c r="K263" s="11"/>
      <c r="L263" s="10"/>
      <c r="M263" s="10"/>
      <c r="N263" s="10"/>
      <c r="O263" s="10"/>
    </row>
    <row r="264" spans="1:15" ht="15" customHeight="1" x14ac:dyDescent="0.25">
      <c r="A264" s="4" t="s">
        <v>4922</v>
      </c>
      <c r="B264" s="4">
        <f>'Gene Table'!B265</f>
        <v>10709</v>
      </c>
      <c r="C264" s="4" t="str">
        <f>'Gene Table'!C265</f>
        <v>TP53</v>
      </c>
      <c r="D264" s="11">
        <v>35</v>
      </c>
      <c r="E264" s="11">
        <v>35</v>
      </c>
      <c r="F264" s="11"/>
      <c r="G264" s="11"/>
      <c r="H264" s="11"/>
      <c r="I264" s="11"/>
      <c r="J264" s="11"/>
      <c r="K264" s="11"/>
      <c r="L264" s="10"/>
      <c r="M264" s="10"/>
      <c r="N264" s="10"/>
      <c r="O264" s="10"/>
    </row>
    <row r="265" spans="1:15" ht="15" customHeight="1" x14ac:dyDescent="0.25">
      <c r="A265" s="4" t="s">
        <v>4923</v>
      </c>
      <c r="B265" s="4">
        <f>'Gene Table'!B266</f>
        <v>10812</v>
      </c>
      <c r="C265" s="4" t="str">
        <f>'Gene Table'!C266</f>
        <v>TP53</v>
      </c>
      <c r="D265" s="11">
        <v>35</v>
      </c>
      <c r="E265" s="11">
        <v>35</v>
      </c>
      <c r="F265" s="11"/>
      <c r="G265" s="11"/>
      <c r="H265" s="11"/>
      <c r="I265" s="11"/>
      <c r="J265" s="11"/>
      <c r="K265" s="11"/>
      <c r="L265" s="10"/>
      <c r="M265" s="10"/>
      <c r="N265" s="10"/>
      <c r="O265" s="10"/>
    </row>
    <row r="266" spans="1:15" ht="15" customHeight="1" x14ac:dyDescent="0.25">
      <c r="A266" s="4" t="s">
        <v>4924</v>
      </c>
      <c r="B266" s="4">
        <f>'Gene Table'!B267</f>
        <v>10646</v>
      </c>
      <c r="C266" s="4" t="str">
        <f>'Gene Table'!C267</f>
        <v>TP53</v>
      </c>
      <c r="D266" s="11">
        <v>35</v>
      </c>
      <c r="E266" s="11">
        <v>35</v>
      </c>
      <c r="F266" s="11"/>
      <c r="G266" s="11"/>
      <c r="H266" s="11"/>
      <c r="I266" s="11"/>
      <c r="J266" s="11"/>
      <c r="K266" s="11"/>
      <c r="L266" s="10"/>
      <c r="M266" s="10"/>
      <c r="N266" s="10"/>
      <c r="O266" s="10"/>
    </row>
    <row r="267" spans="1:15" ht="15" customHeight="1" x14ac:dyDescent="0.25">
      <c r="A267" s="4" t="s">
        <v>4925</v>
      </c>
      <c r="B267" s="4">
        <f>'Gene Table'!B268</f>
        <v>10810</v>
      </c>
      <c r="C267" s="4" t="str">
        <f>'Gene Table'!C268</f>
        <v>TP53</v>
      </c>
      <c r="D267" s="11">
        <v>35</v>
      </c>
      <c r="E267" s="11">
        <v>35</v>
      </c>
      <c r="F267" s="11"/>
      <c r="G267" s="11"/>
      <c r="H267" s="11"/>
      <c r="I267" s="11"/>
      <c r="J267" s="11"/>
      <c r="K267" s="11"/>
      <c r="L267" s="10"/>
      <c r="M267" s="10"/>
      <c r="N267" s="10"/>
      <c r="O267" s="10"/>
    </row>
    <row r="268" spans="1:15" ht="15" customHeight="1" x14ac:dyDescent="0.25">
      <c r="A268" s="4" t="s">
        <v>4926</v>
      </c>
      <c r="B268" s="4">
        <f>'Gene Table'!B269</f>
        <v>10941</v>
      </c>
      <c r="C268" s="4" t="str">
        <f>'Gene Table'!C269</f>
        <v>TP53</v>
      </c>
      <c r="D268" s="11">
        <v>35</v>
      </c>
      <c r="E268" s="11">
        <v>35</v>
      </c>
      <c r="F268" s="11"/>
      <c r="G268" s="11"/>
      <c r="H268" s="11"/>
      <c r="I268" s="11"/>
      <c r="J268" s="11"/>
      <c r="K268" s="11"/>
      <c r="L268" s="10"/>
      <c r="M268" s="10"/>
      <c r="N268" s="10"/>
      <c r="O268" s="10"/>
    </row>
    <row r="269" spans="1:15" ht="15" customHeight="1" x14ac:dyDescent="0.25">
      <c r="A269" s="4" t="s">
        <v>4927</v>
      </c>
      <c r="B269" s="4">
        <f>'Gene Table'!B270</f>
        <v>11524</v>
      </c>
      <c r="C269" s="4" t="str">
        <f>'Gene Table'!C270</f>
        <v>TP53</v>
      </c>
      <c r="D269" s="11">
        <v>35</v>
      </c>
      <c r="E269" s="11">
        <v>35</v>
      </c>
      <c r="F269" s="11"/>
      <c r="G269" s="11"/>
      <c r="H269" s="11"/>
      <c r="I269" s="11"/>
      <c r="J269" s="11"/>
      <c r="K269" s="11"/>
      <c r="L269" s="10"/>
      <c r="M269" s="10"/>
      <c r="N269" s="10"/>
      <c r="O269" s="10"/>
    </row>
    <row r="270" spans="1:15" ht="15" customHeight="1" x14ac:dyDescent="0.25">
      <c r="A270" s="4" t="s">
        <v>4928</v>
      </c>
      <c r="B270" s="4">
        <f>'Gene Table'!B271</f>
        <v>10883</v>
      </c>
      <c r="C270" s="4" t="str">
        <f>'Gene Table'!C271</f>
        <v>TP53</v>
      </c>
      <c r="D270" s="11">
        <v>35</v>
      </c>
      <c r="E270" s="11">
        <v>35</v>
      </c>
      <c r="F270" s="11"/>
      <c r="G270" s="11"/>
      <c r="H270" s="11"/>
      <c r="I270" s="11"/>
      <c r="J270" s="11"/>
      <c r="K270" s="11"/>
      <c r="L270" s="10"/>
      <c r="M270" s="10"/>
      <c r="N270" s="10"/>
      <c r="O270" s="10"/>
    </row>
    <row r="271" spans="1:15" ht="15" customHeight="1" x14ac:dyDescent="0.25">
      <c r="A271" s="4" t="s">
        <v>4929</v>
      </c>
      <c r="B271" s="4">
        <f>'Gene Table'!B272</f>
        <v>6932</v>
      </c>
      <c r="C271" s="4" t="str">
        <f>'Gene Table'!C272</f>
        <v>TP53</v>
      </c>
      <c r="D271" s="11">
        <v>35</v>
      </c>
      <c r="E271" s="11">
        <v>35</v>
      </c>
      <c r="F271" s="11"/>
      <c r="G271" s="11"/>
      <c r="H271" s="11"/>
      <c r="I271" s="11"/>
      <c r="J271" s="11"/>
      <c r="K271" s="11"/>
      <c r="L271" s="10"/>
      <c r="M271" s="10"/>
      <c r="N271" s="10"/>
      <c r="O271" s="10"/>
    </row>
    <row r="272" spans="1:15" ht="15" customHeight="1" x14ac:dyDescent="0.25">
      <c r="A272" s="4" t="s">
        <v>4930</v>
      </c>
      <c r="B272" s="4">
        <f>'Gene Table'!B273</f>
        <v>11081</v>
      </c>
      <c r="C272" s="4" t="str">
        <f>'Gene Table'!C273</f>
        <v>TP53</v>
      </c>
      <c r="D272" s="11">
        <v>35</v>
      </c>
      <c r="E272" s="11">
        <v>35</v>
      </c>
      <c r="F272" s="11"/>
      <c r="G272" s="11"/>
      <c r="H272" s="11"/>
      <c r="I272" s="11"/>
      <c r="J272" s="11"/>
      <c r="K272" s="11"/>
      <c r="L272" s="10"/>
      <c r="M272" s="10"/>
      <c r="N272" s="10"/>
      <c r="O272" s="10"/>
    </row>
    <row r="273" spans="1:15" ht="15" customHeight="1" x14ac:dyDescent="0.25">
      <c r="A273" s="4" t="s">
        <v>4931</v>
      </c>
      <c r="B273" s="4">
        <f>'Gene Table'!B274</f>
        <v>43606</v>
      </c>
      <c r="C273" s="4" t="str">
        <f>'Gene Table'!C274</f>
        <v>TP53</v>
      </c>
      <c r="D273" s="11">
        <v>35</v>
      </c>
      <c r="E273" s="11">
        <v>35</v>
      </c>
      <c r="F273" s="11"/>
      <c r="G273" s="11"/>
      <c r="H273" s="11"/>
      <c r="I273" s="11"/>
      <c r="J273" s="11"/>
      <c r="K273" s="11"/>
      <c r="L273" s="10"/>
      <c r="M273" s="10"/>
      <c r="N273" s="10"/>
      <c r="O273" s="10"/>
    </row>
    <row r="274" spans="1:15" ht="15" customHeight="1" x14ac:dyDescent="0.25">
      <c r="A274" s="4" t="s">
        <v>4932</v>
      </c>
      <c r="B274" s="4">
        <f>'Gene Table'!B275</f>
        <v>11196</v>
      </c>
      <c r="C274" s="4" t="str">
        <f>'Gene Table'!C275</f>
        <v>TP53</v>
      </c>
      <c r="D274" s="11">
        <v>30</v>
      </c>
      <c r="E274" s="11">
        <v>35</v>
      </c>
      <c r="F274" s="11"/>
      <c r="G274" s="11"/>
      <c r="H274" s="11"/>
      <c r="I274" s="11"/>
      <c r="J274" s="11"/>
      <c r="K274" s="11"/>
      <c r="L274" s="10"/>
      <c r="M274" s="10"/>
      <c r="N274" s="10"/>
      <c r="O274" s="10"/>
    </row>
    <row r="275" spans="1:15" ht="15" customHeight="1" x14ac:dyDescent="0.25">
      <c r="A275" s="4" t="s">
        <v>4933</v>
      </c>
      <c r="B275" s="4">
        <f>'Gene Table'!B276</f>
        <v>43555</v>
      </c>
      <c r="C275" s="4" t="str">
        <f>'Gene Table'!C276</f>
        <v>TP53</v>
      </c>
      <c r="D275" s="11">
        <v>35</v>
      </c>
      <c r="E275" s="11">
        <v>35</v>
      </c>
      <c r="F275" s="11"/>
      <c r="G275" s="11"/>
      <c r="H275" s="11"/>
      <c r="I275" s="11"/>
      <c r="J275" s="11"/>
      <c r="K275" s="11"/>
      <c r="L275" s="10"/>
      <c r="M275" s="10"/>
      <c r="N275" s="10"/>
      <c r="O275" s="10"/>
    </row>
    <row r="276" spans="1:15" ht="15" customHeight="1" x14ac:dyDescent="0.25">
      <c r="A276" s="4" t="s">
        <v>4934</v>
      </c>
      <c r="B276" s="4">
        <f>'Gene Table'!B277</f>
        <v>10656</v>
      </c>
      <c r="C276" s="4" t="str">
        <f>'Gene Table'!C277</f>
        <v>TP53</v>
      </c>
      <c r="D276" s="11">
        <v>35</v>
      </c>
      <c r="E276" s="11">
        <v>35</v>
      </c>
      <c r="F276" s="11"/>
      <c r="G276" s="11"/>
      <c r="H276" s="11"/>
      <c r="I276" s="11"/>
      <c r="J276" s="11"/>
      <c r="K276" s="11"/>
      <c r="L276" s="10"/>
      <c r="M276" s="10"/>
      <c r="N276" s="10"/>
      <c r="O276" s="10"/>
    </row>
    <row r="277" spans="1:15" ht="15" customHeight="1" x14ac:dyDescent="0.25">
      <c r="A277" s="4" t="s">
        <v>4935</v>
      </c>
      <c r="B277" s="4">
        <f>'Gene Table'!B278</f>
        <v>10662</v>
      </c>
      <c r="C277" s="4" t="str">
        <f>'Gene Table'!C278</f>
        <v>TP53</v>
      </c>
      <c r="D277" s="11">
        <v>35</v>
      </c>
      <c r="E277" s="11">
        <v>35</v>
      </c>
      <c r="F277" s="11"/>
      <c r="G277" s="11"/>
      <c r="H277" s="11"/>
      <c r="I277" s="11"/>
      <c r="J277" s="11"/>
      <c r="K277" s="11"/>
      <c r="L277" s="10"/>
      <c r="M277" s="10"/>
      <c r="N277" s="10"/>
      <c r="O277" s="10"/>
    </row>
    <row r="278" spans="1:15" ht="15" customHeight="1" x14ac:dyDescent="0.25">
      <c r="A278" s="4" t="s">
        <v>4936</v>
      </c>
      <c r="B278" s="4">
        <f>'Gene Table'!B279</f>
        <v>6549</v>
      </c>
      <c r="C278" s="4" t="str">
        <f>'Gene Table'!C279</f>
        <v>TP53</v>
      </c>
      <c r="D278" s="11">
        <v>35</v>
      </c>
      <c r="E278" s="11">
        <v>35</v>
      </c>
      <c r="F278" s="11"/>
      <c r="G278" s="11"/>
      <c r="H278" s="11"/>
      <c r="I278" s="11"/>
      <c r="J278" s="11"/>
      <c r="K278" s="11"/>
      <c r="L278" s="10"/>
      <c r="M278" s="10"/>
      <c r="N278" s="10"/>
      <c r="O278" s="10"/>
    </row>
    <row r="279" spans="1:15" ht="15" customHeight="1" x14ac:dyDescent="0.25">
      <c r="A279" s="4" t="s">
        <v>4937</v>
      </c>
      <c r="B279" s="4">
        <f>'Gene Table'!B280</f>
        <v>10668</v>
      </c>
      <c r="C279" s="4" t="str">
        <f>'Gene Table'!C280</f>
        <v>TP53</v>
      </c>
      <c r="D279" s="11">
        <v>35</v>
      </c>
      <c r="E279" s="11">
        <v>35</v>
      </c>
      <c r="F279" s="11"/>
      <c r="G279" s="11"/>
      <c r="H279" s="11"/>
      <c r="I279" s="11"/>
      <c r="J279" s="11"/>
      <c r="K279" s="11"/>
      <c r="L279" s="10"/>
      <c r="M279" s="10"/>
      <c r="N279" s="10"/>
      <c r="O279" s="10"/>
    </row>
    <row r="280" spans="1:15" ht="15" customHeight="1" x14ac:dyDescent="0.25">
      <c r="A280" s="4" t="s">
        <v>4938</v>
      </c>
      <c r="B280" s="4">
        <f>'Gene Table'!B281</f>
        <v>43629</v>
      </c>
      <c r="C280" s="4" t="str">
        <f>'Gene Table'!C281</f>
        <v>TP53</v>
      </c>
      <c r="D280" s="11">
        <v>35</v>
      </c>
      <c r="E280" s="11">
        <v>35</v>
      </c>
      <c r="F280" s="11"/>
      <c r="G280" s="11"/>
      <c r="H280" s="11"/>
      <c r="I280" s="11"/>
      <c r="J280" s="11"/>
      <c r="K280" s="11"/>
      <c r="L280" s="10"/>
      <c r="M280" s="10"/>
      <c r="N280" s="10"/>
      <c r="O280" s="10"/>
    </row>
    <row r="281" spans="1:15" ht="15" customHeight="1" x14ac:dyDescent="0.25">
      <c r="A281" s="4" t="s">
        <v>4939</v>
      </c>
      <c r="B281" s="4">
        <f>'Gene Table'!B282</f>
        <v>43871</v>
      </c>
      <c r="C281" s="4" t="str">
        <f>'Gene Table'!C282</f>
        <v>TP53</v>
      </c>
      <c r="D281" s="11">
        <v>35</v>
      </c>
      <c r="E281" s="11">
        <v>35</v>
      </c>
      <c r="F281" s="11"/>
      <c r="G281" s="11"/>
      <c r="H281" s="11"/>
      <c r="I281" s="11"/>
      <c r="J281" s="11"/>
      <c r="K281" s="11"/>
      <c r="L281" s="10"/>
      <c r="M281" s="10"/>
      <c r="N281" s="10"/>
      <c r="O281" s="10"/>
    </row>
    <row r="282" spans="1:15" ht="15" customHeight="1" x14ac:dyDescent="0.25">
      <c r="A282" s="4" t="s">
        <v>4940</v>
      </c>
      <c r="B282" s="4">
        <f>'Gene Table'!B283</f>
        <v>10817</v>
      </c>
      <c r="C282" s="4" t="str">
        <f>'Gene Table'!C283</f>
        <v>TP53</v>
      </c>
      <c r="D282" s="11">
        <v>35</v>
      </c>
      <c r="E282" s="11">
        <v>28</v>
      </c>
      <c r="F282" s="11"/>
      <c r="G282" s="11"/>
      <c r="H282" s="11"/>
      <c r="I282" s="11"/>
      <c r="J282" s="11"/>
      <c r="K282" s="11"/>
      <c r="L282" s="10"/>
      <c r="M282" s="10"/>
      <c r="N282" s="10"/>
      <c r="O282" s="10"/>
    </row>
    <row r="283" spans="1:15" ht="15" customHeight="1" x14ac:dyDescent="0.25">
      <c r="A283" s="4" t="s">
        <v>4941</v>
      </c>
      <c r="B283" s="4">
        <f>'Gene Table'!B284</f>
        <v>10771</v>
      </c>
      <c r="C283" s="4" t="str">
        <f>'Gene Table'!C284</f>
        <v>TP53</v>
      </c>
      <c r="D283" s="11">
        <v>35</v>
      </c>
      <c r="E283" s="11">
        <v>35</v>
      </c>
      <c r="F283" s="11"/>
      <c r="G283" s="11"/>
      <c r="H283" s="11"/>
      <c r="I283" s="11"/>
      <c r="J283" s="11"/>
      <c r="K283" s="11"/>
      <c r="L283" s="10"/>
      <c r="M283" s="10"/>
      <c r="N283" s="10"/>
      <c r="O283" s="10"/>
    </row>
    <row r="284" spans="1:15" ht="15" customHeight="1" x14ac:dyDescent="0.25">
      <c r="A284" s="4" t="s">
        <v>4942</v>
      </c>
      <c r="B284" s="4">
        <f>'Gene Table'!B285</f>
        <v>10988</v>
      </c>
      <c r="C284" s="4" t="str">
        <f>'Gene Table'!C285</f>
        <v>TP53</v>
      </c>
      <c r="D284" s="11">
        <v>35</v>
      </c>
      <c r="E284" s="11">
        <v>35</v>
      </c>
      <c r="F284" s="11"/>
      <c r="G284" s="11"/>
      <c r="H284" s="11"/>
      <c r="I284" s="11"/>
      <c r="J284" s="11"/>
      <c r="K284" s="11"/>
      <c r="L284" s="10"/>
      <c r="M284" s="10"/>
      <c r="N284" s="10"/>
      <c r="O284" s="10"/>
    </row>
    <row r="285" spans="1:15" ht="15" customHeight="1" x14ac:dyDescent="0.25">
      <c r="A285" s="4" t="s">
        <v>4943</v>
      </c>
      <c r="B285" s="4">
        <f>'Gene Table'!B286</f>
        <v>10794</v>
      </c>
      <c r="C285" s="4" t="str">
        <f>'Gene Table'!C286</f>
        <v>TP53</v>
      </c>
      <c r="D285" s="11">
        <v>35</v>
      </c>
      <c r="E285" s="11">
        <v>35</v>
      </c>
      <c r="F285" s="11"/>
      <c r="G285" s="11"/>
      <c r="H285" s="11"/>
      <c r="I285" s="11"/>
      <c r="J285" s="11"/>
      <c r="K285" s="11"/>
      <c r="L285" s="10"/>
      <c r="M285" s="10"/>
      <c r="N285" s="10"/>
      <c r="O285" s="10"/>
    </row>
    <row r="286" spans="1:15" ht="15" customHeight="1" x14ac:dyDescent="0.25">
      <c r="A286" s="4" t="s">
        <v>4944</v>
      </c>
      <c r="B286" s="4">
        <f>'Gene Table'!B287</f>
        <v>10867</v>
      </c>
      <c r="C286" s="4" t="str">
        <f>'Gene Table'!C287</f>
        <v>TP53</v>
      </c>
      <c r="D286" s="11">
        <v>35</v>
      </c>
      <c r="E286" s="11">
        <v>35</v>
      </c>
      <c r="F286" s="11"/>
      <c r="G286" s="11"/>
      <c r="H286" s="11"/>
      <c r="I286" s="11"/>
      <c r="J286" s="11"/>
      <c r="K286" s="11"/>
      <c r="L286" s="10"/>
      <c r="M286" s="10"/>
      <c r="N286" s="10"/>
      <c r="O286" s="10"/>
    </row>
    <row r="287" spans="1:15" ht="15" customHeight="1" x14ac:dyDescent="0.25">
      <c r="A287" s="4" t="s">
        <v>4945</v>
      </c>
      <c r="B287" s="4">
        <f>'Gene Table'!B288</f>
        <v>10958</v>
      </c>
      <c r="C287" s="4" t="str">
        <f>'Gene Table'!C288</f>
        <v>TP53</v>
      </c>
      <c r="D287" s="11">
        <v>35</v>
      </c>
      <c r="E287" s="11">
        <v>35</v>
      </c>
      <c r="F287" s="11"/>
      <c r="G287" s="11"/>
      <c r="H287" s="11"/>
      <c r="I287" s="11"/>
      <c r="J287" s="11"/>
      <c r="K287" s="11"/>
      <c r="L287" s="10"/>
      <c r="M287" s="10"/>
      <c r="N287" s="10"/>
      <c r="O287" s="10"/>
    </row>
    <row r="288" spans="1:15" ht="15" customHeight="1" x14ac:dyDescent="0.25">
      <c r="A288" s="4" t="s">
        <v>4946</v>
      </c>
      <c r="B288" s="4">
        <f>'Gene Table'!B289</f>
        <v>10719</v>
      </c>
      <c r="C288" s="4" t="str">
        <f>'Gene Table'!C289</f>
        <v>TP53</v>
      </c>
      <c r="D288" s="11">
        <v>35</v>
      </c>
      <c r="E288" s="11">
        <v>35</v>
      </c>
      <c r="F288" s="11"/>
      <c r="G288" s="11"/>
      <c r="H288" s="11"/>
      <c r="I288" s="11"/>
      <c r="J288" s="11"/>
      <c r="K288" s="11"/>
      <c r="L288" s="10"/>
      <c r="M288" s="10"/>
      <c r="N288" s="10"/>
      <c r="O288" s="10"/>
    </row>
    <row r="289" spans="1:15" ht="15" customHeight="1" x14ac:dyDescent="0.25">
      <c r="A289" s="4" t="s">
        <v>4947</v>
      </c>
      <c r="B289" s="4">
        <f>'Gene Table'!B290</f>
        <v>10891</v>
      </c>
      <c r="C289" s="4" t="str">
        <f>'Gene Table'!C290</f>
        <v>TP53</v>
      </c>
      <c r="D289" s="11">
        <v>35</v>
      </c>
      <c r="E289" s="11">
        <v>35</v>
      </c>
      <c r="F289" s="11"/>
      <c r="G289" s="11"/>
      <c r="H289" s="11"/>
      <c r="I289" s="11"/>
      <c r="J289" s="11"/>
      <c r="K289" s="11"/>
      <c r="L289" s="10"/>
      <c r="M289" s="10"/>
      <c r="N289" s="10"/>
      <c r="O289" s="10"/>
    </row>
    <row r="290" spans="1:15" ht="15" customHeight="1" x14ac:dyDescent="0.25">
      <c r="A290" s="4" t="s">
        <v>4948</v>
      </c>
      <c r="B290" s="4">
        <f>'Gene Table'!B291</f>
        <v>10659</v>
      </c>
      <c r="C290" s="4" t="str">
        <f>'Gene Table'!C291</f>
        <v>TP53</v>
      </c>
      <c r="D290" s="11">
        <v>35</v>
      </c>
      <c r="E290" s="11">
        <v>35</v>
      </c>
      <c r="F290" s="11"/>
      <c r="G290" s="11"/>
      <c r="H290" s="11"/>
      <c r="I290" s="11"/>
      <c r="J290" s="11"/>
      <c r="K290" s="11"/>
      <c r="L290" s="10"/>
      <c r="M290" s="10"/>
      <c r="N290" s="10"/>
      <c r="O290" s="10"/>
    </row>
    <row r="291" spans="1:15" ht="15" customHeight="1" x14ac:dyDescent="0.25">
      <c r="A291" s="4" t="s">
        <v>4949</v>
      </c>
      <c r="B291" s="4">
        <f>'Gene Table'!B292</f>
        <v>10660</v>
      </c>
      <c r="C291" s="4" t="str">
        <f>'Gene Table'!C292</f>
        <v>TP53</v>
      </c>
      <c r="D291" s="11">
        <v>35</v>
      </c>
      <c r="E291" s="11">
        <v>35</v>
      </c>
      <c r="F291" s="11"/>
      <c r="G291" s="11"/>
      <c r="H291" s="11"/>
      <c r="I291" s="11"/>
      <c r="J291" s="11"/>
      <c r="K291" s="11"/>
      <c r="L291" s="10"/>
      <c r="M291" s="10"/>
      <c r="N291" s="10"/>
      <c r="O291" s="10"/>
    </row>
    <row r="292" spans="1:15" ht="15" customHeight="1" x14ac:dyDescent="0.25">
      <c r="A292" s="4" t="s">
        <v>4950</v>
      </c>
      <c r="B292" s="4">
        <f>'Gene Table'!B293</f>
        <v>43896</v>
      </c>
      <c r="C292" s="4" t="str">
        <f>'Gene Table'!C293</f>
        <v>TP53</v>
      </c>
      <c r="D292" s="11">
        <v>35</v>
      </c>
      <c r="E292" s="11">
        <v>35</v>
      </c>
      <c r="F292" s="11"/>
      <c r="G292" s="11"/>
      <c r="H292" s="11"/>
      <c r="I292" s="11"/>
      <c r="J292" s="11"/>
      <c r="K292" s="11"/>
      <c r="L292" s="10"/>
      <c r="M292" s="10"/>
      <c r="N292" s="10"/>
      <c r="O292" s="10"/>
    </row>
    <row r="293" spans="1:15" ht="15" customHeight="1" x14ac:dyDescent="0.25">
      <c r="A293" s="4" t="s">
        <v>4951</v>
      </c>
      <c r="B293" s="4">
        <f>'Gene Table'!B294</f>
        <v>10779</v>
      </c>
      <c r="C293" s="4" t="str">
        <f>'Gene Table'!C294</f>
        <v>TP53</v>
      </c>
      <c r="D293" s="11">
        <v>35</v>
      </c>
      <c r="E293" s="11">
        <v>35</v>
      </c>
      <c r="F293" s="11"/>
      <c r="G293" s="11"/>
      <c r="H293" s="11"/>
      <c r="I293" s="11"/>
      <c r="J293" s="11"/>
      <c r="K293" s="11"/>
      <c r="L293" s="10"/>
      <c r="M293" s="10"/>
      <c r="N293" s="10"/>
      <c r="O293" s="10"/>
    </row>
    <row r="294" spans="1:15" ht="15" customHeight="1" x14ac:dyDescent="0.25">
      <c r="A294" s="4" t="s">
        <v>4952</v>
      </c>
      <c r="B294" s="4">
        <f>'Gene Table'!B295</f>
        <v>10893</v>
      </c>
      <c r="C294" s="4" t="str">
        <f>'Gene Table'!C295</f>
        <v>TP53</v>
      </c>
      <c r="D294" s="11">
        <v>35</v>
      </c>
      <c r="E294" s="11">
        <v>35</v>
      </c>
      <c r="F294" s="11"/>
      <c r="G294" s="11"/>
      <c r="H294" s="11"/>
      <c r="I294" s="11"/>
      <c r="J294" s="11"/>
      <c r="K294" s="11"/>
      <c r="L294" s="10"/>
      <c r="M294" s="10"/>
      <c r="N294" s="10"/>
      <c r="O294" s="10"/>
    </row>
    <row r="295" spans="1:15" ht="15" customHeight="1" x14ac:dyDescent="0.25">
      <c r="A295" s="4" t="s">
        <v>4953</v>
      </c>
      <c r="B295" s="4">
        <f>'Gene Table'!B296</f>
        <v>10701</v>
      </c>
      <c r="C295" s="4" t="str">
        <f>'Gene Table'!C296</f>
        <v>TP53</v>
      </c>
      <c r="D295" s="11">
        <v>35</v>
      </c>
      <c r="E295" s="11">
        <v>35</v>
      </c>
      <c r="F295" s="11"/>
      <c r="G295" s="11"/>
      <c r="H295" s="11"/>
      <c r="I295" s="11"/>
      <c r="J295" s="11"/>
      <c r="K295" s="11"/>
      <c r="L295" s="10"/>
      <c r="M295" s="10"/>
      <c r="N295" s="10"/>
      <c r="O295" s="10"/>
    </row>
    <row r="296" spans="1:15" ht="15" customHeight="1" x14ac:dyDescent="0.25">
      <c r="A296" s="4" t="s">
        <v>4954</v>
      </c>
      <c r="B296" s="4">
        <f>'Gene Table'!B297</f>
        <v>10939</v>
      </c>
      <c r="C296" s="4" t="str">
        <f>'Gene Table'!C297</f>
        <v>TP53</v>
      </c>
      <c r="D296" s="11">
        <v>35</v>
      </c>
      <c r="E296" s="11">
        <v>35</v>
      </c>
      <c r="F296" s="11"/>
      <c r="G296" s="11"/>
      <c r="H296" s="11"/>
      <c r="I296" s="11"/>
      <c r="J296" s="11"/>
      <c r="K296" s="11"/>
      <c r="L296" s="10"/>
      <c r="M296" s="10"/>
      <c r="N296" s="10"/>
      <c r="O296" s="10"/>
    </row>
    <row r="297" spans="1:15" ht="15" customHeight="1" x14ac:dyDescent="0.25">
      <c r="A297" s="4" t="s">
        <v>4955</v>
      </c>
      <c r="B297" s="4">
        <f>'Gene Table'!B298</f>
        <v>10887</v>
      </c>
      <c r="C297" s="4" t="str">
        <f>'Gene Table'!C298</f>
        <v>TP53</v>
      </c>
      <c r="D297" s="11">
        <v>35</v>
      </c>
      <c r="E297" s="11">
        <v>35</v>
      </c>
      <c r="F297" s="11"/>
      <c r="G297" s="11"/>
      <c r="H297" s="11"/>
      <c r="I297" s="11"/>
      <c r="J297" s="11"/>
      <c r="K297" s="11"/>
      <c r="L297" s="10"/>
      <c r="M297" s="10"/>
      <c r="N297" s="10"/>
      <c r="O297" s="10"/>
    </row>
    <row r="298" spans="1:15" ht="15" customHeight="1" x14ac:dyDescent="0.25">
      <c r="A298" s="4" t="s">
        <v>4956</v>
      </c>
      <c r="B298" s="4">
        <f>'Gene Table'!B299</f>
        <v>10863</v>
      </c>
      <c r="C298" s="4" t="str">
        <f>'Gene Table'!C299</f>
        <v>TP53</v>
      </c>
      <c r="D298" s="11">
        <v>35</v>
      </c>
      <c r="E298" s="11">
        <v>35</v>
      </c>
      <c r="F298" s="11"/>
      <c r="G298" s="11"/>
      <c r="H298" s="11"/>
      <c r="I298" s="11"/>
      <c r="J298" s="11"/>
      <c r="K298" s="11"/>
      <c r="L298" s="10"/>
      <c r="M298" s="10"/>
      <c r="N298" s="10"/>
      <c r="O298" s="10"/>
    </row>
    <row r="299" spans="1:15" ht="15" customHeight="1" x14ac:dyDescent="0.25">
      <c r="A299" s="4" t="s">
        <v>4957</v>
      </c>
      <c r="B299" s="4">
        <f>'Gene Table'!B300</f>
        <v>43714</v>
      </c>
      <c r="C299" s="4" t="str">
        <f>'Gene Table'!C300</f>
        <v>TP53</v>
      </c>
      <c r="D299" s="11">
        <v>35</v>
      </c>
      <c r="E299" s="11">
        <v>35</v>
      </c>
      <c r="F299" s="11"/>
      <c r="G299" s="11"/>
      <c r="H299" s="11"/>
      <c r="I299" s="11"/>
      <c r="J299" s="11"/>
      <c r="K299" s="11"/>
      <c r="L299" s="10"/>
      <c r="M299" s="10"/>
      <c r="N299" s="10"/>
      <c r="O299" s="10"/>
    </row>
    <row r="300" spans="1:15" ht="15" customHeight="1" x14ac:dyDescent="0.25">
      <c r="A300" s="4" t="s">
        <v>4958</v>
      </c>
      <c r="B300" s="4">
        <f>'Gene Table'!B301</f>
        <v>10728</v>
      </c>
      <c r="C300" s="4" t="str">
        <f>'Gene Table'!C301</f>
        <v>TP53</v>
      </c>
      <c r="D300" s="11">
        <v>35</v>
      </c>
      <c r="E300" s="11">
        <v>35</v>
      </c>
      <c r="F300" s="11"/>
      <c r="G300" s="11"/>
      <c r="H300" s="11"/>
      <c r="I300" s="11"/>
      <c r="J300" s="11"/>
      <c r="K300" s="11"/>
      <c r="L300" s="10"/>
      <c r="M300" s="10"/>
      <c r="N300" s="10"/>
      <c r="O300" s="10"/>
    </row>
    <row r="301" spans="1:15" ht="15" customHeight="1" x14ac:dyDescent="0.25">
      <c r="A301" s="4" t="s">
        <v>4959</v>
      </c>
      <c r="B301" s="4">
        <f>'Gene Table'!B302</f>
        <v>10724</v>
      </c>
      <c r="C301" s="4" t="str">
        <f>'Gene Table'!C302</f>
        <v>TP53</v>
      </c>
      <c r="D301" s="11">
        <v>35</v>
      </c>
      <c r="E301" s="11">
        <v>35</v>
      </c>
      <c r="F301" s="11"/>
      <c r="G301" s="11"/>
      <c r="H301" s="11"/>
      <c r="I301" s="11"/>
      <c r="J301" s="11"/>
      <c r="K301" s="11"/>
      <c r="L301" s="10"/>
      <c r="M301" s="10"/>
      <c r="N301" s="10"/>
      <c r="O301" s="10"/>
    </row>
    <row r="302" spans="1:15" ht="15" customHeight="1" x14ac:dyDescent="0.25">
      <c r="A302" s="4" t="s">
        <v>4960</v>
      </c>
      <c r="B302" s="4">
        <f>'Gene Table'!B303</f>
        <v>43585</v>
      </c>
      <c r="C302" s="4" t="str">
        <f>'Gene Table'!C303</f>
        <v>TP53</v>
      </c>
      <c r="D302" s="11">
        <v>35</v>
      </c>
      <c r="E302" s="11">
        <v>35</v>
      </c>
      <c r="F302" s="11"/>
      <c r="G302" s="11"/>
      <c r="H302" s="11"/>
      <c r="I302" s="11"/>
      <c r="J302" s="11"/>
      <c r="K302" s="11"/>
      <c r="L302" s="10"/>
      <c r="M302" s="10"/>
      <c r="N302" s="10"/>
      <c r="O302" s="10"/>
    </row>
    <row r="303" spans="1:15" ht="15" customHeight="1" x14ac:dyDescent="0.25">
      <c r="A303" s="4" t="s">
        <v>4961</v>
      </c>
      <c r="B303" s="4">
        <f>'Gene Table'!B304</f>
        <v>10992</v>
      </c>
      <c r="C303" s="4" t="str">
        <f>'Gene Table'!C304</f>
        <v>TP53</v>
      </c>
      <c r="D303" s="11">
        <v>35</v>
      </c>
      <c r="E303" s="11">
        <v>35</v>
      </c>
      <c r="F303" s="11"/>
      <c r="G303" s="11"/>
      <c r="H303" s="11"/>
      <c r="I303" s="11"/>
      <c r="J303" s="11"/>
      <c r="K303" s="11"/>
      <c r="L303" s="10"/>
      <c r="M303" s="10"/>
      <c r="N303" s="10"/>
      <c r="O303" s="10"/>
    </row>
    <row r="304" spans="1:15" ht="15" customHeight="1" x14ac:dyDescent="0.25">
      <c r="A304" s="4" t="s">
        <v>4962</v>
      </c>
      <c r="B304" s="4">
        <f>'Gene Table'!B305</f>
        <v>10704</v>
      </c>
      <c r="C304" s="4" t="str">
        <f>'Gene Table'!C305</f>
        <v>TP53</v>
      </c>
      <c r="D304" s="11">
        <v>35</v>
      </c>
      <c r="E304" s="11">
        <v>35</v>
      </c>
      <c r="F304" s="11"/>
      <c r="G304" s="11"/>
      <c r="H304" s="11"/>
      <c r="I304" s="11"/>
      <c r="J304" s="11"/>
      <c r="K304" s="11"/>
      <c r="L304" s="10"/>
      <c r="M304" s="10"/>
      <c r="N304" s="10"/>
      <c r="O304" s="10"/>
    </row>
    <row r="305" spans="1:15" ht="15" customHeight="1" x14ac:dyDescent="0.25">
      <c r="A305" s="4" t="s">
        <v>4963</v>
      </c>
      <c r="B305" s="4">
        <f>'Gene Table'!B306</f>
        <v>10722</v>
      </c>
      <c r="C305" s="4" t="str">
        <f>'Gene Table'!C306</f>
        <v>TP53</v>
      </c>
      <c r="D305" s="11">
        <v>35</v>
      </c>
      <c r="E305" s="11">
        <v>35</v>
      </c>
      <c r="F305" s="11"/>
      <c r="G305" s="11"/>
      <c r="H305" s="11"/>
      <c r="I305" s="11"/>
      <c r="J305" s="11"/>
      <c r="K305" s="11"/>
      <c r="L305" s="10"/>
      <c r="M305" s="10"/>
      <c r="N305" s="10"/>
      <c r="O305" s="10"/>
    </row>
    <row r="306" spans="1:15" ht="15" customHeight="1" x14ac:dyDescent="0.25">
      <c r="A306" s="4" t="s">
        <v>4964</v>
      </c>
      <c r="B306" s="4">
        <f>'Gene Table'!B307</f>
        <v>10726</v>
      </c>
      <c r="C306" s="4" t="str">
        <f>'Gene Table'!C307</f>
        <v>TP53</v>
      </c>
      <c r="D306" s="11">
        <v>35</v>
      </c>
      <c r="E306" s="11">
        <v>35</v>
      </c>
      <c r="F306" s="11"/>
      <c r="G306" s="11"/>
      <c r="H306" s="11"/>
      <c r="I306" s="11"/>
      <c r="J306" s="11"/>
      <c r="K306" s="11"/>
      <c r="L306" s="10"/>
      <c r="M306" s="10"/>
      <c r="N306" s="10"/>
      <c r="O306" s="10"/>
    </row>
    <row r="307" spans="1:15" ht="15" customHeight="1" x14ac:dyDescent="0.25">
      <c r="A307" s="4" t="s">
        <v>4965</v>
      </c>
      <c r="B307" s="4">
        <f>'Gene Table'!B308</f>
        <v>10856</v>
      </c>
      <c r="C307" s="4" t="str">
        <f>'Gene Table'!C308</f>
        <v>TP53</v>
      </c>
      <c r="D307" s="11">
        <v>35</v>
      </c>
      <c r="E307" s="11">
        <v>35</v>
      </c>
      <c r="F307" s="11"/>
      <c r="G307" s="11"/>
      <c r="H307" s="11"/>
      <c r="I307" s="11"/>
      <c r="J307" s="11"/>
      <c r="K307" s="11"/>
      <c r="L307" s="10"/>
      <c r="M307" s="10"/>
      <c r="N307" s="10"/>
      <c r="O307" s="10"/>
    </row>
    <row r="308" spans="1:15" ht="15" customHeight="1" x14ac:dyDescent="0.25">
      <c r="A308" s="4" t="s">
        <v>4966</v>
      </c>
      <c r="B308" s="4">
        <f>'Gene Table'!B309</f>
        <v>10710</v>
      </c>
      <c r="C308" s="4" t="str">
        <f>'Gene Table'!C309</f>
        <v>TP53</v>
      </c>
      <c r="D308" s="11">
        <v>35</v>
      </c>
      <c r="E308" s="11">
        <v>35</v>
      </c>
      <c r="F308" s="11"/>
      <c r="G308" s="11"/>
      <c r="H308" s="11"/>
      <c r="I308" s="11"/>
      <c r="J308" s="11"/>
      <c r="K308" s="11"/>
      <c r="L308" s="10"/>
      <c r="M308" s="10"/>
      <c r="N308" s="10"/>
      <c r="O308" s="10"/>
    </row>
    <row r="309" spans="1:15" ht="15" customHeight="1" x14ac:dyDescent="0.25">
      <c r="A309" s="4" t="s">
        <v>4967</v>
      </c>
      <c r="B309" s="4">
        <f>'Gene Table'!B310</f>
        <v>11066</v>
      </c>
      <c r="C309" s="4" t="str">
        <f>'Gene Table'!C310</f>
        <v>TP53</v>
      </c>
      <c r="D309" s="11">
        <v>35</v>
      </c>
      <c r="E309" s="11">
        <v>35</v>
      </c>
      <c r="F309" s="11"/>
      <c r="G309" s="11"/>
      <c r="H309" s="11"/>
      <c r="I309" s="11"/>
      <c r="J309" s="11"/>
      <c r="K309" s="11"/>
      <c r="L309" s="10"/>
      <c r="M309" s="10"/>
      <c r="N309" s="10"/>
      <c r="O309" s="10"/>
    </row>
    <row r="310" spans="1:15" ht="15" customHeight="1" x14ac:dyDescent="0.25">
      <c r="A310" s="4" t="s">
        <v>4968</v>
      </c>
      <c r="B310" s="4">
        <f>'Gene Table'!B311</f>
        <v>26449</v>
      </c>
      <c r="C310" s="4" t="str">
        <f>'Gene Table'!C311</f>
        <v>TSHR</v>
      </c>
      <c r="D310" s="11">
        <v>35</v>
      </c>
      <c r="E310" s="11">
        <v>35</v>
      </c>
      <c r="F310" s="11"/>
      <c r="G310" s="11"/>
      <c r="H310" s="11"/>
      <c r="I310" s="11"/>
      <c r="J310" s="11"/>
      <c r="K310" s="11"/>
      <c r="L310" s="10"/>
      <c r="M310" s="10"/>
      <c r="N310" s="10"/>
      <c r="O310" s="10"/>
    </row>
    <row r="311" spans="1:15" ht="15" customHeight="1" x14ac:dyDescent="0.25">
      <c r="A311" s="4" t="s">
        <v>4969</v>
      </c>
      <c r="B311" s="4">
        <f>'Gene Table'!B312</f>
        <v>26450</v>
      </c>
      <c r="C311" s="4" t="str">
        <f>'Gene Table'!C312</f>
        <v>TSHR</v>
      </c>
      <c r="D311" s="11">
        <v>35</v>
      </c>
      <c r="E311" s="11">
        <v>35</v>
      </c>
      <c r="F311" s="11"/>
      <c r="G311" s="11"/>
      <c r="H311" s="11"/>
      <c r="I311" s="11"/>
      <c r="J311" s="11"/>
      <c r="K311" s="11"/>
      <c r="L311" s="10"/>
      <c r="M311" s="10"/>
      <c r="N311" s="10"/>
      <c r="O311" s="10"/>
    </row>
    <row r="312" spans="1:15" ht="15" customHeight="1" x14ac:dyDescent="0.25">
      <c r="A312" s="4" t="s">
        <v>4970</v>
      </c>
      <c r="B312" s="4">
        <f>'Gene Table'!B313</f>
        <v>26448</v>
      </c>
      <c r="C312" s="4" t="str">
        <f>'Gene Table'!C313</f>
        <v>TSHR</v>
      </c>
      <c r="D312" s="11">
        <v>35</v>
      </c>
      <c r="E312" s="11">
        <v>35</v>
      </c>
      <c r="F312" s="11"/>
      <c r="G312" s="11"/>
      <c r="H312" s="11"/>
      <c r="I312" s="11"/>
      <c r="J312" s="11"/>
      <c r="K312" s="11"/>
      <c r="L312" s="10"/>
      <c r="M312" s="10"/>
      <c r="N312" s="10"/>
      <c r="O312" s="10"/>
    </row>
    <row r="313" spans="1:15" ht="15" customHeight="1" x14ac:dyDescent="0.25">
      <c r="A313" s="4" t="s">
        <v>4971</v>
      </c>
      <c r="B313" s="4">
        <f>'Gene Table'!B314</f>
        <v>26484</v>
      </c>
      <c r="C313" s="4" t="str">
        <f>'Gene Table'!C314</f>
        <v>TSHR</v>
      </c>
      <c r="D313" s="11">
        <v>35</v>
      </c>
      <c r="E313" s="11">
        <v>35</v>
      </c>
      <c r="F313" s="11"/>
      <c r="G313" s="11"/>
      <c r="H313" s="11"/>
      <c r="I313" s="11"/>
      <c r="J313" s="11"/>
      <c r="K313" s="11"/>
      <c r="L313" s="10"/>
      <c r="M313" s="10"/>
      <c r="N313" s="10"/>
      <c r="O313" s="10"/>
    </row>
    <row r="314" spans="1:15" ht="15" customHeight="1" x14ac:dyDescent="0.25">
      <c r="A314" s="4" t="s">
        <v>4972</v>
      </c>
      <c r="B314" s="4">
        <f>'Gene Table'!B315</f>
        <v>26451</v>
      </c>
      <c r="C314" s="4" t="str">
        <f>'Gene Table'!C315</f>
        <v>TSHR</v>
      </c>
      <c r="D314" s="11">
        <v>35</v>
      </c>
      <c r="E314" s="11">
        <v>35</v>
      </c>
      <c r="F314" s="11"/>
      <c r="G314" s="11"/>
      <c r="H314" s="11"/>
      <c r="I314" s="11"/>
      <c r="J314" s="11"/>
      <c r="K314" s="11"/>
      <c r="L314" s="10"/>
      <c r="M314" s="10"/>
      <c r="N314" s="10"/>
      <c r="O314" s="10"/>
    </row>
    <row r="315" spans="1:15" ht="15" customHeight="1" x14ac:dyDescent="0.25">
      <c r="A315" s="4" t="s">
        <v>4973</v>
      </c>
      <c r="B315" s="4">
        <f>'Gene Table'!B316</f>
        <v>26415</v>
      </c>
      <c r="C315" s="4" t="str">
        <f>'Gene Table'!C316</f>
        <v>TSHR</v>
      </c>
      <c r="D315" s="11">
        <v>35</v>
      </c>
      <c r="E315" s="11">
        <v>35</v>
      </c>
      <c r="F315" s="11"/>
      <c r="G315" s="11"/>
      <c r="H315" s="11"/>
      <c r="I315" s="11"/>
      <c r="J315" s="11"/>
      <c r="K315" s="11"/>
      <c r="L315" s="10"/>
      <c r="M315" s="10"/>
      <c r="N315" s="10"/>
      <c r="O315" s="10"/>
    </row>
    <row r="316" spans="1:15" ht="15" customHeight="1" x14ac:dyDescent="0.25">
      <c r="A316" s="4" t="s">
        <v>4974</v>
      </c>
      <c r="B316" s="4">
        <f>'Gene Table'!B317</f>
        <v>26416</v>
      </c>
      <c r="C316" s="4" t="str">
        <f>'Gene Table'!C317</f>
        <v>TSHR</v>
      </c>
      <c r="D316" s="11">
        <v>35</v>
      </c>
      <c r="E316" s="11">
        <v>35</v>
      </c>
      <c r="F316" s="11"/>
      <c r="G316" s="11"/>
      <c r="H316" s="11"/>
      <c r="I316" s="11"/>
      <c r="J316" s="11"/>
      <c r="K316" s="11"/>
      <c r="L316" s="10"/>
      <c r="M316" s="10"/>
      <c r="N316" s="10"/>
      <c r="O316" s="10"/>
    </row>
    <row r="317" spans="1:15" ht="15" customHeight="1" x14ac:dyDescent="0.25">
      <c r="A317" s="4" t="s">
        <v>4975</v>
      </c>
      <c r="B317" s="4">
        <f>'Gene Table'!B318</f>
        <v>26417</v>
      </c>
      <c r="C317" s="4" t="str">
        <f>'Gene Table'!C318</f>
        <v>TSHR</v>
      </c>
      <c r="D317" s="11">
        <v>35</v>
      </c>
      <c r="E317" s="11">
        <v>35</v>
      </c>
      <c r="F317" s="11"/>
      <c r="G317" s="11"/>
      <c r="H317" s="11"/>
      <c r="I317" s="11"/>
      <c r="J317" s="11"/>
      <c r="K317" s="11"/>
      <c r="L317" s="10"/>
      <c r="M317" s="10"/>
      <c r="N317" s="10"/>
      <c r="O317" s="10"/>
    </row>
    <row r="318" spans="1:15" ht="15" customHeight="1" x14ac:dyDescent="0.25">
      <c r="A318" s="4" t="s">
        <v>4976</v>
      </c>
      <c r="B318" s="4">
        <f>'Gene Table'!B319</f>
        <v>26453</v>
      </c>
      <c r="C318" s="4" t="str">
        <f>'Gene Table'!C319</f>
        <v>TSHR</v>
      </c>
      <c r="D318" s="11">
        <v>35</v>
      </c>
      <c r="E318" s="11">
        <v>35</v>
      </c>
      <c r="F318" s="11"/>
      <c r="G318" s="11"/>
      <c r="H318" s="11"/>
      <c r="I318" s="11"/>
      <c r="J318" s="11"/>
      <c r="K318" s="11"/>
      <c r="L318" s="10"/>
      <c r="M318" s="10"/>
      <c r="N318" s="10"/>
      <c r="O318" s="10"/>
    </row>
    <row r="319" spans="1:15" ht="15" customHeight="1" x14ac:dyDescent="0.25">
      <c r="A319" s="4" t="s">
        <v>4977</v>
      </c>
      <c r="B319" s="4">
        <f>'Gene Table'!B320</f>
        <v>26422</v>
      </c>
      <c r="C319" s="4" t="str">
        <f>'Gene Table'!C320</f>
        <v>TSHR</v>
      </c>
      <c r="D319" s="11">
        <v>35</v>
      </c>
      <c r="E319" s="11">
        <v>35</v>
      </c>
      <c r="F319" s="11"/>
      <c r="G319" s="11"/>
      <c r="H319" s="11"/>
      <c r="I319" s="11"/>
      <c r="J319" s="11"/>
      <c r="K319" s="11"/>
      <c r="L319" s="10"/>
      <c r="M319" s="10"/>
      <c r="N319" s="10"/>
      <c r="O319" s="10"/>
    </row>
    <row r="320" spans="1:15" ht="15" customHeight="1" x14ac:dyDescent="0.25">
      <c r="A320" s="4" t="s">
        <v>4978</v>
      </c>
      <c r="B320" s="4">
        <f>'Gene Table'!B321</f>
        <v>26423</v>
      </c>
      <c r="C320" s="4" t="str">
        <f>'Gene Table'!C321</f>
        <v>TSHR</v>
      </c>
      <c r="D320" s="11">
        <v>35</v>
      </c>
      <c r="E320" s="11">
        <v>35</v>
      </c>
      <c r="F320" s="11"/>
      <c r="G320" s="11"/>
      <c r="H320" s="11"/>
      <c r="I320" s="11"/>
      <c r="J320" s="11"/>
      <c r="K320" s="11"/>
      <c r="L320" s="10"/>
      <c r="M320" s="10"/>
      <c r="N320" s="10"/>
      <c r="O320" s="10"/>
    </row>
    <row r="321" spans="1:15" ht="15" customHeight="1" x14ac:dyDescent="0.25">
      <c r="A321" s="4" t="s">
        <v>4979</v>
      </c>
      <c r="B321" s="4">
        <f>'Gene Table'!B322</f>
        <v>26418</v>
      </c>
      <c r="C321" s="4" t="str">
        <f>'Gene Table'!C322</f>
        <v>TSHR</v>
      </c>
      <c r="D321" s="11">
        <v>35</v>
      </c>
      <c r="E321" s="11">
        <v>35</v>
      </c>
      <c r="F321" s="11"/>
      <c r="G321" s="11"/>
      <c r="H321" s="11"/>
      <c r="I321" s="11"/>
      <c r="J321" s="11"/>
      <c r="K321" s="11"/>
      <c r="L321" s="10"/>
      <c r="M321" s="10"/>
      <c r="N321" s="10"/>
      <c r="O321" s="10"/>
    </row>
    <row r="322" spans="1:15" ht="15" customHeight="1" x14ac:dyDescent="0.25">
      <c r="A322" s="4" t="s">
        <v>4980</v>
      </c>
      <c r="B322" s="4">
        <f>'Gene Table'!B323</f>
        <v>26420</v>
      </c>
      <c r="C322" s="4" t="str">
        <f>'Gene Table'!C323</f>
        <v>TSHR</v>
      </c>
      <c r="D322" s="11">
        <v>35</v>
      </c>
      <c r="E322" s="11">
        <v>35</v>
      </c>
      <c r="F322" s="11"/>
      <c r="G322" s="11"/>
      <c r="H322" s="11"/>
      <c r="I322" s="11"/>
      <c r="J322" s="11"/>
      <c r="K322" s="11"/>
      <c r="L322" s="10"/>
      <c r="M322" s="10"/>
      <c r="N322" s="10"/>
      <c r="O322" s="10"/>
    </row>
    <row r="323" spans="1:15" ht="15" customHeight="1" x14ac:dyDescent="0.25">
      <c r="A323" s="4" t="s">
        <v>4981</v>
      </c>
      <c r="B323" s="4">
        <f>'Gene Table'!B324</f>
        <v>26419</v>
      </c>
      <c r="C323" s="4" t="str">
        <f>'Gene Table'!C324</f>
        <v>TSHR</v>
      </c>
      <c r="D323" s="11">
        <v>22.75</v>
      </c>
      <c r="E323" s="11">
        <v>21</v>
      </c>
      <c r="F323" s="11"/>
      <c r="G323" s="11"/>
      <c r="H323" s="11"/>
      <c r="I323" s="11"/>
      <c r="J323" s="11"/>
      <c r="K323" s="11"/>
      <c r="L323" s="10"/>
      <c r="M323" s="10"/>
      <c r="N323" s="10"/>
      <c r="O323" s="10"/>
    </row>
    <row r="324" spans="1:15" ht="15" customHeight="1" x14ac:dyDescent="0.25">
      <c r="A324" s="4" t="s">
        <v>4982</v>
      </c>
      <c r="B324" s="4">
        <f>'Gene Table'!B325</f>
        <v>26477</v>
      </c>
      <c r="C324" s="4" t="str">
        <f>'Gene Table'!C325</f>
        <v>TSHR</v>
      </c>
      <c r="D324" s="11">
        <v>21.94</v>
      </c>
      <c r="E324" s="11">
        <v>21</v>
      </c>
      <c r="F324" s="11"/>
      <c r="G324" s="11"/>
      <c r="H324" s="11"/>
      <c r="I324" s="11"/>
      <c r="J324" s="11"/>
      <c r="K324" s="11"/>
      <c r="L324" s="10"/>
      <c r="M324" s="10"/>
      <c r="N324" s="10"/>
      <c r="O324" s="10"/>
    </row>
    <row r="325" spans="1:15" ht="15" customHeight="1" x14ac:dyDescent="0.25">
      <c r="A325" s="4" t="s">
        <v>4983</v>
      </c>
      <c r="B325" s="4">
        <f>'Gene Table'!B326</f>
        <v>14290</v>
      </c>
      <c r="C325" s="4" t="str">
        <f>'Gene Table'!C326</f>
        <v>VHL</v>
      </c>
      <c r="D325" s="11">
        <v>21.89</v>
      </c>
      <c r="E325" s="11">
        <v>21</v>
      </c>
      <c r="F325" s="11"/>
      <c r="G325" s="11"/>
      <c r="H325" s="11"/>
      <c r="I325" s="11"/>
      <c r="J325" s="11"/>
      <c r="K325" s="11"/>
      <c r="L325" s="10"/>
      <c r="M325" s="10"/>
      <c r="N325" s="10"/>
      <c r="O325" s="10"/>
    </row>
    <row r="326" spans="1:15" ht="15" customHeight="1" x14ac:dyDescent="0.25">
      <c r="A326" s="4" t="s">
        <v>4984</v>
      </c>
      <c r="B326" s="4">
        <f>'Gene Table'!B327</f>
        <v>17859</v>
      </c>
      <c r="C326" s="4" t="str">
        <f>'Gene Table'!C327</f>
        <v>VHL</v>
      </c>
      <c r="D326" s="11">
        <v>21.52</v>
      </c>
      <c r="E326" s="11">
        <v>21</v>
      </c>
      <c r="F326" s="11"/>
      <c r="G326" s="11"/>
      <c r="H326" s="11"/>
      <c r="I326" s="11"/>
      <c r="J326" s="11"/>
      <c r="K326" s="11"/>
      <c r="L326" s="10"/>
      <c r="M326" s="10"/>
      <c r="N326" s="10"/>
      <c r="O326" s="10"/>
    </row>
    <row r="327" spans="1:15" ht="15" customHeight="1" x14ac:dyDescent="0.25">
      <c r="A327" s="4" t="s">
        <v>4985</v>
      </c>
      <c r="B327" s="4">
        <f>'Gene Table'!B328</f>
        <v>14305</v>
      </c>
      <c r="C327" s="4" t="str">
        <f>'Gene Table'!C328</f>
        <v>VHL</v>
      </c>
      <c r="D327" s="11">
        <v>23.32</v>
      </c>
      <c r="E327" s="11">
        <v>21</v>
      </c>
      <c r="F327" s="11"/>
      <c r="G327" s="11"/>
      <c r="H327" s="11"/>
      <c r="I327" s="11"/>
      <c r="J327" s="11"/>
      <c r="K327" s="11"/>
      <c r="L327" s="10"/>
      <c r="M327" s="10"/>
      <c r="N327" s="10"/>
      <c r="O327" s="10"/>
    </row>
    <row r="328" spans="1:15" ht="15" customHeight="1" x14ac:dyDescent="0.25">
      <c r="A328" s="4" t="s">
        <v>4986</v>
      </c>
      <c r="B328" s="4">
        <f>'Gene Table'!B329</f>
        <v>17658</v>
      </c>
      <c r="C328" s="4" t="str">
        <f>'Gene Table'!C329</f>
        <v>VHL</v>
      </c>
      <c r="D328" s="11">
        <v>21.34</v>
      </c>
      <c r="E328" s="11">
        <v>21</v>
      </c>
      <c r="F328" s="11"/>
      <c r="G328" s="11"/>
      <c r="H328" s="11"/>
      <c r="I328" s="11"/>
      <c r="J328" s="11"/>
      <c r="K328" s="11"/>
      <c r="L328" s="10"/>
      <c r="M328" s="10"/>
      <c r="N328" s="10"/>
      <c r="O328" s="10"/>
    </row>
    <row r="329" spans="1:15" ht="15" customHeight="1" x14ac:dyDescent="0.25">
      <c r="A329" s="4" t="s">
        <v>4987</v>
      </c>
      <c r="B329" s="4">
        <f>'Gene Table'!B330</f>
        <v>14407</v>
      </c>
      <c r="C329" s="4" t="str">
        <f>'Gene Table'!C330</f>
        <v>VHL</v>
      </c>
      <c r="D329" s="11">
        <v>20.81</v>
      </c>
      <c r="E329" s="11">
        <v>21</v>
      </c>
      <c r="F329" s="11"/>
      <c r="G329" s="11"/>
      <c r="H329" s="11"/>
      <c r="I329" s="11"/>
      <c r="J329" s="11"/>
      <c r="K329" s="11"/>
      <c r="L329" s="10"/>
      <c r="M329" s="10"/>
      <c r="N329" s="10"/>
      <c r="O329" s="10"/>
    </row>
    <row r="330" spans="1:15" ht="15" customHeight="1" x14ac:dyDescent="0.25">
      <c r="A330" s="4" t="s">
        <v>4988</v>
      </c>
      <c r="B330" s="4">
        <f>'Gene Table'!B331</f>
        <v>17735</v>
      </c>
      <c r="C330" s="4" t="str">
        <f>'Gene Table'!C331</f>
        <v>VHL</v>
      </c>
      <c r="D330" s="11">
        <v>21.89</v>
      </c>
      <c r="E330" s="11">
        <v>21</v>
      </c>
      <c r="F330" s="11"/>
      <c r="G330" s="11"/>
      <c r="H330" s="11"/>
      <c r="I330" s="11"/>
      <c r="J330" s="11"/>
      <c r="K330" s="11"/>
      <c r="L330" s="10"/>
      <c r="M330" s="10"/>
      <c r="N330" s="10"/>
      <c r="O330" s="10"/>
    </row>
    <row r="331" spans="1:15" ht="15" customHeight="1" x14ac:dyDescent="0.25">
      <c r="A331" s="4" t="s">
        <v>4989</v>
      </c>
      <c r="B331" s="4">
        <f>'Gene Table'!B332</f>
        <v>21397</v>
      </c>
      <c r="C331" s="4" t="str">
        <f>'Gene Table'!C332</f>
        <v>WT1</v>
      </c>
      <c r="D331" s="11">
        <v>21.71</v>
      </c>
      <c r="E331" s="11">
        <v>21</v>
      </c>
      <c r="F331" s="11"/>
      <c r="G331" s="11"/>
      <c r="H331" s="11"/>
      <c r="I331" s="11"/>
      <c r="J331" s="11"/>
      <c r="K331" s="11"/>
      <c r="L331" s="10"/>
      <c r="M331" s="10"/>
      <c r="N331" s="10"/>
      <c r="O331" s="10"/>
    </row>
    <row r="332" spans="1:15" ht="15" customHeight="1" x14ac:dyDescent="0.25">
      <c r="A332" s="4" t="s">
        <v>4990</v>
      </c>
      <c r="B332" s="4">
        <f>'Gene Table'!B333</f>
        <v>21418</v>
      </c>
      <c r="C332" s="4" t="str">
        <f>'Gene Table'!C333</f>
        <v>WT1</v>
      </c>
      <c r="D332" s="11">
        <v>22.45</v>
      </c>
      <c r="E332" s="11">
        <v>21</v>
      </c>
      <c r="F332" s="11"/>
      <c r="G332" s="11"/>
      <c r="H332" s="11"/>
      <c r="I332" s="11"/>
      <c r="J332" s="11"/>
      <c r="K332" s="11"/>
      <c r="L332" s="10"/>
      <c r="M332" s="10"/>
      <c r="N332" s="10"/>
      <c r="O332" s="10"/>
    </row>
    <row r="333" spans="1:15" ht="15" customHeight="1" x14ac:dyDescent="0.25">
      <c r="A333" s="4" t="s">
        <v>4991</v>
      </c>
      <c r="B333" s="4">
        <f>'Gene Table'!B334</f>
        <v>27307</v>
      </c>
      <c r="C333" s="4" t="str">
        <f>'Gene Table'!C334</f>
        <v>WT1</v>
      </c>
      <c r="D333" s="11">
        <v>22.21</v>
      </c>
      <c r="E333" s="11">
        <v>21</v>
      </c>
      <c r="F333" s="11"/>
      <c r="G333" s="11"/>
      <c r="H333" s="11"/>
      <c r="I333" s="11"/>
      <c r="J333" s="11"/>
      <c r="K333" s="11"/>
      <c r="L333" s="10"/>
      <c r="M333" s="10"/>
      <c r="N333" s="10"/>
      <c r="O333" s="10"/>
    </row>
    <row r="334" spans="1:15" ht="15" customHeight="1" x14ac:dyDescent="0.25">
      <c r="A334" s="4" t="s">
        <v>4992</v>
      </c>
      <c r="B334" s="4">
        <f>'Gene Table'!B335</f>
        <v>21392</v>
      </c>
      <c r="C334" s="4" t="str">
        <f>'Gene Table'!C335</f>
        <v>WT1</v>
      </c>
      <c r="D334" s="11">
        <v>21.97</v>
      </c>
      <c r="E334" s="11">
        <v>21</v>
      </c>
      <c r="F334" s="11"/>
      <c r="G334" s="11"/>
      <c r="H334" s="11"/>
      <c r="I334" s="11"/>
      <c r="J334" s="11"/>
      <c r="K334" s="11"/>
      <c r="L334" s="10"/>
      <c r="M334" s="10"/>
      <c r="N334" s="10"/>
      <c r="O334" s="10"/>
    </row>
    <row r="335" spans="1:15" ht="15" customHeight="1" x14ac:dyDescent="0.25">
      <c r="A335" s="4" t="s">
        <v>4993</v>
      </c>
      <c r="B335" s="4">
        <f>'Gene Table'!B336</f>
        <v>99000030</v>
      </c>
      <c r="C335" s="4" t="str">
        <f>'Gene Table'!C336</f>
        <v>APC</v>
      </c>
      <c r="D335" s="11">
        <v>26.53</v>
      </c>
      <c r="E335" s="11">
        <v>26</v>
      </c>
      <c r="F335" s="11"/>
      <c r="G335" s="11"/>
      <c r="H335" s="11"/>
      <c r="I335" s="11"/>
      <c r="J335" s="11"/>
      <c r="K335" s="11"/>
      <c r="L335" s="10"/>
      <c r="M335" s="10"/>
      <c r="N335" s="10"/>
      <c r="O335" s="10"/>
    </row>
    <row r="336" spans="1:15" ht="15" customHeight="1" x14ac:dyDescent="0.25">
      <c r="A336" s="4" t="s">
        <v>4994</v>
      </c>
      <c r="B336" s="4">
        <f>'Gene Table'!B337</f>
        <v>99000031</v>
      </c>
      <c r="C336" s="4" t="str">
        <f>'Gene Table'!C337</f>
        <v>ATM</v>
      </c>
      <c r="D336" s="11">
        <v>28.24</v>
      </c>
      <c r="E336" s="11">
        <v>26</v>
      </c>
      <c r="F336" s="11"/>
      <c r="G336" s="11"/>
      <c r="H336" s="11"/>
      <c r="I336" s="11"/>
      <c r="J336" s="11"/>
      <c r="K336" s="11"/>
      <c r="L336" s="10"/>
      <c r="M336" s="10"/>
      <c r="N336" s="10"/>
      <c r="O336" s="10"/>
    </row>
    <row r="337" spans="1:15" ht="15" customHeight="1" x14ac:dyDescent="0.25">
      <c r="A337" s="4" t="s">
        <v>4995</v>
      </c>
      <c r="B337" s="4">
        <f>'Gene Table'!B338</f>
        <v>99000050</v>
      </c>
      <c r="C337" s="4" t="str">
        <f>'Gene Table'!C338</f>
        <v>CBL</v>
      </c>
      <c r="D337" s="11">
        <v>26.64</v>
      </c>
      <c r="E337" s="11">
        <v>26</v>
      </c>
      <c r="F337" s="11"/>
      <c r="G337" s="11"/>
      <c r="H337" s="11"/>
      <c r="I337" s="11"/>
      <c r="J337" s="11"/>
      <c r="K337" s="11"/>
      <c r="L337" s="10"/>
      <c r="M337" s="10"/>
      <c r="N337" s="10"/>
      <c r="O337" s="10"/>
    </row>
    <row r="338" spans="1:15" ht="15" customHeight="1" x14ac:dyDescent="0.25">
      <c r="A338" s="4" t="s">
        <v>4996</v>
      </c>
      <c r="B338" s="4">
        <f>'Gene Table'!B339</f>
        <v>99000048</v>
      </c>
      <c r="C338" s="4" t="str">
        <f>'Gene Table'!C339</f>
        <v>CDH1</v>
      </c>
      <c r="D338" s="11">
        <v>25.72</v>
      </c>
      <c r="E338" s="11">
        <v>26</v>
      </c>
      <c r="F338" s="11"/>
      <c r="G338" s="11"/>
      <c r="H338" s="11"/>
      <c r="I338" s="11"/>
      <c r="J338" s="11"/>
      <c r="K338" s="11"/>
      <c r="L338" s="10"/>
      <c r="M338" s="10"/>
      <c r="N338" s="10"/>
      <c r="O338" s="10"/>
    </row>
    <row r="339" spans="1:15" ht="15" customHeight="1" x14ac:dyDescent="0.25">
      <c r="A339" s="4" t="s">
        <v>4997</v>
      </c>
      <c r="B339" s="4">
        <f>'Gene Table'!B340</f>
        <v>99000032</v>
      </c>
      <c r="C339" s="4" t="str">
        <f>'Gene Table'!C340</f>
        <v>CDKN2A</v>
      </c>
      <c r="D339" s="11">
        <v>26.86</v>
      </c>
      <c r="E339" s="11">
        <v>26</v>
      </c>
      <c r="F339" s="11"/>
      <c r="G339" s="11"/>
      <c r="H339" s="11"/>
      <c r="I339" s="11"/>
      <c r="J339" s="11"/>
      <c r="K339" s="11"/>
      <c r="L339" s="10"/>
      <c r="M339" s="10"/>
      <c r="N339" s="10"/>
      <c r="O339" s="10"/>
    </row>
    <row r="340" spans="1:15" ht="15" customHeight="1" x14ac:dyDescent="0.25">
      <c r="A340" s="4" t="s">
        <v>4998</v>
      </c>
      <c r="B340" s="4">
        <f>'Gene Table'!B341</f>
        <v>99000049</v>
      </c>
      <c r="C340" s="4" t="str">
        <f>'Gene Table'!C341</f>
        <v>CEBPA</v>
      </c>
      <c r="D340" s="11">
        <v>26.72</v>
      </c>
      <c r="E340" s="11">
        <v>26</v>
      </c>
      <c r="F340" s="11"/>
      <c r="G340" s="11"/>
      <c r="H340" s="11"/>
      <c r="I340" s="11"/>
      <c r="J340" s="11"/>
      <c r="K340" s="11"/>
      <c r="L340" s="10"/>
      <c r="M340" s="10"/>
      <c r="N340" s="10"/>
      <c r="O340" s="10"/>
    </row>
    <row r="341" spans="1:15" ht="15" customHeight="1" x14ac:dyDescent="0.25">
      <c r="A341" s="4" t="s">
        <v>4999</v>
      </c>
      <c r="B341" s="4">
        <f>'Gene Table'!B342</f>
        <v>99000063</v>
      </c>
      <c r="C341" s="4" t="str">
        <f>'Gene Table'!C342</f>
        <v>FBXW7</v>
      </c>
      <c r="D341" s="11">
        <v>27.56</v>
      </c>
      <c r="E341" s="11">
        <v>26</v>
      </c>
      <c r="F341" s="11"/>
      <c r="G341" s="11"/>
      <c r="H341" s="11"/>
      <c r="I341" s="11"/>
      <c r="J341" s="11"/>
      <c r="K341" s="11"/>
      <c r="L341" s="10"/>
      <c r="M341" s="10"/>
      <c r="N341" s="10"/>
      <c r="O341" s="10"/>
    </row>
    <row r="342" spans="1:15" ht="15" customHeight="1" x14ac:dyDescent="0.25">
      <c r="A342" s="4" t="s">
        <v>5000</v>
      </c>
      <c r="B342" s="4">
        <f>'Gene Table'!B343</f>
        <v>99000044</v>
      </c>
      <c r="C342" s="4" t="str">
        <f>'Gene Table'!C343</f>
        <v>GNAQ</v>
      </c>
      <c r="D342" s="11">
        <v>26.92</v>
      </c>
      <c r="E342" s="11">
        <v>26</v>
      </c>
      <c r="F342" s="11"/>
      <c r="G342" s="11"/>
      <c r="H342" s="11"/>
      <c r="I342" s="11"/>
      <c r="J342" s="11"/>
      <c r="K342" s="11"/>
      <c r="L342" s="10"/>
      <c r="M342" s="10"/>
      <c r="N342" s="10"/>
      <c r="O342" s="10"/>
    </row>
    <row r="343" spans="1:15" ht="15" customHeight="1" x14ac:dyDescent="0.25">
      <c r="A343" s="4" t="s">
        <v>5001</v>
      </c>
      <c r="B343" s="4">
        <f>'Gene Table'!B344</f>
        <v>99000040</v>
      </c>
      <c r="C343" s="4" t="str">
        <f>'Gene Table'!C344</f>
        <v>HNF1A</v>
      </c>
      <c r="D343" s="11">
        <v>26.91</v>
      </c>
      <c r="E343" s="11">
        <v>26</v>
      </c>
      <c r="F343" s="11"/>
      <c r="G343" s="11"/>
      <c r="H343" s="11"/>
      <c r="I343" s="11"/>
      <c r="J343" s="11"/>
      <c r="K343" s="11"/>
      <c r="L343" s="10"/>
      <c r="M343" s="10"/>
      <c r="N343" s="10"/>
      <c r="O343" s="10"/>
    </row>
    <row r="344" spans="1:15" ht="15" customHeight="1" x14ac:dyDescent="0.25">
      <c r="A344" s="4" t="s">
        <v>5002</v>
      </c>
      <c r="B344" s="4">
        <f>'Gene Table'!B345</f>
        <v>99000027</v>
      </c>
      <c r="C344" s="4" t="str">
        <f>'Gene Table'!C345</f>
        <v>NF1</v>
      </c>
      <c r="D344" s="11">
        <v>26.32</v>
      </c>
      <c r="E344" s="11">
        <v>26</v>
      </c>
      <c r="F344" s="11"/>
      <c r="G344" s="11"/>
      <c r="H344" s="11"/>
      <c r="I344" s="11"/>
      <c r="J344" s="11"/>
      <c r="K344" s="11"/>
      <c r="L344" s="10"/>
      <c r="M344" s="10"/>
      <c r="N344" s="10"/>
      <c r="O344" s="10"/>
    </row>
    <row r="345" spans="1:15" ht="15" customHeight="1" x14ac:dyDescent="0.25">
      <c r="A345" s="4" t="s">
        <v>5003</v>
      </c>
      <c r="B345" s="4">
        <f>'Gene Table'!B346</f>
        <v>99000035</v>
      </c>
      <c r="C345" s="4" t="str">
        <f>'Gene Table'!C346</f>
        <v>NF2</v>
      </c>
      <c r="D345" s="11">
        <v>28.58</v>
      </c>
      <c r="E345" s="11">
        <v>26</v>
      </c>
      <c r="F345" s="11"/>
      <c r="G345" s="11"/>
      <c r="H345" s="11"/>
      <c r="I345" s="11"/>
      <c r="J345" s="11"/>
      <c r="K345" s="11"/>
      <c r="L345" s="10"/>
      <c r="M345" s="10"/>
      <c r="N345" s="10"/>
      <c r="O345" s="10"/>
    </row>
    <row r="346" spans="1:15" ht="15" customHeight="1" x14ac:dyDescent="0.25">
      <c r="A346" s="4" t="s">
        <v>5004</v>
      </c>
      <c r="B346" s="4">
        <f>'Gene Table'!B347</f>
        <v>99000070</v>
      </c>
      <c r="C346" s="4" t="str">
        <f>'Gene Table'!C347</f>
        <v>NPM1</v>
      </c>
      <c r="D346" s="11">
        <v>26.32</v>
      </c>
      <c r="E346" s="11">
        <v>26</v>
      </c>
      <c r="F346" s="11"/>
      <c r="G346" s="11"/>
      <c r="H346" s="11"/>
      <c r="I346" s="11"/>
      <c r="J346" s="11"/>
      <c r="K346" s="11"/>
      <c r="L346" s="10"/>
      <c r="M346" s="10"/>
      <c r="N346" s="10"/>
      <c r="O346" s="10"/>
    </row>
    <row r="347" spans="1:15" ht="15" customHeight="1" x14ac:dyDescent="0.25">
      <c r="A347" s="4" t="s">
        <v>5005</v>
      </c>
      <c r="B347" s="4">
        <f>'Gene Table'!B348</f>
        <v>99000034</v>
      </c>
      <c r="C347" s="4" t="str">
        <f>'Gene Table'!C348</f>
        <v>PTCH1</v>
      </c>
      <c r="D347" s="11">
        <v>25.95</v>
      </c>
      <c r="E347" s="11">
        <v>26</v>
      </c>
      <c r="F347" s="11"/>
      <c r="G347" s="11"/>
      <c r="H347" s="11"/>
      <c r="I347" s="11"/>
      <c r="J347" s="11"/>
      <c r="K347" s="11"/>
      <c r="L347" s="10"/>
      <c r="M347" s="10"/>
      <c r="N347" s="10"/>
      <c r="O347" s="10"/>
    </row>
    <row r="348" spans="1:15" ht="15" customHeight="1" x14ac:dyDescent="0.25">
      <c r="A348" s="4" t="s">
        <v>5006</v>
      </c>
      <c r="B348" s="4">
        <f>'Gene Table'!B349</f>
        <v>99000013</v>
      </c>
      <c r="C348" s="4" t="str">
        <f>'Gene Table'!C349</f>
        <v>PTEN</v>
      </c>
      <c r="D348" s="11">
        <v>26.74</v>
      </c>
      <c r="E348" s="11">
        <v>26</v>
      </c>
      <c r="F348" s="11"/>
      <c r="G348" s="11"/>
      <c r="H348" s="11"/>
      <c r="I348" s="11"/>
      <c r="J348" s="11"/>
      <c r="K348" s="11"/>
      <c r="L348" s="10"/>
      <c r="M348" s="10"/>
      <c r="N348" s="10"/>
      <c r="O348" s="10"/>
    </row>
    <row r="349" spans="1:15" ht="15" customHeight="1" x14ac:dyDescent="0.25">
      <c r="A349" s="4" t="s">
        <v>5007</v>
      </c>
      <c r="B349" s="4">
        <f>'Gene Table'!B350</f>
        <v>99000036</v>
      </c>
      <c r="C349" s="4" t="str">
        <f>'Gene Table'!C350</f>
        <v>RB1</v>
      </c>
      <c r="D349" s="11">
        <v>27.1</v>
      </c>
      <c r="E349" s="11">
        <v>26</v>
      </c>
      <c r="F349" s="11"/>
      <c r="G349" s="11"/>
      <c r="H349" s="11"/>
      <c r="I349" s="11"/>
      <c r="J349" s="11"/>
      <c r="K349" s="11"/>
      <c r="L349" s="10"/>
      <c r="M349" s="10"/>
      <c r="N349" s="10"/>
      <c r="O349" s="10"/>
    </row>
    <row r="350" spans="1:15" ht="15" customHeight="1" x14ac:dyDescent="0.25">
      <c r="A350" s="4" t="s">
        <v>5008</v>
      </c>
      <c r="B350" s="4">
        <f>'Gene Table'!B351</f>
        <v>99000046</v>
      </c>
      <c r="C350" s="4" t="str">
        <f>'Gene Table'!C351</f>
        <v>SMARCB1</v>
      </c>
      <c r="D350" s="11">
        <v>26</v>
      </c>
      <c r="E350" s="11">
        <v>26</v>
      </c>
      <c r="F350" s="11"/>
      <c r="G350" s="11"/>
      <c r="H350" s="11"/>
      <c r="I350" s="11"/>
      <c r="J350" s="11"/>
      <c r="K350" s="11"/>
      <c r="L350" s="10"/>
      <c r="M350" s="10"/>
      <c r="N350" s="10"/>
      <c r="O350" s="10"/>
    </row>
    <row r="351" spans="1:15" ht="15" customHeight="1" x14ac:dyDescent="0.25">
      <c r="A351" s="4" t="s">
        <v>5009</v>
      </c>
      <c r="B351" s="4">
        <f>'Gene Table'!B352</f>
        <v>99000038</v>
      </c>
      <c r="C351" s="4" t="str">
        <f>'Gene Table'!C352</f>
        <v>STK11</v>
      </c>
      <c r="D351" s="11">
        <v>26</v>
      </c>
      <c r="E351" s="11">
        <v>26</v>
      </c>
      <c r="F351" s="11"/>
      <c r="G351" s="11"/>
      <c r="H351" s="11"/>
      <c r="I351" s="11"/>
      <c r="J351" s="11"/>
      <c r="K351" s="11"/>
      <c r="L351" s="10"/>
      <c r="M351" s="10"/>
      <c r="N351" s="10"/>
      <c r="O351" s="10"/>
    </row>
    <row r="352" spans="1:15" ht="15" customHeight="1" x14ac:dyDescent="0.25">
      <c r="A352" s="4" t="s">
        <v>5010</v>
      </c>
      <c r="B352" s="4">
        <f>'Gene Table'!B353</f>
        <v>99000069</v>
      </c>
      <c r="C352" s="4" t="str">
        <f>'Gene Table'!C353</f>
        <v>TET2</v>
      </c>
      <c r="D352" s="11">
        <v>26</v>
      </c>
      <c r="E352" s="11">
        <v>26</v>
      </c>
      <c r="F352" s="11"/>
      <c r="G352" s="11"/>
      <c r="H352" s="11"/>
      <c r="I352" s="11"/>
      <c r="J352" s="11"/>
      <c r="K352" s="11"/>
      <c r="L352" s="10"/>
      <c r="M352" s="10"/>
      <c r="N352" s="10"/>
      <c r="O352" s="10"/>
    </row>
    <row r="353" spans="1:15" ht="15" customHeight="1" x14ac:dyDescent="0.25">
      <c r="A353" s="4" t="s">
        <v>5011</v>
      </c>
      <c r="B353" s="4">
        <f>'Gene Table'!B354</f>
        <v>99000041</v>
      </c>
      <c r="C353" s="4" t="str">
        <f>'Gene Table'!C354</f>
        <v>TP53</v>
      </c>
      <c r="D353" s="11">
        <v>26</v>
      </c>
      <c r="E353" s="11">
        <v>26</v>
      </c>
      <c r="F353" s="11"/>
      <c r="G353" s="11"/>
      <c r="H353" s="11"/>
      <c r="I353" s="11"/>
      <c r="J353" s="11"/>
      <c r="K353" s="11"/>
      <c r="L353" s="10"/>
      <c r="M353" s="10"/>
      <c r="N353" s="10"/>
      <c r="O353" s="10"/>
    </row>
    <row r="354" spans="1:15" ht="15" customHeight="1" x14ac:dyDescent="0.25">
      <c r="A354" s="4" t="s">
        <v>5012</v>
      </c>
      <c r="B354" s="4">
        <f>'Gene Table'!B355</f>
        <v>99000037</v>
      </c>
      <c r="C354" s="4" t="str">
        <f>'Gene Table'!C355</f>
        <v>TSHR</v>
      </c>
      <c r="D354" s="11">
        <v>26</v>
      </c>
      <c r="E354" s="11">
        <v>26</v>
      </c>
      <c r="F354" s="11"/>
      <c r="G354" s="11"/>
      <c r="H354" s="11"/>
      <c r="I354" s="11"/>
      <c r="J354" s="11"/>
      <c r="K354" s="11"/>
      <c r="L354" s="10"/>
      <c r="M354" s="10"/>
      <c r="N354" s="10"/>
      <c r="O354" s="10"/>
    </row>
    <row r="355" spans="1:15" ht="15" customHeight="1" x14ac:dyDescent="0.25">
      <c r="A355" s="4" t="s">
        <v>5013</v>
      </c>
      <c r="B355" s="4">
        <f>'Gene Table'!B356</f>
        <v>99000024</v>
      </c>
      <c r="C355" s="4" t="str">
        <f>'Gene Table'!C356</f>
        <v>VHL</v>
      </c>
      <c r="D355" s="11">
        <v>26</v>
      </c>
      <c r="E355" s="11">
        <v>26</v>
      </c>
      <c r="F355" s="11"/>
      <c r="G355" s="11"/>
      <c r="H355" s="11"/>
      <c r="I355" s="11"/>
      <c r="J355" s="11"/>
      <c r="K355" s="11"/>
      <c r="L355" s="10"/>
      <c r="M355" s="10"/>
      <c r="N355" s="10"/>
      <c r="O355" s="10"/>
    </row>
    <row r="356" spans="1:15" ht="15" customHeight="1" x14ac:dyDescent="0.25">
      <c r="A356" s="4" t="s">
        <v>5014</v>
      </c>
      <c r="B356" s="4">
        <f>'Gene Table'!B357</f>
        <v>99000062</v>
      </c>
      <c r="C356" s="4" t="str">
        <f>'Gene Table'!C357</f>
        <v>WT1</v>
      </c>
      <c r="D356" s="11">
        <v>26</v>
      </c>
      <c r="E356" s="11">
        <v>26</v>
      </c>
      <c r="F356" s="11"/>
      <c r="G356" s="11"/>
      <c r="H356" s="11"/>
      <c r="I356" s="11"/>
      <c r="J356" s="11"/>
      <c r="K356" s="11"/>
      <c r="L356" s="10"/>
      <c r="M356" s="10"/>
      <c r="N356" s="10"/>
      <c r="O356" s="10"/>
    </row>
    <row r="357" spans="1:15" ht="15" customHeight="1" x14ac:dyDescent="0.25">
      <c r="A357" s="4" t="s">
        <v>5015</v>
      </c>
      <c r="B357" s="4">
        <f>'Gene Table'!B358</f>
        <v>99000017</v>
      </c>
      <c r="C357" s="4" t="str">
        <f>'Gene Table'!C358</f>
        <v>SMPC</v>
      </c>
      <c r="D357" s="11">
        <v>27.75</v>
      </c>
      <c r="E357" s="11">
        <v>26</v>
      </c>
      <c r="F357" s="11"/>
      <c r="G357" s="11"/>
      <c r="H357" s="11"/>
      <c r="I357" s="11"/>
      <c r="J357" s="11"/>
      <c r="K357" s="11"/>
      <c r="L357" s="10"/>
      <c r="M357" s="10"/>
      <c r="N357" s="10"/>
      <c r="O357" s="10"/>
    </row>
    <row r="358" spans="1:15" ht="15" customHeight="1" x14ac:dyDescent="0.25">
      <c r="A358" s="4" t="s">
        <v>5016</v>
      </c>
      <c r="B358" s="4">
        <f>'Gene Table'!B359</f>
        <v>99000017</v>
      </c>
      <c r="C358" s="4" t="str">
        <f>'Gene Table'!C359</f>
        <v>SMPC</v>
      </c>
      <c r="D358" s="11">
        <v>26.94</v>
      </c>
      <c r="E358" s="11">
        <v>26</v>
      </c>
      <c r="F358" s="11"/>
      <c r="G358" s="11"/>
      <c r="H358" s="11"/>
      <c r="I358" s="11"/>
      <c r="J358" s="11"/>
      <c r="K358" s="11"/>
      <c r="L358" s="10"/>
      <c r="M358" s="10"/>
      <c r="N358" s="10"/>
      <c r="O358" s="10"/>
    </row>
    <row r="359" spans="1:15" ht="15" customHeight="1" x14ac:dyDescent="0.25">
      <c r="A359" s="4" t="s">
        <v>5017</v>
      </c>
      <c r="B359" s="4">
        <f>'Gene Table'!B360</f>
        <v>99000103</v>
      </c>
      <c r="C359" s="4" t="str">
        <f>'Gene Table'!C360</f>
        <v>Blank</v>
      </c>
      <c r="D359" s="11">
        <v>26.89</v>
      </c>
      <c r="E359" s="11">
        <v>26</v>
      </c>
      <c r="F359" s="11"/>
      <c r="G359" s="11"/>
      <c r="H359" s="11"/>
      <c r="I359" s="11"/>
      <c r="J359" s="11"/>
      <c r="K359" s="11"/>
      <c r="L359" s="10"/>
      <c r="M359" s="10"/>
      <c r="N359" s="10"/>
      <c r="O359" s="10"/>
    </row>
    <row r="360" spans="1:15" ht="15" customHeight="1" x14ac:dyDescent="0.25">
      <c r="A360" s="4" t="s">
        <v>5018</v>
      </c>
      <c r="B360" s="4">
        <f>'Gene Table'!B361</f>
        <v>99000103</v>
      </c>
      <c r="C360" s="4" t="str">
        <f>'Gene Table'!C361</f>
        <v>Blank</v>
      </c>
      <c r="D360" s="11">
        <v>26.52</v>
      </c>
      <c r="E360" s="11">
        <v>26</v>
      </c>
      <c r="F360" s="11"/>
      <c r="G360" s="11"/>
      <c r="H360" s="11"/>
      <c r="I360" s="11"/>
      <c r="J360" s="11"/>
      <c r="K360" s="11"/>
      <c r="L360" s="10"/>
      <c r="M360" s="10"/>
      <c r="N360" s="10"/>
      <c r="O360" s="10"/>
    </row>
    <row r="361" spans="1:15" ht="15" customHeight="1" x14ac:dyDescent="0.25">
      <c r="A361" s="4" t="s">
        <v>5019</v>
      </c>
      <c r="B361" s="4">
        <f>'Gene Table'!B362</f>
        <v>99000103</v>
      </c>
      <c r="C361" s="4" t="str">
        <f>'Gene Table'!C362</f>
        <v>Blank</v>
      </c>
      <c r="D361" s="11">
        <v>28.32</v>
      </c>
      <c r="E361" s="11">
        <v>26</v>
      </c>
      <c r="F361" s="11"/>
      <c r="G361" s="11"/>
      <c r="H361" s="11"/>
      <c r="I361" s="11"/>
      <c r="J361" s="11"/>
      <c r="K361" s="11"/>
      <c r="L361" s="10"/>
      <c r="M361" s="10"/>
      <c r="N361" s="10"/>
      <c r="O361" s="10"/>
    </row>
    <row r="362" spans="1:15" ht="15" customHeight="1" x14ac:dyDescent="0.25">
      <c r="A362" s="4" t="s">
        <v>5020</v>
      </c>
      <c r="B362" s="4">
        <f>'Gene Table'!B363</f>
        <v>99000103</v>
      </c>
      <c r="C362" s="4" t="str">
        <f>'Gene Table'!C363</f>
        <v>Blank</v>
      </c>
      <c r="D362" s="11">
        <v>26.34</v>
      </c>
      <c r="E362" s="11">
        <v>26</v>
      </c>
      <c r="F362" s="11"/>
      <c r="G362" s="11"/>
      <c r="H362" s="11"/>
      <c r="I362" s="11"/>
      <c r="J362" s="11"/>
      <c r="K362" s="11"/>
      <c r="L362" s="10"/>
      <c r="M362" s="10"/>
      <c r="N362" s="10"/>
      <c r="O362" s="10"/>
    </row>
    <row r="363" spans="1:15" ht="15" customHeight="1" x14ac:dyDescent="0.25">
      <c r="A363" s="4" t="s">
        <v>5021</v>
      </c>
      <c r="B363" s="4">
        <f>'Gene Table'!B364</f>
        <v>99000103</v>
      </c>
      <c r="C363" s="4" t="str">
        <f>'Gene Table'!C364</f>
        <v>Blank</v>
      </c>
      <c r="D363" s="11">
        <v>25.81</v>
      </c>
      <c r="E363" s="11">
        <v>26</v>
      </c>
      <c r="F363" s="11"/>
      <c r="G363" s="11"/>
      <c r="H363" s="11"/>
      <c r="I363" s="11"/>
      <c r="J363" s="11"/>
      <c r="K363" s="11"/>
      <c r="L363" s="10"/>
      <c r="M363" s="10"/>
      <c r="N363" s="10"/>
      <c r="O363" s="10"/>
    </row>
    <row r="364" spans="1:15" ht="15" customHeight="1" x14ac:dyDescent="0.25">
      <c r="A364" s="4" t="s">
        <v>5022</v>
      </c>
      <c r="B364" s="4">
        <f>'Gene Table'!B365</f>
        <v>99000103</v>
      </c>
      <c r="C364" s="4" t="str">
        <f>'Gene Table'!C365</f>
        <v>Blank</v>
      </c>
      <c r="D364" s="11">
        <v>26.89</v>
      </c>
      <c r="E364" s="11">
        <v>26</v>
      </c>
      <c r="F364" s="11"/>
      <c r="G364" s="11"/>
      <c r="H364" s="11"/>
      <c r="I364" s="11"/>
      <c r="J364" s="11"/>
      <c r="K364" s="11"/>
      <c r="L364" s="10"/>
      <c r="M364" s="10"/>
      <c r="N364" s="10"/>
      <c r="O364" s="10"/>
    </row>
    <row r="365" spans="1:15" ht="15" customHeight="1" x14ac:dyDescent="0.25">
      <c r="A365" s="4" t="s">
        <v>5023</v>
      </c>
      <c r="B365" s="4">
        <f>'Gene Table'!B366</f>
        <v>99000103</v>
      </c>
      <c r="C365" s="4" t="str">
        <f>'Gene Table'!C366</f>
        <v>Blank</v>
      </c>
      <c r="D365" s="11">
        <v>26.71</v>
      </c>
      <c r="E365" s="11">
        <v>26</v>
      </c>
      <c r="F365" s="11"/>
      <c r="G365" s="11"/>
      <c r="H365" s="11"/>
      <c r="I365" s="11"/>
      <c r="J365" s="11"/>
      <c r="K365" s="11"/>
      <c r="L365" s="10"/>
      <c r="M365" s="10"/>
      <c r="N365" s="10"/>
      <c r="O365" s="10"/>
    </row>
    <row r="366" spans="1:15" ht="15" customHeight="1" x14ac:dyDescent="0.25">
      <c r="A366" s="4" t="s">
        <v>5024</v>
      </c>
      <c r="B366" s="4">
        <f>'Gene Table'!B367</f>
        <v>99000103</v>
      </c>
      <c r="C366" s="4" t="str">
        <f>'Gene Table'!C367</f>
        <v>Blank</v>
      </c>
      <c r="D366" s="11">
        <v>27.45</v>
      </c>
      <c r="E366" s="11">
        <v>26</v>
      </c>
      <c r="F366" s="11"/>
      <c r="G366" s="11"/>
      <c r="H366" s="11"/>
      <c r="I366" s="11"/>
      <c r="J366" s="11"/>
      <c r="K366" s="11"/>
      <c r="L366" s="10"/>
      <c r="M366" s="10"/>
      <c r="N366" s="10"/>
      <c r="O366" s="10"/>
    </row>
    <row r="367" spans="1:15" ht="15" customHeight="1" x14ac:dyDescent="0.25">
      <c r="A367" s="4" t="s">
        <v>5025</v>
      </c>
      <c r="B367" s="4">
        <f>'Gene Table'!B368</f>
        <v>99000103</v>
      </c>
      <c r="C367" s="4" t="str">
        <f>'Gene Table'!C368</f>
        <v>Blank</v>
      </c>
      <c r="D367" s="11">
        <v>27.21</v>
      </c>
      <c r="E367" s="11">
        <v>26</v>
      </c>
      <c r="F367" s="11"/>
      <c r="G367" s="11"/>
      <c r="H367" s="11"/>
      <c r="I367" s="11"/>
      <c r="J367" s="11"/>
      <c r="K367" s="11"/>
      <c r="L367" s="10"/>
      <c r="M367" s="10"/>
      <c r="N367" s="10"/>
      <c r="O367" s="10"/>
    </row>
    <row r="368" spans="1:15" ht="15" customHeight="1" x14ac:dyDescent="0.25">
      <c r="A368" s="4" t="s">
        <v>5026</v>
      </c>
      <c r="B368" s="4">
        <f>'Gene Table'!B369</f>
        <v>99000103</v>
      </c>
      <c r="C368" s="4" t="str">
        <f>'Gene Table'!C369</f>
        <v>Blank</v>
      </c>
      <c r="D368" s="11">
        <v>26.97</v>
      </c>
      <c r="E368" s="11">
        <v>26</v>
      </c>
      <c r="F368" s="11"/>
      <c r="G368" s="11"/>
      <c r="H368" s="11"/>
      <c r="I368" s="11"/>
      <c r="J368" s="11"/>
      <c r="K368" s="11"/>
      <c r="L368" s="10"/>
      <c r="M368" s="10"/>
      <c r="N368" s="10"/>
      <c r="O368" s="10"/>
    </row>
    <row r="369" spans="1:15" ht="15" customHeight="1" x14ac:dyDescent="0.25">
      <c r="A369" s="4" t="s">
        <v>5027</v>
      </c>
      <c r="B369" s="4">
        <f>'Gene Table'!B370</f>
        <v>99000103</v>
      </c>
      <c r="C369" s="4" t="str">
        <f>'Gene Table'!C370</f>
        <v>Blank</v>
      </c>
      <c r="D369" s="11">
        <v>26.53</v>
      </c>
      <c r="E369" s="11">
        <v>26</v>
      </c>
      <c r="F369" s="11"/>
      <c r="G369" s="11"/>
      <c r="H369" s="11"/>
      <c r="I369" s="11"/>
      <c r="J369" s="11"/>
      <c r="K369" s="11"/>
      <c r="L369" s="10"/>
      <c r="M369" s="10"/>
      <c r="N369" s="10"/>
      <c r="O369" s="10"/>
    </row>
    <row r="370" spans="1:15" ht="15" customHeight="1" x14ac:dyDescent="0.25">
      <c r="A370" s="4" t="s">
        <v>5028</v>
      </c>
      <c r="B370" s="4">
        <f>'Gene Table'!B371</f>
        <v>99000103</v>
      </c>
      <c r="C370" s="4" t="str">
        <f>'Gene Table'!C371</f>
        <v>Blank</v>
      </c>
      <c r="D370" s="11">
        <v>28.24</v>
      </c>
      <c r="E370" s="11">
        <v>26</v>
      </c>
      <c r="F370" s="11"/>
      <c r="G370" s="11"/>
      <c r="H370" s="11"/>
      <c r="I370" s="11"/>
      <c r="J370" s="11"/>
      <c r="K370" s="11"/>
      <c r="L370" s="10"/>
      <c r="M370" s="10"/>
      <c r="N370" s="10"/>
      <c r="O370" s="10"/>
    </row>
    <row r="371" spans="1:15" ht="15" customHeight="1" x14ac:dyDescent="0.25">
      <c r="A371" s="4" t="s">
        <v>5029</v>
      </c>
      <c r="B371" s="4">
        <f>'Gene Table'!B372</f>
        <v>99000103</v>
      </c>
      <c r="C371" s="4" t="str">
        <f>'Gene Table'!C372</f>
        <v>Blank</v>
      </c>
      <c r="D371" s="11">
        <v>26.64</v>
      </c>
      <c r="E371" s="11">
        <v>26</v>
      </c>
      <c r="F371" s="11"/>
      <c r="G371" s="11"/>
      <c r="H371" s="11"/>
      <c r="I371" s="11"/>
      <c r="J371" s="11"/>
      <c r="K371" s="11"/>
      <c r="L371" s="10"/>
      <c r="M371" s="10"/>
      <c r="N371" s="10"/>
      <c r="O371" s="10"/>
    </row>
    <row r="372" spans="1:15" ht="15" customHeight="1" x14ac:dyDescent="0.25">
      <c r="A372" s="4" t="s">
        <v>5030</v>
      </c>
      <c r="B372" s="4">
        <f>'Gene Table'!B373</f>
        <v>99000103</v>
      </c>
      <c r="C372" s="4" t="str">
        <f>'Gene Table'!C373</f>
        <v>Blank</v>
      </c>
      <c r="D372" s="11">
        <v>25.72</v>
      </c>
      <c r="E372" s="11">
        <v>26</v>
      </c>
      <c r="F372" s="11"/>
      <c r="G372" s="11"/>
      <c r="H372" s="11"/>
      <c r="I372" s="11"/>
      <c r="J372" s="11"/>
      <c r="K372" s="11"/>
      <c r="L372" s="10"/>
      <c r="M372" s="10"/>
      <c r="N372" s="10"/>
      <c r="O372" s="10"/>
    </row>
    <row r="373" spans="1:15" ht="15" customHeight="1" x14ac:dyDescent="0.25">
      <c r="A373" s="4" t="s">
        <v>5031</v>
      </c>
      <c r="B373" s="4">
        <f>'Gene Table'!B374</f>
        <v>99000103</v>
      </c>
      <c r="C373" s="4" t="str">
        <f>'Gene Table'!C374</f>
        <v>Blank</v>
      </c>
      <c r="D373" s="11">
        <v>26.86</v>
      </c>
      <c r="E373" s="11">
        <v>26</v>
      </c>
      <c r="F373" s="11"/>
      <c r="G373" s="11"/>
      <c r="H373" s="11"/>
      <c r="I373" s="11"/>
      <c r="J373" s="11"/>
      <c r="K373" s="11"/>
      <c r="L373" s="10"/>
      <c r="M373" s="10"/>
      <c r="N373" s="10"/>
      <c r="O373" s="10"/>
    </row>
    <row r="374" spans="1:15" ht="15" customHeight="1" x14ac:dyDescent="0.25">
      <c r="A374" s="4" t="s">
        <v>5032</v>
      </c>
      <c r="B374" s="4">
        <f>'Gene Table'!B375</f>
        <v>99000103</v>
      </c>
      <c r="C374" s="4" t="str">
        <f>'Gene Table'!C375</f>
        <v>Blank</v>
      </c>
      <c r="D374" s="11">
        <v>26.72</v>
      </c>
      <c r="E374" s="11">
        <v>26</v>
      </c>
      <c r="F374" s="11"/>
      <c r="G374" s="11"/>
      <c r="H374" s="11"/>
      <c r="I374" s="11"/>
      <c r="J374" s="11"/>
      <c r="K374" s="11"/>
      <c r="L374" s="10"/>
      <c r="M374" s="10"/>
      <c r="N374" s="10"/>
      <c r="O374" s="10"/>
    </row>
    <row r="375" spans="1:15" ht="15" customHeight="1" x14ac:dyDescent="0.25">
      <c r="A375" s="4" t="s">
        <v>5033</v>
      </c>
      <c r="B375" s="4">
        <f>'Gene Table'!B376</f>
        <v>99000103</v>
      </c>
      <c r="C375" s="4" t="str">
        <f>'Gene Table'!C376</f>
        <v>Blank</v>
      </c>
      <c r="D375" s="11">
        <v>27.56</v>
      </c>
      <c r="E375" s="11">
        <v>26</v>
      </c>
      <c r="F375" s="11"/>
      <c r="G375" s="11"/>
      <c r="H375" s="11"/>
      <c r="I375" s="11"/>
      <c r="J375" s="11"/>
      <c r="K375" s="11"/>
      <c r="L375" s="10"/>
      <c r="M375" s="10"/>
      <c r="N375" s="10"/>
      <c r="O375" s="10"/>
    </row>
    <row r="376" spans="1:15" ht="15" customHeight="1" x14ac:dyDescent="0.25">
      <c r="A376" s="4" t="s">
        <v>5034</v>
      </c>
      <c r="B376" s="4">
        <f>'Gene Table'!B377</f>
        <v>99000103</v>
      </c>
      <c r="C376" s="4" t="str">
        <f>'Gene Table'!C377</f>
        <v>Blank</v>
      </c>
      <c r="D376" s="11">
        <v>26.92</v>
      </c>
      <c r="E376" s="11">
        <v>26</v>
      </c>
      <c r="F376" s="11"/>
      <c r="G376" s="11"/>
      <c r="H376" s="11"/>
      <c r="I376" s="11"/>
      <c r="J376" s="11"/>
      <c r="K376" s="11"/>
      <c r="L376" s="10"/>
      <c r="M376" s="10"/>
      <c r="N376" s="10"/>
      <c r="O376" s="10"/>
    </row>
    <row r="377" spans="1:15" ht="15" customHeight="1" x14ac:dyDescent="0.25">
      <c r="A377" s="4" t="s">
        <v>5035</v>
      </c>
      <c r="B377" s="4">
        <f>'Gene Table'!B378</f>
        <v>99000103</v>
      </c>
      <c r="C377" s="4" t="str">
        <f>'Gene Table'!C378</f>
        <v>Blank</v>
      </c>
      <c r="D377" s="11">
        <v>26.91</v>
      </c>
      <c r="E377" s="11">
        <v>26</v>
      </c>
      <c r="F377" s="11"/>
      <c r="G377" s="11"/>
      <c r="H377" s="11"/>
      <c r="I377" s="11"/>
      <c r="J377" s="11"/>
      <c r="K377" s="11"/>
      <c r="L377" s="10"/>
      <c r="M377" s="10"/>
      <c r="N377" s="10"/>
      <c r="O377" s="10"/>
    </row>
    <row r="378" spans="1:15" ht="15" customHeight="1" x14ac:dyDescent="0.25">
      <c r="A378" s="4" t="s">
        <v>5036</v>
      </c>
      <c r="B378" s="4">
        <f>'Gene Table'!B379</f>
        <v>99000103</v>
      </c>
      <c r="C378" s="4" t="str">
        <f>'Gene Table'!C379</f>
        <v>Blank</v>
      </c>
      <c r="D378" s="11">
        <v>26.32</v>
      </c>
      <c r="E378" s="11">
        <v>26</v>
      </c>
      <c r="F378" s="11"/>
      <c r="G378" s="11"/>
      <c r="H378" s="11"/>
      <c r="I378" s="11"/>
      <c r="J378" s="11"/>
      <c r="K378" s="11"/>
      <c r="L378" s="10"/>
      <c r="M378" s="10"/>
      <c r="N378" s="10"/>
      <c r="O378" s="10"/>
    </row>
    <row r="379" spans="1:15" ht="15" customHeight="1" x14ac:dyDescent="0.25">
      <c r="A379" s="4" t="s">
        <v>5037</v>
      </c>
      <c r="B379" s="4">
        <f>'Gene Table'!B380</f>
        <v>99000103</v>
      </c>
      <c r="C379" s="4" t="str">
        <f>'Gene Table'!C380</f>
        <v>Blank</v>
      </c>
      <c r="D379" s="11">
        <v>28.58</v>
      </c>
      <c r="E379" s="11">
        <v>26</v>
      </c>
      <c r="F379" s="11"/>
      <c r="G379" s="11"/>
      <c r="H379" s="11"/>
      <c r="I379" s="11"/>
      <c r="J379" s="11"/>
      <c r="K379" s="11"/>
      <c r="L379" s="10"/>
      <c r="M379" s="10"/>
      <c r="N379" s="10"/>
      <c r="O379" s="10"/>
    </row>
    <row r="380" spans="1:15" ht="15" customHeight="1" x14ac:dyDescent="0.25">
      <c r="A380" s="4" t="s">
        <v>5038</v>
      </c>
      <c r="B380" s="4">
        <f>'Gene Table'!B381</f>
        <v>99000103</v>
      </c>
      <c r="C380" s="4" t="str">
        <f>'Gene Table'!C381</f>
        <v>Blank</v>
      </c>
      <c r="D380" s="11">
        <v>26.32</v>
      </c>
      <c r="E380" s="11">
        <v>26</v>
      </c>
      <c r="F380" s="11"/>
      <c r="G380" s="11"/>
      <c r="H380" s="11"/>
      <c r="I380" s="11"/>
      <c r="J380" s="11"/>
      <c r="K380" s="11"/>
      <c r="L380" s="10"/>
      <c r="M380" s="10"/>
      <c r="N380" s="10"/>
      <c r="O380" s="10"/>
    </row>
    <row r="381" spans="1:15" ht="15" customHeight="1" x14ac:dyDescent="0.25">
      <c r="A381" s="4" t="s">
        <v>5039</v>
      </c>
      <c r="B381" s="4">
        <f>'Gene Table'!B382</f>
        <v>99000103</v>
      </c>
      <c r="C381" s="4" t="str">
        <f>'Gene Table'!C382</f>
        <v>Blank</v>
      </c>
      <c r="D381" s="11">
        <v>25.95</v>
      </c>
      <c r="E381" s="11">
        <v>26</v>
      </c>
      <c r="F381" s="11"/>
      <c r="G381" s="11"/>
      <c r="H381" s="11"/>
      <c r="I381" s="11"/>
      <c r="J381" s="11"/>
      <c r="K381" s="11"/>
      <c r="L381" s="10"/>
      <c r="M381" s="10"/>
      <c r="N381" s="10"/>
      <c r="O381" s="10"/>
    </row>
    <row r="382" spans="1:15" ht="15" customHeight="1" x14ac:dyDescent="0.25">
      <c r="A382" s="4" t="s">
        <v>5040</v>
      </c>
      <c r="B382" s="4">
        <f>'Gene Table'!B383</f>
        <v>99000103</v>
      </c>
      <c r="C382" s="4" t="str">
        <f>'Gene Table'!C383</f>
        <v>Blank</v>
      </c>
      <c r="D382" s="11">
        <v>26.74</v>
      </c>
      <c r="E382" s="11">
        <v>26</v>
      </c>
      <c r="F382" s="11"/>
      <c r="G382" s="11"/>
      <c r="H382" s="11"/>
      <c r="I382" s="11"/>
      <c r="J382" s="11"/>
      <c r="K382" s="11"/>
      <c r="L382" s="10"/>
      <c r="M382" s="10"/>
      <c r="N382" s="10"/>
      <c r="O382" s="10"/>
    </row>
    <row r="383" spans="1:15" ht="15" customHeight="1" x14ac:dyDescent="0.25">
      <c r="A383" s="4" t="s">
        <v>5041</v>
      </c>
      <c r="B383" s="4">
        <f>'Gene Table'!B384</f>
        <v>99000103</v>
      </c>
      <c r="C383" s="4" t="str">
        <f>'Gene Table'!C384</f>
        <v>Blank</v>
      </c>
      <c r="D383" s="11">
        <v>27.1</v>
      </c>
      <c r="E383" s="11">
        <v>26</v>
      </c>
      <c r="F383" s="11"/>
      <c r="G383" s="11"/>
      <c r="H383" s="11"/>
      <c r="I383" s="11"/>
      <c r="J383" s="11"/>
      <c r="K383" s="11"/>
      <c r="L383" s="10"/>
      <c r="M383" s="10"/>
      <c r="N383" s="10"/>
      <c r="O383" s="10"/>
    </row>
    <row r="384" spans="1:15" ht="15" customHeight="1" x14ac:dyDescent="0.25">
      <c r="A384" s="4" t="s">
        <v>5042</v>
      </c>
      <c r="B384" s="4">
        <f>'Gene Table'!B385</f>
        <v>99000103</v>
      </c>
      <c r="C384" s="4" t="str">
        <f>'Gene Table'!C385</f>
        <v>Blank</v>
      </c>
      <c r="D384" s="11">
        <v>23.24</v>
      </c>
      <c r="E384" s="11">
        <v>23</v>
      </c>
      <c r="F384" s="11"/>
      <c r="G384" s="11"/>
      <c r="H384" s="11"/>
      <c r="I384" s="11"/>
      <c r="J384" s="11"/>
      <c r="K384" s="11"/>
      <c r="L384" s="10"/>
      <c r="M384" s="10"/>
      <c r="N384" s="10"/>
      <c r="O384" s="10"/>
    </row>
    <row r="385" spans="1:15" ht="15" customHeight="1" x14ac:dyDescent="0.25">
      <c r="A385" s="4" t="s">
        <v>5043</v>
      </c>
      <c r="B385" s="4">
        <f>'Gene Table'!B386</f>
        <v>99000103</v>
      </c>
      <c r="C385" s="4" t="str">
        <f>'Gene Table'!C386</f>
        <v>Blank</v>
      </c>
      <c r="D385" s="11">
        <v>23.15</v>
      </c>
      <c r="E385" s="11">
        <v>23</v>
      </c>
      <c r="F385" s="11"/>
      <c r="G385" s="11"/>
      <c r="H385" s="11"/>
      <c r="I385" s="11"/>
      <c r="J385" s="11"/>
      <c r="K385" s="11"/>
      <c r="L385" s="10"/>
      <c r="M385" s="10"/>
      <c r="N385" s="10"/>
      <c r="O385" s="1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7"/>
  <sheetViews>
    <sheetView workbookViewId="0"/>
  </sheetViews>
  <sheetFormatPr defaultColWidth="6.59765625" defaultRowHeight="15" customHeight="1" x14ac:dyDescent="0.25"/>
  <cols>
    <col min="1" max="1" width="37" style="1" bestFit="1" customWidth="1"/>
    <col min="2" max="13" width="9.59765625" style="2" customWidth="1"/>
    <col min="14" max="16384" width="6.59765625" style="2"/>
  </cols>
  <sheetData>
    <row r="1" spans="1:13" s="1" customFormat="1" ht="15" customHeight="1" x14ac:dyDescent="0.25">
      <c r="A1" s="9" t="s">
        <v>1536</v>
      </c>
      <c r="B1" s="9" t="s">
        <v>1507</v>
      </c>
      <c r="C1" s="9" t="s">
        <v>1508</v>
      </c>
      <c r="D1" s="9" t="s">
        <v>1509</v>
      </c>
      <c r="E1" s="9" t="s">
        <v>1510</v>
      </c>
      <c r="F1" s="9" t="s">
        <v>1511</v>
      </c>
      <c r="G1" s="9" t="s">
        <v>1512</v>
      </c>
      <c r="H1" s="9" t="s">
        <v>1513</v>
      </c>
      <c r="I1" s="9" t="s">
        <v>1514</v>
      </c>
      <c r="J1" s="9" t="s">
        <v>1515</v>
      </c>
      <c r="K1" s="9" t="s">
        <v>1516</v>
      </c>
      <c r="L1" s="9" t="s">
        <v>1517</v>
      </c>
      <c r="M1" s="9" t="s">
        <v>1518</v>
      </c>
    </row>
    <row r="2" spans="1:13" ht="15" customHeight="1" x14ac:dyDescent="0.25">
      <c r="A2" s="9" t="s">
        <v>1535</v>
      </c>
      <c r="B2" s="29">
        <f>Calculations!ED388</f>
        <v>26</v>
      </c>
      <c r="C2" s="29">
        <f>Calculations!EE388</f>
        <v>26</v>
      </c>
      <c r="D2" s="29" t="str">
        <f>Calculations!EF388</f>
        <v/>
      </c>
      <c r="E2" s="29" t="str">
        <f>Calculations!EG388</f>
        <v/>
      </c>
      <c r="F2" s="29" t="str">
        <f>Calculations!EH388</f>
        <v/>
      </c>
      <c r="G2" s="29" t="str">
        <f>Calculations!EI388</f>
        <v/>
      </c>
      <c r="H2" s="29" t="str">
        <f>Calculations!EJ388</f>
        <v/>
      </c>
      <c r="I2" s="29" t="str">
        <f>Calculations!EK388</f>
        <v/>
      </c>
      <c r="J2" s="29" t="str">
        <f>Calculations!EL388</f>
        <v/>
      </c>
      <c r="K2" s="29" t="str">
        <f>Calculations!EM388</f>
        <v/>
      </c>
      <c r="L2" s="29" t="str">
        <f>Calculations!EN388</f>
        <v/>
      </c>
      <c r="M2" s="29" t="str">
        <f>Calculations!EO388</f>
        <v/>
      </c>
    </row>
    <row r="3" spans="1:13" ht="15" customHeight="1" x14ac:dyDescent="0.25">
      <c r="A3" s="9" t="s">
        <v>1534</v>
      </c>
      <c r="B3" s="4" t="str">
        <f>IF(ISNUMBER(B2),IF(B2&lt;=30,"Pass","Fail"),"")</f>
        <v>Pass</v>
      </c>
      <c r="C3" s="4" t="str">
        <f t="shared" ref="C3:M3" si="0">IF(ISNUMBER(C2),IF(C2&lt;=30,"Pass","Fail"),"")</f>
        <v>Pass</v>
      </c>
      <c r="D3" s="4" t="str">
        <f t="shared" si="0"/>
        <v/>
      </c>
      <c r="E3" s="4" t="str">
        <f t="shared" si="0"/>
        <v/>
      </c>
      <c r="F3" s="4" t="str">
        <f t="shared" si="0"/>
        <v/>
      </c>
      <c r="G3" s="4" t="str">
        <f t="shared" si="0"/>
        <v/>
      </c>
      <c r="H3" s="4" t="str">
        <f t="shared" si="0"/>
        <v/>
      </c>
      <c r="I3" s="4" t="str">
        <f t="shared" si="0"/>
        <v/>
      </c>
      <c r="J3" s="4" t="str">
        <f t="shared" si="0"/>
        <v/>
      </c>
      <c r="K3" s="4" t="str">
        <f t="shared" si="0"/>
        <v/>
      </c>
      <c r="L3" s="4" t="str">
        <f t="shared" si="0"/>
        <v/>
      </c>
      <c r="M3" s="4" t="str">
        <f t="shared" si="0"/>
        <v/>
      </c>
    </row>
    <row r="5" spans="1:13" s="1" customFormat="1" ht="15" customHeight="1" x14ac:dyDescent="0.25">
      <c r="A5" s="9" t="s">
        <v>1537</v>
      </c>
      <c r="B5" s="9" t="s">
        <v>1507</v>
      </c>
      <c r="C5" s="9" t="s">
        <v>1508</v>
      </c>
      <c r="D5" s="9" t="s">
        <v>1509</v>
      </c>
      <c r="E5" s="9" t="s">
        <v>1510</v>
      </c>
      <c r="F5" s="9" t="s">
        <v>1511</v>
      </c>
      <c r="G5" s="9" t="s">
        <v>1512</v>
      </c>
      <c r="H5" s="9" t="s">
        <v>1513</v>
      </c>
      <c r="I5" s="9" t="s">
        <v>1514</v>
      </c>
      <c r="J5" s="9" t="s">
        <v>1515</v>
      </c>
      <c r="K5" s="9" t="s">
        <v>1516</v>
      </c>
      <c r="L5" s="9" t="s">
        <v>1517</v>
      </c>
      <c r="M5" s="9" t="s">
        <v>1518</v>
      </c>
    </row>
    <row r="6" spans="1:13" ht="15" customHeight="1" x14ac:dyDescent="0.25">
      <c r="A6" s="9" t="s">
        <v>1535</v>
      </c>
      <c r="B6" s="29">
        <f>Calculations!ER388</f>
        <v>26.6</v>
      </c>
      <c r="C6" s="29">
        <f>Calculations!ES388</f>
        <v>26</v>
      </c>
      <c r="D6" s="29" t="str">
        <f>Calculations!ET388</f>
        <v/>
      </c>
      <c r="E6" s="29" t="str">
        <f>Calculations!EU388</f>
        <v/>
      </c>
      <c r="F6" s="29" t="str">
        <f>Calculations!EV388</f>
        <v/>
      </c>
      <c r="G6" s="29" t="str">
        <f>Calculations!EW388</f>
        <v/>
      </c>
      <c r="H6" s="29" t="str">
        <f>Calculations!EX388</f>
        <v/>
      </c>
      <c r="I6" s="29" t="str">
        <f>Calculations!EY388</f>
        <v/>
      </c>
      <c r="J6" s="29" t="str">
        <f>Calculations!EZ388</f>
        <v/>
      </c>
      <c r="K6" s="29" t="str">
        <f>Calculations!FA388</f>
        <v/>
      </c>
      <c r="L6" s="29" t="str">
        <f>Calculations!FB388</f>
        <v/>
      </c>
      <c r="M6" s="29" t="str">
        <f>Calculations!FC388</f>
        <v/>
      </c>
    </row>
    <row r="7" spans="1:13" ht="15" customHeight="1" x14ac:dyDescent="0.25">
      <c r="A7" s="9" t="s">
        <v>1534</v>
      </c>
      <c r="B7" s="4" t="str">
        <f>IF(ISNUMBER(B6),IF(B6&lt;=30,"Pass","Fail"),"")</f>
        <v>Pass</v>
      </c>
      <c r="C7" s="4" t="str">
        <f t="shared" ref="C7" si="1">IF(ISNUMBER(C6),IF(C6&lt;=30,"Pass","Fail"),"")</f>
        <v>Pass</v>
      </c>
      <c r="D7" s="4" t="str">
        <f t="shared" ref="D7" si="2">IF(ISNUMBER(D6),IF(D6&lt;=30,"Pass","Fail"),"")</f>
        <v/>
      </c>
      <c r="E7" s="4" t="str">
        <f t="shared" ref="E7" si="3">IF(ISNUMBER(E6),IF(E6&lt;=30,"Pass","Fail"),"")</f>
        <v/>
      </c>
      <c r="F7" s="4" t="str">
        <f t="shared" ref="F7" si="4">IF(ISNUMBER(F6),IF(F6&lt;=30,"Pass","Fail"),"")</f>
        <v/>
      </c>
      <c r="G7" s="4" t="str">
        <f t="shared" ref="G7" si="5">IF(ISNUMBER(G6),IF(G6&lt;=30,"Pass","Fail"),"")</f>
        <v/>
      </c>
      <c r="H7" s="4" t="str">
        <f t="shared" ref="H7" si="6">IF(ISNUMBER(H6),IF(H6&lt;=30,"Pass","Fail"),"")</f>
        <v/>
      </c>
      <c r="I7" s="4" t="str">
        <f t="shared" ref="I7" si="7">IF(ISNUMBER(I6),IF(I6&lt;=30,"Pass","Fail"),"")</f>
        <v/>
      </c>
      <c r="J7" s="4" t="str">
        <f t="shared" ref="J7" si="8">IF(ISNUMBER(J6),IF(J6&lt;=30,"Pass","Fail"),"")</f>
        <v/>
      </c>
      <c r="K7" s="4" t="str">
        <f t="shared" ref="K7" si="9">IF(ISNUMBER(K6),IF(K6&lt;=30,"Pass","Fail"),"")</f>
        <v/>
      </c>
      <c r="L7" s="4" t="str">
        <f t="shared" ref="L7" si="10">IF(ISNUMBER(L6),IF(L6&lt;=30,"Pass","Fail"),"")</f>
        <v/>
      </c>
      <c r="M7" s="4" t="str">
        <f t="shared" ref="M7" si="11">IF(ISNUMBER(M6),IF(M6&lt;=30,"Pass","Fail"),"")</f>
        <v/>
      </c>
    </row>
    <row r="9" spans="1:13" s="1" customFormat="1" ht="15" customHeight="1" x14ac:dyDescent="0.25">
      <c r="A9" s="9" t="s">
        <v>1536</v>
      </c>
      <c r="B9" s="9" t="s">
        <v>1507</v>
      </c>
      <c r="C9" s="9" t="s">
        <v>1508</v>
      </c>
      <c r="D9" s="9" t="s">
        <v>1509</v>
      </c>
      <c r="E9" s="9" t="s">
        <v>1510</v>
      </c>
      <c r="F9" s="9" t="s">
        <v>1511</v>
      </c>
      <c r="G9" s="9" t="s">
        <v>1512</v>
      </c>
      <c r="H9" s="9" t="s">
        <v>1513</v>
      </c>
      <c r="I9" s="9" t="s">
        <v>1514</v>
      </c>
      <c r="J9" s="9" t="s">
        <v>1515</v>
      </c>
      <c r="K9" s="9" t="s">
        <v>1516</v>
      </c>
      <c r="L9" s="9" t="s">
        <v>1517</v>
      </c>
      <c r="M9" s="9" t="s">
        <v>1518</v>
      </c>
    </row>
    <row r="10" spans="1:13" ht="15" customHeight="1" x14ac:dyDescent="0.25">
      <c r="A10" s="9" t="s">
        <v>1544</v>
      </c>
      <c r="B10" s="4">
        <f>Calculations!FF388</f>
        <v>26</v>
      </c>
      <c r="C10" s="4">
        <f>Calculations!FG388</f>
        <v>26</v>
      </c>
      <c r="D10" s="4" t="str">
        <f>Calculations!FH388</f>
        <v/>
      </c>
      <c r="E10" s="4" t="str">
        <f>Calculations!FI388</f>
        <v/>
      </c>
      <c r="F10" s="4" t="str">
        <f>Calculations!FJ388</f>
        <v/>
      </c>
      <c r="G10" s="4" t="str">
        <f>Calculations!FK388</f>
        <v/>
      </c>
      <c r="H10" s="4" t="str">
        <f>Calculations!FL388</f>
        <v/>
      </c>
      <c r="I10" s="4" t="str">
        <f>Calculations!FM388</f>
        <v/>
      </c>
      <c r="J10" s="4" t="str">
        <f>Calculations!FN388</f>
        <v/>
      </c>
      <c r="K10" s="4" t="str">
        <f>Calculations!FO388</f>
        <v/>
      </c>
      <c r="L10" s="4" t="str">
        <f>Calculations!FP388</f>
        <v/>
      </c>
      <c r="M10" s="4" t="str">
        <f>Calculations!FQ388</f>
        <v/>
      </c>
    </row>
    <row r="11" spans="1:13" ht="15" customHeight="1" x14ac:dyDescent="0.25">
      <c r="A11" s="9" t="s">
        <v>1545</v>
      </c>
      <c r="B11" s="4">
        <f>Calculations!FF389</f>
        <v>0</v>
      </c>
      <c r="C11" s="4">
        <f>Calculations!FG389</f>
        <v>0</v>
      </c>
      <c r="D11" s="4" t="str">
        <f>Calculations!FH389</f>
        <v/>
      </c>
      <c r="E11" s="4" t="str">
        <f>Calculations!FI389</f>
        <v/>
      </c>
      <c r="F11" s="4" t="str">
        <f>Calculations!FJ389</f>
        <v/>
      </c>
      <c r="G11" s="4" t="str">
        <f>Calculations!FK389</f>
        <v/>
      </c>
      <c r="H11" s="4" t="str">
        <f>Calculations!FL389</f>
        <v/>
      </c>
      <c r="I11" s="4" t="str">
        <f>Calculations!FM389</f>
        <v/>
      </c>
      <c r="J11" s="4" t="str">
        <f>Calculations!FN389</f>
        <v/>
      </c>
      <c r="K11" s="4" t="str">
        <f>Calculations!FO389</f>
        <v/>
      </c>
      <c r="L11" s="4" t="str">
        <f>Calculations!FP389</f>
        <v/>
      </c>
      <c r="M11" s="4" t="str">
        <f>Calculations!FQ389</f>
        <v/>
      </c>
    </row>
    <row r="12" spans="1:13" ht="15" customHeight="1" x14ac:dyDescent="0.25">
      <c r="A12" s="9" t="s">
        <v>1534</v>
      </c>
      <c r="B12" s="4" t="str">
        <f>IF(ISNUMBER(B10),IF(AND(B10&lt;=24,B11&lt;4),"Pass","Fail"),"")</f>
        <v>Fail</v>
      </c>
      <c r="C12" s="4" t="str">
        <f t="shared" ref="C12:M12" si="12">IF(ISNUMBER(C10),IF(AND(C10&lt;=24,C11&lt;4),"Pass","Fail"),"")</f>
        <v>Fail</v>
      </c>
      <c r="D12" s="4" t="str">
        <f t="shared" si="12"/>
        <v/>
      </c>
      <c r="E12" s="4" t="str">
        <f t="shared" si="12"/>
        <v/>
      </c>
      <c r="F12" s="4" t="str">
        <f t="shared" si="12"/>
        <v/>
      </c>
      <c r="G12" s="4" t="str">
        <f t="shared" si="12"/>
        <v/>
      </c>
      <c r="H12" s="4" t="str">
        <f t="shared" si="12"/>
        <v/>
      </c>
      <c r="I12" s="4" t="str">
        <f t="shared" si="12"/>
        <v/>
      </c>
      <c r="J12" s="4" t="str">
        <f t="shared" si="12"/>
        <v/>
      </c>
      <c r="K12" s="4" t="str">
        <f t="shared" si="12"/>
        <v/>
      </c>
      <c r="L12" s="4" t="str">
        <f t="shared" si="12"/>
        <v/>
      </c>
      <c r="M12" s="4" t="str">
        <f t="shared" si="12"/>
        <v/>
      </c>
    </row>
    <row r="14" spans="1:13" s="1" customFormat="1" ht="15" customHeight="1" x14ac:dyDescent="0.25">
      <c r="A14" s="9" t="s">
        <v>1537</v>
      </c>
      <c r="B14" s="9" t="s">
        <v>1507</v>
      </c>
      <c r="C14" s="9" t="s">
        <v>1508</v>
      </c>
      <c r="D14" s="9" t="s">
        <v>1509</v>
      </c>
      <c r="E14" s="9" t="s">
        <v>1510</v>
      </c>
      <c r="F14" s="9" t="s">
        <v>1511</v>
      </c>
      <c r="G14" s="9" t="s">
        <v>1512</v>
      </c>
      <c r="H14" s="9" t="s">
        <v>1513</v>
      </c>
      <c r="I14" s="9" t="s">
        <v>1514</v>
      </c>
      <c r="J14" s="9" t="s">
        <v>1515</v>
      </c>
      <c r="K14" s="9" t="s">
        <v>1516</v>
      </c>
      <c r="L14" s="9" t="s">
        <v>1517</v>
      </c>
      <c r="M14" s="9" t="s">
        <v>1518</v>
      </c>
    </row>
    <row r="15" spans="1:13" ht="15" customHeight="1" x14ac:dyDescent="0.25">
      <c r="A15" s="9" t="s">
        <v>1544</v>
      </c>
      <c r="B15" s="4">
        <f>Calculations!FT388</f>
        <v>27.35</v>
      </c>
      <c r="C15" s="4">
        <f>Calculations!FU388</f>
        <v>26</v>
      </c>
      <c r="D15" s="4" t="str">
        <f>Calculations!FV388</f>
        <v/>
      </c>
      <c r="E15" s="4" t="str">
        <f>Calculations!FW388</f>
        <v/>
      </c>
      <c r="F15" s="4" t="str">
        <f>Calculations!FX388</f>
        <v/>
      </c>
      <c r="G15" s="4" t="str">
        <f>Calculations!FY388</f>
        <v/>
      </c>
      <c r="H15" s="4" t="str">
        <f>Calculations!FZ388</f>
        <v/>
      </c>
      <c r="I15" s="4" t="str">
        <f>Calculations!GA388</f>
        <v/>
      </c>
      <c r="J15" s="4" t="str">
        <f>Calculations!GB388</f>
        <v/>
      </c>
      <c r="K15" s="4" t="str">
        <f>Calculations!GC388</f>
        <v/>
      </c>
      <c r="L15" s="4" t="str">
        <f>Calculations!GD388</f>
        <v/>
      </c>
      <c r="M15" s="4" t="str">
        <f>Calculations!GE388</f>
        <v/>
      </c>
    </row>
    <row r="16" spans="1:13" ht="15" customHeight="1" x14ac:dyDescent="0.25">
      <c r="A16" s="9" t="s">
        <v>1545</v>
      </c>
      <c r="B16" s="4">
        <f>Calculations!FT389</f>
        <v>0.80999999999999872</v>
      </c>
      <c r="C16" s="4">
        <f>Calculations!FU389</f>
        <v>0</v>
      </c>
      <c r="D16" s="4" t="str">
        <f>Calculations!FV389</f>
        <v/>
      </c>
      <c r="E16" s="4" t="str">
        <f>Calculations!FW389</f>
        <v/>
      </c>
      <c r="F16" s="4" t="str">
        <f>Calculations!FX389</f>
        <v/>
      </c>
      <c r="G16" s="4" t="str">
        <f>Calculations!FY389</f>
        <v/>
      </c>
      <c r="H16" s="4" t="str">
        <f>Calculations!FZ389</f>
        <v/>
      </c>
      <c r="I16" s="4" t="str">
        <f>Calculations!GA389</f>
        <v/>
      </c>
      <c r="J16" s="4" t="str">
        <f>Calculations!GB389</f>
        <v/>
      </c>
      <c r="K16" s="4" t="str">
        <f>Calculations!GC389</f>
        <v/>
      </c>
      <c r="L16" s="4" t="str">
        <f>Calculations!GD389</f>
        <v/>
      </c>
      <c r="M16" s="4" t="str">
        <f>Calculations!GE389</f>
        <v/>
      </c>
    </row>
    <row r="17" spans="1:13" ht="15" customHeight="1" x14ac:dyDescent="0.25">
      <c r="A17" s="9" t="s">
        <v>1534</v>
      </c>
      <c r="B17" s="4" t="str">
        <f>IF(ISNUMBER(B15),IF(AND(B15&lt;=24,B16&lt;4),"Pass","Fail"),"")</f>
        <v>Fail</v>
      </c>
      <c r="C17" s="4" t="str">
        <f t="shared" ref="C17" si="13">IF(ISNUMBER(C15),IF(AND(C15&lt;=24,C16&lt;4),"Pass","Fail"),"")</f>
        <v>Fail</v>
      </c>
      <c r="D17" s="4" t="str">
        <f t="shared" ref="D17" si="14">IF(ISNUMBER(D15),IF(AND(D15&lt;=24,D16&lt;4),"Pass","Fail"),"")</f>
        <v/>
      </c>
      <c r="E17" s="4" t="str">
        <f t="shared" ref="E17" si="15">IF(ISNUMBER(E15),IF(AND(E15&lt;=24,E16&lt;4),"Pass","Fail"),"")</f>
        <v/>
      </c>
      <c r="F17" s="4" t="str">
        <f t="shared" ref="F17" si="16">IF(ISNUMBER(F15),IF(AND(F15&lt;=24,F16&lt;4),"Pass","Fail"),"")</f>
        <v/>
      </c>
      <c r="G17" s="4" t="str">
        <f t="shared" ref="G17" si="17">IF(ISNUMBER(G15),IF(AND(G15&lt;=24,G16&lt;4),"Pass","Fail"),"")</f>
        <v/>
      </c>
      <c r="H17" s="4" t="str">
        <f t="shared" ref="H17" si="18">IF(ISNUMBER(H15),IF(AND(H15&lt;=24,H16&lt;4),"Pass","Fail"),"")</f>
        <v/>
      </c>
      <c r="I17" s="4" t="str">
        <f t="shared" ref="I17" si="19">IF(ISNUMBER(I15),IF(AND(I15&lt;=24,I16&lt;4),"Pass","Fail"),"")</f>
        <v/>
      </c>
      <c r="J17" s="4" t="str">
        <f t="shared" ref="J17" si="20">IF(ISNUMBER(J15),IF(AND(J15&lt;=24,J16&lt;4),"Pass","Fail"),"")</f>
        <v/>
      </c>
      <c r="K17" s="4" t="str">
        <f t="shared" ref="K17" si="21">IF(ISNUMBER(K15),IF(AND(K15&lt;=24,K16&lt;4),"Pass","Fail"),"")</f>
        <v/>
      </c>
      <c r="L17" s="4" t="str">
        <f t="shared" ref="L17" si="22">IF(ISNUMBER(L15),IF(AND(L15&lt;=24,L16&lt;4),"Pass","Fail"),"")</f>
        <v/>
      </c>
      <c r="M17" s="4" t="str">
        <f t="shared" ref="M17" si="23">IF(ISNUMBER(M15),IF(AND(M15&lt;=24,M16&lt;4),"Pass","Fail"),"")</f>
        <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85"/>
  <sheetViews>
    <sheetView workbookViewId="0"/>
  </sheetViews>
  <sheetFormatPr defaultColWidth="6.59765625" defaultRowHeight="15" customHeight="1" x14ac:dyDescent="0.25"/>
  <cols>
    <col min="1" max="1" width="6.59765625" style="2"/>
    <col min="2" max="2" width="10.796875" style="2" bestFit="1" customWidth="1"/>
    <col min="3" max="3" width="12.59765625" style="2" bestFit="1" customWidth="1"/>
    <col min="4" max="4" width="19.59765625" style="2" bestFit="1" customWidth="1"/>
    <col min="5" max="5" width="14.69921875" style="2" bestFit="1" customWidth="1"/>
    <col min="6" max="17" width="9.59765625" style="2" customWidth="1"/>
    <col min="18" max="16384" width="6.59765625" style="2"/>
  </cols>
  <sheetData>
    <row r="1" spans="1:17" s="1" customFormat="1" ht="15" customHeight="1" thickBot="1" x14ac:dyDescent="0.3">
      <c r="A1" s="6" t="s">
        <v>1501</v>
      </c>
      <c r="B1" s="7" t="s">
        <v>1504</v>
      </c>
      <c r="C1" s="7" t="s">
        <v>17</v>
      </c>
      <c r="D1" s="7" t="s">
        <v>1502</v>
      </c>
      <c r="E1" s="7" t="s">
        <v>1503</v>
      </c>
      <c r="F1" s="7" t="s">
        <v>1507</v>
      </c>
      <c r="G1" s="7" t="s">
        <v>1508</v>
      </c>
      <c r="H1" s="7" t="s">
        <v>1509</v>
      </c>
      <c r="I1" s="7" t="s">
        <v>1510</v>
      </c>
      <c r="J1" s="7" t="s">
        <v>1511</v>
      </c>
      <c r="K1" s="7" t="s">
        <v>1512</v>
      </c>
      <c r="L1" s="7" t="s">
        <v>1513</v>
      </c>
      <c r="M1" s="7" t="s">
        <v>1514</v>
      </c>
      <c r="N1" s="7" t="s">
        <v>1515</v>
      </c>
      <c r="O1" s="7" t="s">
        <v>1516</v>
      </c>
      <c r="P1" s="7" t="s">
        <v>1517</v>
      </c>
      <c r="Q1" s="8" t="s">
        <v>1518</v>
      </c>
    </row>
    <row r="2" spans="1:17" ht="15" customHeight="1" x14ac:dyDescent="0.25">
      <c r="A2" s="12" t="s">
        <v>18</v>
      </c>
      <c r="B2" s="13">
        <f>'Gene Table'!B3</f>
        <v>18852</v>
      </c>
      <c r="C2" s="13" t="str">
        <f>'Gene Table'!C3</f>
        <v>APC</v>
      </c>
      <c r="D2" s="13" t="str">
        <f>'Gene Table'!D3</f>
        <v>c.2626C&gt;T</v>
      </c>
      <c r="E2" s="14" t="str">
        <f>'Gene Table'!E3</f>
        <v>SMPH000580A</v>
      </c>
      <c r="F2" s="20" t="str">
        <f>IF(SUM('Control Sample Data'!$D$2:$O$97)=0,Calculations!CN3,Calculations!DP3)</f>
        <v>WT</v>
      </c>
      <c r="G2" s="21" t="str">
        <f>IF(SUM('Control Sample Data'!$D$2:$O$97)=0,Calculations!CO3,Calculations!DQ3)</f>
        <v>WT</v>
      </c>
      <c r="H2" s="21" t="str">
        <f>IF(SUM('Control Sample Data'!$D$2:$O$97)=0,Calculations!CP3,Calculations!DR3)</f>
        <v/>
      </c>
      <c r="I2" s="21" t="str">
        <f>IF(SUM('Control Sample Data'!$D$2:$O$97)=0,Calculations!CQ3,Calculations!DS3)</f>
        <v/>
      </c>
      <c r="J2" s="21" t="str">
        <f>IF(SUM('Control Sample Data'!$D$2:$O$97)=0,Calculations!CR3,Calculations!DT3)</f>
        <v/>
      </c>
      <c r="K2" s="21" t="str">
        <f>IF(SUM('Control Sample Data'!$D$2:$O$97)=0,Calculations!CS3,Calculations!DU3)</f>
        <v/>
      </c>
      <c r="L2" s="21" t="str">
        <f>IF(SUM('Control Sample Data'!$D$2:$O$97)=0,Calculations!CT3,Calculations!DV3)</f>
        <v/>
      </c>
      <c r="M2" s="21" t="str">
        <f>IF(SUM('Control Sample Data'!$D$2:$O$97)=0,Calculations!CU3,Calculations!DW3)</f>
        <v/>
      </c>
      <c r="N2" s="21" t="str">
        <f>IF(SUM('Control Sample Data'!$D$2:$O$97)=0,Calculations!CV3,Calculations!DX3)</f>
        <v/>
      </c>
      <c r="O2" s="21" t="str">
        <f>IF(SUM('Control Sample Data'!$D$2:$O$97)=0,Calculations!CW3,Calculations!DY3)</f>
        <v/>
      </c>
      <c r="P2" s="21" t="str">
        <f>IF(SUM('Control Sample Data'!$D$2:$O$97)=0,Calculations!CX3,Calculations!DZ3)</f>
        <v/>
      </c>
      <c r="Q2" s="22" t="str">
        <f>IF(SUM('Control Sample Data'!$D$2:$O$97)=0,Calculations!CY3,Calculations!EA3)</f>
        <v/>
      </c>
    </row>
    <row r="3" spans="1:17" ht="15" customHeight="1" x14ac:dyDescent="0.25">
      <c r="A3" s="15" t="s">
        <v>22</v>
      </c>
      <c r="B3" s="4">
        <f>'Gene Table'!B4</f>
        <v>13125</v>
      </c>
      <c r="C3" s="4" t="str">
        <f>'Gene Table'!C4</f>
        <v>APC</v>
      </c>
      <c r="D3" s="4" t="str">
        <f>'Gene Table'!D4</f>
        <v>c.3340C&gt;T</v>
      </c>
      <c r="E3" s="16" t="str">
        <f>'Gene Table'!E4</f>
        <v>SMPH000586A</v>
      </c>
      <c r="F3" s="23" t="str">
        <f>IF(SUM('Control Sample Data'!$D$2:$O$97)=0,Calculations!CN4,Calculations!DP4)</f>
        <v>Mutant</v>
      </c>
      <c r="G3" s="24" t="str">
        <f>IF(SUM('Control Sample Data'!$D$2:$O$97)=0,Calculations!CO4,Calculations!DQ4)</f>
        <v>WT</v>
      </c>
      <c r="H3" s="24" t="str">
        <f>IF(SUM('Control Sample Data'!$D$2:$O$97)=0,Calculations!CP4,Calculations!DR4)</f>
        <v/>
      </c>
      <c r="I3" s="24" t="str">
        <f>IF(SUM('Control Sample Data'!$D$2:$O$97)=0,Calculations!CQ4,Calculations!DS4)</f>
        <v/>
      </c>
      <c r="J3" s="24" t="str">
        <f>IF(SUM('Control Sample Data'!$D$2:$O$97)=0,Calculations!CR4,Calculations!DT4)</f>
        <v/>
      </c>
      <c r="K3" s="24" t="str">
        <f>IF(SUM('Control Sample Data'!$D$2:$O$97)=0,Calculations!CS4,Calculations!DU4)</f>
        <v/>
      </c>
      <c r="L3" s="24" t="str">
        <f>IF(SUM('Control Sample Data'!$D$2:$O$97)=0,Calculations!CT4,Calculations!DV4)</f>
        <v/>
      </c>
      <c r="M3" s="24" t="str">
        <f>IF(SUM('Control Sample Data'!$D$2:$O$97)=0,Calculations!CU4,Calculations!DW4)</f>
        <v/>
      </c>
      <c r="N3" s="24" t="str">
        <f>IF(SUM('Control Sample Data'!$D$2:$O$97)=0,Calculations!CV4,Calculations!DX4)</f>
        <v/>
      </c>
      <c r="O3" s="24" t="str">
        <f>IF(SUM('Control Sample Data'!$D$2:$O$97)=0,Calculations!CW4,Calculations!DY4)</f>
        <v/>
      </c>
      <c r="P3" s="24" t="str">
        <f>IF(SUM('Control Sample Data'!$D$2:$O$97)=0,Calculations!CX4,Calculations!DZ4)</f>
        <v/>
      </c>
      <c r="Q3" s="25" t="str">
        <f>IF(SUM('Control Sample Data'!$D$2:$O$97)=0,Calculations!CY4,Calculations!EA4)</f>
        <v/>
      </c>
    </row>
    <row r="4" spans="1:17" ht="15" customHeight="1" x14ac:dyDescent="0.25">
      <c r="A4" s="15" t="s">
        <v>26</v>
      </c>
      <c r="B4" s="4">
        <f>'Gene Table'!B5</f>
        <v>41617</v>
      </c>
      <c r="C4" s="4" t="str">
        <f>'Gene Table'!C5</f>
        <v>APC</v>
      </c>
      <c r="D4" s="4" t="str">
        <f>'Gene Table'!D5</f>
        <v>c.3700_3700delA</v>
      </c>
      <c r="E4" s="16" t="str">
        <f>'Gene Table'!E5</f>
        <v>SMPH018165A</v>
      </c>
      <c r="F4" s="23" t="str">
        <f>IF(SUM('Control Sample Data'!$D$2:$O$97)=0,Calculations!CN5,Calculations!DP5)</f>
        <v>WT</v>
      </c>
      <c r="G4" s="24" t="str">
        <f>IF(SUM('Control Sample Data'!$D$2:$O$97)=0,Calculations!CO5,Calculations!DQ5)</f>
        <v>WT</v>
      </c>
      <c r="H4" s="24" t="str">
        <f>IF(SUM('Control Sample Data'!$D$2:$O$97)=0,Calculations!CP5,Calculations!DR5)</f>
        <v/>
      </c>
      <c r="I4" s="24" t="str">
        <f>IF(SUM('Control Sample Data'!$D$2:$O$97)=0,Calculations!CQ5,Calculations!DS5)</f>
        <v/>
      </c>
      <c r="J4" s="24" t="str">
        <f>IF(SUM('Control Sample Data'!$D$2:$O$97)=0,Calculations!CR5,Calculations!DT5)</f>
        <v/>
      </c>
      <c r="K4" s="24" t="str">
        <f>IF(SUM('Control Sample Data'!$D$2:$O$97)=0,Calculations!CS5,Calculations!DU5)</f>
        <v/>
      </c>
      <c r="L4" s="24" t="str">
        <f>IF(SUM('Control Sample Data'!$D$2:$O$97)=0,Calculations!CT5,Calculations!DV5)</f>
        <v/>
      </c>
      <c r="M4" s="24" t="str">
        <f>IF(SUM('Control Sample Data'!$D$2:$O$97)=0,Calculations!CU5,Calculations!DW5)</f>
        <v/>
      </c>
      <c r="N4" s="24" t="str">
        <f>IF(SUM('Control Sample Data'!$D$2:$O$97)=0,Calculations!CV5,Calculations!DX5)</f>
        <v/>
      </c>
      <c r="O4" s="24" t="str">
        <f>IF(SUM('Control Sample Data'!$D$2:$O$97)=0,Calculations!CW5,Calculations!DY5)</f>
        <v/>
      </c>
      <c r="P4" s="24" t="str">
        <f>IF(SUM('Control Sample Data'!$D$2:$O$97)=0,Calculations!CX5,Calculations!DZ5)</f>
        <v/>
      </c>
      <c r="Q4" s="25" t="str">
        <f>IF(SUM('Control Sample Data'!$D$2:$O$97)=0,Calculations!CY5,Calculations!EA5)</f>
        <v/>
      </c>
    </row>
    <row r="5" spans="1:17" ht="15" customHeight="1" x14ac:dyDescent="0.25">
      <c r="A5" s="15" t="s">
        <v>29</v>
      </c>
      <c r="B5" s="4">
        <f>'Gene Table'!B6</f>
        <v>18772</v>
      </c>
      <c r="C5" s="4" t="str">
        <f>'Gene Table'!C6</f>
        <v>APC</v>
      </c>
      <c r="D5" s="4" t="str">
        <f>'Gene Table'!D6</f>
        <v>c.3856G&gt;T</v>
      </c>
      <c r="E5" s="16" t="str">
        <f>'Gene Table'!E6</f>
        <v>SMPH000512A</v>
      </c>
      <c r="F5" s="23" t="str">
        <f>IF(SUM('Control Sample Data'!$D$2:$O$97)=0,Calculations!CN6,Calculations!DP6)</f>
        <v>WT</v>
      </c>
      <c r="G5" s="24" t="str">
        <f>IF(SUM('Control Sample Data'!$D$2:$O$97)=0,Calculations!CO6,Calculations!DQ6)</f>
        <v>WT</v>
      </c>
      <c r="H5" s="24" t="str">
        <f>IF(SUM('Control Sample Data'!$D$2:$O$97)=0,Calculations!CP6,Calculations!DR6)</f>
        <v/>
      </c>
      <c r="I5" s="24" t="str">
        <f>IF(SUM('Control Sample Data'!$D$2:$O$97)=0,Calculations!CQ6,Calculations!DS6)</f>
        <v/>
      </c>
      <c r="J5" s="24" t="str">
        <f>IF(SUM('Control Sample Data'!$D$2:$O$97)=0,Calculations!CR6,Calculations!DT6)</f>
        <v/>
      </c>
      <c r="K5" s="24" t="str">
        <f>IF(SUM('Control Sample Data'!$D$2:$O$97)=0,Calculations!CS6,Calculations!DU6)</f>
        <v/>
      </c>
      <c r="L5" s="24" t="str">
        <f>IF(SUM('Control Sample Data'!$D$2:$O$97)=0,Calculations!CT6,Calculations!DV6)</f>
        <v/>
      </c>
      <c r="M5" s="24" t="str">
        <f>IF(SUM('Control Sample Data'!$D$2:$O$97)=0,Calculations!CU6,Calculations!DW6)</f>
        <v/>
      </c>
      <c r="N5" s="24" t="str">
        <f>IF(SUM('Control Sample Data'!$D$2:$O$97)=0,Calculations!CV6,Calculations!DX6)</f>
        <v/>
      </c>
      <c r="O5" s="24" t="str">
        <f>IF(SUM('Control Sample Data'!$D$2:$O$97)=0,Calculations!CW6,Calculations!DY6)</f>
        <v/>
      </c>
      <c r="P5" s="24" t="str">
        <f>IF(SUM('Control Sample Data'!$D$2:$O$97)=0,Calculations!CX6,Calculations!DZ6)</f>
        <v/>
      </c>
      <c r="Q5" s="25" t="str">
        <f>IF(SUM('Control Sample Data'!$D$2:$O$97)=0,Calculations!CY6,Calculations!EA6)</f>
        <v/>
      </c>
    </row>
    <row r="6" spans="1:17" ht="15" customHeight="1" x14ac:dyDescent="0.25">
      <c r="A6" s="15" t="s">
        <v>32</v>
      </c>
      <c r="B6" s="4">
        <f>'Gene Table'!B7</f>
        <v>19072</v>
      </c>
      <c r="C6" s="4" t="str">
        <f>'Gene Table'!C7</f>
        <v>APC</v>
      </c>
      <c r="D6" s="4" t="str">
        <f>'Gene Table'!D7</f>
        <v>c.3871C&gt;T</v>
      </c>
      <c r="E6" s="16" t="str">
        <f>'Gene Table'!E7</f>
        <v>SMPH000513A</v>
      </c>
      <c r="F6" s="23" t="str">
        <f>IF(SUM('Control Sample Data'!$D$2:$O$97)=0,Calculations!CN7,Calculations!DP7)</f>
        <v>WT</v>
      </c>
      <c r="G6" s="24" t="str">
        <f>IF(SUM('Control Sample Data'!$D$2:$O$97)=0,Calculations!CO7,Calculations!DQ7)</f>
        <v>WT</v>
      </c>
      <c r="H6" s="24" t="str">
        <f>IF(SUM('Control Sample Data'!$D$2:$O$97)=0,Calculations!CP7,Calculations!DR7)</f>
        <v/>
      </c>
      <c r="I6" s="24" t="str">
        <f>IF(SUM('Control Sample Data'!$D$2:$O$97)=0,Calculations!CQ7,Calculations!DS7)</f>
        <v/>
      </c>
      <c r="J6" s="24" t="str">
        <f>IF(SUM('Control Sample Data'!$D$2:$O$97)=0,Calculations!CR7,Calculations!DT7)</f>
        <v/>
      </c>
      <c r="K6" s="24" t="str">
        <f>IF(SUM('Control Sample Data'!$D$2:$O$97)=0,Calculations!CS7,Calculations!DU7)</f>
        <v/>
      </c>
      <c r="L6" s="24" t="str">
        <f>IF(SUM('Control Sample Data'!$D$2:$O$97)=0,Calculations!CT7,Calculations!DV7)</f>
        <v/>
      </c>
      <c r="M6" s="24" t="str">
        <f>IF(SUM('Control Sample Data'!$D$2:$O$97)=0,Calculations!CU7,Calculations!DW7)</f>
        <v/>
      </c>
      <c r="N6" s="24" t="str">
        <f>IF(SUM('Control Sample Data'!$D$2:$O$97)=0,Calculations!CV7,Calculations!DX7)</f>
        <v/>
      </c>
      <c r="O6" s="24" t="str">
        <f>IF(SUM('Control Sample Data'!$D$2:$O$97)=0,Calculations!CW7,Calculations!DY7)</f>
        <v/>
      </c>
      <c r="P6" s="24" t="str">
        <f>IF(SUM('Control Sample Data'!$D$2:$O$97)=0,Calculations!CX7,Calculations!DZ7)</f>
        <v/>
      </c>
      <c r="Q6" s="25" t="str">
        <f>IF(SUM('Control Sample Data'!$D$2:$O$97)=0,Calculations!CY7,Calculations!EA7)</f>
        <v/>
      </c>
    </row>
    <row r="7" spans="1:17" ht="15" customHeight="1" x14ac:dyDescent="0.25">
      <c r="A7" s="15" t="s">
        <v>35</v>
      </c>
      <c r="B7" s="4">
        <f>'Gene Table'!B8</f>
        <v>18960</v>
      </c>
      <c r="C7" s="4" t="str">
        <f>'Gene Table'!C8</f>
        <v>APC</v>
      </c>
      <c r="D7" s="4" t="str">
        <f>'Gene Table'!D8</f>
        <v>c.3880C&gt;T</v>
      </c>
      <c r="E7" s="16" t="str">
        <f>'Gene Table'!E8</f>
        <v>SMPH000605A</v>
      </c>
      <c r="F7" s="23" t="str">
        <f>IF(SUM('Control Sample Data'!$D$2:$O$97)=0,Calculations!CN8,Calculations!DP8)</f>
        <v>WT</v>
      </c>
      <c r="G7" s="24" t="str">
        <f>IF(SUM('Control Sample Data'!$D$2:$O$97)=0,Calculations!CO8,Calculations!DQ8)</f>
        <v>WT</v>
      </c>
      <c r="H7" s="24" t="str">
        <f>IF(SUM('Control Sample Data'!$D$2:$O$97)=0,Calculations!CP8,Calculations!DR8)</f>
        <v/>
      </c>
      <c r="I7" s="24" t="str">
        <f>IF(SUM('Control Sample Data'!$D$2:$O$97)=0,Calculations!CQ8,Calculations!DS8)</f>
        <v/>
      </c>
      <c r="J7" s="24" t="str">
        <f>IF(SUM('Control Sample Data'!$D$2:$O$97)=0,Calculations!CR8,Calculations!DT8)</f>
        <v/>
      </c>
      <c r="K7" s="24" t="str">
        <f>IF(SUM('Control Sample Data'!$D$2:$O$97)=0,Calculations!CS8,Calculations!DU8)</f>
        <v/>
      </c>
      <c r="L7" s="24" t="str">
        <f>IF(SUM('Control Sample Data'!$D$2:$O$97)=0,Calculations!CT8,Calculations!DV8)</f>
        <v/>
      </c>
      <c r="M7" s="24" t="str">
        <f>IF(SUM('Control Sample Data'!$D$2:$O$97)=0,Calculations!CU8,Calculations!DW8)</f>
        <v/>
      </c>
      <c r="N7" s="24" t="str">
        <f>IF(SUM('Control Sample Data'!$D$2:$O$97)=0,Calculations!CV8,Calculations!DX8)</f>
        <v/>
      </c>
      <c r="O7" s="24" t="str">
        <f>IF(SUM('Control Sample Data'!$D$2:$O$97)=0,Calculations!CW8,Calculations!DY8)</f>
        <v/>
      </c>
      <c r="P7" s="24" t="str">
        <f>IF(SUM('Control Sample Data'!$D$2:$O$97)=0,Calculations!CX8,Calculations!DZ8)</f>
        <v/>
      </c>
      <c r="Q7" s="25" t="str">
        <f>IF(SUM('Control Sample Data'!$D$2:$O$97)=0,Calculations!CY8,Calculations!EA8)</f>
        <v/>
      </c>
    </row>
    <row r="8" spans="1:17" ht="15" customHeight="1" x14ac:dyDescent="0.25">
      <c r="A8" s="15" t="s">
        <v>38</v>
      </c>
      <c r="B8" s="4">
        <f>'Gene Table'!B9</f>
        <v>13728</v>
      </c>
      <c r="C8" s="4" t="str">
        <f>'Gene Table'!C9</f>
        <v>APC</v>
      </c>
      <c r="D8" s="4" t="str">
        <f>'Gene Table'!D9</f>
        <v>c.3907C&gt;T</v>
      </c>
      <c r="E8" s="16" t="str">
        <f>'Gene Table'!E9</f>
        <v>SMPH000560A</v>
      </c>
      <c r="F8" s="23" t="str">
        <f>IF(SUM('Control Sample Data'!$D$2:$O$97)=0,Calculations!CN9,Calculations!DP9)</f>
        <v>Mutant</v>
      </c>
      <c r="G8" s="24" t="str">
        <f>IF(SUM('Control Sample Data'!$D$2:$O$97)=0,Calculations!CO9,Calculations!DQ9)</f>
        <v>WT</v>
      </c>
      <c r="H8" s="24" t="str">
        <f>IF(SUM('Control Sample Data'!$D$2:$O$97)=0,Calculations!CP9,Calculations!DR9)</f>
        <v/>
      </c>
      <c r="I8" s="24" t="str">
        <f>IF(SUM('Control Sample Data'!$D$2:$O$97)=0,Calculations!CQ9,Calculations!DS9)</f>
        <v/>
      </c>
      <c r="J8" s="24" t="str">
        <f>IF(SUM('Control Sample Data'!$D$2:$O$97)=0,Calculations!CR9,Calculations!DT9)</f>
        <v/>
      </c>
      <c r="K8" s="24" t="str">
        <f>IF(SUM('Control Sample Data'!$D$2:$O$97)=0,Calculations!CS9,Calculations!DU9)</f>
        <v/>
      </c>
      <c r="L8" s="24" t="str">
        <f>IF(SUM('Control Sample Data'!$D$2:$O$97)=0,Calculations!CT9,Calculations!DV9)</f>
        <v/>
      </c>
      <c r="M8" s="24" t="str">
        <f>IF(SUM('Control Sample Data'!$D$2:$O$97)=0,Calculations!CU9,Calculations!DW9)</f>
        <v/>
      </c>
      <c r="N8" s="24" t="str">
        <f>IF(SUM('Control Sample Data'!$D$2:$O$97)=0,Calculations!CV9,Calculations!DX9)</f>
        <v/>
      </c>
      <c r="O8" s="24" t="str">
        <f>IF(SUM('Control Sample Data'!$D$2:$O$97)=0,Calculations!CW9,Calculations!DY9)</f>
        <v/>
      </c>
      <c r="P8" s="24" t="str">
        <f>IF(SUM('Control Sample Data'!$D$2:$O$97)=0,Calculations!CX9,Calculations!DZ9)</f>
        <v/>
      </c>
      <c r="Q8" s="25" t="str">
        <f>IF(SUM('Control Sample Data'!$D$2:$O$97)=0,Calculations!CY9,Calculations!EA9)</f>
        <v/>
      </c>
    </row>
    <row r="9" spans="1:17" ht="15" customHeight="1" x14ac:dyDescent="0.25">
      <c r="A9" s="15" t="s">
        <v>41</v>
      </c>
      <c r="B9" s="4">
        <f>'Gene Table'!B10</f>
        <v>18760</v>
      </c>
      <c r="C9" s="4" t="str">
        <f>'Gene Table'!C10</f>
        <v>APC</v>
      </c>
      <c r="D9" s="4" t="str">
        <f>'Gene Table'!D10</f>
        <v>c.3916G&gt;T</v>
      </c>
      <c r="E9" s="16" t="str">
        <f>'Gene Table'!E10</f>
        <v>SMPH000731A</v>
      </c>
      <c r="F9" s="23" t="str">
        <f>IF(SUM('Control Sample Data'!$D$2:$O$97)=0,Calculations!CN10,Calculations!DP10)</f>
        <v>WT</v>
      </c>
      <c r="G9" s="24" t="str">
        <f>IF(SUM('Control Sample Data'!$D$2:$O$97)=0,Calculations!CO10,Calculations!DQ10)</f>
        <v>WT</v>
      </c>
      <c r="H9" s="24" t="str">
        <f>IF(SUM('Control Sample Data'!$D$2:$O$97)=0,Calculations!CP10,Calculations!DR10)</f>
        <v/>
      </c>
      <c r="I9" s="24" t="str">
        <f>IF(SUM('Control Sample Data'!$D$2:$O$97)=0,Calculations!CQ10,Calculations!DS10)</f>
        <v/>
      </c>
      <c r="J9" s="24" t="str">
        <f>IF(SUM('Control Sample Data'!$D$2:$O$97)=0,Calculations!CR10,Calculations!DT10)</f>
        <v/>
      </c>
      <c r="K9" s="24" t="str">
        <f>IF(SUM('Control Sample Data'!$D$2:$O$97)=0,Calculations!CS10,Calculations!DU10)</f>
        <v/>
      </c>
      <c r="L9" s="24" t="str">
        <f>IF(SUM('Control Sample Data'!$D$2:$O$97)=0,Calculations!CT10,Calculations!DV10)</f>
        <v/>
      </c>
      <c r="M9" s="24" t="str">
        <f>IF(SUM('Control Sample Data'!$D$2:$O$97)=0,Calculations!CU10,Calculations!DW10)</f>
        <v/>
      </c>
      <c r="N9" s="24" t="str">
        <f>IF(SUM('Control Sample Data'!$D$2:$O$97)=0,Calculations!CV10,Calculations!DX10)</f>
        <v/>
      </c>
      <c r="O9" s="24" t="str">
        <f>IF(SUM('Control Sample Data'!$D$2:$O$97)=0,Calculations!CW10,Calculations!DY10)</f>
        <v/>
      </c>
      <c r="P9" s="24" t="str">
        <f>IF(SUM('Control Sample Data'!$D$2:$O$97)=0,Calculations!CX10,Calculations!DZ10)</f>
        <v/>
      </c>
      <c r="Q9" s="25" t="str">
        <f>IF(SUM('Control Sample Data'!$D$2:$O$97)=0,Calculations!CY10,Calculations!EA10)</f>
        <v/>
      </c>
    </row>
    <row r="10" spans="1:17" ht="15" customHeight="1" x14ac:dyDescent="0.25">
      <c r="A10" s="15" t="s">
        <v>44</v>
      </c>
      <c r="B10" s="4">
        <f>'Gene Table'!B11</f>
        <v>19203</v>
      </c>
      <c r="C10" s="4" t="str">
        <f>'Gene Table'!C11</f>
        <v>APC</v>
      </c>
      <c r="D10" s="4" t="str">
        <f>'Gene Table'!D11</f>
        <v>c.3919_3920insA</v>
      </c>
      <c r="E10" s="16" t="str">
        <f>'Gene Table'!E11</f>
        <v>SMPH001187A</v>
      </c>
      <c r="F10" s="23" t="str">
        <f>IF(SUM('Control Sample Data'!$D$2:$O$97)=0,Calculations!CN11,Calculations!DP11)</f>
        <v>WT</v>
      </c>
      <c r="G10" s="24" t="str">
        <f>IF(SUM('Control Sample Data'!$D$2:$O$97)=0,Calculations!CO11,Calculations!DQ11)</f>
        <v>WT</v>
      </c>
      <c r="H10" s="24" t="str">
        <f>IF(SUM('Control Sample Data'!$D$2:$O$97)=0,Calculations!CP11,Calculations!DR11)</f>
        <v/>
      </c>
      <c r="I10" s="24" t="str">
        <f>IF(SUM('Control Sample Data'!$D$2:$O$97)=0,Calculations!CQ11,Calculations!DS11)</f>
        <v/>
      </c>
      <c r="J10" s="24" t="str">
        <f>IF(SUM('Control Sample Data'!$D$2:$O$97)=0,Calculations!CR11,Calculations!DT11)</f>
        <v/>
      </c>
      <c r="K10" s="24" t="str">
        <f>IF(SUM('Control Sample Data'!$D$2:$O$97)=0,Calculations!CS11,Calculations!DU11)</f>
        <v/>
      </c>
      <c r="L10" s="24" t="str">
        <f>IF(SUM('Control Sample Data'!$D$2:$O$97)=0,Calculations!CT11,Calculations!DV11)</f>
        <v/>
      </c>
      <c r="M10" s="24" t="str">
        <f>IF(SUM('Control Sample Data'!$D$2:$O$97)=0,Calculations!CU11,Calculations!DW11)</f>
        <v/>
      </c>
      <c r="N10" s="24" t="str">
        <f>IF(SUM('Control Sample Data'!$D$2:$O$97)=0,Calculations!CV11,Calculations!DX11)</f>
        <v/>
      </c>
      <c r="O10" s="24" t="str">
        <f>IF(SUM('Control Sample Data'!$D$2:$O$97)=0,Calculations!CW11,Calculations!DY11)</f>
        <v/>
      </c>
      <c r="P10" s="24" t="str">
        <f>IF(SUM('Control Sample Data'!$D$2:$O$97)=0,Calculations!CX11,Calculations!DZ11)</f>
        <v/>
      </c>
      <c r="Q10" s="25" t="str">
        <f>IF(SUM('Control Sample Data'!$D$2:$O$97)=0,Calculations!CY11,Calculations!EA11)</f>
        <v/>
      </c>
    </row>
    <row r="11" spans="1:17" ht="15" customHeight="1" x14ac:dyDescent="0.25">
      <c r="A11" s="15" t="s">
        <v>47</v>
      </c>
      <c r="B11" s="4">
        <f>'Gene Table'!B12</f>
        <v>18950</v>
      </c>
      <c r="C11" s="4" t="str">
        <f>'Gene Table'!C12</f>
        <v>APC</v>
      </c>
      <c r="D11" s="4" t="str">
        <f>'Gene Table'!D12</f>
        <v>c.3920_3924delTAAAA</v>
      </c>
      <c r="E11" s="16" t="str">
        <f>'Gene Table'!E12</f>
        <v>SMPH000728A</v>
      </c>
      <c r="F11" s="23" t="str">
        <f>IF(SUM('Control Sample Data'!$D$2:$O$97)=0,Calculations!CN12,Calculations!DP12)</f>
        <v>Mutant</v>
      </c>
      <c r="G11" s="24" t="str">
        <f>IF(SUM('Control Sample Data'!$D$2:$O$97)=0,Calculations!CO12,Calculations!DQ12)</f>
        <v>WT</v>
      </c>
      <c r="H11" s="24" t="str">
        <f>IF(SUM('Control Sample Data'!$D$2:$O$97)=0,Calculations!CP12,Calculations!DR12)</f>
        <v/>
      </c>
      <c r="I11" s="24" t="str">
        <f>IF(SUM('Control Sample Data'!$D$2:$O$97)=0,Calculations!CQ12,Calculations!DS12)</f>
        <v/>
      </c>
      <c r="J11" s="24" t="str">
        <f>IF(SUM('Control Sample Data'!$D$2:$O$97)=0,Calculations!CR12,Calculations!DT12)</f>
        <v/>
      </c>
      <c r="K11" s="24" t="str">
        <f>IF(SUM('Control Sample Data'!$D$2:$O$97)=0,Calculations!CS12,Calculations!DU12)</f>
        <v/>
      </c>
      <c r="L11" s="24" t="str">
        <f>IF(SUM('Control Sample Data'!$D$2:$O$97)=0,Calculations!CT12,Calculations!DV12)</f>
        <v/>
      </c>
      <c r="M11" s="24" t="str">
        <f>IF(SUM('Control Sample Data'!$D$2:$O$97)=0,Calculations!CU12,Calculations!DW12)</f>
        <v/>
      </c>
      <c r="N11" s="24" t="str">
        <f>IF(SUM('Control Sample Data'!$D$2:$O$97)=0,Calculations!CV12,Calculations!DX12)</f>
        <v/>
      </c>
      <c r="O11" s="24" t="str">
        <f>IF(SUM('Control Sample Data'!$D$2:$O$97)=0,Calculations!CW12,Calculations!DY12)</f>
        <v/>
      </c>
      <c r="P11" s="24" t="str">
        <f>IF(SUM('Control Sample Data'!$D$2:$O$97)=0,Calculations!CX12,Calculations!DZ12)</f>
        <v/>
      </c>
      <c r="Q11" s="25" t="str">
        <f>IF(SUM('Control Sample Data'!$D$2:$O$97)=0,Calculations!CY12,Calculations!EA12)</f>
        <v/>
      </c>
    </row>
    <row r="12" spans="1:17" ht="15" customHeight="1" x14ac:dyDescent="0.25">
      <c r="A12" s="15" t="s">
        <v>51</v>
      </c>
      <c r="B12" s="4">
        <f>'Gene Table'!B13</f>
        <v>18764</v>
      </c>
      <c r="C12" s="4" t="str">
        <f>'Gene Table'!C13</f>
        <v>APC</v>
      </c>
      <c r="D12" s="4" t="str">
        <f>'Gene Table'!D13</f>
        <v>c.3921_3925delAAAAG</v>
      </c>
      <c r="E12" s="16" t="str">
        <f>'Gene Table'!E13</f>
        <v>SMPH000606A</v>
      </c>
      <c r="F12" s="23" t="str">
        <f>IF(SUM('Control Sample Data'!$D$2:$O$97)=0,Calculations!CN13,Calculations!DP13)</f>
        <v>WT</v>
      </c>
      <c r="G12" s="24" t="str">
        <f>IF(SUM('Control Sample Data'!$D$2:$O$97)=0,Calculations!CO13,Calculations!DQ13)</f>
        <v>WT</v>
      </c>
      <c r="H12" s="24" t="str">
        <f>IF(SUM('Control Sample Data'!$D$2:$O$97)=0,Calculations!CP13,Calculations!DR13)</f>
        <v/>
      </c>
      <c r="I12" s="24" t="str">
        <f>IF(SUM('Control Sample Data'!$D$2:$O$97)=0,Calculations!CQ13,Calculations!DS13)</f>
        <v/>
      </c>
      <c r="J12" s="24" t="str">
        <f>IF(SUM('Control Sample Data'!$D$2:$O$97)=0,Calculations!CR13,Calculations!DT13)</f>
        <v/>
      </c>
      <c r="K12" s="24" t="str">
        <f>IF(SUM('Control Sample Data'!$D$2:$O$97)=0,Calculations!CS13,Calculations!DU13)</f>
        <v/>
      </c>
      <c r="L12" s="24" t="str">
        <f>IF(SUM('Control Sample Data'!$D$2:$O$97)=0,Calculations!CT13,Calculations!DV13)</f>
        <v/>
      </c>
      <c r="M12" s="24" t="str">
        <f>IF(SUM('Control Sample Data'!$D$2:$O$97)=0,Calculations!CU13,Calculations!DW13)</f>
        <v/>
      </c>
      <c r="N12" s="24" t="str">
        <f>IF(SUM('Control Sample Data'!$D$2:$O$97)=0,Calculations!CV13,Calculations!DX13)</f>
        <v/>
      </c>
      <c r="O12" s="24" t="str">
        <f>IF(SUM('Control Sample Data'!$D$2:$O$97)=0,Calculations!CW13,Calculations!DY13)</f>
        <v/>
      </c>
      <c r="P12" s="24" t="str">
        <f>IF(SUM('Control Sample Data'!$D$2:$O$97)=0,Calculations!CX13,Calculations!DZ13)</f>
        <v/>
      </c>
      <c r="Q12" s="25" t="str">
        <f>IF(SUM('Control Sample Data'!$D$2:$O$97)=0,Calculations!CY13,Calculations!EA13)</f>
        <v/>
      </c>
    </row>
    <row r="13" spans="1:17" ht="15" customHeight="1" x14ac:dyDescent="0.25">
      <c r="A13" s="15" t="s">
        <v>54</v>
      </c>
      <c r="B13" s="4">
        <f>'Gene Table'!B14</f>
        <v>13727</v>
      </c>
      <c r="C13" s="4" t="str">
        <f>'Gene Table'!C14</f>
        <v>APC</v>
      </c>
      <c r="D13" s="4" t="str">
        <f>'Gene Table'!D14</f>
        <v>c.3922A&gt;T</v>
      </c>
      <c r="E13" s="16" t="str">
        <f>'Gene Table'!E14</f>
        <v>SMPH000674A</v>
      </c>
      <c r="F13" s="23" t="str">
        <f>IF(SUM('Control Sample Data'!$D$2:$O$97)=0,Calculations!CN14,Calculations!DP14)</f>
        <v>WT</v>
      </c>
      <c r="G13" s="24" t="str">
        <f>IF(SUM('Control Sample Data'!$D$2:$O$97)=0,Calculations!CO14,Calculations!DQ14)</f>
        <v>WT</v>
      </c>
      <c r="H13" s="24" t="str">
        <f>IF(SUM('Control Sample Data'!$D$2:$O$97)=0,Calculations!CP14,Calculations!DR14)</f>
        <v/>
      </c>
      <c r="I13" s="24" t="str">
        <f>IF(SUM('Control Sample Data'!$D$2:$O$97)=0,Calculations!CQ14,Calculations!DS14)</f>
        <v/>
      </c>
      <c r="J13" s="24" t="str">
        <f>IF(SUM('Control Sample Data'!$D$2:$O$97)=0,Calculations!CR14,Calculations!DT14)</f>
        <v/>
      </c>
      <c r="K13" s="24" t="str">
        <f>IF(SUM('Control Sample Data'!$D$2:$O$97)=0,Calculations!CS14,Calculations!DU14)</f>
        <v/>
      </c>
      <c r="L13" s="24" t="str">
        <f>IF(SUM('Control Sample Data'!$D$2:$O$97)=0,Calculations!CT14,Calculations!DV14)</f>
        <v/>
      </c>
      <c r="M13" s="24" t="str">
        <f>IF(SUM('Control Sample Data'!$D$2:$O$97)=0,Calculations!CU14,Calculations!DW14)</f>
        <v/>
      </c>
      <c r="N13" s="24" t="str">
        <f>IF(SUM('Control Sample Data'!$D$2:$O$97)=0,Calculations!CV14,Calculations!DX14)</f>
        <v/>
      </c>
      <c r="O13" s="24" t="str">
        <f>IF(SUM('Control Sample Data'!$D$2:$O$97)=0,Calculations!CW14,Calculations!DY14)</f>
        <v/>
      </c>
      <c r="P13" s="24" t="str">
        <f>IF(SUM('Control Sample Data'!$D$2:$O$97)=0,Calculations!CX14,Calculations!DZ14)</f>
        <v/>
      </c>
      <c r="Q13" s="25" t="str">
        <f>IF(SUM('Control Sample Data'!$D$2:$O$97)=0,Calculations!CY14,Calculations!EA14)</f>
        <v/>
      </c>
    </row>
    <row r="14" spans="1:17" ht="15" customHeight="1" x14ac:dyDescent="0.25">
      <c r="A14" s="15" t="s">
        <v>4756</v>
      </c>
      <c r="B14" s="4">
        <f>'Gene Table'!B15</f>
        <v>18775</v>
      </c>
      <c r="C14" s="4" t="str">
        <f>'Gene Table'!C15</f>
        <v>APC</v>
      </c>
      <c r="D14" s="4" t="str">
        <f>'Gene Table'!D15</f>
        <v>c.3925G&gt;T</v>
      </c>
      <c r="E14" s="16" t="str">
        <f>'Gene Table'!E15</f>
        <v>SMPH000522A</v>
      </c>
      <c r="F14" s="23" t="str">
        <f>IF(SUM('Control Sample Data'!$D$2:$O$97)=0,Calculations!CN15,Calculations!DP15)</f>
        <v>WT</v>
      </c>
      <c r="G14" s="24" t="str">
        <f>IF(SUM('Control Sample Data'!$D$2:$O$97)=0,Calculations!CO15,Calculations!DQ15)</f>
        <v>WT</v>
      </c>
      <c r="H14" s="24" t="str">
        <f>IF(SUM('Control Sample Data'!$D$2:$O$97)=0,Calculations!CP15,Calculations!DR15)</f>
        <v/>
      </c>
      <c r="I14" s="24" t="str">
        <f>IF(SUM('Control Sample Data'!$D$2:$O$97)=0,Calculations!CQ15,Calculations!DS15)</f>
        <v/>
      </c>
      <c r="J14" s="24" t="str">
        <f>IF(SUM('Control Sample Data'!$D$2:$O$97)=0,Calculations!CR15,Calculations!DT15)</f>
        <v/>
      </c>
      <c r="K14" s="24" t="str">
        <f>IF(SUM('Control Sample Data'!$D$2:$O$97)=0,Calculations!CS15,Calculations!DU15)</f>
        <v/>
      </c>
      <c r="L14" s="24" t="str">
        <f>IF(SUM('Control Sample Data'!$D$2:$O$97)=0,Calculations!CT15,Calculations!DV15)</f>
        <v/>
      </c>
      <c r="M14" s="24" t="str">
        <f>IF(SUM('Control Sample Data'!$D$2:$O$97)=0,Calculations!CU15,Calculations!DW15)</f>
        <v/>
      </c>
      <c r="N14" s="24" t="str">
        <f>IF(SUM('Control Sample Data'!$D$2:$O$97)=0,Calculations!CV15,Calculations!DX15)</f>
        <v/>
      </c>
      <c r="O14" s="24" t="str">
        <f>IF(SUM('Control Sample Data'!$D$2:$O$97)=0,Calculations!CW15,Calculations!DY15)</f>
        <v/>
      </c>
      <c r="P14" s="24" t="str">
        <f>IF(SUM('Control Sample Data'!$D$2:$O$97)=0,Calculations!CX15,Calculations!DZ15)</f>
        <v/>
      </c>
      <c r="Q14" s="25" t="str">
        <f>IF(SUM('Control Sample Data'!$D$2:$O$97)=0,Calculations!CY15,Calculations!EA15)</f>
        <v/>
      </c>
    </row>
    <row r="15" spans="1:17" ht="15" customHeight="1" x14ac:dyDescent="0.25">
      <c r="A15" s="15" t="s">
        <v>4757</v>
      </c>
      <c r="B15" s="4">
        <f>'Gene Table'!B16</f>
        <v>13113</v>
      </c>
      <c r="C15" s="4" t="str">
        <f>'Gene Table'!C16</f>
        <v>APC</v>
      </c>
      <c r="D15" s="4" t="str">
        <f>'Gene Table'!D16</f>
        <v>c.3927_3931delAAAGA</v>
      </c>
      <c r="E15" s="16" t="str">
        <f>'Gene Table'!E16</f>
        <v>SMPH000523A</v>
      </c>
      <c r="F15" s="23" t="str">
        <f>IF(SUM('Control Sample Data'!$D$2:$O$97)=0,Calculations!CN16,Calculations!DP16)</f>
        <v>WT</v>
      </c>
      <c r="G15" s="24" t="str">
        <f>IF(SUM('Control Sample Data'!$D$2:$O$97)=0,Calculations!CO16,Calculations!DQ16)</f>
        <v>WT</v>
      </c>
      <c r="H15" s="24" t="str">
        <f>IF(SUM('Control Sample Data'!$D$2:$O$97)=0,Calculations!CP16,Calculations!DR16)</f>
        <v/>
      </c>
      <c r="I15" s="24" t="str">
        <f>IF(SUM('Control Sample Data'!$D$2:$O$97)=0,Calculations!CQ16,Calculations!DS16)</f>
        <v/>
      </c>
      <c r="J15" s="24" t="str">
        <f>IF(SUM('Control Sample Data'!$D$2:$O$97)=0,Calculations!CR16,Calculations!DT16)</f>
        <v/>
      </c>
      <c r="K15" s="24" t="str">
        <f>IF(SUM('Control Sample Data'!$D$2:$O$97)=0,Calculations!CS16,Calculations!DU16)</f>
        <v/>
      </c>
      <c r="L15" s="24" t="str">
        <f>IF(SUM('Control Sample Data'!$D$2:$O$97)=0,Calculations!CT16,Calculations!DV16)</f>
        <v/>
      </c>
      <c r="M15" s="24" t="str">
        <f>IF(SUM('Control Sample Data'!$D$2:$O$97)=0,Calculations!CU16,Calculations!DW16)</f>
        <v/>
      </c>
      <c r="N15" s="24" t="str">
        <f>IF(SUM('Control Sample Data'!$D$2:$O$97)=0,Calculations!CV16,Calculations!DX16)</f>
        <v/>
      </c>
      <c r="O15" s="24" t="str">
        <f>IF(SUM('Control Sample Data'!$D$2:$O$97)=0,Calculations!CW16,Calculations!DY16)</f>
        <v/>
      </c>
      <c r="P15" s="24" t="str">
        <f>IF(SUM('Control Sample Data'!$D$2:$O$97)=0,Calculations!CX16,Calculations!DZ16)</f>
        <v/>
      </c>
      <c r="Q15" s="25" t="str">
        <f>IF(SUM('Control Sample Data'!$D$2:$O$97)=0,Calculations!CY16,Calculations!EA16)</f>
        <v/>
      </c>
    </row>
    <row r="16" spans="1:17" ht="15" customHeight="1" x14ac:dyDescent="0.25">
      <c r="A16" s="15" t="s">
        <v>4758</v>
      </c>
      <c r="B16" s="4">
        <f>'Gene Table'!B17</f>
        <v>18942</v>
      </c>
      <c r="C16" s="4" t="str">
        <f>'Gene Table'!C17</f>
        <v>APC</v>
      </c>
      <c r="D16" s="4" t="str">
        <f>'Gene Table'!D17</f>
        <v>c.3928A&gt;T</v>
      </c>
      <c r="E16" s="16" t="str">
        <f>'Gene Table'!E17</f>
        <v>SMPH000636A</v>
      </c>
      <c r="F16" s="23" t="str">
        <f>IF(SUM('Control Sample Data'!$D$2:$O$97)=0,Calculations!CN17,Calculations!DP17)</f>
        <v>WT</v>
      </c>
      <c r="G16" s="24" t="str">
        <f>IF(SUM('Control Sample Data'!$D$2:$O$97)=0,Calculations!CO17,Calculations!DQ17)</f>
        <v>WT</v>
      </c>
      <c r="H16" s="24" t="str">
        <f>IF(SUM('Control Sample Data'!$D$2:$O$97)=0,Calculations!CP17,Calculations!DR17)</f>
        <v/>
      </c>
      <c r="I16" s="24" t="str">
        <f>IF(SUM('Control Sample Data'!$D$2:$O$97)=0,Calculations!CQ17,Calculations!DS17)</f>
        <v/>
      </c>
      <c r="J16" s="24" t="str">
        <f>IF(SUM('Control Sample Data'!$D$2:$O$97)=0,Calculations!CR17,Calculations!DT17)</f>
        <v/>
      </c>
      <c r="K16" s="24" t="str">
        <f>IF(SUM('Control Sample Data'!$D$2:$O$97)=0,Calculations!CS17,Calculations!DU17)</f>
        <v/>
      </c>
      <c r="L16" s="24" t="str">
        <f>IF(SUM('Control Sample Data'!$D$2:$O$97)=0,Calculations!CT17,Calculations!DV17)</f>
        <v/>
      </c>
      <c r="M16" s="24" t="str">
        <f>IF(SUM('Control Sample Data'!$D$2:$O$97)=0,Calculations!CU17,Calculations!DW17)</f>
        <v/>
      </c>
      <c r="N16" s="24" t="str">
        <f>IF(SUM('Control Sample Data'!$D$2:$O$97)=0,Calculations!CV17,Calculations!DX17)</f>
        <v/>
      </c>
      <c r="O16" s="24" t="str">
        <f>IF(SUM('Control Sample Data'!$D$2:$O$97)=0,Calculations!CW17,Calculations!DY17)</f>
        <v/>
      </c>
      <c r="P16" s="24" t="str">
        <f>IF(SUM('Control Sample Data'!$D$2:$O$97)=0,Calculations!CX17,Calculations!DZ17)</f>
        <v/>
      </c>
      <c r="Q16" s="25" t="str">
        <f>IF(SUM('Control Sample Data'!$D$2:$O$97)=0,Calculations!CY17,Calculations!EA17)</f>
        <v/>
      </c>
    </row>
    <row r="17" spans="1:17" ht="15" customHeight="1" x14ac:dyDescent="0.25">
      <c r="A17" s="15" t="s">
        <v>4759</v>
      </c>
      <c r="B17" s="4">
        <f>'Gene Table'!B18</f>
        <v>18817</v>
      </c>
      <c r="C17" s="4" t="str">
        <f>'Gene Table'!C18</f>
        <v>APC</v>
      </c>
      <c r="D17" s="4" t="str">
        <f>'Gene Table'!D18</f>
        <v>c.3934G&gt;T</v>
      </c>
      <c r="E17" s="16" t="str">
        <f>'Gene Table'!E18</f>
        <v>SMPH000565A</v>
      </c>
      <c r="F17" s="23" t="str">
        <f>IF(SUM('Control Sample Data'!$D$2:$O$97)=0,Calculations!CN18,Calculations!DP18)</f>
        <v>WT</v>
      </c>
      <c r="G17" s="24" t="str">
        <f>IF(SUM('Control Sample Data'!$D$2:$O$97)=0,Calculations!CO18,Calculations!DQ18)</f>
        <v>WT</v>
      </c>
      <c r="H17" s="24" t="str">
        <f>IF(SUM('Control Sample Data'!$D$2:$O$97)=0,Calculations!CP18,Calculations!DR18)</f>
        <v/>
      </c>
      <c r="I17" s="24" t="str">
        <f>IF(SUM('Control Sample Data'!$D$2:$O$97)=0,Calculations!CQ18,Calculations!DS18)</f>
        <v/>
      </c>
      <c r="J17" s="24" t="str">
        <f>IF(SUM('Control Sample Data'!$D$2:$O$97)=0,Calculations!CR18,Calculations!DT18)</f>
        <v/>
      </c>
      <c r="K17" s="24" t="str">
        <f>IF(SUM('Control Sample Data'!$D$2:$O$97)=0,Calculations!CS18,Calculations!DU18)</f>
        <v/>
      </c>
      <c r="L17" s="24" t="str">
        <f>IF(SUM('Control Sample Data'!$D$2:$O$97)=0,Calculations!CT18,Calculations!DV18)</f>
        <v/>
      </c>
      <c r="M17" s="24" t="str">
        <f>IF(SUM('Control Sample Data'!$D$2:$O$97)=0,Calculations!CU18,Calculations!DW18)</f>
        <v/>
      </c>
      <c r="N17" s="24" t="str">
        <f>IF(SUM('Control Sample Data'!$D$2:$O$97)=0,Calculations!CV18,Calculations!DX18)</f>
        <v/>
      </c>
      <c r="O17" s="24" t="str">
        <f>IF(SUM('Control Sample Data'!$D$2:$O$97)=0,Calculations!CW18,Calculations!DY18)</f>
        <v/>
      </c>
      <c r="P17" s="24" t="str">
        <f>IF(SUM('Control Sample Data'!$D$2:$O$97)=0,Calculations!CX18,Calculations!DZ18)</f>
        <v/>
      </c>
      <c r="Q17" s="25" t="str">
        <f>IF(SUM('Control Sample Data'!$D$2:$O$97)=0,Calculations!CY18,Calculations!EA18)</f>
        <v/>
      </c>
    </row>
    <row r="18" spans="1:17" ht="15" customHeight="1" x14ac:dyDescent="0.25">
      <c r="A18" s="15" t="s">
        <v>4760</v>
      </c>
      <c r="B18" s="4">
        <f>'Gene Table'!B19</f>
        <v>18777</v>
      </c>
      <c r="C18" s="4" t="str">
        <f>'Gene Table'!C19</f>
        <v>APC</v>
      </c>
      <c r="D18" s="4" t="str">
        <f>'Gene Table'!D19</f>
        <v>c.3944C&gt;A</v>
      </c>
      <c r="E18" s="16" t="str">
        <f>'Gene Table'!E19</f>
        <v>SMPH000783A</v>
      </c>
      <c r="F18" s="23" t="str">
        <f>IF(SUM('Control Sample Data'!$D$2:$O$97)=0,Calculations!CN19,Calculations!DP19)</f>
        <v>WT</v>
      </c>
      <c r="G18" s="24" t="str">
        <f>IF(SUM('Control Sample Data'!$D$2:$O$97)=0,Calculations!CO19,Calculations!DQ19)</f>
        <v>WT</v>
      </c>
      <c r="H18" s="24" t="str">
        <f>IF(SUM('Control Sample Data'!$D$2:$O$97)=0,Calculations!CP19,Calculations!DR19)</f>
        <v/>
      </c>
      <c r="I18" s="24" t="str">
        <f>IF(SUM('Control Sample Data'!$D$2:$O$97)=0,Calculations!CQ19,Calculations!DS19)</f>
        <v/>
      </c>
      <c r="J18" s="24" t="str">
        <f>IF(SUM('Control Sample Data'!$D$2:$O$97)=0,Calculations!CR19,Calculations!DT19)</f>
        <v/>
      </c>
      <c r="K18" s="24" t="str">
        <f>IF(SUM('Control Sample Data'!$D$2:$O$97)=0,Calculations!CS19,Calculations!DU19)</f>
        <v/>
      </c>
      <c r="L18" s="24" t="str">
        <f>IF(SUM('Control Sample Data'!$D$2:$O$97)=0,Calculations!CT19,Calculations!DV19)</f>
        <v/>
      </c>
      <c r="M18" s="24" t="str">
        <f>IF(SUM('Control Sample Data'!$D$2:$O$97)=0,Calculations!CU19,Calculations!DW19)</f>
        <v/>
      </c>
      <c r="N18" s="24" t="str">
        <f>IF(SUM('Control Sample Data'!$D$2:$O$97)=0,Calculations!CV19,Calculations!DX19)</f>
        <v/>
      </c>
      <c r="O18" s="24" t="str">
        <f>IF(SUM('Control Sample Data'!$D$2:$O$97)=0,Calculations!CW19,Calculations!DY19)</f>
        <v/>
      </c>
      <c r="P18" s="24" t="str">
        <f>IF(SUM('Control Sample Data'!$D$2:$O$97)=0,Calculations!CX19,Calculations!DZ19)</f>
        <v/>
      </c>
      <c r="Q18" s="25" t="str">
        <f>IF(SUM('Control Sample Data'!$D$2:$O$97)=0,Calculations!CY19,Calculations!EA19)</f>
        <v/>
      </c>
    </row>
    <row r="19" spans="1:17" ht="15" customHeight="1" x14ac:dyDescent="0.25">
      <c r="A19" s="15" t="s">
        <v>4761</v>
      </c>
      <c r="B19" s="4">
        <f>'Gene Table'!B20</f>
        <v>18700</v>
      </c>
      <c r="C19" s="4" t="str">
        <f>'Gene Table'!C20</f>
        <v>APC</v>
      </c>
      <c r="D19" s="4" t="str">
        <f>'Gene Table'!D20</f>
        <v>c.3956delC</v>
      </c>
      <c r="E19" s="16" t="str">
        <f>'Gene Table'!E20</f>
        <v>SMPH000576A</v>
      </c>
      <c r="F19" s="23" t="str">
        <f>IF(SUM('Control Sample Data'!$D$2:$O$97)=0,Calculations!CN20,Calculations!DP20)</f>
        <v>WT</v>
      </c>
      <c r="G19" s="24" t="str">
        <f>IF(SUM('Control Sample Data'!$D$2:$O$97)=0,Calculations!CO20,Calculations!DQ20)</f>
        <v>Mutant</v>
      </c>
      <c r="H19" s="24" t="str">
        <f>IF(SUM('Control Sample Data'!$D$2:$O$97)=0,Calculations!CP20,Calculations!DR20)</f>
        <v/>
      </c>
      <c r="I19" s="24" t="str">
        <f>IF(SUM('Control Sample Data'!$D$2:$O$97)=0,Calculations!CQ20,Calculations!DS20)</f>
        <v/>
      </c>
      <c r="J19" s="24" t="str">
        <f>IF(SUM('Control Sample Data'!$D$2:$O$97)=0,Calculations!CR20,Calculations!DT20)</f>
        <v/>
      </c>
      <c r="K19" s="24" t="str">
        <f>IF(SUM('Control Sample Data'!$D$2:$O$97)=0,Calculations!CS20,Calculations!DU20)</f>
        <v/>
      </c>
      <c r="L19" s="24" t="str">
        <f>IF(SUM('Control Sample Data'!$D$2:$O$97)=0,Calculations!CT20,Calculations!DV20)</f>
        <v/>
      </c>
      <c r="M19" s="24" t="str">
        <f>IF(SUM('Control Sample Data'!$D$2:$O$97)=0,Calculations!CU20,Calculations!DW20)</f>
        <v/>
      </c>
      <c r="N19" s="24" t="str">
        <f>IF(SUM('Control Sample Data'!$D$2:$O$97)=0,Calculations!CV20,Calculations!DX20)</f>
        <v/>
      </c>
      <c r="O19" s="24" t="str">
        <f>IF(SUM('Control Sample Data'!$D$2:$O$97)=0,Calculations!CW20,Calculations!DY20)</f>
        <v/>
      </c>
      <c r="P19" s="24" t="str">
        <f>IF(SUM('Control Sample Data'!$D$2:$O$97)=0,Calculations!CX20,Calculations!DZ20)</f>
        <v/>
      </c>
      <c r="Q19" s="25" t="str">
        <f>IF(SUM('Control Sample Data'!$D$2:$O$97)=0,Calculations!CY20,Calculations!EA20)</f>
        <v/>
      </c>
    </row>
    <row r="20" spans="1:17" ht="15" customHeight="1" x14ac:dyDescent="0.25">
      <c r="A20" s="15" t="s">
        <v>4762</v>
      </c>
      <c r="B20" s="4">
        <f>'Gene Table'!B21</f>
        <v>18702</v>
      </c>
      <c r="C20" s="4" t="str">
        <f>'Gene Table'!C21</f>
        <v>APC</v>
      </c>
      <c r="D20" s="4" t="str">
        <f>'Gene Table'!D21</f>
        <v>c.3964G&gt;T</v>
      </c>
      <c r="E20" s="16" t="str">
        <f>'Gene Table'!E21</f>
        <v>SMPH000685A</v>
      </c>
      <c r="F20" s="23" t="str">
        <f>IF(SUM('Control Sample Data'!$D$2:$O$97)=0,Calculations!CN21,Calculations!DP21)</f>
        <v>WT</v>
      </c>
      <c r="G20" s="24" t="str">
        <f>IF(SUM('Control Sample Data'!$D$2:$O$97)=0,Calculations!CO21,Calculations!DQ21)</f>
        <v>WT</v>
      </c>
      <c r="H20" s="24" t="str">
        <f>IF(SUM('Control Sample Data'!$D$2:$O$97)=0,Calculations!CP21,Calculations!DR21)</f>
        <v/>
      </c>
      <c r="I20" s="24" t="str">
        <f>IF(SUM('Control Sample Data'!$D$2:$O$97)=0,Calculations!CQ21,Calculations!DS21)</f>
        <v/>
      </c>
      <c r="J20" s="24" t="str">
        <f>IF(SUM('Control Sample Data'!$D$2:$O$97)=0,Calculations!CR21,Calculations!DT21)</f>
        <v/>
      </c>
      <c r="K20" s="24" t="str">
        <f>IF(SUM('Control Sample Data'!$D$2:$O$97)=0,Calculations!CS21,Calculations!DU21)</f>
        <v/>
      </c>
      <c r="L20" s="24" t="str">
        <f>IF(SUM('Control Sample Data'!$D$2:$O$97)=0,Calculations!CT21,Calculations!DV21)</f>
        <v/>
      </c>
      <c r="M20" s="24" t="str">
        <f>IF(SUM('Control Sample Data'!$D$2:$O$97)=0,Calculations!CU21,Calculations!DW21)</f>
        <v/>
      </c>
      <c r="N20" s="24" t="str">
        <f>IF(SUM('Control Sample Data'!$D$2:$O$97)=0,Calculations!CV21,Calculations!DX21)</f>
        <v/>
      </c>
      <c r="O20" s="24" t="str">
        <f>IF(SUM('Control Sample Data'!$D$2:$O$97)=0,Calculations!CW21,Calculations!DY21)</f>
        <v/>
      </c>
      <c r="P20" s="24" t="str">
        <f>IF(SUM('Control Sample Data'!$D$2:$O$97)=0,Calculations!CX21,Calculations!DZ21)</f>
        <v/>
      </c>
      <c r="Q20" s="25" t="str">
        <f>IF(SUM('Control Sample Data'!$D$2:$O$97)=0,Calculations!CY21,Calculations!EA21)</f>
        <v/>
      </c>
    </row>
    <row r="21" spans="1:17" ht="15" customHeight="1" x14ac:dyDescent="0.25">
      <c r="A21" s="15" t="s">
        <v>4763</v>
      </c>
      <c r="B21" s="4">
        <f>'Gene Table'!B22</f>
        <v>18859</v>
      </c>
      <c r="C21" s="4" t="str">
        <f>'Gene Table'!C22</f>
        <v>APC</v>
      </c>
      <c r="D21" s="4" t="str">
        <f>'Gene Table'!D22</f>
        <v>c.3982C&gt;T</v>
      </c>
      <c r="E21" s="16" t="str">
        <f>'Gene Table'!E22</f>
        <v>SMPH000626A</v>
      </c>
      <c r="F21" s="23" t="str">
        <f>IF(SUM('Control Sample Data'!$D$2:$O$97)=0,Calculations!CN22,Calculations!DP22)</f>
        <v>WT</v>
      </c>
      <c r="G21" s="24" t="str">
        <f>IF(SUM('Control Sample Data'!$D$2:$O$97)=0,Calculations!CO22,Calculations!DQ22)</f>
        <v>WT</v>
      </c>
      <c r="H21" s="24" t="str">
        <f>IF(SUM('Control Sample Data'!$D$2:$O$97)=0,Calculations!CP22,Calculations!DR22)</f>
        <v/>
      </c>
      <c r="I21" s="24" t="str">
        <f>IF(SUM('Control Sample Data'!$D$2:$O$97)=0,Calculations!CQ22,Calculations!DS22)</f>
        <v/>
      </c>
      <c r="J21" s="24" t="str">
        <f>IF(SUM('Control Sample Data'!$D$2:$O$97)=0,Calculations!CR22,Calculations!DT22)</f>
        <v/>
      </c>
      <c r="K21" s="24" t="str">
        <f>IF(SUM('Control Sample Data'!$D$2:$O$97)=0,Calculations!CS22,Calculations!DU22)</f>
        <v/>
      </c>
      <c r="L21" s="24" t="str">
        <f>IF(SUM('Control Sample Data'!$D$2:$O$97)=0,Calculations!CT22,Calculations!DV22)</f>
        <v/>
      </c>
      <c r="M21" s="24" t="str">
        <f>IF(SUM('Control Sample Data'!$D$2:$O$97)=0,Calculations!CU22,Calculations!DW22)</f>
        <v/>
      </c>
      <c r="N21" s="24" t="str">
        <f>IF(SUM('Control Sample Data'!$D$2:$O$97)=0,Calculations!CV22,Calculations!DX22)</f>
        <v/>
      </c>
      <c r="O21" s="24" t="str">
        <f>IF(SUM('Control Sample Data'!$D$2:$O$97)=0,Calculations!CW22,Calculations!DY22)</f>
        <v/>
      </c>
      <c r="P21" s="24" t="str">
        <f>IF(SUM('Control Sample Data'!$D$2:$O$97)=0,Calculations!CX22,Calculations!DZ22)</f>
        <v/>
      </c>
      <c r="Q21" s="25" t="str">
        <f>IF(SUM('Control Sample Data'!$D$2:$O$97)=0,Calculations!CY22,Calculations!EA22)</f>
        <v/>
      </c>
    </row>
    <row r="22" spans="1:17" ht="15" customHeight="1" x14ac:dyDescent="0.25">
      <c r="A22" s="15" t="s">
        <v>4764</v>
      </c>
      <c r="B22" s="4">
        <f>'Gene Table'!B23</f>
        <v>13129</v>
      </c>
      <c r="C22" s="4" t="str">
        <f>'Gene Table'!C23</f>
        <v>APC</v>
      </c>
      <c r="D22" s="4" t="str">
        <f>'Gene Table'!D23</f>
        <v>c.4012C&gt;T</v>
      </c>
      <c r="E22" s="16" t="str">
        <f>'Gene Table'!E23</f>
        <v>SMPH000527A</v>
      </c>
      <c r="F22" s="23" t="str">
        <f>IF(SUM('Control Sample Data'!$D$2:$O$97)=0,Calculations!CN23,Calculations!DP23)</f>
        <v>WT</v>
      </c>
      <c r="G22" s="24" t="str">
        <f>IF(SUM('Control Sample Data'!$D$2:$O$97)=0,Calculations!CO23,Calculations!DQ23)</f>
        <v>WT</v>
      </c>
      <c r="H22" s="24" t="str">
        <f>IF(SUM('Control Sample Data'!$D$2:$O$97)=0,Calculations!CP23,Calculations!DR23)</f>
        <v/>
      </c>
      <c r="I22" s="24" t="str">
        <f>IF(SUM('Control Sample Data'!$D$2:$O$97)=0,Calculations!CQ23,Calculations!DS23)</f>
        <v/>
      </c>
      <c r="J22" s="24" t="str">
        <f>IF(SUM('Control Sample Data'!$D$2:$O$97)=0,Calculations!CR23,Calculations!DT23)</f>
        <v/>
      </c>
      <c r="K22" s="24" t="str">
        <f>IF(SUM('Control Sample Data'!$D$2:$O$97)=0,Calculations!CS23,Calculations!DU23)</f>
        <v/>
      </c>
      <c r="L22" s="24" t="str">
        <f>IF(SUM('Control Sample Data'!$D$2:$O$97)=0,Calculations!CT23,Calculations!DV23)</f>
        <v/>
      </c>
      <c r="M22" s="24" t="str">
        <f>IF(SUM('Control Sample Data'!$D$2:$O$97)=0,Calculations!CU23,Calculations!DW23)</f>
        <v/>
      </c>
      <c r="N22" s="24" t="str">
        <f>IF(SUM('Control Sample Data'!$D$2:$O$97)=0,Calculations!CV23,Calculations!DX23)</f>
        <v/>
      </c>
      <c r="O22" s="24" t="str">
        <f>IF(SUM('Control Sample Data'!$D$2:$O$97)=0,Calculations!CW23,Calculations!DY23)</f>
        <v/>
      </c>
      <c r="P22" s="24" t="str">
        <f>IF(SUM('Control Sample Data'!$D$2:$O$97)=0,Calculations!CX23,Calculations!DZ23)</f>
        <v/>
      </c>
      <c r="Q22" s="25" t="str">
        <f>IF(SUM('Control Sample Data'!$D$2:$O$97)=0,Calculations!CY23,Calculations!EA23)</f>
        <v/>
      </c>
    </row>
    <row r="23" spans="1:17" ht="15" customHeight="1" x14ac:dyDescent="0.25">
      <c r="A23" s="15" t="s">
        <v>4765</v>
      </c>
      <c r="B23" s="4">
        <f>'Gene Table'!B24</f>
        <v>27097</v>
      </c>
      <c r="C23" s="4" t="str">
        <f>'Gene Table'!C24</f>
        <v>APC</v>
      </c>
      <c r="D23" s="4" t="str">
        <f>'Gene Table'!D24</f>
        <v>c.4016G&gt;C</v>
      </c>
      <c r="E23" s="16" t="str">
        <f>'Gene Table'!E24</f>
        <v>SMPH000635A</v>
      </c>
      <c r="F23" s="23" t="str">
        <f>IF(SUM('Control Sample Data'!$D$2:$O$97)=0,Calculations!CN24,Calculations!DP24)</f>
        <v>WT</v>
      </c>
      <c r="G23" s="24" t="str">
        <f>IF(SUM('Control Sample Data'!$D$2:$O$97)=0,Calculations!CO24,Calculations!DQ24)</f>
        <v>WT</v>
      </c>
      <c r="H23" s="24" t="str">
        <f>IF(SUM('Control Sample Data'!$D$2:$O$97)=0,Calculations!CP24,Calculations!DR24)</f>
        <v/>
      </c>
      <c r="I23" s="24" t="str">
        <f>IF(SUM('Control Sample Data'!$D$2:$O$97)=0,Calculations!CQ24,Calculations!DS24)</f>
        <v/>
      </c>
      <c r="J23" s="24" t="str">
        <f>IF(SUM('Control Sample Data'!$D$2:$O$97)=0,Calculations!CR24,Calculations!DT24)</f>
        <v/>
      </c>
      <c r="K23" s="24" t="str">
        <f>IF(SUM('Control Sample Data'!$D$2:$O$97)=0,Calculations!CS24,Calculations!DU24)</f>
        <v/>
      </c>
      <c r="L23" s="24" t="str">
        <f>IF(SUM('Control Sample Data'!$D$2:$O$97)=0,Calculations!CT24,Calculations!DV24)</f>
        <v/>
      </c>
      <c r="M23" s="24" t="str">
        <f>IF(SUM('Control Sample Data'!$D$2:$O$97)=0,Calculations!CU24,Calculations!DW24)</f>
        <v/>
      </c>
      <c r="N23" s="24" t="str">
        <f>IF(SUM('Control Sample Data'!$D$2:$O$97)=0,Calculations!CV24,Calculations!DX24)</f>
        <v/>
      </c>
      <c r="O23" s="24" t="str">
        <f>IF(SUM('Control Sample Data'!$D$2:$O$97)=0,Calculations!CW24,Calculations!DY24)</f>
        <v/>
      </c>
      <c r="P23" s="24" t="str">
        <f>IF(SUM('Control Sample Data'!$D$2:$O$97)=0,Calculations!CX24,Calculations!DZ24)</f>
        <v/>
      </c>
      <c r="Q23" s="25" t="str">
        <f>IF(SUM('Control Sample Data'!$D$2:$O$97)=0,Calculations!CY24,Calculations!EA24)</f>
        <v/>
      </c>
    </row>
    <row r="24" spans="1:17" ht="15" customHeight="1" x14ac:dyDescent="0.25">
      <c r="A24" s="15" t="s">
        <v>4766</v>
      </c>
      <c r="B24" s="4">
        <f>'Gene Table'!B25</f>
        <v>25814</v>
      </c>
      <c r="C24" s="4" t="str">
        <f>'Gene Table'!C25</f>
        <v>APC</v>
      </c>
      <c r="D24" s="4" t="str">
        <f>'Gene Table'!D25</f>
        <v>c.4023T&gt;G</v>
      </c>
      <c r="E24" s="16" t="str">
        <f>'Gene Table'!E25</f>
        <v>SMPH000594A</v>
      </c>
      <c r="F24" s="23" t="str">
        <f>IF(SUM('Control Sample Data'!$D$2:$O$97)=0,Calculations!CN25,Calculations!DP25)</f>
        <v>WT</v>
      </c>
      <c r="G24" s="24" t="str">
        <f>IF(SUM('Control Sample Data'!$D$2:$O$97)=0,Calculations!CO25,Calculations!DQ25)</f>
        <v>WT</v>
      </c>
      <c r="H24" s="24" t="str">
        <f>IF(SUM('Control Sample Data'!$D$2:$O$97)=0,Calculations!CP25,Calculations!DR25)</f>
        <v/>
      </c>
      <c r="I24" s="24" t="str">
        <f>IF(SUM('Control Sample Data'!$D$2:$O$97)=0,Calculations!CQ25,Calculations!DS25)</f>
        <v/>
      </c>
      <c r="J24" s="24" t="str">
        <f>IF(SUM('Control Sample Data'!$D$2:$O$97)=0,Calculations!CR25,Calculations!DT25)</f>
        <v/>
      </c>
      <c r="K24" s="24" t="str">
        <f>IF(SUM('Control Sample Data'!$D$2:$O$97)=0,Calculations!CS25,Calculations!DU25)</f>
        <v/>
      </c>
      <c r="L24" s="24" t="str">
        <f>IF(SUM('Control Sample Data'!$D$2:$O$97)=0,Calculations!CT25,Calculations!DV25)</f>
        <v/>
      </c>
      <c r="M24" s="24" t="str">
        <f>IF(SUM('Control Sample Data'!$D$2:$O$97)=0,Calculations!CU25,Calculations!DW25)</f>
        <v/>
      </c>
      <c r="N24" s="24" t="str">
        <f>IF(SUM('Control Sample Data'!$D$2:$O$97)=0,Calculations!CV25,Calculations!DX25)</f>
        <v/>
      </c>
      <c r="O24" s="24" t="str">
        <f>IF(SUM('Control Sample Data'!$D$2:$O$97)=0,Calculations!CW25,Calculations!DY25)</f>
        <v/>
      </c>
      <c r="P24" s="24" t="str">
        <f>IF(SUM('Control Sample Data'!$D$2:$O$97)=0,Calculations!CX25,Calculations!DZ25)</f>
        <v/>
      </c>
      <c r="Q24" s="25" t="str">
        <f>IF(SUM('Control Sample Data'!$D$2:$O$97)=0,Calculations!CY25,Calculations!EA25)</f>
        <v/>
      </c>
    </row>
    <row r="25" spans="1:17" ht="15" customHeight="1" x14ac:dyDescent="0.25">
      <c r="A25" s="15" t="s">
        <v>4767</v>
      </c>
      <c r="B25" s="4">
        <f>'Gene Table'!B26</f>
        <v>25826</v>
      </c>
      <c r="C25" s="4" t="str">
        <f>'Gene Table'!C26</f>
        <v>APC</v>
      </c>
      <c r="D25" s="4" t="str">
        <f>'Gene Table'!D26</f>
        <v>c.4037C&gt;G</v>
      </c>
      <c r="E25" s="16" t="str">
        <f>'Gene Table'!E26</f>
        <v>SMPH000607A</v>
      </c>
      <c r="F25" s="23" t="str">
        <f>IF(SUM('Control Sample Data'!$D$2:$O$97)=0,Calculations!CN26,Calculations!DP26)</f>
        <v>WT</v>
      </c>
      <c r="G25" s="24" t="str">
        <f>IF(SUM('Control Sample Data'!$D$2:$O$97)=0,Calculations!CO26,Calculations!DQ26)</f>
        <v>WT</v>
      </c>
      <c r="H25" s="24" t="str">
        <f>IF(SUM('Control Sample Data'!$D$2:$O$97)=0,Calculations!CP26,Calculations!DR26)</f>
        <v/>
      </c>
      <c r="I25" s="24" t="str">
        <f>IF(SUM('Control Sample Data'!$D$2:$O$97)=0,Calculations!CQ26,Calculations!DS26)</f>
        <v/>
      </c>
      <c r="J25" s="24" t="str">
        <f>IF(SUM('Control Sample Data'!$D$2:$O$97)=0,Calculations!CR26,Calculations!DT26)</f>
        <v/>
      </c>
      <c r="K25" s="24" t="str">
        <f>IF(SUM('Control Sample Data'!$D$2:$O$97)=0,Calculations!CS26,Calculations!DU26)</f>
        <v/>
      </c>
      <c r="L25" s="24" t="str">
        <f>IF(SUM('Control Sample Data'!$D$2:$O$97)=0,Calculations!CT26,Calculations!DV26)</f>
        <v/>
      </c>
      <c r="M25" s="24" t="str">
        <f>IF(SUM('Control Sample Data'!$D$2:$O$97)=0,Calculations!CU26,Calculations!DW26)</f>
        <v/>
      </c>
      <c r="N25" s="24" t="str">
        <f>IF(SUM('Control Sample Data'!$D$2:$O$97)=0,Calculations!CV26,Calculations!DX26)</f>
        <v/>
      </c>
      <c r="O25" s="24" t="str">
        <f>IF(SUM('Control Sample Data'!$D$2:$O$97)=0,Calculations!CW26,Calculations!DY26)</f>
        <v/>
      </c>
      <c r="P25" s="24" t="str">
        <f>IF(SUM('Control Sample Data'!$D$2:$O$97)=0,Calculations!CX26,Calculations!DZ26)</f>
        <v/>
      </c>
      <c r="Q25" s="25" t="str">
        <f>IF(SUM('Control Sample Data'!$D$2:$O$97)=0,Calculations!CY26,Calculations!EA26)</f>
        <v/>
      </c>
    </row>
    <row r="26" spans="1:17" ht="15" customHeight="1" x14ac:dyDescent="0.25">
      <c r="A26" s="15" t="s">
        <v>57</v>
      </c>
      <c r="B26" s="4">
        <f>'Gene Table'!B27</f>
        <v>19048</v>
      </c>
      <c r="C26" s="4" t="str">
        <f>'Gene Table'!C27</f>
        <v>APC</v>
      </c>
      <c r="D26" s="4" t="str">
        <f>'Gene Table'!D27</f>
        <v>c.4057G&gt;T</v>
      </c>
      <c r="E26" s="16" t="str">
        <f>'Gene Table'!E27</f>
        <v>SMPH000528A</v>
      </c>
      <c r="F26" s="23" t="str">
        <f>IF(SUM('Control Sample Data'!$D$2:$O$97)=0,Calculations!CN27,Calculations!DP27)</f>
        <v>WT</v>
      </c>
      <c r="G26" s="24" t="str">
        <f>IF(SUM('Control Sample Data'!$D$2:$O$97)=0,Calculations!CO27,Calculations!DQ27)</f>
        <v>WT</v>
      </c>
      <c r="H26" s="24" t="str">
        <f>IF(SUM('Control Sample Data'!$D$2:$O$97)=0,Calculations!CP27,Calculations!DR27)</f>
        <v/>
      </c>
      <c r="I26" s="24" t="str">
        <f>IF(SUM('Control Sample Data'!$D$2:$O$97)=0,Calculations!CQ27,Calculations!DS27)</f>
        <v/>
      </c>
      <c r="J26" s="24" t="str">
        <f>IF(SUM('Control Sample Data'!$D$2:$O$97)=0,Calculations!CR27,Calculations!DT27)</f>
        <v/>
      </c>
      <c r="K26" s="24" t="str">
        <f>IF(SUM('Control Sample Data'!$D$2:$O$97)=0,Calculations!CS27,Calculations!DU27)</f>
        <v/>
      </c>
      <c r="L26" s="24" t="str">
        <f>IF(SUM('Control Sample Data'!$D$2:$O$97)=0,Calculations!CT27,Calculations!DV27)</f>
        <v/>
      </c>
      <c r="M26" s="24" t="str">
        <f>IF(SUM('Control Sample Data'!$D$2:$O$97)=0,Calculations!CU27,Calculations!DW27)</f>
        <v/>
      </c>
      <c r="N26" s="24" t="str">
        <f>IF(SUM('Control Sample Data'!$D$2:$O$97)=0,Calculations!CV27,Calculations!DX27)</f>
        <v/>
      </c>
      <c r="O26" s="24" t="str">
        <f>IF(SUM('Control Sample Data'!$D$2:$O$97)=0,Calculations!CW27,Calculations!DY27)</f>
        <v/>
      </c>
      <c r="P26" s="24" t="str">
        <f>IF(SUM('Control Sample Data'!$D$2:$O$97)=0,Calculations!CX27,Calculations!DZ27)</f>
        <v/>
      </c>
      <c r="Q26" s="25" t="str">
        <f>IF(SUM('Control Sample Data'!$D$2:$O$97)=0,Calculations!CY27,Calculations!EA27)</f>
        <v/>
      </c>
    </row>
    <row r="27" spans="1:17" ht="15" customHeight="1" x14ac:dyDescent="0.25">
      <c r="A27" s="15" t="s">
        <v>60</v>
      </c>
      <c r="B27" s="4">
        <f>'Gene Table'!B28</f>
        <v>18779</v>
      </c>
      <c r="C27" s="4" t="str">
        <f>'Gene Table'!C28</f>
        <v>APC</v>
      </c>
      <c r="D27" s="4" t="str">
        <f>'Gene Table'!D28</f>
        <v>c.4067C&gt;G</v>
      </c>
      <c r="E27" s="16" t="str">
        <f>'Gene Table'!E28</f>
        <v>SMPH000603A</v>
      </c>
      <c r="F27" s="23" t="str">
        <f>IF(SUM('Control Sample Data'!$D$2:$O$97)=0,Calculations!CN28,Calculations!DP28)</f>
        <v>WT</v>
      </c>
      <c r="G27" s="24" t="str">
        <f>IF(SUM('Control Sample Data'!$D$2:$O$97)=0,Calculations!CO28,Calculations!DQ28)</f>
        <v>WT</v>
      </c>
      <c r="H27" s="24" t="str">
        <f>IF(SUM('Control Sample Data'!$D$2:$O$97)=0,Calculations!CP28,Calculations!DR28)</f>
        <v/>
      </c>
      <c r="I27" s="24" t="str">
        <f>IF(SUM('Control Sample Data'!$D$2:$O$97)=0,Calculations!CQ28,Calculations!DS28)</f>
        <v/>
      </c>
      <c r="J27" s="24" t="str">
        <f>IF(SUM('Control Sample Data'!$D$2:$O$97)=0,Calculations!CR28,Calculations!DT28)</f>
        <v/>
      </c>
      <c r="K27" s="24" t="str">
        <f>IF(SUM('Control Sample Data'!$D$2:$O$97)=0,Calculations!CS28,Calculations!DU28)</f>
        <v/>
      </c>
      <c r="L27" s="24" t="str">
        <f>IF(SUM('Control Sample Data'!$D$2:$O$97)=0,Calculations!CT28,Calculations!DV28)</f>
        <v/>
      </c>
      <c r="M27" s="24" t="str">
        <f>IF(SUM('Control Sample Data'!$D$2:$O$97)=0,Calculations!CU28,Calculations!DW28)</f>
        <v/>
      </c>
      <c r="N27" s="24" t="str">
        <f>IF(SUM('Control Sample Data'!$D$2:$O$97)=0,Calculations!CV28,Calculations!DX28)</f>
        <v/>
      </c>
      <c r="O27" s="24" t="str">
        <f>IF(SUM('Control Sample Data'!$D$2:$O$97)=0,Calculations!CW28,Calculations!DY28)</f>
        <v/>
      </c>
      <c r="P27" s="24" t="str">
        <f>IF(SUM('Control Sample Data'!$D$2:$O$97)=0,Calculations!CX28,Calculations!DZ28)</f>
        <v/>
      </c>
      <c r="Q27" s="25" t="str">
        <f>IF(SUM('Control Sample Data'!$D$2:$O$97)=0,Calculations!CY28,Calculations!EA28)</f>
        <v/>
      </c>
    </row>
    <row r="28" spans="1:17" ht="15" customHeight="1" x14ac:dyDescent="0.25">
      <c r="A28" s="15" t="s">
        <v>63</v>
      </c>
      <c r="B28" s="4">
        <f>'Gene Table'!B29</f>
        <v>41623</v>
      </c>
      <c r="C28" s="4" t="str">
        <f>'Gene Table'!C29</f>
        <v>APC</v>
      </c>
      <c r="D28" s="4" t="str">
        <f>'Gene Table'!D29</f>
        <v>c.4081_4082delCC</v>
      </c>
      <c r="E28" s="16" t="str">
        <f>'Gene Table'!E29</f>
        <v>SMPH018172A</v>
      </c>
      <c r="F28" s="23" t="str">
        <f>IF(SUM('Control Sample Data'!$D$2:$O$97)=0,Calculations!CN29,Calculations!DP29)</f>
        <v>WT</v>
      </c>
      <c r="G28" s="24" t="str">
        <f>IF(SUM('Control Sample Data'!$D$2:$O$97)=0,Calculations!CO29,Calculations!DQ29)</f>
        <v>WT</v>
      </c>
      <c r="H28" s="24" t="str">
        <f>IF(SUM('Control Sample Data'!$D$2:$O$97)=0,Calculations!CP29,Calculations!DR29)</f>
        <v/>
      </c>
      <c r="I28" s="24" t="str">
        <f>IF(SUM('Control Sample Data'!$D$2:$O$97)=0,Calculations!CQ29,Calculations!DS29)</f>
        <v/>
      </c>
      <c r="J28" s="24" t="str">
        <f>IF(SUM('Control Sample Data'!$D$2:$O$97)=0,Calculations!CR29,Calculations!DT29)</f>
        <v/>
      </c>
      <c r="K28" s="24" t="str">
        <f>IF(SUM('Control Sample Data'!$D$2:$O$97)=0,Calculations!CS29,Calculations!DU29)</f>
        <v/>
      </c>
      <c r="L28" s="24" t="str">
        <f>IF(SUM('Control Sample Data'!$D$2:$O$97)=0,Calculations!CT29,Calculations!DV29)</f>
        <v/>
      </c>
      <c r="M28" s="24" t="str">
        <f>IF(SUM('Control Sample Data'!$D$2:$O$97)=0,Calculations!CU29,Calculations!DW29)</f>
        <v/>
      </c>
      <c r="N28" s="24" t="str">
        <f>IF(SUM('Control Sample Data'!$D$2:$O$97)=0,Calculations!CV29,Calculations!DX29)</f>
        <v/>
      </c>
      <c r="O28" s="24" t="str">
        <f>IF(SUM('Control Sample Data'!$D$2:$O$97)=0,Calculations!CW29,Calculations!DY29)</f>
        <v/>
      </c>
      <c r="P28" s="24" t="str">
        <f>IF(SUM('Control Sample Data'!$D$2:$O$97)=0,Calculations!CX29,Calculations!DZ29)</f>
        <v/>
      </c>
      <c r="Q28" s="25" t="str">
        <f>IF(SUM('Control Sample Data'!$D$2:$O$97)=0,Calculations!CY29,Calculations!EA29)</f>
        <v/>
      </c>
    </row>
    <row r="29" spans="1:17" ht="15" customHeight="1" x14ac:dyDescent="0.25">
      <c r="A29" s="15" t="s">
        <v>66</v>
      </c>
      <c r="B29" s="4">
        <f>'Gene Table'!B30</f>
        <v>13121</v>
      </c>
      <c r="C29" s="4" t="str">
        <f>'Gene Table'!C30</f>
        <v>APC</v>
      </c>
      <c r="D29" s="4" t="str">
        <f>'Gene Table'!D30</f>
        <v>c.4099C&gt;T</v>
      </c>
      <c r="E29" s="16" t="str">
        <f>'Gene Table'!E30</f>
        <v>SMPH000702A</v>
      </c>
      <c r="F29" s="23" t="str">
        <f>IF(SUM('Control Sample Data'!$D$2:$O$97)=0,Calculations!CN30,Calculations!DP30)</f>
        <v>WT</v>
      </c>
      <c r="G29" s="24" t="str">
        <f>IF(SUM('Control Sample Data'!$D$2:$O$97)=0,Calculations!CO30,Calculations!DQ30)</f>
        <v>WT</v>
      </c>
      <c r="H29" s="24" t="str">
        <f>IF(SUM('Control Sample Data'!$D$2:$O$97)=0,Calculations!CP30,Calculations!DR30)</f>
        <v/>
      </c>
      <c r="I29" s="24" t="str">
        <f>IF(SUM('Control Sample Data'!$D$2:$O$97)=0,Calculations!CQ30,Calculations!DS30)</f>
        <v/>
      </c>
      <c r="J29" s="24" t="str">
        <f>IF(SUM('Control Sample Data'!$D$2:$O$97)=0,Calculations!CR30,Calculations!DT30)</f>
        <v/>
      </c>
      <c r="K29" s="24" t="str">
        <f>IF(SUM('Control Sample Data'!$D$2:$O$97)=0,Calculations!CS30,Calculations!DU30)</f>
        <v/>
      </c>
      <c r="L29" s="24" t="str">
        <f>IF(SUM('Control Sample Data'!$D$2:$O$97)=0,Calculations!CT30,Calculations!DV30)</f>
        <v/>
      </c>
      <c r="M29" s="24" t="str">
        <f>IF(SUM('Control Sample Data'!$D$2:$O$97)=0,Calculations!CU30,Calculations!DW30)</f>
        <v/>
      </c>
      <c r="N29" s="24" t="str">
        <f>IF(SUM('Control Sample Data'!$D$2:$O$97)=0,Calculations!CV30,Calculations!DX30)</f>
        <v/>
      </c>
      <c r="O29" s="24" t="str">
        <f>IF(SUM('Control Sample Data'!$D$2:$O$97)=0,Calculations!CW30,Calculations!DY30)</f>
        <v/>
      </c>
      <c r="P29" s="24" t="str">
        <f>IF(SUM('Control Sample Data'!$D$2:$O$97)=0,Calculations!CX30,Calculations!DZ30)</f>
        <v/>
      </c>
      <c r="Q29" s="25" t="str">
        <f>IF(SUM('Control Sample Data'!$D$2:$O$97)=0,Calculations!CY30,Calculations!EA30)</f>
        <v/>
      </c>
    </row>
    <row r="30" spans="1:17" ht="15" customHeight="1" x14ac:dyDescent="0.25">
      <c r="A30" s="15" t="s">
        <v>69</v>
      </c>
      <c r="B30" s="4">
        <f>'Gene Table'!B31</f>
        <v>19033</v>
      </c>
      <c r="C30" s="4" t="str">
        <f>'Gene Table'!C31</f>
        <v>APC</v>
      </c>
      <c r="D30" s="4" t="str">
        <f>'Gene Table'!D31</f>
        <v>c.4110_4111delAA</v>
      </c>
      <c r="E30" s="16" t="str">
        <f>'Gene Table'!E31</f>
        <v>SMPH001245A</v>
      </c>
      <c r="F30" s="23" t="str">
        <f>IF(SUM('Control Sample Data'!$D$2:$O$97)=0,Calculations!CN31,Calculations!DP31)</f>
        <v>WT</v>
      </c>
      <c r="G30" s="24" t="str">
        <f>IF(SUM('Control Sample Data'!$D$2:$O$97)=0,Calculations!CO31,Calculations!DQ31)</f>
        <v>WT</v>
      </c>
      <c r="H30" s="24" t="str">
        <f>IF(SUM('Control Sample Data'!$D$2:$O$97)=0,Calculations!CP31,Calculations!DR31)</f>
        <v/>
      </c>
      <c r="I30" s="24" t="str">
        <f>IF(SUM('Control Sample Data'!$D$2:$O$97)=0,Calculations!CQ31,Calculations!DS31)</f>
        <v/>
      </c>
      <c r="J30" s="24" t="str">
        <f>IF(SUM('Control Sample Data'!$D$2:$O$97)=0,Calculations!CR31,Calculations!DT31)</f>
        <v/>
      </c>
      <c r="K30" s="24" t="str">
        <f>IF(SUM('Control Sample Data'!$D$2:$O$97)=0,Calculations!CS31,Calculations!DU31)</f>
        <v/>
      </c>
      <c r="L30" s="24" t="str">
        <f>IF(SUM('Control Sample Data'!$D$2:$O$97)=0,Calculations!CT31,Calculations!DV31)</f>
        <v/>
      </c>
      <c r="M30" s="24" t="str">
        <f>IF(SUM('Control Sample Data'!$D$2:$O$97)=0,Calculations!CU31,Calculations!DW31)</f>
        <v/>
      </c>
      <c r="N30" s="24" t="str">
        <f>IF(SUM('Control Sample Data'!$D$2:$O$97)=0,Calculations!CV31,Calculations!DX31)</f>
        <v/>
      </c>
      <c r="O30" s="24" t="str">
        <f>IF(SUM('Control Sample Data'!$D$2:$O$97)=0,Calculations!CW31,Calculations!DY31)</f>
        <v/>
      </c>
      <c r="P30" s="24" t="str">
        <f>IF(SUM('Control Sample Data'!$D$2:$O$97)=0,Calculations!CX31,Calculations!DZ31)</f>
        <v/>
      </c>
      <c r="Q30" s="25" t="str">
        <f>IF(SUM('Control Sample Data'!$D$2:$O$97)=0,Calculations!CY31,Calculations!EA31)</f>
        <v/>
      </c>
    </row>
    <row r="31" spans="1:17" ht="15" customHeight="1" x14ac:dyDescent="0.25">
      <c r="A31" s="15" t="s">
        <v>72</v>
      </c>
      <c r="B31" s="4">
        <f>'Gene Table'!B32</f>
        <v>19696</v>
      </c>
      <c r="C31" s="4" t="str">
        <f>'Gene Table'!C32</f>
        <v>APC</v>
      </c>
      <c r="D31" s="4" t="str">
        <f>'Gene Table'!D32</f>
        <v>c.4117delC</v>
      </c>
      <c r="E31" s="16" t="str">
        <f>'Gene Table'!E32</f>
        <v>SMPH001080A</v>
      </c>
      <c r="F31" s="23" t="str">
        <f>IF(SUM('Control Sample Data'!$D$2:$O$97)=0,Calculations!CN32,Calculations!DP32)</f>
        <v>WT</v>
      </c>
      <c r="G31" s="24" t="str">
        <f>IF(SUM('Control Sample Data'!$D$2:$O$97)=0,Calculations!CO32,Calculations!DQ32)</f>
        <v>WT</v>
      </c>
      <c r="H31" s="24" t="str">
        <f>IF(SUM('Control Sample Data'!$D$2:$O$97)=0,Calculations!CP32,Calculations!DR32)</f>
        <v/>
      </c>
      <c r="I31" s="24" t="str">
        <f>IF(SUM('Control Sample Data'!$D$2:$O$97)=0,Calculations!CQ32,Calculations!DS32)</f>
        <v/>
      </c>
      <c r="J31" s="24" t="str">
        <f>IF(SUM('Control Sample Data'!$D$2:$O$97)=0,Calculations!CR32,Calculations!DT32)</f>
        <v/>
      </c>
      <c r="K31" s="24" t="str">
        <f>IF(SUM('Control Sample Data'!$D$2:$O$97)=0,Calculations!CS32,Calculations!DU32)</f>
        <v/>
      </c>
      <c r="L31" s="24" t="str">
        <f>IF(SUM('Control Sample Data'!$D$2:$O$97)=0,Calculations!CT32,Calculations!DV32)</f>
        <v/>
      </c>
      <c r="M31" s="24" t="str">
        <f>IF(SUM('Control Sample Data'!$D$2:$O$97)=0,Calculations!CU32,Calculations!DW32)</f>
        <v/>
      </c>
      <c r="N31" s="24" t="str">
        <f>IF(SUM('Control Sample Data'!$D$2:$O$97)=0,Calculations!CV32,Calculations!DX32)</f>
        <v/>
      </c>
      <c r="O31" s="24" t="str">
        <f>IF(SUM('Control Sample Data'!$D$2:$O$97)=0,Calculations!CW32,Calculations!DY32)</f>
        <v/>
      </c>
      <c r="P31" s="24" t="str">
        <f>IF(SUM('Control Sample Data'!$D$2:$O$97)=0,Calculations!CX32,Calculations!DZ32)</f>
        <v/>
      </c>
      <c r="Q31" s="25" t="str">
        <f>IF(SUM('Control Sample Data'!$D$2:$O$97)=0,Calculations!CY32,Calculations!EA32)</f>
        <v/>
      </c>
    </row>
    <row r="32" spans="1:17" ht="15" customHeight="1" x14ac:dyDescent="0.25">
      <c r="A32" s="15" t="s">
        <v>75</v>
      </c>
      <c r="B32" s="4">
        <f>'Gene Table'!B33</f>
        <v>41619</v>
      </c>
      <c r="C32" s="4" t="str">
        <f>'Gene Table'!C33</f>
        <v>APC</v>
      </c>
      <c r="D32" s="4" t="str">
        <f>'Gene Table'!D33</f>
        <v>c.4118_4118delC</v>
      </c>
      <c r="E32" s="16" t="str">
        <f>'Gene Table'!E33</f>
        <v>SMPH018167A</v>
      </c>
      <c r="F32" s="23" t="str">
        <f>IF(SUM('Control Sample Data'!$D$2:$O$97)=0,Calculations!CN33,Calculations!DP33)</f>
        <v>WT</v>
      </c>
      <c r="G32" s="24" t="str">
        <f>IF(SUM('Control Sample Data'!$D$2:$O$97)=0,Calculations!CO33,Calculations!DQ33)</f>
        <v>WT</v>
      </c>
      <c r="H32" s="24" t="str">
        <f>IF(SUM('Control Sample Data'!$D$2:$O$97)=0,Calculations!CP33,Calculations!DR33)</f>
        <v/>
      </c>
      <c r="I32" s="24" t="str">
        <f>IF(SUM('Control Sample Data'!$D$2:$O$97)=0,Calculations!CQ33,Calculations!DS33)</f>
        <v/>
      </c>
      <c r="J32" s="24" t="str">
        <f>IF(SUM('Control Sample Data'!$D$2:$O$97)=0,Calculations!CR33,Calculations!DT33)</f>
        <v/>
      </c>
      <c r="K32" s="24" t="str">
        <f>IF(SUM('Control Sample Data'!$D$2:$O$97)=0,Calculations!CS33,Calculations!DU33)</f>
        <v/>
      </c>
      <c r="L32" s="24" t="str">
        <f>IF(SUM('Control Sample Data'!$D$2:$O$97)=0,Calculations!CT33,Calculations!DV33)</f>
        <v/>
      </c>
      <c r="M32" s="24" t="str">
        <f>IF(SUM('Control Sample Data'!$D$2:$O$97)=0,Calculations!CU33,Calculations!DW33)</f>
        <v/>
      </c>
      <c r="N32" s="24" t="str">
        <f>IF(SUM('Control Sample Data'!$D$2:$O$97)=0,Calculations!CV33,Calculations!DX33)</f>
        <v/>
      </c>
      <c r="O32" s="24" t="str">
        <f>IF(SUM('Control Sample Data'!$D$2:$O$97)=0,Calculations!CW33,Calculations!DY33)</f>
        <v/>
      </c>
      <c r="P32" s="24" t="str">
        <f>IF(SUM('Control Sample Data'!$D$2:$O$97)=0,Calculations!CX33,Calculations!DZ33)</f>
        <v/>
      </c>
      <c r="Q32" s="25" t="str">
        <f>IF(SUM('Control Sample Data'!$D$2:$O$97)=0,Calculations!CY33,Calculations!EA33)</f>
        <v/>
      </c>
    </row>
    <row r="33" spans="1:17" ht="15" customHeight="1" x14ac:dyDescent="0.25">
      <c r="A33" s="15" t="s">
        <v>78</v>
      </c>
      <c r="B33" s="4">
        <f>'Gene Table'!B34</f>
        <v>18862</v>
      </c>
      <c r="C33" s="4" t="str">
        <f>'Gene Table'!C34</f>
        <v>APC</v>
      </c>
      <c r="D33" s="4" t="str">
        <f>'Gene Table'!D34</f>
        <v>c.4132C&gt;T</v>
      </c>
      <c r="E33" s="16" t="str">
        <f>'Gene Table'!E34</f>
        <v>SMPH000590A</v>
      </c>
      <c r="F33" s="23" t="str">
        <f>IF(SUM('Control Sample Data'!$D$2:$O$97)=0,Calculations!CN34,Calculations!DP34)</f>
        <v>WT</v>
      </c>
      <c r="G33" s="24" t="str">
        <f>IF(SUM('Control Sample Data'!$D$2:$O$97)=0,Calculations!CO34,Calculations!DQ34)</f>
        <v>WT</v>
      </c>
      <c r="H33" s="24" t="str">
        <f>IF(SUM('Control Sample Data'!$D$2:$O$97)=0,Calculations!CP34,Calculations!DR34)</f>
        <v/>
      </c>
      <c r="I33" s="24" t="str">
        <f>IF(SUM('Control Sample Data'!$D$2:$O$97)=0,Calculations!CQ34,Calculations!DS34)</f>
        <v/>
      </c>
      <c r="J33" s="24" t="str">
        <f>IF(SUM('Control Sample Data'!$D$2:$O$97)=0,Calculations!CR34,Calculations!DT34)</f>
        <v/>
      </c>
      <c r="K33" s="24" t="str">
        <f>IF(SUM('Control Sample Data'!$D$2:$O$97)=0,Calculations!CS34,Calculations!DU34)</f>
        <v/>
      </c>
      <c r="L33" s="24" t="str">
        <f>IF(SUM('Control Sample Data'!$D$2:$O$97)=0,Calculations!CT34,Calculations!DV34)</f>
        <v/>
      </c>
      <c r="M33" s="24" t="str">
        <f>IF(SUM('Control Sample Data'!$D$2:$O$97)=0,Calculations!CU34,Calculations!DW34)</f>
        <v/>
      </c>
      <c r="N33" s="24" t="str">
        <f>IF(SUM('Control Sample Data'!$D$2:$O$97)=0,Calculations!CV34,Calculations!DX34)</f>
        <v/>
      </c>
      <c r="O33" s="24" t="str">
        <f>IF(SUM('Control Sample Data'!$D$2:$O$97)=0,Calculations!CW34,Calculations!DY34)</f>
        <v/>
      </c>
      <c r="P33" s="24" t="str">
        <f>IF(SUM('Control Sample Data'!$D$2:$O$97)=0,Calculations!CX34,Calculations!DZ34)</f>
        <v/>
      </c>
      <c r="Q33" s="25" t="str">
        <f>IF(SUM('Control Sample Data'!$D$2:$O$97)=0,Calculations!CY34,Calculations!EA34)</f>
        <v/>
      </c>
    </row>
    <row r="34" spans="1:17" ht="15" customHeight="1" x14ac:dyDescent="0.25">
      <c r="A34" s="15" t="s">
        <v>81</v>
      </c>
      <c r="B34" s="4">
        <f>'Gene Table'!B35</f>
        <v>18834</v>
      </c>
      <c r="C34" s="4" t="str">
        <f>'Gene Table'!C35</f>
        <v>APC</v>
      </c>
      <c r="D34" s="4" t="str">
        <f>'Gene Table'!D35</f>
        <v>c.4135G&gt;T</v>
      </c>
      <c r="E34" s="16" t="str">
        <f>'Gene Table'!E35</f>
        <v>SMPH000530A</v>
      </c>
      <c r="F34" s="23" t="str">
        <f>IF(SUM('Control Sample Data'!$D$2:$O$97)=0,Calculations!CN35,Calculations!DP35)</f>
        <v>Mutant</v>
      </c>
      <c r="G34" s="24" t="str">
        <f>IF(SUM('Control Sample Data'!$D$2:$O$97)=0,Calculations!CO35,Calculations!DQ35)</f>
        <v>WT</v>
      </c>
      <c r="H34" s="24" t="str">
        <f>IF(SUM('Control Sample Data'!$D$2:$O$97)=0,Calculations!CP35,Calculations!DR35)</f>
        <v/>
      </c>
      <c r="I34" s="24" t="str">
        <f>IF(SUM('Control Sample Data'!$D$2:$O$97)=0,Calculations!CQ35,Calculations!DS35)</f>
        <v/>
      </c>
      <c r="J34" s="24" t="str">
        <f>IF(SUM('Control Sample Data'!$D$2:$O$97)=0,Calculations!CR35,Calculations!DT35)</f>
        <v/>
      </c>
      <c r="K34" s="24" t="str">
        <f>IF(SUM('Control Sample Data'!$D$2:$O$97)=0,Calculations!CS35,Calculations!DU35)</f>
        <v/>
      </c>
      <c r="L34" s="24" t="str">
        <f>IF(SUM('Control Sample Data'!$D$2:$O$97)=0,Calculations!CT35,Calculations!DV35)</f>
        <v/>
      </c>
      <c r="M34" s="24" t="str">
        <f>IF(SUM('Control Sample Data'!$D$2:$O$97)=0,Calculations!CU35,Calculations!DW35)</f>
        <v/>
      </c>
      <c r="N34" s="24" t="str">
        <f>IF(SUM('Control Sample Data'!$D$2:$O$97)=0,Calculations!CV35,Calculations!DX35)</f>
        <v/>
      </c>
      <c r="O34" s="24" t="str">
        <f>IF(SUM('Control Sample Data'!$D$2:$O$97)=0,Calculations!CW35,Calculations!DY35)</f>
        <v/>
      </c>
      <c r="P34" s="24" t="str">
        <f>IF(SUM('Control Sample Data'!$D$2:$O$97)=0,Calculations!CX35,Calculations!DZ35)</f>
        <v/>
      </c>
      <c r="Q34" s="25" t="str">
        <f>IF(SUM('Control Sample Data'!$D$2:$O$97)=0,Calculations!CY35,Calculations!EA35)</f>
        <v/>
      </c>
    </row>
    <row r="35" spans="1:17" ht="15" customHeight="1" x14ac:dyDescent="0.25">
      <c r="A35" s="15" t="s">
        <v>84</v>
      </c>
      <c r="B35" s="4">
        <f>'Gene Table'!B36</f>
        <v>18780</v>
      </c>
      <c r="C35" s="4" t="str">
        <f>'Gene Table'!C36</f>
        <v>APC</v>
      </c>
      <c r="D35" s="4" t="str">
        <f>'Gene Table'!D36</f>
        <v>c.4192_4193delAG</v>
      </c>
      <c r="E35" s="16" t="str">
        <f>'Gene Table'!E36</f>
        <v>SMPH000617A</v>
      </c>
      <c r="F35" s="23" t="str">
        <f>IF(SUM('Control Sample Data'!$D$2:$O$97)=0,Calculations!CN36,Calculations!DP36)</f>
        <v>Mutant</v>
      </c>
      <c r="G35" s="24" t="str">
        <f>IF(SUM('Control Sample Data'!$D$2:$O$97)=0,Calculations!CO36,Calculations!DQ36)</f>
        <v>WT</v>
      </c>
      <c r="H35" s="24" t="str">
        <f>IF(SUM('Control Sample Data'!$D$2:$O$97)=0,Calculations!CP36,Calculations!DR36)</f>
        <v/>
      </c>
      <c r="I35" s="24" t="str">
        <f>IF(SUM('Control Sample Data'!$D$2:$O$97)=0,Calculations!CQ36,Calculations!DS36)</f>
        <v/>
      </c>
      <c r="J35" s="24" t="str">
        <f>IF(SUM('Control Sample Data'!$D$2:$O$97)=0,Calculations!CR36,Calculations!DT36)</f>
        <v/>
      </c>
      <c r="K35" s="24" t="str">
        <f>IF(SUM('Control Sample Data'!$D$2:$O$97)=0,Calculations!CS36,Calculations!DU36)</f>
        <v/>
      </c>
      <c r="L35" s="24" t="str">
        <f>IF(SUM('Control Sample Data'!$D$2:$O$97)=0,Calculations!CT36,Calculations!DV36)</f>
        <v/>
      </c>
      <c r="M35" s="24" t="str">
        <f>IF(SUM('Control Sample Data'!$D$2:$O$97)=0,Calculations!CU36,Calculations!DW36)</f>
        <v/>
      </c>
      <c r="N35" s="24" t="str">
        <f>IF(SUM('Control Sample Data'!$D$2:$O$97)=0,Calculations!CV36,Calculations!DX36)</f>
        <v/>
      </c>
      <c r="O35" s="24" t="str">
        <f>IF(SUM('Control Sample Data'!$D$2:$O$97)=0,Calculations!CW36,Calculations!DY36)</f>
        <v/>
      </c>
      <c r="P35" s="24" t="str">
        <f>IF(SUM('Control Sample Data'!$D$2:$O$97)=0,Calculations!CX36,Calculations!DZ36)</f>
        <v/>
      </c>
      <c r="Q35" s="25" t="str">
        <f>IF(SUM('Control Sample Data'!$D$2:$O$97)=0,Calculations!CY36,Calculations!EA36)</f>
        <v/>
      </c>
    </row>
    <row r="36" spans="1:17" ht="15" customHeight="1" x14ac:dyDescent="0.25">
      <c r="A36" s="15" t="s">
        <v>87</v>
      </c>
      <c r="B36" s="4">
        <f>'Gene Table'!B37</f>
        <v>19051</v>
      </c>
      <c r="C36" s="4" t="str">
        <f>'Gene Table'!C37</f>
        <v>APC</v>
      </c>
      <c r="D36" s="4" t="str">
        <f>'Gene Table'!D37</f>
        <v>c.4199delC</v>
      </c>
      <c r="E36" s="16" t="str">
        <f>'Gene Table'!E37</f>
        <v>SMPH000693A</v>
      </c>
      <c r="F36" s="23" t="str">
        <f>IF(SUM('Control Sample Data'!$D$2:$O$97)=0,Calculations!CN37,Calculations!DP37)</f>
        <v>WT</v>
      </c>
      <c r="G36" s="24" t="str">
        <f>IF(SUM('Control Sample Data'!$D$2:$O$97)=0,Calculations!CO37,Calculations!DQ37)</f>
        <v>WT</v>
      </c>
      <c r="H36" s="24" t="str">
        <f>IF(SUM('Control Sample Data'!$D$2:$O$97)=0,Calculations!CP37,Calculations!DR37)</f>
        <v/>
      </c>
      <c r="I36" s="24" t="str">
        <f>IF(SUM('Control Sample Data'!$D$2:$O$97)=0,Calculations!CQ37,Calculations!DS37)</f>
        <v/>
      </c>
      <c r="J36" s="24" t="str">
        <f>IF(SUM('Control Sample Data'!$D$2:$O$97)=0,Calculations!CR37,Calculations!DT37)</f>
        <v/>
      </c>
      <c r="K36" s="24" t="str">
        <f>IF(SUM('Control Sample Data'!$D$2:$O$97)=0,Calculations!CS37,Calculations!DU37)</f>
        <v/>
      </c>
      <c r="L36" s="24" t="str">
        <f>IF(SUM('Control Sample Data'!$D$2:$O$97)=0,Calculations!CT37,Calculations!DV37)</f>
        <v/>
      </c>
      <c r="M36" s="24" t="str">
        <f>IF(SUM('Control Sample Data'!$D$2:$O$97)=0,Calculations!CU37,Calculations!DW37)</f>
        <v/>
      </c>
      <c r="N36" s="24" t="str">
        <f>IF(SUM('Control Sample Data'!$D$2:$O$97)=0,Calculations!CV37,Calculations!DX37)</f>
        <v/>
      </c>
      <c r="O36" s="24" t="str">
        <f>IF(SUM('Control Sample Data'!$D$2:$O$97)=0,Calculations!CW37,Calculations!DY37)</f>
        <v/>
      </c>
      <c r="P36" s="24" t="str">
        <f>IF(SUM('Control Sample Data'!$D$2:$O$97)=0,Calculations!CX37,Calculations!DZ37)</f>
        <v/>
      </c>
      <c r="Q36" s="25" t="str">
        <f>IF(SUM('Control Sample Data'!$D$2:$O$97)=0,Calculations!CY37,Calculations!EA37)</f>
        <v/>
      </c>
    </row>
    <row r="37" spans="1:17" ht="15" customHeight="1" x14ac:dyDescent="0.25">
      <c r="A37" s="15" t="s">
        <v>90</v>
      </c>
      <c r="B37" s="4">
        <f>'Gene Table'!B38</f>
        <v>19087</v>
      </c>
      <c r="C37" s="4" t="str">
        <f>'Gene Table'!C38</f>
        <v>APC</v>
      </c>
      <c r="D37" s="4" t="str">
        <f>'Gene Table'!D38</f>
        <v>c.4216C&gt;T</v>
      </c>
      <c r="E37" s="16" t="str">
        <f>'Gene Table'!E38</f>
        <v>SMPH000690A</v>
      </c>
      <c r="F37" s="23" t="str">
        <f>IF(SUM('Control Sample Data'!$D$2:$O$97)=0,Calculations!CN38,Calculations!DP38)</f>
        <v>WT</v>
      </c>
      <c r="G37" s="24" t="str">
        <f>IF(SUM('Control Sample Data'!$D$2:$O$97)=0,Calculations!CO38,Calculations!DQ38)</f>
        <v>WT</v>
      </c>
      <c r="H37" s="24" t="str">
        <f>IF(SUM('Control Sample Data'!$D$2:$O$97)=0,Calculations!CP38,Calculations!DR38)</f>
        <v/>
      </c>
      <c r="I37" s="24" t="str">
        <f>IF(SUM('Control Sample Data'!$D$2:$O$97)=0,Calculations!CQ38,Calculations!DS38)</f>
        <v/>
      </c>
      <c r="J37" s="24" t="str">
        <f>IF(SUM('Control Sample Data'!$D$2:$O$97)=0,Calculations!CR38,Calculations!DT38)</f>
        <v/>
      </c>
      <c r="K37" s="24" t="str">
        <f>IF(SUM('Control Sample Data'!$D$2:$O$97)=0,Calculations!CS38,Calculations!DU38)</f>
        <v/>
      </c>
      <c r="L37" s="24" t="str">
        <f>IF(SUM('Control Sample Data'!$D$2:$O$97)=0,Calculations!CT38,Calculations!DV38)</f>
        <v/>
      </c>
      <c r="M37" s="24" t="str">
        <f>IF(SUM('Control Sample Data'!$D$2:$O$97)=0,Calculations!CU38,Calculations!DW38)</f>
        <v/>
      </c>
      <c r="N37" s="24" t="str">
        <f>IF(SUM('Control Sample Data'!$D$2:$O$97)=0,Calculations!CV38,Calculations!DX38)</f>
        <v/>
      </c>
      <c r="O37" s="24" t="str">
        <f>IF(SUM('Control Sample Data'!$D$2:$O$97)=0,Calculations!CW38,Calculations!DY38)</f>
        <v/>
      </c>
      <c r="P37" s="24" t="str">
        <f>IF(SUM('Control Sample Data'!$D$2:$O$97)=0,Calculations!CX38,Calculations!DZ38)</f>
        <v/>
      </c>
      <c r="Q37" s="25" t="str">
        <f>IF(SUM('Control Sample Data'!$D$2:$O$97)=0,Calculations!CY38,Calculations!EA38)</f>
        <v/>
      </c>
    </row>
    <row r="38" spans="1:17" ht="15" customHeight="1" x14ac:dyDescent="0.25">
      <c r="A38" s="15" t="s">
        <v>4768</v>
      </c>
      <c r="B38" s="4">
        <f>'Gene Table'!B39</f>
        <v>19088</v>
      </c>
      <c r="C38" s="4" t="str">
        <f>'Gene Table'!C39</f>
        <v>APC</v>
      </c>
      <c r="D38" s="4" t="str">
        <f>'Gene Table'!D39</f>
        <v>c.4219_4220delAG</v>
      </c>
      <c r="E38" s="16" t="str">
        <f>'Gene Table'!E39</f>
        <v>SMPH001089A</v>
      </c>
      <c r="F38" s="23" t="str">
        <f>IF(SUM('Control Sample Data'!$D$2:$O$97)=0,Calculations!CN39,Calculations!DP39)</f>
        <v>WT</v>
      </c>
      <c r="G38" s="24" t="str">
        <f>IF(SUM('Control Sample Data'!$D$2:$O$97)=0,Calculations!CO39,Calculations!DQ39)</f>
        <v>WT</v>
      </c>
      <c r="H38" s="24" t="str">
        <f>IF(SUM('Control Sample Data'!$D$2:$O$97)=0,Calculations!CP39,Calculations!DR39)</f>
        <v/>
      </c>
      <c r="I38" s="24" t="str">
        <f>IF(SUM('Control Sample Data'!$D$2:$O$97)=0,Calculations!CQ39,Calculations!DS39)</f>
        <v/>
      </c>
      <c r="J38" s="24" t="str">
        <f>IF(SUM('Control Sample Data'!$D$2:$O$97)=0,Calculations!CR39,Calculations!DT39)</f>
        <v/>
      </c>
      <c r="K38" s="24" t="str">
        <f>IF(SUM('Control Sample Data'!$D$2:$O$97)=0,Calculations!CS39,Calculations!DU39)</f>
        <v/>
      </c>
      <c r="L38" s="24" t="str">
        <f>IF(SUM('Control Sample Data'!$D$2:$O$97)=0,Calculations!CT39,Calculations!DV39)</f>
        <v/>
      </c>
      <c r="M38" s="24" t="str">
        <f>IF(SUM('Control Sample Data'!$D$2:$O$97)=0,Calculations!CU39,Calculations!DW39)</f>
        <v/>
      </c>
      <c r="N38" s="24" t="str">
        <f>IF(SUM('Control Sample Data'!$D$2:$O$97)=0,Calculations!CV39,Calculations!DX39)</f>
        <v/>
      </c>
      <c r="O38" s="24" t="str">
        <f>IF(SUM('Control Sample Data'!$D$2:$O$97)=0,Calculations!CW39,Calculations!DY39)</f>
        <v/>
      </c>
      <c r="P38" s="24" t="str">
        <f>IF(SUM('Control Sample Data'!$D$2:$O$97)=0,Calculations!CX39,Calculations!DZ39)</f>
        <v/>
      </c>
      <c r="Q38" s="25" t="str">
        <f>IF(SUM('Control Sample Data'!$D$2:$O$97)=0,Calculations!CY39,Calculations!EA39)</f>
        <v/>
      </c>
    </row>
    <row r="39" spans="1:17" ht="15" customHeight="1" x14ac:dyDescent="0.25">
      <c r="A39" s="15" t="s">
        <v>4769</v>
      </c>
      <c r="B39" s="4">
        <f>'Gene Table'!B40</f>
        <v>18822</v>
      </c>
      <c r="C39" s="4" t="str">
        <f>'Gene Table'!C40</f>
        <v>APC</v>
      </c>
      <c r="D39" s="4" t="str">
        <f>'Gene Table'!D40</f>
        <v>c.4222G&gt;T</v>
      </c>
      <c r="E39" s="16" t="str">
        <f>'Gene Table'!E40</f>
        <v>SMPH000609A</v>
      </c>
      <c r="F39" s="23" t="str">
        <f>IF(SUM('Control Sample Data'!$D$2:$O$97)=0,Calculations!CN40,Calculations!DP40)</f>
        <v>Mutant</v>
      </c>
      <c r="G39" s="24" t="str">
        <f>IF(SUM('Control Sample Data'!$D$2:$O$97)=0,Calculations!CO40,Calculations!DQ40)</f>
        <v>WT</v>
      </c>
      <c r="H39" s="24" t="str">
        <f>IF(SUM('Control Sample Data'!$D$2:$O$97)=0,Calculations!CP40,Calculations!DR40)</f>
        <v/>
      </c>
      <c r="I39" s="24" t="str">
        <f>IF(SUM('Control Sample Data'!$D$2:$O$97)=0,Calculations!CQ40,Calculations!DS40)</f>
        <v/>
      </c>
      <c r="J39" s="24" t="str">
        <f>IF(SUM('Control Sample Data'!$D$2:$O$97)=0,Calculations!CR40,Calculations!DT40)</f>
        <v/>
      </c>
      <c r="K39" s="24" t="str">
        <f>IF(SUM('Control Sample Data'!$D$2:$O$97)=0,Calculations!CS40,Calculations!DU40)</f>
        <v/>
      </c>
      <c r="L39" s="24" t="str">
        <f>IF(SUM('Control Sample Data'!$D$2:$O$97)=0,Calculations!CT40,Calculations!DV40)</f>
        <v/>
      </c>
      <c r="M39" s="24" t="str">
        <f>IF(SUM('Control Sample Data'!$D$2:$O$97)=0,Calculations!CU40,Calculations!DW40)</f>
        <v/>
      </c>
      <c r="N39" s="24" t="str">
        <f>IF(SUM('Control Sample Data'!$D$2:$O$97)=0,Calculations!CV40,Calculations!DX40)</f>
        <v/>
      </c>
      <c r="O39" s="24" t="str">
        <f>IF(SUM('Control Sample Data'!$D$2:$O$97)=0,Calculations!CW40,Calculations!DY40)</f>
        <v/>
      </c>
      <c r="P39" s="24" t="str">
        <f>IF(SUM('Control Sample Data'!$D$2:$O$97)=0,Calculations!CX40,Calculations!DZ40)</f>
        <v/>
      </c>
      <c r="Q39" s="25" t="str">
        <f>IF(SUM('Control Sample Data'!$D$2:$O$97)=0,Calculations!CY40,Calculations!EA40)</f>
        <v/>
      </c>
    </row>
    <row r="40" spans="1:17" ht="15" customHeight="1" x14ac:dyDescent="0.25">
      <c r="A40" s="15" t="s">
        <v>4770</v>
      </c>
      <c r="B40" s="4">
        <f>'Gene Table'!B41</f>
        <v>18948</v>
      </c>
      <c r="C40" s="4" t="str">
        <f>'Gene Table'!C41</f>
        <v>APC</v>
      </c>
      <c r="D40" s="4" t="str">
        <f>'Gene Table'!D41</f>
        <v>c.4233delT</v>
      </c>
      <c r="E40" s="16" t="str">
        <f>'Gene Table'!E41</f>
        <v>SMPH000571A</v>
      </c>
      <c r="F40" s="23" t="str">
        <f>IF(SUM('Control Sample Data'!$D$2:$O$97)=0,Calculations!CN41,Calculations!DP41)</f>
        <v>WT</v>
      </c>
      <c r="G40" s="24" t="str">
        <f>IF(SUM('Control Sample Data'!$D$2:$O$97)=0,Calculations!CO41,Calculations!DQ41)</f>
        <v>WT</v>
      </c>
      <c r="H40" s="24" t="str">
        <f>IF(SUM('Control Sample Data'!$D$2:$O$97)=0,Calculations!CP41,Calculations!DR41)</f>
        <v/>
      </c>
      <c r="I40" s="24" t="str">
        <f>IF(SUM('Control Sample Data'!$D$2:$O$97)=0,Calculations!CQ41,Calculations!DS41)</f>
        <v/>
      </c>
      <c r="J40" s="24" t="str">
        <f>IF(SUM('Control Sample Data'!$D$2:$O$97)=0,Calculations!CR41,Calculations!DT41)</f>
        <v/>
      </c>
      <c r="K40" s="24" t="str">
        <f>IF(SUM('Control Sample Data'!$D$2:$O$97)=0,Calculations!CS41,Calculations!DU41)</f>
        <v/>
      </c>
      <c r="L40" s="24" t="str">
        <f>IF(SUM('Control Sample Data'!$D$2:$O$97)=0,Calculations!CT41,Calculations!DV41)</f>
        <v/>
      </c>
      <c r="M40" s="24" t="str">
        <f>IF(SUM('Control Sample Data'!$D$2:$O$97)=0,Calculations!CU41,Calculations!DW41)</f>
        <v/>
      </c>
      <c r="N40" s="24" t="str">
        <f>IF(SUM('Control Sample Data'!$D$2:$O$97)=0,Calculations!CV41,Calculations!DX41)</f>
        <v/>
      </c>
      <c r="O40" s="24" t="str">
        <f>IF(SUM('Control Sample Data'!$D$2:$O$97)=0,Calculations!CW41,Calculations!DY41)</f>
        <v/>
      </c>
      <c r="P40" s="24" t="str">
        <f>IF(SUM('Control Sample Data'!$D$2:$O$97)=0,Calculations!CX41,Calculations!DZ41)</f>
        <v/>
      </c>
      <c r="Q40" s="25" t="str">
        <f>IF(SUM('Control Sample Data'!$D$2:$O$97)=0,Calculations!CY41,Calculations!EA41)</f>
        <v/>
      </c>
    </row>
    <row r="41" spans="1:17" ht="15" customHeight="1" x14ac:dyDescent="0.25">
      <c r="A41" s="15" t="s">
        <v>4771</v>
      </c>
      <c r="B41" s="4">
        <f>'Gene Table'!B42</f>
        <v>41631</v>
      </c>
      <c r="C41" s="4" t="str">
        <f>'Gene Table'!C42</f>
        <v>APC</v>
      </c>
      <c r="D41" s="4" t="str">
        <f>'Gene Table'!D42</f>
        <v>c.4239_4240insA</v>
      </c>
      <c r="E41" s="16" t="str">
        <f>'Gene Table'!E42</f>
        <v>SMPH018168A</v>
      </c>
      <c r="F41" s="23" t="str">
        <f>IF(SUM('Control Sample Data'!$D$2:$O$97)=0,Calculations!CN42,Calculations!DP42)</f>
        <v>WT</v>
      </c>
      <c r="G41" s="24" t="str">
        <f>IF(SUM('Control Sample Data'!$D$2:$O$97)=0,Calculations!CO42,Calculations!DQ42)</f>
        <v>WT</v>
      </c>
      <c r="H41" s="24" t="str">
        <f>IF(SUM('Control Sample Data'!$D$2:$O$97)=0,Calculations!CP42,Calculations!DR42)</f>
        <v/>
      </c>
      <c r="I41" s="24" t="str">
        <f>IF(SUM('Control Sample Data'!$D$2:$O$97)=0,Calculations!CQ42,Calculations!DS42)</f>
        <v/>
      </c>
      <c r="J41" s="24" t="str">
        <f>IF(SUM('Control Sample Data'!$D$2:$O$97)=0,Calculations!CR42,Calculations!DT42)</f>
        <v/>
      </c>
      <c r="K41" s="24" t="str">
        <f>IF(SUM('Control Sample Data'!$D$2:$O$97)=0,Calculations!CS42,Calculations!DU42)</f>
        <v/>
      </c>
      <c r="L41" s="24" t="str">
        <f>IF(SUM('Control Sample Data'!$D$2:$O$97)=0,Calculations!CT42,Calculations!DV42)</f>
        <v/>
      </c>
      <c r="M41" s="24" t="str">
        <f>IF(SUM('Control Sample Data'!$D$2:$O$97)=0,Calculations!CU42,Calculations!DW42)</f>
        <v/>
      </c>
      <c r="N41" s="24" t="str">
        <f>IF(SUM('Control Sample Data'!$D$2:$O$97)=0,Calculations!CV42,Calculations!DX42)</f>
        <v/>
      </c>
      <c r="O41" s="24" t="str">
        <f>IF(SUM('Control Sample Data'!$D$2:$O$97)=0,Calculations!CW42,Calculations!DY42)</f>
        <v/>
      </c>
      <c r="P41" s="24" t="str">
        <f>IF(SUM('Control Sample Data'!$D$2:$O$97)=0,Calculations!CX42,Calculations!DZ42)</f>
        <v/>
      </c>
      <c r="Q41" s="25" t="str">
        <f>IF(SUM('Control Sample Data'!$D$2:$O$97)=0,Calculations!CY42,Calculations!EA42)</f>
        <v/>
      </c>
    </row>
    <row r="42" spans="1:17" ht="15" customHeight="1" x14ac:dyDescent="0.25">
      <c r="A42" s="15" t="s">
        <v>4772</v>
      </c>
      <c r="B42" s="4">
        <f>'Gene Table'!B43</f>
        <v>18836</v>
      </c>
      <c r="C42" s="4" t="str">
        <f>'Gene Table'!C43</f>
        <v>APC</v>
      </c>
      <c r="D42" s="4" t="str">
        <f>'Gene Table'!D43</f>
        <v>c.4285C&gt;T</v>
      </c>
      <c r="E42" s="16" t="str">
        <f>'Gene Table'!E43</f>
        <v>SMPH000549A</v>
      </c>
      <c r="F42" s="23" t="str">
        <f>IF(SUM('Control Sample Data'!$D$2:$O$97)=0,Calculations!CN43,Calculations!DP43)</f>
        <v>WT</v>
      </c>
      <c r="G42" s="24" t="str">
        <f>IF(SUM('Control Sample Data'!$D$2:$O$97)=0,Calculations!CO43,Calculations!DQ43)</f>
        <v>WT</v>
      </c>
      <c r="H42" s="24" t="str">
        <f>IF(SUM('Control Sample Data'!$D$2:$O$97)=0,Calculations!CP43,Calculations!DR43)</f>
        <v/>
      </c>
      <c r="I42" s="24" t="str">
        <f>IF(SUM('Control Sample Data'!$D$2:$O$97)=0,Calculations!CQ43,Calculations!DS43)</f>
        <v/>
      </c>
      <c r="J42" s="24" t="str">
        <f>IF(SUM('Control Sample Data'!$D$2:$O$97)=0,Calculations!CR43,Calculations!DT43)</f>
        <v/>
      </c>
      <c r="K42" s="24" t="str">
        <f>IF(SUM('Control Sample Data'!$D$2:$O$97)=0,Calculations!CS43,Calculations!DU43)</f>
        <v/>
      </c>
      <c r="L42" s="24" t="str">
        <f>IF(SUM('Control Sample Data'!$D$2:$O$97)=0,Calculations!CT43,Calculations!DV43)</f>
        <v/>
      </c>
      <c r="M42" s="24" t="str">
        <f>IF(SUM('Control Sample Data'!$D$2:$O$97)=0,Calculations!CU43,Calculations!DW43)</f>
        <v/>
      </c>
      <c r="N42" s="24" t="str">
        <f>IF(SUM('Control Sample Data'!$D$2:$O$97)=0,Calculations!CV43,Calculations!DX43)</f>
        <v/>
      </c>
      <c r="O42" s="24" t="str">
        <f>IF(SUM('Control Sample Data'!$D$2:$O$97)=0,Calculations!CW43,Calculations!DY43)</f>
        <v/>
      </c>
      <c r="P42" s="24" t="str">
        <f>IF(SUM('Control Sample Data'!$D$2:$O$97)=0,Calculations!CX43,Calculations!DZ43)</f>
        <v/>
      </c>
      <c r="Q42" s="25" t="str">
        <f>IF(SUM('Control Sample Data'!$D$2:$O$97)=0,Calculations!CY43,Calculations!EA43)</f>
        <v/>
      </c>
    </row>
    <row r="43" spans="1:17" ht="15" customHeight="1" x14ac:dyDescent="0.25">
      <c r="A43" s="15" t="s">
        <v>4773</v>
      </c>
      <c r="B43" s="4">
        <f>'Gene Table'!B44</f>
        <v>18704</v>
      </c>
      <c r="C43" s="4" t="str">
        <f>'Gene Table'!C44</f>
        <v>APC</v>
      </c>
      <c r="D43" s="4" t="str">
        <f>'Gene Table'!D44</f>
        <v>c.4312delA</v>
      </c>
      <c r="E43" s="16" t="str">
        <f>'Gene Table'!E44</f>
        <v>SMPH000715A</v>
      </c>
      <c r="F43" s="23" t="str">
        <f>IF(SUM('Control Sample Data'!$D$2:$O$97)=0,Calculations!CN44,Calculations!DP44)</f>
        <v>Mutant</v>
      </c>
      <c r="G43" s="24" t="str">
        <f>IF(SUM('Control Sample Data'!$D$2:$O$97)=0,Calculations!CO44,Calculations!DQ44)</f>
        <v>WT</v>
      </c>
      <c r="H43" s="24" t="str">
        <f>IF(SUM('Control Sample Data'!$D$2:$O$97)=0,Calculations!CP44,Calculations!DR44)</f>
        <v/>
      </c>
      <c r="I43" s="24" t="str">
        <f>IF(SUM('Control Sample Data'!$D$2:$O$97)=0,Calculations!CQ44,Calculations!DS44)</f>
        <v/>
      </c>
      <c r="J43" s="24" t="str">
        <f>IF(SUM('Control Sample Data'!$D$2:$O$97)=0,Calculations!CR44,Calculations!DT44)</f>
        <v/>
      </c>
      <c r="K43" s="24" t="str">
        <f>IF(SUM('Control Sample Data'!$D$2:$O$97)=0,Calculations!CS44,Calculations!DU44)</f>
        <v/>
      </c>
      <c r="L43" s="24" t="str">
        <f>IF(SUM('Control Sample Data'!$D$2:$O$97)=0,Calculations!CT44,Calculations!DV44)</f>
        <v/>
      </c>
      <c r="M43" s="24" t="str">
        <f>IF(SUM('Control Sample Data'!$D$2:$O$97)=0,Calculations!CU44,Calculations!DW44)</f>
        <v/>
      </c>
      <c r="N43" s="24" t="str">
        <f>IF(SUM('Control Sample Data'!$D$2:$O$97)=0,Calculations!CV44,Calculations!DX44)</f>
        <v/>
      </c>
      <c r="O43" s="24" t="str">
        <f>IF(SUM('Control Sample Data'!$D$2:$O$97)=0,Calculations!CW44,Calculations!DY44)</f>
        <v/>
      </c>
      <c r="P43" s="24" t="str">
        <f>IF(SUM('Control Sample Data'!$D$2:$O$97)=0,Calculations!CX44,Calculations!DZ44)</f>
        <v/>
      </c>
      <c r="Q43" s="25" t="str">
        <f>IF(SUM('Control Sample Data'!$D$2:$O$97)=0,Calculations!CY44,Calculations!EA44)</f>
        <v/>
      </c>
    </row>
    <row r="44" spans="1:17" ht="15" customHeight="1" x14ac:dyDescent="0.25">
      <c r="A44" s="15" t="s">
        <v>4774</v>
      </c>
      <c r="B44" s="4">
        <f>'Gene Table'!B45</f>
        <v>19594</v>
      </c>
      <c r="C44" s="4" t="str">
        <f>'Gene Table'!C45</f>
        <v>APC</v>
      </c>
      <c r="D44" s="4" t="str">
        <f>'Gene Table'!D45</f>
        <v>c.4318delC</v>
      </c>
      <c r="E44" s="16" t="str">
        <f>'Gene Table'!E45</f>
        <v>SMPH000982A</v>
      </c>
      <c r="F44" s="23" t="str">
        <f>IF(SUM('Control Sample Data'!$D$2:$O$97)=0,Calculations!CN45,Calculations!DP45)</f>
        <v>WT</v>
      </c>
      <c r="G44" s="24" t="str">
        <f>IF(SUM('Control Sample Data'!$D$2:$O$97)=0,Calculations!CO45,Calculations!DQ45)</f>
        <v>WT</v>
      </c>
      <c r="H44" s="24" t="str">
        <f>IF(SUM('Control Sample Data'!$D$2:$O$97)=0,Calculations!CP45,Calculations!DR45)</f>
        <v/>
      </c>
      <c r="I44" s="24" t="str">
        <f>IF(SUM('Control Sample Data'!$D$2:$O$97)=0,Calculations!CQ45,Calculations!DS45)</f>
        <v/>
      </c>
      <c r="J44" s="24" t="str">
        <f>IF(SUM('Control Sample Data'!$D$2:$O$97)=0,Calculations!CR45,Calculations!DT45)</f>
        <v/>
      </c>
      <c r="K44" s="24" t="str">
        <f>IF(SUM('Control Sample Data'!$D$2:$O$97)=0,Calculations!CS45,Calculations!DU45)</f>
        <v/>
      </c>
      <c r="L44" s="24" t="str">
        <f>IF(SUM('Control Sample Data'!$D$2:$O$97)=0,Calculations!CT45,Calculations!DV45)</f>
        <v/>
      </c>
      <c r="M44" s="24" t="str">
        <f>IF(SUM('Control Sample Data'!$D$2:$O$97)=0,Calculations!CU45,Calculations!DW45)</f>
        <v/>
      </c>
      <c r="N44" s="24" t="str">
        <f>IF(SUM('Control Sample Data'!$D$2:$O$97)=0,Calculations!CV45,Calculations!DX45)</f>
        <v/>
      </c>
      <c r="O44" s="24" t="str">
        <f>IF(SUM('Control Sample Data'!$D$2:$O$97)=0,Calculations!CW45,Calculations!DY45)</f>
        <v/>
      </c>
      <c r="P44" s="24" t="str">
        <f>IF(SUM('Control Sample Data'!$D$2:$O$97)=0,Calculations!CX45,Calculations!DZ45)</f>
        <v/>
      </c>
      <c r="Q44" s="25" t="str">
        <f>IF(SUM('Control Sample Data'!$D$2:$O$97)=0,Calculations!CY45,Calculations!EA45)</f>
        <v/>
      </c>
    </row>
    <row r="45" spans="1:17" ht="15" customHeight="1" x14ac:dyDescent="0.25">
      <c r="A45" s="15" t="s">
        <v>4775</v>
      </c>
      <c r="B45" s="4">
        <f>'Gene Table'!B46</f>
        <v>13127</v>
      </c>
      <c r="C45" s="4" t="str">
        <f>'Gene Table'!C46</f>
        <v>APC</v>
      </c>
      <c r="D45" s="4" t="str">
        <f>'Gene Table'!D46</f>
        <v>c.4348C&gt;T</v>
      </c>
      <c r="E45" s="16" t="str">
        <f>'Gene Table'!E46</f>
        <v>SMPH000539A</v>
      </c>
      <c r="F45" s="23" t="str">
        <f>IF(SUM('Control Sample Data'!$D$2:$O$97)=0,Calculations!CN46,Calculations!DP46)</f>
        <v>WT</v>
      </c>
      <c r="G45" s="24" t="str">
        <f>IF(SUM('Control Sample Data'!$D$2:$O$97)=0,Calculations!CO46,Calculations!DQ46)</f>
        <v>WT</v>
      </c>
      <c r="H45" s="24" t="str">
        <f>IF(SUM('Control Sample Data'!$D$2:$O$97)=0,Calculations!CP46,Calculations!DR46)</f>
        <v/>
      </c>
      <c r="I45" s="24" t="str">
        <f>IF(SUM('Control Sample Data'!$D$2:$O$97)=0,Calculations!CQ46,Calculations!DS46)</f>
        <v/>
      </c>
      <c r="J45" s="24" t="str">
        <f>IF(SUM('Control Sample Data'!$D$2:$O$97)=0,Calculations!CR46,Calculations!DT46)</f>
        <v/>
      </c>
      <c r="K45" s="24" t="str">
        <f>IF(SUM('Control Sample Data'!$D$2:$O$97)=0,Calculations!CS46,Calculations!DU46)</f>
        <v/>
      </c>
      <c r="L45" s="24" t="str">
        <f>IF(SUM('Control Sample Data'!$D$2:$O$97)=0,Calculations!CT46,Calculations!DV46)</f>
        <v/>
      </c>
      <c r="M45" s="24" t="str">
        <f>IF(SUM('Control Sample Data'!$D$2:$O$97)=0,Calculations!CU46,Calculations!DW46)</f>
        <v/>
      </c>
      <c r="N45" s="24" t="str">
        <f>IF(SUM('Control Sample Data'!$D$2:$O$97)=0,Calculations!CV46,Calculations!DX46)</f>
        <v/>
      </c>
      <c r="O45" s="24" t="str">
        <f>IF(SUM('Control Sample Data'!$D$2:$O$97)=0,Calculations!CW46,Calculations!DY46)</f>
        <v/>
      </c>
      <c r="P45" s="24" t="str">
        <f>IF(SUM('Control Sample Data'!$D$2:$O$97)=0,Calculations!CX46,Calculations!DZ46)</f>
        <v/>
      </c>
      <c r="Q45" s="25" t="str">
        <f>IF(SUM('Control Sample Data'!$D$2:$O$97)=0,Calculations!CY46,Calculations!EA46)</f>
        <v/>
      </c>
    </row>
    <row r="46" spans="1:17" ht="15" customHeight="1" x14ac:dyDescent="0.25">
      <c r="A46" s="15" t="s">
        <v>4776</v>
      </c>
      <c r="B46" s="4">
        <f>'Gene Table'!B47</f>
        <v>18825</v>
      </c>
      <c r="C46" s="4" t="str">
        <f>'Gene Table'!C47</f>
        <v>APC</v>
      </c>
      <c r="D46" s="4" t="str">
        <f>'Gene Table'!D47</f>
        <v>c.4364delA</v>
      </c>
      <c r="E46" s="16" t="str">
        <f>'Gene Table'!E47</f>
        <v>SMPH000854A</v>
      </c>
      <c r="F46" s="23" t="str">
        <f>IF(SUM('Control Sample Data'!$D$2:$O$97)=0,Calculations!CN47,Calculations!DP47)</f>
        <v>WT</v>
      </c>
      <c r="G46" s="24" t="str">
        <f>IF(SUM('Control Sample Data'!$D$2:$O$97)=0,Calculations!CO47,Calculations!DQ47)</f>
        <v>WT</v>
      </c>
      <c r="H46" s="24" t="str">
        <f>IF(SUM('Control Sample Data'!$D$2:$O$97)=0,Calculations!CP47,Calculations!DR47)</f>
        <v/>
      </c>
      <c r="I46" s="24" t="str">
        <f>IF(SUM('Control Sample Data'!$D$2:$O$97)=0,Calculations!CQ47,Calculations!DS47)</f>
        <v/>
      </c>
      <c r="J46" s="24" t="str">
        <f>IF(SUM('Control Sample Data'!$D$2:$O$97)=0,Calculations!CR47,Calculations!DT47)</f>
        <v/>
      </c>
      <c r="K46" s="24" t="str">
        <f>IF(SUM('Control Sample Data'!$D$2:$O$97)=0,Calculations!CS47,Calculations!DU47)</f>
        <v/>
      </c>
      <c r="L46" s="24" t="str">
        <f>IF(SUM('Control Sample Data'!$D$2:$O$97)=0,Calculations!CT47,Calculations!DV47)</f>
        <v/>
      </c>
      <c r="M46" s="24" t="str">
        <f>IF(SUM('Control Sample Data'!$D$2:$O$97)=0,Calculations!CU47,Calculations!DW47)</f>
        <v/>
      </c>
      <c r="N46" s="24" t="str">
        <f>IF(SUM('Control Sample Data'!$D$2:$O$97)=0,Calculations!CV47,Calculations!DX47)</f>
        <v/>
      </c>
      <c r="O46" s="24" t="str">
        <f>IF(SUM('Control Sample Data'!$D$2:$O$97)=0,Calculations!CW47,Calculations!DY47)</f>
        <v/>
      </c>
      <c r="P46" s="24" t="str">
        <f>IF(SUM('Control Sample Data'!$D$2:$O$97)=0,Calculations!CX47,Calculations!DZ47)</f>
        <v/>
      </c>
      <c r="Q46" s="25" t="str">
        <f>IF(SUM('Control Sample Data'!$D$2:$O$97)=0,Calculations!CY47,Calculations!EA47)</f>
        <v/>
      </c>
    </row>
    <row r="47" spans="1:17" ht="15" customHeight="1" x14ac:dyDescent="0.25">
      <c r="A47" s="15" t="s">
        <v>4777</v>
      </c>
      <c r="B47" s="4">
        <f>'Gene Table'!B48</f>
        <v>18873</v>
      </c>
      <c r="C47" s="4" t="str">
        <f>'Gene Table'!C48</f>
        <v>APC</v>
      </c>
      <c r="D47" s="4" t="str">
        <f>'Gene Table'!D48</f>
        <v>c.4385_4386delAG</v>
      </c>
      <c r="E47" s="16" t="str">
        <f>'Gene Table'!E48</f>
        <v>SMPH000704A</v>
      </c>
      <c r="F47" s="23" t="str">
        <f>IF(SUM('Control Sample Data'!$D$2:$O$97)=0,Calculations!CN48,Calculations!DP48)</f>
        <v>WT</v>
      </c>
      <c r="G47" s="24" t="str">
        <f>IF(SUM('Control Sample Data'!$D$2:$O$97)=0,Calculations!CO48,Calculations!DQ48)</f>
        <v>WT</v>
      </c>
      <c r="H47" s="24" t="str">
        <f>IF(SUM('Control Sample Data'!$D$2:$O$97)=0,Calculations!CP48,Calculations!DR48)</f>
        <v/>
      </c>
      <c r="I47" s="24" t="str">
        <f>IF(SUM('Control Sample Data'!$D$2:$O$97)=0,Calculations!CQ48,Calculations!DS48)</f>
        <v/>
      </c>
      <c r="J47" s="24" t="str">
        <f>IF(SUM('Control Sample Data'!$D$2:$O$97)=0,Calculations!CR48,Calculations!DT48)</f>
        <v/>
      </c>
      <c r="K47" s="24" t="str">
        <f>IF(SUM('Control Sample Data'!$D$2:$O$97)=0,Calculations!CS48,Calculations!DU48)</f>
        <v/>
      </c>
      <c r="L47" s="24" t="str">
        <f>IF(SUM('Control Sample Data'!$D$2:$O$97)=0,Calculations!CT48,Calculations!DV48)</f>
        <v/>
      </c>
      <c r="M47" s="24" t="str">
        <f>IF(SUM('Control Sample Data'!$D$2:$O$97)=0,Calculations!CU48,Calculations!DW48)</f>
        <v/>
      </c>
      <c r="N47" s="24" t="str">
        <f>IF(SUM('Control Sample Data'!$D$2:$O$97)=0,Calculations!CV48,Calculations!DX48)</f>
        <v/>
      </c>
      <c r="O47" s="24" t="str">
        <f>IF(SUM('Control Sample Data'!$D$2:$O$97)=0,Calculations!CW48,Calculations!DY48)</f>
        <v/>
      </c>
      <c r="P47" s="24" t="str">
        <f>IF(SUM('Control Sample Data'!$D$2:$O$97)=0,Calculations!CX48,Calculations!DZ48)</f>
        <v/>
      </c>
      <c r="Q47" s="25" t="str">
        <f>IF(SUM('Control Sample Data'!$D$2:$O$97)=0,Calculations!CY48,Calculations!EA48)</f>
        <v/>
      </c>
    </row>
    <row r="48" spans="1:17" ht="15" customHeight="1" x14ac:dyDescent="0.25">
      <c r="A48" s="15" t="s">
        <v>4778</v>
      </c>
      <c r="B48" s="4">
        <f>'Gene Table'!B49</f>
        <v>18883</v>
      </c>
      <c r="C48" s="4" t="str">
        <f>'Gene Table'!C49</f>
        <v>APC</v>
      </c>
      <c r="D48" s="4" t="str">
        <f>'Gene Table'!D49</f>
        <v>c.4390G&gt;T</v>
      </c>
      <c r="E48" s="16" t="str">
        <f>'Gene Table'!E49</f>
        <v>SMPH000931A</v>
      </c>
      <c r="F48" s="23" t="str">
        <f>IF(SUM('Control Sample Data'!$D$2:$O$97)=0,Calculations!CN49,Calculations!DP49)</f>
        <v>WT</v>
      </c>
      <c r="G48" s="24" t="str">
        <f>IF(SUM('Control Sample Data'!$D$2:$O$97)=0,Calculations!CO49,Calculations!DQ49)</f>
        <v>WT</v>
      </c>
      <c r="H48" s="24" t="str">
        <f>IF(SUM('Control Sample Data'!$D$2:$O$97)=0,Calculations!CP49,Calculations!DR49)</f>
        <v/>
      </c>
      <c r="I48" s="24" t="str">
        <f>IF(SUM('Control Sample Data'!$D$2:$O$97)=0,Calculations!CQ49,Calculations!DS49)</f>
        <v/>
      </c>
      <c r="J48" s="24" t="str">
        <f>IF(SUM('Control Sample Data'!$D$2:$O$97)=0,Calculations!CR49,Calculations!DT49)</f>
        <v/>
      </c>
      <c r="K48" s="24" t="str">
        <f>IF(SUM('Control Sample Data'!$D$2:$O$97)=0,Calculations!CS49,Calculations!DU49)</f>
        <v/>
      </c>
      <c r="L48" s="24" t="str">
        <f>IF(SUM('Control Sample Data'!$D$2:$O$97)=0,Calculations!CT49,Calculations!DV49)</f>
        <v/>
      </c>
      <c r="M48" s="24" t="str">
        <f>IF(SUM('Control Sample Data'!$D$2:$O$97)=0,Calculations!CU49,Calculations!DW49)</f>
        <v/>
      </c>
      <c r="N48" s="24" t="str">
        <f>IF(SUM('Control Sample Data'!$D$2:$O$97)=0,Calculations!CV49,Calculations!DX49)</f>
        <v/>
      </c>
      <c r="O48" s="24" t="str">
        <f>IF(SUM('Control Sample Data'!$D$2:$O$97)=0,Calculations!CW49,Calculations!DY49)</f>
        <v/>
      </c>
      <c r="P48" s="24" t="str">
        <f>IF(SUM('Control Sample Data'!$D$2:$O$97)=0,Calculations!CX49,Calculations!DZ49)</f>
        <v/>
      </c>
      <c r="Q48" s="25" t="str">
        <f>IF(SUM('Control Sample Data'!$D$2:$O$97)=0,Calculations!CY49,Calculations!EA49)</f>
        <v/>
      </c>
    </row>
    <row r="49" spans="1:17" ht="15" customHeight="1" x14ac:dyDescent="0.25">
      <c r="A49" s="15" t="s">
        <v>4779</v>
      </c>
      <c r="B49" s="4">
        <f>'Gene Table'!B50</f>
        <v>18838</v>
      </c>
      <c r="C49" s="4" t="str">
        <f>'Gene Table'!C50</f>
        <v>APC</v>
      </c>
      <c r="D49" s="4" t="str">
        <f>'Gene Table'!D50</f>
        <v>c.4391_4394delAGAG</v>
      </c>
      <c r="E49" s="16" t="str">
        <f>'Gene Table'!E50</f>
        <v>SMPH000811A</v>
      </c>
      <c r="F49" s="23" t="str">
        <f>IF(SUM('Control Sample Data'!$D$2:$O$97)=0,Calculations!CN50,Calculations!DP50)</f>
        <v>WT</v>
      </c>
      <c r="G49" s="24" t="str">
        <f>IF(SUM('Control Sample Data'!$D$2:$O$97)=0,Calculations!CO50,Calculations!DQ50)</f>
        <v>WT</v>
      </c>
      <c r="H49" s="24" t="str">
        <f>IF(SUM('Control Sample Data'!$D$2:$O$97)=0,Calculations!CP50,Calculations!DR50)</f>
        <v/>
      </c>
      <c r="I49" s="24" t="str">
        <f>IF(SUM('Control Sample Data'!$D$2:$O$97)=0,Calculations!CQ50,Calculations!DS50)</f>
        <v/>
      </c>
      <c r="J49" s="24" t="str">
        <f>IF(SUM('Control Sample Data'!$D$2:$O$97)=0,Calculations!CR50,Calculations!DT50)</f>
        <v/>
      </c>
      <c r="K49" s="24" t="str">
        <f>IF(SUM('Control Sample Data'!$D$2:$O$97)=0,Calculations!CS50,Calculations!DU50)</f>
        <v/>
      </c>
      <c r="L49" s="24" t="str">
        <f>IF(SUM('Control Sample Data'!$D$2:$O$97)=0,Calculations!CT50,Calculations!DV50)</f>
        <v/>
      </c>
      <c r="M49" s="24" t="str">
        <f>IF(SUM('Control Sample Data'!$D$2:$O$97)=0,Calculations!CU50,Calculations!DW50)</f>
        <v/>
      </c>
      <c r="N49" s="24" t="str">
        <f>IF(SUM('Control Sample Data'!$D$2:$O$97)=0,Calculations!CV50,Calculations!DX50)</f>
        <v/>
      </c>
      <c r="O49" s="24" t="str">
        <f>IF(SUM('Control Sample Data'!$D$2:$O$97)=0,Calculations!CW50,Calculations!DY50)</f>
        <v/>
      </c>
      <c r="P49" s="24" t="str">
        <f>IF(SUM('Control Sample Data'!$D$2:$O$97)=0,Calculations!CX50,Calculations!DZ50)</f>
        <v/>
      </c>
      <c r="Q49" s="25" t="str">
        <f>IF(SUM('Control Sample Data'!$D$2:$O$97)=0,Calculations!CY50,Calculations!EA50)</f>
        <v/>
      </c>
    </row>
    <row r="50" spans="1:17" ht="15" customHeight="1" x14ac:dyDescent="0.25">
      <c r="A50" s="15" t="s">
        <v>93</v>
      </c>
      <c r="B50" s="4">
        <f>'Gene Table'!B51</f>
        <v>41626</v>
      </c>
      <c r="C50" s="4" t="str">
        <f>'Gene Table'!C51</f>
        <v>APC</v>
      </c>
      <c r="D50" s="4" t="str">
        <f>'Gene Table'!D51</f>
        <v>c.4460_4469del10</v>
      </c>
      <c r="E50" s="16" t="str">
        <f>'Gene Table'!E51</f>
        <v>SMPH018174A</v>
      </c>
      <c r="F50" s="23" t="str">
        <f>IF(SUM('Control Sample Data'!$D$2:$O$97)=0,Calculations!CN51,Calculations!DP51)</f>
        <v>WT</v>
      </c>
      <c r="G50" s="24" t="str">
        <f>IF(SUM('Control Sample Data'!$D$2:$O$97)=0,Calculations!CO51,Calculations!DQ51)</f>
        <v>WT</v>
      </c>
      <c r="H50" s="24" t="str">
        <f>IF(SUM('Control Sample Data'!$D$2:$O$97)=0,Calculations!CP51,Calculations!DR51)</f>
        <v/>
      </c>
      <c r="I50" s="24" t="str">
        <f>IF(SUM('Control Sample Data'!$D$2:$O$97)=0,Calculations!CQ51,Calculations!DS51)</f>
        <v/>
      </c>
      <c r="J50" s="24" t="str">
        <f>IF(SUM('Control Sample Data'!$D$2:$O$97)=0,Calculations!CR51,Calculations!DT51)</f>
        <v/>
      </c>
      <c r="K50" s="24" t="str">
        <f>IF(SUM('Control Sample Data'!$D$2:$O$97)=0,Calculations!CS51,Calculations!DU51)</f>
        <v/>
      </c>
      <c r="L50" s="24" t="str">
        <f>IF(SUM('Control Sample Data'!$D$2:$O$97)=0,Calculations!CT51,Calculations!DV51)</f>
        <v/>
      </c>
      <c r="M50" s="24" t="str">
        <f>IF(SUM('Control Sample Data'!$D$2:$O$97)=0,Calculations!CU51,Calculations!DW51)</f>
        <v/>
      </c>
      <c r="N50" s="24" t="str">
        <f>IF(SUM('Control Sample Data'!$D$2:$O$97)=0,Calculations!CV51,Calculations!DX51)</f>
        <v/>
      </c>
      <c r="O50" s="24" t="str">
        <f>IF(SUM('Control Sample Data'!$D$2:$O$97)=0,Calculations!CW51,Calculations!DY51)</f>
        <v/>
      </c>
      <c r="P50" s="24" t="str">
        <f>IF(SUM('Control Sample Data'!$D$2:$O$97)=0,Calculations!CX51,Calculations!DZ51)</f>
        <v/>
      </c>
      <c r="Q50" s="25" t="str">
        <f>IF(SUM('Control Sample Data'!$D$2:$O$97)=0,Calculations!CY51,Calculations!EA51)</f>
        <v/>
      </c>
    </row>
    <row r="51" spans="1:17" ht="15" customHeight="1" x14ac:dyDescent="0.25">
      <c r="A51" s="15" t="s">
        <v>96</v>
      </c>
      <c r="B51" s="4">
        <f>'Gene Table'!B52</f>
        <v>18999</v>
      </c>
      <c r="C51" s="4" t="str">
        <f>'Gene Table'!C52</f>
        <v>APC</v>
      </c>
      <c r="D51" s="4" t="str">
        <f>'Gene Table'!D52</f>
        <v>c.4461delT</v>
      </c>
      <c r="E51" s="16" t="str">
        <f>'Gene Table'!E52</f>
        <v>SMPH000851A</v>
      </c>
      <c r="F51" s="23" t="str">
        <f>IF(SUM('Control Sample Data'!$D$2:$O$97)=0,Calculations!CN52,Calculations!DP52)</f>
        <v>WT</v>
      </c>
      <c r="G51" s="24" t="str">
        <f>IF(SUM('Control Sample Data'!$D$2:$O$97)=0,Calculations!CO52,Calculations!DQ52)</f>
        <v>WT</v>
      </c>
      <c r="H51" s="24" t="str">
        <f>IF(SUM('Control Sample Data'!$D$2:$O$97)=0,Calculations!CP52,Calculations!DR52)</f>
        <v/>
      </c>
      <c r="I51" s="24" t="str">
        <f>IF(SUM('Control Sample Data'!$D$2:$O$97)=0,Calculations!CQ52,Calculations!DS52)</f>
        <v/>
      </c>
      <c r="J51" s="24" t="str">
        <f>IF(SUM('Control Sample Data'!$D$2:$O$97)=0,Calculations!CR52,Calculations!DT52)</f>
        <v/>
      </c>
      <c r="K51" s="24" t="str">
        <f>IF(SUM('Control Sample Data'!$D$2:$O$97)=0,Calculations!CS52,Calculations!DU52)</f>
        <v/>
      </c>
      <c r="L51" s="24" t="str">
        <f>IF(SUM('Control Sample Data'!$D$2:$O$97)=0,Calculations!CT52,Calculations!DV52)</f>
        <v/>
      </c>
      <c r="M51" s="24" t="str">
        <f>IF(SUM('Control Sample Data'!$D$2:$O$97)=0,Calculations!CU52,Calculations!DW52)</f>
        <v/>
      </c>
      <c r="N51" s="24" t="str">
        <f>IF(SUM('Control Sample Data'!$D$2:$O$97)=0,Calculations!CV52,Calculations!DX52)</f>
        <v/>
      </c>
      <c r="O51" s="24" t="str">
        <f>IF(SUM('Control Sample Data'!$D$2:$O$97)=0,Calculations!CW52,Calculations!DY52)</f>
        <v/>
      </c>
      <c r="P51" s="24" t="str">
        <f>IF(SUM('Control Sample Data'!$D$2:$O$97)=0,Calculations!CX52,Calculations!DZ52)</f>
        <v/>
      </c>
      <c r="Q51" s="25" t="str">
        <f>IF(SUM('Control Sample Data'!$D$2:$O$97)=0,Calculations!CY52,Calculations!EA52)</f>
        <v/>
      </c>
    </row>
    <row r="52" spans="1:17" ht="15" customHeight="1" x14ac:dyDescent="0.25">
      <c r="A52" s="15" t="s">
        <v>99</v>
      </c>
      <c r="B52" s="4">
        <f>'Gene Table'!B53</f>
        <v>41618</v>
      </c>
      <c r="C52" s="4" t="str">
        <f>'Gene Table'!C53</f>
        <v>APC</v>
      </c>
      <c r="D52" s="4" t="str">
        <f>'Gene Table'!D53</f>
        <v>c.4463_4466delTATT</v>
      </c>
      <c r="E52" s="16" t="str">
        <f>'Gene Table'!E53</f>
        <v>SMPH018166A</v>
      </c>
      <c r="F52" s="23" t="str">
        <f>IF(SUM('Control Sample Data'!$D$2:$O$97)=0,Calculations!CN53,Calculations!DP53)</f>
        <v>WT</v>
      </c>
      <c r="G52" s="24" t="str">
        <f>IF(SUM('Control Sample Data'!$D$2:$O$97)=0,Calculations!CO53,Calculations!DQ53)</f>
        <v>WT</v>
      </c>
      <c r="H52" s="24" t="str">
        <f>IF(SUM('Control Sample Data'!$D$2:$O$97)=0,Calculations!CP53,Calculations!DR53)</f>
        <v/>
      </c>
      <c r="I52" s="24" t="str">
        <f>IF(SUM('Control Sample Data'!$D$2:$O$97)=0,Calculations!CQ53,Calculations!DS53)</f>
        <v/>
      </c>
      <c r="J52" s="24" t="str">
        <f>IF(SUM('Control Sample Data'!$D$2:$O$97)=0,Calculations!CR53,Calculations!DT53)</f>
        <v/>
      </c>
      <c r="K52" s="24" t="str">
        <f>IF(SUM('Control Sample Data'!$D$2:$O$97)=0,Calculations!CS53,Calculations!DU53)</f>
        <v/>
      </c>
      <c r="L52" s="24" t="str">
        <f>IF(SUM('Control Sample Data'!$D$2:$O$97)=0,Calculations!CT53,Calculations!DV53)</f>
        <v/>
      </c>
      <c r="M52" s="24" t="str">
        <f>IF(SUM('Control Sample Data'!$D$2:$O$97)=0,Calculations!CU53,Calculations!DW53)</f>
        <v/>
      </c>
      <c r="N52" s="24" t="str">
        <f>IF(SUM('Control Sample Data'!$D$2:$O$97)=0,Calculations!CV53,Calculations!DX53)</f>
        <v/>
      </c>
      <c r="O52" s="24" t="str">
        <f>IF(SUM('Control Sample Data'!$D$2:$O$97)=0,Calculations!CW53,Calculations!DY53)</f>
        <v/>
      </c>
      <c r="P52" s="24" t="str">
        <f>IF(SUM('Control Sample Data'!$D$2:$O$97)=0,Calculations!CX53,Calculations!DZ53)</f>
        <v/>
      </c>
      <c r="Q52" s="25" t="str">
        <f>IF(SUM('Control Sample Data'!$D$2:$O$97)=0,Calculations!CY53,Calculations!EA53)</f>
        <v/>
      </c>
    </row>
    <row r="53" spans="1:17" ht="15" customHeight="1" x14ac:dyDescent="0.25">
      <c r="A53" s="15" t="s">
        <v>102</v>
      </c>
      <c r="B53" s="4">
        <f>'Gene Table'!B54</f>
        <v>19054</v>
      </c>
      <c r="C53" s="4" t="str">
        <f>'Gene Table'!C54</f>
        <v>APC</v>
      </c>
      <c r="D53" s="4" t="str">
        <f>'Gene Table'!D54</f>
        <v>c.4473delT</v>
      </c>
      <c r="E53" s="16" t="str">
        <f>'Gene Table'!E54</f>
        <v>SMPH000577A</v>
      </c>
      <c r="F53" s="23" t="str">
        <f>IF(SUM('Control Sample Data'!$D$2:$O$97)=0,Calculations!CN54,Calculations!DP54)</f>
        <v>WT</v>
      </c>
      <c r="G53" s="24" t="str">
        <f>IF(SUM('Control Sample Data'!$D$2:$O$97)=0,Calculations!CO54,Calculations!DQ54)</f>
        <v>WT</v>
      </c>
      <c r="H53" s="24" t="str">
        <f>IF(SUM('Control Sample Data'!$D$2:$O$97)=0,Calculations!CP54,Calculations!DR54)</f>
        <v/>
      </c>
      <c r="I53" s="24" t="str">
        <f>IF(SUM('Control Sample Data'!$D$2:$O$97)=0,Calculations!CQ54,Calculations!DS54)</f>
        <v/>
      </c>
      <c r="J53" s="24" t="str">
        <f>IF(SUM('Control Sample Data'!$D$2:$O$97)=0,Calculations!CR54,Calculations!DT54)</f>
        <v/>
      </c>
      <c r="K53" s="24" t="str">
        <f>IF(SUM('Control Sample Data'!$D$2:$O$97)=0,Calculations!CS54,Calculations!DU54)</f>
        <v/>
      </c>
      <c r="L53" s="24" t="str">
        <f>IF(SUM('Control Sample Data'!$D$2:$O$97)=0,Calculations!CT54,Calculations!DV54)</f>
        <v/>
      </c>
      <c r="M53" s="24" t="str">
        <f>IF(SUM('Control Sample Data'!$D$2:$O$97)=0,Calculations!CU54,Calculations!DW54)</f>
        <v/>
      </c>
      <c r="N53" s="24" t="str">
        <f>IF(SUM('Control Sample Data'!$D$2:$O$97)=0,Calculations!CV54,Calculations!DX54)</f>
        <v/>
      </c>
      <c r="O53" s="24" t="str">
        <f>IF(SUM('Control Sample Data'!$D$2:$O$97)=0,Calculations!CW54,Calculations!DY54)</f>
        <v/>
      </c>
      <c r="P53" s="24" t="str">
        <f>IF(SUM('Control Sample Data'!$D$2:$O$97)=0,Calculations!CX54,Calculations!DZ54)</f>
        <v/>
      </c>
      <c r="Q53" s="25" t="str">
        <f>IF(SUM('Control Sample Data'!$D$2:$O$97)=0,Calculations!CY54,Calculations!EA54)</f>
        <v/>
      </c>
    </row>
    <row r="54" spans="1:17" ht="15" customHeight="1" x14ac:dyDescent="0.25">
      <c r="A54" s="15" t="s">
        <v>105</v>
      </c>
      <c r="B54" s="4">
        <f>'Gene Table'!B55</f>
        <v>18786</v>
      </c>
      <c r="C54" s="4" t="str">
        <f>'Gene Table'!C55</f>
        <v>APC</v>
      </c>
      <c r="D54" s="4" t="str">
        <f>'Gene Table'!D55</f>
        <v>c.4476delC</v>
      </c>
      <c r="E54" s="16" t="str">
        <f>'Gene Table'!E55</f>
        <v>SMPH000633A</v>
      </c>
      <c r="F54" s="23" t="str">
        <f>IF(SUM('Control Sample Data'!$D$2:$O$97)=0,Calculations!CN55,Calculations!DP55)</f>
        <v>Mutant</v>
      </c>
      <c r="G54" s="24" t="str">
        <f>IF(SUM('Control Sample Data'!$D$2:$O$97)=0,Calculations!CO55,Calculations!DQ55)</f>
        <v>WT</v>
      </c>
      <c r="H54" s="24" t="str">
        <f>IF(SUM('Control Sample Data'!$D$2:$O$97)=0,Calculations!CP55,Calculations!DR55)</f>
        <v/>
      </c>
      <c r="I54" s="24" t="str">
        <f>IF(SUM('Control Sample Data'!$D$2:$O$97)=0,Calculations!CQ55,Calculations!DS55)</f>
        <v/>
      </c>
      <c r="J54" s="24" t="str">
        <f>IF(SUM('Control Sample Data'!$D$2:$O$97)=0,Calculations!CR55,Calculations!DT55)</f>
        <v/>
      </c>
      <c r="K54" s="24" t="str">
        <f>IF(SUM('Control Sample Data'!$D$2:$O$97)=0,Calculations!CS55,Calculations!DU55)</f>
        <v/>
      </c>
      <c r="L54" s="24" t="str">
        <f>IF(SUM('Control Sample Data'!$D$2:$O$97)=0,Calculations!CT55,Calculations!DV55)</f>
        <v/>
      </c>
      <c r="M54" s="24" t="str">
        <f>IF(SUM('Control Sample Data'!$D$2:$O$97)=0,Calculations!CU55,Calculations!DW55)</f>
        <v/>
      </c>
      <c r="N54" s="24" t="str">
        <f>IF(SUM('Control Sample Data'!$D$2:$O$97)=0,Calculations!CV55,Calculations!DX55)</f>
        <v/>
      </c>
      <c r="O54" s="24" t="str">
        <f>IF(SUM('Control Sample Data'!$D$2:$O$97)=0,Calculations!CW55,Calculations!DY55)</f>
        <v/>
      </c>
      <c r="P54" s="24" t="str">
        <f>IF(SUM('Control Sample Data'!$D$2:$O$97)=0,Calculations!CX55,Calculations!DZ55)</f>
        <v/>
      </c>
      <c r="Q54" s="25" t="str">
        <f>IF(SUM('Control Sample Data'!$D$2:$O$97)=0,Calculations!CY55,Calculations!EA55)</f>
        <v/>
      </c>
    </row>
    <row r="55" spans="1:17" ht="15" customHeight="1" x14ac:dyDescent="0.25">
      <c r="A55" s="15" t="s">
        <v>108</v>
      </c>
      <c r="B55" s="4">
        <f>'Gene Table'!B56</f>
        <v>25817</v>
      </c>
      <c r="C55" s="4" t="str">
        <f>'Gene Table'!C56</f>
        <v>APC</v>
      </c>
      <c r="D55" s="4" t="str">
        <f>'Gene Table'!D56</f>
        <v>c.4610C&gt;A</v>
      </c>
      <c r="E55" s="16" t="str">
        <f>'Gene Table'!E56</f>
        <v>SMPH000597A</v>
      </c>
      <c r="F55" s="23" t="str">
        <f>IF(SUM('Control Sample Data'!$D$2:$O$97)=0,Calculations!CN56,Calculations!DP56)</f>
        <v>WT</v>
      </c>
      <c r="G55" s="24" t="str">
        <f>IF(SUM('Control Sample Data'!$D$2:$O$97)=0,Calculations!CO56,Calculations!DQ56)</f>
        <v>WT</v>
      </c>
      <c r="H55" s="24" t="str">
        <f>IF(SUM('Control Sample Data'!$D$2:$O$97)=0,Calculations!CP56,Calculations!DR56)</f>
        <v/>
      </c>
      <c r="I55" s="24" t="str">
        <f>IF(SUM('Control Sample Data'!$D$2:$O$97)=0,Calculations!CQ56,Calculations!DS56)</f>
        <v/>
      </c>
      <c r="J55" s="24" t="str">
        <f>IF(SUM('Control Sample Data'!$D$2:$O$97)=0,Calculations!CR56,Calculations!DT56)</f>
        <v/>
      </c>
      <c r="K55" s="24" t="str">
        <f>IF(SUM('Control Sample Data'!$D$2:$O$97)=0,Calculations!CS56,Calculations!DU56)</f>
        <v/>
      </c>
      <c r="L55" s="24" t="str">
        <f>IF(SUM('Control Sample Data'!$D$2:$O$97)=0,Calculations!CT56,Calculations!DV56)</f>
        <v/>
      </c>
      <c r="M55" s="24" t="str">
        <f>IF(SUM('Control Sample Data'!$D$2:$O$97)=0,Calculations!CU56,Calculations!DW56)</f>
        <v/>
      </c>
      <c r="N55" s="24" t="str">
        <f>IF(SUM('Control Sample Data'!$D$2:$O$97)=0,Calculations!CV56,Calculations!DX56)</f>
        <v/>
      </c>
      <c r="O55" s="24" t="str">
        <f>IF(SUM('Control Sample Data'!$D$2:$O$97)=0,Calculations!CW56,Calculations!DY56)</f>
        <v/>
      </c>
      <c r="P55" s="24" t="str">
        <f>IF(SUM('Control Sample Data'!$D$2:$O$97)=0,Calculations!CX56,Calculations!DZ56)</f>
        <v/>
      </c>
      <c r="Q55" s="25" t="str">
        <f>IF(SUM('Control Sample Data'!$D$2:$O$97)=0,Calculations!CY56,Calculations!EA56)</f>
        <v/>
      </c>
    </row>
    <row r="56" spans="1:17" ht="15" customHeight="1" x14ac:dyDescent="0.25">
      <c r="A56" s="15" t="s">
        <v>112</v>
      </c>
      <c r="B56" s="4">
        <f>'Gene Table'!B57</f>
        <v>41616</v>
      </c>
      <c r="C56" s="4" t="str">
        <f>'Gene Table'!C57</f>
        <v>APC</v>
      </c>
      <c r="D56" s="4" t="str">
        <f>'Gene Table'!D57</f>
        <v>c.4654G&gt;T</v>
      </c>
      <c r="E56" s="16" t="str">
        <f>'Gene Table'!E57</f>
        <v>SMPH018164A</v>
      </c>
      <c r="F56" s="23" t="str">
        <f>IF(SUM('Control Sample Data'!$D$2:$O$97)=0,Calculations!CN57,Calculations!DP57)</f>
        <v>WT</v>
      </c>
      <c r="G56" s="24" t="str">
        <f>IF(SUM('Control Sample Data'!$D$2:$O$97)=0,Calculations!CO57,Calculations!DQ57)</f>
        <v>WT</v>
      </c>
      <c r="H56" s="24" t="str">
        <f>IF(SUM('Control Sample Data'!$D$2:$O$97)=0,Calculations!CP57,Calculations!DR57)</f>
        <v/>
      </c>
      <c r="I56" s="24" t="str">
        <f>IF(SUM('Control Sample Data'!$D$2:$O$97)=0,Calculations!CQ57,Calculations!DS57)</f>
        <v/>
      </c>
      <c r="J56" s="24" t="str">
        <f>IF(SUM('Control Sample Data'!$D$2:$O$97)=0,Calculations!CR57,Calculations!DT57)</f>
        <v/>
      </c>
      <c r="K56" s="24" t="str">
        <f>IF(SUM('Control Sample Data'!$D$2:$O$97)=0,Calculations!CS57,Calculations!DU57)</f>
        <v/>
      </c>
      <c r="L56" s="24" t="str">
        <f>IF(SUM('Control Sample Data'!$D$2:$O$97)=0,Calculations!CT57,Calculations!DV57)</f>
        <v/>
      </c>
      <c r="M56" s="24" t="str">
        <f>IF(SUM('Control Sample Data'!$D$2:$O$97)=0,Calculations!CU57,Calculations!DW57)</f>
        <v/>
      </c>
      <c r="N56" s="24" t="str">
        <f>IF(SUM('Control Sample Data'!$D$2:$O$97)=0,Calculations!CV57,Calculations!DX57)</f>
        <v/>
      </c>
      <c r="O56" s="24" t="str">
        <f>IF(SUM('Control Sample Data'!$D$2:$O$97)=0,Calculations!CW57,Calculations!DY57)</f>
        <v/>
      </c>
      <c r="P56" s="24" t="str">
        <f>IF(SUM('Control Sample Data'!$D$2:$O$97)=0,Calculations!CX57,Calculations!DZ57)</f>
        <v/>
      </c>
      <c r="Q56" s="25" t="str">
        <f>IF(SUM('Control Sample Data'!$D$2:$O$97)=0,Calculations!CY57,Calculations!EA57)</f>
        <v/>
      </c>
    </row>
    <row r="57" spans="1:17" ht="15" customHeight="1" x14ac:dyDescent="0.25">
      <c r="A57" s="15" t="s">
        <v>115</v>
      </c>
      <c r="B57" s="4">
        <f>'Gene Table'!B58</f>
        <v>19695</v>
      </c>
      <c r="C57" s="4" t="str">
        <f>'Gene Table'!C58</f>
        <v>APC</v>
      </c>
      <c r="D57" s="4" t="str">
        <f>'Gene Table'!D58</f>
        <v>c.4660_4661insA</v>
      </c>
      <c r="E57" s="16" t="str">
        <f>'Gene Table'!E58</f>
        <v>SMPH001074A</v>
      </c>
      <c r="F57" s="23" t="str">
        <f>IF(SUM('Control Sample Data'!$D$2:$O$97)=0,Calculations!CN58,Calculations!DP58)</f>
        <v>WT</v>
      </c>
      <c r="G57" s="24" t="str">
        <f>IF(SUM('Control Sample Data'!$D$2:$O$97)=0,Calculations!CO58,Calculations!DQ58)</f>
        <v>WT</v>
      </c>
      <c r="H57" s="24" t="str">
        <f>IF(SUM('Control Sample Data'!$D$2:$O$97)=0,Calculations!CP58,Calculations!DR58)</f>
        <v/>
      </c>
      <c r="I57" s="24" t="str">
        <f>IF(SUM('Control Sample Data'!$D$2:$O$97)=0,Calculations!CQ58,Calculations!DS58)</f>
        <v/>
      </c>
      <c r="J57" s="24" t="str">
        <f>IF(SUM('Control Sample Data'!$D$2:$O$97)=0,Calculations!CR58,Calculations!DT58)</f>
        <v/>
      </c>
      <c r="K57" s="24" t="str">
        <f>IF(SUM('Control Sample Data'!$D$2:$O$97)=0,Calculations!CS58,Calculations!DU58)</f>
        <v/>
      </c>
      <c r="L57" s="24" t="str">
        <f>IF(SUM('Control Sample Data'!$D$2:$O$97)=0,Calculations!CT58,Calculations!DV58)</f>
        <v/>
      </c>
      <c r="M57" s="24" t="str">
        <f>IF(SUM('Control Sample Data'!$D$2:$O$97)=0,Calculations!CU58,Calculations!DW58)</f>
        <v/>
      </c>
      <c r="N57" s="24" t="str">
        <f>IF(SUM('Control Sample Data'!$D$2:$O$97)=0,Calculations!CV58,Calculations!DX58)</f>
        <v/>
      </c>
      <c r="O57" s="24" t="str">
        <f>IF(SUM('Control Sample Data'!$D$2:$O$97)=0,Calculations!CW58,Calculations!DY58)</f>
        <v/>
      </c>
      <c r="P57" s="24" t="str">
        <f>IF(SUM('Control Sample Data'!$D$2:$O$97)=0,Calculations!CX58,Calculations!DZ58)</f>
        <v/>
      </c>
      <c r="Q57" s="25" t="str">
        <f>IF(SUM('Control Sample Data'!$D$2:$O$97)=0,Calculations!CY58,Calculations!EA58)</f>
        <v/>
      </c>
    </row>
    <row r="58" spans="1:17" ht="15" customHeight="1" x14ac:dyDescent="0.25">
      <c r="A58" s="15" t="s">
        <v>118</v>
      </c>
      <c r="B58" s="4">
        <f>'Gene Table'!B59</f>
        <v>18561</v>
      </c>
      <c r="C58" s="4" t="str">
        <f>'Gene Table'!C59</f>
        <v>APC</v>
      </c>
      <c r="D58" s="4" t="str">
        <f>'Gene Table'!D59</f>
        <v>c.4666_4667insA</v>
      </c>
      <c r="E58" s="16" t="str">
        <f>'Gene Table'!E59</f>
        <v>SMPH000579A</v>
      </c>
      <c r="F58" s="23" t="str">
        <f>IF(SUM('Control Sample Data'!$D$2:$O$97)=0,Calculations!CN59,Calculations!DP59)</f>
        <v>WT</v>
      </c>
      <c r="G58" s="24" t="str">
        <f>IF(SUM('Control Sample Data'!$D$2:$O$97)=0,Calculations!CO59,Calculations!DQ59)</f>
        <v>WT</v>
      </c>
      <c r="H58" s="24" t="str">
        <f>IF(SUM('Control Sample Data'!$D$2:$O$97)=0,Calculations!CP59,Calculations!DR59)</f>
        <v/>
      </c>
      <c r="I58" s="24" t="str">
        <f>IF(SUM('Control Sample Data'!$D$2:$O$97)=0,Calculations!CQ59,Calculations!DS59)</f>
        <v/>
      </c>
      <c r="J58" s="24" t="str">
        <f>IF(SUM('Control Sample Data'!$D$2:$O$97)=0,Calculations!CR59,Calculations!DT59)</f>
        <v/>
      </c>
      <c r="K58" s="24" t="str">
        <f>IF(SUM('Control Sample Data'!$D$2:$O$97)=0,Calculations!CS59,Calculations!DU59)</f>
        <v/>
      </c>
      <c r="L58" s="24" t="str">
        <f>IF(SUM('Control Sample Data'!$D$2:$O$97)=0,Calculations!CT59,Calculations!DV59)</f>
        <v/>
      </c>
      <c r="M58" s="24" t="str">
        <f>IF(SUM('Control Sample Data'!$D$2:$O$97)=0,Calculations!CU59,Calculations!DW59)</f>
        <v/>
      </c>
      <c r="N58" s="24" t="str">
        <f>IF(SUM('Control Sample Data'!$D$2:$O$97)=0,Calculations!CV59,Calculations!DX59)</f>
        <v/>
      </c>
      <c r="O58" s="24" t="str">
        <f>IF(SUM('Control Sample Data'!$D$2:$O$97)=0,Calculations!CW59,Calculations!DY59)</f>
        <v/>
      </c>
      <c r="P58" s="24" t="str">
        <f>IF(SUM('Control Sample Data'!$D$2:$O$97)=0,Calculations!CX59,Calculations!DZ59)</f>
        <v/>
      </c>
      <c r="Q58" s="25" t="str">
        <f>IF(SUM('Control Sample Data'!$D$2:$O$97)=0,Calculations!CY59,Calculations!EA59)</f>
        <v/>
      </c>
    </row>
    <row r="59" spans="1:17" ht="15" customHeight="1" x14ac:dyDescent="0.25">
      <c r="A59" s="15" t="s">
        <v>121</v>
      </c>
      <c r="B59" s="4">
        <f>'Gene Table'!B60</f>
        <v>18978</v>
      </c>
      <c r="C59" s="4" t="str">
        <f>'Gene Table'!C60</f>
        <v>APC</v>
      </c>
      <c r="D59" s="4" t="str">
        <f>'Gene Table'!D60</f>
        <v>c.4667_4668insC</v>
      </c>
      <c r="E59" s="16" t="str">
        <f>'Gene Table'!E60</f>
        <v>SMPH000670A</v>
      </c>
      <c r="F59" s="23" t="str">
        <f>IF(SUM('Control Sample Data'!$D$2:$O$97)=0,Calculations!CN60,Calculations!DP60)</f>
        <v>Mutant</v>
      </c>
      <c r="G59" s="24" t="str">
        <f>IF(SUM('Control Sample Data'!$D$2:$O$97)=0,Calculations!CO60,Calculations!DQ60)</f>
        <v>WT</v>
      </c>
      <c r="H59" s="24" t="str">
        <f>IF(SUM('Control Sample Data'!$D$2:$O$97)=0,Calculations!CP60,Calculations!DR60)</f>
        <v/>
      </c>
      <c r="I59" s="24" t="str">
        <f>IF(SUM('Control Sample Data'!$D$2:$O$97)=0,Calculations!CQ60,Calculations!DS60)</f>
        <v/>
      </c>
      <c r="J59" s="24" t="str">
        <f>IF(SUM('Control Sample Data'!$D$2:$O$97)=0,Calculations!CR60,Calculations!DT60)</f>
        <v/>
      </c>
      <c r="K59" s="24" t="str">
        <f>IF(SUM('Control Sample Data'!$D$2:$O$97)=0,Calculations!CS60,Calculations!DU60)</f>
        <v/>
      </c>
      <c r="L59" s="24" t="str">
        <f>IF(SUM('Control Sample Data'!$D$2:$O$97)=0,Calculations!CT60,Calculations!DV60)</f>
        <v/>
      </c>
      <c r="M59" s="24" t="str">
        <f>IF(SUM('Control Sample Data'!$D$2:$O$97)=0,Calculations!CU60,Calculations!DW60)</f>
        <v/>
      </c>
      <c r="N59" s="24" t="str">
        <f>IF(SUM('Control Sample Data'!$D$2:$O$97)=0,Calculations!CV60,Calculations!DX60)</f>
        <v/>
      </c>
      <c r="O59" s="24" t="str">
        <f>IF(SUM('Control Sample Data'!$D$2:$O$97)=0,Calculations!CW60,Calculations!DY60)</f>
        <v/>
      </c>
      <c r="P59" s="24" t="str">
        <f>IF(SUM('Control Sample Data'!$D$2:$O$97)=0,Calculations!CX60,Calculations!DZ60)</f>
        <v/>
      </c>
      <c r="Q59" s="25" t="str">
        <f>IF(SUM('Control Sample Data'!$D$2:$O$97)=0,Calculations!CY60,Calculations!EA60)</f>
        <v/>
      </c>
    </row>
    <row r="60" spans="1:17" ht="15" customHeight="1" x14ac:dyDescent="0.25">
      <c r="A60" s="15" t="s">
        <v>124</v>
      </c>
      <c r="B60" s="4">
        <f>'Gene Table'!B61</f>
        <v>13123</v>
      </c>
      <c r="C60" s="4" t="str">
        <f>'Gene Table'!C61</f>
        <v>APC</v>
      </c>
      <c r="D60" s="4" t="str">
        <f>'Gene Table'!D61</f>
        <v>c.4729G&gt;T</v>
      </c>
      <c r="E60" s="16" t="str">
        <f>'Gene Table'!E61</f>
        <v>SMPH001200A</v>
      </c>
      <c r="F60" s="23" t="str">
        <f>IF(SUM('Control Sample Data'!$D$2:$O$97)=0,Calculations!CN61,Calculations!DP61)</f>
        <v>WT</v>
      </c>
      <c r="G60" s="24" t="str">
        <f>IF(SUM('Control Sample Data'!$D$2:$O$97)=0,Calculations!CO61,Calculations!DQ61)</f>
        <v>WT</v>
      </c>
      <c r="H60" s="24" t="str">
        <f>IF(SUM('Control Sample Data'!$D$2:$O$97)=0,Calculations!CP61,Calculations!DR61)</f>
        <v/>
      </c>
      <c r="I60" s="24" t="str">
        <f>IF(SUM('Control Sample Data'!$D$2:$O$97)=0,Calculations!CQ61,Calculations!DS61)</f>
        <v/>
      </c>
      <c r="J60" s="24" t="str">
        <f>IF(SUM('Control Sample Data'!$D$2:$O$97)=0,Calculations!CR61,Calculations!DT61)</f>
        <v/>
      </c>
      <c r="K60" s="24" t="str">
        <f>IF(SUM('Control Sample Data'!$D$2:$O$97)=0,Calculations!CS61,Calculations!DU61)</f>
        <v/>
      </c>
      <c r="L60" s="24" t="str">
        <f>IF(SUM('Control Sample Data'!$D$2:$O$97)=0,Calculations!CT61,Calculations!DV61)</f>
        <v/>
      </c>
      <c r="M60" s="24" t="str">
        <f>IF(SUM('Control Sample Data'!$D$2:$O$97)=0,Calculations!CU61,Calculations!DW61)</f>
        <v/>
      </c>
      <c r="N60" s="24" t="str">
        <f>IF(SUM('Control Sample Data'!$D$2:$O$97)=0,Calculations!CV61,Calculations!DX61)</f>
        <v/>
      </c>
      <c r="O60" s="24" t="str">
        <f>IF(SUM('Control Sample Data'!$D$2:$O$97)=0,Calculations!CW61,Calculations!DY61)</f>
        <v/>
      </c>
      <c r="P60" s="24" t="str">
        <f>IF(SUM('Control Sample Data'!$D$2:$O$97)=0,Calculations!CX61,Calculations!DZ61)</f>
        <v/>
      </c>
      <c r="Q60" s="25" t="str">
        <f>IF(SUM('Control Sample Data'!$D$2:$O$97)=0,Calculations!CY61,Calculations!EA61)</f>
        <v/>
      </c>
    </row>
    <row r="61" spans="1:17" ht="15" customHeight="1" x14ac:dyDescent="0.25">
      <c r="A61" s="15" t="s">
        <v>127</v>
      </c>
      <c r="B61" s="4">
        <f>'Gene Table'!B62</f>
        <v>41620</v>
      </c>
      <c r="C61" s="4" t="str">
        <f>'Gene Table'!C62</f>
        <v>APC</v>
      </c>
      <c r="D61" s="4" t="str">
        <f>'Gene Table'!D62</f>
        <v>c.4731_4734delATGT</v>
      </c>
      <c r="E61" s="16" t="str">
        <f>'Gene Table'!E62</f>
        <v>SMPH018169A</v>
      </c>
      <c r="F61" s="23" t="str">
        <f>IF(SUM('Control Sample Data'!$D$2:$O$97)=0,Calculations!CN62,Calculations!DP62)</f>
        <v>Mutant</v>
      </c>
      <c r="G61" s="24" t="str">
        <f>IF(SUM('Control Sample Data'!$D$2:$O$97)=0,Calculations!CO62,Calculations!DQ62)</f>
        <v>WT</v>
      </c>
      <c r="H61" s="24" t="str">
        <f>IF(SUM('Control Sample Data'!$D$2:$O$97)=0,Calculations!CP62,Calculations!DR62)</f>
        <v/>
      </c>
      <c r="I61" s="24" t="str">
        <f>IF(SUM('Control Sample Data'!$D$2:$O$97)=0,Calculations!CQ62,Calculations!DS62)</f>
        <v/>
      </c>
      <c r="J61" s="24" t="str">
        <f>IF(SUM('Control Sample Data'!$D$2:$O$97)=0,Calculations!CR62,Calculations!DT62)</f>
        <v/>
      </c>
      <c r="K61" s="24" t="str">
        <f>IF(SUM('Control Sample Data'!$D$2:$O$97)=0,Calculations!CS62,Calculations!DU62)</f>
        <v/>
      </c>
      <c r="L61" s="24" t="str">
        <f>IF(SUM('Control Sample Data'!$D$2:$O$97)=0,Calculations!CT62,Calculations!DV62)</f>
        <v/>
      </c>
      <c r="M61" s="24" t="str">
        <f>IF(SUM('Control Sample Data'!$D$2:$O$97)=0,Calculations!CU62,Calculations!DW62)</f>
        <v/>
      </c>
      <c r="N61" s="24" t="str">
        <f>IF(SUM('Control Sample Data'!$D$2:$O$97)=0,Calculations!CV62,Calculations!DX62)</f>
        <v/>
      </c>
      <c r="O61" s="24" t="str">
        <f>IF(SUM('Control Sample Data'!$D$2:$O$97)=0,Calculations!CW62,Calculations!DY62)</f>
        <v/>
      </c>
      <c r="P61" s="24" t="str">
        <f>IF(SUM('Control Sample Data'!$D$2:$O$97)=0,Calculations!CX62,Calculations!DZ62)</f>
        <v/>
      </c>
      <c r="Q61" s="25" t="str">
        <f>IF(SUM('Control Sample Data'!$D$2:$O$97)=0,Calculations!CY62,Calculations!EA62)</f>
        <v/>
      </c>
    </row>
    <row r="62" spans="1:17" ht="15" customHeight="1" x14ac:dyDescent="0.25">
      <c r="A62" s="15" t="s">
        <v>4780</v>
      </c>
      <c r="B62" s="4">
        <f>'Gene Table'!B63</f>
        <v>13134</v>
      </c>
      <c r="C62" s="4" t="str">
        <f>'Gene Table'!C63</f>
        <v>APC</v>
      </c>
      <c r="D62" s="4" t="str">
        <f>'Gene Table'!D63</f>
        <v>c.637C&gt;T</v>
      </c>
      <c r="E62" s="16" t="str">
        <f>'Gene Table'!E63</f>
        <v>SMPH000782A</v>
      </c>
      <c r="F62" s="23" t="str">
        <f>IF(SUM('Control Sample Data'!$D$2:$O$97)=0,Calculations!CN63,Calculations!DP63)</f>
        <v>WT</v>
      </c>
      <c r="G62" s="24" t="str">
        <f>IF(SUM('Control Sample Data'!$D$2:$O$97)=0,Calculations!CO63,Calculations!DQ63)</f>
        <v>WT</v>
      </c>
      <c r="H62" s="24" t="str">
        <f>IF(SUM('Control Sample Data'!$D$2:$O$97)=0,Calculations!CP63,Calculations!DR63)</f>
        <v/>
      </c>
      <c r="I62" s="24" t="str">
        <f>IF(SUM('Control Sample Data'!$D$2:$O$97)=0,Calculations!CQ63,Calculations!DS63)</f>
        <v/>
      </c>
      <c r="J62" s="24" t="str">
        <f>IF(SUM('Control Sample Data'!$D$2:$O$97)=0,Calculations!CR63,Calculations!DT63)</f>
        <v/>
      </c>
      <c r="K62" s="24" t="str">
        <f>IF(SUM('Control Sample Data'!$D$2:$O$97)=0,Calculations!CS63,Calculations!DU63)</f>
        <v/>
      </c>
      <c r="L62" s="24" t="str">
        <f>IF(SUM('Control Sample Data'!$D$2:$O$97)=0,Calculations!CT63,Calculations!DV63)</f>
        <v/>
      </c>
      <c r="M62" s="24" t="str">
        <f>IF(SUM('Control Sample Data'!$D$2:$O$97)=0,Calculations!CU63,Calculations!DW63)</f>
        <v/>
      </c>
      <c r="N62" s="24" t="str">
        <f>IF(SUM('Control Sample Data'!$D$2:$O$97)=0,Calculations!CV63,Calculations!DX63)</f>
        <v/>
      </c>
      <c r="O62" s="24" t="str">
        <f>IF(SUM('Control Sample Data'!$D$2:$O$97)=0,Calculations!CW63,Calculations!DY63)</f>
        <v/>
      </c>
      <c r="P62" s="24" t="str">
        <f>IF(SUM('Control Sample Data'!$D$2:$O$97)=0,Calculations!CX63,Calculations!DZ63)</f>
        <v/>
      </c>
      <c r="Q62" s="25" t="str">
        <f>IF(SUM('Control Sample Data'!$D$2:$O$97)=0,Calculations!CY63,Calculations!EA63)</f>
        <v/>
      </c>
    </row>
    <row r="63" spans="1:17" ht="15" customHeight="1" x14ac:dyDescent="0.25">
      <c r="A63" s="15" t="s">
        <v>4781</v>
      </c>
      <c r="B63" s="4">
        <f>'Gene Table'!B64</f>
        <v>19679</v>
      </c>
      <c r="C63" s="4" t="str">
        <f>'Gene Table'!C64</f>
        <v>APC</v>
      </c>
      <c r="D63" s="4" t="str">
        <f>'Gene Table'!D64</f>
        <v>c.847C&gt;T</v>
      </c>
      <c r="E63" s="16" t="str">
        <f>'Gene Table'!E64</f>
        <v>SMPH000551A</v>
      </c>
      <c r="F63" s="23" t="str">
        <f>IF(SUM('Control Sample Data'!$D$2:$O$97)=0,Calculations!CN64,Calculations!DP64)</f>
        <v>WT</v>
      </c>
      <c r="G63" s="24" t="str">
        <f>IF(SUM('Control Sample Data'!$D$2:$O$97)=0,Calculations!CO64,Calculations!DQ64)</f>
        <v>WT</v>
      </c>
      <c r="H63" s="24" t="str">
        <f>IF(SUM('Control Sample Data'!$D$2:$O$97)=0,Calculations!CP64,Calculations!DR64)</f>
        <v/>
      </c>
      <c r="I63" s="24" t="str">
        <f>IF(SUM('Control Sample Data'!$D$2:$O$97)=0,Calculations!CQ64,Calculations!DS64)</f>
        <v/>
      </c>
      <c r="J63" s="24" t="str">
        <f>IF(SUM('Control Sample Data'!$D$2:$O$97)=0,Calculations!CR64,Calculations!DT64)</f>
        <v/>
      </c>
      <c r="K63" s="24" t="str">
        <f>IF(SUM('Control Sample Data'!$D$2:$O$97)=0,Calculations!CS64,Calculations!DU64)</f>
        <v/>
      </c>
      <c r="L63" s="24" t="str">
        <f>IF(SUM('Control Sample Data'!$D$2:$O$97)=0,Calculations!CT64,Calculations!DV64)</f>
        <v/>
      </c>
      <c r="M63" s="24" t="str">
        <f>IF(SUM('Control Sample Data'!$D$2:$O$97)=0,Calculations!CU64,Calculations!DW64)</f>
        <v/>
      </c>
      <c r="N63" s="24" t="str">
        <f>IF(SUM('Control Sample Data'!$D$2:$O$97)=0,Calculations!CV64,Calculations!DX64)</f>
        <v/>
      </c>
      <c r="O63" s="24" t="str">
        <f>IF(SUM('Control Sample Data'!$D$2:$O$97)=0,Calculations!CW64,Calculations!DY64)</f>
        <v/>
      </c>
      <c r="P63" s="24" t="str">
        <f>IF(SUM('Control Sample Data'!$D$2:$O$97)=0,Calculations!CX64,Calculations!DZ64)</f>
        <v/>
      </c>
      <c r="Q63" s="25" t="str">
        <f>IF(SUM('Control Sample Data'!$D$2:$O$97)=0,Calculations!CY64,Calculations!EA64)</f>
        <v/>
      </c>
    </row>
    <row r="64" spans="1:17" ht="15" customHeight="1" x14ac:dyDescent="0.25">
      <c r="A64" s="15" t="s">
        <v>4782</v>
      </c>
      <c r="B64" s="4">
        <f>'Gene Table'!B65</f>
        <v>13862</v>
      </c>
      <c r="C64" s="4" t="str">
        <f>'Gene Table'!C65</f>
        <v>APC</v>
      </c>
      <c r="D64" s="4" t="str">
        <f>'Gene Table'!D65</f>
        <v>c.904C&gt;T</v>
      </c>
      <c r="E64" s="16" t="str">
        <f>'Gene Table'!E65</f>
        <v>SMPH000669A</v>
      </c>
      <c r="F64" s="23" t="str">
        <f>IF(SUM('Control Sample Data'!$D$2:$O$97)=0,Calculations!CN65,Calculations!DP65)</f>
        <v>WT</v>
      </c>
      <c r="G64" s="24" t="str">
        <f>IF(SUM('Control Sample Data'!$D$2:$O$97)=0,Calculations!CO65,Calculations!DQ65)</f>
        <v>WT</v>
      </c>
      <c r="H64" s="24" t="str">
        <f>IF(SUM('Control Sample Data'!$D$2:$O$97)=0,Calculations!CP65,Calculations!DR65)</f>
        <v/>
      </c>
      <c r="I64" s="24" t="str">
        <f>IF(SUM('Control Sample Data'!$D$2:$O$97)=0,Calculations!CQ65,Calculations!DS65)</f>
        <v/>
      </c>
      <c r="J64" s="24" t="str">
        <f>IF(SUM('Control Sample Data'!$D$2:$O$97)=0,Calculations!CR65,Calculations!DT65)</f>
        <v/>
      </c>
      <c r="K64" s="24" t="str">
        <f>IF(SUM('Control Sample Data'!$D$2:$O$97)=0,Calculations!CS65,Calculations!DU65)</f>
        <v/>
      </c>
      <c r="L64" s="24" t="str">
        <f>IF(SUM('Control Sample Data'!$D$2:$O$97)=0,Calculations!CT65,Calculations!DV65)</f>
        <v/>
      </c>
      <c r="M64" s="24" t="str">
        <f>IF(SUM('Control Sample Data'!$D$2:$O$97)=0,Calculations!CU65,Calculations!DW65)</f>
        <v/>
      </c>
      <c r="N64" s="24" t="str">
        <f>IF(SUM('Control Sample Data'!$D$2:$O$97)=0,Calculations!CV65,Calculations!DX65)</f>
        <v/>
      </c>
      <c r="O64" s="24" t="str">
        <f>IF(SUM('Control Sample Data'!$D$2:$O$97)=0,Calculations!CW65,Calculations!DY65)</f>
        <v/>
      </c>
      <c r="P64" s="24" t="str">
        <f>IF(SUM('Control Sample Data'!$D$2:$O$97)=0,Calculations!CX65,Calculations!DZ65)</f>
        <v/>
      </c>
      <c r="Q64" s="25" t="str">
        <f>IF(SUM('Control Sample Data'!$D$2:$O$97)=0,Calculations!CY65,Calculations!EA65)</f>
        <v/>
      </c>
    </row>
    <row r="65" spans="1:17" ht="15" customHeight="1" x14ac:dyDescent="0.25">
      <c r="A65" s="15" t="s">
        <v>4783</v>
      </c>
      <c r="B65" s="4">
        <f>'Gene Table'!B66</f>
        <v>21826</v>
      </c>
      <c r="C65" s="4" t="str">
        <f>'Gene Table'!C66</f>
        <v>ATM</v>
      </c>
      <c r="D65" s="4" t="str">
        <f>'Gene Table'!D66</f>
        <v>c.2572T&gt;C</v>
      </c>
      <c r="E65" s="16" t="str">
        <f>'Gene Table'!E66</f>
        <v>SMPH001498A</v>
      </c>
      <c r="F65" s="23" t="str">
        <f>IF(SUM('Control Sample Data'!$D$2:$O$97)=0,Calculations!CN66,Calculations!DP66)</f>
        <v>Mutant</v>
      </c>
      <c r="G65" s="24" t="str">
        <f>IF(SUM('Control Sample Data'!$D$2:$O$97)=0,Calculations!CO66,Calculations!DQ66)</f>
        <v>WT</v>
      </c>
      <c r="H65" s="24" t="str">
        <f>IF(SUM('Control Sample Data'!$D$2:$O$97)=0,Calculations!CP66,Calculations!DR66)</f>
        <v/>
      </c>
      <c r="I65" s="24" t="str">
        <f>IF(SUM('Control Sample Data'!$D$2:$O$97)=0,Calculations!CQ66,Calculations!DS66)</f>
        <v/>
      </c>
      <c r="J65" s="24" t="str">
        <f>IF(SUM('Control Sample Data'!$D$2:$O$97)=0,Calculations!CR66,Calculations!DT66)</f>
        <v/>
      </c>
      <c r="K65" s="24" t="str">
        <f>IF(SUM('Control Sample Data'!$D$2:$O$97)=0,Calculations!CS66,Calculations!DU66)</f>
        <v/>
      </c>
      <c r="L65" s="24" t="str">
        <f>IF(SUM('Control Sample Data'!$D$2:$O$97)=0,Calculations!CT66,Calculations!DV66)</f>
        <v/>
      </c>
      <c r="M65" s="24" t="str">
        <f>IF(SUM('Control Sample Data'!$D$2:$O$97)=0,Calculations!CU66,Calculations!DW66)</f>
        <v/>
      </c>
      <c r="N65" s="24" t="str">
        <f>IF(SUM('Control Sample Data'!$D$2:$O$97)=0,Calculations!CV66,Calculations!DX66)</f>
        <v/>
      </c>
      <c r="O65" s="24" t="str">
        <f>IF(SUM('Control Sample Data'!$D$2:$O$97)=0,Calculations!CW66,Calculations!DY66)</f>
        <v/>
      </c>
      <c r="P65" s="24" t="str">
        <f>IF(SUM('Control Sample Data'!$D$2:$O$97)=0,Calculations!CX66,Calculations!DZ66)</f>
        <v/>
      </c>
      <c r="Q65" s="25" t="str">
        <f>IF(SUM('Control Sample Data'!$D$2:$O$97)=0,Calculations!CY66,Calculations!EA66)</f>
        <v/>
      </c>
    </row>
    <row r="66" spans="1:17" ht="15" customHeight="1" x14ac:dyDescent="0.25">
      <c r="A66" s="15" t="s">
        <v>4784</v>
      </c>
      <c r="B66" s="4">
        <f>'Gene Table'!B67</f>
        <v>12951</v>
      </c>
      <c r="C66" s="4" t="str">
        <f>'Gene Table'!C67</f>
        <v>ATM</v>
      </c>
      <c r="D66" s="4" t="str">
        <f>'Gene Table'!D67</f>
        <v>c.7325A&gt;C</v>
      </c>
      <c r="E66" s="16" t="str">
        <f>'Gene Table'!E67</f>
        <v>SMPH001601A</v>
      </c>
      <c r="F66" s="23" t="str">
        <f>IF(SUM('Control Sample Data'!$D$2:$O$97)=0,Calculations!CN67,Calculations!DP67)</f>
        <v>Mutant</v>
      </c>
      <c r="G66" s="24" t="str">
        <f>IF(SUM('Control Sample Data'!$D$2:$O$97)=0,Calculations!CO67,Calculations!DQ67)</f>
        <v>WT</v>
      </c>
      <c r="H66" s="24" t="str">
        <f>IF(SUM('Control Sample Data'!$D$2:$O$97)=0,Calculations!CP67,Calculations!DR67)</f>
        <v/>
      </c>
      <c r="I66" s="24" t="str">
        <f>IF(SUM('Control Sample Data'!$D$2:$O$97)=0,Calculations!CQ67,Calculations!DS67)</f>
        <v/>
      </c>
      <c r="J66" s="24" t="str">
        <f>IF(SUM('Control Sample Data'!$D$2:$O$97)=0,Calculations!CR67,Calculations!DT67)</f>
        <v/>
      </c>
      <c r="K66" s="24" t="str">
        <f>IF(SUM('Control Sample Data'!$D$2:$O$97)=0,Calculations!CS67,Calculations!DU67)</f>
        <v/>
      </c>
      <c r="L66" s="24" t="str">
        <f>IF(SUM('Control Sample Data'!$D$2:$O$97)=0,Calculations!CT67,Calculations!DV67)</f>
        <v/>
      </c>
      <c r="M66" s="24" t="str">
        <f>IF(SUM('Control Sample Data'!$D$2:$O$97)=0,Calculations!CU67,Calculations!DW67)</f>
        <v/>
      </c>
      <c r="N66" s="24" t="str">
        <f>IF(SUM('Control Sample Data'!$D$2:$O$97)=0,Calculations!CV67,Calculations!DX67)</f>
        <v/>
      </c>
      <c r="O66" s="24" t="str">
        <f>IF(SUM('Control Sample Data'!$D$2:$O$97)=0,Calculations!CW67,Calculations!DY67)</f>
        <v/>
      </c>
      <c r="P66" s="24" t="str">
        <f>IF(SUM('Control Sample Data'!$D$2:$O$97)=0,Calculations!CX67,Calculations!DZ67)</f>
        <v/>
      </c>
      <c r="Q66" s="25" t="str">
        <f>IF(SUM('Control Sample Data'!$D$2:$O$97)=0,Calculations!CY67,Calculations!EA67)</f>
        <v/>
      </c>
    </row>
    <row r="67" spans="1:17" ht="15" customHeight="1" x14ac:dyDescent="0.25">
      <c r="A67" s="15" t="s">
        <v>4785</v>
      </c>
      <c r="B67" s="4">
        <f>'Gene Table'!B68</f>
        <v>20404</v>
      </c>
      <c r="C67" s="4" t="str">
        <f>'Gene Table'!C68</f>
        <v>ATM</v>
      </c>
      <c r="D67" s="4" t="str">
        <f>'Gene Table'!D68</f>
        <v>c.7328G&gt;A</v>
      </c>
      <c r="E67" s="16" t="str">
        <f>'Gene Table'!E68</f>
        <v>SMPH001538A</v>
      </c>
      <c r="F67" s="23" t="str">
        <f>IF(SUM('Control Sample Data'!$D$2:$O$97)=0,Calculations!CN68,Calculations!DP68)</f>
        <v>Mutant</v>
      </c>
      <c r="G67" s="24" t="str">
        <f>IF(SUM('Control Sample Data'!$D$2:$O$97)=0,Calculations!CO68,Calculations!DQ68)</f>
        <v>WT</v>
      </c>
      <c r="H67" s="24" t="str">
        <f>IF(SUM('Control Sample Data'!$D$2:$O$97)=0,Calculations!CP68,Calculations!DR68)</f>
        <v/>
      </c>
      <c r="I67" s="24" t="str">
        <f>IF(SUM('Control Sample Data'!$D$2:$O$97)=0,Calculations!CQ68,Calculations!DS68)</f>
        <v/>
      </c>
      <c r="J67" s="24" t="str">
        <f>IF(SUM('Control Sample Data'!$D$2:$O$97)=0,Calculations!CR68,Calculations!DT68)</f>
        <v/>
      </c>
      <c r="K67" s="24" t="str">
        <f>IF(SUM('Control Sample Data'!$D$2:$O$97)=0,Calculations!CS68,Calculations!DU68)</f>
        <v/>
      </c>
      <c r="L67" s="24" t="str">
        <f>IF(SUM('Control Sample Data'!$D$2:$O$97)=0,Calculations!CT68,Calculations!DV68)</f>
        <v/>
      </c>
      <c r="M67" s="24" t="str">
        <f>IF(SUM('Control Sample Data'!$D$2:$O$97)=0,Calculations!CU68,Calculations!DW68)</f>
        <v/>
      </c>
      <c r="N67" s="24" t="str">
        <f>IF(SUM('Control Sample Data'!$D$2:$O$97)=0,Calculations!CV68,Calculations!DX68)</f>
        <v/>
      </c>
      <c r="O67" s="24" t="str">
        <f>IF(SUM('Control Sample Data'!$D$2:$O$97)=0,Calculations!CW68,Calculations!DY68)</f>
        <v/>
      </c>
      <c r="P67" s="24" t="str">
        <f>IF(SUM('Control Sample Data'!$D$2:$O$97)=0,Calculations!CX68,Calculations!DZ68)</f>
        <v/>
      </c>
      <c r="Q67" s="25" t="str">
        <f>IF(SUM('Control Sample Data'!$D$2:$O$97)=0,Calculations!CY68,Calculations!EA68)</f>
        <v/>
      </c>
    </row>
    <row r="68" spans="1:17" ht="15" customHeight="1" x14ac:dyDescent="0.25">
      <c r="A68" s="15" t="s">
        <v>4786</v>
      </c>
      <c r="B68" s="4">
        <f>'Gene Table'!B69</f>
        <v>21642</v>
      </c>
      <c r="C68" s="4" t="str">
        <f>'Gene Table'!C69</f>
        <v>ATM</v>
      </c>
      <c r="D68" s="4" t="str">
        <f>'Gene Table'!D69</f>
        <v>c.9022C&gt;T</v>
      </c>
      <c r="E68" s="16" t="str">
        <f>'Gene Table'!E69</f>
        <v>SMPH001484A</v>
      </c>
      <c r="F68" s="23" t="str">
        <f>IF(SUM('Control Sample Data'!$D$2:$O$97)=0,Calculations!CN69,Calculations!DP69)</f>
        <v>Mutant</v>
      </c>
      <c r="G68" s="24" t="str">
        <f>IF(SUM('Control Sample Data'!$D$2:$O$97)=0,Calculations!CO69,Calculations!DQ69)</f>
        <v>WT</v>
      </c>
      <c r="H68" s="24" t="str">
        <f>IF(SUM('Control Sample Data'!$D$2:$O$97)=0,Calculations!CP69,Calculations!DR69)</f>
        <v/>
      </c>
      <c r="I68" s="24" t="str">
        <f>IF(SUM('Control Sample Data'!$D$2:$O$97)=0,Calculations!CQ69,Calculations!DS69)</f>
        <v/>
      </c>
      <c r="J68" s="24" t="str">
        <f>IF(SUM('Control Sample Data'!$D$2:$O$97)=0,Calculations!CR69,Calculations!DT69)</f>
        <v/>
      </c>
      <c r="K68" s="24" t="str">
        <f>IF(SUM('Control Sample Data'!$D$2:$O$97)=0,Calculations!CS69,Calculations!DU69)</f>
        <v/>
      </c>
      <c r="L68" s="24" t="str">
        <f>IF(SUM('Control Sample Data'!$D$2:$O$97)=0,Calculations!CT69,Calculations!DV69)</f>
        <v/>
      </c>
      <c r="M68" s="24" t="str">
        <f>IF(SUM('Control Sample Data'!$D$2:$O$97)=0,Calculations!CU69,Calculations!DW69)</f>
        <v/>
      </c>
      <c r="N68" s="24" t="str">
        <f>IF(SUM('Control Sample Data'!$D$2:$O$97)=0,Calculations!CV69,Calculations!DX69)</f>
        <v/>
      </c>
      <c r="O68" s="24" t="str">
        <f>IF(SUM('Control Sample Data'!$D$2:$O$97)=0,Calculations!CW69,Calculations!DY69)</f>
        <v/>
      </c>
      <c r="P68" s="24" t="str">
        <f>IF(SUM('Control Sample Data'!$D$2:$O$97)=0,Calculations!CX69,Calculations!DZ69)</f>
        <v/>
      </c>
      <c r="Q68" s="25" t="str">
        <f>IF(SUM('Control Sample Data'!$D$2:$O$97)=0,Calculations!CY69,Calculations!EA69)</f>
        <v/>
      </c>
    </row>
    <row r="69" spans="1:17" ht="15" customHeight="1" x14ac:dyDescent="0.25">
      <c r="A69" s="15" t="s">
        <v>4787</v>
      </c>
      <c r="B69" s="4">
        <f>'Gene Table'!B70</f>
        <v>21626</v>
      </c>
      <c r="C69" s="4" t="str">
        <f>'Gene Table'!C70</f>
        <v>ATM</v>
      </c>
      <c r="D69" s="4" t="str">
        <f>'Gene Table'!D70</f>
        <v>c.9023G&gt;A</v>
      </c>
      <c r="E69" s="16" t="str">
        <f>'Gene Table'!E70</f>
        <v>SMPH001470A</v>
      </c>
      <c r="F69" s="23" t="str">
        <f>IF(SUM('Control Sample Data'!$D$2:$O$97)=0,Calculations!CN70,Calculations!DP70)</f>
        <v>Mutant</v>
      </c>
      <c r="G69" s="24" t="str">
        <f>IF(SUM('Control Sample Data'!$D$2:$O$97)=0,Calculations!CO70,Calculations!DQ70)</f>
        <v>WT</v>
      </c>
      <c r="H69" s="24" t="str">
        <f>IF(SUM('Control Sample Data'!$D$2:$O$97)=0,Calculations!CP70,Calculations!DR70)</f>
        <v/>
      </c>
      <c r="I69" s="24" t="str">
        <f>IF(SUM('Control Sample Data'!$D$2:$O$97)=0,Calculations!CQ70,Calculations!DS70)</f>
        <v/>
      </c>
      <c r="J69" s="24" t="str">
        <f>IF(SUM('Control Sample Data'!$D$2:$O$97)=0,Calculations!CR70,Calculations!DT70)</f>
        <v/>
      </c>
      <c r="K69" s="24" t="str">
        <f>IF(SUM('Control Sample Data'!$D$2:$O$97)=0,Calculations!CS70,Calculations!DU70)</f>
        <v/>
      </c>
      <c r="L69" s="24" t="str">
        <f>IF(SUM('Control Sample Data'!$D$2:$O$97)=0,Calculations!CT70,Calculations!DV70)</f>
        <v/>
      </c>
      <c r="M69" s="24" t="str">
        <f>IF(SUM('Control Sample Data'!$D$2:$O$97)=0,Calculations!CU70,Calculations!DW70)</f>
        <v/>
      </c>
      <c r="N69" s="24" t="str">
        <f>IF(SUM('Control Sample Data'!$D$2:$O$97)=0,Calculations!CV70,Calculations!DX70)</f>
        <v/>
      </c>
      <c r="O69" s="24" t="str">
        <f>IF(SUM('Control Sample Data'!$D$2:$O$97)=0,Calculations!CW70,Calculations!DY70)</f>
        <v/>
      </c>
      <c r="P69" s="24" t="str">
        <f>IF(SUM('Control Sample Data'!$D$2:$O$97)=0,Calculations!CX70,Calculations!DZ70)</f>
        <v/>
      </c>
      <c r="Q69" s="25" t="str">
        <f>IF(SUM('Control Sample Data'!$D$2:$O$97)=0,Calculations!CY70,Calculations!EA70)</f>
        <v/>
      </c>
    </row>
    <row r="70" spans="1:17" ht="15" customHeight="1" x14ac:dyDescent="0.25">
      <c r="A70" s="15" t="s">
        <v>4788</v>
      </c>
      <c r="B70" s="4">
        <f>'Gene Table'!B71</f>
        <v>21624</v>
      </c>
      <c r="C70" s="4" t="str">
        <f>'Gene Table'!C71</f>
        <v>ATM</v>
      </c>
      <c r="D70" s="4" t="str">
        <f>'Gene Table'!D71</f>
        <v>c.9139C&gt;T</v>
      </c>
      <c r="E70" s="16" t="str">
        <f>'Gene Table'!E71</f>
        <v>SMPH001468A</v>
      </c>
      <c r="F70" s="23" t="str">
        <f>IF(SUM('Control Sample Data'!$D$2:$O$97)=0,Calculations!CN71,Calculations!DP71)</f>
        <v>Mutant</v>
      </c>
      <c r="G70" s="24" t="str">
        <f>IF(SUM('Control Sample Data'!$D$2:$O$97)=0,Calculations!CO71,Calculations!DQ71)</f>
        <v>WT</v>
      </c>
      <c r="H70" s="24" t="str">
        <f>IF(SUM('Control Sample Data'!$D$2:$O$97)=0,Calculations!CP71,Calculations!DR71)</f>
        <v/>
      </c>
      <c r="I70" s="24" t="str">
        <f>IF(SUM('Control Sample Data'!$D$2:$O$97)=0,Calculations!CQ71,Calculations!DS71)</f>
        <v/>
      </c>
      <c r="J70" s="24" t="str">
        <f>IF(SUM('Control Sample Data'!$D$2:$O$97)=0,Calculations!CR71,Calculations!DT71)</f>
        <v/>
      </c>
      <c r="K70" s="24" t="str">
        <f>IF(SUM('Control Sample Data'!$D$2:$O$97)=0,Calculations!CS71,Calculations!DU71)</f>
        <v/>
      </c>
      <c r="L70" s="24" t="str">
        <f>IF(SUM('Control Sample Data'!$D$2:$O$97)=0,Calculations!CT71,Calculations!DV71)</f>
        <v/>
      </c>
      <c r="M70" s="24" t="str">
        <f>IF(SUM('Control Sample Data'!$D$2:$O$97)=0,Calculations!CU71,Calculations!DW71)</f>
        <v/>
      </c>
      <c r="N70" s="24" t="str">
        <f>IF(SUM('Control Sample Data'!$D$2:$O$97)=0,Calculations!CV71,Calculations!DX71)</f>
        <v/>
      </c>
      <c r="O70" s="24" t="str">
        <f>IF(SUM('Control Sample Data'!$D$2:$O$97)=0,Calculations!CW71,Calculations!DY71)</f>
        <v/>
      </c>
      <c r="P70" s="24" t="str">
        <f>IF(SUM('Control Sample Data'!$D$2:$O$97)=0,Calculations!CX71,Calculations!DZ71)</f>
        <v/>
      </c>
      <c r="Q70" s="25" t="str">
        <f>IF(SUM('Control Sample Data'!$D$2:$O$97)=0,Calculations!CY71,Calculations!EA71)</f>
        <v/>
      </c>
    </row>
    <row r="71" spans="1:17" ht="15" customHeight="1" x14ac:dyDescent="0.25">
      <c r="A71" s="15" t="s">
        <v>4789</v>
      </c>
      <c r="B71" s="4">
        <f>'Gene Table'!B72</f>
        <v>34055</v>
      </c>
      <c r="C71" s="4" t="str">
        <f>'Gene Table'!C72</f>
        <v>CBL</v>
      </c>
      <c r="D71" s="4" t="str">
        <f>'Gene Table'!D72</f>
        <v>c.1139T&gt;C</v>
      </c>
      <c r="E71" s="16" t="str">
        <f>'Gene Table'!E72</f>
        <v>SMPH002298A</v>
      </c>
      <c r="F71" s="23" t="str">
        <f>IF(SUM('Control Sample Data'!$D$2:$O$97)=0,Calculations!CN72,Calculations!DP72)</f>
        <v>WT</v>
      </c>
      <c r="G71" s="24" t="str">
        <f>IF(SUM('Control Sample Data'!$D$2:$O$97)=0,Calculations!CO72,Calculations!DQ72)</f>
        <v>WT</v>
      </c>
      <c r="H71" s="24" t="str">
        <f>IF(SUM('Control Sample Data'!$D$2:$O$97)=0,Calculations!CP72,Calculations!DR72)</f>
        <v/>
      </c>
      <c r="I71" s="24" t="str">
        <f>IF(SUM('Control Sample Data'!$D$2:$O$97)=0,Calculations!CQ72,Calculations!DS72)</f>
        <v/>
      </c>
      <c r="J71" s="24" t="str">
        <f>IF(SUM('Control Sample Data'!$D$2:$O$97)=0,Calculations!CR72,Calculations!DT72)</f>
        <v/>
      </c>
      <c r="K71" s="24" t="str">
        <f>IF(SUM('Control Sample Data'!$D$2:$O$97)=0,Calculations!CS72,Calculations!DU72)</f>
        <v/>
      </c>
      <c r="L71" s="24" t="str">
        <f>IF(SUM('Control Sample Data'!$D$2:$O$97)=0,Calculations!CT72,Calculations!DV72)</f>
        <v/>
      </c>
      <c r="M71" s="24" t="str">
        <f>IF(SUM('Control Sample Data'!$D$2:$O$97)=0,Calculations!CU72,Calculations!DW72)</f>
        <v/>
      </c>
      <c r="N71" s="24" t="str">
        <f>IF(SUM('Control Sample Data'!$D$2:$O$97)=0,Calculations!CV72,Calculations!DX72)</f>
        <v/>
      </c>
      <c r="O71" s="24" t="str">
        <f>IF(SUM('Control Sample Data'!$D$2:$O$97)=0,Calculations!CW72,Calculations!DY72)</f>
        <v/>
      </c>
      <c r="P71" s="24" t="str">
        <f>IF(SUM('Control Sample Data'!$D$2:$O$97)=0,Calculations!CX72,Calculations!DZ72)</f>
        <v/>
      </c>
      <c r="Q71" s="25" t="str">
        <f>IF(SUM('Control Sample Data'!$D$2:$O$97)=0,Calculations!CY72,Calculations!EA72)</f>
        <v/>
      </c>
    </row>
    <row r="72" spans="1:17" ht="15" customHeight="1" x14ac:dyDescent="0.25">
      <c r="A72" s="15" t="s">
        <v>4790</v>
      </c>
      <c r="B72" s="4">
        <f>'Gene Table'!B73</f>
        <v>34057</v>
      </c>
      <c r="C72" s="4" t="str">
        <f>'Gene Table'!C73</f>
        <v>CBL</v>
      </c>
      <c r="D72" s="4" t="str">
        <f>'Gene Table'!D73</f>
        <v>c.1150T&gt;C</v>
      </c>
      <c r="E72" s="16" t="str">
        <f>'Gene Table'!E73</f>
        <v>SMPH002315A</v>
      </c>
      <c r="F72" s="23" t="str">
        <f>IF(SUM('Control Sample Data'!$D$2:$O$97)=0,Calculations!CN73,Calculations!DP73)</f>
        <v>WT</v>
      </c>
      <c r="G72" s="24" t="str">
        <f>IF(SUM('Control Sample Data'!$D$2:$O$97)=0,Calculations!CO73,Calculations!DQ73)</f>
        <v>WT</v>
      </c>
      <c r="H72" s="24" t="str">
        <f>IF(SUM('Control Sample Data'!$D$2:$O$97)=0,Calculations!CP73,Calculations!DR73)</f>
        <v/>
      </c>
      <c r="I72" s="24" t="str">
        <f>IF(SUM('Control Sample Data'!$D$2:$O$97)=0,Calculations!CQ73,Calculations!DS73)</f>
        <v/>
      </c>
      <c r="J72" s="24" t="str">
        <f>IF(SUM('Control Sample Data'!$D$2:$O$97)=0,Calculations!CR73,Calculations!DT73)</f>
        <v/>
      </c>
      <c r="K72" s="24" t="str">
        <f>IF(SUM('Control Sample Data'!$D$2:$O$97)=0,Calculations!CS73,Calculations!DU73)</f>
        <v/>
      </c>
      <c r="L72" s="24" t="str">
        <f>IF(SUM('Control Sample Data'!$D$2:$O$97)=0,Calculations!CT73,Calculations!DV73)</f>
        <v/>
      </c>
      <c r="M72" s="24" t="str">
        <f>IF(SUM('Control Sample Data'!$D$2:$O$97)=0,Calculations!CU73,Calculations!DW73)</f>
        <v/>
      </c>
      <c r="N72" s="24" t="str">
        <f>IF(SUM('Control Sample Data'!$D$2:$O$97)=0,Calculations!CV73,Calculations!DX73)</f>
        <v/>
      </c>
      <c r="O72" s="24" t="str">
        <f>IF(SUM('Control Sample Data'!$D$2:$O$97)=0,Calculations!CW73,Calculations!DY73)</f>
        <v/>
      </c>
      <c r="P72" s="24" t="str">
        <f>IF(SUM('Control Sample Data'!$D$2:$O$97)=0,Calculations!CX73,Calculations!DZ73)</f>
        <v/>
      </c>
      <c r="Q72" s="25" t="str">
        <f>IF(SUM('Control Sample Data'!$D$2:$O$97)=0,Calculations!CY73,Calculations!EA73)</f>
        <v/>
      </c>
    </row>
    <row r="73" spans="1:17" ht="15" customHeight="1" x14ac:dyDescent="0.25">
      <c r="A73" s="15" t="s">
        <v>4791</v>
      </c>
      <c r="B73" s="4">
        <f>'Gene Table'!B74</f>
        <v>34066</v>
      </c>
      <c r="C73" s="4" t="str">
        <f>'Gene Table'!C74</f>
        <v>CBL</v>
      </c>
      <c r="D73" s="4" t="str">
        <f>'Gene Table'!D74</f>
        <v>c.1151G&gt;A</v>
      </c>
      <c r="E73" s="16" t="str">
        <f>'Gene Table'!E74</f>
        <v>SMPH002313A</v>
      </c>
      <c r="F73" s="23" t="str">
        <f>IF(SUM('Control Sample Data'!$D$2:$O$97)=0,Calculations!CN74,Calculations!DP74)</f>
        <v>WT</v>
      </c>
      <c r="G73" s="24" t="str">
        <f>IF(SUM('Control Sample Data'!$D$2:$O$97)=0,Calculations!CO74,Calculations!DQ74)</f>
        <v>WT</v>
      </c>
      <c r="H73" s="24" t="str">
        <f>IF(SUM('Control Sample Data'!$D$2:$O$97)=0,Calculations!CP74,Calculations!DR74)</f>
        <v/>
      </c>
      <c r="I73" s="24" t="str">
        <f>IF(SUM('Control Sample Data'!$D$2:$O$97)=0,Calculations!CQ74,Calculations!DS74)</f>
        <v/>
      </c>
      <c r="J73" s="24" t="str">
        <f>IF(SUM('Control Sample Data'!$D$2:$O$97)=0,Calculations!CR74,Calculations!DT74)</f>
        <v/>
      </c>
      <c r="K73" s="24" t="str">
        <f>IF(SUM('Control Sample Data'!$D$2:$O$97)=0,Calculations!CS74,Calculations!DU74)</f>
        <v/>
      </c>
      <c r="L73" s="24" t="str">
        <f>IF(SUM('Control Sample Data'!$D$2:$O$97)=0,Calculations!CT74,Calculations!DV74)</f>
        <v/>
      </c>
      <c r="M73" s="24" t="str">
        <f>IF(SUM('Control Sample Data'!$D$2:$O$97)=0,Calculations!CU74,Calculations!DW74)</f>
        <v/>
      </c>
      <c r="N73" s="24" t="str">
        <f>IF(SUM('Control Sample Data'!$D$2:$O$97)=0,Calculations!CV74,Calculations!DX74)</f>
        <v/>
      </c>
      <c r="O73" s="24" t="str">
        <f>IF(SUM('Control Sample Data'!$D$2:$O$97)=0,Calculations!CW74,Calculations!DY74)</f>
        <v/>
      </c>
      <c r="P73" s="24" t="str">
        <f>IF(SUM('Control Sample Data'!$D$2:$O$97)=0,Calculations!CX74,Calculations!DZ74)</f>
        <v/>
      </c>
      <c r="Q73" s="25" t="str">
        <f>IF(SUM('Control Sample Data'!$D$2:$O$97)=0,Calculations!CY74,Calculations!EA74)</f>
        <v/>
      </c>
    </row>
    <row r="74" spans="1:17" ht="15" customHeight="1" x14ac:dyDescent="0.25">
      <c r="A74" s="15" t="s">
        <v>130</v>
      </c>
      <c r="B74" s="4">
        <f>'Gene Table'!B75</f>
        <v>34077</v>
      </c>
      <c r="C74" s="4" t="str">
        <f>'Gene Table'!C75</f>
        <v>CBL</v>
      </c>
      <c r="D74" s="4" t="str">
        <f>'Gene Table'!D75</f>
        <v>c.1259G&gt;A</v>
      </c>
      <c r="E74" s="16" t="str">
        <f>'Gene Table'!E75</f>
        <v>SMPH002300A</v>
      </c>
      <c r="F74" s="23" t="str">
        <f>IF(SUM('Control Sample Data'!$D$2:$O$97)=0,Calculations!CN75,Calculations!DP75)</f>
        <v>WT</v>
      </c>
      <c r="G74" s="24" t="str">
        <f>IF(SUM('Control Sample Data'!$D$2:$O$97)=0,Calculations!CO75,Calculations!DQ75)</f>
        <v>WT</v>
      </c>
      <c r="H74" s="24" t="str">
        <f>IF(SUM('Control Sample Data'!$D$2:$O$97)=0,Calculations!CP75,Calculations!DR75)</f>
        <v/>
      </c>
      <c r="I74" s="24" t="str">
        <f>IF(SUM('Control Sample Data'!$D$2:$O$97)=0,Calculations!CQ75,Calculations!DS75)</f>
        <v/>
      </c>
      <c r="J74" s="24" t="str">
        <f>IF(SUM('Control Sample Data'!$D$2:$O$97)=0,Calculations!CR75,Calculations!DT75)</f>
        <v/>
      </c>
      <c r="K74" s="24" t="str">
        <f>IF(SUM('Control Sample Data'!$D$2:$O$97)=0,Calculations!CS75,Calculations!DU75)</f>
        <v/>
      </c>
      <c r="L74" s="24" t="str">
        <f>IF(SUM('Control Sample Data'!$D$2:$O$97)=0,Calculations!CT75,Calculations!DV75)</f>
        <v/>
      </c>
      <c r="M74" s="24" t="str">
        <f>IF(SUM('Control Sample Data'!$D$2:$O$97)=0,Calculations!CU75,Calculations!DW75)</f>
        <v/>
      </c>
      <c r="N74" s="24" t="str">
        <f>IF(SUM('Control Sample Data'!$D$2:$O$97)=0,Calculations!CV75,Calculations!DX75)</f>
        <v/>
      </c>
      <c r="O74" s="24" t="str">
        <f>IF(SUM('Control Sample Data'!$D$2:$O$97)=0,Calculations!CW75,Calculations!DY75)</f>
        <v/>
      </c>
      <c r="P74" s="24" t="str">
        <f>IF(SUM('Control Sample Data'!$D$2:$O$97)=0,Calculations!CX75,Calculations!DZ75)</f>
        <v/>
      </c>
      <c r="Q74" s="25" t="str">
        <f>IF(SUM('Control Sample Data'!$D$2:$O$97)=0,Calculations!CY75,Calculations!EA75)</f>
        <v/>
      </c>
    </row>
    <row r="75" spans="1:17" ht="15" customHeight="1" x14ac:dyDescent="0.25">
      <c r="A75" s="15" t="s">
        <v>133</v>
      </c>
      <c r="B75" s="4">
        <f>'Gene Table'!B76</f>
        <v>19748</v>
      </c>
      <c r="C75" s="4" t="str">
        <f>'Gene Table'!C76</f>
        <v>CDH1</v>
      </c>
      <c r="D75" s="4" t="str">
        <f>'Gene Table'!D76</f>
        <v>c.1108G&gt;C</v>
      </c>
      <c r="E75" s="16" t="str">
        <f>'Gene Table'!E76</f>
        <v>SMPH002524A</v>
      </c>
      <c r="F75" s="23" t="str">
        <f>IF(SUM('Control Sample Data'!$D$2:$O$97)=0,Calculations!CN76,Calculations!DP76)</f>
        <v>WT</v>
      </c>
      <c r="G75" s="24" t="str">
        <f>IF(SUM('Control Sample Data'!$D$2:$O$97)=0,Calculations!CO76,Calculations!DQ76)</f>
        <v>WT</v>
      </c>
      <c r="H75" s="24" t="str">
        <f>IF(SUM('Control Sample Data'!$D$2:$O$97)=0,Calculations!CP76,Calculations!DR76)</f>
        <v/>
      </c>
      <c r="I75" s="24" t="str">
        <f>IF(SUM('Control Sample Data'!$D$2:$O$97)=0,Calculations!CQ76,Calculations!DS76)</f>
        <v/>
      </c>
      <c r="J75" s="24" t="str">
        <f>IF(SUM('Control Sample Data'!$D$2:$O$97)=0,Calculations!CR76,Calculations!DT76)</f>
        <v/>
      </c>
      <c r="K75" s="24" t="str">
        <f>IF(SUM('Control Sample Data'!$D$2:$O$97)=0,Calculations!CS76,Calculations!DU76)</f>
        <v/>
      </c>
      <c r="L75" s="24" t="str">
        <f>IF(SUM('Control Sample Data'!$D$2:$O$97)=0,Calculations!CT76,Calculations!DV76)</f>
        <v/>
      </c>
      <c r="M75" s="24" t="str">
        <f>IF(SUM('Control Sample Data'!$D$2:$O$97)=0,Calculations!CU76,Calculations!DW76)</f>
        <v/>
      </c>
      <c r="N75" s="24" t="str">
        <f>IF(SUM('Control Sample Data'!$D$2:$O$97)=0,Calculations!CV76,Calculations!DX76)</f>
        <v/>
      </c>
      <c r="O75" s="24" t="str">
        <f>IF(SUM('Control Sample Data'!$D$2:$O$97)=0,Calculations!CW76,Calculations!DY76)</f>
        <v/>
      </c>
      <c r="P75" s="24" t="str">
        <f>IF(SUM('Control Sample Data'!$D$2:$O$97)=0,Calculations!CX76,Calculations!DZ76)</f>
        <v/>
      </c>
      <c r="Q75" s="25" t="str">
        <f>IF(SUM('Control Sample Data'!$D$2:$O$97)=0,Calculations!CY76,Calculations!EA76)</f>
        <v/>
      </c>
    </row>
    <row r="76" spans="1:17" ht="15" customHeight="1" x14ac:dyDescent="0.25">
      <c r="A76" s="15" t="s">
        <v>136</v>
      </c>
      <c r="B76" s="4">
        <f>'Gene Table'!B77</f>
        <v>19761</v>
      </c>
      <c r="C76" s="4" t="str">
        <f>'Gene Table'!C77</f>
        <v>CDH1</v>
      </c>
      <c r="D76" s="4" t="str">
        <f>'Gene Table'!D77</f>
        <v>c.1196_1199delCTGA</v>
      </c>
      <c r="E76" s="16" t="str">
        <f>'Gene Table'!E77</f>
        <v>SMPH002533A</v>
      </c>
      <c r="F76" s="23" t="str">
        <f>IF(SUM('Control Sample Data'!$D$2:$O$97)=0,Calculations!CN77,Calculations!DP77)</f>
        <v>Mutant</v>
      </c>
      <c r="G76" s="24" t="str">
        <f>IF(SUM('Control Sample Data'!$D$2:$O$97)=0,Calculations!CO77,Calculations!DQ77)</f>
        <v>WT</v>
      </c>
      <c r="H76" s="24" t="str">
        <f>IF(SUM('Control Sample Data'!$D$2:$O$97)=0,Calculations!CP77,Calculations!DR77)</f>
        <v/>
      </c>
      <c r="I76" s="24" t="str">
        <f>IF(SUM('Control Sample Data'!$D$2:$O$97)=0,Calculations!CQ77,Calculations!DS77)</f>
        <v/>
      </c>
      <c r="J76" s="24" t="str">
        <f>IF(SUM('Control Sample Data'!$D$2:$O$97)=0,Calculations!CR77,Calculations!DT77)</f>
        <v/>
      </c>
      <c r="K76" s="24" t="str">
        <f>IF(SUM('Control Sample Data'!$D$2:$O$97)=0,Calculations!CS77,Calculations!DU77)</f>
        <v/>
      </c>
      <c r="L76" s="24" t="str">
        <f>IF(SUM('Control Sample Data'!$D$2:$O$97)=0,Calculations!CT77,Calculations!DV77)</f>
        <v/>
      </c>
      <c r="M76" s="24" t="str">
        <f>IF(SUM('Control Sample Data'!$D$2:$O$97)=0,Calculations!CU77,Calculations!DW77)</f>
        <v/>
      </c>
      <c r="N76" s="24" t="str">
        <f>IF(SUM('Control Sample Data'!$D$2:$O$97)=0,Calculations!CV77,Calculations!DX77)</f>
        <v/>
      </c>
      <c r="O76" s="24" t="str">
        <f>IF(SUM('Control Sample Data'!$D$2:$O$97)=0,Calculations!CW77,Calculations!DY77)</f>
        <v/>
      </c>
      <c r="P76" s="24" t="str">
        <f>IF(SUM('Control Sample Data'!$D$2:$O$97)=0,Calculations!CX77,Calculations!DZ77)</f>
        <v/>
      </c>
      <c r="Q76" s="25" t="str">
        <f>IF(SUM('Control Sample Data'!$D$2:$O$97)=0,Calculations!CY77,Calculations!EA77)</f>
        <v/>
      </c>
    </row>
    <row r="77" spans="1:17" ht="15" customHeight="1" x14ac:dyDescent="0.25">
      <c r="A77" s="15" t="s">
        <v>139</v>
      </c>
      <c r="B77" s="4">
        <f>'Gene Table'!B78</f>
        <v>19822</v>
      </c>
      <c r="C77" s="4" t="str">
        <f>'Gene Table'!C78</f>
        <v>CDH1</v>
      </c>
      <c r="D77" s="4" t="str">
        <f>'Gene Table'!D78</f>
        <v>c.1901C&gt;T</v>
      </c>
      <c r="E77" s="16" t="str">
        <f>'Gene Table'!E78</f>
        <v>SMPH002591A</v>
      </c>
      <c r="F77" s="23" t="str">
        <f>IF(SUM('Control Sample Data'!$D$2:$O$97)=0,Calculations!CN78,Calculations!DP78)</f>
        <v>WT</v>
      </c>
      <c r="G77" s="24" t="str">
        <f>IF(SUM('Control Sample Data'!$D$2:$O$97)=0,Calculations!CO78,Calculations!DQ78)</f>
        <v>WT</v>
      </c>
      <c r="H77" s="24" t="str">
        <f>IF(SUM('Control Sample Data'!$D$2:$O$97)=0,Calculations!CP78,Calculations!DR78)</f>
        <v/>
      </c>
      <c r="I77" s="24" t="str">
        <f>IF(SUM('Control Sample Data'!$D$2:$O$97)=0,Calculations!CQ78,Calculations!DS78)</f>
        <v/>
      </c>
      <c r="J77" s="24" t="str">
        <f>IF(SUM('Control Sample Data'!$D$2:$O$97)=0,Calculations!CR78,Calculations!DT78)</f>
        <v/>
      </c>
      <c r="K77" s="24" t="str">
        <f>IF(SUM('Control Sample Data'!$D$2:$O$97)=0,Calculations!CS78,Calculations!DU78)</f>
        <v/>
      </c>
      <c r="L77" s="24" t="str">
        <f>IF(SUM('Control Sample Data'!$D$2:$O$97)=0,Calculations!CT78,Calculations!DV78)</f>
        <v/>
      </c>
      <c r="M77" s="24" t="str">
        <f>IF(SUM('Control Sample Data'!$D$2:$O$97)=0,Calculations!CU78,Calculations!DW78)</f>
        <v/>
      </c>
      <c r="N77" s="24" t="str">
        <f>IF(SUM('Control Sample Data'!$D$2:$O$97)=0,Calculations!CV78,Calculations!DX78)</f>
        <v/>
      </c>
      <c r="O77" s="24" t="str">
        <f>IF(SUM('Control Sample Data'!$D$2:$O$97)=0,Calculations!CW78,Calculations!DY78)</f>
        <v/>
      </c>
      <c r="P77" s="24" t="str">
        <f>IF(SUM('Control Sample Data'!$D$2:$O$97)=0,Calculations!CX78,Calculations!DZ78)</f>
        <v/>
      </c>
      <c r="Q77" s="25" t="str">
        <f>IF(SUM('Control Sample Data'!$D$2:$O$97)=0,Calculations!CY78,Calculations!EA78)</f>
        <v/>
      </c>
    </row>
    <row r="78" spans="1:17" ht="15" customHeight="1" x14ac:dyDescent="0.25">
      <c r="A78" s="15" t="s">
        <v>142</v>
      </c>
      <c r="B78" s="4">
        <f>'Gene Table'!B79</f>
        <v>28934</v>
      </c>
      <c r="C78" s="4" t="str">
        <f>'Gene Table'!C79</f>
        <v>CDH1</v>
      </c>
      <c r="D78" s="4" t="str">
        <f>'Gene Table'!D79</f>
        <v>c.240_241insGGTG</v>
      </c>
      <c r="E78" s="16" t="str">
        <f>'Gene Table'!E79</f>
        <v>SMPH002484A</v>
      </c>
      <c r="F78" s="23" t="str">
        <f>IF(SUM('Control Sample Data'!$D$2:$O$97)=0,Calculations!CN79,Calculations!DP79)</f>
        <v>WT</v>
      </c>
      <c r="G78" s="24" t="str">
        <f>IF(SUM('Control Sample Data'!$D$2:$O$97)=0,Calculations!CO79,Calculations!DQ79)</f>
        <v>WT</v>
      </c>
      <c r="H78" s="24" t="str">
        <f>IF(SUM('Control Sample Data'!$D$2:$O$97)=0,Calculations!CP79,Calculations!DR79)</f>
        <v/>
      </c>
      <c r="I78" s="24" t="str">
        <f>IF(SUM('Control Sample Data'!$D$2:$O$97)=0,Calculations!CQ79,Calculations!DS79)</f>
        <v/>
      </c>
      <c r="J78" s="24" t="str">
        <f>IF(SUM('Control Sample Data'!$D$2:$O$97)=0,Calculations!CR79,Calculations!DT79)</f>
        <v/>
      </c>
      <c r="K78" s="24" t="str">
        <f>IF(SUM('Control Sample Data'!$D$2:$O$97)=0,Calculations!CS79,Calculations!DU79)</f>
        <v/>
      </c>
      <c r="L78" s="24" t="str">
        <f>IF(SUM('Control Sample Data'!$D$2:$O$97)=0,Calculations!CT79,Calculations!DV79)</f>
        <v/>
      </c>
      <c r="M78" s="24" t="str">
        <f>IF(SUM('Control Sample Data'!$D$2:$O$97)=0,Calculations!CU79,Calculations!DW79)</f>
        <v/>
      </c>
      <c r="N78" s="24" t="str">
        <f>IF(SUM('Control Sample Data'!$D$2:$O$97)=0,Calculations!CV79,Calculations!DX79)</f>
        <v/>
      </c>
      <c r="O78" s="24" t="str">
        <f>IF(SUM('Control Sample Data'!$D$2:$O$97)=0,Calculations!CW79,Calculations!DY79)</f>
        <v/>
      </c>
      <c r="P78" s="24" t="str">
        <f>IF(SUM('Control Sample Data'!$D$2:$O$97)=0,Calculations!CX79,Calculations!DZ79)</f>
        <v/>
      </c>
      <c r="Q78" s="25" t="str">
        <f>IF(SUM('Control Sample Data'!$D$2:$O$97)=0,Calculations!CY79,Calculations!EA79)</f>
        <v/>
      </c>
    </row>
    <row r="79" spans="1:17" ht="15" customHeight="1" x14ac:dyDescent="0.25">
      <c r="A79" s="15" t="s">
        <v>145</v>
      </c>
      <c r="B79" s="4">
        <f>'Gene Table'!B80</f>
        <v>19785</v>
      </c>
      <c r="C79" s="4" t="str">
        <f>'Gene Table'!C80</f>
        <v>CDH1</v>
      </c>
      <c r="D79" s="4" t="str">
        <f>'Gene Table'!D80</f>
        <v>c.786_794CACCCAGGA&gt;T</v>
      </c>
      <c r="E79" s="16" t="str">
        <f>'Gene Table'!E80</f>
        <v>SMPH002457A</v>
      </c>
      <c r="F79" s="23" t="str">
        <f>IF(SUM('Control Sample Data'!$D$2:$O$97)=0,Calculations!CN80,Calculations!DP80)</f>
        <v>Mutant</v>
      </c>
      <c r="G79" s="24" t="str">
        <f>IF(SUM('Control Sample Data'!$D$2:$O$97)=0,Calculations!CO80,Calculations!DQ80)</f>
        <v>WT</v>
      </c>
      <c r="H79" s="24" t="str">
        <f>IF(SUM('Control Sample Data'!$D$2:$O$97)=0,Calculations!CP80,Calculations!DR80)</f>
        <v/>
      </c>
      <c r="I79" s="24" t="str">
        <f>IF(SUM('Control Sample Data'!$D$2:$O$97)=0,Calculations!CQ80,Calculations!DS80)</f>
        <v/>
      </c>
      <c r="J79" s="24" t="str">
        <f>IF(SUM('Control Sample Data'!$D$2:$O$97)=0,Calculations!CR80,Calculations!DT80)</f>
        <v/>
      </c>
      <c r="K79" s="24" t="str">
        <f>IF(SUM('Control Sample Data'!$D$2:$O$97)=0,Calculations!CS80,Calculations!DU80)</f>
        <v/>
      </c>
      <c r="L79" s="24" t="str">
        <f>IF(SUM('Control Sample Data'!$D$2:$O$97)=0,Calculations!CT80,Calculations!DV80)</f>
        <v/>
      </c>
      <c r="M79" s="24" t="str">
        <f>IF(SUM('Control Sample Data'!$D$2:$O$97)=0,Calculations!CU80,Calculations!DW80)</f>
        <v/>
      </c>
      <c r="N79" s="24" t="str">
        <f>IF(SUM('Control Sample Data'!$D$2:$O$97)=0,Calculations!CV80,Calculations!DX80)</f>
        <v/>
      </c>
      <c r="O79" s="24" t="str">
        <f>IF(SUM('Control Sample Data'!$D$2:$O$97)=0,Calculations!CW80,Calculations!DY80)</f>
        <v/>
      </c>
      <c r="P79" s="24" t="str">
        <f>IF(SUM('Control Sample Data'!$D$2:$O$97)=0,Calculations!CX80,Calculations!DZ80)</f>
        <v/>
      </c>
      <c r="Q79" s="25" t="str">
        <f>IF(SUM('Control Sample Data'!$D$2:$O$97)=0,Calculations!CY80,Calculations!EA80)</f>
        <v/>
      </c>
    </row>
    <row r="80" spans="1:17" ht="15" customHeight="1" x14ac:dyDescent="0.25">
      <c r="A80" s="15" t="s">
        <v>148</v>
      </c>
      <c r="B80" s="4">
        <f>'Gene Table'!B81</f>
        <v>13653</v>
      </c>
      <c r="C80" s="4" t="str">
        <f>'Gene Table'!C81</f>
        <v>CDKN2A</v>
      </c>
      <c r="D80" s="4" t="str">
        <f>'Gene Table'!D81</f>
        <v>c.128G&gt;T</v>
      </c>
      <c r="E80" s="16" t="str">
        <f>'Gene Table'!E81</f>
        <v>SMPH002892A</v>
      </c>
      <c r="F80" s="23" t="str">
        <f>IF(SUM('Control Sample Data'!$D$2:$O$97)=0,Calculations!CN81,Calculations!DP81)</f>
        <v>WT</v>
      </c>
      <c r="G80" s="24" t="str">
        <f>IF(SUM('Control Sample Data'!$D$2:$O$97)=0,Calculations!CO81,Calculations!DQ81)</f>
        <v>WT</v>
      </c>
      <c r="H80" s="24" t="str">
        <f>IF(SUM('Control Sample Data'!$D$2:$O$97)=0,Calculations!CP81,Calculations!DR81)</f>
        <v/>
      </c>
      <c r="I80" s="24" t="str">
        <f>IF(SUM('Control Sample Data'!$D$2:$O$97)=0,Calculations!CQ81,Calculations!DS81)</f>
        <v/>
      </c>
      <c r="J80" s="24" t="str">
        <f>IF(SUM('Control Sample Data'!$D$2:$O$97)=0,Calculations!CR81,Calculations!DT81)</f>
        <v/>
      </c>
      <c r="K80" s="24" t="str">
        <f>IF(SUM('Control Sample Data'!$D$2:$O$97)=0,Calculations!CS81,Calculations!DU81)</f>
        <v/>
      </c>
      <c r="L80" s="24" t="str">
        <f>IF(SUM('Control Sample Data'!$D$2:$O$97)=0,Calculations!CT81,Calculations!DV81)</f>
        <v/>
      </c>
      <c r="M80" s="24" t="str">
        <f>IF(SUM('Control Sample Data'!$D$2:$O$97)=0,Calculations!CU81,Calculations!DW81)</f>
        <v/>
      </c>
      <c r="N80" s="24" t="str">
        <f>IF(SUM('Control Sample Data'!$D$2:$O$97)=0,Calculations!CV81,Calculations!DX81)</f>
        <v/>
      </c>
      <c r="O80" s="24" t="str">
        <f>IF(SUM('Control Sample Data'!$D$2:$O$97)=0,Calculations!CW81,Calculations!DY81)</f>
        <v/>
      </c>
      <c r="P80" s="24" t="str">
        <f>IF(SUM('Control Sample Data'!$D$2:$O$97)=0,Calculations!CX81,Calculations!DZ81)</f>
        <v/>
      </c>
      <c r="Q80" s="25" t="str">
        <f>IF(SUM('Control Sample Data'!$D$2:$O$97)=0,Calculations!CY81,Calculations!EA81)</f>
        <v/>
      </c>
    </row>
    <row r="81" spans="1:17" ht="15" customHeight="1" x14ac:dyDescent="0.25">
      <c r="A81" s="15" t="s">
        <v>151</v>
      </c>
      <c r="B81" s="4">
        <f>'Gene Table'!B82</f>
        <v>12743</v>
      </c>
      <c r="C81" s="4" t="str">
        <f>'Gene Table'!C82</f>
        <v>CDKN2A</v>
      </c>
      <c r="D81" s="4" t="str">
        <f>'Gene Table'!D82</f>
        <v>c.143C&gt;T</v>
      </c>
      <c r="E81" s="16" t="str">
        <f>'Gene Table'!E82</f>
        <v>SMPH002676A</v>
      </c>
      <c r="F81" s="23" t="str">
        <f>IF(SUM('Control Sample Data'!$D$2:$O$97)=0,Calculations!CN82,Calculations!DP82)</f>
        <v>WT</v>
      </c>
      <c r="G81" s="24" t="str">
        <f>IF(SUM('Control Sample Data'!$D$2:$O$97)=0,Calculations!CO82,Calculations!DQ82)</f>
        <v>WT</v>
      </c>
      <c r="H81" s="24" t="str">
        <f>IF(SUM('Control Sample Data'!$D$2:$O$97)=0,Calculations!CP82,Calculations!DR82)</f>
        <v/>
      </c>
      <c r="I81" s="24" t="str">
        <f>IF(SUM('Control Sample Data'!$D$2:$O$97)=0,Calculations!CQ82,Calculations!DS82)</f>
        <v/>
      </c>
      <c r="J81" s="24" t="str">
        <f>IF(SUM('Control Sample Data'!$D$2:$O$97)=0,Calculations!CR82,Calculations!DT82)</f>
        <v/>
      </c>
      <c r="K81" s="24" t="str">
        <f>IF(SUM('Control Sample Data'!$D$2:$O$97)=0,Calculations!CS82,Calculations!DU82)</f>
        <v/>
      </c>
      <c r="L81" s="24" t="str">
        <f>IF(SUM('Control Sample Data'!$D$2:$O$97)=0,Calculations!CT82,Calculations!DV82)</f>
        <v/>
      </c>
      <c r="M81" s="24" t="str">
        <f>IF(SUM('Control Sample Data'!$D$2:$O$97)=0,Calculations!CU82,Calculations!DW82)</f>
        <v/>
      </c>
      <c r="N81" s="24" t="str">
        <f>IF(SUM('Control Sample Data'!$D$2:$O$97)=0,Calculations!CV82,Calculations!DX82)</f>
        <v/>
      </c>
      <c r="O81" s="24" t="str">
        <f>IF(SUM('Control Sample Data'!$D$2:$O$97)=0,Calculations!CW82,Calculations!DY82)</f>
        <v/>
      </c>
      <c r="P81" s="24" t="str">
        <f>IF(SUM('Control Sample Data'!$D$2:$O$97)=0,Calculations!CX82,Calculations!DZ82)</f>
        <v/>
      </c>
      <c r="Q81" s="25" t="str">
        <f>IF(SUM('Control Sample Data'!$D$2:$O$97)=0,Calculations!CY82,Calculations!EA82)</f>
        <v/>
      </c>
    </row>
    <row r="82" spans="1:17" ht="15" customHeight="1" x14ac:dyDescent="0.25">
      <c r="A82" s="15" t="s">
        <v>154</v>
      </c>
      <c r="B82" s="4">
        <f>'Gene Table'!B83</f>
        <v>13252</v>
      </c>
      <c r="C82" s="4" t="str">
        <f>'Gene Table'!C83</f>
        <v>CDKN2A</v>
      </c>
      <c r="D82" s="4" t="str">
        <f>'Gene Table'!D83</f>
        <v>c.170C&gt;T</v>
      </c>
      <c r="E82" s="16" t="str">
        <f>'Gene Table'!E83</f>
        <v>SMPH002670A</v>
      </c>
      <c r="F82" s="23" t="str">
        <f>IF(SUM('Control Sample Data'!$D$2:$O$97)=0,Calculations!CN83,Calculations!DP83)</f>
        <v>WT</v>
      </c>
      <c r="G82" s="24" t="str">
        <f>IF(SUM('Control Sample Data'!$D$2:$O$97)=0,Calculations!CO83,Calculations!DQ83)</f>
        <v>WT</v>
      </c>
      <c r="H82" s="24" t="str">
        <f>IF(SUM('Control Sample Data'!$D$2:$O$97)=0,Calculations!CP83,Calculations!DR83)</f>
        <v/>
      </c>
      <c r="I82" s="24" t="str">
        <f>IF(SUM('Control Sample Data'!$D$2:$O$97)=0,Calculations!CQ83,Calculations!DS83)</f>
        <v/>
      </c>
      <c r="J82" s="24" t="str">
        <f>IF(SUM('Control Sample Data'!$D$2:$O$97)=0,Calculations!CR83,Calculations!DT83)</f>
        <v/>
      </c>
      <c r="K82" s="24" t="str">
        <f>IF(SUM('Control Sample Data'!$D$2:$O$97)=0,Calculations!CS83,Calculations!DU83)</f>
        <v/>
      </c>
      <c r="L82" s="24" t="str">
        <f>IF(SUM('Control Sample Data'!$D$2:$O$97)=0,Calculations!CT83,Calculations!DV83)</f>
        <v/>
      </c>
      <c r="M82" s="24" t="str">
        <f>IF(SUM('Control Sample Data'!$D$2:$O$97)=0,Calculations!CU83,Calculations!DW83)</f>
        <v/>
      </c>
      <c r="N82" s="24" t="str">
        <f>IF(SUM('Control Sample Data'!$D$2:$O$97)=0,Calculations!CV83,Calculations!DX83)</f>
        <v/>
      </c>
      <c r="O82" s="24" t="str">
        <f>IF(SUM('Control Sample Data'!$D$2:$O$97)=0,Calculations!CW83,Calculations!DY83)</f>
        <v/>
      </c>
      <c r="P82" s="24" t="str">
        <f>IF(SUM('Control Sample Data'!$D$2:$O$97)=0,Calculations!CX83,Calculations!DZ83)</f>
        <v/>
      </c>
      <c r="Q82" s="25" t="str">
        <f>IF(SUM('Control Sample Data'!$D$2:$O$97)=0,Calculations!CY83,Calculations!EA83)</f>
        <v/>
      </c>
    </row>
    <row r="83" spans="1:17" ht="15" customHeight="1" x14ac:dyDescent="0.25">
      <c r="A83" s="15" t="s">
        <v>157</v>
      </c>
      <c r="B83" s="4">
        <f>'Gene Table'!B84</f>
        <v>12473</v>
      </c>
      <c r="C83" s="4" t="str">
        <f>'Gene Table'!C84</f>
        <v>CDKN2A</v>
      </c>
      <c r="D83" s="4" t="str">
        <f>'Gene Table'!D84</f>
        <v>c.172C&gt;T</v>
      </c>
      <c r="E83" s="16" t="str">
        <f>'Gene Table'!E84</f>
        <v>SMPH002668A</v>
      </c>
      <c r="F83" s="23" t="str">
        <f>IF(SUM('Control Sample Data'!$D$2:$O$97)=0,Calculations!CN84,Calculations!DP84)</f>
        <v>WT</v>
      </c>
      <c r="G83" s="24" t="str">
        <f>IF(SUM('Control Sample Data'!$D$2:$O$97)=0,Calculations!CO84,Calculations!DQ84)</f>
        <v>WT</v>
      </c>
      <c r="H83" s="24" t="str">
        <f>IF(SUM('Control Sample Data'!$D$2:$O$97)=0,Calculations!CP84,Calculations!DR84)</f>
        <v/>
      </c>
      <c r="I83" s="24" t="str">
        <f>IF(SUM('Control Sample Data'!$D$2:$O$97)=0,Calculations!CQ84,Calculations!DS84)</f>
        <v/>
      </c>
      <c r="J83" s="24" t="str">
        <f>IF(SUM('Control Sample Data'!$D$2:$O$97)=0,Calculations!CR84,Calculations!DT84)</f>
        <v/>
      </c>
      <c r="K83" s="24" t="str">
        <f>IF(SUM('Control Sample Data'!$D$2:$O$97)=0,Calculations!CS84,Calculations!DU84)</f>
        <v/>
      </c>
      <c r="L83" s="24" t="str">
        <f>IF(SUM('Control Sample Data'!$D$2:$O$97)=0,Calculations!CT84,Calculations!DV84)</f>
        <v/>
      </c>
      <c r="M83" s="24" t="str">
        <f>IF(SUM('Control Sample Data'!$D$2:$O$97)=0,Calculations!CU84,Calculations!DW84)</f>
        <v/>
      </c>
      <c r="N83" s="24" t="str">
        <f>IF(SUM('Control Sample Data'!$D$2:$O$97)=0,Calculations!CV84,Calculations!DX84)</f>
        <v/>
      </c>
      <c r="O83" s="24" t="str">
        <f>IF(SUM('Control Sample Data'!$D$2:$O$97)=0,Calculations!CW84,Calculations!DY84)</f>
        <v/>
      </c>
      <c r="P83" s="24" t="str">
        <f>IF(SUM('Control Sample Data'!$D$2:$O$97)=0,Calculations!CX84,Calculations!DZ84)</f>
        <v/>
      </c>
      <c r="Q83" s="25" t="str">
        <f>IF(SUM('Control Sample Data'!$D$2:$O$97)=0,Calculations!CY84,Calculations!EA84)</f>
        <v/>
      </c>
    </row>
    <row r="84" spans="1:17" ht="15" customHeight="1" x14ac:dyDescent="0.25">
      <c r="A84" s="15" t="s">
        <v>161</v>
      </c>
      <c r="B84" s="4">
        <f>'Gene Table'!B85</f>
        <v>13604</v>
      </c>
      <c r="C84" s="4" t="str">
        <f>'Gene Table'!C85</f>
        <v>CDKN2A</v>
      </c>
      <c r="D84" s="4" t="str">
        <f>'Gene Table'!D85</f>
        <v>c.202G&gt;A</v>
      </c>
      <c r="E84" s="16" t="str">
        <f>'Gene Table'!E85</f>
        <v>SMPH002693A</v>
      </c>
      <c r="F84" s="23" t="str">
        <f>IF(SUM('Control Sample Data'!$D$2:$O$97)=0,Calculations!CN85,Calculations!DP85)</f>
        <v>WT</v>
      </c>
      <c r="G84" s="24" t="str">
        <f>IF(SUM('Control Sample Data'!$D$2:$O$97)=0,Calculations!CO85,Calculations!DQ85)</f>
        <v>WT</v>
      </c>
      <c r="H84" s="24" t="str">
        <f>IF(SUM('Control Sample Data'!$D$2:$O$97)=0,Calculations!CP85,Calculations!DR85)</f>
        <v/>
      </c>
      <c r="I84" s="24" t="str">
        <f>IF(SUM('Control Sample Data'!$D$2:$O$97)=0,Calculations!CQ85,Calculations!DS85)</f>
        <v/>
      </c>
      <c r="J84" s="24" t="str">
        <f>IF(SUM('Control Sample Data'!$D$2:$O$97)=0,Calculations!CR85,Calculations!DT85)</f>
        <v/>
      </c>
      <c r="K84" s="24" t="str">
        <f>IF(SUM('Control Sample Data'!$D$2:$O$97)=0,Calculations!CS85,Calculations!DU85)</f>
        <v/>
      </c>
      <c r="L84" s="24" t="str">
        <f>IF(SUM('Control Sample Data'!$D$2:$O$97)=0,Calculations!CT85,Calculations!DV85)</f>
        <v/>
      </c>
      <c r="M84" s="24" t="str">
        <f>IF(SUM('Control Sample Data'!$D$2:$O$97)=0,Calculations!CU85,Calculations!DW85)</f>
        <v/>
      </c>
      <c r="N84" s="24" t="str">
        <f>IF(SUM('Control Sample Data'!$D$2:$O$97)=0,Calculations!CV85,Calculations!DX85)</f>
        <v/>
      </c>
      <c r="O84" s="24" t="str">
        <f>IF(SUM('Control Sample Data'!$D$2:$O$97)=0,Calculations!CW85,Calculations!DY85)</f>
        <v/>
      </c>
      <c r="P84" s="24" t="str">
        <f>IF(SUM('Control Sample Data'!$D$2:$O$97)=0,Calculations!CX85,Calculations!DZ85)</f>
        <v/>
      </c>
      <c r="Q84" s="25" t="str">
        <f>IF(SUM('Control Sample Data'!$D$2:$O$97)=0,Calculations!CY85,Calculations!EA85)</f>
        <v/>
      </c>
    </row>
    <row r="85" spans="1:17" ht="15" customHeight="1" x14ac:dyDescent="0.25">
      <c r="A85" s="15" t="s">
        <v>163</v>
      </c>
      <c r="B85" s="4">
        <f>'Gene Table'!B86</f>
        <v>12518</v>
      </c>
      <c r="C85" s="4" t="str">
        <f>'Gene Table'!C86</f>
        <v>CDKN2A</v>
      </c>
      <c r="D85" s="4" t="str">
        <f>'Gene Table'!D86</f>
        <v>c.233_234delTC</v>
      </c>
      <c r="E85" s="16" t="str">
        <f>'Gene Table'!E86</f>
        <v>SMPH002694A</v>
      </c>
      <c r="F85" s="23" t="str">
        <f>IF(SUM('Control Sample Data'!$D$2:$O$97)=0,Calculations!CN86,Calculations!DP86)</f>
        <v>WT</v>
      </c>
      <c r="G85" s="24" t="str">
        <f>IF(SUM('Control Sample Data'!$D$2:$O$97)=0,Calculations!CO86,Calculations!DQ86)</f>
        <v>WT</v>
      </c>
      <c r="H85" s="24" t="str">
        <f>IF(SUM('Control Sample Data'!$D$2:$O$97)=0,Calculations!CP86,Calculations!DR86)</f>
        <v/>
      </c>
      <c r="I85" s="24" t="str">
        <f>IF(SUM('Control Sample Data'!$D$2:$O$97)=0,Calculations!CQ86,Calculations!DS86)</f>
        <v/>
      </c>
      <c r="J85" s="24" t="str">
        <f>IF(SUM('Control Sample Data'!$D$2:$O$97)=0,Calculations!CR86,Calculations!DT86)</f>
        <v/>
      </c>
      <c r="K85" s="24" t="str">
        <f>IF(SUM('Control Sample Data'!$D$2:$O$97)=0,Calculations!CS86,Calculations!DU86)</f>
        <v/>
      </c>
      <c r="L85" s="24" t="str">
        <f>IF(SUM('Control Sample Data'!$D$2:$O$97)=0,Calculations!CT86,Calculations!DV86)</f>
        <v/>
      </c>
      <c r="M85" s="24" t="str">
        <f>IF(SUM('Control Sample Data'!$D$2:$O$97)=0,Calculations!CU86,Calculations!DW86)</f>
        <v/>
      </c>
      <c r="N85" s="24" t="str">
        <f>IF(SUM('Control Sample Data'!$D$2:$O$97)=0,Calculations!CV86,Calculations!DX86)</f>
        <v/>
      </c>
      <c r="O85" s="24" t="str">
        <f>IF(SUM('Control Sample Data'!$D$2:$O$97)=0,Calculations!CW86,Calculations!DY86)</f>
        <v/>
      </c>
      <c r="P85" s="24" t="str">
        <f>IF(SUM('Control Sample Data'!$D$2:$O$97)=0,Calculations!CX86,Calculations!DZ86)</f>
        <v/>
      </c>
      <c r="Q85" s="25" t="str">
        <f>IF(SUM('Control Sample Data'!$D$2:$O$97)=0,Calculations!CY86,Calculations!EA86)</f>
        <v/>
      </c>
    </row>
    <row r="86" spans="1:17" ht="15" customHeight="1" x14ac:dyDescent="0.25">
      <c r="A86" s="15" t="s">
        <v>4792</v>
      </c>
      <c r="B86" s="4">
        <f>'Gene Table'!B87</f>
        <v>13524</v>
      </c>
      <c r="C86" s="4" t="str">
        <f>'Gene Table'!C87</f>
        <v>CDKN2A</v>
      </c>
      <c r="D86" s="4" t="str">
        <f>'Gene Table'!D87</f>
        <v>c.237_238CC&gt;TT</v>
      </c>
      <c r="E86" s="16" t="str">
        <f>'Gene Table'!E87</f>
        <v>SMPH003024A</v>
      </c>
      <c r="F86" s="23" t="str">
        <f>IF(SUM('Control Sample Data'!$D$2:$O$97)=0,Calculations!CN87,Calculations!DP87)</f>
        <v>WT</v>
      </c>
      <c r="G86" s="24" t="str">
        <f>IF(SUM('Control Sample Data'!$D$2:$O$97)=0,Calculations!CO87,Calculations!DQ87)</f>
        <v>WT</v>
      </c>
      <c r="H86" s="24" t="str">
        <f>IF(SUM('Control Sample Data'!$D$2:$O$97)=0,Calculations!CP87,Calculations!DR87)</f>
        <v/>
      </c>
      <c r="I86" s="24" t="str">
        <f>IF(SUM('Control Sample Data'!$D$2:$O$97)=0,Calculations!CQ87,Calculations!DS87)</f>
        <v/>
      </c>
      <c r="J86" s="24" t="str">
        <f>IF(SUM('Control Sample Data'!$D$2:$O$97)=0,Calculations!CR87,Calculations!DT87)</f>
        <v/>
      </c>
      <c r="K86" s="24" t="str">
        <f>IF(SUM('Control Sample Data'!$D$2:$O$97)=0,Calculations!CS87,Calculations!DU87)</f>
        <v/>
      </c>
      <c r="L86" s="24" t="str">
        <f>IF(SUM('Control Sample Data'!$D$2:$O$97)=0,Calculations!CT87,Calculations!DV87)</f>
        <v/>
      </c>
      <c r="M86" s="24" t="str">
        <f>IF(SUM('Control Sample Data'!$D$2:$O$97)=0,Calculations!CU87,Calculations!DW87)</f>
        <v/>
      </c>
      <c r="N86" s="24" t="str">
        <f>IF(SUM('Control Sample Data'!$D$2:$O$97)=0,Calculations!CV87,Calculations!DX87)</f>
        <v/>
      </c>
      <c r="O86" s="24" t="str">
        <f>IF(SUM('Control Sample Data'!$D$2:$O$97)=0,Calculations!CW87,Calculations!DY87)</f>
        <v/>
      </c>
      <c r="P86" s="24" t="str">
        <f>IF(SUM('Control Sample Data'!$D$2:$O$97)=0,Calculations!CX87,Calculations!DZ87)</f>
        <v/>
      </c>
      <c r="Q86" s="25" t="str">
        <f>IF(SUM('Control Sample Data'!$D$2:$O$97)=0,Calculations!CY87,Calculations!EA87)</f>
        <v/>
      </c>
    </row>
    <row r="87" spans="1:17" ht="15" customHeight="1" x14ac:dyDescent="0.25">
      <c r="A87" s="15" t="s">
        <v>4793</v>
      </c>
      <c r="B87" s="4">
        <f>'Gene Table'!B88</f>
        <v>12475</v>
      </c>
      <c r="C87" s="4" t="str">
        <f>'Gene Table'!C88</f>
        <v>CDKN2A</v>
      </c>
      <c r="D87" s="4" t="str">
        <f>'Gene Table'!D88</f>
        <v>c.238C&gt;T</v>
      </c>
      <c r="E87" s="16" t="str">
        <f>'Gene Table'!E88</f>
        <v>SMPH002667A</v>
      </c>
      <c r="F87" s="23" t="str">
        <f>IF(SUM('Control Sample Data'!$D$2:$O$97)=0,Calculations!CN88,Calculations!DP88)</f>
        <v>WT</v>
      </c>
      <c r="G87" s="24" t="str">
        <f>IF(SUM('Control Sample Data'!$D$2:$O$97)=0,Calculations!CO88,Calculations!DQ88)</f>
        <v>WT</v>
      </c>
      <c r="H87" s="24" t="str">
        <f>IF(SUM('Control Sample Data'!$D$2:$O$97)=0,Calculations!CP88,Calculations!DR88)</f>
        <v/>
      </c>
      <c r="I87" s="24" t="str">
        <f>IF(SUM('Control Sample Data'!$D$2:$O$97)=0,Calculations!CQ88,Calculations!DS88)</f>
        <v/>
      </c>
      <c r="J87" s="24" t="str">
        <f>IF(SUM('Control Sample Data'!$D$2:$O$97)=0,Calculations!CR88,Calculations!DT88)</f>
        <v/>
      </c>
      <c r="K87" s="24" t="str">
        <f>IF(SUM('Control Sample Data'!$D$2:$O$97)=0,Calculations!CS88,Calculations!DU88)</f>
        <v/>
      </c>
      <c r="L87" s="24" t="str">
        <f>IF(SUM('Control Sample Data'!$D$2:$O$97)=0,Calculations!CT88,Calculations!DV88)</f>
        <v/>
      </c>
      <c r="M87" s="24" t="str">
        <f>IF(SUM('Control Sample Data'!$D$2:$O$97)=0,Calculations!CU88,Calculations!DW88)</f>
        <v/>
      </c>
      <c r="N87" s="24" t="str">
        <f>IF(SUM('Control Sample Data'!$D$2:$O$97)=0,Calculations!CV88,Calculations!DX88)</f>
        <v/>
      </c>
      <c r="O87" s="24" t="str">
        <f>IF(SUM('Control Sample Data'!$D$2:$O$97)=0,Calculations!CW88,Calculations!DY88)</f>
        <v/>
      </c>
      <c r="P87" s="24" t="str">
        <f>IF(SUM('Control Sample Data'!$D$2:$O$97)=0,Calculations!CX88,Calculations!DZ88)</f>
        <v/>
      </c>
      <c r="Q87" s="25" t="str">
        <f>IF(SUM('Control Sample Data'!$D$2:$O$97)=0,Calculations!CY88,Calculations!EA88)</f>
        <v/>
      </c>
    </row>
    <row r="88" spans="1:17" ht="15" customHeight="1" x14ac:dyDescent="0.25">
      <c r="A88" s="15" t="s">
        <v>4794</v>
      </c>
      <c r="B88" s="4">
        <f>'Gene Table'!B89</f>
        <v>13224</v>
      </c>
      <c r="C88" s="4" t="str">
        <f>'Gene Table'!C89</f>
        <v>CDKN2A</v>
      </c>
      <c r="D88" s="4" t="str">
        <f>'Gene Table'!D89</f>
        <v>c.242C&gt;T</v>
      </c>
      <c r="E88" s="16" t="str">
        <f>'Gene Table'!E89</f>
        <v>SMPH002745A</v>
      </c>
      <c r="F88" s="23" t="str">
        <f>IF(SUM('Control Sample Data'!$D$2:$O$97)=0,Calculations!CN89,Calculations!DP89)</f>
        <v>Mutant</v>
      </c>
      <c r="G88" s="24" t="str">
        <f>IF(SUM('Control Sample Data'!$D$2:$O$97)=0,Calculations!CO89,Calculations!DQ89)</f>
        <v>WT</v>
      </c>
      <c r="H88" s="24" t="str">
        <f>IF(SUM('Control Sample Data'!$D$2:$O$97)=0,Calculations!CP89,Calculations!DR89)</f>
        <v/>
      </c>
      <c r="I88" s="24" t="str">
        <f>IF(SUM('Control Sample Data'!$D$2:$O$97)=0,Calculations!CQ89,Calculations!DS89)</f>
        <v/>
      </c>
      <c r="J88" s="24" t="str">
        <f>IF(SUM('Control Sample Data'!$D$2:$O$97)=0,Calculations!CR89,Calculations!DT89)</f>
        <v/>
      </c>
      <c r="K88" s="24" t="str">
        <f>IF(SUM('Control Sample Data'!$D$2:$O$97)=0,Calculations!CS89,Calculations!DU89)</f>
        <v/>
      </c>
      <c r="L88" s="24" t="str">
        <f>IF(SUM('Control Sample Data'!$D$2:$O$97)=0,Calculations!CT89,Calculations!DV89)</f>
        <v/>
      </c>
      <c r="M88" s="24" t="str">
        <f>IF(SUM('Control Sample Data'!$D$2:$O$97)=0,Calculations!CU89,Calculations!DW89)</f>
        <v/>
      </c>
      <c r="N88" s="24" t="str">
        <f>IF(SUM('Control Sample Data'!$D$2:$O$97)=0,Calculations!CV89,Calculations!DX89)</f>
        <v/>
      </c>
      <c r="O88" s="24" t="str">
        <f>IF(SUM('Control Sample Data'!$D$2:$O$97)=0,Calculations!CW89,Calculations!DY89)</f>
        <v/>
      </c>
      <c r="P88" s="24" t="str">
        <f>IF(SUM('Control Sample Data'!$D$2:$O$97)=0,Calculations!CX89,Calculations!DZ89)</f>
        <v/>
      </c>
      <c r="Q88" s="25" t="str">
        <f>IF(SUM('Control Sample Data'!$D$2:$O$97)=0,Calculations!CY89,Calculations!EA89)</f>
        <v/>
      </c>
    </row>
    <row r="89" spans="1:17" ht="15" customHeight="1" x14ac:dyDescent="0.25">
      <c r="A89" s="15" t="s">
        <v>4795</v>
      </c>
      <c r="B89" s="4">
        <f>'Gene Table'!B90</f>
        <v>12504</v>
      </c>
      <c r="C89" s="4" t="str">
        <f>'Gene Table'!C90</f>
        <v>CDKN2A</v>
      </c>
      <c r="D89" s="4" t="str">
        <f>'Gene Table'!D90</f>
        <v>c.247C&gt;T</v>
      </c>
      <c r="E89" s="16" t="str">
        <f>'Gene Table'!E90</f>
        <v>SMPH002658A</v>
      </c>
      <c r="F89" s="23" t="str">
        <f>IF(SUM('Control Sample Data'!$D$2:$O$97)=0,Calculations!CN90,Calculations!DP90)</f>
        <v>WT</v>
      </c>
      <c r="G89" s="24" t="str">
        <f>IF(SUM('Control Sample Data'!$D$2:$O$97)=0,Calculations!CO90,Calculations!DQ90)</f>
        <v>WT</v>
      </c>
      <c r="H89" s="24" t="str">
        <f>IF(SUM('Control Sample Data'!$D$2:$O$97)=0,Calculations!CP90,Calculations!DR90)</f>
        <v/>
      </c>
      <c r="I89" s="24" t="str">
        <f>IF(SUM('Control Sample Data'!$D$2:$O$97)=0,Calculations!CQ90,Calculations!DS90)</f>
        <v/>
      </c>
      <c r="J89" s="24" t="str">
        <f>IF(SUM('Control Sample Data'!$D$2:$O$97)=0,Calculations!CR90,Calculations!DT90)</f>
        <v/>
      </c>
      <c r="K89" s="24" t="str">
        <f>IF(SUM('Control Sample Data'!$D$2:$O$97)=0,Calculations!CS90,Calculations!DU90)</f>
        <v/>
      </c>
      <c r="L89" s="24" t="str">
        <f>IF(SUM('Control Sample Data'!$D$2:$O$97)=0,Calculations!CT90,Calculations!DV90)</f>
        <v/>
      </c>
      <c r="M89" s="24" t="str">
        <f>IF(SUM('Control Sample Data'!$D$2:$O$97)=0,Calculations!CU90,Calculations!DW90)</f>
        <v/>
      </c>
      <c r="N89" s="24" t="str">
        <f>IF(SUM('Control Sample Data'!$D$2:$O$97)=0,Calculations!CV90,Calculations!DX90)</f>
        <v/>
      </c>
      <c r="O89" s="24" t="str">
        <f>IF(SUM('Control Sample Data'!$D$2:$O$97)=0,Calculations!CW90,Calculations!DY90)</f>
        <v/>
      </c>
      <c r="P89" s="24" t="str">
        <f>IF(SUM('Control Sample Data'!$D$2:$O$97)=0,Calculations!CX90,Calculations!DZ90)</f>
        <v/>
      </c>
      <c r="Q89" s="25" t="str">
        <f>IF(SUM('Control Sample Data'!$D$2:$O$97)=0,Calculations!CY90,Calculations!EA90)</f>
        <v/>
      </c>
    </row>
    <row r="90" spans="1:17" ht="15" customHeight="1" x14ac:dyDescent="0.25">
      <c r="A90" s="15" t="s">
        <v>4796</v>
      </c>
      <c r="B90" s="4">
        <f>'Gene Table'!B91</f>
        <v>13299</v>
      </c>
      <c r="C90" s="4" t="str">
        <f>'Gene Table'!C91</f>
        <v>CDKN2A</v>
      </c>
      <c r="D90" s="4" t="str">
        <f>'Gene Table'!D91</f>
        <v>c.250G&gt;T</v>
      </c>
      <c r="E90" s="16" t="str">
        <f>'Gene Table'!E91</f>
        <v>SMPH002831A</v>
      </c>
      <c r="F90" s="23" t="str">
        <f>IF(SUM('Control Sample Data'!$D$2:$O$97)=0,Calculations!CN91,Calculations!DP91)</f>
        <v>WT</v>
      </c>
      <c r="G90" s="24" t="str">
        <f>IF(SUM('Control Sample Data'!$D$2:$O$97)=0,Calculations!CO91,Calculations!DQ91)</f>
        <v>WT</v>
      </c>
      <c r="H90" s="24" t="str">
        <f>IF(SUM('Control Sample Data'!$D$2:$O$97)=0,Calculations!CP91,Calculations!DR91)</f>
        <v/>
      </c>
      <c r="I90" s="24" t="str">
        <f>IF(SUM('Control Sample Data'!$D$2:$O$97)=0,Calculations!CQ91,Calculations!DS91)</f>
        <v/>
      </c>
      <c r="J90" s="24" t="str">
        <f>IF(SUM('Control Sample Data'!$D$2:$O$97)=0,Calculations!CR91,Calculations!DT91)</f>
        <v/>
      </c>
      <c r="K90" s="24" t="str">
        <f>IF(SUM('Control Sample Data'!$D$2:$O$97)=0,Calculations!CS91,Calculations!DU91)</f>
        <v/>
      </c>
      <c r="L90" s="24" t="str">
        <f>IF(SUM('Control Sample Data'!$D$2:$O$97)=0,Calculations!CT91,Calculations!DV91)</f>
        <v/>
      </c>
      <c r="M90" s="24" t="str">
        <f>IF(SUM('Control Sample Data'!$D$2:$O$97)=0,Calculations!CU91,Calculations!DW91)</f>
        <v/>
      </c>
      <c r="N90" s="24" t="str">
        <f>IF(SUM('Control Sample Data'!$D$2:$O$97)=0,Calculations!CV91,Calculations!DX91)</f>
        <v/>
      </c>
      <c r="O90" s="24" t="str">
        <f>IF(SUM('Control Sample Data'!$D$2:$O$97)=0,Calculations!CW91,Calculations!DY91)</f>
        <v/>
      </c>
      <c r="P90" s="24" t="str">
        <f>IF(SUM('Control Sample Data'!$D$2:$O$97)=0,Calculations!CX91,Calculations!DZ91)</f>
        <v/>
      </c>
      <c r="Q90" s="25" t="str">
        <f>IF(SUM('Control Sample Data'!$D$2:$O$97)=0,Calculations!CY91,Calculations!EA91)</f>
        <v/>
      </c>
    </row>
    <row r="91" spans="1:17" ht="15" customHeight="1" x14ac:dyDescent="0.25">
      <c r="A91" s="15" t="s">
        <v>4797</v>
      </c>
      <c r="B91" s="4">
        <f>'Gene Table'!B92</f>
        <v>12484</v>
      </c>
      <c r="C91" s="4" t="str">
        <f>'Gene Table'!C92</f>
        <v>CDKN2A</v>
      </c>
      <c r="D91" s="4" t="str">
        <f>'Gene Table'!D92</f>
        <v>c.322G&gt;A</v>
      </c>
      <c r="E91" s="16" t="str">
        <f>'Gene Table'!E92</f>
        <v>SMPH002965A</v>
      </c>
      <c r="F91" s="23" t="str">
        <f>IF(SUM('Control Sample Data'!$D$2:$O$97)=0,Calculations!CN92,Calculations!DP92)</f>
        <v>WT</v>
      </c>
      <c r="G91" s="24" t="str">
        <f>IF(SUM('Control Sample Data'!$D$2:$O$97)=0,Calculations!CO92,Calculations!DQ92)</f>
        <v>WT</v>
      </c>
      <c r="H91" s="24" t="str">
        <f>IF(SUM('Control Sample Data'!$D$2:$O$97)=0,Calculations!CP92,Calculations!DR92)</f>
        <v/>
      </c>
      <c r="I91" s="24" t="str">
        <f>IF(SUM('Control Sample Data'!$D$2:$O$97)=0,Calculations!CQ92,Calculations!DS92)</f>
        <v/>
      </c>
      <c r="J91" s="24" t="str">
        <f>IF(SUM('Control Sample Data'!$D$2:$O$97)=0,Calculations!CR92,Calculations!DT92)</f>
        <v/>
      </c>
      <c r="K91" s="24" t="str">
        <f>IF(SUM('Control Sample Data'!$D$2:$O$97)=0,Calculations!CS92,Calculations!DU92)</f>
        <v/>
      </c>
      <c r="L91" s="24" t="str">
        <f>IF(SUM('Control Sample Data'!$D$2:$O$97)=0,Calculations!CT92,Calculations!DV92)</f>
        <v/>
      </c>
      <c r="M91" s="24" t="str">
        <f>IF(SUM('Control Sample Data'!$D$2:$O$97)=0,Calculations!CU92,Calculations!DW92)</f>
        <v/>
      </c>
      <c r="N91" s="24" t="str">
        <f>IF(SUM('Control Sample Data'!$D$2:$O$97)=0,Calculations!CV92,Calculations!DX92)</f>
        <v/>
      </c>
      <c r="O91" s="24" t="str">
        <f>IF(SUM('Control Sample Data'!$D$2:$O$97)=0,Calculations!CW92,Calculations!DY92)</f>
        <v/>
      </c>
      <c r="P91" s="24" t="str">
        <f>IF(SUM('Control Sample Data'!$D$2:$O$97)=0,Calculations!CX92,Calculations!DZ92)</f>
        <v/>
      </c>
      <c r="Q91" s="25" t="str">
        <f>IF(SUM('Control Sample Data'!$D$2:$O$97)=0,Calculations!CY92,Calculations!EA92)</f>
        <v/>
      </c>
    </row>
    <row r="92" spans="1:17" ht="15" customHeight="1" x14ac:dyDescent="0.25">
      <c r="A92" s="15" t="s">
        <v>4798</v>
      </c>
      <c r="B92" s="4">
        <f>'Gene Table'!B93</f>
        <v>13520</v>
      </c>
      <c r="C92" s="4" t="str">
        <f>'Gene Table'!C93</f>
        <v>CDKN2A</v>
      </c>
      <c r="D92" s="4" t="str">
        <f>'Gene Table'!D93</f>
        <v>c.322G&gt;C</v>
      </c>
      <c r="E92" s="16" t="str">
        <f>'Gene Table'!E93</f>
        <v>SMPH002744A</v>
      </c>
      <c r="F92" s="23" t="str">
        <f>IF(SUM('Control Sample Data'!$D$2:$O$97)=0,Calculations!CN93,Calculations!DP93)</f>
        <v>WT</v>
      </c>
      <c r="G92" s="24" t="str">
        <f>IF(SUM('Control Sample Data'!$D$2:$O$97)=0,Calculations!CO93,Calculations!DQ93)</f>
        <v>WT</v>
      </c>
      <c r="H92" s="24" t="str">
        <f>IF(SUM('Control Sample Data'!$D$2:$O$97)=0,Calculations!CP93,Calculations!DR93)</f>
        <v/>
      </c>
      <c r="I92" s="24" t="str">
        <f>IF(SUM('Control Sample Data'!$D$2:$O$97)=0,Calculations!CQ93,Calculations!DS93)</f>
        <v/>
      </c>
      <c r="J92" s="24" t="str">
        <f>IF(SUM('Control Sample Data'!$D$2:$O$97)=0,Calculations!CR93,Calculations!DT93)</f>
        <v/>
      </c>
      <c r="K92" s="24" t="str">
        <f>IF(SUM('Control Sample Data'!$D$2:$O$97)=0,Calculations!CS93,Calculations!DU93)</f>
        <v/>
      </c>
      <c r="L92" s="24" t="str">
        <f>IF(SUM('Control Sample Data'!$D$2:$O$97)=0,Calculations!CT93,Calculations!DV93)</f>
        <v/>
      </c>
      <c r="M92" s="24" t="str">
        <f>IF(SUM('Control Sample Data'!$D$2:$O$97)=0,Calculations!CU93,Calculations!DW93)</f>
        <v/>
      </c>
      <c r="N92" s="24" t="str">
        <f>IF(SUM('Control Sample Data'!$D$2:$O$97)=0,Calculations!CV93,Calculations!DX93)</f>
        <v/>
      </c>
      <c r="O92" s="24" t="str">
        <f>IF(SUM('Control Sample Data'!$D$2:$O$97)=0,Calculations!CW93,Calculations!DY93)</f>
        <v/>
      </c>
      <c r="P92" s="24" t="str">
        <f>IF(SUM('Control Sample Data'!$D$2:$O$97)=0,Calculations!CX93,Calculations!DZ93)</f>
        <v/>
      </c>
      <c r="Q92" s="25" t="str">
        <f>IF(SUM('Control Sample Data'!$D$2:$O$97)=0,Calculations!CY93,Calculations!EA93)</f>
        <v/>
      </c>
    </row>
    <row r="93" spans="1:17" ht="15" customHeight="1" x14ac:dyDescent="0.25">
      <c r="A93" s="15" t="s">
        <v>4799</v>
      </c>
      <c r="B93" s="4">
        <f>'Gene Table'!B94</f>
        <v>13489</v>
      </c>
      <c r="C93" s="4" t="str">
        <f>'Gene Table'!C94</f>
        <v>CDKN2A</v>
      </c>
      <c r="D93" s="4" t="str">
        <f>'Gene Table'!D94</f>
        <v>c.322G&gt;T</v>
      </c>
      <c r="E93" s="16" t="str">
        <f>'Gene Table'!E94</f>
        <v>SMPH002662A</v>
      </c>
      <c r="F93" s="23" t="str">
        <f>IF(SUM('Control Sample Data'!$D$2:$O$97)=0,Calculations!CN94,Calculations!DP94)</f>
        <v>Mutant</v>
      </c>
      <c r="G93" s="24" t="str">
        <f>IF(SUM('Control Sample Data'!$D$2:$O$97)=0,Calculations!CO94,Calculations!DQ94)</f>
        <v>WT</v>
      </c>
      <c r="H93" s="24" t="str">
        <f>IF(SUM('Control Sample Data'!$D$2:$O$97)=0,Calculations!CP94,Calculations!DR94)</f>
        <v/>
      </c>
      <c r="I93" s="24" t="str">
        <f>IF(SUM('Control Sample Data'!$D$2:$O$97)=0,Calculations!CQ94,Calculations!DS94)</f>
        <v/>
      </c>
      <c r="J93" s="24" t="str">
        <f>IF(SUM('Control Sample Data'!$D$2:$O$97)=0,Calculations!CR94,Calculations!DT94)</f>
        <v/>
      </c>
      <c r="K93" s="24" t="str">
        <f>IF(SUM('Control Sample Data'!$D$2:$O$97)=0,Calculations!CS94,Calculations!DU94)</f>
        <v/>
      </c>
      <c r="L93" s="24" t="str">
        <f>IF(SUM('Control Sample Data'!$D$2:$O$97)=0,Calculations!CT94,Calculations!DV94)</f>
        <v/>
      </c>
      <c r="M93" s="24" t="str">
        <f>IF(SUM('Control Sample Data'!$D$2:$O$97)=0,Calculations!CU94,Calculations!DW94)</f>
        <v/>
      </c>
      <c r="N93" s="24" t="str">
        <f>IF(SUM('Control Sample Data'!$D$2:$O$97)=0,Calculations!CV94,Calculations!DX94)</f>
        <v/>
      </c>
      <c r="O93" s="24" t="str">
        <f>IF(SUM('Control Sample Data'!$D$2:$O$97)=0,Calculations!CW94,Calculations!DY94)</f>
        <v/>
      </c>
      <c r="P93" s="24" t="str">
        <f>IF(SUM('Control Sample Data'!$D$2:$O$97)=0,Calculations!CX94,Calculations!DZ94)</f>
        <v/>
      </c>
      <c r="Q93" s="25" t="str">
        <f>IF(SUM('Control Sample Data'!$D$2:$O$97)=0,Calculations!CY94,Calculations!EA94)</f>
        <v/>
      </c>
    </row>
    <row r="94" spans="1:17" ht="15" customHeight="1" x14ac:dyDescent="0.25">
      <c r="A94" s="15" t="s">
        <v>4800</v>
      </c>
      <c r="B94" s="4">
        <f>'Gene Table'!B95</f>
        <v>12481</v>
      </c>
      <c r="C94" s="4" t="str">
        <f>'Gene Table'!C95</f>
        <v>CDKN2A</v>
      </c>
      <c r="D94" s="4" t="str">
        <f>'Gene Table'!D95</f>
        <v>c.329G&gt;A</v>
      </c>
      <c r="E94" s="16" t="str">
        <f>'Gene Table'!E95</f>
        <v>SMPH002702A</v>
      </c>
      <c r="F94" s="23" t="str">
        <f>IF(SUM('Control Sample Data'!$D$2:$O$97)=0,Calculations!CN95,Calculations!DP95)</f>
        <v>WT</v>
      </c>
      <c r="G94" s="24" t="str">
        <f>IF(SUM('Control Sample Data'!$D$2:$O$97)=0,Calculations!CO95,Calculations!DQ95)</f>
        <v>WT</v>
      </c>
      <c r="H94" s="24" t="str">
        <f>IF(SUM('Control Sample Data'!$D$2:$O$97)=0,Calculations!CP95,Calculations!DR95)</f>
        <v/>
      </c>
      <c r="I94" s="24" t="str">
        <f>IF(SUM('Control Sample Data'!$D$2:$O$97)=0,Calculations!CQ95,Calculations!DS95)</f>
        <v/>
      </c>
      <c r="J94" s="24" t="str">
        <f>IF(SUM('Control Sample Data'!$D$2:$O$97)=0,Calculations!CR95,Calculations!DT95)</f>
        <v/>
      </c>
      <c r="K94" s="24" t="str">
        <f>IF(SUM('Control Sample Data'!$D$2:$O$97)=0,Calculations!CS95,Calculations!DU95)</f>
        <v/>
      </c>
      <c r="L94" s="24" t="str">
        <f>IF(SUM('Control Sample Data'!$D$2:$O$97)=0,Calculations!CT95,Calculations!DV95)</f>
        <v/>
      </c>
      <c r="M94" s="24" t="str">
        <f>IF(SUM('Control Sample Data'!$D$2:$O$97)=0,Calculations!CU95,Calculations!DW95)</f>
        <v/>
      </c>
      <c r="N94" s="24" t="str">
        <f>IF(SUM('Control Sample Data'!$D$2:$O$97)=0,Calculations!CV95,Calculations!DX95)</f>
        <v/>
      </c>
      <c r="O94" s="24" t="str">
        <f>IF(SUM('Control Sample Data'!$D$2:$O$97)=0,Calculations!CW95,Calculations!DY95)</f>
        <v/>
      </c>
      <c r="P94" s="24" t="str">
        <f>IF(SUM('Control Sample Data'!$D$2:$O$97)=0,Calculations!CX95,Calculations!DZ95)</f>
        <v/>
      </c>
      <c r="Q94" s="25" t="str">
        <f>IF(SUM('Control Sample Data'!$D$2:$O$97)=0,Calculations!CY95,Calculations!EA95)</f>
        <v/>
      </c>
    </row>
    <row r="95" spans="1:17" ht="15" customHeight="1" x14ac:dyDescent="0.25">
      <c r="A95" s="15" t="s">
        <v>4801</v>
      </c>
      <c r="B95" s="4">
        <f>'Gene Table'!B96</f>
        <v>12547</v>
      </c>
      <c r="C95" s="4" t="str">
        <f>'Gene Table'!C96</f>
        <v>CDKN2A</v>
      </c>
      <c r="D95" s="4" t="str">
        <f>'Gene Table'!D96</f>
        <v>c.330G&gt;A</v>
      </c>
      <c r="E95" s="16" t="str">
        <f>'Gene Table'!E96</f>
        <v>SMPH002718A</v>
      </c>
      <c r="F95" s="23" t="str">
        <f>IF(SUM('Control Sample Data'!$D$2:$O$97)=0,Calculations!CN96,Calculations!DP96)</f>
        <v>WT</v>
      </c>
      <c r="G95" s="24" t="str">
        <f>IF(SUM('Control Sample Data'!$D$2:$O$97)=0,Calculations!CO96,Calculations!DQ96)</f>
        <v>WT</v>
      </c>
      <c r="H95" s="24" t="str">
        <f>IF(SUM('Control Sample Data'!$D$2:$O$97)=0,Calculations!CP96,Calculations!DR96)</f>
        <v/>
      </c>
      <c r="I95" s="24" t="str">
        <f>IF(SUM('Control Sample Data'!$D$2:$O$97)=0,Calculations!CQ96,Calculations!DS96)</f>
        <v/>
      </c>
      <c r="J95" s="24" t="str">
        <f>IF(SUM('Control Sample Data'!$D$2:$O$97)=0,Calculations!CR96,Calculations!DT96)</f>
        <v/>
      </c>
      <c r="K95" s="24" t="str">
        <f>IF(SUM('Control Sample Data'!$D$2:$O$97)=0,Calculations!CS96,Calculations!DU96)</f>
        <v/>
      </c>
      <c r="L95" s="24" t="str">
        <f>IF(SUM('Control Sample Data'!$D$2:$O$97)=0,Calculations!CT96,Calculations!DV96)</f>
        <v/>
      </c>
      <c r="M95" s="24" t="str">
        <f>IF(SUM('Control Sample Data'!$D$2:$O$97)=0,Calculations!CU96,Calculations!DW96)</f>
        <v/>
      </c>
      <c r="N95" s="24" t="str">
        <f>IF(SUM('Control Sample Data'!$D$2:$O$97)=0,Calculations!CV96,Calculations!DX96)</f>
        <v/>
      </c>
      <c r="O95" s="24" t="str">
        <f>IF(SUM('Control Sample Data'!$D$2:$O$97)=0,Calculations!CW96,Calculations!DY96)</f>
        <v/>
      </c>
      <c r="P95" s="24" t="str">
        <f>IF(SUM('Control Sample Data'!$D$2:$O$97)=0,Calculations!CX96,Calculations!DZ96)</f>
        <v/>
      </c>
      <c r="Q95" s="25" t="str">
        <f>IF(SUM('Control Sample Data'!$D$2:$O$97)=0,Calculations!CY96,Calculations!EA96)</f>
        <v/>
      </c>
    </row>
    <row r="96" spans="1:17" ht="15" customHeight="1" x14ac:dyDescent="0.25">
      <c r="A96" s="15" t="s">
        <v>4802</v>
      </c>
      <c r="B96" s="4">
        <f>'Gene Table'!B97</f>
        <v>12476</v>
      </c>
      <c r="C96" s="4" t="str">
        <f>'Gene Table'!C97</f>
        <v>CDKN2A</v>
      </c>
      <c r="D96" s="4" t="str">
        <f>'Gene Table'!D97</f>
        <v>c.341C&gt;T</v>
      </c>
      <c r="E96" s="16" t="str">
        <f>'Gene Table'!E97</f>
        <v>SMPH002680A</v>
      </c>
      <c r="F96" s="23" t="str">
        <f>IF(SUM('Control Sample Data'!$D$2:$O$97)=0,Calculations!CN97,Calculations!DP97)</f>
        <v>Mutant</v>
      </c>
      <c r="G96" s="24" t="str">
        <f>IF(SUM('Control Sample Data'!$D$2:$O$97)=0,Calculations!CO97,Calculations!DQ97)</f>
        <v>WT</v>
      </c>
      <c r="H96" s="24" t="str">
        <f>IF(SUM('Control Sample Data'!$D$2:$O$97)=0,Calculations!CP97,Calculations!DR97)</f>
        <v/>
      </c>
      <c r="I96" s="24" t="str">
        <f>IF(SUM('Control Sample Data'!$D$2:$O$97)=0,Calculations!CQ97,Calculations!DS97)</f>
        <v/>
      </c>
      <c r="J96" s="24" t="str">
        <f>IF(SUM('Control Sample Data'!$D$2:$O$97)=0,Calculations!CR97,Calculations!DT97)</f>
        <v/>
      </c>
      <c r="K96" s="24" t="str">
        <f>IF(SUM('Control Sample Data'!$D$2:$O$97)=0,Calculations!CS97,Calculations!DU97)</f>
        <v/>
      </c>
      <c r="L96" s="24" t="str">
        <f>IF(SUM('Control Sample Data'!$D$2:$O$97)=0,Calculations!CT97,Calculations!DV97)</f>
        <v/>
      </c>
      <c r="M96" s="24" t="str">
        <f>IF(SUM('Control Sample Data'!$D$2:$O$97)=0,Calculations!CU97,Calculations!DW97)</f>
        <v/>
      </c>
      <c r="N96" s="24" t="str">
        <f>IF(SUM('Control Sample Data'!$D$2:$O$97)=0,Calculations!CV97,Calculations!DX97)</f>
        <v/>
      </c>
      <c r="O96" s="24" t="str">
        <f>IF(SUM('Control Sample Data'!$D$2:$O$97)=0,Calculations!CW97,Calculations!DY97)</f>
        <v/>
      </c>
      <c r="P96" s="24" t="str">
        <f>IF(SUM('Control Sample Data'!$D$2:$O$97)=0,Calculations!CX97,Calculations!DZ97)</f>
        <v/>
      </c>
      <c r="Q96" s="25" t="str">
        <f>IF(SUM('Control Sample Data'!$D$2:$O$97)=0,Calculations!CY97,Calculations!EA97)</f>
        <v/>
      </c>
    </row>
    <row r="97" spans="1:17" ht="15" customHeight="1" x14ac:dyDescent="0.25">
      <c r="A97" s="15" t="s">
        <v>4803</v>
      </c>
      <c r="B97" s="4">
        <f>'Gene Table'!B98</f>
        <v>12479</v>
      </c>
      <c r="C97" s="4" t="str">
        <f>'Gene Table'!C98</f>
        <v>CDKN2A</v>
      </c>
      <c r="D97" s="4" t="str">
        <f>'Gene Table'!D98</f>
        <v>c.358G&gt;T</v>
      </c>
      <c r="E97" s="16" t="str">
        <f>'Gene Table'!E98</f>
        <v>SMPH002706A</v>
      </c>
      <c r="F97" s="23" t="str">
        <f>IF(SUM('Control Sample Data'!$D$2:$O$97)=0,Calculations!CN98,Calculations!DP98)</f>
        <v>WT</v>
      </c>
      <c r="G97" s="24" t="str">
        <f>IF(SUM('Control Sample Data'!$D$2:$O$97)=0,Calculations!CO98,Calculations!DQ98)</f>
        <v>WT</v>
      </c>
      <c r="H97" s="24" t="str">
        <f>IF(SUM('Control Sample Data'!$D$2:$O$97)=0,Calculations!CP98,Calculations!DR98)</f>
        <v/>
      </c>
      <c r="I97" s="24" t="str">
        <f>IF(SUM('Control Sample Data'!$D$2:$O$97)=0,Calculations!CQ98,Calculations!DS98)</f>
        <v/>
      </c>
      <c r="J97" s="24" t="str">
        <f>IF(SUM('Control Sample Data'!$D$2:$O$97)=0,Calculations!CR98,Calculations!DT98)</f>
        <v/>
      </c>
      <c r="K97" s="24" t="str">
        <f>IF(SUM('Control Sample Data'!$D$2:$O$97)=0,Calculations!CS98,Calculations!DU98)</f>
        <v/>
      </c>
      <c r="L97" s="24" t="str">
        <f>IF(SUM('Control Sample Data'!$D$2:$O$97)=0,Calculations!CT98,Calculations!DV98)</f>
        <v/>
      </c>
      <c r="M97" s="24" t="str">
        <f>IF(SUM('Control Sample Data'!$D$2:$O$97)=0,Calculations!CU98,Calculations!DW98)</f>
        <v/>
      </c>
      <c r="N97" s="24" t="str">
        <f>IF(SUM('Control Sample Data'!$D$2:$O$97)=0,Calculations!CV98,Calculations!DX98)</f>
        <v/>
      </c>
      <c r="O97" s="24" t="str">
        <f>IF(SUM('Control Sample Data'!$D$2:$O$97)=0,Calculations!CW98,Calculations!DY98)</f>
        <v/>
      </c>
      <c r="P97" s="24" t="str">
        <f>IF(SUM('Control Sample Data'!$D$2:$O$97)=0,Calculations!CX98,Calculations!DZ98)</f>
        <v/>
      </c>
      <c r="Q97" s="25" t="str">
        <f>IF(SUM('Control Sample Data'!$D$2:$O$97)=0,Calculations!CY98,Calculations!EA98)</f>
        <v/>
      </c>
    </row>
    <row r="98" spans="1:17" ht="15" customHeight="1" x14ac:dyDescent="0.25">
      <c r="A98" s="15" t="s">
        <v>165</v>
      </c>
      <c r="B98" s="4">
        <f>'Gene Table'!B99</f>
        <v>18495</v>
      </c>
      <c r="C98" s="4" t="str">
        <f>'Gene Table'!C99</f>
        <v>CEBPA</v>
      </c>
      <c r="D98" s="4" t="str">
        <f>'Gene Table'!D99</f>
        <v>c.107delG</v>
      </c>
      <c r="E98" s="16" t="str">
        <f>'Gene Table'!E99</f>
        <v>SMPH003386A</v>
      </c>
      <c r="F98" s="23" t="str">
        <f>IF(SUM('Control Sample Data'!$D$2:$O$97)=0,Calculations!CN99,Calculations!DP99)</f>
        <v>WT</v>
      </c>
      <c r="G98" s="24" t="str">
        <f>IF(SUM('Control Sample Data'!$D$2:$O$97)=0,Calculations!CO99,Calculations!DQ99)</f>
        <v>WT</v>
      </c>
      <c r="H98" s="24" t="str">
        <f>IF(SUM('Control Sample Data'!$D$2:$O$97)=0,Calculations!CP99,Calculations!DR99)</f>
        <v/>
      </c>
      <c r="I98" s="24" t="str">
        <f>IF(SUM('Control Sample Data'!$D$2:$O$97)=0,Calculations!CQ99,Calculations!DS99)</f>
        <v/>
      </c>
      <c r="J98" s="24" t="str">
        <f>IF(SUM('Control Sample Data'!$D$2:$O$97)=0,Calculations!CR99,Calculations!DT99)</f>
        <v/>
      </c>
      <c r="K98" s="24" t="str">
        <f>IF(SUM('Control Sample Data'!$D$2:$O$97)=0,Calculations!CS99,Calculations!DU99)</f>
        <v/>
      </c>
      <c r="L98" s="24" t="str">
        <f>IF(SUM('Control Sample Data'!$D$2:$O$97)=0,Calculations!CT99,Calculations!DV99)</f>
        <v/>
      </c>
      <c r="M98" s="24" t="str">
        <f>IF(SUM('Control Sample Data'!$D$2:$O$97)=0,Calculations!CU99,Calculations!DW99)</f>
        <v/>
      </c>
      <c r="N98" s="24" t="str">
        <f>IF(SUM('Control Sample Data'!$D$2:$O$97)=0,Calculations!CV99,Calculations!DX99)</f>
        <v/>
      </c>
      <c r="O98" s="24" t="str">
        <f>IF(SUM('Control Sample Data'!$D$2:$O$97)=0,Calculations!CW99,Calculations!DY99)</f>
        <v/>
      </c>
      <c r="P98" s="24" t="str">
        <f>IF(SUM('Control Sample Data'!$D$2:$O$97)=0,Calculations!CX99,Calculations!DZ99)</f>
        <v/>
      </c>
      <c r="Q98" s="25" t="str">
        <f>IF(SUM('Control Sample Data'!$D$2:$O$97)=0,Calculations!CY99,Calculations!EA99)</f>
        <v/>
      </c>
    </row>
    <row r="99" spans="1:17" ht="15" customHeight="1" x14ac:dyDescent="0.25">
      <c r="A99" s="15" t="s">
        <v>168</v>
      </c>
      <c r="B99" s="4">
        <f>'Gene Table'!B100</f>
        <v>18161</v>
      </c>
      <c r="C99" s="4" t="str">
        <f>'Gene Table'!C100</f>
        <v>CEBPA</v>
      </c>
      <c r="D99" s="4" t="str">
        <f>'Gene Table'!D100</f>
        <v>c.247delC</v>
      </c>
      <c r="E99" s="16" t="str">
        <f>'Gene Table'!E100</f>
        <v>SMPH003191A</v>
      </c>
      <c r="F99" s="23" t="str">
        <f>IF(SUM('Control Sample Data'!$D$2:$O$97)=0,Calculations!CN100,Calculations!DP100)</f>
        <v>WT</v>
      </c>
      <c r="G99" s="24" t="str">
        <f>IF(SUM('Control Sample Data'!$D$2:$O$97)=0,Calculations!CO100,Calculations!DQ100)</f>
        <v>WT</v>
      </c>
      <c r="H99" s="24" t="str">
        <f>IF(SUM('Control Sample Data'!$D$2:$O$97)=0,Calculations!CP100,Calculations!DR100)</f>
        <v/>
      </c>
      <c r="I99" s="24" t="str">
        <f>IF(SUM('Control Sample Data'!$D$2:$O$97)=0,Calculations!CQ100,Calculations!DS100)</f>
        <v/>
      </c>
      <c r="J99" s="24" t="str">
        <f>IF(SUM('Control Sample Data'!$D$2:$O$97)=0,Calculations!CR100,Calculations!DT100)</f>
        <v/>
      </c>
      <c r="K99" s="24" t="str">
        <f>IF(SUM('Control Sample Data'!$D$2:$O$97)=0,Calculations!CS100,Calculations!DU100)</f>
        <v/>
      </c>
      <c r="L99" s="24" t="str">
        <f>IF(SUM('Control Sample Data'!$D$2:$O$97)=0,Calculations!CT100,Calculations!DV100)</f>
        <v/>
      </c>
      <c r="M99" s="24" t="str">
        <f>IF(SUM('Control Sample Data'!$D$2:$O$97)=0,Calculations!CU100,Calculations!DW100)</f>
        <v/>
      </c>
      <c r="N99" s="24" t="str">
        <f>IF(SUM('Control Sample Data'!$D$2:$O$97)=0,Calculations!CV100,Calculations!DX100)</f>
        <v/>
      </c>
      <c r="O99" s="24" t="str">
        <f>IF(SUM('Control Sample Data'!$D$2:$O$97)=0,Calculations!CW100,Calculations!DY100)</f>
        <v/>
      </c>
      <c r="P99" s="24" t="str">
        <f>IF(SUM('Control Sample Data'!$D$2:$O$97)=0,Calculations!CX100,Calculations!DZ100)</f>
        <v/>
      </c>
      <c r="Q99" s="25" t="str">
        <f>IF(SUM('Control Sample Data'!$D$2:$O$97)=0,Calculations!CY100,Calculations!EA100)</f>
        <v/>
      </c>
    </row>
    <row r="100" spans="1:17" ht="15" customHeight="1" x14ac:dyDescent="0.25">
      <c r="A100" s="15" t="s">
        <v>170</v>
      </c>
      <c r="B100" s="4">
        <f>'Gene Table'!B101</f>
        <v>18160</v>
      </c>
      <c r="C100" s="4" t="str">
        <f>'Gene Table'!C101</f>
        <v>CEBPA</v>
      </c>
      <c r="D100" s="4" t="str">
        <f>'Gene Table'!D101</f>
        <v>c.63delC</v>
      </c>
      <c r="E100" s="16" t="str">
        <f>'Gene Table'!E101</f>
        <v>SMPH003264A</v>
      </c>
      <c r="F100" s="23" t="str">
        <f>IF(SUM('Control Sample Data'!$D$2:$O$97)=0,Calculations!CN101,Calculations!DP101)</f>
        <v>WT</v>
      </c>
      <c r="G100" s="24" t="str">
        <f>IF(SUM('Control Sample Data'!$D$2:$O$97)=0,Calculations!CO101,Calculations!DQ101)</f>
        <v>WT</v>
      </c>
      <c r="H100" s="24" t="str">
        <f>IF(SUM('Control Sample Data'!$D$2:$O$97)=0,Calculations!CP101,Calculations!DR101)</f>
        <v/>
      </c>
      <c r="I100" s="24" t="str">
        <f>IF(SUM('Control Sample Data'!$D$2:$O$97)=0,Calculations!CQ101,Calculations!DS101)</f>
        <v/>
      </c>
      <c r="J100" s="24" t="str">
        <f>IF(SUM('Control Sample Data'!$D$2:$O$97)=0,Calculations!CR101,Calculations!DT101)</f>
        <v/>
      </c>
      <c r="K100" s="24" t="str">
        <f>IF(SUM('Control Sample Data'!$D$2:$O$97)=0,Calculations!CS101,Calculations!DU101)</f>
        <v/>
      </c>
      <c r="L100" s="24" t="str">
        <f>IF(SUM('Control Sample Data'!$D$2:$O$97)=0,Calculations!CT101,Calculations!DV101)</f>
        <v/>
      </c>
      <c r="M100" s="24" t="str">
        <f>IF(SUM('Control Sample Data'!$D$2:$O$97)=0,Calculations!CU101,Calculations!DW101)</f>
        <v/>
      </c>
      <c r="N100" s="24" t="str">
        <f>IF(SUM('Control Sample Data'!$D$2:$O$97)=0,Calculations!CV101,Calculations!DX101)</f>
        <v/>
      </c>
      <c r="O100" s="24" t="str">
        <f>IF(SUM('Control Sample Data'!$D$2:$O$97)=0,Calculations!CW101,Calculations!DY101)</f>
        <v/>
      </c>
      <c r="P100" s="24" t="str">
        <f>IF(SUM('Control Sample Data'!$D$2:$O$97)=0,Calculations!CX101,Calculations!DZ101)</f>
        <v/>
      </c>
      <c r="Q100" s="25" t="str">
        <f>IF(SUM('Control Sample Data'!$D$2:$O$97)=0,Calculations!CY101,Calculations!EA101)</f>
        <v/>
      </c>
    </row>
    <row r="101" spans="1:17" ht="15" customHeight="1" x14ac:dyDescent="0.25">
      <c r="A101" s="15" t="s">
        <v>172</v>
      </c>
      <c r="B101" s="4">
        <f>'Gene Table'!B102</f>
        <v>18543</v>
      </c>
      <c r="C101" s="4" t="str">
        <f>'Gene Table'!C102</f>
        <v>CEBPA</v>
      </c>
      <c r="D101" s="4" t="str">
        <f>'Gene Table'!D102</f>
        <v>c.912_913insTTG</v>
      </c>
      <c r="E101" s="16" t="str">
        <f>'Gene Table'!E102</f>
        <v>SMPH003195A</v>
      </c>
      <c r="F101" s="23" t="str">
        <f>IF(SUM('Control Sample Data'!$D$2:$O$97)=0,Calculations!CN102,Calculations!DP102)</f>
        <v>WT</v>
      </c>
      <c r="G101" s="24" t="str">
        <f>IF(SUM('Control Sample Data'!$D$2:$O$97)=0,Calculations!CO102,Calculations!DQ102)</f>
        <v>WT</v>
      </c>
      <c r="H101" s="24" t="str">
        <f>IF(SUM('Control Sample Data'!$D$2:$O$97)=0,Calculations!CP102,Calculations!DR102)</f>
        <v/>
      </c>
      <c r="I101" s="24" t="str">
        <f>IF(SUM('Control Sample Data'!$D$2:$O$97)=0,Calculations!CQ102,Calculations!DS102)</f>
        <v/>
      </c>
      <c r="J101" s="24" t="str">
        <f>IF(SUM('Control Sample Data'!$D$2:$O$97)=0,Calculations!CR102,Calculations!DT102)</f>
        <v/>
      </c>
      <c r="K101" s="24" t="str">
        <f>IF(SUM('Control Sample Data'!$D$2:$O$97)=0,Calculations!CS102,Calculations!DU102)</f>
        <v/>
      </c>
      <c r="L101" s="24" t="str">
        <f>IF(SUM('Control Sample Data'!$D$2:$O$97)=0,Calculations!CT102,Calculations!DV102)</f>
        <v/>
      </c>
      <c r="M101" s="24" t="str">
        <f>IF(SUM('Control Sample Data'!$D$2:$O$97)=0,Calculations!CU102,Calculations!DW102)</f>
        <v/>
      </c>
      <c r="N101" s="24" t="str">
        <f>IF(SUM('Control Sample Data'!$D$2:$O$97)=0,Calculations!CV102,Calculations!DX102)</f>
        <v/>
      </c>
      <c r="O101" s="24" t="str">
        <f>IF(SUM('Control Sample Data'!$D$2:$O$97)=0,Calculations!CW102,Calculations!DY102)</f>
        <v/>
      </c>
      <c r="P101" s="24" t="str">
        <f>IF(SUM('Control Sample Data'!$D$2:$O$97)=0,Calculations!CX102,Calculations!DZ102)</f>
        <v/>
      </c>
      <c r="Q101" s="25" t="str">
        <f>IF(SUM('Control Sample Data'!$D$2:$O$97)=0,Calculations!CY102,Calculations!EA102)</f>
        <v/>
      </c>
    </row>
    <row r="102" spans="1:17" ht="15" customHeight="1" x14ac:dyDescent="0.25">
      <c r="A102" s="15" t="s">
        <v>174</v>
      </c>
      <c r="B102" s="4">
        <f>'Gene Table'!B103</f>
        <v>19396</v>
      </c>
      <c r="C102" s="4" t="str">
        <f>'Gene Table'!C103</f>
        <v>CEBPA</v>
      </c>
      <c r="D102" s="4" t="str">
        <f>'Gene Table'!D103</f>
        <v>c.927_928insGAG</v>
      </c>
      <c r="E102" s="16" t="str">
        <f>'Gene Table'!E103</f>
        <v>SMPH003189A</v>
      </c>
      <c r="F102" s="23" t="str">
        <f>IF(SUM('Control Sample Data'!$D$2:$O$97)=0,Calculations!CN103,Calculations!DP103)</f>
        <v>WT</v>
      </c>
      <c r="G102" s="24" t="str">
        <f>IF(SUM('Control Sample Data'!$D$2:$O$97)=0,Calculations!CO103,Calculations!DQ103)</f>
        <v>WT</v>
      </c>
      <c r="H102" s="24" t="str">
        <f>IF(SUM('Control Sample Data'!$D$2:$O$97)=0,Calculations!CP103,Calculations!DR103)</f>
        <v/>
      </c>
      <c r="I102" s="24" t="str">
        <f>IF(SUM('Control Sample Data'!$D$2:$O$97)=0,Calculations!CQ103,Calculations!DS103)</f>
        <v/>
      </c>
      <c r="J102" s="24" t="str">
        <f>IF(SUM('Control Sample Data'!$D$2:$O$97)=0,Calculations!CR103,Calculations!DT103)</f>
        <v/>
      </c>
      <c r="K102" s="24" t="str">
        <f>IF(SUM('Control Sample Data'!$D$2:$O$97)=0,Calculations!CS103,Calculations!DU103)</f>
        <v/>
      </c>
      <c r="L102" s="24" t="str">
        <f>IF(SUM('Control Sample Data'!$D$2:$O$97)=0,Calculations!CT103,Calculations!DV103)</f>
        <v/>
      </c>
      <c r="M102" s="24" t="str">
        <f>IF(SUM('Control Sample Data'!$D$2:$O$97)=0,Calculations!CU103,Calculations!DW103)</f>
        <v/>
      </c>
      <c r="N102" s="24" t="str">
        <f>IF(SUM('Control Sample Data'!$D$2:$O$97)=0,Calculations!CV103,Calculations!DX103)</f>
        <v/>
      </c>
      <c r="O102" s="24" t="str">
        <f>IF(SUM('Control Sample Data'!$D$2:$O$97)=0,Calculations!CW103,Calculations!DY103)</f>
        <v/>
      </c>
      <c r="P102" s="24" t="str">
        <f>IF(SUM('Control Sample Data'!$D$2:$O$97)=0,Calculations!CX103,Calculations!DZ103)</f>
        <v/>
      </c>
      <c r="Q102" s="25" t="str">
        <f>IF(SUM('Control Sample Data'!$D$2:$O$97)=0,Calculations!CY103,Calculations!EA103)</f>
        <v/>
      </c>
    </row>
    <row r="103" spans="1:17" ht="15" customHeight="1" x14ac:dyDescent="0.25">
      <c r="A103" s="15" t="s">
        <v>176</v>
      </c>
      <c r="B103" s="4">
        <f>'Gene Table'!B104</f>
        <v>18466</v>
      </c>
      <c r="C103" s="4" t="str">
        <f>'Gene Table'!C104</f>
        <v>CEBPA</v>
      </c>
      <c r="D103" s="4" t="str">
        <f>'Gene Table'!D104</f>
        <v>c.936_937insCAG</v>
      </c>
      <c r="E103" s="16" t="str">
        <f>'Gene Table'!E104</f>
        <v>SMPH003181A</v>
      </c>
      <c r="F103" s="23" t="str">
        <f>IF(SUM('Control Sample Data'!$D$2:$O$97)=0,Calculations!CN104,Calculations!DP104)</f>
        <v>WT</v>
      </c>
      <c r="G103" s="24" t="str">
        <f>IF(SUM('Control Sample Data'!$D$2:$O$97)=0,Calculations!CO104,Calculations!DQ104)</f>
        <v>WT</v>
      </c>
      <c r="H103" s="24" t="str">
        <f>IF(SUM('Control Sample Data'!$D$2:$O$97)=0,Calculations!CP104,Calculations!DR104)</f>
        <v/>
      </c>
      <c r="I103" s="24" t="str">
        <f>IF(SUM('Control Sample Data'!$D$2:$O$97)=0,Calculations!CQ104,Calculations!DS104)</f>
        <v/>
      </c>
      <c r="J103" s="24" t="str">
        <f>IF(SUM('Control Sample Data'!$D$2:$O$97)=0,Calculations!CR104,Calculations!DT104)</f>
        <v/>
      </c>
      <c r="K103" s="24" t="str">
        <f>IF(SUM('Control Sample Data'!$D$2:$O$97)=0,Calculations!CS104,Calculations!DU104)</f>
        <v/>
      </c>
      <c r="L103" s="24" t="str">
        <f>IF(SUM('Control Sample Data'!$D$2:$O$97)=0,Calculations!CT104,Calculations!DV104)</f>
        <v/>
      </c>
      <c r="M103" s="24" t="str">
        <f>IF(SUM('Control Sample Data'!$D$2:$O$97)=0,Calculations!CU104,Calculations!DW104)</f>
        <v/>
      </c>
      <c r="N103" s="24" t="str">
        <f>IF(SUM('Control Sample Data'!$D$2:$O$97)=0,Calculations!CV104,Calculations!DX104)</f>
        <v/>
      </c>
      <c r="O103" s="24" t="str">
        <f>IF(SUM('Control Sample Data'!$D$2:$O$97)=0,Calculations!CW104,Calculations!DY104)</f>
        <v/>
      </c>
      <c r="P103" s="24" t="str">
        <f>IF(SUM('Control Sample Data'!$D$2:$O$97)=0,Calculations!CX104,Calculations!DZ104)</f>
        <v/>
      </c>
      <c r="Q103" s="25" t="str">
        <f>IF(SUM('Control Sample Data'!$D$2:$O$97)=0,Calculations!CY104,Calculations!EA104)</f>
        <v/>
      </c>
    </row>
    <row r="104" spans="1:17" ht="15" customHeight="1" x14ac:dyDescent="0.25">
      <c r="A104" s="15" t="s">
        <v>178</v>
      </c>
      <c r="B104" s="4">
        <f>'Gene Table'!B105</f>
        <v>18447</v>
      </c>
      <c r="C104" s="4" t="str">
        <f>'Gene Table'!C105</f>
        <v>CEBPA</v>
      </c>
      <c r="D104" s="4" t="str">
        <f>'Gene Table'!D105</f>
        <v>c.937_938insAGA</v>
      </c>
      <c r="E104" s="16" t="str">
        <f>'Gene Table'!E105</f>
        <v>SMPH003266A</v>
      </c>
      <c r="F104" s="23" t="str">
        <f>IF(SUM('Control Sample Data'!$D$2:$O$97)=0,Calculations!CN105,Calculations!DP105)</f>
        <v>WT</v>
      </c>
      <c r="G104" s="24" t="str">
        <f>IF(SUM('Control Sample Data'!$D$2:$O$97)=0,Calculations!CO105,Calculations!DQ105)</f>
        <v>WT</v>
      </c>
      <c r="H104" s="24" t="str">
        <f>IF(SUM('Control Sample Data'!$D$2:$O$97)=0,Calculations!CP105,Calculations!DR105)</f>
        <v/>
      </c>
      <c r="I104" s="24" t="str">
        <f>IF(SUM('Control Sample Data'!$D$2:$O$97)=0,Calculations!CQ105,Calculations!DS105)</f>
        <v/>
      </c>
      <c r="J104" s="24" t="str">
        <f>IF(SUM('Control Sample Data'!$D$2:$O$97)=0,Calculations!CR105,Calculations!DT105)</f>
        <v/>
      </c>
      <c r="K104" s="24" t="str">
        <f>IF(SUM('Control Sample Data'!$D$2:$O$97)=0,Calculations!CS105,Calculations!DU105)</f>
        <v/>
      </c>
      <c r="L104" s="24" t="str">
        <f>IF(SUM('Control Sample Data'!$D$2:$O$97)=0,Calculations!CT105,Calculations!DV105)</f>
        <v/>
      </c>
      <c r="M104" s="24" t="str">
        <f>IF(SUM('Control Sample Data'!$D$2:$O$97)=0,Calculations!CU105,Calculations!DW105)</f>
        <v/>
      </c>
      <c r="N104" s="24" t="str">
        <f>IF(SUM('Control Sample Data'!$D$2:$O$97)=0,Calculations!CV105,Calculations!DX105)</f>
        <v/>
      </c>
      <c r="O104" s="24" t="str">
        <f>IF(SUM('Control Sample Data'!$D$2:$O$97)=0,Calculations!CW105,Calculations!DY105)</f>
        <v/>
      </c>
      <c r="P104" s="24" t="str">
        <f>IF(SUM('Control Sample Data'!$D$2:$O$97)=0,Calculations!CX105,Calculations!DZ105)</f>
        <v/>
      </c>
      <c r="Q104" s="25" t="str">
        <f>IF(SUM('Control Sample Data'!$D$2:$O$97)=0,Calculations!CY105,Calculations!EA105)</f>
        <v/>
      </c>
    </row>
    <row r="105" spans="1:17" ht="15" customHeight="1" x14ac:dyDescent="0.25">
      <c r="A105" s="15" t="s">
        <v>180</v>
      </c>
      <c r="B105" s="4">
        <f>'Gene Table'!B106</f>
        <v>18104</v>
      </c>
      <c r="C105" s="4" t="str">
        <f>'Gene Table'!C106</f>
        <v>CEBPA</v>
      </c>
      <c r="D105" s="4" t="str">
        <f>'Gene Table'!D106</f>
        <v>c.937_939delAAG</v>
      </c>
      <c r="E105" s="16" t="str">
        <f>'Gene Table'!E106</f>
        <v>SMPH003187A</v>
      </c>
      <c r="F105" s="23" t="str">
        <f>IF(SUM('Control Sample Data'!$D$2:$O$97)=0,Calculations!CN106,Calculations!DP106)</f>
        <v>Mutant</v>
      </c>
      <c r="G105" s="24" t="str">
        <f>IF(SUM('Control Sample Data'!$D$2:$O$97)=0,Calculations!CO106,Calculations!DQ106)</f>
        <v>WT</v>
      </c>
      <c r="H105" s="24" t="str">
        <f>IF(SUM('Control Sample Data'!$D$2:$O$97)=0,Calculations!CP106,Calculations!DR106)</f>
        <v/>
      </c>
      <c r="I105" s="24" t="str">
        <f>IF(SUM('Control Sample Data'!$D$2:$O$97)=0,Calculations!CQ106,Calculations!DS106)</f>
        <v/>
      </c>
      <c r="J105" s="24" t="str">
        <f>IF(SUM('Control Sample Data'!$D$2:$O$97)=0,Calculations!CR106,Calculations!DT106)</f>
        <v/>
      </c>
      <c r="K105" s="24" t="str">
        <f>IF(SUM('Control Sample Data'!$D$2:$O$97)=0,Calculations!CS106,Calculations!DU106)</f>
        <v/>
      </c>
      <c r="L105" s="24" t="str">
        <f>IF(SUM('Control Sample Data'!$D$2:$O$97)=0,Calculations!CT106,Calculations!DV106)</f>
        <v/>
      </c>
      <c r="M105" s="24" t="str">
        <f>IF(SUM('Control Sample Data'!$D$2:$O$97)=0,Calculations!CU106,Calculations!DW106)</f>
        <v/>
      </c>
      <c r="N105" s="24" t="str">
        <f>IF(SUM('Control Sample Data'!$D$2:$O$97)=0,Calculations!CV106,Calculations!DX106)</f>
        <v/>
      </c>
      <c r="O105" s="24" t="str">
        <f>IF(SUM('Control Sample Data'!$D$2:$O$97)=0,Calculations!CW106,Calculations!DY106)</f>
        <v/>
      </c>
      <c r="P105" s="24" t="str">
        <f>IF(SUM('Control Sample Data'!$D$2:$O$97)=0,Calculations!CX106,Calculations!DZ106)</f>
        <v/>
      </c>
      <c r="Q105" s="25" t="str">
        <f>IF(SUM('Control Sample Data'!$D$2:$O$97)=0,Calculations!CY106,Calculations!EA106)</f>
        <v/>
      </c>
    </row>
    <row r="106" spans="1:17" ht="15" customHeight="1" x14ac:dyDescent="0.25">
      <c r="A106" s="15" t="s">
        <v>182</v>
      </c>
      <c r="B106" s="4">
        <f>'Gene Table'!B107</f>
        <v>18099</v>
      </c>
      <c r="C106" s="4" t="str">
        <f>'Gene Table'!C107</f>
        <v>CEBPA</v>
      </c>
      <c r="D106" s="4" t="str">
        <f>'Gene Table'!D107</f>
        <v>c.939_940insAAG</v>
      </c>
      <c r="E106" s="16" t="str">
        <f>'Gene Table'!E107</f>
        <v>SMPH003179A</v>
      </c>
      <c r="F106" s="23" t="str">
        <f>IF(SUM('Control Sample Data'!$D$2:$O$97)=0,Calculations!CN107,Calculations!DP107)</f>
        <v>WT</v>
      </c>
      <c r="G106" s="24" t="str">
        <f>IF(SUM('Control Sample Data'!$D$2:$O$97)=0,Calculations!CO107,Calculations!DQ107)</f>
        <v>WT</v>
      </c>
      <c r="H106" s="24" t="str">
        <f>IF(SUM('Control Sample Data'!$D$2:$O$97)=0,Calculations!CP107,Calculations!DR107)</f>
        <v/>
      </c>
      <c r="I106" s="24" t="str">
        <f>IF(SUM('Control Sample Data'!$D$2:$O$97)=0,Calculations!CQ107,Calculations!DS107)</f>
        <v/>
      </c>
      <c r="J106" s="24" t="str">
        <f>IF(SUM('Control Sample Data'!$D$2:$O$97)=0,Calculations!CR107,Calculations!DT107)</f>
        <v/>
      </c>
      <c r="K106" s="24" t="str">
        <f>IF(SUM('Control Sample Data'!$D$2:$O$97)=0,Calculations!CS107,Calculations!DU107)</f>
        <v/>
      </c>
      <c r="L106" s="24" t="str">
        <f>IF(SUM('Control Sample Data'!$D$2:$O$97)=0,Calculations!CT107,Calculations!DV107)</f>
        <v/>
      </c>
      <c r="M106" s="24" t="str">
        <f>IF(SUM('Control Sample Data'!$D$2:$O$97)=0,Calculations!CU107,Calculations!DW107)</f>
        <v/>
      </c>
      <c r="N106" s="24" t="str">
        <f>IF(SUM('Control Sample Data'!$D$2:$O$97)=0,Calculations!CV107,Calculations!DX107)</f>
        <v/>
      </c>
      <c r="O106" s="24" t="str">
        <f>IF(SUM('Control Sample Data'!$D$2:$O$97)=0,Calculations!CW107,Calculations!DY107)</f>
        <v/>
      </c>
      <c r="P106" s="24" t="str">
        <f>IF(SUM('Control Sample Data'!$D$2:$O$97)=0,Calculations!CX107,Calculations!DZ107)</f>
        <v/>
      </c>
      <c r="Q106" s="25" t="str">
        <f>IF(SUM('Control Sample Data'!$D$2:$O$97)=0,Calculations!CY107,Calculations!EA107)</f>
        <v/>
      </c>
    </row>
    <row r="107" spans="1:17" ht="15" customHeight="1" x14ac:dyDescent="0.25">
      <c r="A107" s="15" t="s">
        <v>185</v>
      </c>
      <c r="B107" s="4">
        <f>'Gene Table'!B108</f>
        <v>18470</v>
      </c>
      <c r="C107" s="4" t="str">
        <f>'Gene Table'!C108</f>
        <v>CEBPA</v>
      </c>
      <c r="D107" s="4" t="str">
        <f>'Gene Table'!D108</f>
        <v>c.949_950insGTC</v>
      </c>
      <c r="E107" s="16" t="str">
        <f>'Gene Table'!E108</f>
        <v>SMPH003285A</v>
      </c>
      <c r="F107" s="23" t="str">
        <f>IF(SUM('Control Sample Data'!$D$2:$O$97)=0,Calculations!CN108,Calculations!DP108)</f>
        <v>WT</v>
      </c>
      <c r="G107" s="24" t="str">
        <f>IF(SUM('Control Sample Data'!$D$2:$O$97)=0,Calculations!CO108,Calculations!DQ108)</f>
        <v>WT</v>
      </c>
      <c r="H107" s="24" t="str">
        <f>IF(SUM('Control Sample Data'!$D$2:$O$97)=0,Calculations!CP108,Calculations!DR108)</f>
        <v/>
      </c>
      <c r="I107" s="24" t="str">
        <f>IF(SUM('Control Sample Data'!$D$2:$O$97)=0,Calculations!CQ108,Calculations!DS108)</f>
        <v/>
      </c>
      <c r="J107" s="24" t="str">
        <f>IF(SUM('Control Sample Data'!$D$2:$O$97)=0,Calculations!CR108,Calculations!DT108)</f>
        <v/>
      </c>
      <c r="K107" s="24" t="str">
        <f>IF(SUM('Control Sample Data'!$D$2:$O$97)=0,Calculations!CS108,Calculations!DU108)</f>
        <v/>
      </c>
      <c r="L107" s="24" t="str">
        <f>IF(SUM('Control Sample Data'!$D$2:$O$97)=0,Calculations!CT108,Calculations!DV108)</f>
        <v/>
      </c>
      <c r="M107" s="24" t="str">
        <f>IF(SUM('Control Sample Data'!$D$2:$O$97)=0,Calculations!CU108,Calculations!DW108)</f>
        <v/>
      </c>
      <c r="N107" s="24" t="str">
        <f>IF(SUM('Control Sample Data'!$D$2:$O$97)=0,Calculations!CV108,Calculations!DX108)</f>
        <v/>
      </c>
      <c r="O107" s="24" t="str">
        <f>IF(SUM('Control Sample Data'!$D$2:$O$97)=0,Calculations!CW108,Calculations!DY108)</f>
        <v/>
      </c>
      <c r="P107" s="24" t="str">
        <f>IF(SUM('Control Sample Data'!$D$2:$O$97)=0,Calculations!CX108,Calculations!DZ108)</f>
        <v/>
      </c>
      <c r="Q107" s="25" t="str">
        <f>IF(SUM('Control Sample Data'!$D$2:$O$97)=0,Calculations!CY108,Calculations!EA108)</f>
        <v/>
      </c>
    </row>
    <row r="108" spans="1:17" ht="15" customHeight="1" x14ac:dyDescent="0.25">
      <c r="A108" s="15" t="s">
        <v>188</v>
      </c>
      <c r="B108" s="4">
        <f>'Gene Table'!B109</f>
        <v>22973</v>
      </c>
      <c r="C108" s="4" t="str">
        <f>'Gene Table'!C109</f>
        <v>FBXW7</v>
      </c>
      <c r="D108" s="4" t="str">
        <f>'Gene Table'!D109</f>
        <v>c.1177C&gt;T</v>
      </c>
      <c r="E108" s="16" t="str">
        <f>'Gene Table'!E109</f>
        <v>SMPH005399A</v>
      </c>
      <c r="F108" s="23" t="str">
        <f>IF(SUM('Control Sample Data'!$D$2:$O$97)=0,Calculations!CN109,Calculations!DP109)</f>
        <v>WT</v>
      </c>
      <c r="G108" s="24" t="str">
        <f>IF(SUM('Control Sample Data'!$D$2:$O$97)=0,Calculations!CO109,Calculations!DQ109)</f>
        <v>WT</v>
      </c>
      <c r="H108" s="24" t="str">
        <f>IF(SUM('Control Sample Data'!$D$2:$O$97)=0,Calculations!CP109,Calculations!DR109)</f>
        <v/>
      </c>
      <c r="I108" s="24" t="str">
        <f>IF(SUM('Control Sample Data'!$D$2:$O$97)=0,Calculations!CQ109,Calculations!DS109)</f>
        <v/>
      </c>
      <c r="J108" s="24" t="str">
        <f>IF(SUM('Control Sample Data'!$D$2:$O$97)=0,Calculations!CR109,Calculations!DT109)</f>
        <v/>
      </c>
      <c r="K108" s="24" t="str">
        <f>IF(SUM('Control Sample Data'!$D$2:$O$97)=0,Calculations!CS109,Calculations!DU109)</f>
        <v/>
      </c>
      <c r="L108" s="24" t="str">
        <f>IF(SUM('Control Sample Data'!$D$2:$O$97)=0,Calculations!CT109,Calculations!DV109)</f>
        <v/>
      </c>
      <c r="M108" s="24" t="str">
        <f>IF(SUM('Control Sample Data'!$D$2:$O$97)=0,Calculations!CU109,Calculations!DW109)</f>
        <v/>
      </c>
      <c r="N108" s="24" t="str">
        <f>IF(SUM('Control Sample Data'!$D$2:$O$97)=0,Calculations!CV109,Calculations!DX109)</f>
        <v/>
      </c>
      <c r="O108" s="24" t="str">
        <f>IF(SUM('Control Sample Data'!$D$2:$O$97)=0,Calculations!CW109,Calculations!DY109)</f>
        <v/>
      </c>
      <c r="P108" s="24" t="str">
        <f>IF(SUM('Control Sample Data'!$D$2:$O$97)=0,Calculations!CX109,Calculations!DZ109)</f>
        <v/>
      </c>
      <c r="Q108" s="25" t="str">
        <f>IF(SUM('Control Sample Data'!$D$2:$O$97)=0,Calculations!CY109,Calculations!EA109)</f>
        <v/>
      </c>
    </row>
    <row r="109" spans="1:17" ht="15" customHeight="1" x14ac:dyDescent="0.25">
      <c r="A109" s="15" t="s">
        <v>190</v>
      </c>
      <c r="B109" s="4">
        <f>'Gene Table'!B110</f>
        <v>22932</v>
      </c>
      <c r="C109" s="4" t="str">
        <f>'Gene Table'!C110</f>
        <v>FBXW7</v>
      </c>
      <c r="D109" s="4" t="str">
        <f>'Gene Table'!D110</f>
        <v>c.1393C&gt;T</v>
      </c>
      <c r="E109" s="16" t="str">
        <f>'Gene Table'!E110</f>
        <v>SMPH005382A</v>
      </c>
      <c r="F109" s="23" t="str">
        <f>IF(SUM('Control Sample Data'!$D$2:$O$97)=0,Calculations!CN110,Calculations!DP110)</f>
        <v>WT</v>
      </c>
      <c r="G109" s="24" t="str">
        <f>IF(SUM('Control Sample Data'!$D$2:$O$97)=0,Calculations!CO110,Calculations!DQ110)</f>
        <v>WT</v>
      </c>
      <c r="H109" s="24" t="str">
        <f>IF(SUM('Control Sample Data'!$D$2:$O$97)=0,Calculations!CP110,Calculations!DR110)</f>
        <v/>
      </c>
      <c r="I109" s="24" t="str">
        <f>IF(SUM('Control Sample Data'!$D$2:$O$97)=0,Calculations!CQ110,Calculations!DS110)</f>
        <v/>
      </c>
      <c r="J109" s="24" t="str">
        <f>IF(SUM('Control Sample Data'!$D$2:$O$97)=0,Calculations!CR110,Calculations!DT110)</f>
        <v/>
      </c>
      <c r="K109" s="24" t="str">
        <f>IF(SUM('Control Sample Data'!$D$2:$O$97)=0,Calculations!CS110,Calculations!DU110)</f>
        <v/>
      </c>
      <c r="L109" s="24" t="str">
        <f>IF(SUM('Control Sample Data'!$D$2:$O$97)=0,Calculations!CT110,Calculations!DV110)</f>
        <v/>
      </c>
      <c r="M109" s="24" t="str">
        <f>IF(SUM('Control Sample Data'!$D$2:$O$97)=0,Calculations!CU110,Calculations!DW110)</f>
        <v/>
      </c>
      <c r="N109" s="24" t="str">
        <f>IF(SUM('Control Sample Data'!$D$2:$O$97)=0,Calculations!CV110,Calculations!DX110)</f>
        <v/>
      </c>
      <c r="O109" s="24" t="str">
        <f>IF(SUM('Control Sample Data'!$D$2:$O$97)=0,Calculations!CW110,Calculations!DY110)</f>
        <v/>
      </c>
      <c r="P109" s="24" t="str">
        <f>IF(SUM('Control Sample Data'!$D$2:$O$97)=0,Calculations!CX110,Calculations!DZ110)</f>
        <v/>
      </c>
      <c r="Q109" s="25" t="str">
        <f>IF(SUM('Control Sample Data'!$D$2:$O$97)=0,Calculations!CY110,Calculations!EA110)</f>
        <v/>
      </c>
    </row>
    <row r="110" spans="1:17" ht="15" customHeight="1" x14ac:dyDescent="0.25">
      <c r="A110" s="15" t="s">
        <v>4804</v>
      </c>
      <c r="B110" s="4">
        <f>'Gene Table'!B111</f>
        <v>22965</v>
      </c>
      <c r="C110" s="4" t="str">
        <f>'Gene Table'!C111</f>
        <v>FBXW7</v>
      </c>
      <c r="D110" s="4" t="str">
        <f>'Gene Table'!D111</f>
        <v>c.1394G&gt;A</v>
      </c>
      <c r="E110" s="16" t="str">
        <f>'Gene Table'!E111</f>
        <v>SMPH005386A</v>
      </c>
      <c r="F110" s="23" t="str">
        <f>IF(SUM('Control Sample Data'!$D$2:$O$97)=0,Calculations!CN111,Calculations!DP111)</f>
        <v>WT</v>
      </c>
      <c r="G110" s="24" t="str">
        <f>IF(SUM('Control Sample Data'!$D$2:$O$97)=0,Calculations!CO111,Calculations!DQ111)</f>
        <v>WT</v>
      </c>
      <c r="H110" s="24" t="str">
        <f>IF(SUM('Control Sample Data'!$D$2:$O$97)=0,Calculations!CP111,Calculations!DR111)</f>
        <v/>
      </c>
      <c r="I110" s="24" t="str">
        <f>IF(SUM('Control Sample Data'!$D$2:$O$97)=0,Calculations!CQ111,Calculations!DS111)</f>
        <v/>
      </c>
      <c r="J110" s="24" t="str">
        <f>IF(SUM('Control Sample Data'!$D$2:$O$97)=0,Calculations!CR111,Calculations!DT111)</f>
        <v/>
      </c>
      <c r="K110" s="24" t="str">
        <f>IF(SUM('Control Sample Data'!$D$2:$O$97)=0,Calculations!CS111,Calculations!DU111)</f>
        <v/>
      </c>
      <c r="L110" s="24" t="str">
        <f>IF(SUM('Control Sample Data'!$D$2:$O$97)=0,Calculations!CT111,Calculations!DV111)</f>
        <v/>
      </c>
      <c r="M110" s="24" t="str">
        <f>IF(SUM('Control Sample Data'!$D$2:$O$97)=0,Calculations!CU111,Calculations!DW111)</f>
        <v/>
      </c>
      <c r="N110" s="24" t="str">
        <f>IF(SUM('Control Sample Data'!$D$2:$O$97)=0,Calculations!CV111,Calculations!DX111)</f>
        <v/>
      </c>
      <c r="O110" s="24" t="str">
        <f>IF(SUM('Control Sample Data'!$D$2:$O$97)=0,Calculations!CW111,Calculations!DY111)</f>
        <v/>
      </c>
      <c r="P110" s="24" t="str">
        <f>IF(SUM('Control Sample Data'!$D$2:$O$97)=0,Calculations!CX111,Calculations!DZ111)</f>
        <v/>
      </c>
      <c r="Q110" s="25" t="str">
        <f>IF(SUM('Control Sample Data'!$D$2:$O$97)=0,Calculations!CY111,Calculations!EA111)</f>
        <v/>
      </c>
    </row>
    <row r="111" spans="1:17" ht="15" customHeight="1" x14ac:dyDescent="0.25">
      <c r="A111" s="15" t="s">
        <v>4805</v>
      </c>
      <c r="B111" s="4">
        <f>'Gene Table'!B112</f>
        <v>22974</v>
      </c>
      <c r="C111" s="4" t="str">
        <f>'Gene Table'!C112</f>
        <v>FBXW7</v>
      </c>
      <c r="D111" s="4" t="str">
        <f>'Gene Table'!D112</f>
        <v>c.1436G&gt;A</v>
      </c>
      <c r="E111" s="16" t="str">
        <f>'Gene Table'!E112</f>
        <v>SMPH005404A</v>
      </c>
      <c r="F111" s="23" t="str">
        <f>IF(SUM('Control Sample Data'!$D$2:$O$97)=0,Calculations!CN112,Calculations!DP112)</f>
        <v>WT</v>
      </c>
      <c r="G111" s="24" t="str">
        <f>IF(SUM('Control Sample Data'!$D$2:$O$97)=0,Calculations!CO112,Calculations!DQ112)</f>
        <v>WT</v>
      </c>
      <c r="H111" s="24" t="str">
        <f>IF(SUM('Control Sample Data'!$D$2:$O$97)=0,Calculations!CP112,Calculations!DR112)</f>
        <v/>
      </c>
      <c r="I111" s="24" t="str">
        <f>IF(SUM('Control Sample Data'!$D$2:$O$97)=0,Calculations!CQ112,Calculations!DS112)</f>
        <v/>
      </c>
      <c r="J111" s="24" t="str">
        <f>IF(SUM('Control Sample Data'!$D$2:$O$97)=0,Calculations!CR112,Calculations!DT112)</f>
        <v/>
      </c>
      <c r="K111" s="24" t="str">
        <f>IF(SUM('Control Sample Data'!$D$2:$O$97)=0,Calculations!CS112,Calculations!DU112)</f>
        <v/>
      </c>
      <c r="L111" s="24" t="str">
        <f>IF(SUM('Control Sample Data'!$D$2:$O$97)=0,Calculations!CT112,Calculations!DV112)</f>
        <v/>
      </c>
      <c r="M111" s="24" t="str">
        <f>IF(SUM('Control Sample Data'!$D$2:$O$97)=0,Calculations!CU112,Calculations!DW112)</f>
        <v/>
      </c>
      <c r="N111" s="24" t="str">
        <f>IF(SUM('Control Sample Data'!$D$2:$O$97)=0,Calculations!CV112,Calculations!DX112)</f>
        <v/>
      </c>
      <c r="O111" s="24" t="str">
        <f>IF(SUM('Control Sample Data'!$D$2:$O$97)=0,Calculations!CW112,Calculations!DY112)</f>
        <v/>
      </c>
      <c r="P111" s="24" t="str">
        <f>IF(SUM('Control Sample Data'!$D$2:$O$97)=0,Calculations!CX112,Calculations!DZ112)</f>
        <v/>
      </c>
      <c r="Q111" s="25" t="str">
        <f>IF(SUM('Control Sample Data'!$D$2:$O$97)=0,Calculations!CY112,Calculations!EA112)</f>
        <v/>
      </c>
    </row>
    <row r="112" spans="1:17" ht="15" customHeight="1" x14ac:dyDescent="0.25">
      <c r="A112" s="15" t="s">
        <v>4806</v>
      </c>
      <c r="B112" s="4">
        <f>'Gene Table'!B113</f>
        <v>22975</v>
      </c>
      <c r="C112" s="4" t="str">
        <f>'Gene Table'!C113</f>
        <v>FBXW7</v>
      </c>
      <c r="D112" s="4" t="str">
        <f>'Gene Table'!D113</f>
        <v>c.1513C&gt;T</v>
      </c>
      <c r="E112" s="16" t="str">
        <f>'Gene Table'!E113</f>
        <v>SMPH005417A</v>
      </c>
      <c r="F112" s="23" t="str">
        <f>IF(SUM('Control Sample Data'!$D$2:$O$97)=0,Calculations!CN113,Calculations!DP113)</f>
        <v>WT</v>
      </c>
      <c r="G112" s="24" t="str">
        <f>IF(SUM('Control Sample Data'!$D$2:$O$97)=0,Calculations!CO113,Calculations!DQ113)</f>
        <v>Mutant</v>
      </c>
      <c r="H112" s="24" t="str">
        <f>IF(SUM('Control Sample Data'!$D$2:$O$97)=0,Calculations!CP113,Calculations!DR113)</f>
        <v/>
      </c>
      <c r="I112" s="24" t="str">
        <f>IF(SUM('Control Sample Data'!$D$2:$O$97)=0,Calculations!CQ113,Calculations!DS113)</f>
        <v/>
      </c>
      <c r="J112" s="24" t="str">
        <f>IF(SUM('Control Sample Data'!$D$2:$O$97)=0,Calculations!CR113,Calculations!DT113)</f>
        <v/>
      </c>
      <c r="K112" s="24" t="str">
        <f>IF(SUM('Control Sample Data'!$D$2:$O$97)=0,Calculations!CS113,Calculations!DU113)</f>
        <v/>
      </c>
      <c r="L112" s="24" t="str">
        <f>IF(SUM('Control Sample Data'!$D$2:$O$97)=0,Calculations!CT113,Calculations!DV113)</f>
        <v/>
      </c>
      <c r="M112" s="24" t="str">
        <f>IF(SUM('Control Sample Data'!$D$2:$O$97)=0,Calculations!CU113,Calculations!DW113)</f>
        <v/>
      </c>
      <c r="N112" s="24" t="str">
        <f>IF(SUM('Control Sample Data'!$D$2:$O$97)=0,Calculations!CV113,Calculations!DX113)</f>
        <v/>
      </c>
      <c r="O112" s="24" t="str">
        <f>IF(SUM('Control Sample Data'!$D$2:$O$97)=0,Calculations!CW113,Calculations!DY113)</f>
        <v/>
      </c>
      <c r="P112" s="24" t="str">
        <f>IF(SUM('Control Sample Data'!$D$2:$O$97)=0,Calculations!CX113,Calculations!DZ113)</f>
        <v/>
      </c>
      <c r="Q112" s="25" t="str">
        <f>IF(SUM('Control Sample Data'!$D$2:$O$97)=0,Calculations!CY113,Calculations!EA113)</f>
        <v/>
      </c>
    </row>
    <row r="113" spans="1:17" ht="15" customHeight="1" x14ac:dyDescent="0.25">
      <c r="A113" s="15" t="s">
        <v>4807</v>
      </c>
      <c r="B113" s="4">
        <f>'Gene Table'!B114</f>
        <v>22979</v>
      </c>
      <c r="C113" s="4" t="str">
        <f>'Gene Table'!C114</f>
        <v>FBXW7</v>
      </c>
      <c r="D113" s="4" t="str">
        <f>'Gene Table'!D114</f>
        <v>c.1745C&gt;T</v>
      </c>
      <c r="E113" s="16" t="str">
        <f>'Gene Table'!E114</f>
        <v>SMPH005396A</v>
      </c>
      <c r="F113" s="23" t="str">
        <f>IF(SUM('Control Sample Data'!$D$2:$O$97)=0,Calculations!CN114,Calculations!DP114)</f>
        <v>WT</v>
      </c>
      <c r="G113" s="24" t="str">
        <f>IF(SUM('Control Sample Data'!$D$2:$O$97)=0,Calculations!CO114,Calculations!DQ114)</f>
        <v>WT</v>
      </c>
      <c r="H113" s="24" t="str">
        <f>IF(SUM('Control Sample Data'!$D$2:$O$97)=0,Calculations!CP114,Calculations!DR114)</f>
        <v/>
      </c>
      <c r="I113" s="24" t="str">
        <f>IF(SUM('Control Sample Data'!$D$2:$O$97)=0,Calculations!CQ114,Calculations!DS114)</f>
        <v/>
      </c>
      <c r="J113" s="24" t="str">
        <f>IF(SUM('Control Sample Data'!$D$2:$O$97)=0,Calculations!CR114,Calculations!DT114)</f>
        <v/>
      </c>
      <c r="K113" s="24" t="str">
        <f>IF(SUM('Control Sample Data'!$D$2:$O$97)=0,Calculations!CS114,Calculations!DU114)</f>
        <v/>
      </c>
      <c r="L113" s="24" t="str">
        <f>IF(SUM('Control Sample Data'!$D$2:$O$97)=0,Calculations!CT114,Calculations!DV114)</f>
        <v/>
      </c>
      <c r="M113" s="24" t="str">
        <f>IF(SUM('Control Sample Data'!$D$2:$O$97)=0,Calculations!CU114,Calculations!DW114)</f>
        <v/>
      </c>
      <c r="N113" s="24" t="str">
        <f>IF(SUM('Control Sample Data'!$D$2:$O$97)=0,Calculations!CV114,Calculations!DX114)</f>
        <v/>
      </c>
      <c r="O113" s="24" t="str">
        <f>IF(SUM('Control Sample Data'!$D$2:$O$97)=0,Calculations!CW114,Calculations!DY114)</f>
        <v/>
      </c>
      <c r="P113" s="24" t="str">
        <f>IF(SUM('Control Sample Data'!$D$2:$O$97)=0,Calculations!CX114,Calculations!DZ114)</f>
        <v/>
      </c>
      <c r="Q113" s="25" t="str">
        <f>IF(SUM('Control Sample Data'!$D$2:$O$97)=0,Calculations!CY114,Calculations!EA114)</f>
        <v/>
      </c>
    </row>
    <row r="114" spans="1:17" ht="15" customHeight="1" x14ac:dyDescent="0.25">
      <c r="A114" s="15" t="s">
        <v>4808</v>
      </c>
      <c r="B114" s="4">
        <f>'Gene Table'!B115</f>
        <v>22970</v>
      </c>
      <c r="C114" s="4" t="str">
        <f>'Gene Table'!C115</f>
        <v>FBXW7</v>
      </c>
      <c r="D114" s="4" t="str">
        <f>'Gene Table'!D115</f>
        <v>c.670C&gt;T</v>
      </c>
      <c r="E114" s="16" t="str">
        <f>'Gene Table'!E115</f>
        <v>SMPH005394A</v>
      </c>
      <c r="F114" s="23" t="str">
        <f>IF(SUM('Control Sample Data'!$D$2:$O$97)=0,Calculations!CN115,Calculations!DP115)</f>
        <v>WT</v>
      </c>
      <c r="G114" s="24" t="str">
        <f>IF(SUM('Control Sample Data'!$D$2:$O$97)=0,Calculations!CO115,Calculations!DQ115)</f>
        <v>WT</v>
      </c>
      <c r="H114" s="24" t="str">
        <f>IF(SUM('Control Sample Data'!$D$2:$O$97)=0,Calculations!CP115,Calculations!DR115)</f>
        <v/>
      </c>
      <c r="I114" s="24" t="str">
        <f>IF(SUM('Control Sample Data'!$D$2:$O$97)=0,Calculations!CQ115,Calculations!DS115)</f>
        <v/>
      </c>
      <c r="J114" s="24" t="str">
        <f>IF(SUM('Control Sample Data'!$D$2:$O$97)=0,Calculations!CR115,Calculations!DT115)</f>
        <v/>
      </c>
      <c r="K114" s="24" t="str">
        <f>IF(SUM('Control Sample Data'!$D$2:$O$97)=0,Calculations!CS115,Calculations!DU115)</f>
        <v/>
      </c>
      <c r="L114" s="24" t="str">
        <f>IF(SUM('Control Sample Data'!$D$2:$O$97)=0,Calculations!CT115,Calculations!DV115)</f>
        <v/>
      </c>
      <c r="M114" s="24" t="str">
        <f>IF(SUM('Control Sample Data'!$D$2:$O$97)=0,Calculations!CU115,Calculations!DW115)</f>
        <v/>
      </c>
      <c r="N114" s="24" t="str">
        <f>IF(SUM('Control Sample Data'!$D$2:$O$97)=0,Calculations!CV115,Calculations!DX115)</f>
        <v/>
      </c>
      <c r="O114" s="24" t="str">
        <f>IF(SUM('Control Sample Data'!$D$2:$O$97)=0,Calculations!CW115,Calculations!DY115)</f>
        <v/>
      </c>
      <c r="P114" s="24" t="str">
        <f>IF(SUM('Control Sample Data'!$D$2:$O$97)=0,Calculations!CX115,Calculations!DZ115)</f>
        <v/>
      </c>
      <c r="Q114" s="25" t="str">
        <f>IF(SUM('Control Sample Data'!$D$2:$O$97)=0,Calculations!CY115,Calculations!EA115)</f>
        <v/>
      </c>
    </row>
    <row r="115" spans="1:17" ht="15" customHeight="1" x14ac:dyDescent="0.25">
      <c r="A115" s="15" t="s">
        <v>4809</v>
      </c>
      <c r="B115" s="4">
        <f>'Gene Table'!B116</f>
        <v>28759</v>
      </c>
      <c r="C115" s="4" t="str">
        <f>'Gene Table'!C116</f>
        <v>GNAQ</v>
      </c>
      <c r="D115" s="4" t="str">
        <f>'Gene Table'!D116</f>
        <v>c.625_626CA&gt;TT</v>
      </c>
      <c r="E115" s="16" t="str">
        <f>'Gene Table'!E116</f>
        <v>SMPH006152A</v>
      </c>
      <c r="F115" s="23" t="str">
        <f>IF(SUM('Control Sample Data'!$D$2:$O$97)=0,Calculations!CN116,Calculations!DP116)</f>
        <v>WT</v>
      </c>
      <c r="G115" s="24" t="str">
        <f>IF(SUM('Control Sample Data'!$D$2:$O$97)=0,Calculations!CO116,Calculations!DQ116)</f>
        <v>WT</v>
      </c>
      <c r="H115" s="24" t="str">
        <f>IF(SUM('Control Sample Data'!$D$2:$O$97)=0,Calculations!CP116,Calculations!DR116)</f>
        <v/>
      </c>
      <c r="I115" s="24" t="str">
        <f>IF(SUM('Control Sample Data'!$D$2:$O$97)=0,Calculations!CQ116,Calculations!DS116)</f>
        <v/>
      </c>
      <c r="J115" s="24" t="str">
        <f>IF(SUM('Control Sample Data'!$D$2:$O$97)=0,Calculations!CR116,Calculations!DT116)</f>
        <v/>
      </c>
      <c r="K115" s="24" t="str">
        <f>IF(SUM('Control Sample Data'!$D$2:$O$97)=0,Calculations!CS116,Calculations!DU116)</f>
        <v/>
      </c>
      <c r="L115" s="24" t="str">
        <f>IF(SUM('Control Sample Data'!$D$2:$O$97)=0,Calculations!CT116,Calculations!DV116)</f>
        <v/>
      </c>
      <c r="M115" s="24" t="str">
        <f>IF(SUM('Control Sample Data'!$D$2:$O$97)=0,Calculations!CU116,Calculations!DW116)</f>
        <v/>
      </c>
      <c r="N115" s="24" t="str">
        <f>IF(SUM('Control Sample Data'!$D$2:$O$97)=0,Calculations!CV116,Calculations!DX116)</f>
        <v/>
      </c>
      <c r="O115" s="24" t="str">
        <f>IF(SUM('Control Sample Data'!$D$2:$O$97)=0,Calculations!CW116,Calculations!DY116)</f>
        <v/>
      </c>
      <c r="P115" s="24" t="str">
        <f>IF(SUM('Control Sample Data'!$D$2:$O$97)=0,Calculations!CX116,Calculations!DZ116)</f>
        <v/>
      </c>
      <c r="Q115" s="25" t="str">
        <f>IF(SUM('Control Sample Data'!$D$2:$O$97)=0,Calculations!CY116,Calculations!EA116)</f>
        <v/>
      </c>
    </row>
    <row r="116" spans="1:17" ht="15" customHeight="1" x14ac:dyDescent="0.25">
      <c r="A116" s="15" t="s">
        <v>4810</v>
      </c>
      <c r="B116" s="4">
        <f>'Gene Table'!B117</f>
        <v>28758</v>
      </c>
      <c r="C116" s="4" t="str">
        <f>'Gene Table'!C117</f>
        <v>GNAQ</v>
      </c>
      <c r="D116" s="4" t="str">
        <f>'Gene Table'!D117</f>
        <v>c.626A&gt;C</v>
      </c>
      <c r="E116" s="16" t="str">
        <f>'Gene Table'!E117</f>
        <v>SMPH006151A</v>
      </c>
      <c r="F116" s="23" t="str">
        <f>IF(SUM('Control Sample Data'!$D$2:$O$97)=0,Calculations!CN117,Calculations!DP117)</f>
        <v>WT</v>
      </c>
      <c r="G116" s="24" t="str">
        <f>IF(SUM('Control Sample Data'!$D$2:$O$97)=0,Calculations!CO117,Calculations!DQ117)</f>
        <v>WT</v>
      </c>
      <c r="H116" s="24" t="str">
        <f>IF(SUM('Control Sample Data'!$D$2:$O$97)=0,Calculations!CP117,Calculations!DR117)</f>
        <v/>
      </c>
      <c r="I116" s="24" t="str">
        <f>IF(SUM('Control Sample Data'!$D$2:$O$97)=0,Calculations!CQ117,Calculations!DS117)</f>
        <v/>
      </c>
      <c r="J116" s="24" t="str">
        <f>IF(SUM('Control Sample Data'!$D$2:$O$97)=0,Calculations!CR117,Calculations!DT117)</f>
        <v/>
      </c>
      <c r="K116" s="24" t="str">
        <f>IF(SUM('Control Sample Data'!$D$2:$O$97)=0,Calculations!CS117,Calculations!DU117)</f>
        <v/>
      </c>
      <c r="L116" s="24" t="str">
        <f>IF(SUM('Control Sample Data'!$D$2:$O$97)=0,Calculations!CT117,Calculations!DV117)</f>
        <v/>
      </c>
      <c r="M116" s="24" t="str">
        <f>IF(SUM('Control Sample Data'!$D$2:$O$97)=0,Calculations!CU117,Calculations!DW117)</f>
        <v/>
      </c>
      <c r="N116" s="24" t="str">
        <f>IF(SUM('Control Sample Data'!$D$2:$O$97)=0,Calculations!CV117,Calculations!DX117)</f>
        <v/>
      </c>
      <c r="O116" s="24" t="str">
        <f>IF(SUM('Control Sample Data'!$D$2:$O$97)=0,Calculations!CW117,Calculations!DY117)</f>
        <v/>
      </c>
      <c r="P116" s="24" t="str">
        <f>IF(SUM('Control Sample Data'!$D$2:$O$97)=0,Calculations!CX117,Calculations!DZ117)</f>
        <v/>
      </c>
      <c r="Q116" s="25" t="str">
        <f>IF(SUM('Control Sample Data'!$D$2:$O$97)=0,Calculations!CY117,Calculations!EA117)</f>
        <v/>
      </c>
    </row>
    <row r="117" spans="1:17" ht="15" customHeight="1" x14ac:dyDescent="0.25">
      <c r="A117" s="15" t="s">
        <v>4811</v>
      </c>
      <c r="B117" s="4">
        <f>'Gene Table'!B118</f>
        <v>28757</v>
      </c>
      <c r="C117" s="4" t="str">
        <f>'Gene Table'!C118</f>
        <v>GNAQ</v>
      </c>
      <c r="D117" s="4" t="str">
        <f>'Gene Table'!D118</f>
        <v>c.626A&gt;T</v>
      </c>
      <c r="E117" s="16" t="str">
        <f>'Gene Table'!E118</f>
        <v>SMPH006150A</v>
      </c>
      <c r="F117" s="23" t="str">
        <f>IF(SUM('Control Sample Data'!$D$2:$O$97)=0,Calculations!CN118,Calculations!DP118)</f>
        <v>WT</v>
      </c>
      <c r="G117" s="24" t="str">
        <f>IF(SUM('Control Sample Data'!$D$2:$O$97)=0,Calculations!CO118,Calculations!DQ118)</f>
        <v>WT</v>
      </c>
      <c r="H117" s="24" t="str">
        <f>IF(SUM('Control Sample Data'!$D$2:$O$97)=0,Calculations!CP118,Calculations!DR118)</f>
        <v/>
      </c>
      <c r="I117" s="24" t="str">
        <f>IF(SUM('Control Sample Data'!$D$2:$O$97)=0,Calculations!CQ118,Calculations!DS118)</f>
        <v/>
      </c>
      <c r="J117" s="24" t="str">
        <f>IF(SUM('Control Sample Data'!$D$2:$O$97)=0,Calculations!CR118,Calculations!DT118)</f>
        <v/>
      </c>
      <c r="K117" s="24" t="str">
        <f>IF(SUM('Control Sample Data'!$D$2:$O$97)=0,Calculations!CS118,Calculations!DU118)</f>
        <v/>
      </c>
      <c r="L117" s="24" t="str">
        <f>IF(SUM('Control Sample Data'!$D$2:$O$97)=0,Calculations!CT118,Calculations!DV118)</f>
        <v/>
      </c>
      <c r="M117" s="24" t="str">
        <f>IF(SUM('Control Sample Data'!$D$2:$O$97)=0,Calculations!CU118,Calculations!DW118)</f>
        <v/>
      </c>
      <c r="N117" s="24" t="str">
        <f>IF(SUM('Control Sample Data'!$D$2:$O$97)=0,Calculations!CV118,Calculations!DX118)</f>
        <v/>
      </c>
      <c r="O117" s="24" t="str">
        <f>IF(SUM('Control Sample Data'!$D$2:$O$97)=0,Calculations!CW118,Calculations!DY118)</f>
        <v/>
      </c>
      <c r="P117" s="24" t="str">
        <f>IF(SUM('Control Sample Data'!$D$2:$O$97)=0,Calculations!CX118,Calculations!DZ118)</f>
        <v/>
      </c>
      <c r="Q117" s="25" t="str">
        <f>IF(SUM('Control Sample Data'!$D$2:$O$97)=0,Calculations!CY118,Calculations!EA118)</f>
        <v/>
      </c>
    </row>
    <row r="118" spans="1:17" ht="15" customHeight="1" x14ac:dyDescent="0.25">
      <c r="A118" s="15" t="s">
        <v>4812</v>
      </c>
      <c r="B118" s="4">
        <f>'Gene Table'!B119</f>
        <v>21471</v>
      </c>
      <c r="C118" s="4" t="str">
        <f>'Gene Table'!C119</f>
        <v>HNF1A</v>
      </c>
      <c r="D118" s="4" t="str">
        <f>'Gene Table'!D119</f>
        <v>c.617G&gt;T</v>
      </c>
      <c r="E118" s="16" t="str">
        <f>'Gene Table'!E119</f>
        <v>SMPH006413A</v>
      </c>
      <c r="F118" s="23" t="str">
        <f>IF(SUM('Control Sample Data'!$D$2:$O$97)=0,Calculations!CN119,Calculations!DP119)</f>
        <v>WT</v>
      </c>
      <c r="G118" s="24" t="str">
        <f>IF(SUM('Control Sample Data'!$D$2:$O$97)=0,Calculations!CO119,Calculations!DQ119)</f>
        <v>WT</v>
      </c>
      <c r="H118" s="24" t="str">
        <f>IF(SUM('Control Sample Data'!$D$2:$O$97)=0,Calculations!CP119,Calculations!DR119)</f>
        <v/>
      </c>
      <c r="I118" s="24" t="str">
        <f>IF(SUM('Control Sample Data'!$D$2:$O$97)=0,Calculations!CQ119,Calculations!DS119)</f>
        <v/>
      </c>
      <c r="J118" s="24" t="str">
        <f>IF(SUM('Control Sample Data'!$D$2:$O$97)=0,Calculations!CR119,Calculations!DT119)</f>
        <v/>
      </c>
      <c r="K118" s="24" t="str">
        <f>IF(SUM('Control Sample Data'!$D$2:$O$97)=0,Calculations!CS119,Calculations!DU119)</f>
        <v/>
      </c>
      <c r="L118" s="24" t="str">
        <f>IF(SUM('Control Sample Data'!$D$2:$O$97)=0,Calculations!CT119,Calculations!DV119)</f>
        <v/>
      </c>
      <c r="M118" s="24" t="str">
        <f>IF(SUM('Control Sample Data'!$D$2:$O$97)=0,Calculations!CU119,Calculations!DW119)</f>
        <v/>
      </c>
      <c r="N118" s="24" t="str">
        <f>IF(SUM('Control Sample Data'!$D$2:$O$97)=0,Calculations!CV119,Calculations!DX119)</f>
        <v/>
      </c>
      <c r="O118" s="24" t="str">
        <f>IF(SUM('Control Sample Data'!$D$2:$O$97)=0,Calculations!CW119,Calculations!DY119)</f>
        <v/>
      </c>
      <c r="P118" s="24" t="str">
        <f>IF(SUM('Control Sample Data'!$D$2:$O$97)=0,Calculations!CX119,Calculations!DZ119)</f>
        <v/>
      </c>
      <c r="Q118" s="25" t="str">
        <f>IF(SUM('Control Sample Data'!$D$2:$O$97)=0,Calculations!CY119,Calculations!EA119)</f>
        <v/>
      </c>
    </row>
    <row r="119" spans="1:17" ht="15" customHeight="1" x14ac:dyDescent="0.25">
      <c r="A119" s="15" t="s">
        <v>4813</v>
      </c>
      <c r="B119" s="4">
        <f>'Gene Table'!B120</f>
        <v>21478</v>
      </c>
      <c r="C119" s="4" t="str">
        <f>'Gene Table'!C120</f>
        <v>HNF1A</v>
      </c>
      <c r="D119" s="4" t="str">
        <f>'Gene Table'!D120</f>
        <v>c.618G&gt;T</v>
      </c>
      <c r="E119" s="16" t="str">
        <f>'Gene Table'!E120</f>
        <v>SMPH006420A</v>
      </c>
      <c r="F119" s="23" t="str">
        <f>IF(SUM('Control Sample Data'!$D$2:$O$97)=0,Calculations!CN120,Calculations!DP120)</f>
        <v>Mutant</v>
      </c>
      <c r="G119" s="24" t="str">
        <f>IF(SUM('Control Sample Data'!$D$2:$O$97)=0,Calculations!CO120,Calculations!DQ120)</f>
        <v>WT</v>
      </c>
      <c r="H119" s="24" t="str">
        <f>IF(SUM('Control Sample Data'!$D$2:$O$97)=0,Calculations!CP120,Calculations!DR120)</f>
        <v/>
      </c>
      <c r="I119" s="24" t="str">
        <f>IF(SUM('Control Sample Data'!$D$2:$O$97)=0,Calculations!CQ120,Calculations!DS120)</f>
        <v/>
      </c>
      <c r="J119" s="24" t="str">
        <f>IF(SUM('Control Sample Data'!$D$2:$O$97)=0,Calculations!CR120,Calculations!DT120)</f>
        <v/>
      </c>
      <c r="K119" s="24" t="str">
        <f>IF(SUM('Control Sample Data'!$D$2:$O$97)=0,Calculations!CS120,Calculations!DU120)</f>
        <v/>
      </c>
      <c r="L119" s="24" t="str">
        <f>IF(SUM('Control Sample Data'!$D$2:$O$97)=0,Calculations!CT120,Calculations!DV120)</f>
        <v/>
      </c>
      <c r="M119" s="24" t="str">
        <f>IF(SUM('Control Sample Data'!$D$2:$O$97)=0,Calculations!CU120,Calculations!DW120)</f>
        <v/>
      </c>
      <c r="N119" s="24" t="str">
        <f>IF(SUM('Control Sample Data'!$D$2:$O$97)=0,Calculations!CV120,Calculations!DX120)</f>
        <v/>
      </c>
      <c r="O119" s="24" t="str">
        <f>IF(SUM('Control Sample Data'!$D$2:$O$97)=0,Calculations!CW120,Calculations!DY120)</f>
        <v/>
      </c>
      <c r="P119" s="24" t="str">
        <f>IF(SUM('Control Sample Data'!$D$2:$O$97)=0,Calculations!CX120,Calculations!DZ120)</f>
        <v/>
      </c>
      <c r="Q119" s="25" t="str">
        <f>IF(SUM('Control Sample Data'!$D$2:$O$97)=0,Calculations!CY120,Calculations!EA120)</f>
        <v/>
      </c>
    </row>
    <row r="120" spans="1:17" ht="15" customHeight="1" x14ac:dyDescent="0.25">
      <c r="A120" s="15" t="s">
        <v>4814</v>
      </c>
      <c r="B120" s="4">
        <f>'Gene Table'!B121</f>
        <v>24486</v>
      </c>
      <c r="C120" s="4" t="str">
        <f>'Gene Table'!C121</f>
        <v>NF1</v>
      </c>
      <c r="D120" s="4" t="str">
        <f>'Gene Table'!D121</f>
        <v>c.910C&gt;T</v>
      </c>
      <c r="E120" s="16" t="str">
        <f>'Gene Table'!E121</f>
        <v>SMPH008947A</v>
      </c>
      <c r="F120" s="23" t="str">
        <f>IF(SUM('Control Sample Data'!$D$2:$O$97)=0,Calculations!CN121,Calculations!DP121)</f>
        <v>WT</v>
      </c>
      <c r="G120" s="24" t="str">
        <f>IF(SUM('Control Sample Data'!$D$2:$O$97)=0,Calculations!CO121,Calculations!DQ121)</f>
        <v>WT</v>
      </c>
      <c r="H120" s="24" t="str">
        <f>IF(SUM('Control Sample Data'!$D$2:$O$97)=0,Calculations!CP121,Calculations!DR121)</f>
        <v/>
      </c>
      <c r="I120" s="24" t="str">
        <f>IF(SUM('Control Sample Data'!$D$2:$O$97)=0,Calculations!CQ121,Calculations!DS121)</f>
        <v/>
      </c>
      <c r="J120" s="24" t="str">
        <f>IF(SUM('Control Sample Data'!$D$2:$O$97)=0,Calculations!CR121,Calculations!DT121)</f>
        <v/>
      </c>
      <c r="K120" s="24" t="str">
        <f>IF(SUM('Control Sample Data'!$D$2:$O$97)=0,Calculations!CS121,Calculations!DU121)</f>
        <v/>
      </c>
      <c r="L120" s="24" t="str">
        <f>IF(SUM('Control Sample Data'!$D$2:$O$97)=0,Calculations!CT121,Calculations!DV121)</f>
        <v/>
      </c>
      <c r="M120" s="24" t="str">
        <f>IF(SUM('Control Sample Data'!$D$2:$O$97)=0,Calculations!CU121,Calculations!DW121)</f>
        <v/>
      </c>
      <c r="N120" s="24" t="str">
        <f>IF(SUM('Control Sample Data'!$D$2:$O$97)=0,Calculations!CV121,Calculations!DX121)</f>
        <v/>
      </c>
      <c r="O120" s="24" t="str">
        <f>IF(SUM('Control Sample Data'!$D$2:$O$97)=0,Calculations!CW121,Calculations!DY121)</f>
        <v/>
      </c>
      <c r="P120" s="24" t="str">
        <f>IF(SUM('Control Sample Data'!$D$2:$O$97)=0,Calculations!CX121,Calculations!DZ121)</f>
        <v/>
      </c>
      <c r="Q120" s="25" t="str">
        <f>IF(SUM('Control Sample Data'!$D$2:$O$97)=0,Calculations!CY121,Calculations!EA121)</f>
        <v/>
      </c>
    </row>
    <row r="121" spans="1:17" ht="15" customHeight="1" x14ac:dyDescent="0.25">
      <c r="A121" s="15" t="s">
        <v>4815</v>
      </c>
      <c r="B121" s="4">
        <f>'Gene Table'!B122</f>
        <v>22249</v>
      </c>
      <c r="C121" s="4" t="str">
        <f>'Gene Table'!C122</f>
        <v>NF2</v>
      </c>
      <c r="D121" s="4" t="str">
        <f>'Gene Table'!D122</f>
        <v>c.1009C&gt;T</v>
      </c>
      <c r="E121" s="16" t="str">
        <f>'Gene Table'!E122</f>
        <v>SMPH009129A</v>
      </c>
      <c r="F121" s="23" t="str">
        <f>IF(SUM('Control Sample Data'!$D$2:$O$97)=0,Calculations!CN122,Calculations!DP122)</f>
        <v>Mutant</v>
      </c>
      <c r="G121" s="24" t="str">
        <f>IF(SUM('Control Sample Data'!$D$2:$O$97)=0,Calculations!CO122,Calculations!DQ122)</f>
        <v>WT</v>
      </c>
      <c r="H121" s="24" t="str">
        <f>IF(SUM('Control Sample Data'!$D$2:$O$97)=0,Calculations!CP122,Calculations!DR122)</f>
        <v/>
      </c>
      <c r="I121" s="24" t="str">
        <f>IF(SUM('Control Sample Data'!$D$2:$O$97)=0,Calculations!CQ122,Calculations!DS122)</f>
        <v/>
      </c>
      <c r="J121" s="24" t="str">
        <f>IF(SUM('Control Sample Data'!$D$2:$O$97)=0,Calculations!CR122,Calculations!DT122)</f>
        <v/>
      </c>
      <c r="K121" s="24" t="str">
        <f>IF(SUM('Control Sample Data'!$D$2:$O$97)=0,Calculations!CS122,Calculations!DU122)</f>
        <v/>
      </c>
      <c r="L121" s="24" t="str">
        <f>IF(SUM('Control Sample Data'!$D$2:$O$97)=0,Calculations!CT122,Calculations!DV122)</f>
        <v/>
      </c>
      <c r="M121" s="24" t="str">
        <f>IF(SUM('Control Sample Data'!$D$2:$O$97)=0,Calculations!CU122,Calculations!DW122)</f>
        <v/>
      </c>
      <c r="N121" s="24" t="str">
        <f>IF(SUM('Control Sample Data'!$D$2:$O$97)=0,Calculations!CV122,Calculations!DX122)</f>
        <v/>
      </c>
      <c r="O121" s="24" t="str">
        <f>IF(SUM('Control Sample Data'!$D$2:$O$97)=0,Calculations!CW122,Calculations!DY122)</f>
        <v/>
      </c>
      <c r="P121" s="24" t="str">
        <f>IF(SUM('Control Sample Data'!$D$2:$O$97)=0,Calculations!CX122,Calculations!DZ122)</f>
        <v/>
      </c>
      <c r="Q121" s="25" t="str">
        <f>IF(SUM('Control Sample Data'!$D$2:$O$97)=0,Calculations!CY122,Calculations!EA122)</f>
        <v/>
      </c>
    </row>
    <row r="122" spans="1:17" ht="15" customHeight="1" x14ac:dyDescent="0.25">
      <c r="A122" s="15" t="s">
        <v>192</v>
      </c>
      <c r="B122" s="4">
        <f>'Gene Table'!B123</f>
        <v>21990</v>
      </c>
      <c r="C122" s="4" t="str">
        <f>'Gene Table'!C123</f>
        <v>NF2</v>
      </c>
      <c r="D122" s="4" t="str">
        <f>'Gene Table'!D123</f>
        <v>c.1021C&gt;T</v>
      </c>
      <c r="E122" s="16" t="str">
        <f>'Gene Table'!E123</f>
        <v>SMPH009122A</v>
      </c>
      <c r="F122" s="23" t="str">
        <f>IF(SUM('Control Sample Data'!$D$2:$O$97)=0,Calculations!CN123,Calculations!DP123)</f>
        <v>Mutant</v>
      </c>
      <c r="G122" s="24" t="str">
        <f>IF(SUM('Control Sample Data'!$D$2:$O$97)=0,Calculations!CO123,Calculations!DQ123)</f>
        <v>WT</v>
      </c>
      <c r="H122" s="24" t="str">
        <f>IF(SUM('Control Sample Data'!$D$2:$O$97)=0,Calculations!CP123,Calculations!DR123)</f>
        <v/>
      </c>
      <c r="I122" s="24" t="str">
        <f>IF(SUM('Control Sample Data'!$D$2:$O$97)=0,Calculations!CQ123,Calculations!DS123)</f>
        <v/>
      </c>
      <c r="J122" s="24" t="str">
        <f>IF(SUM('Control Sample Data'!$D$2:$O$97)=0,Calculations!CR123,Calculations!DT123)</f>
        <v/>
      </c>
      <c r="K122" s="24" t="str">
        <f>IF(SUM('Control Sample Data'!$D$2:$O$97)=0,Calculations!CS123,Calculations!DU123)</f>
        <v/>
      </c>
      <c r="L122" s="24" t="str">
        <f>IF(SUM('Control Sample Data'!$D$2:$O$97)=0,Calculations!CT123,Calculations!DV123)</f>
        <v/>
      </c>
      <c r="M122" s="24" t="str">
        <f>IF(SUM('Control Sample Data'!$D$2:$O$97)=0,Calculations!CU123,Calculations!DW123)</f>
        <v/>
      </c>
      <c r="N122" s="24" t="str">
        <f>IF(SUM('Control Sample Data'!$D$2:$O$97)=0,Calculations!CV123,Calculations!DX123)</f>
        <v/>
      </c>
      <c r="O122" s="24" t="str">
        <f>IF(SUM('Control Sample Data'!$D$2:$O$97)=0,Calculations!CW123,Calculations!DY123)</f>
        <v/>
      </c>
      <c r="P122" s="24" t="str">
        <f>IF(SUM('Control Sample Data'!$D$2:$O$97)=0,Calculations!CX123,Calculations!DZ123)</f>
        <v/>
      </c>
      <c r="Q122" s="25" t="str">
        <f>IF(SUM('Control Sample Data'!$D$2:$O$97)=0,Calculations!CY123,Calculations!EA123)</f>
        <v/>
      </c>
    </row>
    <row r="123" spans="1:17" ht="15" customHeight="1" x14ac:dyDescent="0.25">
      <c r="A123" s="15" t="s">
        <v>194</v>
      </c>
      <c r="B123" s="4">
        <f>'Gene Table'!B124</f>
        <v>22250</v>
      </c>
      <c r="C123" s="4" t="str">
        <f>'Gene Table'!C124</f>
        <v>NF2</v>
      </c>
      <c r="D123" s="4" t="str">
        <f>'Gene Table'!D124</f>
        <v>c.1084C&gt;T</v>
      </c>
      <c r="E123" s="16" t="str">
        <f>'Gene Table'!E124</f>
        <v>SMPH009130A</v>
      </c>
      <c r="F123" s="23" t="str">
        <f>IF(SUM('Control Sample Data'!$D$2:$O$97)=0,Calculations!CN124,Calculations!DP124)</f>
        <v>Mutant</v>
      </c>
      <c r="G123" s="24" t="str">
        <f>IF(SUM('Control Sample Data'!$D$2:$O$97)=0,Calculations!CO124,Calculations!DQ124)</f>
        <v>WT</v>
      </c>
      <c r="H123" s="24" t="str">
        <f>IF(SUM('Control Sample Data'!$D$2:$O$97)=0,Calculations!CP124,Calculations!DR124)</f>
        <v/>
      </c>
      <c r="I123" s="24" t="str">
        <f>IF(SUM('Control Sample Data'!$D$2:$O$97)=0,Calculations!CQ124,Calculations!DS124)</f>
        <v/>
      </c>
      <c r="J123" s="24" t="str">
        <f>IF(SUM('Control Sample Data'!$D$2:$O$97)=0,Calculations!CR124,Calculations!DT124)</f>
        <v/>
      </c>
      <c r="K123" s="24" t="str">
        <f>IF(SUM('Control Sample Data'!$D$2:$O$97)=0,Calculations!CS124,Calculations!DU124)</f>
        <v/>
      </c>
      <c r="L123" s="24" t="str">
        <f>IF(SUM('Control Sample Data'!$D$2:$O$97)=0,Calculations!CT124,Calculations!DV124)</f>
        <v/>
      </c>
      <c r="M123" s="24" t="str">
        <f>IF(SUM('Control Sample Data'!$D$2:$O$97)=0,Calculations!CU124,Calculations!DW124)</f>
        <v/>
      </c>
      <c r="N123" s="24" t="str">
        <f>IF(SUM('Control Sample Data'!$D$2:$O$97)=0,Calculations!CV124,Calculations!DX124)</f>
        <v/>
      </c>
      <c r="O123" s="24" t="str">
        <f>IF(SUM('Control Sample Data'!$D$2:$O$97)=0,Calculations!CW124,Calculations!DY124)</f>
        <v/>
      </c>
      <c r="P123" s="24" t="str">
        <f>IF(SUM('Control Sample Data'!$D$2:$O$97)=0,Calculations!CX124,Calculations!DZ124)</f>
        <v/>
      </c>
      <c r="Q123" s="25" t="str">
        <f>IF(SUM('Control Sample Data'!$D$2:$O$97)=0,Calculations!CY124,Calculations!EA124)</f>
        <v/>
      </c>
    </row>
    <row r="124" spans="1:17" ht="15" customHeight="1" x14ac:dyDescent="0.25">
      <c r="A124" s="15" t="s">
        <v>196</v>
      </c>
      <c r="B124" s="4">
        <f>'Gene Table'!B125</f>
        <v>22210</v>
      </c>
      <c r="C124" s="4" t="str">
        <f>'Gene Table'!C125</f>
        <v>NF2</v>
      </c>
      <c r="D124" s="4" t="str">
        <f>'Gene Table'!D125</f>
        <v>c.1198C&gt;T</v>
      </c>
      <c r="E124" s="16" t="str">
        <f>'Gene Table'!E125</f>
        <v>SMPH009115A</v>
      </c>
      <c r="F124" s="23" t="str">
        <f>IF(SUM('Control Sample Data'!$D$2:$O$97)=0,Calculations!CN125,Calculations!DP125)</f>
        <v>Mutant</v>
      </c>
      <c r="G124" s="24" t="str">
        <f>IF(SUM('Control Sample Data'!$D$2:$O$97)=0,Calculations!CO125,Calculations!DQ125)</f>
        <v>WT</v>
      </c>
      <c r="H124" s="24" t="str">
        <f>IF(SUM('Control Sample Data'!$D$2:$O$97)=0,Calculations!CP125,Calculations!DR125)</f>
        <v/>
      </c>
      <c r="I124" s="24" t="str">
        <f>IF(SUM('Control Sample Data'!$D$2:$O$97)=0,Calculations!CQ125,Calculations!DS125)</f>
        <v/>
      </c>
      <c r="J124" s="24" t="str">
        <f>IF(SUM('Control Sample Data'!$D$2:$O$97)=0,Calculations!CR125,Calculations!DT125)</f>
        <v/>
      </c>
      <c r="K124" s="24" t="str">
        <f>IF(SUM('Control Sample Data'!$D$2:$O$97)=0,Calculations!CS125,Calculations!DU125)</f>
        <v/>
      </c>
      <c r="L124" s="24" t="str">
        <f>IF(SUM('Control Sample Data'!$D$2:$O$97)=0,Calculations!CT125,Calculations!DV125)</f>
        <v/>
      </c>
      <c r="M124" s="24" t="str">
        <f>IF(SUM('Control Sample Data'!$D$2:$O$97)=0,Calculations!CU125,Calculations!DW125)</f>
        <v/>
      </c>
      <c r="N124" s="24" t="str">
        <f>IF(SUM('Control Sample Data'!$D$2:$O$97)=0,Calculations!CV125,Calculations!DX125)</f>
        <v/>
      </c>
      <c r="O124" s="24" t="str">
        <f>IF(SUM('Control Sample Data'!$D$2:$O$97)=0,Calculations!CW125,Calculations!DY125)</f>
        <v/>
      </c>
      <c r="P124" s="24" t="str">
        <f>IF(SUM('Control Sample Data'!$D$2:$O$97)=0,Calculations!CX125,Calculations!DZ125)</f>
        <v/>
      </c>
      <c r="Q124" s="25" t="str">
        <f>IF(SUM('Control Sample Data'!$D$2:$O$97)=0,Calculations!CY125,Calculations!EA125)</f>
        <v/>
      </c>
    </row>
    <row r="125" spans="1:17" ht="15" customHeight="1" x14ac:dyDescent="0.25">
      <c r="A125" s="15" t="s">
        <v>198</v>
      </c>
      <c r="B125" s="4">
        <f>'Gene Table'!B126</f>
        <v>22209</v>
      </c>
      <c r="C125" s="4" t="str">
        <f>'Gene Table'!C126</f>
        <v>NF2</v>
      </c>
      <c r="D125" s="4" t="str">
        <f>'Gene Table'!D126</f>
        <v>c.1228C&gt;T</v>
      </c>
      <c r="E125" s="16" t="str">
        <f>'Gene Table'!E126</f>
        <v>SMPH009114A</v>
      </c>
      <c r="F125" s="23" t="str">
        <f>IF(SUM('Control Sample Data'!$D$2:$O$97)=0,Calculations!CN126,Calculations!DP126)</f>
        <v>Mutant</v>
      </c>
      <c r="G125" s="24" t="str">
        <f>IF(SUM('Control Sample Data'!$D$2:$O$97)=0,Calculations!CO126,Calculations!DQ126)</f>
        <v>WT</v>
      </c>
      <c r="H125" s="24" t="str">
        <f>IF(SUM('Control Sample Data'!$D$2:$O$97)=0,Calculations!CP126,Calculations!DR126)</f>
        <v/>
      </c>
      <c r="I125" s="24" t="str">
        <f>IF(SUM('Control Sample Data'!$D$2:$O$97)=0,Calculations!CQ126,Calculations!DS126)</f>
        <v/>
      </c>
      <c r="J125" s="24" t="str">
        <f>IF(SUM('Control Sample Data'!$D$2:$O$97)=0,Calculations!CR126,Calculations!DT126)</f>
        <v/>
      </c>
      <c r="K125" s="24" t="str">
        <f>IF(SUM('Control Sample Data'!$D$2:$O$97)=0,Calculations!CS126,Calculations!DU126)</f>
        <v/>
      </c>
      <c r="L125" s="24" t="str">
        <f>IF(SUM('Control Sample Data'!$D$2:$O$97)=0,Calculations!CT126,Calculations!DV126)</f>
        <v/>
      </c>
      <c r="M125" s="24" t="str">
        <f>IF(SUM('Control Sample Data'!$D$2:$O$97)=0,Calculations!CU126,Calculations!DW126)</f>
        <v/>
      </c>
      <c r="N125" s="24" t="str">
        <f>IF(SUM('Control Sample Data'!$D$2:$O$97)=0,Calculations!CV126,Calculations!DX126)</f>
        <v/>
      </c>
      <c r="O125" s="24" t="str">
        <f>IF(SUM('Control Sample Data'!$D$2:$O$97)=0,Calculations!CW126,Calculations!DY126)</f>
        <v/>
      </c>
      <c r="P125" s="24" t="str">
        <f>IF(SUM('Control Sample Data'!$D$2:$O$97)=0,Calculations!CX126,Calculations!DZ126)</f>
        <v/>
      </c>
      <c r="Q125" s="25" t="str">
        <f>IF(SUM('Control Sample Data'!$D$2:$O$97)=0,Calculations!CY126,Calculations!EA126)</f>
        <v/>
      </c>
    </row>
    <row r="126" spans="1:17" ht="15" customHeight="1" x14ac:dyDescent="0.25">
      <c r="A126" s="15" t="s">
        <v>200</v>
      </c>
      <c r="B126" s="4">
        <f>'Gene Table'!B127</f>
        <v>23667</v>
      </c>
      <c r="C126" s="4" t="str">
        <f>'Gene Table'!C127</f>
        <v>NF2</v>
      </c>
      <c r="D126" s="4" t="str">
        <f>'Gene Table'!D127</f>
        <v>c.1396C&gt;T</v>
      </c>
      <c r="E126" s="16" t="str">
        <f>'Gene Table'!E127</f>
        <v>SMPH009308A</v>
      </c>
      <c r="F126" s="23" t="str">
        <f>IF(SUM('Control Sample Data'!$D$2:$O$97)=0,Calculations!CN127,Calculations!DP127)</f>
        <v>Mutant</v>
      </c>
      <c r="G126" s="24" t="str">
        <f>IF(SUM('Control Sample Data'!$D$2:$O$97)=0,Calculations!CO127,Calculations!DQ127)</f>
        <v>WT</v>
      </c>
      <c r="H126" s="24" t="str">
        <f>IF(SUM('Control Sample Data'!$D$2:$O$97)=0,Calculations!CP127,Calculations!DR127)</f>
        <v/>
      </c>
      <c r="I126" s="24" t="str">
        <f>IF(SUM('Control Sample Data'!$D$2:$O$97)=0,Calculations!CQ127,Calculations!DS127)</f>
        <v/>
      </c>
      <c r="J126" s="24" t="str">
        <f>IF(SUM('Control Sample Data'!$D$2:$O$97)=0,Calculations!CR127,Calculations!DT127)</f>
        <v/>
      </c>
      <c r="K126" s="24" t="str">
        <f>IF(SUM('Control Sample Data'!$D$2:$O$97)=0,Calculations!CS127,Calculations!DU127)</f>
        <v/>
      </c>
      <c r="L126" s="24" t="str">
        <f>IF(SUM('Control Sample Data'!$D$2:$O$97)=0,Calculations!CT127,Calculations!DV127)</f>
        <v/>
      </c>
      <c r="M126" s="24" t="str">
        <f>IF(SUM('Control Sample Data'!$D$2:$O$97)=0,Calculations!CU127,Calculations!DW127)</f>
        <v/>
      </c>
      <c r="N126" s="24" t="str">
        <f>IF(SUM('Control Sample Data'!$D$2:$O$97)=0,Calculations!CV127,Calculations!DX127)</f>
        <v/>
      </c>
      <c r="O126" s="24" t="str">
        <f>IF(SUM('Control Sample Data'!$D$2:$O$97)=0,Calculations!CW127,Calculations!DY127)</f>
        <v/>
      </c>
      <c r="P126" s="24" t="str">
        <f>IF(SUM('Control Sample Data'!$D$2:$O$97)=0,Calculations!CX127,Calculations!DZ127)</f>
        <v/>
      </c>
      <c r="Q126" s="25" t="str">
        <f>IF(SUM('Control Sample Data'!$D$2:$O$97)=0,Calculations!CY127,Calculations!EA127)</f>
        <v/>
      </c>
    </row>
    <row r="127" spans="1:17" ht="15" customHeight="1" x14ac:dyDescent="0.25">
      <c r="A127" s="15" t="s">
        <v>202</v>
      </c>
      <c r="B127" s="4">
        <f>'Gene Table'!B128</f>
        <v>21991</v>
      </c>
      <c r="C127" s="4" t="str">
        <f>'Gene Table'!C128</f>
        <v>NF2</v>
      </c>
      <c r="D127" s="4" t="str">
        <f>'Gene Table'!D128</f>
        <v>c.169C&gt;T</v>
      </c>
      <c r="E127" s="16" t="str">
        <f>'Gene Table'!E128</f>
        <v>SMPH009090A</v>
      </c>
      <c r="F127" s="23" t="str">
        <f>IF(SUM('Control Sample Data'!$D$2:$O$97)=0,Calculations!CN128,Calculations!DP128)</f>
        <v>Mutant</v>
      </c>
      <c r="G127" s="24" t="str">
        <f>IF(SUM('Control Sample Data'!$D$2:$O$97)=0,Calculations!CO128,Calculations!DQ128)</f>
        <v>WT</v>
      </c>
      <c r="H127" s="24" t="str">
        <f>IF(SUM('Control Sample Data'!$D$2:$O$97)=0,Calculations!CP128,Calculations!DR128)</f>
        <v/>
      </c>
      <c r="I127" s="24" t="str">
        <f>IF(SUM('Control Sample Data'!$D$2:$O$97)=0,Calculations!CQ128,Calculations!DS128)</f>
        <v/>
      </c>
      <c r="J127" s="24" t="str">
        <f>IF(SUM('Control Sample Data'!$D$2:$O$97)=0,Calculations!CR128,Calculations!DT128)</f>
        <v/>
      </c>
      <c r="K127" s="24" t="str">
        <f>IF(SUM('Control Sample Data'!$D$2:$O$97)=0,Calculations!CS128,Calculations!DU128)</f>
        <v/>
      </c>
      <c r="L127" s="24" t="str">
        <f>IF(SUM('Control Sample Data'!$D$2:$O$97)=0,Calculations!CT128,Calculations!DV128)</f>
        <v/>
      </c>
      <c r="M127" s="24" t="str">
        <f>IF(SUM('Control Sample Data'!$D$2:$O$97)=0,Calculations!CU128,Calculations!DW128)</f>
        <v/>
      </c>
      <c r="N127" s="24" t="str">
        <f>IF(SUM('Control Sample Data'!$D$2:$O$97)=0,Calculations!CV128,Calculations!DX128)</f>
        <v/>
      </c>
      <c r="O127" s="24" t="str">
        <f>IF(SUM('Control Sample Data'!$D$2:$O$97)=0,Calculations!CW128,Calculations!DY128)</f>
        <v/>
      </c>
      <c r="P127" s="24" t="str">
        <f>IF(SUM('Control Sample Data'!$D$2:$O$97)=0,Calculations!CX128,Calculations!DZ128)</f>
        <v/>
      </c>
      <c r="Q127" s="25" t="str">
        <f>IF(SUM('Control Sample Data'!$D$2:$O$97)=0,Calculations!CY128,Calculations!EA128)</f>
        <v/>
      </c>
    </row>
    <row r="128" spans="1:17" ht="15" customHeight="1" x14ac:dyDescent="0.25">
      <c r="A128" s="15" t="s">
        <v>204</v>
      </c>
      <c r="B128" s="4">
        <f>'Gene Table'!B129</f>
        <v>22240</v>
      </c>
      <c r="C128" s="4" t="str">
        <f>'Gene Table'!C129</f>
        <v>NF2</v>
      </c>
      <c r="D128" s="4" t="str">
        <f>'Gene Table'!D129</f>
        <v>c.634C&gt;T</v>
      </c>
      <c r="E128" s="16" t="str">
        <f>'Gene Table'!E129</f>
        <v>SMPH009212A</v>
      </c>
      <c r="F128" s="23" t="str">
        <f>IF(SUM('Control Sample Data'!$D$2:$O$97)=0,Calculations!CN129,Calculations!DP129)</f>
        <v>Mutant</v>
      </c>
      <c r="G128" s="24" t="str">
        <f>IF(SUM('Control Sample Data'!$D$2:$O$97)=0,Calculations!CO129,Calculations!DQ129)</f>
        <v>WT</v>
      </c>
      <c r="H128" s="24" t="str">
        <f>IF(SUM('Control Sample Data'!$D$2:$O$97)=0,Calculations!CP129,Calculations!DR129)</f>
        <v/>
      </c>
      <c r="I128" s="24" t="str">
        <f>IF(SUM('Control Sample Data'!$D$2:$O$97)=0,Calculations!CQ129,Calculations!DS129)</f>
        <v/>
      </c>
      <c r="J128" s="24" t="str">
        <f>IF(SUM('Control Sample Data'!$D$2:$O$97)=0,Calculations!CR129,Calculations!DT129)</f>
        <v/>
      </c>
      <c r="K128" s="24" t="str">
        <f>IF(SUM('Control Sample Data'!$D$2:$O$97)=0,Calculations!CS129,Calculations!DU129)</f>
        <v/>
      </c>
      <c r="L128" s="24" t="str">
        <f>IF(SUM('Control Sample Data'!$D$2:$O$97)=0,Calculations!CT129,Calculations!DV129)</f>
        <v/>
      </c>
      <c r="M128" s="24" t="str">
        <f>IF(SUM('Control Sample Data'!$D$2:$O$97)=0,Calculations!CU129,Calculations!DW129)</f>
        <v/>
      </c>
      <c r="N128" s="24" t="str">
        <f>IF(SUM('Control Sample Data'!$D$2:$O$97)=0,Calculations!CV129,Calculations!DX129)</f>
        <v/>
      </c>
      <c r="O128" s="24" t="str">
        <f>IF(SUM('Control Sample Data'!$D$2:$O$97)=0,Calculations!CW129,Calculations!DY129)</f>
        <v/>
      </c>
      <c r="P128" s="24" t="str">
        <f>IF(SUM('Control Sample Data'!$D$2:$O$97)=0,Calculations!CX129,Calculations!DZ129)</f>
        <v/>
      </c>
      <c r="Q128" s="25" t="str">
        <f>IF(SUM('Control Sample Data'!$D$2:$O$97)=0,Calculations!CY129,Calculations!EA129)</f>
        <v/>
      </c>
    </row>
    <row r="129" spans="1:17" ht="15" customHeight="1" x14ac:dyDescent="0.25">
      <c r="A129" s="15" t="s">
        <v>206</v>
      </c>
      <c r="B129" s="4">
        <f>'Gene Table'!B130</f>
        <v>22454</v>
      </c>
      <c r="C129" s="4" t="str">
        <f>'Gene Table'!C130</f>
        <v>NF2</v>
      </c>
      <c r="D129" s="4" t="str">
        <f>'Gene Table'!D130</f>
        <v>c.655G&gt;A</v>
      </c>
      <c r="E129" s="16" t="str">
        <f>'Gene Table'!E130</f>
        <v>SMPH009289A</v>
      </c>
      <c r="F129" s="23" t="str">
        <f>IF(SUM('Control Sample Data'!$D$2:$O$97)=0,Calculations!CN130,Calculations!DP130)</f>
        <v>Mutant</v>
      </c>
      <c r="G129" s="24" t="str">
        <f>IF(SUM('Control Sample Data'!$D$2:$O$97)=0,Calculations!CO130,Calculations!DQ130)</f>
        <v>WT</v>
      </c>
      <c r="H129" s="24" t="str">
        <f>IF(SUM('Control Sample Data'!$D$2:$O$97)=0,Calculations!CP130,Calculations!DR130)</f>
        <v/>
      </c>
      <c r="I129" s="24" t="str">
        <f>IF(SUM('Control Sample Data'!$D$2:$O$97)=0,Calculations!CQ130,Calculations!DS130)</f>
        <v/>
      </c>
      <c r="J129" s="24" t="str">
        <f>IF(SUM('Control Sample Data'!$D$2:$O$97)=0,Calculations!CR130,Calculations!DT130)</f>
        <v/>
      </c>
      <c r="K129" s="24" t="str">
        <f>IF(SUM('Control Sample Data'!$D$2:$O$97)=0,Calculations!CS130,Calculations!DU130)</f>
        <v/>
      </c>
      <c r="L129" s="24" t="str">
        <f>IF(SUM('Control Sample Data'!$D$2:$O$97)=0,Calculations!CT130,Calculations!DV130)</f>
        <v/>
      </c>
      <c r="M129" s="24" t="str">
        <f>IF(SUM('Control Sample Data'!$D$2:$O$97)=0,Calculations!CU130,Calculations!DW130)</f>
        <v/>
      </c>
      <c r="N129" s="24" t="str">
        <f>IF(SUM('Control Sample Data'!$D$2:$O$97)=0,Calculations!CV130,Calculations!DX130)</f>
        <v/>
      </c>
      <c r="O129" s="24" t="str">
        <f>IF(SUM('Control Sample Data'!$D$2:$O$97)=0,Calculations!CW130,Calculations!DY130)</f>
        <v/>
      </c>
      <c r="P129" s="24" t="str">
        <f>IF(SUM('Control Sample Data'!$D$2:$O$97)=0,Calculations!CX130,Calculations!DZ130)</f>
        <v/>
      </c>
      <c r="Q129" s="25" t="str">
        <f>IF(SUM('Control Sample Data'!$D$2:$O$97)=0,Calculations!CY130,Calculations!EA130)</f>
        <v/>
      </c>
    </row>
    <row r="130" spans="1:17" ht="15" customHeight="1" x14ac:dyDescent="0.25">
      <c r="A130" s="15" t="s">
        <v>209</v>
      </c>
      <c r="B130" s="4">
        <f>'Gene Table'!B131</f>
        <v>22000</v>
      </c>
      <c r="C130" s="4" t="str">
        <f>'Gene Table'!C131</f>
        <v>NF2</v>
      </c>
      <c r="D130" s="4" t="str">
        <f>'Gene Table'!D131</f>
        <v>c.784C&gt;T</v>
      </c>
      <c r="E130" s="16" t="str">
        <f>'Gene Table'!E131</f>
        <v>SMPH009108A</v>
      </c>
      <c r="F130" s="23" t="str">
        <f>IF(SUM('Control Sample Data'!$D$2:$O$97)=0,Calculations!CN131,Calculations!DP131)</f>
        <v>Mutant</v>
      </c>
      <c r="G130" s="24" t="str">
        <f>IF(SUM('Control Sample Data'!$D$2:$O$97)=0,Calculations!CO131,Calculations!DQ131)</f>
        <v>WT</v>
      </c>
      <c r="H130" s="24" t="str">
        <f>IF(SUM('Control Sample Data'!$D$2:$O$97)=0,Calculations!CP131,Calculations!DR131)</f>
        <v/>
      </c>
      <c r="I130" s="24" t="str">
        <f>IF(SUM('Control Sample Data'!$D$2:$O$97)=0,Calculations!CQ131,Calculations!DS131)</f>
        <v/>
      </c>
      <c r="J130" s="24" t="str">
        <f>IF(SUM('Control Sample Data'!$D$2:$O$97)=0,Calculations!CR131,Calculations!DT131)</f>
        <v/>
      </c>
      <c r="K130" s="24" t="str">
        <f>IF(SUM('Control Sample Data'!$D$2:$O$97)=0,Calculations!CS131,Calculations!DU131)</f>
        <v/>
      </c>
      <c r="L130" s="24" t="str">
        <f>IF(SUM('Control Sample Data'!$D$2:$O$97)=0,Calculations!CT131,Calculations!DV131)</f>
        <v/>
      </c>
      <c r="M130" s="24" t="str">
        <f>IF(SUM('Control Sample Data'!$D$2:$O$97)=0,Calculations!CU131,Calculations!DW131)</f>
        <v/>
      </c>
      <c r="N130" s="24" t="str">
        <f>IF(SUM('Control Sample Data'!$D$2:$O$97)=0,Calculations!CV131,Calculations!DX131)</f>
        <v/>
      </c>
      <c r="O130" s="24" t="str">
        <f>IF(SUM('Control Sample Data'!$D$2:$O$97)=0,Calculations!CW131,Calculations!DY131)</f>
        <v/>
      </c>
      <c r="P130" s="24" t="str">
        <f>IF(SUM('Control Sample Data'!$D$2:$O$97)=0,Calculations!CX131,Calculations!DZ131)</f>
        <v/>
      </c>
      <c r="Q130" s="25" t="str">
        <f>IF(SUM('Control Sample Data'!$D$2:$O$97)=0,Calculations!CY131,Calculations!EA131)</f>
        <v/>
      </c>
    </row>
    <row r="131" spans="1:17" ht="15" customHeight="1" x14ac:dyDescent="0.25">
      <c r="A131" s="15" t="s">
        <v>213</v>
      </c>
      <c r="B131" s="4">
        <f>'Gene Table'!B132</f>
        <v>20814</v>
      </c>
      <c r="C131" s="4" t="str">
        <f>'Gene Table'!C132</f>
        <v>NPM1</v>
      </c>
      <c r="D131" s="4" t="str">
        <f>'Gene Table'!D132</f>
        <v>c.863_864insCAGA</v>
      </c>
      <c r="E131" s="16" t="str">
        <f>'Gene Table'!E132</f>
        <v>SMPH009963A</v>
      </c>
      <c r="F131" s="23" t="str">
        <f>IF(SUM('Control Sample Data'!$D$2:$O$97)=0,Calculations!CN132,Calculations!DP132)</f>
        <v>WT</v>
      </c>
      <c r="G131" s="24" t="str">
        <f>IF(SUM('Control Sample Data'!$D$2:$O$97)=0,Calculations!CO132,Calculations!DQ132)</f>
        <v>WT</v>
      </c>
      <c r="H131" s="24" t="str">
        <f>IF(SUM('Control Sample Data'!$D$2:$O$97)=0,Calculations!CP132,Calculations!DR132)</f>
        <v/>
      </c>
      <c r="I131" s="24" t="str">
        <f>IF(SUM('Control Sample Data'!$D$2:$O$97)=0,Calculations!CQ132,Calculations!DS132)</f>
        <v/>
      </c>
      <c r="J131" s="24" t="str">
        <f>IF(SUM('Control Sample Data'!$D$2:$O$97)=0,Calculations!CR132,Calculations!DT132)</f>
        <v/>
      </c>
      <c r="K131" s="24" t="str">
        <f>IF(SUM('Control Sample Data'!$D$2:$O$97)=0,Calculations!CS132,Calculations!DU132)</f>
        <v/>
      </c>
      <c r="L131" s="24" t="str">
        <f>IF(SUM('Control Sample Data'!$D$2:$O$97)=0,Calculations!CT132,Calculations!DV132)</f>
        <v/>
      </c>
      <c r="M131" s="24" t="str">
        <f>IF(SUM('Control Sample Data'!$D$2:$O$97)=0,Calculations!CU132,Calculations!DW132)</f>
        <v/>
      </c>
      <c r="N131" s="24" t="str">
        <f>IF(SUM('Control Sample Data'!$D$2:$O$97)=0,Calculations!CV132,Calculations!DX132)</f>
        <v/>
      </c>
      <c r="O131" s="24" t="str">
        <f>IF(SUM('Control Sample Data'!$D$2:$O$97)=0,Calculations!CW132,Calculations!DY132)</f>
        <v/>
      </c>
      <c r="P131" s="24" t="str">
        <f>IF(SUM('Control Sample Data'!$D$2:$O$97)=0,Calculations!CX132,Calculations!DZ132)</f>
        <v/>
      </c>
      <c r="Q131" s="25" t="str">
        <f>IF(SUM('Control Sample Data'!$D$2:$O$97)=0,Calculations!CY132,Calculations!EA132)</f>
        <v/>
      </c>
    </row>
    <row r="132" spans="1:17" ht="15" customHeight="1" x14ac:dyDescent="0.25">
      <c r="A132" s="15" t="s">
        <v>216</v>
      </c>
      <c r="B132" s="4">
        <f>'Gene Table'!B133</f>
        <v>17571</v>
      </c>
      <c r="C132" s="4" t="str">
        <f>'Gene Table'!C133</f>
        <v>NPM1</v>
      </c>
      <c r="D132" s="4" t="str">
        <f>'Gene Table'!D133</f>
        <v>c.863_864insCATG</v>
      </c>
      <c r="E132" s="16" t="str">
        <f>'Gene Table'!E133</f>
        <v>SMPH009953A</v>
      </c>
      <c r="F132" s="23" t="str">
        <f>IF(SUM('Control Sample Data'!$D$2:$O$97)=0,Calculations!CN133,Calculations!DP133)</f>
        <v>WT</v>
      </c>
      <c r="G132" s="24" t="str">
        <f>IF(SUM('Control Sample Data'!$D$2:$O$97)=0,Calculations!CO133,Calculations!DQ133)</f>
        <v>WT</v>
      </c>
      <c r="H132" s="24" t="str">
        <f>IF(SUM('Control Sample Data'!$D$2:$O$97)=0,Calculations!CP133,Calculations!DR133)</f>
        <v/>
      </c>
      <c r="I132" s="24" t="str">
        <f>IF(SUM('Control Sample Data'!$D$2:$O$97)=0,Calculations!CQ133,Calculations!DS133)</f>
        <v/>
      </c>
      <c r="J132" s="24" t="str">
        <f>IF(SUM('Control Sample Data'!$D$2:$O$97)=0,Calculations!CR133,Calculations!DT133)</f>
        <v/>
      </c>
      <c r="K132" s="24" t="str">
        <f>IF(SUM('Control Sample Data'!$D$2:$O$97)=0,Calculations!CS133,Calculations!DU133)</f>
        <v/>
      </c>
      <c r="L132" s="24" t="str">
        <f>IF(SUM('Control Sample Data'!$D$2:$O$97)=0,Calculations!CT133,Calculations!DV133)</f>
        <v/>
      </c>
      <c r="M132" s="24" t="str">
        <f>IF(SUM('Control Sample Data'!$D$2:$O$97)=0,Calculations!CU133,Calculations!DW133)</f>
        <v/>
      </c>
      <c r="N132" s="24" t="str">
        <f>IF(SUM('Control Sample Data'!$D$2:$O$97)=0,Calculations!CV133,Calculations!DX133)</f>
        <v/>
      </c>
      <c r="O132" s="24" t="str">
        <f>IF(SUM('Control Sample Data'!$D$2:$O$97)=0,Calculations!CW133,Calculations!DY133)</f>
        <v/>
      </c>
      <c r="P132" s="24" t="str">
        <f>IF(SUM('Control Sample Data'!$D$2:$O$97)=0,Calculations!CX133,Calculations!DZ133)</f>
        <v/>
      </c>
      <c r="Q132" s="25" t="str">
        <f>IF(SUM('Control Sample Data'!$D$2:$O$97)=0,Calculations!CY133,Calculations!EA133)</f>
        <v/>
      </c>
    </row>
    <row r="133" spans="1:17" ht="15" customHeight="1" x14ac:dyDescent="0.25">
      <c r="A133" s="15" t="s">
        <v>219</v>
      </c>
      <c r="B133" s="4">
        <f>'Gene Table'!B134</f>
        <v>20806</v>
      </c>
      <c r="C133" s="4" t="str">
        <f>'Gene Table'!C134</f>
        <v>NPM1</v>
      </c>
      <c r="D133" s="4" t="str">
        <f>'Gene Table'!D134</f>
        <v>c.863_864insCCGG</v>
      </c>
      <c r="E133" s="16" t="str">
        <f>'Gene Table'!E134</f>
        <v>SMPH009956A</v>
      </c>
      <c r="F133" s="23" t="str">
        <f>IF(SUM('Control Sample Data'!$D$2:$O$97)=0,Calculations!CN134,Calculations!DP134)</f>
        <v>WT</v>
      </c>
      <c r="G133" s="24" t="str">
        <f>IF(SUM('Control Sample Data'!$D$2:$O$97)=0,Calculations!CO134,Calculations!DQ134)</f>
        <v>WT</v>
      </c>
      <c r="H133" s="24" t="str">
        <f>IF(SUM('Control Sample Data'!$D$2:$O$97)=0,Calculations!CP134,Calculations!DR134)</f>
        <v/>
      </c>
      <c r="I133" s="24" t="str">
        <f>IF(SUM('Control Sample Data'!$D$2:$O$97)=0,Calculations!CQ134,Calculations!DS134)</f>
        <v/>
      </c>
      <c r="J133" s="24" t="str">
        <f>IF(SUM('Control Sample Data'!$D$2:$O$97)=0,Calculations!CR134,Calculations!DT134)</f>
        <v/>
      </c>
      <c r="K133" s="24" t="str">
        <f>IF(SUM('Control Sample Data'!$D$2:$O$97)=0,Calculations!CS134,Calculations!DU134)</f>
        <v/>
      </c>
      <c r="L133" s="24" t="str">
        <f>IF(SUM('Control Sample Data'!$D$2:$O$97)=0,Calculations!CT134,Calculations!DV134)</f>
        <v/>
      </c>
      <c r="M133" s="24" t="str">
        <f>IF(SUM('Control Sample Data'!$D$2:$O$97)=0,Calculations!CU134,Calculations!DW134)</f>
        <v/>
      </c>
      <c r="N133" s="24" t="str">
        <f>IF(SUM('Control Sample Data'!$D$2:$O$97)=0,Calculations!CV134,Calculations!DX134)</f>
        <v/>
      </c>
      <c r="O133" s="24" t="str">
        <f>IF(SUM('Control Sample Data'!$D$2:$O$97)=0,Calculations!CW134,Calculations!DY134)</f>
        <v/>
      </c>
      <c r="P133" s="24" t="str">
        <f>IF(SUM('Control Sample Data'!$D$2:$O$97)=0,Calculations!CX134,Calculations!DZ134)</f>
        <v/>
      </c>
      <c r="Q133" s="25" t="str">
        <f>IF(SUM('Control Sample Data'!$D$2:$O$97)=0,Calculations!CY134,Calculations!EA134)</f>
        <v/>
      </c>
    </row>
    <row r="134" spans="1:17" ht="15" customHeight="1" x14ac:dyDescent="0.25">
      <c r="A134" s="15" t="s">
        <v>4816</v>
      </c>
      <c r="B134" s="4">
        <f>'Gene Table'!B135</f>
        <v>17573</v>
      </c>
      <c r="C134" s="4" t="str">
        <f>'Gene Table'!C135</f>
        <v>NPM1</v>
      </c>
      <c r="D134" s="4" t="str">
        <f>'Gene Table'!D135</f>
        <v>c.863_864insCCTG</v>
      </c>
      <c r="E134" s="16" t="str">
        <f>'Gene Table'!E135</f>
        <v>SMPH009954A</v>
      </c>
      <c r="F134" s="23" t="str">
        <f>IF(SUM('Control Sample Data'!$D$2:$O$97)=0,Calculations!CN135,Calculations!DP135)</f>
        <v>WT</v>
      </c>
      <c r="G134" s="24" t="str">
        <f>IF(SUM('Control Sample Data'!$D$2:$O$97)=0,Calculations!CO135,Calculations!DQ135)</f>
        <v>WT</v>
      </c>
      <c r="H134" s="24" t="str">
        <f>IF(SUM('Control Sample Data'!$D$2:$O$97)=0,Calculations!CP135,Calculations!DR135)</f>
        <v/>
      </c>
      <c r="I134" s="24" t="str">
        <f>IF(SUM('Control Sample Data'!$D$2:$O$97)=0,Calculations!CQ135,Calculations!DS135)</f>
        <v/>
      </c>
      <c r="J134" s="24" t="str">
        <f>IF(SUM('Control Sample Data'!$D$2:$O$97)=0,Calculations!CR135,Calculations!DT135)</f>
        <v/>
      </c>
      <c r="K134" s="24" t="str">
        <f>IF(SUM('Control Sample Data'!$D$2:$O$97)=0,Calculations!CS135,Calculations!DU135)</f>
        <v/>
      </c>
      <c r="L134" s="24" t="str">
        <f>IF(SUM('Control Sample Data'!$D$2:$O$97)=0,Calculations!CT135,Calculations!DV135)</f>
        <v/>
      </c>
      <c r="M134" s="24" t="str">
        <f>IF(SUM('Control Sample Data'!$D$2:$O$97)=0,Calculations!CU135,Calculations!DW135)</f>
        <v/>
      </c>
      <c r="N134" s="24" t="str">
        <f>IF(SUM('Control Sample Data'!$D$2:$O$97)=0,Calculations!CV135,Calculations!DX135)</f>
        <v/>
      </c>
      <c r="O134" s="24" t="str">
        <f>IF(SUM('Control Sample Data'!$D$2:$O$97)=0,Calculations!CW135,Calculations!DY135)</f>
        <v/>
      </c>
      <c r="P134" s="24" t="str">
        <f>IF(SUM('Control Sample Data'!$D$2:$O$97)=0,Calculations!CX135,Calculations!DZ135)</f>
        <v/>
      </c>
      <c r="Q134" s="25" t="str">
        <f>IF(SUM('Control Sample Data'!$D$2:$O$97)=0,Calculations!CY135,Calculations!EA135)</f>
        <v/>
      </c>
    </row>
    <row r="135" spans="1:17" ht="15" customHeight="1" x14ac:dyDescent="0.25">
      <c r="A135" s="15" t="s">
        <v>4817</v>
      </c>
      <c r="B135" s="4">
        <f>'Gene Table'!B136</f>
        <v>20815</v>
      </c>
      <c r="C135" s="4" t="str">
        <f>'Gene Table'!C136</f>
        <v>NPM1</v>
      </c>
      <c r="D135" s="4" t="str">
        <f>'Gene Table'!D136</f>
        <v>c.863_864insTATG</v>
      </c>
      <c r="E135" s="16" t="str">
        <f>'Gene Table'!E136</f>
        <v>SMPH009964A</v>
      </c>
      <c r="F135" s="23" t="str">
        <f>IF(SUM('Control Sample Data'!$D$2:$O$97)=0,Calculations!CN136,Calculations!DP136)</f>
        <v>WT</v>
      </c>
      <c r="G135" s="24" t="str">
        <f>IF(SUM('Control Sample Data'!$D$2:$O$97)=0,Calculations!CO136,Calculations!DQ136)</f>
        <v>WT</v>
      </c>
      <c r="H135" s="24" t="str">
        <f>IF(SUM('Control Sample Data'!$D$2:$O$97)=0,Calculations!CP136,Calculations!DR136)</f>
        <v/>
      </c>
      <c r="I135" s="24" t="str">
        <f>IF(SUM('Control Sample Data'!$D$2:$O$97)=0,Calculations!CQ136,Calculations!DS136)</f>
        <v/>
      </c>
      <c r="J135" s="24" t="str">
        <f>IF(SUM('Control Sample Data'!$D$2:$O$97)=0,Calculations!CR136,Calculations!DT136)</f>
        <v/>
      </c>
      <c r="K135" s="24" t="str">
        <f>IF(SUM('Control Sample Data'!$D$2:$O$97)=0,Calculations!CS136,Calculations!DU136)</f>
        <v/>
      </c>
      <c r="L135" s="24" t="str">
        <f>IF(SUM('Control Sample Data'!$D$2:$O$97)=0,Calculations!CT136,Calculations!DV136)</f>
        <v/>
      </c>
      <c r="M135" s="24" t="str">
        <f>IF(SUM('Control Sample Data'!$D$2:$O$97)=0,Calculations!CU136,Calculations!DW136)</f>
        <v/>
      </c>
      <c r="N135" s="24" t="str">
        <f>IF(SUM('Control Sample Data'!$D$2:$O$97)=0,Calculations!CV136,Calculations!DX136)</f>
        <v/>
      </c>
      <c r="O135" s="24" t="str">
        <f>IF(SUM('Control Sample Data'!$D$2:$O$97)=0,Calculations!CW136,Calculations!DY136)</f>
        <v/>
      </c>
      <c r="P135" s="24" t="str">
        <f>IF(SUM('Control Sample Data'!$D$2:$O$97)=0,Calculations!CX136,Calculations!DZ136)</f>
        <v/>
      </c>
      <c r="Q135" s="25" t="str">
        <f>IF(SUM('Control Sample Data'!$D$2:$O$97)=0,Calculations!CY136,Calculations!EA136)</f>
        <v/>
      </c>
    </row>
    <row r="136" spans="1:17" ht="15" customHeight="1" x14ac:dyDescent="0.25">
      <c r="A136" s="15" t="s">
        <v>4818</v>
      </c>
      <c r="B136" s="4">
        <f>'Gene Table'!B137</f>
        <v>20813</v>
      </c>
      <c r="C136" s="4" t="str">
        <f>'Gene Table'!C137</f>
        <v>NPM1</v>
      </c>
      <c r="D136" s="4" t="str">
        <f>'Gene Table'!D137</f>
        <v>c.863_864insTCGG</v>
      </c>
      <c r="E136" s="16" t="str">
        <f>'Gene Table'!E137</f>
        <v>SMPH009962A</v>
      </c>
      <c r="F136" s="23" t="str">
        <f>IF(SUM('Control Sample Data'!$D$2:$O$97)=0,Calculations!CN137,Calculations!DP137)</f>
        <v>WT</v>
      </c>
      <c r="G136" s="24" t="str">
        <f>IF(SUM('Control Sample Data'!$D$2:$O$97)=0,Calculations!CO137,Calculations!DQ137)</f>
        <v>WT</v>
      </c>
      <c r="H136" s="24" t="str">
        <f>IF(SUM('Control Sample Data'!$D$2:$O$97)=0,Calculations!CP137,Calculations!DR137)</f>
        <v/>
      </c>
      <c r="I136" s="24" t="str">
        <f>IF(SUM('Control Sample Data'!$D$2:$O$97)=0,Calculations!CQ137,Calculations!DS137)</f>
        <v/>
      </c>
      <c r="J136" s="24" t="str">
        <f>IF(SUM('Control Sample Data'!$D$2:$O$97)=0,Calculations!CR137,Calculations!DT137)</f>
        <v/>
      </c>
      <c r="K136" s="24" t="str">
        <f>IF(SUM('Control Sample Data'!$D$2:$O$97)=0,Calculations!CS137,Calculations!DU137)</f>
        <v/>
      </c>
      <c r="L136" s="24" t="str">
        <f>IF(SUM('Control Sample Data'!$D$2:$O$97)=0,Calculations!CT137,Calculations!DV137)</f>
        <v/>
      </c>
      <c r="M136" s="24" t="str">
        <f>IF(SUM('Control Sample Data'!$D$2:$O$97)=0,Calculations!CU137,Calculations!DW137)</f>
        <v/>
      </c>
      <c r="N136" s="24" t="str">
        <f>IF(SUM('Control Sample Data'!$D$2:$O$97)=0,Calculations!CV137,Calculations!DX137)</f>
        <v/>
      </c>
      <c r="O136" s="24" t="str">
        <f>IF(SUM('Control Sample Data'!$D$2:$O$97)=0,Calculations!CW137,Calculations!DY137)</f>
        <v/>
      </c>
      <c r="P136" s="24" t="str">
        <f>IF(SUM('Control Sample Data'!$D$2:$O$97)=0,Calculations!CX137,Calculations!DZ137)</f>
        <v/>
      </c>
      <c r="Q136" s="25" t="str">
        <f>IF(SUM('Control Sample Data'!$D$2:$O$97)=0,Calculations!CY137,Calculations!EA137)</f>
        <v/>
      </c>
    </row>
    <row r="137" spans="1:17" ht="15" customHeight="1" x14ac:dyDescent="0.25">
      <c r="A137" s="15" t="s">
        <v>4819</v>
      </c>
      <c r="B137" s="4">
        <f>'Gene Table'!B138</f>
        <v>17559</v>
      </c>
      <c r="C137" s="4" t="str">
        <f>'Gene Table'!C138</f>
        <v>NPM1</v>
      </c>
      <c r="D137" s="4" t="str">
        <f>'Gene Table'!D138</f>
        <v>c.863_864insTCTG</v>
      </c>
      <c r="E137" s="16" t="str">
        <f>'Gene Table'!E138</f>
        <v>SMPH009952A</v>
      </c>
      <c r="F137" s="23" t="str">
        <f>IF(SUM('Control Sample Data'!$D$2:$O$97)=0,Calculations!CN138,Calculations!DP138)</f>
        <v>WT</v>
      </c>
      <c r="G137" s="24" t="str">
        <f>IF(SUM('Control Sample Data'!$D$2:$O$97)=0,Calculations!CO138,Calculations!DQ138)</f>
        <v>WT</v>
      </c>
      <c r="H137" s="24" t="str">
        <f>IF(SUM('Control Sample Data'!$D$2:$O$97)=0,Calculations!CP138,Calculations!DR138)</f>
        <v/>
      </c>
      <c r="I137" s="24" t="str">
        <f>IF(SUM('Control Sample Data'!$D$2:$O$97)=0,Calculations!CQ138,Calculations!DS138)</f>
        <v/>
      </c>
      <c r="J137" s="24" t="str">
        <f>IF(SUM('Control Sample Data'!$D$2:$O$97)=0,Calculations!CR138,Calculations!DT138)</f>
        <v/>
      </c>
      <c r="K137" s="24" t="str">
        <f>IF(SUM('Control Sample Data'!$D$2:$O$97)=0,Calculations!CS138,Calculations!DU138)</f>
        <v/>
      </c>
      <c r="L137" s="24" t="str">
        <f>IF(SUM('Control Sample Data'!$D$2:$O$97)=0,Calculations!CT138,Calculations!DV138)</f>
        <v/>
      </c>
      <c r="M137" s="24" t="str">
        <f>IF(SUM('Control Sample Data'!$D$2:$O$97)=0,Calculations!CU138,Calculations!DW138)</f>
        <v/>
      </c>
      <c r="N137" s="24" t="str">
        <f>IF(SUM('Control Sample Data'!$D$2:$O$97)=0,Calculations!CV138,Calculations!DX138)</f>
        <v/>
      </c>
      <c r="O137" s="24" t="str">
        <f>IF(SUM('Control Sample Data'!$D$2:$O$97)=0,Calculations!CW138,Calculations!DY138)</f>
        <v/>
      </c>
      <c r="P137" s="24" t="str">
        <f>IF(SUM('Control Sample Data'!$D$2:$O$97)=0,Calculations!CX138,Calculations!DZ138)</f>
        <v/>
      </c>
      <c r="Q137" s="25" t="str">
        <f>IF(SUM('Control Sample Data'!$D$2:$O$97)=0,Calculations!CY138,Calculations!EA138)</f>
        <v/>
      </c>
    </row>
    <row r="138" spans="1:17" ht="15" customHeight="1" x14ac:dyDescent="0.25">
      <c r="A138" s="15" t="s">
        <v>4820</v>
      </c>
      <c r="B138" s="4">
        <f>'Gene Table'!B139</f>
        <v>14440</v>
      </c>
      <c r="C138" s="4" t="str">
        <f>'Gene Table'!C139</f>
        <v>PTCH1</v>
      </c>
      <c r="D138" s="4" t="str">
        <f>'Gene Table'!D139</f>
        <v>c.1093C&gt;T</v>
      </c>
      <c r="E138" s="16" t="str">
        <f>'Gene Table'!E139</f>
        <v>SMPH011301A</v>
      </c>
      <c r="F138" s="23" t="str">
        <f>IF(SUM('Control Sample Data'!$D$2:$O$97)=0,Calculations!CN139,Calculations!DP139)</f>
        <v>WT</v>
      </c>
      <c r="G138" s="24" t="str">
        <f>IF(SUM('Control Sample Data'!$D$2:$O$97)=0,Calculations!CO139,Calculations!DQ139)</f>
        <v>WT</v>
      </c>
      <c r="H138" s="24" t="str">
        <f>IF(SUM('Control Sample Data'!$D$2:$O$97)=0,Calculations!CP139,Calculations!DR139)</f>
        <v/>
      </c>
      <c r="I138" s="24" t="str">
        <f>IF(SUM('Control Sample Data'!$D$2:$O$97)=0,Calculations!CQ139,Calculations!DS139)</f>
        <v/>
      </c>
      <c r="J138" s="24" t="str">
        <f>IF(SUM('Control Sample Data'!$D$2:$O$97)=0,Calculations!CR139,Calculations!DT139)</f>
        <v/>
      </c>
      <c r="K138" s="24" t="str">
        <f>IF(SUM('Control Sample Data'!$D$2:$O$97)=0,Calculations!CS139,Calculations!DU139)</f>
        <v/>
      </c>
      <c r="L138" s="24" t="str">
        <f>IF(SUM('Control Sample Data'!$D$2:$O$97)=0,Calculations!CT139,Calculations!DV139)</f>
        <v/>
      </c>
      <c r="M138" s="24" t="str">
        <f>IF(SUM('Control Sample Data'!$D$2:$O$97)=0,Calculations!CU139,Calculations!DW139)</f>
        <v/>
      </c>
      <c r="N138" s="24" t="str">
        <f>IF(SUM('Control Sample Data'!$D$2:$O$97)=0,Calculations!CV139,Calculations!DX139)</f>
        <v/>
      </c>
      <c r="O138" s="24" t="str">
        <f>IF(SUM('Control Sample Data'!$D$2:$O$97)=0,Calculations!CW139,Calculations!DY139)</f>
        <v/>
      </c>
      <c r="P138" s="24" t="str">
        <f>IF(SUM('Control Sample Data'!$D$2:$O$97)=0,Calculations!CX139,Calculations!DZ139)</f>
        <v/>
      </c>
      <c r="Q138" s="25" t="str">
        <f>IF(SUM('Control Sample Data'!$D$2:$O$97)=0,Calculations!CY139,Calculations!EA139)</f>
        <v/>
      </c>
    </row>
    <row r="139" spans="1:17" ht="15" customHeight="1" x14ac:dyDescent="0.25">
      <c r="A139" s="15" t="s">
        <v>4821</v>
      </c>
      <c r="B139" s="4">
        <f>'Gene Table'!B140</f>
        <v>17472</v>
      </c>
      <c r="C139" s="4" t="str">
        <f>'Gene Table'!C140</f>
        <v>PTCH1</v>
      </c>
      <c r="D139" s="4" t="str">
        <f>'Gene Table'!D140</f>
        <v>c.1249C&gt;T</v>
      </c>
      <c r="E139" s="16" t="str">
        <f>'Gene Table'!E140</f>
        <v>SMPH011228A</v>
      </c>
      <c r="F139" s="23" t="str">
        <f>IF(SUM('Control Sample Data'!$D$2:$O$97)=0,Calculations!CN140,Calculations!DP140)</f>
        <v>WT</v>
      </c>
      <c r="G139" s="24" t="str">
        <f>IF(SUM('Control Sample Data'!$D$2:$O$97)=0,Calculations!CO140,Calculations!DQ140)</f>
        <v>WT</v>
      </c>
      <c r="H139" s="24" t="str">
        <f>IF(SUM('Control Sample Data'!$D$2:$O$97)=0,Calculations!CP140,Calculations!DR140)</f>
        <v/>
      </c>
      <c r="I139" s="24" t="str">
        <f>IF(SUM('Control Sample Data'!$D$2:$O$97)=0,Calculations!CQ140,Calculations!DS140)</f>
        <v/>
      </c>
      <c r="J139" s="24" t="str">
        <f>IF(SUM('Control Sample Data'!$D$2:$O$97)=0,Calculations!CR140,Calculations!DT140)</f>
        <v/>
      </c>
      <c r="K139" s="24" t="str">
        <f>IF(SUM('Control Sample Data'!$D$2:$O$97)=0,Calculations!CS140,Calculations!DU140)</f>
        <v/>
      </c>
      <c r="L139" s="24" t="str">
        <f>IF(SUM('Control Sample Data'!$D$2:$O$97)=0,Calculations!CT140,Calculations!DV140)</f>
        <v/>
      </c>
      <c r="M139" s="24" t="str">
        <f>IF(SUM('Control Sample Data'!$D$2:$O$97)=0,Calculations!CU140,Calculations!DW140)</f>
        <v/>
      </c>
      <c r="N139" s="24" t="str">
        <f>IF(SUM('Control Sample Data'!$D$2:$O$97)=0,Calculations!CV140,Calculations!DX140)</f>
        <v/>
      </c>
      <c r="O139" s="24" t="str">
        <f>IF(SUM('Control Sample Data'!$D$2:$O$97)=0,Calculations!CW140,Calculations!DY140)</f>
        <v/>
      </c>
      <c r="P139" s="24" t="str">
        <f>IF(SUM('Control Sample Data'!$D$2:$O$97)=0,Calculations!CX140,Calculations!DZ140)</f>
        <v/>
      </c>
      <c r="Q139" s="25" t="str">
        <f>IF(SUM('Control Sample Data'!$D$2:$O$97)=0,Calculations!CY140,Calculations!EA140)</f>
        <v/>
      </c>
    </row>
    <row r="140" spans="1:17" ht="15" customHeight="1" x14ac:dyDescent="0.25">
      <c r="A140" s="15" t="s">
        <v>4822</v>
      </c>
      <c r="B140" s="4">
        <f>'Gene Table'!B141</f>
        <v>17471</v>
      </c>
      <c r="C140" s="4" t="str">
        <f>'Gene Table'!C141</f>
        <v>PTCH1</v>
      </c>
      <c r="D140" s="4" t="str">
        <f>'Gene Table'!D141</f>
        <v>c.1682T&gt;G</v>
      </c>
      <c r="E140" s="16" t="str">
        <f>'Gene Table'!E141</f>
        <v>SMPH011431A</v>
      </c>
      <c r="F140" s="23" t="str">
        <f>IF(SUM('Control Sample Data'!$D$2:$O$97)=0,Calculations!CN141,Calculations!DP141)</f>
        <v>WT</v>
      </c>
      <c r="G140" s="24" t="str">
        <f>IF(SUM('Control Sample Data'!$D$2:$O$97)=0,Calculations!CO141,Calculations!DQ141)</f>
        <v>WT</v>
      </c>
      <c r="H140" s="24" t="str">
        <f>IF(SUM('Control Sample Data'!$D$2:$O$97)=0,Calculations!CP141,Calculations!DR141)</f>
        <v/>
      </c>
      <c r="I140" s="24" t="str">
        <f>IF(SUM('Control Sample Data'!$D$2:$O$97)=0,Calculations!CQ141,Calculations!DS141)</f>
        <v/>
      </c>
      <c r="J140" s="24" t="str">
        <f>IF(SUM('Control Sample Data'!$D$2:$O$97)=0,Calculations!CR141,Calculations!DT141)</f>
        <v/>
      </c>
      <c r="K140" s="24" t="str">
        <f>IF(SUM('Control Sample Data'!$D$2:$O$97)=0,Calculations!CS141,Calculations!DU141)</f>
        <v/>
      </c>
      <c r="L140" s="24" t="str">
        <f>IF(SUM('Control Sample Data'!$D$2:$O$97)=0,Calculations!CT141,Calculations!DV141)</f>
        <v/>
      </c>
      <c r="M140" s="24" t="str">
        <f>IF(SUM('Control Sample Data'!$D$2:$O$97)=0,Calculations!CU141,Calculations!DW141)</f>
        <v/>
      </c>
      <c r="N140" s="24" t="str">
        <f>IF(SUM('Control Sample Data'!$D$2:$O$97)=0,Calculations!CV141,Calculations!DX141)</f>
        <v/>
      </c>
      <c r="O140" s="24" t="str">
        <f>IF(SUM('Control Sample Data'!$D$2:$O$97)=0,Calculations!CW141,Calculations!DY141)</f>
        <v/>
      </c>
      <c r="P140" s="24" t="str">
        <f>IF(SUM('Control Sample Data'!$D$2:$O$97)=0,Calculations!CX141,Calculations!DZ141)</f>
        <v/>
      </c>
      <c r="Q140" s="25" t="str">
        <f>IF(SUM('Control Sample Data'!$D$2:$O$97)=0,Calculations!CY141,Calculations!EA141)</f>
        <v/>
      </c>
    </row>
    <row r="141" spans="1:17" ht="15" customHeight="1" x14ac:dyDescent="0.25">
      <c r="A141" s="15" t="s">
        <v>4823</v>
      </c>
      <c r="B141" s="4">
        <f>'Gene Table'!B142</f>
        <v>26363</v>
      </c>
      <c r="C141" s="4" t="str">
        <f>'Gene Table'!C142</f>
        <v>PTCH1</v>
      </c>
      <c r="D141" s="4" t="str">
        <f>'Gene Table'!D142</f>
        <v>c.2446C&gt;T</v>
      </c>
      <c r="E141" s="16" t="str">
        <f>'Gene Table'!E142</f>
        <v>SMPH011232A</v>
      </c>
      <c r="F141" s="23" t="str">
        <f>IF(SUM('Control Sample Data'!$D$2:$O$97)=0,Calculations!CN142,Calculations!DP142)</f>
        <v>WT</v>
      </c>
      <c r="G141" s="24" t="str">
        <f>IF(SUM('Control Sample Data'!$D$2:$O$97)=0,Calculations!CO142,Calculations!DQ142)</f>
        <v>WT</v>
      </c>
      <c r="H141" s="24" t="str">
        <f>IF(SUM('Control Sample Data'!$D$2:$O$97)=0,Calculations!CP142,Calculations!DR142)</f>
        <v/>
      </c>
      <c r="I141" s="24" t="str">
        <f>IF(SUM('Control Sample Data'!$D$2:$O$97)=0,Calculations!CQ142,Calculations!DS142)</f>
        <v/>
      </c>
      <c r="J141" s="24" t="str">
        <f>IF(SUM('Control Sample Data'!$D$2:$O$97)=0,Calculations!CR142,Calculations!DT142)</f>
        <v/>
      </c>
      <c r="K141" s="24" t="str">
        <f>IF(SUM('Control Sample Data'!$D$2:$O$97)=0,Calculations!CS142,Calculations!DU142)</f>
        <v/>
      </c>
      <c r="L141" s="24" t="str">
        <f>IF(SUM('Control Sample Data'!$D$2:$O$97)=0,Calculations!CT142,Calculations!DV142)</f>
        <v/>
      </c>
      <c r="M141" s="24" t="str">
        <f>IF(SUM('Control Sample Data'!$D$2:$O$97)=0,Calculations!CU142,Calculations!DW142)</f>
        <v/>
      </c>
      <c r="N141" s="24" t="str">
        <f>IF(SUM('Control Sample Data'!$D$2:$O$97)=0,Calculations!CV142,Calculations!DX142)</f>
        <v/>
      </c>
      <c r="O141" s="24" t="str">
        <f>IF(SUM('Control Sample Data'!$D$2:$O$97)=0,Calculations!CW142,Calculations!DY142)</f>
        <v/>
      </c>
      <c r="P141" s="24" t="str">
        <f>IF(SUM('Control Sample Data'!$D$2:$O$97)=0,Calculations!CX142,Calculations!DZ142)</f>
        <v/>
      </c>
      <c r="Q141" s="25" t="str">
        <f>IF(SUM('Control Sample Data'!$D$2:$O$97)=0,Calculations!CY142,Calculations!EA142)</f>
        <v/>
      </c>
    </row>
    <row r="142" spans="1:17" ht="15" customHeight="1" x14ac:dyDescent="0.25">
      <c r="A142" s="15" t="s">
        <v>4824</v>
      </c>
      <c r="B142" s="4">
        <f>'Gene Table'!B143</f>
        <v>14446</v>
      </c>
      <c r="C142" s="4" t="str">
        <f>'Gene Table'!C143</f>
        <v>PTCH1</v>
      </c>
      <c r="D142" s="4" t="str">
        <f>'Gene Table'!D143</f>
        <v>c.3054G&gt;A</v>
      </c>
      <c r="E142" s="16" t="str">
        <f>'Gene Table'!E143</f>
        <v>SMPH011296A</v>
      </c>
      <c r="F142" s="23" t="str">
        <f>IF(SUM('Control Sample Data'!$D$2:$O$97)=0,Calculations!CN143,Calculations!DP143)</f>
        <v>WT</v>
      </c>
      <c r="G142" s="24" t="str">
        <f>IF(SUM('Control Sample Data'!$D$2:$O$97)=0,Calculations!CO143,Calculations!DQ143)</f>
        <v>WT</v>
      </c>
      <c r="H142" s="24" t="str">
        <f>IF(SUM('Control Sample Data'!$D$2:$O$97)=0,Calculations!CP143,Calculations!DR143)</f>
        <v/>
      </c>
      <c r="I142" s="24" t="str">
        <f>IF(SUM('Control Sample Data'!$D$2:$O$97)=0,Calculations!CQ143,Calculations!DS143)</f>
        <v/>
      </c>
      <c r="J142" s="24" t="str">
        <f>IF(SUM('Control Sample Data'!$D$2:$O$97)=0,Calculations!CR143,Calculations!DT143)</f>
        <v/>
      </c>
      <c r="K142" s="24" t="str">
        <f>IF(SUM('Control Sample Data'!$D$2:$O$97)=0,Calculations!CS143,Calculations!DU143)</f>
        <v/>
      </c>
      <c r="L142" s="24" t="str">
        <f>IF(SUM('Control Sample Data'!$D$2:$O$97)=0,Calculations!CT143,Calculations!DV143)</f>
        <v/>
      </c>
      <c r="M142" s="24" t="str">
        <f>IF(SUM('Control Sample Data'!$D$2:$O$97)=0,Calculations!CU143,Calculations!DW143)</f>
        <v/>
      </c>
      <c r="N142" s="24" t="str">
        <f>IF(SUM('Control Sample Data'!$D$2:$O$97)=0,Calculations!CV143,Calculations!DX143)</f>
        <v/>
      </c>
      <c r="O142" s="24" t="str">
        <f>IF(SUM('Control Sample Data'!$D$2:$O$97)=0,Calculations!CW143,Calculations!DY143)</f>
        <v/>
      </c>
      <c r="P142" s="24" t="str">
        <f>IF(SUM('Control Sample Data'!$D$2:$O$97)=0,Calculations!CX143,Calculations!DZ143)</f>
        <v/>
      </c>
      <c r="Q142" s="25" t="str">
        <f>IF(SUM('Control Sample Data'!$D$2:$O$97)=0,Calculations!CY143,Calculations!EA143)</f>
        <v/>
      </c>
    </row>
    <row r="143" spans="1:17" ht="15" customHeight="1" x14ac:dyDescent="0.25">
      <c r="A143" s="15" t="s">
        <v>4825</v>
      </c>
      <c r="B143" s="4">
        <f>'Gene Table'!B144</f>
        <v>4936</v>
      </c>
      <c r="C143" s="4" t="str">
        <f>'Gene Table'!C144</f>
        <v>PTEN</v>
      </c>
      <c r="D143" s="4" t="str">
        <f>'Gene Table'!D144</f>
        <v>c.1040_1041delTC</v>
      </c>
      <c r="E143" s="16" t="str">
        <f>'Gene Table'!E144</f>
        <v>SMPH012222A</v>
      </c>
      <c r="F143" s="23" t="str">
        <f>IF(SUM('Control Sample Data'!$D$2:$O$97)=0,Calculations!CN144,Calculations!DP144)</f>
        <v>WT</v>
      </c>
      <c r="G143" s="24" t="str">
        <f>IF(SUM('Control Sample Data'!$D$2:$O$97)=0,Calculations!CO144,Calculations!DQ144)</f>
        <v>WT</v>
      </c>
      <c r="H143" s="24" t="str">
        <f>IF(SUM('Control Sample Data'!$D$2:$O$97)=0,Calculations!CP144,Calculations!DR144)</f>
        <v/>
      </c>
      <c r="I143" s="24" t="str">
        <f>IF(SUM('Control Sample Data'!$D$2:$O$97)=0,Calculations!CQ144,Calculations!DS144)</f>
        <v/>
      </c>
      <c r="J143" s="24" t="str">
        <f>IF(SUM('Control Sample Data'!$D$2:$O$97)=0,Calculations!CR144,Calculations!DT144)</f>
        <v/>
      </c>
      <c r="K143" s="24" t="str">
        <f>IF(SUM('Control Sample Data'!$D$2:$O$97)=0,Calculations!CS144,Calculations!DU144)</f>
        <v/>
      </c>
      <c r="L143" s="24" t="str">
        <f>IF(SUM('Control Sample Data'!$D$2:$O$97)=0,Calculations!CT144,Calculations!DV144)</f>
        <v/>
      </c>
      <c r="M143" s="24" t="str">
        <f>IF(SUM('Control Sample Data'!$D$2:$O$97)=0,Calculations!CU144,Calculations!DW144)</f>
        <v/>
      </c>
      <c r="N143" s="24" t="str">
        <f>IF(SUM('Control Sample Data'!$D$2:$O$97)=0,Calculations!CV144,Calculations!DX144)</f>
        <v/>
      </c>
      <c r="O143" s="24" t="str">
        <f>IF(SUM('Control Sample Data'!$D$2:$O$97)=0,Calculations!CW144,Calculations!DY144)</f>
        <v/>
      </c>
      <c r="P143" s="24" t="str">
        <f>IF(SUM('Control Sample Data'!$D$2:$O$97)=0,Calculations!CX144,Calculations!DZ144)</f>
        <v/>
      </c>
      <c r="Q143" s="25" t="str">
        <f>IF(SUM('Control Sample Data'!$D$2:$O$97)=0,Calculations!CY144,Calculations!EA144)</f>
        <v/>
      </c>
    </row>
    <row r="144" spans="1:17" ht="15" customHeight="1" x14ac:dyDescent="0.25">
      <c r="A144" s="15" t="s">
        <v>4826</v>
      </c>
      <c r="B144" s="4">
        <f>'Gene Table'!B145</f>
        <v>5269</v>
      </c>
      <c r="C144" s="4" t="str">
        <f>'Gene Table'!C145</f>
        <v>PTEN</v>
      </c>
      <c r="D144" s="4" t="str">
        <f>'Gene Table'!D145</f>
        <v>c.125T&gt;G</v>
      </c>
      <c r="E144" s="16" t="str">
        <f>'Gene Table'!E145</f>
        <v>SMPH012012A</v>
      </c>
      <c r="F144" s="23" t="str">
        <f>IF(SUM('Control Sample Data'!$D$2:$O$97)=0,Calculations!CN145,Calculations!DP145)</f>
        <v>Mutant</v>
      </c>
      <c r="G144" s="24" t="str">
        <f>IF(SUM('Control Sample Data'!$D$2:$O$97)=0,Calculations!CO145,Calculations!DQ145)</f>
        <v>WT</v>
      </c>
      <c r="H144" s="24" t="str">
        <f>IF(SUM('Control Sample Data'!$D$2:$O$97)=0,Calculations!CP145,Calculations!DR145)</f>
        <v/>
      </c>
      <c r="I144" s="24" t="str">
        <f>IF(SUM('Control Sample Data'!$D$2:$O$97)=0,Calculations!CQ145,Calculations!DS145)</f>
        <v/>
      </c>
      <c r="J144" s="24" t="str">
        <f>IF(SUM('Control Sample Data'!$D$2:$O$97)=0,Calculations!CR145,Calculations!DT145)</f>
        <v/>
      </c>
      <c r="K144" s="24" t="str">
        <f>IF(SUM('Control Sample Data'!$D$2:$O$97)=0,Calculations!CS145,Calculations!DU145)</f>
        <v/>
      </c>
      <c r="L144" s="24" t="str">
        <f>IF(SUM('Control Sample Data'!$D$2:$O$97)=0,Calculations!CT145,Calculations!DV145)</f>
        <v/>
      </c>
      <c r="M144" s="24" t="str">
        <f>IF(SUM('Control Sample Data'!$D$2:$O$97)=0,Calculations!CU145,Calculations!DW145)</f>
        <v/>
      </c>
      <c r="N144" s="24" t="str">
        <f>IF(SUM('Control Sample Data'!$D$2:$O$97)=0,Calculations!CV145,Calculations!DX145)</f>
        <v/>
      </c>
      <c r="O144" s="24" t="str">
        <f>IF(SUM('Control Sample Data'!$D$2:$O$97)=0,Calculations!CW145,Calculations!DY145)</f>
        <v/>
      </c>
      <c r="P144" s="24" t="str">
        <f>IF(SUM('Control Sample Data'!$D$2:$O$97)=0,Calculations!CX145,Calculations!DZ145)</f>
        <v/>
      </c>
      <c r="Q144" s="25" t="str">
        <f>IF(SUM('Control Sample Data'!$D$2:$O$97)=0,Calculations!CY145,Calculations!EA145)</f>
        <v/>
      </c>
    </row>
    <row r="145" spans="1:17" ht="15" customHeight="1" x14ac:dyDescent="0.25">
      <c r="A145" s="15" t="s">
        <v>4827</v>
      </c>
      <c r="B145" s="4">
        <f>'Gene Table'!B146</f>
        <v>4929</v>
      </c>
      <c r="C145" s="4" t="str">
        <f>'Gene Table'!C146</f>
        <v>PTEN</v>
      </c>
      <c r="D145" s="4" t="str">
        <f>'Gene Table'!D146</f>
        <v>c.17_18delAA</v>
      </c>
      <c r="E145" s="16" t="str">
        <f>'Gene Table'!E146</f>
        <v>SMPH011501A</v>
      </c>
      <c r="F145" s="23" t="str">
        <f>IF(SUM('Control Sample Data'!$D$2:$O$97)=0,Calculations!CN146,Calculations!DP146)</f>
        <v>WT</v>
      </c>
      <c r="G145" s="24" t="str">
        <f>IF(SUM('Control Sample Data'!$D$2:$O$97)=0,Calculations!CO146,Calculations!DQ146)</f>
        <v>WT</v>
      </c>
      <c r="H145" s="24" t="str">
        <f>IF(SUM('Control Sample Data'!$D$2:$O$97)=0,Calculations!CP146,Calculations!DR146)</f>
        <v/>
      </c>
      <c r="I145" s="24" t="str">
        <f>IF(SUM('Control Sample Data'!$D$2:$O$97)=0,Calculations!CQ146,Calculations!DS146)</f>
        <v/>
      </c>
      <c r="J145" s="24" t="str">
        <f>IF(SUM('Control Sample Data'!$D$2:$O$97)=0,Calculations!CR146,Calculations!DT146)</f>
        <v/>
      </c>
      <c r="K145" s="24" t="str">
        <f>IF(SUM('Control Sample Data'!$D$2:$O$97)=0,Calculations!CS146,Calculations!DU146)</f>
        <v/>
      </c>
      <c r="L145" s="24" t="str">
        <f>IF(SUM('Control Sample Data'!$D$2:$O$97)=0,Calculations!CT146,Calculations!DV146)</f>
        <v/>
      </c>
      <c r="M145" s="24" t="str">
        <f>IF(SUM('Control Sample Data'!$D$2:$O$97)=0,Calculations!CU146,Calculations!DW146)</f>
        <v/>
      </c>
      <c r="N145" s="24" t="str">
        <f>IF(SUM('Control Sample Data'!$D$2:$O$97)=0,Calculations!CV146,Calculations!DX146)</f>
        <v/>
      </c>
      <c r="O145" s="24" t="str">
        <f>IF(SUM('Control Sample Data'!$D$2:$O$97)=0,Calculations!CW146,Calculations!DY146)</f>
        <v/>
      </c>
      <c r="P145" s="24" t="str">
        <f>IF(SUM('Control Sample Data'!$D$2:$O$97)=0,Calculations!CX146,Calculations!DZ146)</f>
        <v/>
      </c>
      <c r="Q145" s="25" t="str">
        <f>IF(SUM('Control Sample Data'!$D$2:$O$97)=0,Calculations!CY146,Calculations!EA146)</f>
        <v/>
      </c>
    </row>
    <row r="146" spans="1:17" ht="15" customHeight="1" x14ac:dyDescent="0.25">
      <c r="A146" s="15" t="s">
        <v>222</v>
      </c>
      <c r="B146" s="4">
        <f>'Gene Table'!B147</f>
        <v>5298</v>
      </c>
      <c r="C146" s="4" t="str">
        <f>'Gene Table'!C147</f>
        <v>PTEN</v>
      </c>
      <c r="D146" s="4" t="str">
        <f>'Gene Table'!D147</f>
        <v>c.19G&gt;T</v>
      </c>
      <c r="E146" s="16" t="str">
        <f>'Gene Table'!E147</f>
        <v>SMPH011559A</v>
      </c>
      <c r="F146" s="23" t="str">
        <f>IF(SUM('Control Sample Data'!$D$2:$O$97)=0,Calculations!CN147,Calculations!DP147)</f>
        <v>Mutant</v>
      </c>
      <c r="G146" s="24" t="str">
        <f>IF(SUM('Control Sample Data'!$D$2:$O$97)=0,Calculations!CO147,Calculations!DQ147)</f>
        <v>WT</v>
      </c>
      <c r="H146" s="24" t="str">
        <f>IF(SUM('Control Sample Data'!$D$2:$O$97)=0,Calculations!CP147,Calculations!DR147)</f>
        <v/>
      </c>
      <c r="I146" s="24" t="str">
        <f>IF(SUM('Control Sample Data'!$D$2:$O$97)=0,Calculations!CQ147,Calculations!DS147)</f>
        <v/>
      </c>
      <c r="J146" s="24" t="str">
        <f>IF(SUM('Control Sample Data'!$D$2:$O$97)=0,Calculations!CR147,Calculations!DT147)</f>
        <v/>
      </c>
      <c r="K146" s="24" t="str">
        <f>IF(SUM('Control Sample Data'!$D$2:$O$97)=0,Calculations!CS147,Calculations!DU147)</f>
        <v/>
      </c>
      <c r="L146" s="24" t="str">
        <f>IF(SUM('Control Sample Data'!$D$2:$O$97)=0,Calculations!CT147,Calculations!DV147)</f>
        <v/>
      </c>
      <c r="M146" s="24" t="str">
        <f>IF(SUM('Control Sample Data'!$D$2:$O$97)=0,Calculations!CU147,Calculations!DW147)</f>
        <v/>
      </c>
      <c r="N146" s="24" t="str">
        <f>IF(SUM('Control Sample Data'!$D$2:$O$97)=0,Calculations!CV147,Calculations!DX147)</f>
        <v/>
      </c>
      <c r="O146" s="24" t="str">
        <f>IF(SUM('Control Sample Data'!$D$2:$O$97)=0,Calculations!CW147,Calculations!DY147)</f>
        <v/>
      </c>
      <c r="P146" s="24" t="str">
        <f>IF(SUM('Control Sample Data'!$D$2:$O$97)=0,Calculations!CX147,Calculations!DZ147)</f>
        <v/>
      </c>
      <c r="Q146" s="25" t="str">
        <f>IF(SUM('Control Sample Data'!$D$2:$O$97)=0,Calculations!CY147,Calculations!EA147)</f>
        <v/>
      </c>
    </row>
    <row r="147" spans="1:17" ht="15" customHeight="1" x14ac:dyDescent="0.25">
      <c r="A147" s="15" t="s">
        <v>226</v>
      </c>
      <c r="B147" s="4">
        <f>'Gene Table'!B148</f>
        <v>4956</v>
      </c>
      <c r="C147" s="4" t="str">
        <f>'Gene Table'!C148</f>
        <v>PTEN</v>
      </c>
      <c r="D147" s="4" t="str">
        <f>'Gene Table'!D148</f>
        <v>c.227_228delAT</v>
      </c>
      <c r="E147" s="16" t="str">
        <f>'Gene Table'!E148</f>
        <v>SMPH011617A</v>
      </c>
      <c r="F147" s="23" t="str">
        <f>IF(SUM('Control Sample Data'!$D$2:$O$97)=0,Calculations!CN148,Calculations!DP148)</f>
        <v>WT</v>
      </c>
      <c r="G147" s="24" t="str">
        <f>IF(SUM('Control Sample Data'!$D$2:$O$97)=0,Calculations!CO148,Calculations!DQ148)</f>
        <v>WT</v>
      </c>
      <c r="H147" s="24" t="str">
        <f>IF(SUM('Control Sample Data'!$D$2:$O$97)=0,Calculations!CP148,Calculations!DR148)</f>
        <v/>
      </c>
      <c r="I147" s="24" t="str">
        <f>IF(SUM('Control Sample Data'!$D$2:$O$97)=0,Calculations!CQ148,Calculations!DS148)</f>
        <v/>
      </c>
      <c r="J147" s="24" t="str">
        <f>IF(SUM('Control Sample Data'!$D$2:$O$97)=0,Calculations!CR148,Calculations!DT148)</f>
        <v/>
      </c>
      <c r="K147" s="24" t="str">
        <f>IF(SUM('Control Sample Data'!$D$2:$O$97)=0,Calculations!CS148,Calculations!DU148)</f>
        <v/>
      </c>
      <c r="L147" s="24" t="str">
        <f>IF(SUM('Control Sample Data'!$D$2:$O$97)=0,Calculations!CT148,Calculations!DV148)</f>
        <v/>
      </c>
      <c r="M147" s="24" t="str">
        <f>IF(SUM('Control Sample Data'!$D$2:$O$97)=0,Calculations!CU148,Calculations!DW148)</f>
        <v/>
      </c>
      <c r="N147" s="24" t="str">
        <f>IF(SUM('Control Sample Data'!$D$2:$O$97)=0,Calculations!CV148,Calculations!DX148)</f>
        <v/>
      </c>
      <c r="O147" s="24" t="str">
        <f>IF(SUM('Control Sample Data'!$D$2:$O$97)=0,Calculations!CW148,Calculations!DY148)</f>
        <v/>
      </c>
      <c r="P147" s="24" t="str">
        <f>IF(SUM('Control Sample Data'!$D$2:$O$97)=0,Calculations!CX148,Calculations!DZ148)</f>
        <v/>
      </c>
      <c r="Q147" s="25" t="str">
        <f>IF(SUM('Control Sample Data'!$D$2:$O$97)=0,Calculations!CY148,Calculations!EA148)</f>
        <v/>
      </c>
    </row>
    <row r="148" spans="1:17" ht="15" customHeight="1" x14ac:dyDescent="0.25">
      <c r="A148" s="15" t="s">
        <v>229</v>
      </c>
      <c r="B148" s="4">
        <f>'Gene Table'!B149</f>
        <v>5109</v>
      </c>
      <c r="C148" s="4" t="str">
        <f>'Gene Table'!C149</f>
        <v>PTEN</v>
      </c>
      <c r="D148" s="4" t="str">
        <f>'Gene Table'!D149</f>
        <v>c.302T&gt;C</v>
      </c>
      <c r="E148" s="16" t="str">
        <f>'Gene Table'!E149</f>
        <v>SMPH011988A</v>
      </c>
      <c r="F148" s="23" t="str">
        <f>IF(SUM('Control Sample Data'!$D$2:$O$97)=0,Calculations!CN149,Calculations!DP149)</f>
        <v>WT</v>
      </c>
      <c r="G148" s="24" t="str">
        <f>IF(SUM('Control Sample Data'!$D$2:$O$97)=0,Calculations!CO149,Calculations!DQ149)</f>
        <v>WT</v>
      </c>
      <c r="H148" s="24" t="str">
        <f>IF(SUM('Control Sample Data'!$D$2:$O$97)=0,Calculations!CP149,Calculations!DR149)</f>
        <v/>
      </c>
      <c r="I148" s="24" t="str">
        <f>IF(SUM('Control Sample Data'!$D$2:$O$97)=0,Calculations!CQ149,Calculations!DS149)</f>
        <v/>
      </c>
      <c r="J148" s="24" t="str">
        <f>IF(SUM('Control Sample Data'!$D$2:$O$97)=0,Calculations!CR149,Calculations!DT149)</f>
        <v/>
      </c>
      <c r="K148" s="24" t="str">
        <f>IF(SUM('Control Sample Data'!$D$2:$O$97)=0,Calculations!CS149,Calculations!DU149)</f>
        <v/>
      </c>
      <c r="L148" s="24" t="str">
        <f>IF(SUM('Control Sample Data'!$D$2:$O$97)=0,Calculations!CT149,Calculations!DV149)</f>
        <v/>
      </c>
      <c r="M148" s="24" t="str">
        <f>IF(SUM('Control Sample Data'!$D$2:$O$97)=0,Calculations!CU149,Calculations!DW149)</f>
        <v/>
      </c>
      <c r="N148" s="24" t="str">
        <f>IF(SUM('Control Sample Data'!$D$2:$O$97)=0,Calculations!CV149,Calculations!DX149)</f>
        <v/>
      </c>
      <c r="O148" s="24" t="str">
        <f>IF(SUM('Control Sample Data'!$D$2:$O$97)=0,Calculations!CW149,Calculations!DY149)</f>
        <v/>
      </c>
      <c r="P148" s="24" t="str">
        <f>IF(SUM('Control Sample Data'!$D$2:$O$97)=0,Calculations!CX149,Calculations!DZ149)</f>
        <v/>
      </c>
      <c r="Q148" s="25" t="str">
        <f>IF(SUM('Control Sample Data'!$D$2:$O$97)=0,Calculations!CY149,Calculations!EA149)</f>
        <v/>
      </c>
    </row>
    <row r="149" spans="1:17" ht="15" customHeight="1" x14ac:dyDescent="0.25">
      <c r="A149" s="15" t="s">
        <v>232</v>
      </c>
      <c r="B149" s="4">
        <f>'Gene Table'!B150</f>
        <v>5266</v>
      </c>
      <c r="C149" s="4" t="str">
        <f>'Gene Table'!C150</f>
        <v>PTEN</v>
      </c>
      <c r="D149" s="4" t="str">
        <f>'Gene Table'!D150</f>
        <v>c.314G&gt;T</v>
      </c>
      <c r="E149" s="16" t="str">
        <f>'Gene Table'!E150</f>
        <v>SMPH011654A</v>
      </c>
      <c r="F149" s="23" t="str">
        <f>IF(SUM('Control Sample Data'!$D$2:$O$97)=0,Calculations!CN150,Calculations!DP150)</f>
        <v>WT</v>
      </c>
      <c r="G149" s="24" t="str">
        <f>IF(SUM('Control Sample Data'!$D$2:$O$97)=0,Calculations!CO150,Calculations!DQ150)</f>
        <v>WT</v>
      </c>
      <c r="H149" s="24" t="str">
        <f>IF(SUM('Control Sample Data'!$D$2:$O$97)=0,Calculations!CP150,Calculations!DR150)</f>
        <v/>
      </c>
      <c r="I149" s="24" t="str">
        <f>IF(SUM('Control Sample Data'!$D$2:$O$97)=0,Calculations!CQ150,Calculations!DS150)</f>
        <v/>
      </c>
      <c r="J149" s="24" t="str">
        <f>IF(SUM('Control Sample Data'!$D$2:$O$97)=0,Calculations!CR150,Calculations!DT150)</f>
        <v/>
      </c>
      <c r="K149" s="24" t="str">
        <f>IF(SUM('Control Sample Data'!$D$2:$O$97)=0,Calculations!CS150,Calculations!DU150)</f>
        <v/>
      </c>
      <c r="L149" s="24" t="str">
        <f>IF(SUM('Control Sample Data'!$D$2:$O$97)=0,Calculations!CT150,Calculations!DV150)</f>
        <v/>
      </c>
      <c r="M149" s="24" t="str">
        <f>IF(SUM('Control Sample Data'!$D$2:$O$97)=0,Calculations!CU150,Calculations!DW150)</f>
        <v/>
      </c>
      <c r="N149" s="24" t="str">
        <f>IF(SUM('Control Sample Data'!$D$2:$O$97)=0,Calculations!CV150,Calculations!DX150)</f>
        <v/>
      </c>
      <c r="O149" s="24" t="str">
        <f>IF(SUM('Control Sample Data'!$D$2:$O$97)=0,Calculations!CW150,Calculations!DY150)</f>
        <v/>
      </c>
      <c r="P149" s="24" t="str">
        <f>IF(SUM('Control Sample Data'!$D$2:$O$97)=0,Calculations!CX150,Calculations!DZ150)</f>
        <v/>
      </c>
      <c r="Q149" s="25" t="str">
        <f>IF(SUM('Control Sample Data'!$D$2:$O$97)=0,Calculations!CY150,Calculations!EA150)</f>
        <v/>
      </c>
    </row>
    <row r="150" spans="1:17" ht="15" customHeight="1" x14ac:dyDescent="0.25">
      <c r="A150" s="15" t="s">
        <v>235</v>
      </c>
      <c r="B150" s="4">
        <f>'Gene Table'!B151</f>
        <v>23643</v>
      </c>
      <c r="C150" s="4" t="str">
        <f>'Gene Table'!C151</f>
        <v>PTEN</v>
      </c>
      <c r="D150" s="4" t="str">
        <f>'Gene Table'!D151</f>
        <v>c.315T&gt;G</v>
      </c>
      <c r="E150" s="16" t="str">
        <f>'Gene Table'!E151</f>
        <v>SMPH011520A</v>
      </c>
      <c r="F150" s="23" t="str">
        <f>IF(SUM('Control Sample Data'!$D$2:$O$97)=0,Calculations!CN151,Calculations!DP151)</f>
        <v>WT</v>
      </c>
      <c r="G150" s="24" t="str">
        <f>IF(SUM('Control Sample Data'!$D$2:$O$97)=0,Calculations!CO151,Calculations!DQ151)</f>
        <v>WT</v>
      </c>
      <c r="H150" s="24" t="str">
        <f>IF(SUM('Control Sample Data'!$D$2:$O$97)=0,Calculations!CP151,Calculations!DR151)</f>
        <v/>
      </c>
      <c r="I150" s="24" t="str">
        <f>IF(SUM('Control Sample Data'!$D$2:$O$97)=0,Calculations!CQ151,Calculations!DS151)</f>
        <v/>
      </c>
      <c r="J150" s="24" t="str">
        <f>IF(SUM('Control Sample Data'!$D$2:$O$97)=0,Calculations!CR151,Calculations!DT151)</f>
        <v/>
      </c>
      <c r="K150" s="24" t="str">
        <f>IF(SUM('Control Sample Data'!$D$2:$O$97)=0,Calculations!CS151,Calculations!DU151)</f>
        <v/>
      </c>
      <c r="L150" s="24" t="str">
        <f>IF(SUM('Control Sample Data'!$D$2:$O$97)=0,Calculations!CT151,Calculations!DV151)</f>
        <v/>
      </c>
      <c r="M150" s="24" t="str">
        <f>IF(SUM('Control Sample Data'!$D$2:$O$97)=0,Calculations!CU151,Calculations!DW151)</f>
        <v/>
      </c>
      <c r="N150" s="24" t="str">
        <f>IF(SUM('Control Sample Data'!$D$2:$O$97)=0,Calculations!CV151,Calculations!DX151)</f>
        <v/>
      </c>
      <c r="O150" s="24" t="str">
        <f>IF(SUM('Control Sample Data'!$D$2:$O$97)=0,Calculations!CW151,Calculations!DY151)</f>
        <v/>
      </c>
      <c r="P150" s="24" t="str">
        <f>IF(SUM('Control Sample Data'!$D$2:$O$97)=0,Calculations!CX151,Calculations!DZ151)</f>
        <v/>
      </c>
      <c r="Q150" s="25" t="str">
        <f>IF(SUM('Control Sample Data'!$D$2:$O$97)=0,Calculations!CY151,Calculations!EA151)</f>
        <v/>
      </c>
    </row>
    <row r="151" spans="1:17" ht="15" customHeight="1" x14ac:dyDescent="0.25">
      <c r="A151" s="15" t="s">
        <v>238</v>
      </c>
      <c r="B151" s="4">
        <f>'Gene Table'!B152</f>
        <v>5199</v>
      </c>
      <c r="C151" s="4" t="str">
        <f>'Gene Table'!C152</f>
        <v>PTEN</v>
      </c>
      <c r="D151" s="4" t="str">
        <f>'Gene Table'!D152</f>
        <v>c.334C&gt;G</v>
      </c>
      <c r="E151" s="16" t="str">
        <f>'Gene Table'!E152</f>
        <v>SMPH011516A</v>
      </c>
      <c r="F151" s="23" t="str">
        <f>IF(SUM('Control Sample Data'!$D$2:$O$97)=0,Calculations!CN152,Calculations!DP152)</f>
        <v>Mutant</v>
      </c>
      <c r="G151" s="24" t="str">
        <f>IF(SUM('Control Sample Data'!$D$2:$O$97)=0,Calculations!CO152,Calculations!DQ152)</f>
        <v>WT</v>
      </c>
      <c r="H151" s="24" t="str">
        <f>IF(SUM('Control Sample Data'!$D$2:$O$97)=0,Calculations!CP152,Calculations!DR152)</f>
        <v/>
      </c>
      <c r="I151" s="24" t="str">
        <f>IF(SUM('Control Sample Data'!$D$2:$O$97)=0,Calculations!CQ152,Calculations!DS152)</f>
        <v/>
      </c>
      <c r="J151" s="24" t="str">
        <f>IF(SUM('Control Sample Data'!$D$2:$O$97)=0,Calculations!CR152,Calculations!DT152)</f>
        <v/>
      </c>
      <c r="K151" s="24" t="str">
        <f>IF(SUM('Control Sample Data'!$D$2:$O$97)=0,Calculations!CS152,Calculations!DU152)</f>
        <v/>
      </c>
      <c r="L151" s="24" t="str">
        <f>IF(SUM('Control Sample Data'!$D$2:$O$97)=0,Calculations!CT152,Calculations!DV152)</f>
        <v/>
      </c>
      <c r="M151" s="24" t="str">
        <f>IF(SUM('Control Sample Data'!$D$2:$O$97)=0,Calculations!CU152,Calculations!DW152)</f>
        <v/>
      </c>
      <c r="N151" s="24" t="str">
        <f>IF(SUM('Control Sample Data'!$D$2:$O$97)=0,Calculations!CV152,Calculations!DX152)</f>
        <v/>
      </c>
      <c r="O151" s="24" t="str">
        <f>IF(SUM('Control Sample Data'!$D$2:$O$97)=0,Calculations!CW152,Calculations!DY152)</f>
        <v/>
      </c>
      <c r="P151" s="24" t="str">
        <f>IF(SUM('Control Sample Data'!$D$2:$O$97)=0,Calculations!CX152,Calculations!DZ152)</f>
        <v/>
      </c>
      <c r="Q151" s="25" t="str">
        <f>IF(SUM('Control Sample Data'!$D$2:$O$97)=0,Calculations!CY152,Calculations!EA152)</f>
        <v/>
      </c>
    </row>
    <row r="152" spans="1:17" ht="15" customHeight="1" x14ac:dyDescent="0.25">
      <c r="A152" s="15" t="s">
        <v>241</v>
      </c>
      <c r="B152" s="4">
        <f>'Gene Table'!B153</f>
        <v>5078</v>
      </c>
      <c r="C152" s="4" t="str">
        <f>'Gene Table'!C153</f>
        <v>PTEN</v>
      </c>
      <c r="D152" s="4" t="str">
        <f>'Gene Table'!D153</f>
        <v>c.367C&gt;T</v>
      </c>
      <c r="E152" s="16" t="str">
        <f>'Gene Table'!E153</f>
        <v>SMPH011588A</v>
      </c>
      <c r="F152" s="23" t="str">
        <f>IF(SUM('Control Sample Data'!$D$2:$O$97)=0,Calculations!CN153,Calculations!DP153)</f>
        <v>WT</v>
      </c>
      <c r="G152" s="24" t="str">
        <f>IF(SUM('Control Sample Data'!$D$2:$O$97)=0,Calculations!CO153,Calculations!DQ153)</f>
        <v>WT</v>
      </c>
      <c r="H152" s="24" t="str">
        <f>IF(SUM('Control Sample Data'!$D$2:$O$97)=0,Calculations!CP153,Calculations!DR153)</f>
        <v/>
      </c>
      <c r="I152" s="24" t="str">
        <f>IF(SUM('Control Sample Data'!$D$2:$O$97)=0,Calculations!CQ153,Calculations!DS153)</f>
        <v/>
      </c>
      <c r="J152" s="24" t="str">
        <f>IF(SUM('Control Sample Data'!$D$2:$O$97)=0,Calculations!CR153,Calculations!DT153)</f>
        <v/>
      </c>
      <c r="K152" s="24" t="str">
        <f>IF(SUM('Control Sample Data'!$D$2:$O$97)=0,Calculations!CS153,Calculations!DU153)</f>
        <v/>
      </c>
      <c r="L152" s="24" t="str">
        <f>IF(SUM('Control Sample Data'!$D$2:$O$97)=0,Calculations!CT153,Calculations!DV153)</f>
        <v/>
      </c>
      <c r="M152" s="24" t="str">
        <f>IF(SUM('Control Sample Data'!$D$2:$O$97)=0,Calculations!CU153,Calculations!DW153)</f>
        <v/>
      </c>
      <c r="N152" s="24" t="str">
        <f>IF(SUM('Control Sample Data'!$D$2:$O$97)=0,Calculations!CV153,Calculations!DX153)</f>
        <v/>
      </c>
      <c r="O152" s="24" t="str">
        <f>IF(SUM('Control Sample Data'!$D$2:$O$97)=0,Calculations!CW153,Calculations!DY153)</f>
        <v/>
      </c>
      <c r="P152" s="24" t="str">
        <f>IF(SUM('Control Sample Data'!$D$2:$O$97)=0,Calculations!CX153,Calculations!DZ153)</f>
        <v/>
      </c>
      <c r="Q152" s="25" t="str">
        <f>IF(SUM('Control Sample Data'!$D$2:$O$97)=0,Calculations!CY153,Calculations!EA153)</f>
        <v/>
      </c>
    </row>
    <row r="153" spans="1:17" ht="15" customHeight="1" x14ac:dyDescent="0.25">
      <c r="A153" s="15" t="s">
        <v>244</v>
      </c>
      <c r="B153" s="4">
        <f>'Gene Table'!B154</f>
        <v>5092</v>
      </c>
      <c r="C153" s="4" t="str">
        <f>'Gene Table'!C154</f>
        <v>PTEN</v>
      </c>
      <c r="D153" s="4" t="str">
        <f>'Gene Table'!D154</f>
        <v>c.385G&gt;A</v>
      </c>
      <c r="E153" s="16" t="str">
        <f>'Gene Table'!E154</f>
        <v>SMPH011491A</v>
      </c>
      <c r="F153" s="23" t="str">
        <f>IF(SUM('Control Sample Data'!$D$2:$O$97)=0,Calculations!CN154,Calculations!DP154)</f>
        <v>WT</v>
      </c>
      <c r="G153" s="24" t="str">
        <f>IF(SUM('Control Sample Data'!$D$2:$O$97)=0,Calculations!CO154,Calculations!DQ154)</f>
        <v>WT</v>
      </c>
      <c r="H153" s="24" t="str">
        <f>IF(SUM('Control Sample Data'!$D$2:$O$97)=0,Calculations!CP154,Calculations!DR154)</f>
        <v/>
      </c>
      <c r="I153" s="24" t="str">
        <f>IF(SUM('Control Sample Data'!$D$2:$O$97)=0,Calculations!CQ154,Calculations!DS154)</f>
        <v/>
      </c>
      <c r="J153" s="24" t="str">
        <f>IF(SUM('Control Sample Data'!$D$2:$O$97)=0,Calculations!CR154,Calculations!DT154)</f>
        <v/>
      </c>
      <c r="K153" s="24" t="str">
        <f>IF(SUM('Control Sample Data'!$D$2:$O$97)=0,Calculations!CS154,Calculations!DU154)</f>
        <v/>
      </c>
      <c r="L153" s="24" t="str">
        <f>IF(SUM('Control Sample Data'!$D$2:$O$97)=0,Calculations!CT154,Calculations!DV154)</f>
        <v/>
      </c>
      <c r="M153" s="24" t="str">
        <f>IF(SUM('Control Sample Data'!$D$2:$O$97)=0,Calculations!CU154,Calculations!DW154)</f>
        <v/>
      </c>
      <c r="N153" s="24" t="str">
        <f>IF(SUM('Control Sample Data'!$D$2:$O$97)=0,Calculations!CV154,Calculations!DX154)</f>
        <v/>
      </c>
      <c r="O153" s="24" t="str">
        <f>IF(SUM('Control Sample Data'!$D$2:$O$97)=0,Calculations!CW154,Calculations!DY154)</f>
        <v/>
      </c>
      <c r="P153" s="24" t="str">
        <f>IF(SUM('Control Sample Data'!$D$2:$O$97)=0,Calculations!CX154,Calculations!DZ154)</f>
        <v/>
      </c>
      <c r="Q153" s="25" t="str">
        <f>IF(SUM('Control Sample Data'!$D$2:$O$97)=0,Calculations!CY154,Calculations!EA154)</f>
        <v/>
      </c>
    </row>
    <row r="154" spans="1:17" ht="15" customHeight="1" x14ac:dyDescent="0.25">
      <c r="A154" s="15" t="s">
        <v>248</v>
      </c>
      <c r="B154" s="4">
        <f>'Gene Table'!B155</f>
        <v>5219</v>
      </c>
      <c r="C154" s="4" t="str">
        <f>'Gene Table'!C155</f>
        <v>PTEN</v>
      </c>
      <c r="D154" s="4" t="str">
        <f>'Gene Table'!D155</f>
        <v>c.388C&gt;G</v>
      </c>
      <c r="E154" s="16" t="str">
        <f>'Gene Table'!E155</f>
        <v>SMPH011480A</v>
      </c>
      <c r="F154" s="23" t="str">
        <f>IF(SUM('Control Sample Data'!$D$2:$O$97)=0,Calculations!CN155,Calculations!DP155)</f>
        <v>WT</v>
      </c>
      <c r="G154" s="24" t="str">
        <f>IF(SUM('Control Sample Data'!$D$2:$O$97)=0,Calculations!CO155,Calculations!DQ155)</f>
        <v>WT</v>
      </c>
      <c r="H154" s="24" t="str">
        <f>IF(SUM('Control Sample Data'!$D$2:$O$97)=0,Calculations!CP155,Calculations!DR155)</f>
        <v/>
      </c>
      <c r="I154" s="24" t="str">
        <f>IF(SUM('Control Sample Data'!$D$2:$O$97)=0,Calculations!CQ155,Calculations!DS155)</f>
        <v/>
      </c>
      <c r="J154" s="24" t="str">
        <f>IF(SUM('Control Sample Data'!$D$2:$O$97)=0,Calculations!CR155,Calculations!DT155)</f>
        <v/>
      </c>
      <c r="K154" s="24" t="str">
        <f>IF(SUM('Control Sample Data'!$D$2:$O$97)=0,Calculations!CS155,Calculations!DU155)</f>
        <v/>
      </c>
      <c r="L154" s="24" t="str">
        <f>IF(SUM('Control Sample Data'!$D$2:$O$97)=0,Calculations!CT155,Calculations!DV155)</f>
        <v/>
      </c>
      <c r="M154" s="24" t="str">
        <f>IF(SUM('Control Sample Data'!$D$2:$O$97)=0,Calculations!CU155,Calculations!DW155)</f>
        <v/>
      </c>
      <c r="N154" s="24" t="str">
        <f>IF(SUM('Control Sample Data'!$D$2:$O$97)=0,Calculations!CV155,Calculations!DX155)</f>
        <v/>
      </c>
      <c r="O154" s="24" t="str">
        <f>IF(SUM('Control Sample Data'!$D$2:$O$97)=0,Calculations!CW155,Calculations!DY155)</f>
        <v/>
      </c>
      <c r="P154" s="24" t="str">
        <f>IF(SUM('Control Sample Data'!$D$2:$O$97)=0,Calculations!CX155,Calculations!DZ155)</f>
        <v/>
      </c>
      <c r="Q154" s="25" t="str">
        <f>IF(SUM('Control Sample Data'!$D$2:$O$97)=0,Calculations!CY155,Calculations!EA155)</f>
        <v/>
      </c>
    </row>
    <row r="155" spans="1:17" ht="15" customHeight="1" x14ac:dyDescent="0.25">
      <c r="A155" s="15" t="s">
        <v>251</v>
      </c>
      <c r="B155" s="4">
        <f>'Gene Table'!B156</f>
        <v>5152</v>
      </c>
      <c r="C155" s="4" t="str">
        <f>'Gene Table'!C156</f>
        <v>PTEN</v>
      </c>
      <c r="D155" s="4" t="str">
        <f>'Gene Table'!D156</f>
        <v>c.388C&gt;T</v>
      </c>
      <c r="E155" s="16" t="str">
        <f>'Gene Table'!E156</f>
        <v>SMPH011473A</v>
      </c>
      <c r="F155" s="23" t="str">
        <f>IF(SUM('Control Sample Data'!$D$2:$O$97)=0,Calculations!CN156,Calculations!DP156)</f>
        <v>WT</v>
      </c>
      <c r="G155" s="24" t="str">
        <f>IF(SUM('Control Sample Data'!$D$2:$O$97)=0,Calculations!CO156,Calculations!DQ156)</f>
        <v>WT</v>
      </c>
      <c r="H155" s="24" t="str">
        <f>IF(SUM('Control Sample Data'!$D$2:$O$97)=0,Calculations!CP156,Calculations!DR156)</f>
        <v/>
      </c>
      <c r="I155" s="24" t="str">
        <f>IF(SUM('Control Sample Data'!$D$2:$O$97)=0,Calculations!CQ156,Calculations!DS156)</f>
        <v/>
      </c>
      <c r="J155" s="24" t="str">
        <f>IF(SUM('Control Sample Data'!$D$2:$O$97)=0,Calculations!CR156,Calculations!DT156)</f>
        <v/>
      </c>
      <c r="K155" s="24" t="str">
        <f>IF(SUM('Control Sample Data'!$D$2:$O$97)=0,Calculations!CS156,Calculations!DU156)</f>
        <v/>
      </c>
      <c r="L155" s="24" t="str">
        <f>IF(SUM('Control Sample Data'!$D$2:$O$97)=0,Calculations!CT156,Calculations!DV156)</f>
        <v/>
      </c>
      <c r="M155" s="24" t="str">
        <f>IF(SUM('Control Sample Data'!$D$2:$O$97)=0,Calculations!CU156,Calculations!DW156)</f>
        <v/>
      </c>
      <c r="N155" s="24" t="str">
        <f>IF(SUM('Control Sample Data'!$D$2:$O$97)=0,Calculations!CV156,Calculations!DX156)</f>
        <v/>
      </c>
      <c r="O155" s="24" t="str">
        <f>IF(SUM('Control Sample Data'!$D$2:$O$97)=0,Calculations!CW156,Calculations!DY156)</f>
        <v/>
      </c>
      <c r="P155" s="24" t="str">
        <f>IF(SUM('Control Sample Data'!$D$2:$O$97)=0,Calculations!CX156,Calculations!DZ156)</f>
        <v/>
      </c>
      <c r="Q155" s="25" t="str">
        <f>IF(SUM('Control Sample Data'!$D$2:$O$97)=0,Calculations!CY156,Calculations!EA156)</f>
        <v/>
      </c>
    </row>
    <row r="156" spans="1:17" ht="15" customHeight="1" x14ac:dyDescent="0.25">
      <c r="A156" s="15" t="s">
        <v>254</v>
      </c>
      <c r="B156" s="4">
        <f>'Gene Table'!B157</f>
        <v>5817</v>
      </c>
      <c r="C156" s="4" t="str">
        <f>'Gene Table'!C157</f>
        <v>PTEN</v>
      </c>
      <c r="D156" s="4" t="str">
        <f>'Gene Table'!D157</f>
        <v>c.389delG</v>
      </c>
      <c r="E156" s="16" t="str">
        <f>'Gene Table'!E157</f>
        <v>SMPH011514A</v>
      </c>
      <c r="F156" s="23" t="str">
        <f>IF(SUM('Control Sample Data'!$D$2:$O$97)=0,Calculations!CN157,Calculations!DP157)</f>
        <v>WT</v>
      </c>
      <c r="G156" s="24" t="str">
        <f>IF(SUM('Control Sample Data'!$D$2:$O$97)=0,Calculations!CO157,Calculations!DQ157)</f>
        <v>WT</v>
      </c>
      <c r="H156" s="24" t="str">
        <f>IF(SUM('Control Sample Data'!$D$2:$O$97)=0,Calculations!CP157,Calculations!DR157)</f>
        <v/>
      </c>
      <c r="I156" s="24" t="str">
        <f>IF(SUM('Control Sample Data'!$D$2:$O$97)=0,Calculations!CQ157,Calculations!DS157)</f>
        <v/>
      </c>
      <c r="J156" s="24" t="str">
        <f>IF(SUM('Control Sample Data'!$D$2:$O$97)=0,Calculations!CR157,Calculations!DT157)</f>
        <v/>
      </c>
      <c r="K156" s="24" t="str">
        <f>IF(SUM('Control Sample Data'!$D$2:$O$97)=0,Calculations!CS157,Calculations!DU157)</f>
        <v/>
      </c>
      <c r="L156" s="24" t="str">
        <f>IF(SUM('Control Sample Data'!$D$2:$O$97)=0,Calculations!CT157,Calculations!DV157)</f>
        <v/>
      </c>
      <c r="M156" s="24" t="str">
        <f>IF(SUM('Control Sample Data'!$D$2:$O$97)=0,Calculations!CU157,Calculations!DW157)</f>
        <v/>
      </c>
      <c r="N156" s="24" t="str">
        <f>IF(SUM('Control Sample Data'!$D$2:$O$97)=0,Calculations!CV157,Calculations!DX157)</f>
        <v/>
      </c>
      <c r="O156" s="24" t="str">
        <f>IF(SUM('Control Sample Data'!$D$2:$O$97)=0,Calculations!CW157,Calculations!DY157)</f>
        <v/>
      </c>
      <c r="P156" s="24" t="str">
        <f>IF(SUM('Control Sample Data'!$D$2:$O$97)=0,Calculations!CX157,Calculations!DZ157)</f>
        <v/>
      </c>
      <c r="Q156" s="25" t="str">
        <f>IF(SUM('Control Sample Data'!$D$2:$O$97)=0,Calculations!CY157,Calculations!EA157)</f>
        <v/>
      </c>
    </row>
    <row r="157" spans="1:17" ht="15" customHeight="1" x14ac:dyDescent="0.25">
      <c r="A157" s="15" t="s">
        <v>257</v>
      </c>
      <c r="B157" s="4">
        <f>'Gene Table'!B158</f>
        <v>5033</v>
      </c>
      <c r="C157" s="4" t="str">
        <f>'Gene Table'!C158</f>
        <v>PTEN</v>
      </c>
      <c r="D157" s="4" t="str">
        <f>'Gene Table'!D158</f>
        <v>c.389G&gt;A</v>
      </c>
      <c r="E157" s="16" t="str">
        <f>'Gene Table'!E158</f>
        <v>SMPH011486A</v>
      </c>
      <c r="F157" s="23" t="str">
        <f>IF(SUM('Control Sample Data'!$D$2:$O$97)=0,Calculations!CN158,Calculations!DP158)</f>
        <v>Mutant</v>
      </c>
      <c r="G157" s="24" t="str">
        <f>IF(SUM('Control Sample Data'!$D$2:$O$97)=0,Calculations!CO158,Calculations!DQ158)</f>
        <v>WT</v>
      </c>
      <c r="H157" s="24" t="str">
        <f>IF(SUM('Control Sample Data'!$D$2:$O$97)=0,Calculations!CP158,Calculations!DR158)</f>
        <v/>
      </c>
      <c r="I157" s="24" t="str">
        <f>IF(SUM('Control Sample Data'!$D$2:$O$97)=0,Calculations!CQ158,Calculations!DS158)</f>
        <v/>
      </c>
      <c r="J157" s="24" t="str">
        <f>IF(SUM('Control Sample Data'!$D$2:$O$97)=0,Calculations!CR158,Calculations!DT158)</f>
        <v/>
      </c>
      <c r="K157" s="24" t="str">
        <f>IF(SUM('Control Sample Data'!$D$2:$O$97)=0,Calculations!CS158,Calculations!DU158)</f>
        <v/>
      </c>
      <c r="L157" s="24" t="str">
        <f>IF(SUM('Control Sample Data'!$D$2:$O$97)=0,Calculations!CT158,Calculations!DV158)</f>
        <v/>
      </c>
      <c r="M157" s="24" t="str">
        <f>IF(SUM('Control Sample Data'!$D$2:$O$97)=0,Calculations!CU158,Calculations!DW158)</f>
        <v/>
      </c>
      <c r="N157" s="24" t="str">
        <f>IF(SUM('Control Sample Data'!$D$2:$O$97)=0,Calculations!CV158,Calculations!DX158)</f>
        <v/>
      </c>
      <c r="O157" s="24" t="str">
        <f>IF(SUM('Control Sample Data'!$D$2:$O$97)=0,Calculations!CW158,Calculations!DY158)</f>
        <v/>
      </c>
      <c r="P157" s="24" t="str">
        <f>IF(SUM('Control Sample Data'!$D$2:$O$97)=0,Calculations!CX158,Calculations!DZ158)</f>
        <v/>
      </c>
      <c r="Q157" s="25" t="str">
        <f>IF(SUM('Control Sample Data'!$D$2:$O$97)=0,Calculations!CY158,Calculations!EA158)</f>
        <v/>
      </c>
    </row>
    <row r="158" spans="1:17" ht="15" customHeight="1" x14ac:dyDescent="0.25">
      <c r="A158" s="15" t="s">
        <v>4828</v>
      </c>
      <c r="B158" s="4">
        <f>'Gene Table'!B159</f>
        <v>5277</v>
      </c>
      <c r="C158" s="4" t="str">
        <f>'Gene Table'!C159</f>
        <v>PTEN</v>
      </c>
      <c r="D158" s="4" t="str">
        <f>'Gene Table'!D159</f>
        <v>c.389G&gt;C</v>
      </c>
      <c r="E158" s="16" t="str">
        <f>'Gene Table'!E159</f>
        <v>SMPH011620A</v>
      </c>
      <c r="F158" s="23" t="str">
        <f>IF(SUM('Control Sample Data'!$D$2:$O$97)=0,Calculations!CN159,Calculations!DP159)</f>
        <v>WT</v>
      </c>
      <c r="G158" s="24" t="str">
        <f>IF(SUM('Control Sample Data'!$D$2:$O$97)=0,Calculations!CO159,Calculations!DQ159)</f>
        <v>WT</v>
      </c>
      <c r="H158" s="24" t="str">
        <f>IF(SUM('Control Sample Data'!$D$2:$O$97)=0,Calculations!CP159,Calculations!DR159)</f>
        <v/>
      </c>
      <c r="I158" s="24" t="str">
        <f>IF(SUM('Control Sample Data'!$D$2:$O$97)=0,Calculations!CQ159,Calculations!DS159)</f>
        <v/>
      </c>
      <c r="J158" s="24" t="str">
        <f>IF(SUM('Control Sample Data'!$D$2:$O$97)=0,Calculations!CR159,Calculations!DT159)</f>
        <v/>
      </c>
      <c r="K158" s="24" t="str">
        <f>IF(SUM('Control Sample Data'!$D$2:$O$97)=0,Calculations!CS159,Calculations!DU159)</f>
        <v/>
      </c>
      <c r="L158" s="24" t="str">
        <f>IF(SUM('Control Sample Data'!$D$2:$O$97)=0,Calculations!CT159,Calculations!DV159)</f>
        <v/>
      </c>
      <c r="M158" s="24" t="str">
        <f>IF(SUM('Control Sample Data'!$D$2:$O$97)=0,Calculations!CU159,Calculations!DW159)</f>
        <v/>
      </c>
      <c r="N158" s="24" t="str">
        <f>IF(SUM('Control Sample Data'!$D$2:$O$97)=0,Calculations!CV159,Calculations!DX159)</f>
        <v/>
      </c>
      <c r="O158" s="24" t="str">
        <f>IF(SUM('Control Sample Data'!$D$2:$O$97)=0,Calculations!CW159,Calculations!DY159)</f>
        <v/>
      </c>
      <c r="P158" s="24" t="str">
        <f>IF(SUM('Control Sample Data'!$D$2:$O$97)=0,Calculations!CX159,Calculations!DZ159)</f>
        <v/>
      </c>
      <c r="Q158" s="25" t="str">
        <f>IF(SUM('Control Sample Data'!$D$2:$O$97)=0,Calculations!CY159,Calculations!EA159)</f>
        <v/>
      </c>
    </row>
    <row r="159" spans="1:17" ht="15" customHeight="1" x14ac:dyDescent="0.25">
      <c r="A159" s="15" t="s">
        <v>4829</v>
      </c>
      <c r="B159" s="4">
        <f>'Gene Table'!B160</f>
        <v>5216</v>
      </c>
      <c r="C159" s="4" t="str">
        <f>'Gene Table'!C160</f>
        <v>PTEN</v>
      </c>
      <c r="D159" s="4" t="str">
        <f>'Gene Table'!D160</f>
        <v>c.389G&gt;T</v>
      </c>
      <c r="E159" s="16" t="str">
        <f>'Gene Table'!E160</f>
        <v>SMPH011591A</v>
      </c>
      <c r="F159" s="23" t="str">
        <f>IF(SUM('Control Sample Data'!$D$2:$O$97)=0,Calculations!CN160,Calculations!DP160)</f>
        <v>Mutant</v>
      </c>
      <c r="G159" s="24" t="str">
        <f>IF(SUM('Control Sample Data'!$D$2:$O$97)=0,Calculations!CO160,Calculations!DQ160)</f>
        <v>WT</v>
      </c>
      <c r="H159" s="24" t="str">
        <f>IF(SUM('Control Sample Data'!$D$2:$O$97)=0,Calculations!CP160,Calculations!DR160)</f>
        <v/>
      </c>
      <c r="I159" s="24" t="str">
        <f>IF(SUM('Control Sample Data'!$D$2:$O$97)=0,Calculations!CQ160,Calculations!DS160)</f>
        <v/>
      </c>
      <c r="J159" s="24" t="str">
        <f>IF(SUM('Control Sample Data'!$D$2:$O$97)=0,Calculations!CR160,Calculations!DT160)</f>
        <v/>
      </c>
      <c r="K159" s="24" t="str">
        <f>IF(SUM('Control Sample Data'!$D$2:$O$97)=0,Calculations!CS160,Calculations!DU160)</f>
        <v/>
      </c>
      <c r="L159" s="24" t="str">
        <f>IF(SUM('Control Sample Data'!$D$2:$O$97)=0,Calculations!CT160,Calculations!DV160)</f>
        <v/>
      </c>
      <c r="M159" s="24" t="str">
        <f>IF(SUM('Control Sample Data'!$D$2:$O$97)=0,Calculations!CU160,Calculations!DW160)</f>
        <v/>
      </c>
      <c r="N159" s="24" t="str">
        <f>IF(SUM('Control Sample Data'!$D$2:$O$97)=0,Calculations!CV160,Calculations!DX160)</f>
        <v/>
      </c>
      <c r="O159" s="24" t="str">
        <f>IF(SUM('Control Sample Data'!$D$2:$O$97)=0,Calculations!CW160,Calculations!DY160)</f>
        <v/>
      </c>
      <c r="P159" s="24" t="str">
        <f>IF(SUM('Control Sample Data'!$D$2:$O$97)=0,Calculations!CX160,Calculations!DZ160)</f>
        <v/>
      </c>
      <c r="Q159" s="25" t="str">
        <f>IF(SUM('Control Sample Data'!$D$2:$O$97)=0,Calculations!CY160,Calculations!EA160)</f>
        <v/>
      </c>
    </row>
    <row r="160" spans="1:17" ht="15" customHeight="1" x14ac:dyDescent="0.25">
      <c r="A160" s="15" t="s">
        <v>4830</v>
      </c>
      <c r="B160" s="4">
        <f>'Gene Table'!B161</f>
        <v>5123</v>
      </c>
      <c r="C160" s="4" t="str">
        <f>'Gene Table'!C161</f>
        <v>PTEN</v>
      </c>
      <c r="D160" s="4" t="str">
        <f>'Gene Table'!D161</f>
        <v>c.395G&gt;A</v>
      </c>
      <c r="E160" s="16" t="str">
        <f>'Gene Table'!E161</f>
        <v>SMPH011563A</v>
      </c>
      <c r="F160" s="23" t="str">
        <f>IF(SUM('Control Sample Data'!$D$2:$O$97)=0,Calculations!CN161,Calculations!DP161)</f>
        <v>WT</v>
      </c>
      <c r="G160" s="24" t="str">
        <f>IF(SUM('Control Sample Data'!$D$2:$O$97)=0,Calculations!CO161,Calculations!DQ161)</f>
        <v>WT</v>
      </c>
      <c r="H160" s="24" t="str">
        <f>IF(SUM('Control Sample Data'!$D$2:$O$97)=0,Calculations!CP161,Calculations!DR161)</f>
        <v/>
      </c>
      <c r="I160" s="24" t="str">
        <f>IF(SUM('Control Sample Data'!$D$2:$O$97)=0,Calculations!CQ161,Calculations!DS161)</f>
        <v/>
      </c>
      <c r="J160" s="24" t="str">
        <f>IF(SUM('Control Sample Data'!$D$2:$O$97)=0,Calculations!CR161,Calculations!DT161)</f>
        <v/>
      </c>
      <c r="K160" s="24" t="str">
        <f>IF(SUM('Control Sample Data'!$D$2:$O$97)=0,Calculations!CS161,Calculations!DU161)</f>
        <v/>
      </c>
      <c r="L160" s="24" t="str">
        <f>IF(SUM('Control Sample Data'!$D$2:$O$97)=0,Calculations!CT161,Calculations!DV161)</f>
        <v/>
      </c>
      <c r="M160" s="24" t="str">
        <f>IF(SUM('Control Sample Data'!$D$2:$O$97)=0,Calculations!CU161,Calculations!DW161)</f>
        <v/>
      </c>
      <c r="N160" s="24" t="str">
        <f>IF(SUM('Control Sample Data'!$D$2:$O$97)=0,Calculations!CV161,Calculations!DX161)</f>
        <v/>
      </c>
      <c r="O160" s="24" t="str">
        <f>IF(SUM('Control Sample Data'!$D$2:$O$97)=0,Calculations!CW161,Calculations!DY161)</f>
        <v/>
      </c>
      <c r="P160" s="24" t="str">
        <f>IF(SUM('Control Sample Data'!$D$2:$O$97)=0,Calculations!CX161,Calculations!DZ161)</f>
        <v/>
      </c>
      <c r="Q160" s="25" t="str">
        <f>IF(SUM('Control Sample Data'!$D$2:$O$97)=0,Calculations!CY161,Calculations!EA161)</f>
        <v/>
      </c>
    </row>
    <row r="161" spans="1:17" ht="15" customHeight="1" x14ac:dyDescent="0.25">
      <c r="A161" s="15" t="s">
        <v>4831</v>
      </c>
      <c r="B161" s="4">
        <f>'Gene Table'!B162</f>
        <v>5294</v>
      </c>
      <c r="C161" s="4" t="str">
        <f>'Gene Table'!C162</f>
        <v>PTEN</v>
      </c>
      <c r="D161" s="4" t="str">
        <f>'Gene Table'!D162</f>
        <v>c.416T&gt;G</v>
      </c>
      <c r="E161" s="16" t="str">
        <f>'Gene Table'!E162</f>
        <v>SMPH011794A</v>
      </c>
      <c r="F161" s="23" t="str">
        <f>IF(SUM('Control Sample Data'!$D$2:$O$97)=0,Calculations!CN162,Calculations!DP162)</f>
        <v>Mutant</v>
      </c>
      <c r="G161" s="24" t="str">
        <f>IF(SUM('Control Sample Data'!$D$2:$O$97)=0,Calculations!CO162,Calculations!DQ162)</f>
        <v>WT</v>
      </c>
      <c r="H161" s="24" t="str">
        <f>IF(SUM('Control Sample Data'!$D$2:$O$97)=0,Calculations!CP162,Calculations!DR162)</f>
        <v/>
      </c>
      <c r="I161" s="24" t="str">
        <f>IF(SUM('Control Sample Data'!$D$2:$O$97)=0,Calculations!CQ162,Calculations!DS162)</f>
        <v/>
      </c>
      <c r="J161" s="24" t="str">
        <f>IF(SUM('Control Sample Data'!$D$2:$O$97)=0,Calculations!CR162,Calculations!DT162)</f>
        <v/>
      </c>
      <c r="K161" s="24" t="str">
        <f>IF(SUM('Control Sample Data'!$D$2:$O$97)=0,Calculations!CS162,Calculations!DU162)</f>
        <v/>
      </c>
      <c r="L161" s="24" t="str">
        <f>IF(SUM('Control Sample Data'!$D$2:$O$97)=0,Calculations!CT162,Calculations!DV162)</f>
        <v/>
      </c>
      <c r="M161" s="24" t="str">
        <f>IF(SUM('Control Sample Data'!$D$2:$O$97)=0,Calculations!CU162,Calculations!DW162)</f>
        <v/>
      </c>
      <c r="N161" s="24" t="str">
        <f>IF(SUM('Control Sample Data'!$D$2:$O$97)=0,Calculations!CV162,Calculations!DX162)</f>
        <v/>
      </c>
      <c r="O161" s="24" t="str">
        <f>IF(SUM('Control Sample Data'!$D$2:$O$97)=0,Calculations!CW162,Calculations!DY162)</f>
        <v/>
      </c>
      <c r="P161" s="24" t="str">
        <f>IF(SUM('Control Sample Data'!$D$2:$O$97)=0,Calculations!CX162,Calculations!DZ162)</f>
        <v/>
      </c>
      <c r="Q161" s="25" t="str">
        <f>IF(SUM('Control Sample Data'!$D$2:$O$97)=0,Calculations!CY162,Calculations!EA162)</f>
        <v/>
      </c>
    </row>
    <row r="162" spans="1:17" ht="15" customHeight="1" x14ac:dyDescent="0.25">
      <c r="A162" s="15" t="s">
        <v>4832</v>
      </c>
      <c r="B162" s="4">
        <f>'Gene Table'!B163</f>
        <v>5034</v>
      </c>
      <c r="C162" s="4" t="str">
        <f>'Gene Table'!C163</f>
        <v>PTEN</v>
      </c>
      <c r="D162" s="4" t="str">
        <f>'Gene Table'!D163</f>
        <v>c.425G&gt;A</v>
      </c>
      <c r="E162" s="16" t="str">
        <f>'Gene Table'!E163</f>
        <v>SMPH011490A</v>
      </c>
      <c r="F162" s="23" t="str">
        <f>IF(SUM('Control Sample Data'!$D$2:$O$97)=0,Calculations!CN163,Calculations!DP163)</f>
        <v>WT</v>
      </c>
      <c r="G162" s="24" t="str">
        <f>IF(SUM('Control Sample Data'!$D$2:$O$97)=0,Calculations!CO163,Calculations!DQ163)</f>
        <v>WT</v>
      </c>
      <c r="H162" s="24" t="str">
        <f>IF(SUM('Control Sample Data'!$D$2:$O$97)=0,Calculations!CP163,Calculations!DR163)</f>
        <v/>
      </c>
      <c r="I162" s="24" t="str">
        <f>IF(SUM('Control Sample Data'!$D$2:$O$97)=0,Calculations!CQ163,Calculations!DS163)</f>
        <v/>
      </c>
      <c r="J162" s="24" t="str">
        <f>IF(SUM('Control Sample Data'!$D$2:$O$97)=0,Calculations!CR163,Calculations!DT163)</f>
        <v/>
      </c>
      <c r="K162" s="24" t="str">
        <f>IF(SUM('Control Sample Data'!$D$2:$O$97)=0,Calculations!CS163,Calculations!DU163)</f>
        <v/>
      </c>
      <c r="L162" s="24" t="str">
        <f>IF(SUM('Control Sample Data'!$D$2:$O$97)=0,Calculations!CT163,Calculations!DV163)</f>
        <v/>
      </c>
      <c r="M162" s="24" t="str">
        <f>IF(SUM('Control Sample Data'!$D$2:$O$97)=0,Calculations!CU163,Calculations!DW163)</f>
        <v/>
      </c>
      <c r="N162" s="24" t="str">
        <f>IF(SUM('Control Sample Data'!$D$2:$O$97)=0,Calculations!CV163,Calculations!DX163)</f>
        <v/>
      </c>
      <c r="O162" s="24" t="str">
        <f>IF(SUM('Control Sample Data'!$D$2:$O$97)=0,Calculations!CW163,Calculations!DY163)</f>
        <v/>
      </c>
      <c r="P162" s="24" t="str">
        <f>IF(SUM('Control Sample Data'!$D$2:$O$97)=0,Calculations!CX163,Calculations!DZ163)</f>
        <v/>
      </c>
      <c r="Q162" s="25" t="str">
        <f>IF(SUM('Control Sample Data'!$D$2:$O$97)=0,Calculations!CY163,Calculations!EA163)</f>
        <v/>
      </c>
    </row>
    <row r="163" spans="1:17" ht="15" customHeight="1" x14ac:dyDescent="0.25">
      <c r="A163" s="15" t="s">
        <v>4833</v>
      </c>
      <c r="B163" s="4">
        <f>'Gene Table'!B164</f>
        <v>5080</v>
      </c>
      <c r="C163" s="4" t="str">
        <f>'Gene Table'!C164</f>
        <v>PTEN</v>
      </c>
      <c r="D163" s="4" t="str">
        <f>'Gene Table'!D164</f>
        <v>c.451G&gt;A</v>
      </c>
      <c r="E163" s="16" t="str">
        <f>'Gene Table'!E164</f>
        <v>SMPH012265A</v>
      </c>
      <c r="F163" s="23" t="str">
        <f>IF(SUM('Control Sample Data'!$D$2:$O$97)=0,Calculations!CN164,Calculations!DP164)</f>
        <v>WT</v>
      </c>
      <c r="G163" s="24" t="str">
        <f>IF(SUM('Control Sample Data'!$D$2:$O$97)=0,Calculations!CO164,Calculations!DQ164)</f>
        <v>WT</v>
      </c>
      <c r="H163" s="24" t="str">
        <f>IF(SUM('Control Sample Data'!$D$2:$O$97)=0,Calculations!CP164,Calculations!DR164)</f>
        <v/>
      </c>
      <c r="I163" s="24" t="str">
        <f>IF(SUM('Control Sample Data'!$D$2:$O$97)=0,Calculations!CQ164,Calculations!DS164)</f>
        <v/>
      </c>
      <c r="J163" s="24" t="str">
        <f>IF(SUM('Control Sample Data'!$D$2:$O$97)=0,Calculations!CR164,Calculations!DT164)</f>
        <v/>
      </c>
      <c r="K163" s="24" t="str">
        <f>IF(SUM('Control Sample Data'!$D$2:$O$97)=0,Calculations!CS164,Calculations!DU164)</f>
        <v/>
      </c>
      <c r="L163" s="24" t="str">
        <f>IF(SUM('Control Sample Data'!$D$2:$O$97)=0,Calculations!CT164,Calculations!DV164)</f>
        <v/>
      </c>
      <c r="M163" s="24" t="str">
        <f>IF(SUM('Control Sample Data'!$D$2:$O$97)=0,Calculations!CU164,Calculations!DW164)</f>
        <v/>
      </c>
      <c r="N163" s="24" t="str">
        <f>IF(SUM('Control Sample Data'!$D$2:$O$97)=0,Calculations!CV164,Calculations!DX164)</f>
        <v/>
      </c>
      <c r="O163" s="24" t="str">
        <f>IF(SUM('Control Sample Data'!$D$2:$O$97)=0,Calculations!CW164,Calculations!DY164)</f>
        <v/>
      </c>
      <c r="P163" s="24" t="str">
        <f>IF(SUM('Control Sample Data'!$D$2:$O$97)=0,Calculations!CX164,Calculations!DZ164)</f>
        <v/>
      </c>
      <c r="Q163" s="25" t="str">
        <f>IF(SUM('Control Sample Data'!$D$2:$O$97)=0,Calculations!CY164,Calculations!EA164)</f>
        <v/>
      </c>
    </row>
    <row r="164" spans="1:17" ht="15" customHeight="1" x14ac:dyDescent="0.25">
      <c r="A164" s="15" t="s">
        <v>4834</v>
      </c>
      <c r="B164" s="4">
        <f>'Gene Table'!B165</f>
        <v>23653</v>
      </c>
      <c r="C164" s="4" t="str">
        <f>'Gene Table'!C165</f>
        <v>PTEN</v>
      </c>
      <c r="D164" s="4" t="str">
        <f>'Gene Table'!D165</f>
        <v>c.476G&gt;A</v>
      </c>
      <c r="E164" s="16" t="str">
        <f>'Gene Table'!E165</f>
        <v>SMPH011487A</v>
      </c>
      <c r="F164" s="23" t="str">
        <f>IF(SUM('Control Sample Data'!$D$2:$O$97)=0,Calculations!CN165,Calculations!DP165)</f>
        <v>Mutant</v>
      </c>
      <c r="G164" s="24" t="str">
        <f>IF(SUM('Control Sample Data'!$D$2:$O$97)=0,Calculations!CO165,Calculations!DQ165)</f>
        <v>WT</v>
      </c>
      <c r="H164" s="24" t="str">
        <f>IF(SUM('Control Sample Data'!$D$2:$O$97)=0,Calculations!CP165,Calculations!DR165)</f>
        <v/>
      </c>
      <c r="I164" s="24" t="str">
        <f>IF(SUM('Control Sample Data'!$D$2:$O$97)=0,Calculations!CQ165,Calculations!DS165)</f>
        <v/>
      </c>
      <c r="J164" s="24" t="str">
        <f>IF(SUM('Control Sample Data'!$D$2:$O$97)=0,Calculations!CR165,Calculations!DT165)</f>
        <v/>
      </c>
      <c r="K164" s="24" t="str">
        <f>IF(SUM('Control Sample Data'!$D$2:$O$97)=0,Calculations!CS165,Calculations!DU165)</f>
        <v/>
      </c>
      <c r="L164" s="24" t="str">
        <f>IF(SUM('Control Sample Data'!$D$2:$O$97)=0,Calculations!CT165,Calculations!DV165)</f>
        <v/>
      </c>
      <c r="M164" s="24" t="str">
        <f>IF(SUM('Control Sample Data'!$D$2:$O$97)=0,Calculations!CU165,Calculations!DW165)</f>
        <v/>
      </c>
      <c r="N164" s="24" t="str">
        <f>IF(SUM('Control Sample Data'!$D$2:$O$97)=0,Calculations!CV165,Calculations!DX165)</f>
        <v/>
      </c>
      <c r="O164" s="24" t="str">
        <f>IF(SUM('Control Sample Data'!$D$2:$O$97)=0,Calculations!CW165,Calculations!DY165)</f>
        <v/>
      </c>
      <c r="P164" s="24" t="str">
        <f>IF(SUM('Control Sample Data'!$D$2:$O$97)=0,Calculations!CX165,Calculations!DZ165)</f>
        <v/>
      </c>
      <c r="Q164" s="25" t="str">
        <f>IF(SUM('Control Sample Data'!$D$2:$O$97)=0,Calculations!CY165,Calculations!EA165)</f>
        <v/>
      </c>
    </row>
    <row r="165" spans="1:17" ht="15" customHeight="1" x14ac:dyDescent="0.25">
      <c r="A165" s="15" t="s">
        <v>4835</v>
      </c>
      <c r="B165" s="4">
        <f>'Gene Table'!B166</f>
        <v>5847</v>
      </c>
      <c r="C165" s="4" t="str">
        <f>'Gene Table'!C166</f>
        <v>PTEN</v>
      </c>
      <c r="D165" s="4" t="str">
        <f>'Gene Table'!D166</f>
        <v>c.491delA</v>
      </c>
      <c r="E165" s="16" t="str">
        <f>'Gene Table'!E166</f>
        <v>SMPH011505A</v>
      </c>
      <c r="F165" s="23" t="str">
        <f>IF(SUM('Control Sample Data'!$D$2:$O$97)=0,Calculations!CN166,Calculations!DP166)</f>
        <v>WT</v>
      </c>
      <c r="G165" s="24" t="str">
        <f>IF(SUM('Control Sample Data'!$D$2:$O$97)=0,Calculations!CO166,Calculations!DQ166)</f>
        <v>WT</v>
      </c>
      <c r="H165" s="24" t="str">
        <f>IF(SUM('Control Sample Data'!$D$2:$O$97)=0,Calculations!CP166,Calculations!DR166)</f>
        <v/>
      </c>
      <c r="I165" s="24" t="str">
        <f>IF(SUM('Control Sample Data'!$D$2:$O$97)=0,Calculations!CQ166,Calculations!DS166)</f>
        <v/>
      </c>
      <c r="J165" s="24" t="str">
        <f>IF(SUM('Control Sample Data'!$D$2:$O$97)=0,Calculations!CR166,Calculations!DT166)</f>
        <v/>
      </c>
      <c r="K165" s="24" t="str">
        <f>IF(SUM('Control Sample Data'!$D$2:$O$97)=0,Calculations!CS166,Calculations!DU166)</f>
        <v/>
      </c>
      <c r="L165" s="24" t="str">
        <f>IF(SUM('Control Sample Data'!$D$2:$O$97)=0,Calculations!CT166,Calculations!DV166)</f>
        <v/>
      </c>
      <c r="M165" s="24" t="str">
        <f>IF(SUM('Control Sample Data'!$D$2:$O$97)=0,Calculations!CU166,Calculations!DW166)</f>
        <v/>
      </c>
      <c r="N165" s="24" t="str">
        <f>IF(SUM('Control Sample Data'!$D$2:$O$97)=0,Calculations!CV166,Calculations!DX166)</f>
        <v/>
      </c>
      <c r="O165" s="24" t="str">
        <f>IF(SUM('Control Sample Data'!$D$2:$O$97)=0,Calculations!CW166,Calculations!DY166)</f>
        <v/>
      </c>
      <c r="P165" s="24" t="str">
        <f>IF(SUM('Control Sample Data'!$D$2:$O$97)=0,Calculations!CX166,Calculations!DZ166)</f>
        <v/>
      </c>
      <c r="Q165" s="25" t="str">
        <f>IF(SUM('Control Sample Data'!$D$2:$O$97)=0,Calculations!CY166,Calculations!EA166)</f>
        <v/>
      </c>
    </row>
    <row r="166" spans="1:17" ht="15" customHeight="1" x14ac:dyDescent="0.25">
      <c r="A166" s="15" t="s">
        <v>4836</v>
      </c>
      <c r="B166" s="4">
        <f>'Gene Table'!B167</f>
        <v>5091</v>
      </c>
      <c r="C166" s="4" t="str">
        <f>'Gene Table'!C167</f>
        <v>PTEN</v>
      </c>
      <c r="D166" s="4" t="str">
        <f>'Gene Table'!D167</f>
        <v>c.493G&gt;A</v>
      </c>
      <c r="E166" s="16" t="str">
        <f>'Gene Table'!E167</f>
        <v>SMPH011583A</v>
      </c>
      <c r="F166" s="23" t="str">
        <f>IF(SUM('Control Sample Data'!$D$2:$O$97)=0,Calculations!CN167,Calculations!DP167)</f>
        <v>WT</v>
      </c>
      <c r="G166" s="24" t="str">
        <f>IF(SUM('Control Sample Data'!$D$2:$O$97)=0,Calculations!CO167,Calculations!DQ167)</f>
        <v>WT</v>
      </c>
      <c r="H166" s="24" t="str">
        <f>IF(SUM('Control Sample Data'!$D$2:$O$97)=0,Calculations!CP167,Calculations!DR167)</f>
        <v/>
      </c>
      <c r="I166" s="24" t="str">
        <f>IF(SUM('Control Sample Data'!$D$2:$O$97)=0,Calculations!CQ167,Calculations!DS167)</f>
        <v/>
      </c>
      <c r="J166" s="24" t="str">
        <f>IF(SUM('Control Sample Data'!$D$2:$O$97)=0,Calculations!CR167,Calculations!DT167)</f>
        <v/>
      </c>
      <c r="K166" s="24" t="str">
        <f>IF(SUM('Control Sample Data'!$D$2:$O$97)=0,Calculations!CS167,Calculations!DU167)</f>
        <v/>
      </c>
      <c r="L166" s="24" t="str">
        <f>IF(SUM('Control Sample Data'!$D$2:$O$97)=0,Calculations!CT167,Calculations!DV167)</f>
        <v/>
      </c>
      <c r="M166" s="24" t="str">
        <f>IF(SUM('Control Sample Data'!$D$2:$O$97)=0,Calculations!CU167,Calculations!DW167)</f>
        <v/>
      </c>
      <c r="N166" s="24" t="str">
        <f>IF(SUM('Control Sample Data'!$D$2:$O$97)=0,Calculations!CV167,Calculations!DX167)</f>
        <v/>
      </c>
      <c r="O166" s="24" t="str">
        <f>IF(SUM('Control Sample Data'!$D$2:$O$97)=0,Calculations!CW167,Calculations!DY167)</f>
        <v/>
      </c>
      <c r="P166" s="24" t="str">
        <f>IF(SUM('Control Sample Data'!$D$2:$O$97)=0,Calculations!CX167,Calculations!DZ167)</f>
        <v/>
      </c>
      <c r="Q166" s="25" t="str">
        <f>IF(SUM('Control Sample Data'!$D$2:$O$97)=0,Calculations!CY167,Calculations!EA167)</f>
        <v/>
      </c>
    </row>
    <row r="167" spans="1:17" ht="15" customHeight="1" x14ac:dyDescent="0.25">
      <c r="A167" s="15" t="s">
        <v>4837</v>
      </c>
      <c r="B167" s="4">
        <f>'Gene Table'!B168</f>
        <v>5089</v>
      </c>
      <c r="C167" s="4" t="str">
        <f>'Gene Table'!C168</f>
        <v>PTEN</v>
      </c>
      <c r="D167" s="4" t="str">
        <f>'Gene Table'!D168</f>
        <v>c.517C&gt;T</v>
      </c>
      <c r="E167" s="16" t="str">
        <f>'Gene Table'!E168</f>
        <v>SMPH011475A</v>
      </c>
      <c r="F167" s="23" t="str">
        <f>IF(SUM('Control Sample Data'!$D$2:$O$97)=0,Calculations!CN168,Calculations!DP168)</f>
        <v>WT</v>
      </c>
      <c r="G167" s="24" t="str">
        <f>IF(SUM('Control Sample Data'!$D$2:$O$97)=0,Calculations!CO168,Calculations!DQ168)</f>
        <v>WT</v>
      </c>
      <c r="H167" s="24" t="str">
        <f>IF(SUM('Control Sample Data'!$D$2:$O$97)=0,Calculations!CP168,Calculations!DR168)</f>
        <v/>
      </c>
      <c r="I167" s="24" t="str">
        <f>IF(SUM('Control Sample Data'!$D$2:$O$97)=0,Calculations!CQ168,Calculations!DS168)</f>
        <v/>
      </c>
      <c r="J167" s="24" t="str">
        <f>IF(SUM('Control Sample Data'!$D$2:$O$97)=0,Calculations!CR168,Calculations!DT168)</f>
        <v/>
      </c>
      <c r="K167" s="24" t="str">
        <f>IF(SUM('Control Sample Data'!$D$2:$O$97)=0,Calculations!CS168,Calculations!DU168)</f>
        <v/>
      </c>
      <c r="L167" s="24" t="str">
        <f>IF(SUM('Control Sample Data'!$D$2:$O$97)=0,Calculations!CT168,Calculations!DV168)</f>
        <v/>
      </c>
      <c r="M167" s="24" t="str">
        <f>IF(SUM('Control Sample Data'!$D$2:$O$97)=0,Calculations!CU168,Calculations!DW168)</f>
        <v/>
      </c>
      <c r="N167" s="24" t="str">
        <f>IF(SUM('Control Sample Data'!$D$2:$O$97)=0,Calculations!CV168,Calculations!DX168)</f>
        <v/>
      </c>
      <c r="O167" s="24" t="str">
        <f>IF(SUM('Control Sample Data'!$D$2:$O$97)=0,Calculations!CW168,Calculations!DY168)</f>
        <v/>
      </c>
      <c r="P167" s="24" t="str">
        <f>IF(SUM('Control Sample Data'!$D$2:$O$97)=0,Calculations!CX168,Calculations!DZ168)</f>
        <v/>
      </c>
      <c r="Q167" s="25" t="str">
        <f>IF(SUM('Control Sample Data'!$D$2:$O$97)=0,Calculations!CY168,Calculations!EA168)</f>
        <v/>
      </c>
    </row>
    <row r="168" spans="1:17" ht="15" customHeight="1" x14ac:dyDescent="0.25">
      <c r="A168" s="15" t="s">
        <v>4838</v>
      </c>
      <c r="B168" s="4">
        <f>'Gene Table'!B169</f>
        <v>5039</v>
      </c>
      <c r="C168" s="4" t="str">
        <f>'Gene Table'!C169</f>
        <v>PTEN</v>
      </c>
      <c r="D168" s="4" t="str">
        <f>'Gene Table'!D169</f>
        <v>c.518G&gt;A</v>
      </c>
      <c r="E168" s="16" t="str">
        <f>'Gene Table'!E169</f>
        <v>SMPH011472A</v>
      </c>
      <c r="F168" s="23" t="str">
        <f>IF(SUM('Control Sample Data'!$D$2:$O$97)=0,Calculations!CN169,Calculations!DP169)</f>
        <v>WT</v>
      </c>
      <c r="G168" s="24" t="str">
        <f>IF(SUM('Control Sample Data'!$D$2:$O$97)=0,Calculations!CO169,Calculations!DQ169)</f>
        <v>WT</v>
      </c>
      <c r="H168" s="24" t="str">
        <f>IF(SUM('Control Sample Data'!$D$2:$O$97)=0,Calculations!CP169,Calculations!DR169)</f>
        <v/>
      </c>
      <c r="I168" s="24" t="str">
        <f>IF(SUM('Control Sample Data'!$D$2:$O$97)=0,Calculations!CQ169,Calculations!DS169)</f>
        <v/>
      </c>
      <c r="J168" s="24" t="str">
        <f>IF(SUM('Control Sample Data'!$D$2:$O$97)=0,Calculations!CR169,Calculations!DT169)</f>
        <v/>
      </c>
      <c r="K168" s="24" t="str">
        <f>IF(SUM('Control Sample Data'!$D$2:$O$97)=0,Calculations!CS169,Calculations!DU169)</f>
        <v/>
      </c>
      <c r="L168" s="24" t="str">
        <f>IF(SUM('Control Sample Data'!$D$2:$O$97)=0,Calculations!CT169,Calculations!DV169)</f>
        <v/>
      </c>
      <c r="M168" s="24" t="str">
        <f>IF(SUM('Control Sample Data'!$D$2:$O$97)=0,Calculations!CU169,Calculations!DW169)</f>
        <v/>
      </c>
      <c r="N168" s="24" t="str">
        <f>IF(SUM('Control Sample Data'!$D$2:$O$97)=0,Calculations!CV169,Calculations!DX169)</f>
        <v/>
      </c>
      <c r="O168" s="24" t="str">
        <f>IF(SUM('Control Sample Data'!$D$2:$O$97)=0,Calculations!CW169,Calculations!DY169)</f>
        <v/>
      </c>
      <c r="P168" s="24" t="str">
        <f>IF(SUM('Control Sample Data'!$D$2:$O$97)=0,Calculations!CX169,Calculations!DZ169)</f>
        <v/>
      </c>
      <c r="Q168" s="25" t="str">
        <f>IF(SUM('Control Sample Data'!$D$2:$O$97)=0,Calculations!CY169,Calculations!EA169)</f>
        <v/>
      </c>
    </row>
    <row r="169" spans="1:17" ht="15" customHeight="1" x14ac:dyDescent="0.25">
      <c r="A169" s="15" t="s">
        <v>4839</v>
      </c>
      <c r="B169" s="4">
        <f>'Gene Table'!B170</f>
        <v>5150</v>
      </c>
      <c r="C169" s="4" t="str">
        <f>'Gene Table'!C170</f>
        <v>PTEN</v>
      </c>
      <c r="D169" s="4" t="str">
        <f>'Gene Table'!D170</f>
        <v>c.640C&gt;T</v>
      </c>
      <c r="E169" s="16" t="str">
        <f>'Gene Table'!E170</f>
        <v>SMPH011797A</v>
      </c>
      <c r="F169" s="23" t="str">
        <f>IF(SUM('Control Sample Data'!$D$2:$O$97)=0,Calculations!CN170,Calculations!DP170)</f>
        <v>WT</v>
      </c>
      <c r="G169" s="24" t="str">
        <f>IF(SUM('Control Sample Data'!$D$2:$O$97)=0,Calculations!CO170,Calculations!DQ170)</f>
        <v>WT</v>
      </c>
      <c r="H169" s="24" t="str">
        <f>IF(SUM('Control Sample Data'!$D$2:$O$97)=0,Calculations!CP170,Calculations!DR170)</f>
        <v/>
      </c>
      <c r="I169" s="24" t="str">
        <f>IF(SUM('Control Sample Data'!$D$2:$O$97)=0,Calculations!CQ170,Calculations!DS170)</f>
        <v/>
      </c>
      <c r="J169" s="24" t="str">
        <f>IF(SUM('Control Sample Data'!$D$2:$O$97)=0,Calculations!CR170,Calculations!DT170)</f>
        <v/>
      </c>
      <c r="K169" s="24" t="str">
        <f>IF(SUM('Control Sample Data'!$D$2:$O$97)=0,Calculations!CS170,Calculations!DU170)</f>
        <v/>
      </c>
      <c r="L169" s="24" t="str">
        <f>IF(SUM('Control Sample Data'!$D$2:$O$97)=0,Calculations!CT170,Calculations!DV170)</f>
        <v/>
      </c>
      <c r="M169" s="24" t="str">
        <f>IF(SUM('Control Sample Data'!$D$2:$O$97)=0,Calculations!CU170,Calculations!DW170)</f>
        <v/>
      </c>
      <c r="N169" s="24" t="str">
        <f>IF(SUM('Control Sample Data'!$D$2:$O$97)=0,Calculations!CV170,Calculations!DX170)</f>
        <v/>
      </c>
      <c r="O169" s="24" t="str">
        <f>IF(SUM('Control Sample Data'!$D$2:$O$97)=0,Calculations!CW170,Calculations!DY170)</f>
        <v/>
      </c>
      <c r="P169" s="24" t="str">
        <f>IF(SUM('Control Sample Data'!$D$2:$O$97)=0,Calculations!CX170,Calculations!DZ170)</f>
        <v/>
      </c>
      <c r="Q169" s="25" t="str">
        <f>IF(SUM('Control Sample Data'!$D$2:$O$97)=0,Calculations!CY170,Calculations!EA170)</f>
        <v/>
      </c>
    </row>
    <row r="170" spans="1:17" ht="15" customHeight="1" x14ac:dyDescent="0.25">
      <c r="A170" s="15" t="s">
        <v>260</v>
      </c>
      <c r="B170" s="4">
        <f>'Gene Table'!B171</f>
        <v>5295</v>
      </c>
      <c r="C170" s="4" t="str">
        <f>'Gene Table'!C171</f>
        <v>PTEN</v>
      </c>
      <c r="D170" s="4" t="str">
        <f>'Gene Table'!D171</f>
        <v>c.686C&gt;G</v>
      </c>
      <c r="E170" s="16" t="str">
        <f>'Gene Table'!E171</f>
        <v>SMPH011679A</v>
      </c>
      <c r="F170" s="23" t="str">
        <f>IF(SUM('Control Sample Data'!$D$2:$O$97)=0,Calculations!CN171,Calculations!DP171)</f>
        <v>WT</v>
      </c>
      <c r="G170" s="24" t="str">
        <f>IF(SUM('Control Sample Data'!$D$2:$O$97)=0,Calculations!CO171,Calculations!DQ171)</f>
        <v>WT</v>
      </c>
      <c r="H170" s="24" t="str">
        <f>IF(SUM('Control Sample Data'!$D$2:$O$97)=0,Calculations!CP171,Calculations!DR171)</f>
        <v/>
      </c>
      <c r="I170" s="24" t="str">
        <f>IF(SUM('Control Sample Data'!$D$2:$O$97)=0,Calculations!CQ171,Calculations!DS171)</f>
        <v/>
      </c>
      <c r="J170" s="24" t="str">
        <f>IF(SUM('Control Sample Data'!$D$2:$O$97)=0,Calculations!CR171,Calculations!DT171)</f>
        <v/>
      </c>
      <c r="K170" s="24" t="str">
        <f>IF(SUM('Control Sample Data'!$D$2:$O$97)=0,Calculations!CS171,Calculations!DU171)</f>
        <v/>
      </c>
      <c r="L170" s="24" t="str">
        <f>IF(SUM('Control Sample Data'!$D$2:$O$97)=0,Calculations!CT171,Calculations!DV171)</f>
        <v/>
      </c>
      <c r="M170" s="24" t="str">
        <f>IF(SUM('Control Sample Data'!$D$2:$O$97)=0,Calculations!CU171,Calculations!DW171)</f>
        <v/>
      </c>
      <c r="N170" s="24" t="str">
        <f>IF(SUM('Control Sample Data'!$D$2:$O$97)=0,Calculations!CV171,Calculations!DX171)</f>
        <v/>
      </c>
      <c r="O170" s="24" t="str">
        <f>IF(SUM('Control Sample Data'!$D$2:$O$97)=0,Calculations!CW171,Calculations!DY171)</f>
        <v/>
      </c>
      <c r="P170" s="24" t="str">
        <f>IF(SUM('Control Sample Data'!$D$2:$O$97)=0,Calculations!CX171,Calculations!DZ171)</f>
        <v/>
      </c>
      <c r="Q170" s="25" t="str">
        <f>IF(SUM('Control Sample Data'!$D$2:$O$97)=0,Calculations!CY171,Calculations!EA171)</f>
        <v/>
      </c>
    </row>
    <row r="171" spans="1:17" ht="15" customHeight="1" x14ac:dyDescent="0.25">
      <c r="A171" s="15" t="s">
        <v>263</v>
      </c>
      <c r="B171" s="4">
        <f>'Gene Table'!B172</f>
        <v>5154</v>
      </c>
      <c r="C171" s="4" t="str">
        <f>'Gene Table'!C172</f>
        <v>PTEN</v>
      </c>
      <c r="D171" s="4" t="str">
        <f>'Gene Table'!D172</f>
        <v>c.697C&gt;T</v>
      </c>
      <c r="E171" s="16" t="str">
        <f>'Gene Table'!E172</f>
        <v>SMPH011506A</v>
      </c>
      <c r="F171" s="23" t="str">
        <f>IF(SUM('Control Sample Data'!$D$2:$O$97)=0,Calculations!CN172,Calculations!DP172)</f>
        <v>WT</v>
      </c>
      <c r="G171" s="24" t="str">
        <f>IF(SUM('Control Sample Data'!$D$2:$O$97)=0,Calculations!CO172,Calculations!DQ172)</f>
        <v>WT</v>
      </c>
      <c r="H171" s="24" t="str">
        <f>IF(SUM('Control Sample Data'!$D$2:$O$97)=0,Calculations!CP172,Calculations!DR172)</f>
        <v/>
      </c>
      <c r="I171" s="24" t="str">
        <f>IF(SUM('Control Sample Data'!$D$2:$O$97)=0,Calculations!CQ172,Calculations!DS172)</f>
        <v/>
      </c>
      <c r="J171" s="24" t="str">
        <f>IF(SUM('Control Sample Data'!$D$2:$O$97)=0,Calculations!CR172,Calculations!DT172)</f>
        <v/>
      </c>
      <c r="K171" s="24" t="str">
        <f>IF(SUM('Control Sample Data'!$D$2:$O$97)=0,Calculations!CS172,Calculations!DU172)</f>
        <v/>
      </c>
      <c r="L171" s="24" t="str">
        <f>IF(SUM('Control Sample Data'!$D$2:$O$97)=0,Calculations!CT172,Calculations!DV172)</f>
        <v/>
      </c>
      <c r="M171" s="24" t="str">
        <f>IF(SUM('Control Sample Data'!$D$2:$O$97)=0,Calculations!CU172,Calculations!DW172)</f>
        <v/>
      </c>
      <c r="N171" s="24" t="str">
        <f>IF(SUM('Control Sample Data'!$D$2:$O$97)=0,Calculations!CV172,Calculations!DX172)</f>
        <v/>
      </c>
      <c r="O171" s="24" t="str">
        <f>IF(SUM('Control Sample Data'!$D$2:$O$97)=0,Calculations!CW172,Calculations!DY172)</f>
        <v/>
      </c>
      <c r="P171" s="24" t="str">
        <f>IF(SUM('Control Sample Data'!$D$2:$O$97)=0,Calculations!CX172,Calculations!DZ172)</f>
        <v/>
      </c>
      <c r="Q171" s="25" t="str">
        <f>IF(SUM('Control Sample Data'!$D$2:$O$97)=0,Calculations!CY172,Calculations!EA172)</f>
        <v/>
      </c>
    </row>
    <row r="172" spans="1:17" ht="15" customHeight="1" x14ac:dyDescent="0.25">
      <c r="A172" s="15" t="s">
        <v>266</v>
      </c>
      <c r="B172" s="4">
        <f>'Gene Table'!B173</f>
        <v>5292</v>
      </c>
      <c r="C172" s="4" t="str">
        <f>'Gene Table'!C173</f>
        <v>PTEN</v>
      </c>
      <c r="D172" s="4" t="str">
        <f>'Gene Table'!D173</f>
        <v>c.703G&gt;T</v>
      </c>
      <c r="E172" s="16" t="str">
        <f>'Gene Table'!E173</f>
        <v>SMPH011869A</v>
      </c>
      <c r="F172" s="23" t="str">
        <f>IF(SUM('Control Sample Data'!$D$2:$O$97)=0,Calculations!CN173,Calculations!DP173)</f>
        <v>WT</v>
      </c>
      <c r="G172" s="24" t="str">
        <f>IF(SUM('Control Sample Data'!$D$2:$O$97)=0,Calculations!CO173,Calculations!DQ173)</f>
        <v>WT</v>
      </c>
      <c r="H172" s="24" t="str">
        <f>IF(SUM('Control Sample Data'!$D$2:$O$97)=0,Calculations!CP173,Calculations!DR173)</f>
        <v/>
      </c>
      <c r="I172" s="24" t="str">
        <f>IF(SUM('Control Sample Data'!$D$2:$O$97)=0,Calculations!CQ173,Calculations!DS173)</f>
        <v/>
      </c>
      <c r="J172" s="24" t="str">
        <f>IF(SUM('Control Sample Data'!$D$2:$O$97)=0,Calculations!CR173,Calculations!DT173)</f>
        <v/>
      </c>
      <c r="K172" s="24" t="str">
        <f>IF(SUM('Control Sample Data'!$D$2:$O$97)=0,Calculations!CS173,Calculations!DU173)</f>
        <v/>
      </c>
      <c r="L172" s="24" t="str">
        <f>IF(SUM('Control Sample Data'!$D$2:$O$97)=0,Calculations!CT173,Calculations!DV173)</f>
        <v/>
      </c>
      <c r="M172" s="24" t="str">
        <f>IF(SUM('Control Sample Data'!$D$2:$O$97)=0,Calculations!CU173,Calculations!DW173)</f>
        <v/>
      </c>
      <c r="N172" s="24" t="str">
        <f>IF(SUM('Control Sample Data'!$D$2:$O$97)=0,Calculations!CV173,Calculations!DX173)</f>
        <v/>
      </c>
      <c r="O172" s="24" t="str">
        <f>IF(SUM('Control Sample Data'!$D$2:$O$97)=0,Calculations!CW173,Calculations!DY173)</f>
        <v/>
      </c>
      <c r="P172" s="24" t="str">
        <f>IF(SUM('Control Sample Data'!$D$2:$O$97)=0,Calculations!CX173,Calculations!DZ173)</f>
        <v/>
      </c>
      <c r="Q172" s="25" t="str">
        <f>IF(SUM('Control Sample Data'!$D$2:$O$97)=0,Calculations!CY173,Calculations!EA173)</f>
        <v/>
      </c>
    </row>
    <row r="173" spans="1:17" ht="15" customHeight="1" x14ac:dyDescent="0.25">
      <c r="A173" s="15" t="s">
        <v>268</v>
      </c>
      <c r="B173" s="4">
        <f>'Gene Table'!B174</f>
        <v>5888</v>
      </c>
      <c r="C173" s="4" t="str">
        <f>'Gene Table'!C174</f>
        <v>PTEN</v>
      </c>
      <c r="D173" s="4" t="str">
        <f>'Gene Table'!D174</f>
        <v>c.723_724insTT</v>
      </c>
      <c r="E173" s="16" t="str">
        <f>'Gene Table'!E174</f>
        <v>SMPH011734A</v>
      </c>
      <c r="F173" s="23" t="str">
        <f>IF(SUM('Control Sample Data'!$D$2:$O$97)=0,Calculations!CN174,Calculations!DP174)</f>
        <v>Mutant</v>
      </c>
      <c r="G173" s="24" t="str">
        <f>IF(SUM('Control Sample Data'!$D$2:$O$97)=0,Calculations!CO174,Calculations!DQ174)</f>
        <v>WT</v>
      </c>
      <c r="H173" s="24" t="str">
        <f>IF(SUM('Control Sample Data'!$D$2:$O$97)=0,Calculations!CP174,Calculations!DR174)</f>
        <v/>
      </c>
      <c r="I173" s="24" t="str">
        <f>IF(SUM('Control Sample Data'!$D$2:$O$97)=0,Calculations!CQ174,Calculations!DS174)</f>
        <v/>
      </c>
      <c r="J173" s="24" t="str">
        <f>IF(SUM('Control Sample Data'!$D$2:$O$97)=0,Calculations!CR174,Calculations!DT174)</f>
        <v/>
      </c>
      <c r="K173" s="24" t="str">
        <f>IF(SUM('Control Sample Data'!$D$2:$O$97)=0,Calculations!CS174,Calculations!DU174)</f>
        <v/>
      </c>
      <c r="L173" s="24" t="str">
        <f>IF(SUM('Control Sample Data'!$D$2:$O$97)=0,Calculations!CT174,Calculations!DV174)</f>
        <v/>
      </c>
      <c r="M173" s="24" t="str">
        <f>IF(SUM('Control Sample Data'!$D$2:$O$97)=0,Calculations!CU174,Calculations!DW174)</f>
        <v/>
      </c>
      <c r="N173" s="24" t="str">
        <f>IF(SUM('Control Sample Data'!$D$2:$O$97)=0,Calculations!CV174,Calculations!DX174)</f>
        <v/>
      </c>
      <c r="O173" s="24" t="str">
        <f>IF(SUM('Control Sample Data'!$D$2:$O$97)=0,Calculations!CW174,Calculations!DY174)</f>
        <v/>
      </c>
      <c r="P173" s="24" t="str">
        <f>IF(SUM('Control Sample Data'!$D$2:$O$97)=0,Calculations!CX174,Calculations!DZ174)</f>
        <v/>
      </c>
      <c r="Q173" s="25" t="str">
        <f>IF(SUM('Control Sample Data'!$D$2:$O$97)=0,Calculations!CY174,Calculations!EA174)</f>
        <v/>
      </c>
    </row>
    <row r="174" spans="1:17" ht="15" customHeight="1" x14ac:dyDescent="0.25">
      <c r="A174" s="15" t="s">
        <v>270</v>
      </c>
      <c r="B174" s="4">
        <f>'Gene Table'!B175</f>
        <v>5159</v>
      </c>
      <c r="C174" s="4" t="str">
        <f>'Gene Table'!C175</f>
        <v>PTEN</v>
      </c>
      <c r="D174" s="4" t="str">
        <f>'Gene Table'!D175</f>
        <v>c.733C&gt;T</v>
      </c>
      <c r="E174" s="16" t="str">
        <f>'Gene Table'!E175</f>
        <v>SMPH011578A</v>
      </c>
      <c r="F174" s="23" t="str">
        <f>IF(SUM('Control Sample Data'!$D$2:$O$97)=0,Calculations!CN175,Calculations!DP175)</f>
        <v>WT</v>
      </c>
      <c r="G174" s="24" t="str">
        <f>IF(SUM('Control Sample Data'!$D$2:$O$97)=0,Calculations!CO175,Calculations!DQ175)</f>
        <v>WT</v>
      </c>
      <c r="H174" s="24" t="str">
        <f>IF(SUM('Control Sample Data'!$D$2:$O$97)=0,Calculations!CP175,Calculations!DR175)</f>
        <v/>
      </c>
      <c r="I174" s="24" t="str">
        <f>IF(SUM('Control Sample Data'!$D$2:$O$97)=0,Calculations!CQ175,Calculations!DS175)</f>
        <v/>
      </c>
      <c r="J174" s="24" t="str">
        <f>IF(SUM('Control Sample Data'!$D$2:$O$97)=0,Calculations!CR175,Calculations!DT175)</f>
        <v/>
      </c>
      <c r="K174" s="24" t="str">
        <f>IF(SUM('Control Sample Data'!$D$2:$O$97)=0,Calculations!CS175,Calculations!DU175)</f>
        <v/>
      </c>
      <c r="L174" s="24" t="str">
        <f>IF(SUM('Control Sample Data'!$D$2:$O$97)=0,Calculations!CT175,Calculations!DV175)</f>
        <v/>
      </c>
      <c r="M174" s="24" t="str">
        <f>IF(SUM('Control Sample Data'!$D$2:$O$97)=0,Calculations!CU175,Calculations!DW175)</f>
        <v/>
      </c>
      <c r="N174" s="24" t="str">
        <f>IF(SUM('Control Sample Data'!$D$2:$O$97)=0,Calculations!CV175,Calculations!DX175)</f>
        <v/>
      </c>
      <c r="O174" s="24" t="str">
        <f>IF(SUM('Control Sample Data'!$D$2:$O$97)=0,Calculations!CW175,Calculations!DY175)</f>
        <v/>
      </c>
      <c r="P174" s="24" t="str">
        <f>IF(SUM('Control Sample Data'!$D$2:$O$97)=0,Calculations!CX175,Calculations!DZ175)</f>
        <v/>
      </c>
      <c r="Q174" s="25" t="str">
        <f>IF(SUM('Control Sample Data'!$D$2:$O$97)=0,Calculations!CY175,Calculations!EA175)</f>
        <v/>
      </c>
    </row>
    <row r="175" spans="1:17" ht="15" customHeight="1" x14ac:dyDescent="0.25">
      <c r="A175" s="15" t="s">
        <v>272</v>
      </c>
      <c r="B175" s="4">
        <f>'Gene Table'!B176</f>
        <v>5111</v>
      </c>
      <c r="C175" s="4" t="str">
        <f>'Gene Table'!C176</f>
        <v>PTEN</v>
      </c>
      <c r="D175" s="4" t="str">
        <f>'Gene Table'!D176</f>
        <v>c.737C&gt;T</v>
      </c>
      <c r="E175" s="16" t="str">
        <f>'Gene Table'!E176</f>
        <v>SMPH011997A</v>
      </c>
      <c r="F175" s="23" t="str">
        <f>IF(SUM('Control Sample Data'!$D$2:$O$97)=0,Calculations!CN176,Calculations!DP176)</f>
        <v>WT</v>
      </c>
      <c r="G175" s="24" t="str">
        <f>IF(SUM('Control Sample Data'!$D$2:$O$97)=0,Calculations!CO176,Calculations!DQ176)</f>
        <v>WT</v>
      </c>
      <c r="H175" s="24" t="str">
        <f>IF(SUM('Control Sample Data'!$D$2:$O$97)=0,Calculations!CP176,Calculations!DR176)</f>
        <v/>
      </c>
      <c r="I175" s="24" t="str">
        <f>IF(SUM('Control Sample Data'!$D$2:$O$97)=0,Calculations!CQ176,Calculations!DS176)</f>
        <v/>
      </c>
      <c r="J175" s="24" t="str">
        <f>IF(SUM('Control Sample Data'!$D$2:$O$97)=0,Calculations!CR176,Calculations!DT176)</f>
        <v/>
      </c>
      <c r="K175" s="24" t="str">
        <f>IF(SUM('Control Sample Data'!$D$2:$O$97)=0,Calculations!CS176,Calculations!DU176)</f>
        <v/>
      </c>
      <c r="L175" s="24" t="str">
        <f>IF(SUM('Control Sample Data'!$D$2:$O$97)=0,Calculations!CT176,Calculations!DV176)</f>
        <v/>
      </c>
      <c r="M175" s="24" t="str">
        <f>IF(SUM('Control Sample Data'!$D$2:$O$97)=0,Calculations!CU176,Calculations!DW176)</f>
        <v/>
      </c>
      <c r="N175" s="24" t="str">
        <f>IF(SUM('Control Sample Data'!$D$2:$O$97)=0,Calculations!CV176,Calculations!DX176)</f>
        <v/>
      </c>
      <c r="O175" s="24" t="str">
        <f>IF(SUM('Control Sample Data'!$D$2:$O$97)=0,Calculations!CW176,Calculations!DY176)</f>
        <v/>
      </c>
      <c r="P175" s="24" t="str">
        <f>IF(SUM('Control Sample Data'!$D$2:$O$97)=0,Calculations!CX176,Calculations!DZ176)</f>
        <v/>
      </c>
      <c r="Q175" s="25" t="str">
        <f>IF(SUM('Control Sample Data'!$D$2:$O$97)=0,Calculations!CY176,Calculations!EA176)</f>
        <v/>
      </c>
    </row>
    <row r="176" spans="1:17" ht="15" customHeight="1" x14ac:dyDescent="0.25">
      <c r="A176" s="15" t="s">
        <v>274</v>
      </c>
      <c r="B176" s="4">
        <f>'Gene Table'!B177</f>
        <v>4986</v>
      </c>
      <c r="C176" s="4" t="str">
        <f>'Gene Table'!C177</f>
        <v>PTEN</v>
      </c>
      <c r="D176" s="4" t="str">
        <f>'Gene Table'!D177</f>
        <v>c.741_742insA</v>
      </c>
      <c r="E176" s="16" t="str">
        <f>'Gene Table'!E177</f>
        <v>SMPH011468A</v>
      </c>
      <c r="F176" s="23" t="str">
        <f>IF(SUM('Control Sample Data'!$D$2:$O$97)=0,Calculations!CN177,Calculations!DP177)</f>
        <v>WT</v>
      </c>
      <c r="G176" s="24" t="str">
        <f>IF(SUM('Control Sample Data'!$D$2:$O$97)=0,Calculations!CO177,Calculations!DQ177)</f>
        <v>WT</v>
      </c>
      <c r="H176" s="24" t="str">
        <f>IF(SUM('Control Sample Data'!$D$2:$O$97)=0,Calculations!CP177,Calculations!DR177)</f>
        <v/>
      </c>
      <c r="I176" s="24" t="str">
        <f>IF(SUM('Control Sample Data'!$D$2:$O$97)=0,Calculations!CQ177,Calculations!DS177)</f>
        <v/>
      </c>
      <c r="J176" s="24" t="str">
        <f>IF(SUM('Control Sample Data'!$D$2:$O$97)=0,Calculations!CR177,Calculations!DT177)</f>
        <v/>
      </c>
      <c r="K176" s="24" t="str">
        <f>IF(SUM('Control Sample Data'!$D$2:$O$97)=0,Calculations!CS177,Calculations!DU177)</f>
        <v/>
      </c>
      <c r="L176" s="24" t="str">
        <f>IF(SUM('Control Sample Data'!$D$2:$O$97)=0,Calculations!CT177,Calculations!DV177)</f>
        <v/>
      </c>
      <c r="M176" s="24" t="str">
        <f>IF(SUM('Control Sample Data'!$D$2:$O$97)=0,Calculations!CU177,Calculations!DW177)</f>
        <v/>
      </c>
      <c r="N176" s="24" t="str">
        <f>IF(SUM('Control Sample Data'!$D$2:$O$97)=0,Calculations!CV177,Calculations!DX177)</f>
        <v/>
      </c>
      <c r="O176" s="24" t="str">
        <f>IF(SUM('Control Sample Data'!$D$2:$O$97)=0,Calculations!CW177,Calculations!DY177)</f>
        <v/>
      </c>
      <c r="P176" s="24" t="str">
        <f>IF(SUM('Control Sample Data'!$D$2:$O$97)=0,Calculations!CX177,Calculations!DZ177)</f>
        <v/>
      </c>
      <c r="Q176" s="25" t="str">
        <f>IF(SUM('Control Sample Data'!$D$2:$O$97)=0,Calculations!CY177,Calculations!EA177)</f>
        <v/>
      </c>
    </row>
    <row r="177" spans="1:17" ht="15" customHeight="1" x14ac:dyDescent="0.25">
      <c r="A177" s="15" t="s">
        <v>276</v>
      </c>
      <c r="B177" s="4">
        <f>'Gene Table'!B178</f>
        <v>5312</v>
      </c>
      <c r="C177" s="4" t="str">
        <f>'Gene Table'!C178</f>
        <v>PTEN</v>
      </c>
      <c r="D177" s="4" t="str">
        <f>'Gene Table'!D178</f>
        <v>c.895G&gt;T</v>
      </c>
      <c r="E177" s="16" t="str">
        <f>'Gene Table'!E178</f>
        <v>SMPH011515A</v>
      </c>
      <c r="F177" s="23" t="str">
        <f>IF(SUM('Control Sample Data'!$D$2:$O$97)=0,Calculations!CN178,Calculations!DP178)</f>
        <v>WT</v>
      </c>
      <c r="G177" s="24" t="str">
        <f>IF(SUM('Control Sample Data'!$D$2:$O$97)=0,Calculations!CO178,Calculations!DQ178)</f>
        <v>WT</v>
      </c>
      <c r="H177" s="24" t="str">
        <f>IF(SUM('Control Sample Data'!$D$2:$O$97)=0,Calculations!CP178,Calculations!DR178)</f>
        <v/>
      </c>
      <c r="I177" s="24" t="str">
        <f>IF(SUM('Control Sample Data'!$D$2:$O$97)=0,Calculations!CQ178,Calculations!DS178)</f>
        <v/>
      </c>
      <c r="J177" s="24" t="str">
        <f>IF(SUM('Control Sample Data'!$D$2:$O$97)=0,Calculations!CR178,Calculations!DT178)</f>
        <v/>
      </c>
      <c r="K177" s="24" t="str">
        <f>IF(SUM('Control Sample Data'!$D$2:$O$97)=0,Calculations!CS178,Calculations!DU178)</f>
        <v/>
      </c>
      <c r="L177" s="24" t="str">
        <f>IF(SUM('Control Sample Data'!$D$2:$O$97)=0,Calculations!CT178,Calculations!DV178)</f>
        <v/>
      </c>
      <c r="M177" s="24" t="str">
        <f>IF(SUM('Control Sample Data'!$D$2:$O$97)=0,Calculations!CU178,Calculations!DW178)</f>
        <v/>
      </c>
      <c r="N177" s="24" t="str">
        <f>IF(SUM('Control Sample Data'!$D$2:$O$97)=0,Calculations!CV178,Calculations!DX178)</f>
        <v/>
      </c>
      <c r="O177" s="24" t="str">
        <f>IF(SUM('Control Sample Data'!$D$2:$O$97)=0,Calculations!CW178,Calculations!DY178)</f>
        <v/>
      </c>
      <c r="P177" s="24" t="str">
        <f>IF(SUM('Control Sample Data'!$D$2:$O$97)=0,Calculations!CX178,Calculations!DZ178)</f>
        <v/>
      </c>
      <c r="Q177" s="25" t="str">
        <f>IF(SUM('Control Sample Data'!$D$2:$O$97)=0,Calculations!CY178,Calculations!EA178)</f>
        <v/>
      </c>
    </row>
    <row r="178" spans="1:17" ht="15" customHeight="1" x14ac:dyDescent="0.25">
      <c r="A178" s="15" t="s">
        <v>278</v>
      </c>
      <c r="B178" s="4">
        <f>'Gene Table'!B179</f>
        <v>4898</v>
      </c>
      <c r="C178" s="4" t="str">
        <f>'Gene Table'!C179</f>
        <v>PTEN</v>
      </c>
      <c r="D178" s="4" t="str">
        <f>'Gene Table'!D179</f>
        <v>c.950_953delTACT</v>
      </c>
      <c r="E178" s="16" t="str">
        <f>'Gene Table'!E179</f>
        <v>SMPH011511A</v>
      </c>
      <c r="F178" s="23" t="str">
        <f>IF(SUM('Control Sample Data'!$D$2:$O$97)=0,Calculations!CN179,Calculations!DP179)</f>
        <v>Mutant</v>
      </c>
      <c r="G178" s="24" t="str">
        <f>IF(SUM('Control Sample Data'!$D$2:$O$97)=0,Calculations!CO179,Calculations!DQ179)</f>
        <v>WT</v>
      </c>
      <c r="H178" s="24" t="str">
        <f>IF(SUM('Control Sample Data'!$D$2:$O$97)=0,Calculations!CP179,Calculations!DR179)</f>
        <v/>
      </c>
      <c r="I178" s="24" t="str">
        <f>IF(SUM('Control Sample Data'!$D$2:$O$97)=0,Calculations!CQ179,Calculations!DS179)</f>
        <v/>
      </c>
      <c r="J178" s="24" t="str">
        <f>IF(SUM('Control Sample Data'!$D$2:$O$97)=0,Calculations!CR179,Calculations!DT179)</f>
        <v/>
      </c>
      <c r="K178" s="24" t="str">
        <f>IF(SUM('Control Sample Data'!$D$2:$O$97)=0,Calculations!CS179,Calculations!DU179)</f>
        <v/>
      </c>
      <c r="L178" s="24" t="str">
        <f>IF(SUM('Control Sample Data'!$D$2:$O$97)=0,Calculations!CT179,Calculations!DV179)</f>
        <v/>
      </c>
      <c r="M178" s="24" t="str">
        <f>IF(SUM('Control Sample Data'!$D$2:$O$97)=0,Calculations!CU179,Calculations!DW179)</f>
        <v/>
      </c>
      <c r="N178" s="24" t="str">
        <f>IF(SUM('Control Sample Data'!$D$2:$O$97)=0,Calculations!CV179,Calculations!DX179)</f>
        <v/>
      </c>
      <c r="O178" s="24" t="str">
        <f>IF(SUM('Control Sample Data'!$D$2:$O$97)=0,Calculations!CW179,Calculations!DY179)</f>
        <v/>
      </c>
      <c r="P178" s="24" t="str">
        <f>IF(SUM('Control Sample Data'!$D$2:$O$97)=0,Calculations!CX179,Calculations!DZ179)</f>
        <v/>
      </c>
      <c r="Q178" s="25" t="str">
        <f>IF(SUM('Control Sample Data'!$D$2:$O$97)=0,Calculations!CY179,Calculations!EA179)</f>
        <v/>
      </c>
    </row>
    <row r="179" spans="1:17" ht="15" customHeight="1" x14ac:dyDescent="0.25">
      <c r="A179" s="15" t="s">
        <v>280</v>
      </c>
      <c r="B179" s="4">
        <f>'Gene Table'!B180</f>
        <v>4894</v>
      </c>
      <c r="C179" s="4" t="str">
        <f>'Gene Table'!C180</f>
        <v>PTEN</v>
      </c>
      <c r="D179" s="4" t="str">
        <f>'Gene Table'!D180</f>
        <v>c.952_955delCTTA</v>
      </c>
      <c r="E179" s="16" t="str">
        <f>'Gene Table'!E180</f>
        <v>SMPH011686A</v>
      </c>
      <c r="F179" s="23" t="str">
        <f>IF(SUM('Control Sample Data'!$D$2:$O$97)=0,Calculations!CN180,Calculations!DP180)</f>
        <v>WT</v>
      </c>
      <c r="G179" s="24" t="str">
        <f>IF(SUM('Control Sample Data'!$D$2:$O$97)=0,Calculations!CO180,Calculations!DQ180)</f>
        <v>WT</v>
      </c>
      <c r="H179" s="24" t="str">
        <f>IF(SUM('Control Sample Data'!$D$2:$O$97)=0,Calculations!CP180,Calculations!DR180)</f>
        <v/>
      </c>
      <c r="I179" s="24" t="str">
        <f>IF(SUM('Control Sample Data'!$D$2:$O$97)=0,Calculations!CQ180,Calculations!DS180)</f>
        <v/>
      </c>
      <c r="J179" s="24" t="str">
        <f>IF(SUM('Control Sample Data'!$D$2:$O$97)=0,Calculations!CR180,Calculations!DT180)</f>
        <v/>
      </c>
      <c r="K179" s="24" t="str">
        <f>IF(SUM('Control Sample Data'!$D$2:$O$97)=0,Calculations!CS180,Calculations!DU180)</f>
        <v/>
      </c>
      <c r="L179" s="24" t="str">
        <f>IF(SUM('Control Sample Data'!$D$2:$O$97)=0,Calculations!CT180,Calculations!DV180)</f>
        <v/>
      </c>
      <c r="M179" s="24" t="str">
        <f>IF(SUM('Control Sample Data'!$D$2:$O$97)=0,Calculations!CU180,Calculations!DW180)</f>
        <v/>
      </c>
      <c r="N179" s="24" t="str">
        <f>IF(SUM('Control Sample Data'!$D$2:$O$97)=0,Calculations!CV180,Calculations!DX180)</f>
        <v/>
      </c>
      <c r="O179" s="24" t="str">
        <f>IF(SUM('Control Sample Data'!$D$2:$O$97)=0,Calculations!CW180,Calculations!DY180)</f>
        <v/>
      </c>
      <c r="P179" s="24" t="str">
        <f>IF(SUM('Control Sample Data'!$D$2:$O$97)=0,Calculations!CX180,Calculations!DZ180)</f>
        <v/>
      </c>
      <c r="Q179" s="25" t="str">
        <f>IF(SUM('Control Sample Data'!$D$2:$O$97)=0,Calculations!CY180,Calculations!EA180)</f>
        <v/>
      </c>
    </row>
    <row r="180" spans="1:17" ht="15" customHeight="1" x14ac:dyDescent="0.25">
      <c r="A180" s="15" t="s">
        <v>282</v>
      </c>
      <c r="B180" s="4">
        <f>'Gene Table'!B181</f>
        <v>5008</v>
      </c>
      <c r="C180" s="4" t="str">
        <f>'Gene Table'!C181</f>
        <v>PTEN</v>
      </c>
      <c r="D180" s="4" t="str">
        <f>'Gene Table'!D181</f>
        <v>c.955_956insA</v>
      </c>
      <c r="E180" s="16" t="str">
        <f>'Gene Table'!E181</f>
        <v>SMPH011510A</v>
      </c>
      <c r="F180" s="23" t="str">
        <f>IF(SUM('Control Sample Data'!$D$2:$O$97)=0,Calculations!CN181,Calculations!DP181)</f>
        <v>WT</v>
      </c>
      <c r="G180" s="24" t="str">
        <f>IF(SUM('Control Sample Data'!$D$2:$O$97)=0,Calculations!CO181,Calculations!DQ181)</f>
        <v>WT</v>
      </c>
      <c r="H180" s="24" t="str">
        <f>IF(SUM('Control Sample Data'!$D$2:$O$97)=0,Calculations!CP181,Calculations!DR181)</f>
        <v/>
      </c>
      <c r="I180" s="24" t="str">
        <f>IF(SUM('Control Sample Data'!$D$2:$O$97)=0,Calculations!CQ181,Calculations!DS181)</f>
        <v/>
      </c>
      <c r="J180" s="24" t="str">
        <f>IF(SUM('Control Sample Data'!$D$2:$O$97)=0,Calculations!CR181,Calculations!DT181)</f>
        <v/>
      </c>
      <c r="K180" s="24" t="str">
        <f>IF(SUM('Control Sample Data'!$D$2:$O$97)=0,Calculations!CS181,Calculations!DU181)</f>
        <v/>
      </c>
      <c r="L180" s="24" t="str">
        <f>IF(SUM('Control Sample Data'!$D$2:$O$97)=0,Calculations!CT181,Calculations!DV181)</f>
        <v/>
      </c>
      <c r="M180" s="24" t="str">
        <f>IF(SUM('Control Sample Data'!$D$2:$O$97)=0,Calculations!CU181,Calculations!DW181)</f>
        <v/>
      </c>
      <c r="N180" s="24" t="str">
        <f>IF(SUM('Control Sample Data'!$D$2:$O$97)=0,Calculations!CV181,Calculations!DX181)</f>
        <v/>
      </c>
      <c r="O180" s="24" t="str">
        <f>IF(SUM('Control Sample Data'!$D$2:$O$97)=0,Calculations!CW181,Calculations!DY181)</f>
        <v/>
      </c>
      <c r="P180" s="24" t="str">
        <f>IF(SUM('Control Sample Data'!$D$2:$O$97)=0,Calculations!CX181,Calculations!DZ181)</f>
        <v/>
      </c>
      <c r="Q180" s="25" t="str">
        <f>IF(SUM('Control Sample Data'!$D$2:$O$97)=0,Calculations!CY181,Calculations!EA181)</f>
        <v/>
      </c>
    </row>
    <row r="181" spans="1:17" ht="15" customHeight="1" x14ac:dyDescent="0.25">
      <c r="A181" s="15" t="s">
        <v>286</v>
      </c>
      <c r="B181" s="4">
        <f>'Gene Table'!B182</f>
        <v>4958</v>
      </c>
      <c r="C181" s="4" t="str">
        <f>'Gene Table'!C182</f>
        <v>PTEN</v>
      </c>
      <c r="D181" s="4" t="str">
        <f>'Gene Table'!D182</f>
        <v>c.955_958delACTT</v>
      </c>
      <c r="E181" s="16" t="str">
        <f>'Gene Table'!E182</f>
        <v>SMPH011550A</v>
      </c>
      <c r="F181" s="23" t="str">
        <f>IF(SUM('Control Sample Data'!$D$2:$O$97)=0,Calculations!CN182,Calculations!DP182)</f>
        <v>WT</v>
      </c>
      <c r="G181" s="24" t="str">
        <f>IF(SUM('Control Sample Data'!$D$2:$O$97)=0,Calculations!CO182,Calculations!DQ182)</f>
        <v>WT</v>
      </c>
      <c r="H181" s="24" t="str">
        <f>IF(SUM('Control Sample Data'!$D$2:$O$97)=0,Calculations!CP182,Calculations!DR182)</f>
        <v/>
      </c>
      <c r="I181" s="24" t="str">
        <f>IF(SUM('Control Sample Data'!$D$2:$O$97)=0,Calculations!CQ182,Calculations!DS182)</f>
        <v/>
      </c>
      <c r="J181" s="24" t="str">
        <f>IF(SUM('Control Sample Data'!$D$2:$O$97)=0,Calculations!CR182,Calculations!DT182)</f>
        <v/>
      </c>
      <c r="K181" s="24" t="str">
        <f>IF(SUM('Control Sample Data'!$D$2:$O$97)=0,Calculations!CS182,Calculations!DU182)</f>
        <v/>
      </c>
      <c r="L181" s="24" t="str">
        <f>IF(SUM('Control Sample Data'!$D$2:$O$97)=0,Calculations!CT182,Calculations!DV182)</f>
        <v/>
      </c>
      <c r="M181" s="24" t="str">
        <f>IF(SUM('Control Sample Data'!$D$2:$O$97)=0,Calculations!CU182,Calculations!DW182)</f>
        <v/>
      </c>
      <c r="N181" s="24" t="str">
        <f>IF(SUM('Control Sample Data'!$D$2:$O$97)=0,Calculations!CV182,Calculations!DX182)</f>
        <v/>
      </c>
      <c r="O181" s="24" t="str">
        <f>IF(SUM('Control Sample Data'!$D$2:$O$97)=0,Calculations!CW182,Calculations!DY182)</f>
        <v/>
      </c>
      <c r="P181" s="24" t="str">
        <f>IF(SUM('Control Sample Data'!$D$2:$O$97)=0,Calculations!CX182,Calculations!DZ182)</f>
        <v/>
      </c>
      <c r="Q181" s="25" t="str">
        <f>IF(SUM('Control Sample Data'!$D$2:$O$97)=0,Calculations!CY182,Calculations!EA182)</f>
        <v/>
      </c>
    </row>
    <row r="182" spans="1:17" ht="15" customHeight="1" x14ac:dyDescent="0.25">
      <c r="A182" s="15" t="s">
        <v>4840</v>
      </c>
      <c r="B182" s="4">
        <f>'Gene Table'!B183</f>
        <v>4896</v>
      </c>
      <c r="C182" s="4" t="str">
        <f>'Gene Table'!C183</f>
        <v>PTEN</v>
      </c>
      <c r="D182" s="4" t="str">
        <f>'Gene Table'!D183</f>
        <v>c.956_959delCTTT</v>
      </c>
      <c r="E182" s="16" t="str">
        <f>'Gene Table'!E183</f>
        <v>SMPH011710A</v>
      </c>
      <c r="F182" s="23" t="str">
        <f>IF(SUM('Control Sample Data'!$D$2:$O$97)=0,Calculations!CN183,Calculations!DP183)</f>
        <v>Mutant</v>
      </c>
      <c r="G182" s="24" t="str">
        <f>IF(SUM('Control Sample Data'!$D$2:$O$97)=0,Calculations!CO183,Calculations!DQ183)</f>
        <v>WT</v>
      </c>
      <c r="H182" s="24" t="str">
        <f>IF(SUM('Control Sample Data'!$D$2:$O$97)=0,Calculations!CP183,Calculations!DR183)</f>
        <v/>
      </c>
      <c r="I182" s="24" t="str">
        <f>IF(SUM('Control Sample Data'!$D$2:$O$97)=0,Calculations!CQ183,Calculations!DS183)</f>
        <v/>
      </c>
      <c r="J182" s="24" t="str">
        <f>IF(SUM('Control Sample Data'!$D$2:$O$97)=0,Calculations!CR183,Calculations!DT183)</f>
        <v/>
      </c>
      <c r="K182" s="24" t="str">
        <f>IF(SUM('Control Sample Data'!$D$2:$O$97)=0,Calculations!CS183,Calculations!DU183)</f>
        <v/>
      </c>
      <c r="L182" s="24" t="str">
        <f>IF(SUM('Control Sample Data'!$D$2:$O$97)=0,Calculations!CT183,Calculations!DV183)</f>
        <v/>
      </c>
      <c r="M182" s="24" t="str">
        <f>IF(SUM('Control Sample Data'!$D$2:$O$97)=0,Calculations!CU183,Calculations!DW183)</f>
        <v/>
      </c>
      <c r="N182" s="24" t="str">
        <f>IF(SUM('Control Sample Data'!$D$2:$O$97)=0,Calculations!CV183,Calculations!DX183)</f>
        <v/>
      </c>
      <c r="O182" s="24" t="str">
        <f>IF(SUM('Control Sample Data'!$D$2:$O$97)=0,Calculations!CW183,Calculations!DY183)</f>
        <v/>
      </c>
      <c r="P182" s="24" t="str">
        <f>IF(SUM('Control Sample Data'!$D$2:$O$97)=0,Calculations!CX183,Calculations!DZ183)</f>
        <v/>
      </c>
      <c r="Q182" s="25" t="str">
        <f>IF(SUM('Control Sample Data'!$D$2:$O$97)=0,Calculations!CY183,Calculations!EA183)</f>
        <v/>
      </c>
    </row>
    <row r="183" spans="1:17" ht="15" customHeight="1" x14ac:dyDescent="0.25">
      <c r="A183" s="15" t="s">
        <v>4841</v>
      </c>
      <c r="B183" s="4">
        <f>'Gene Table'!B184</f>
        <v>4990</v>
      </c>
      <c r="C183" s="4" t="str">
        <f>'Gene Table'!C184</f>
        <v>PTEN</v>
      </c>
      <c r="D183" s="4" t="str">
        <f>'Gene Table'!D184</f>
        <v>c.968_969insA</v>
      </c>
      <c r="E183" s="16" t="str">
        <f>'Gene Table'!E184</f>
        <v>SMPH011534A</v>
      </c>
      <c r="F183" s="23" t="str">
        <f>IF(SUM('Control Sample Data'!$D$2:$O$97)=0,Calculations!CN184,Calculations!DP184)</f>
        <v>WT</v>
      </c>
      <c r="G183" s="24" t="str">
        <f>IF(SUM('Control Sample Data'!$D$2:$O$97)=0,Calculations!CO184,Calculations!DQ184)</f>
        <v>WT</v>
      </c>
      <c r="H183" s="24" t="str">
        <f>IF(SUM('Control Sample Data'!$D$2:$O$97)=0,Calculations!CP184,Calculations!DR184)</f>
        <v/>
      </c>
      <c r="I183" s="24" t="str">
        <f>IF(SUM('Control Sample Data'!$D$2:$O$97)=0,Calculations!CQ184,Calculations!DS184)</f>
        <v/>
      </c>
      <c r="J183" s="24" t="str">
        <f>IF(SUM('Control Sample Data'!$D$2:$O$97)=0,Calculations!CR184,Calculations!DT184)</f>
        <v/>
      </c>
      <c r="K183" s="24" t="str">
        <f>IF(SUM('Control Sample Data'!$D$2:$O$97)=0,Calculations!CS184,Calculations!DU184)</f>
        <v/>
      </c>
      <c r="L183" s="24" t="str">
        <f>IF(SUM('Control Sample Data'!$D$2:$O$97)=0,Calculations!CT184,Calculations!DV184)</f>
        <v/>
      </c>
      <c r="M183" s="24" t="str">
        <f>IF(SUM('Control Sample Data'!$D$2:$O$97)=0,Calculations!CU184,Calculations!DW184)</f>
        <v/>
      </c>
      <c r="N183" s="24" t="str">
        <f>IF(SUM('Control Sample Data'!$D$2:$O$97)=0,Calculations!CV184,Calculations!DX184)</f>
        <v/>
      </c>
      <c r="O183" s="24" t="str">
        <f>IF(SUM('Control Sample Data'!$D$2:$O$97)=0,Calculations!CW184,Calculations!DY184)</f>
        <v/>
      </c>
      <c r="P183" s="24" t="str">
        <f>IF(SUM('Control Sample Data'!$D$2:$O$97)=0,Calculations!CX184,Calculations!DZ184)</f>
        <v/>
      </c>
      <c r="Q183" s="25" t="str">
        <f>IF(SUM('Control Sample Data'!$D$2:$O$97)=0,Calculations!CY184,Calculations!EA184)</f>
        <v/>
      </c>
    </row>
    <row r="184" spans="1:17" ht="15" customHeight="1" x14ac:dyDescent="0.25">
      <c r="A184" s="15" t="s">
        <v>4842</v>
      </c>
      <c r="B184" s="4">
        <f>'Gene Table'!B185</f>
        <v>895</v>
      </c>
      <c r="C184" s="4" t="str">
        <f>'Gene Table'!C185</f>
        <v>RB1</v>
      </c>
      <c r="D184" s="4" t="str">
        <f>'Gene Table'!D185</f>
        <v>c.1363C&gt;T</v>
      </c>
      <c r="E184" s="16" t="str">
        <f>'Gene Table'!E185</f>
        <v>SMPH012679A</v>
      </c>
      <c r="F184" s="23" t="str">
        <f>IF(SUM('Control Sample Data'!$D$2:$O$97)=0,Calculations!CN185,Calculations!DP185)</f>
        <v>WT</v>
      </c>
      <c r="G184" s="24" t="str">
        <f>IF(SUM('Control Sample Data'!$D$2:$O$97)=0,Calculations!CO185,Calculations!DQ185)</f>
        <v>WT</v>
      </c>
      <c r="H184" s="24" t="str">
        <f>IF(SUM('Control Sample Data'!$D$2:$O$97)=0,Calculations!CP185,Calculations!DR185)</f>
        <v/>
      </c>
      <c r="I184" s="24" t="str">
        <f>IF(SUM('Control Sample Data'!$D$2:$O$97)=0,Calculations!CQ185,Calculations!DS185)</f>
        <v/>
      </c>
      <c r="J184" s="24" t="str">
        <f>IF(SUM('Control Sample Data'!$D$2:$O$97)=0,Calculations!CR185,Calculations!DT185)</f>
        <v/>
      </c>
      <c r="K184" s="24" t="str">
        <f>IF(SUM('Control Sample Data'!$D$2:$O$97)=0,Calculations!CS185,Calculations!DU185)</f>
        <v/>
      </c>
      <c r="L184" s="24" t="str">
        <f>IF(SUM('Control Sample Data'!$D$2:$O$97)=0,Calculations!CT185,Calculations!DV185)</f>
        <v/>
      </c>
      <c r="M184" s="24" t="str">
        <f>IF(SUM('Control Sample Data'!$D$2:$O$97)=0,Calculations!CU185,Calculations!DW185)</f>
        <v/>
      </c>
      <c r="N184" s="24" t="str">
        <f>IF(SUM('Control Sample Data'!$D$2:$O$97)=0,Calculations!CV185,Calculations!DX185)</f>
        <v/>
      </c>
      <c r="O184" s="24" t="str">
        <f>IF(SUM('Control Sample Data'!$D$2:$O$97)=0,Calculations!CW185,Calculations!DY185)</f>
        <v/>
      </c>
      <c r="P184" s="24" t="str">
        <f>IF(SUM('Control Sample Data'!$D$2:$O$97)=0,Calculations!CX185,Calculations!DZ185)</f>
        <v/>
      </c>
      <c r="Q184" s="25" t="str">
        <f>IF(SUM('Control Sample Data'!$D$2:$O$97)=0,Calculations!CY185,Calculations!EA185)</f>
        <v/>
      </c>
    </row>
    <row r="185" spans="1:17" ht="15" customHeight="1" x14ac:dyDescent="0.25">
      <c r="A185" s="15" t="s">
        <v>4843</v>
      </c>
      <c r="B185" s="4">
        <f>'Gene Table'!B186</f>
        <v>887</v>
      </c>
      <c r="C185" s="4" t="str">
        <f>'Gene Table'!C186</f>
        <v>RB1</v>
      </c>
      <c r="D185" s="4" t="str">
        <f>'Gene Table'!D186</f>
        <v>c.1654C&gt;T</v>
      </c>
      <c r="E185" s="16" t="str">
        <f>'Gene Table'!E186</f>
        <v>SMPH012681A</v>
      </c>
      <c r="F185" s="23" t="str">
        <f>IF(SUM('Control Sample Data'!$D$2:$O$97)=0,Calculations!CN186,Calculations!DP186)</f>
        <v>WT</v>
      </c>
      <c r="G185" s="24" t="str">
        <f>IF(SUM('Control Sample Data'!$D$2:$O$97)=0,Calculations!CO186,Calculations!DQ186)</f>
        <v>WT</v>
      </c>
      <c r="H185" s="24" t="str">
        <f>IF(SUM('Control Sample Data'!$D$2:$O$97)=0,Calculations!CP186,Calculations!DR186)</f>
        <v/>
      </c>
      <c r="I185" s="24" t="str">
        <f>IF(SUM('Control Sample Data'!$D$2:$O$97)=0,Calculations!CQ186,Calculations!DS186)</f>
        <v/>
      </c>
      <c r="J185" s="24" t="str">
        <f>IF(SUM('Control Sample Data'!$D$2:$O$97)=0,Calculations!CR186,Calculations!DT186)</f>
        <v/>
      </c>
      <c r="K185" s="24" t="str">
        <f>IF(SUM('Control Sample Data'!$D$2:$O$97)=0,Calculations!CS186,Calculations!DU186)</f>
        <v/>
      </c>
      <c r="L185" s="24" t="str">
        <f>IF(SUM('Control Sample Data'!$D$2:$O$97)=0,Calculations!CT186,Calculations!DV186)</f>
        <v/>
      </c>
      <c r="M185" s="24" t="str">
        <f>IF(SUM('Control Sample Data'!$D$2:$O$97)=0,Calculations!CU186,Calculations!DW186)</f>
        <v/>
      </c>
      <c r="N185" s="24" t="str">
        <f>IF(SUM('Control Sample Data'!$D$2:$O$97)=0,Calculations!CV186,Calculations!DX186)</f>
        <v/>
      </c>
      <c r="O185" s="24" t="str">
        <f>IF(SUM('Control Sample Data'!$D$2:$O$97)=0,Calculations!CW186,Calculations!DY186)</f>
        <v/>
      </c>
      <c r="P185" s="24" t="str">
        <f>IF(SUM('Control Sample Data'!$D$2:$O$97)=0,Calculations!CX186,Calculations!DZ186)</f>
        <v/>
      </c>
      <c r="Q185" s="25" t="str">
        <f>IF(SUM('Control Sample Data'!$D$2:$O$97)=0,Calculations!CY186,Calculations!EA186)</f>
        <v/>
      </c>
    </row>
    <row r="186" spans="1:17" ht="15" customHeight="1" x14ac:dyDescent="0.25">
      <c r="A186" s="15" t="s">
        <v>4844</v>
      </c>
      <c r="B186" s="4">
        <f>'Gene Table'!B187</f>
        <v>888</v>
      </c>
      <c r="C186" s="4" t="str">
        <f>'Gene Table'!C187</f>
        <v>RB1</v>
      </c>
      <c r="D186" s="4" t="str">
        <f>'Gene Table'!D187</f>
        <v>c.1666C&gt;T</v>
      </c>
      <c r="E186" s="16" t="str">
        <f>'Gene Table'!E187</f>
        <v>SMPH012648A</v>
      </c>
      <c r="F186" s="23" t="str">
        <f>IF(SUM('Control Sample Data'!$D$2:$O$97)=0,Calculations!CN187,Calculations!DP187)</f>
        <v>WT</v>
      </c>
      <c r="G186" s="24" t="str">
        <f>IF(SUM('Control Sample Data'!$D$2:$O$97)=0,Calculations!CO187,Calculations!DQ187)</f>
        <v>WT</v>
      </c>
      <c r="H186" s="24" t="str">
        <f>IF(SUM('Control Sample Data'!$D$2:$O$97)=0,Calculations!CP187,Calculations!DR187)</f>
        <v/>
      </c>
      <c r="I186" s="24" t="str">
        <f>IF(SUM('Control Sample Data'!$D$2:$O$97)=0,Calculations!CQ187,Calculations!DS187)</f>
        <v/>
      </c>
      <c r="J186" s="24" t="str">
        <f>IF(SUM('Control Sample Data'!$D$2:$O$97)=0,Calculations!CR187,Calculations!DT187)</f>
        <v/>
      </c>
      <c r="K186" s="24" t="str">
        <f>IF(SUM('Control Sample Data'!$D$2:$O$97)=0,Calculations!CS187,Calculations!DU187)</f>
        <v/>
      </c>
      <c r="L186" s="24" t="str">
        <f>IF(SUM('Control Sample Data'!$D$2:$O$97)=0,Calculations!CT187,Calculations!DV187)</f>
        <v/>
      </c>
      <c r="M186" s="24" t="str">
        <f>IF(SUM('Control Sample Data'!$D$2:$O$97)=0,Calculations!CU187,Calculations!DW187)</f>
        <v/>
      </c>
      <c r="N186" s="24" t="str">
        <f>IF(SUM('Control Sample Data'!$D$2:$O$97)=0,Calculations!CV187,Calculations!DX187)</f>
        <v/>
      </c>
      <c r="O186" s="24" t="str">
        <f>IF(SUM('Control Sample Data'!$D$2:$O$97)=0,Calculations!CW187,Calculations!DY187)</f>
        <v/>
      </c>
      <c r="P186" s="24" t="str">
        <f>IF(SUM('Control Sample Data'!$D$2:$O$97)=0,Calculations!CX187,Calculations!DZ187)</f>
        <v/>
      </c>
      <c r="Q186" s="25" t="str">
        <f>IF(SUM('Control Sample Data'!$D$2:$O$97)=0,Calculations!CY187,Calculations!EA187)</f>
        <v/>
      </c>
    </row>
    <row r="187" spans="1:17" ht="15" customHeight="1" x14ac:dyDescent="0.25">
      <c r="A187" s="15" t="s">
        <v>4845</v>
      </c>
      <c r="B187" s="4">
        <f>'Gene Table'!B188</f>
        <v>861</v>
      </c>
      <c r="C187" s="4" t="str">
        <f>'Gene Table'!C188</f>
        <v>RB1</v>
      </c>
      <c r="D187" s="4" t="str">
        <f>'Gene Table'!D188</f>
        <v>c.1981C&gt;T</v>
      </c>
      <c r="E187" s="16" t="str">
        <f>'Gene Table'!E188</f>
        <v>SMPH012676A</v>
      </c>
      <c r="F187" s="23" t="str">
        <f>IF(SUM('Control Sample Data'!$D$2:$O$97)=0,Calculations!CN188,Calculations!DP188)</f>
        <v>WT</v>
      </c>
      <c r="G187" s="24" t="str">
        <f>IF(SUM('Control Sample Data'!$D$2:$O$97)=0,Calculations!CO188,Calculations!DQ188)</f>
        <v>WT</v>
      </c>
      <c r="H187" s="24" t="str">
        <f>IF(SUM('Control Sample Data'!$D$2:$O$97)=0,Calculations!CP188,Calculations!DR188)</f>
        <v/>
      </c>
      <c r="I187" s="24" t="str">
        <f>IF(SUM('Control Sample Data'!$D$2:$O$97)=0,Calculations!CQ188,Calculations!DS188)</f>
        <v/>
      </c>
      <c r="J187" s="24" t="str">
        <f>IF(SUM('Control Sample Data'!$D$2:$O$97)=0,Calculations!CR188,Calculations!DT188)</f>
        <v/>
      </c>
      <c r="K187" s="24" t="str">
        <f>IF(SUM('Control Sample Data'!$D$2:$O$97)=0,Calculations!CS188,Calculations!DU188)</f>
        <v/>
      </c>
      <c r="L187" s="24" t="str">
        <f>IF(SUM('Control Sample Data'!$D$2:$O$97)=0,Calculations!CT188,Calculations!DV188)</f>
        <v/>
      </c>
      <c r="M187" s="24" t="str">
        <f>IF(SUM('Control Sample Data'!$D$2:$O$97)=0,Calculations!CU188,Calculations!DW188)</f>
        <v/>
      </c>
      <c r="N187" s="24" t="str">
        <f>IF(SUM('Control Sample Data'!$D$2:$O$97)=0,Calculations!CV188,Calculations!DX188)</f>
        <v/>
      </c>
      <c r="O187" s="24" t="str">
        <f>IF(SUM('Control Sample Data'!$D$2:$O$97)=0,Calculations!CW188,Calculations!DY188)</f>
        <v/>
      </c>
      <c r="P187" s="24" t="str">
        <f>IF(SUM('Control Sample Data'!$D$2:$O$97)=0,Calculations!CX188,Calculations!DZ188)</f>
        <v/>
      </c>
      <c r="Q187" s="25" t="str">
        <f>IF(SUM('Control Sample Data'!$D$2:$O$97)=0,Calculations!CY188,Calculations!EA188)</f>
        <v/>
      </c>
    </row>
    <row r="188" spans="1:17" ht="15" customHeight="1" x14ac:dyDescent="0.25">
      <c r="A188" s="15" t="s">
        <v>4846</v>
      </c>
      <c r="B188" s="4">
        <f>'Gene Table'!B189</f>
        <v>878</v>
      </c>
      <c r="C188" s="4" t="str">
        <f>'Gene Table'!C189</f>
        <v>RB1</v>
      </c>
      <c r="D188" s="4" t="str">
        <f>'Gene Table'!D189</f>
        <v>c.751C&gt;T</v>
      </c>
      <c r="E188" s="16" t="str">
        <f>'Gene Table'!E189</f>
        <v>SMPH012766A</v>
      </c>
      <c r="F188" s="23" t="str">
        <f>IF(SUM('Control Sample Data'!$D$2:$O$97)=0,Calculations!CN189,Calculations!DP189)</f>
        <v>WT</v>
      </c>
      <c r="G188" s="24" t="str">
        <f>IF(SUM('Control Sample Data'!$D$2:$O$97)=0,Calculations!CO189,Calculations!DQ189)</f>
        <v>WT</v>
      </c>
      <c r="H188" s="24" t="str">
        <f>IF(SUM('Control Sample Data'!$D$2:$O$97)=0,Calculations!CP189,Calculations!DR189)</f>
        <v/>
      </c>
      <c r="I188" s="24" t="str">
        <f>IF(SUM('Control Sample Data'!$D$2:$O$97)=0,Calculations!CQ189,Calculations!DS189)</f>
        <v/>
      </c>
      <c r="J188" s="24" t="str">
        <f>IF(SUM('Control Sample Data'!$D$2:$O$97)=0,Calculations!CR189,Calculations!DT189)</f>
        <v/>
      </c>
      <c r="K188" s="24" t="str">
        <f>IF(SUM('Control Sample Data'!$D$2:$O$97)=0,Calculations!CS189,Calculations!DU189)</f>
        <v/>
      </c>
      <c r="L188" s="24" t="str">
        <f>IF(SUM('Control Sample Data'!$D$2:$O$97)=0,Calculations!CT189,Calculations!DV189)</f>
        <v/>
      </c>
      <c r="M188" s="24" t="str">
        <f>IF(SUM('Control Sample Data'!$D$2:$O$97)=0,Calculations!CU189,Calculations!DW189)</f>
        <v/>
      </c>
      <c r="N188" s="24" t="str">
        <f>IF(SUM('Control Sample Data'!$D$2:$O$97)=0,Calculations!CV189,Calculations!DX189)</f>
        <v/>
      </c>
      <c r="O188" s="24" t="str">
        <f>IF(SUM('Control Sample Data'!$D$2:$O$97)=0,Calculations!CW189,Calculations!DY189)</f>
        <v/>
      </c>
      <c r="P188" s="24" t="str">
        <f>IF(SUM('Control Sample Data'!$D$2:$O$97)=0,Calculations!CX189,Calculations!DZ189)</f>
        <v/>
      </c>
      <c r="Q188" s="25" t="str">
        <f>IF(SUM('Control Sample Data'!$D$2:$O$97)=0,Calculations!CY189,Calculations!EA189)</f>
        <v/>
      </c>
    </row>
    <row r="189" spans="1:17" ht="15" customHeight="1" x14ac:dyDescent="0.25">
      <c r="A189" s="15" t="s">
        <v>4847</v>
      </c>
      <c r="B189" s="4">
        <f>'Gene Table'!B190</f>
        <v>29382</v>
      </c>
      <c r="C189" s="4" t="str">
        <f>'Gene Table'!C190</f>
        <v>SMARCB1</v>
      </c>
      <c r="D189" s="4" t="str">
        <f>'Gene Table'!D190</f>
        <v>c.1143delG</v>
      </c>
      <c r="E189" s="16" t="str">
        <f>'Gene Table'!E190</f>
        <v>SMPH013869A</v>
      </c>
      <c r="F189" s="23" t="str">
        <f>IF(SUM('Control Sample Data'!$D$2:$O$97)=0,Calculations!CN190,Calculations!DP190)</f>
        <v>WT</v>
      </c>
      <c r="G189" s="24" t="str">
        <f>IF(SUM('Control Sample Data'!$D$2:$O$97)=0,Calculations!CO190,Calculations!DQ190)</f>
        <v>Mutant</v>
      </c>
      <c r="H189" s="24" t="str">
        <f>IF(SUM('Control Sample Data'!$D$2:$O$97)=0,Calculations!CP190,Calculations!DR190)</f>
        <v/>
      </c>
      <c r="I189" s="24" t="str">
        <f>IF(SUM('Control Sample Data'!$D$2:$O$97)=0,Calculations!CQ190,Calculations!DS190)</f>
        <v/>
      </c>
      <c r="J189" s="24" t="str">
        <f>IF(SUM('Control Sample Data'!$D$2:$O$97)=0,Calculations!CR190,Calculations!DT190)</f>
        <v/>
      </c>
      <c r="K189" s="24" t="str">
        <f>IF(SUM('Control Sample Data'!$D$2:$O$97)=0,Calculations!CS190,Calculations!DU190)</f>
        <v/>
      </c>
      <c r="L189" s="24" t="str">
        <f>IF(SUM('Control Sample Data'!$D$2:$O$97)=0,Calculations!CT190,Calculations!DV190)</f>
        <v/>
      </c>
      <c r="M189" s="24" t="str">
        <f>IF(SUM('Control Sample Data'!$D$2:$O$97)=0,Calculations!CU190,Calculations!DW190)</f>
        <v/>
      </c>
      <c r="N189" s="24" t="str">
        <f>IF(SUM('Control Sample Data'!$D$2:$O$97)=0,Calculations!CV190,Calculations!DX190)</f>
        <v/>
      </c>
      <c r="O189" s="24" t="str">
        <f>IF(SUM('Control Sample Data'!$D$2:$O$97)=0,Calculations!CW190,Calculations!DY190)</f>
        <v/>
      </c>
      <c r="P189" s="24" t="str">
        <f>IF(SUM('Control Sample Data'!$D$2:$O$97)=0,Calculations!CX190,Calculations!DZ190)</f>
        <v/>
      </c>
      <c r="Q189" s="25" t="str">
        <f>IF(SUM('Control Sample Data'!$D$2:$O$97)=0,Calculations!CY190,Calculations!EA190)</f>
        <v/>
      </c>
    </row>
    <row r="190" spans="1:17" ht="15" customHeight="1" x14ac:dyDescent="0.25">
      <c r="A190" s="15" t="s">
        <v>4848</v>
      </c>
      <c r="B190" s="4">
        <f>'Gene Table'!B191</f>
        <v>1057</v>
      </c>
      <c r="C190" s="4" t="str">
        <f>'Gene Table'!C191</f>
        <v>SMARCB1</v>
      </c>
      <c r="D190" s="4" t="str">
        <f>'Gene Table'!D191</f>
        <v>c.1148delC</v>
      </c>
      <c r="E190" s="16" t="str">
        <f>'Gene Table'!E191</f>
        <v>SMPH013861A</v>
      </c>
      <c r="F190" s="23" t="str">
        <f>IF(SUM('Control Sample Data'!$D$2:$O$97)=0,Calculations!CN191,Calculations!DP191)</f>
        <v>WT</v>
      </c>
      <c r="G190" s="24" t="str">
        <f>IF(SUM('Control Sample Data'!$D$2:$O$97)=0,Calculations!CO191,Calculations!DQ191)</f>
        <v>WT</v>
      </c>
      <c r="H190" s="24" t="str">
        <f>IF(SUM('Control Sample Data'!$D$2:$O$97)=0,Calculations!CP191,Calculations!DR191)</f>
        <v/>
      </c>
      <c r="I190" s="24" t="str">
        <f>IF(SUM('Control Sample Data'!$D$2:$O$97)=0,Calculations!CQ191,Calculations!DS191)</f>
        <v/>
      </c>
      <c r="J190" s="24" t="str">
        <f>IF(SUM('Control Sample Data'!$D$2:$O$97)=0,Calculations!CR191,Calculations!DT191)</f>
        <v/>
      </c>
      <c r="K190" s="24" t="str">
        <f>IF(SUM('Control Sample Data'!$D$2:$O$97)=0,Calculations!CS191,Calculations!DU191)</f>
        <v/>
      </c>
      <c r="L190" s="24" t="str">
        <f>IF(SUM('Control Sample Data'!$D$2:$O$97)=0,Calculations!CT191,Calculations!DV191)</f>
        <v/>
      </c>
      <c r="M190" s="24" t="str">
        <f>IF(SUM('Control Sample Data'!$D$2:$O$97)=0,Calculations!CU191,Calculations!DW191)</f>
        <v/>
      </c>
      <c r="N190" s="24" t="str">
        <f>IF(SUM('Control Sample Data'!$D$2:$O$97)=0,Calculations!CV191,Calculations!DX191)</f>
        <v/>
      </c>
      <c r="O190" s="24" t="str">
        <f>IF(SUM('Control Sample Data'!$D$2:$O$97)=0,Calculations!CW191,Calculations!DY191)</f>
        <v/>
      </c>
      <c r="P190" s="24" t="str">
        <f>IF(SUM('Control Sample Data'!$D$2:$O$97)=0,Calculations!CX191,Calculations!DZ191)</f>
        <v/>
      </c>
      <c r="Q190" s="25" t="str">
        <f>IF(SUM('Control Sample Data'!$D$2:$O$97)=0,Calculations!CY191,Calculations!EA191)</f>
        <v/>
      </c>
    </row>
    <row r="191" spans="1:17" ht="15" customHeight="1" x14ac:dyDescent="0.25">
      <c r="A191" s="15" t="s">
        <v>4849</v>
      </c>
      <c r="B191" s="4">
        <f>'Gene Table'!B192</f>
        <v>1002</v>
      </c>
      <c r="C191" s="4" t="str">
        <f>'Gene Table'!C192</f>
        <v>SMARCB1</v>
      </c>
      <c r="D191" s="4" t="str">
        <f>'Gene Table'!D192</f>
        <v>c.118C&gt;T</v>
      </c>
      <c r="E191" s="16" t="str">
        <f>'Gene Table'!E192</f>
        <v>SMPH013852A</v>
      </c>
      <c r="F191" s="23" t="str">
        <f>IF(SUM('Control Sample Data'!$D$2:$O$97)=0,Calculations!CN192,Calculations!DP192)</f>
        <v>WT</v>
      </c>
      <c r="G191" s="24" t="str">
        <f>IF(SUM('Control Sample Data'!$D$2:$O$97)=0,Calculations!CO192,Calculations!DQ192)</f>
        <v>WT</v>
      </c>
      <c r="H191" s="24" t="str">
        <f>IF(SUM('Control Sample Data'!$D$2:$O$97)=0,Calculations!CP192,Calculations!DR192)</f>
        <v/>
      </c>
      <c r="I191" s="24" t="str">
        <f>IF(SUM('Control Sample Data'!$D$2:$O$97)=0,Calculations!CQ192,Calculations!DS192)</f>
        <v/>
      </c>
      <c r="J191" s="24" t="str">
        <f>IF(SUM('Control Sample Data'!$D$2:$O$97)=0,Calculations!CR192,Calculations!DT192)</f>
        <v/>
      </c>
      <c r="K191" s="24" t="str">
        <f>IF(SUM('Control Sample Data'!$D$2:$O$97)=0,Calculations!CS192,Calculations!DU192)</f>
        <v/>
      </c>
      <c r="L191" s="24" t="str">
        <f>IF(SUM('Control Sample Data'!$D$2:$O$97)=0,Calculations!CT192,Calculations!DV192)</f>
        <v/>
      </c>
      <c r="M191" s="24" t="str">
        <f>IF(SUM('Control Sample Data'!$D$2:$O$97)=0,Calculations!CU192,Calculations!DW192)</f>
        <v/>
      </c>
      <c r="N191" s="24" t="str">
        <f>IF(SUM('Control Sample Data'!$D$2:$O$97)=0,Calculations!CV192,Calculations!DX192)</f>
        <v/>
      </c>
      <c r="O191" s="24" t="str">
        <f>IF(SUM('Control Sample Data'!$D$2:$O$97)=0,Calculations!CW192,Calculations!DY192)</f>
        <v/>
      </c>
      <c r="P191" s="24" t="str">
        <f>IF(SUM('Control Sample Data'!$D$2:$O$97)=0,Calculations!CX192,Calculations!DZ192)</f>
        <v/>
      </c>
      <c r="Q191" s="25" t="str">
        <f>IF(SUM('Control Sample Data'!$D$2:$O$97)=0,Calculations!CY192,Calculations!EA192)</f>
        <v/>
      </c>
    </row>
    <row r="192" spans="1:17" ht="15" customHeight="1" x14ac:dyDescent="0.25">
      <c r="A192" s="15" t="s">
        <v>4850</v>
      </c>
      <c r="B192" s="4">
        <f>'Gene Table'!B193</f>
        <v>991</v>
      </c>
      <c r="C192" s="4" t="str">
        <f>'Gene Table'!C193</f>
        <v>SMARCB1</v>
      </c>
      <c r="D192" s="4" t="str">
        <f>'Gene Table'!D193</f>
        <v>c.141C&gt;A</v>
      </c>
      <c r="E192" s="16" t="str">
        <f>'Gene Table'!E193</f>
        <v>SMPH013889A</v>
      </c>
      <c r="F192" s="23" t="str">
        <f>IF(SUM('Control Sample Data'!$D$2:$O$97)=0,Calculations!CN193,Calculations!DP193)</f>
        <v>WT</v>
      </c>
      <c r="G192" s="24" t="str">
        <f>IF(SUM('Control Sample Data'!$D$2:$O$97)=0,Calculations!CO193,Calculations!DQ193)</f>
        <v>WT</v>
      </c>
      <c r="H192" s="24" t="str">
        <f>IF(SUM('Control Sample Data'!$D$2:$O$97)=0,Calculations!CP193,Calculations!DR193)</f>
        <v/>
      </c>
      <c r="I192" s="24" t="str">
        <f>IF(SUM('Control Sample Data'!$D$2:$O$97)=0,Calculations!CQ193,Calculations!DS193)</f>
        <v/>
      </c>
      <c r="J192" s="24" t="str">
        <f>IF(SUM('Control Sample Data'!$D$2:$O$97)=0,Calculations!CR193,Calculations!DT193)</f>
        <v/>
      </c>
      <c r="K192" s="24" t="str">
        <f>IF(SUM('Control Sample Data'!$D$2:$O$97)=0,Calculations!CS193,Calculations!DU193)</f>
        <v/>
      </c>
      <c r="L192" s="24" t="str">
        <f>IF(SUM('Control Sample Data'!$D$2:$O$97)=0,Calculations!CT193,Calculations!DV193)</f>
        <v/>
      </c>
      <c r="M192" s="24" t="str">
        <f>IF(SUM('Control Sample Data'!$D$2:$O$97)=0,Calculations!CU193,Calculations!DW193)</f>
        <v/>
      </c>
      <c r="N192" s="24" t="str">
        <f>IF(SUM('Control Sample Data'!$D$2:$O$97)=0,Calculations!CV193,Calculations!DX193)</f>
        <v/>
      </c>
      <c r="O192" s="24" t="str">
        <f>IF(SUM('Control Sample Data'!$D$2:$O$97)=0,Calculations!CW193,Calculations!DY193)</f>
        <v/>
      </c>
      <c r="P192" s="24" t="str">
        <f>IF(SUM('Control Sample Data'!$D$2:$O$97)=0,Calculations!CX193,Calculations!DZ193)</f>
        <v/>
      </c>
      <c r="Q192" s="25" t="str">
        <f>IF(SUM('Control Sample Data'!$D$2:$O$97)=0,Calculations!CY193,Calculations!EA193)</f>
        <v/>
      </c>
    </row>
    <row r="193" spans="1:17" ht="15" customHeight="1" x14ac:dyDescent="0.25">
      <c r="A193" s="15" t="s">
        <v>4851</v>
      </c>
      <c r="B193" s="4">
        <f>'Gene Table'!B194</f>
        <v>24595</v>
      </c>
      <c r="C193" s="4" t="str">
        <f>'Gene Table'!C194</f>
        <v>SMARCB1</v>
      </c>
      <c r="D193" s="4" t="str">
        <f>'Gene Table'!D194</f>
        <v>c.157C&gt;T</v>
      </c>
      <c r="E193" s="16" t="str">
        <f>'Gene Table'!E194</f>
        <v>SMPH013853A</v>
      </c>
      <c r="F193" s="23" t="str">
        <f>IF(SUM('Control Sample Data'!$D$2:$O$97)=0,Calculations!CN194,Calculations!DP194)</f>
        <v>WT</v>
      </c>
      <c r="G193" s="24" t="str">
        <f>IF(SUM('Control Sample Data'!$D$2:$O$97)=0,Calculations!CO194,Calculations!DQ194)</f>
        <v>WT</v>
      </c>
      <c r="H193" s="24" t="str">
        <f>IF(SUM('Control Sample Data'!$D$2:$O$97)=0,Calculations!CP194,Calculations!DR194)</f>
        <v/>
      </c>
      <c r="I193" s="24" t="str">
        <f>IF(SUM('Control Sample Data'!$D$2:$O$97)=0,Calculations!CQ194,Calculations!DS194)</f>
        <v/>
      </c>
      <c r="J193" s="24" t="str">
        <f>IF(SUM('Control Sample Data'!$D$2:$O$97)=0,Calculations!CR194,Calculations!DT194)</f>
        <v/>
      </c>
      <c r="K193" s="24" t="str">
        <f>IF(SUM('Control Sample Data'!$D$2:$O$97)=0,Calculations!CS194,Calculations!DU194)</f>
        <v/>
      </c>
      <c r="L193" s="24" t="str">
        <f>IF(SUM('Control Sample Data'!$D$2:$O$97)=0,Calculations!CT194,Calculations!DV194)</f>
        <v/>
      </c>
      <c r="M193" s="24" t="str">
        <f>IF(SUM('Control Sample Data'!$D$2:$O$97)=0,Calculations!CU194,Calculations!DW194)</f>
        <v/>
      </c>
      <c r="N193" s="24" t="str">
        <f>IF(SUM('Control Sample Data'!$D$2:$O$97)=0,Calculations!CV194,Calculations!DX194)</f>
        <v/>
      </c>
      <c r="O193" s="24" t="str">
        <f>IF(SUM('Control Sample Data'!$D$2:$O$97)=0,Calculations!CW194,Calculations!DY194)</f>
        <v/>
      </c>
      <c r="P193" s="24" t="str">
        <f>IF(SUM('Control Sample Data'!$D$2:$O$97)=0,Calculations!CX194,Calculations!DZ194)</f>
        <v/>
      </c>
      <c r="Q193" s="25" t="str">
        <f>IF(SUM('Control Sample Data'!$D$2:$O$97)=0,Calculations!CY194,Calculations!EA194)</f>
        <v/>
      </c>
    </row>
    <row r="194" spans="1:17" ht="15" customHeight="1" x14ac:dyDescent="0.25">
      <c r="A194" s="15" t="s">
        <v>4852</v>
      </c>
      <c r="B194" s="4">
        <f>'Gene Table'!B195</f>
        <v>992</v>
      </c>
      <c r="C194" s="4" t="str">
        <f>'Gene Table'!C195</f>
        <v>SMARCB1</v>
      </c>
      <c r="D194" s="4" t="str">
        <f>'Gene Table'!D195</f>
        <v>c.472C&gt;T</v>
      </c>
      <c r="E194" s="16" t="str">
        <f>'Gene Table'!E195</f>
        <v>SMPH013863A</v>
      </c>
      <c r="F194" s="23" t="str">
        <f>IF(SUM('Control Sample Data'!$D$2:$O$97)=0,Calculations!CN195,Calculations!DP195)</f>
        <v>WT</v>
      </c>
      <c r="G194" s="24" t="str">
        <f>IF(SUM('Control Sample Data'!$D$2:$O$97)=0,Calculations!CO195,Calculations!DQ195)</f>
        <v>WT</v>
      </c>
      <c r="H194" s="24" t="str">
        <f>IF(SUM('Control Sample Data'!$D$2:$O$97)=0,Calculations!CP195,Calculations!DR195)</f>
        <v/>
      </c>
      <c r="I194" s="24" t="str">
        <f>IF(SUM('Control Sample Data'!$D$2:$O$97)=0,Calculations!CQ195,Calculations!DS195)</f>
        <v/>
      </c>
      <c r="J194" s="24" t="str">
        <f>IF(SUM('Control Sample Data'!$D$2:$O$97)=0,Calculations!CR195,Calculations!DT195)</f>
        <v/>
      </c>
      <c r="K194" s="24" t="str">
        <f>IF(SUM('Control Sample Data'!$D$2:$O$97)=0,Calculations!CS195,Calculations!DU195)</f>
        <v/>
      </c>
      <c r="L194" s="24" t="str">
        <f>IF(SUM('Control Sample Data'!$D$2:$O$97)=0,Calculations!CT195,Calculations!DV195)</f>
        <v/>
      </c>
      <c r="M194" s="24" t="str">
        <f>IF(SUM('Control Sample Data'!$D$2:$O$97)=0,Calculations!CU195,Calculations!DW195)</f>
        <v/>
      </c>
      <c r="N194" s="24" t="str">
        <f>IF(SUM('Control Sample Data'!$D$2:$O$97)=0,Calculations!CV195,Calculations!DX195)</f>
        <v/>
      </c>
      <c r="O194" s="24" t="str">
        <f>IF(SUM('Control Sample Data'!$D$2:$O$97)=0,Calculations!CW195,Calculations!DY195)</f>
        <v/>
      </c>
      <c r="P194" s="24" t="str">
        <f>IF(SUM('Control Sample Data'!$D$2:$O$97)=0,Calculations!CX195,Calculations!DZ195)</f>
        <v/>
      </c>
      <c r="Q194" s="25" t="str">
        <f>IF(SUM('Control Sample Data'!$D$2:$O$97)=0,Calculations!CY195,Calculations!EA195)</f>
        <v/>
      </c>
    </row>
    <row r="195" spans="1:17" ht="15" customHeight="1" x14ac:dyDescent="0.25">
      <c r="A195" s="15" t="s">
        <v>4853</v>
      </c>
      <c r="B195" s="4">
        <f>'Gene Table'!B196</f>
        <v>993</v>
      </c>
      <c r="C195" s="4" t="str">
        <f>'Gene Table'!C196</f>
        <v>SMARCB1</v>
      </c>
      <c r="D195" s="4" t="str">
        <f>'Gene Table'!D196</f>
        <v>c.601C&gt;T</v>
      </c>
      <c r="E195" s="16" t="str">
        <f>'Gene Table'!E196</f>
        <v>SMPH013867A</v>
      </c>
      <c r="F195" s="23" t="str">
        <f>IF(SUM('Control Sample Data'!$D$2:$O$97)=0,Calculations!CN196,Calculations!DP196)</f>
        <v>WT</v>
      </c>
      <c r="G195" s="24" t="str">
        <f>IF(SUM('Control Sample Data'!$D$2:$O$97)=0,Calculations!CO196,Calculations!DQ196)</f>
        <v>WT</v>
      </c>
      <c r="H195" s="24" t="str">
        <f>IF(SUM('Control Sample Data'!$D$2:$O$97)=0,Calculations!CP196,Calculations!DR196)</f>
        <v/>
      </c>
      <c r="I195" s="24" t="str">
        <f>IF(SUM('Control Sample Data'!$D$2:$O$97)=0,Calculations!CQ196,Calculations!DS196)</f>
        <v/>
      </c>
      <c r="J195" s="24" t="str">
        <f>IF(SUM('Control Sample Data'!$D$2:$O$97)=0,Calculations!CR196,Calculations!DT196)</f>
        <v/>
      </c>
      <c r="K195" s="24" t="str">
        <f>IF(SUM('Control Sample Data'!$D$2:$O$97)=0,Calculations!CS196,Calculations!DU196)</f>
        <v/>
      </c>
      <c r="L195" s="24" t="str">
        <f>IF(SUM('Control Sample Data'!$D$2:$O$97)=0,Calculations!CT196,Calculations!DV196)</f>
        <v/>
      </c>
      <c r="M195" s="24" t="str">
        <f>IF(SUM('Control Sample Data'!$D$2:$O$97)=0,Calculations!CU196,Calculations!DW196)</f>
        <v/>
      </c>
      <c r="N195" s="24" t="str">
        <f>IF(SUM('Control Sample Data'!$D$2:$O$97)=0,Calculations!CV196,Calculations!DX196)</f>
        <v/>
      </c>
      <c r="O195" s="24" t="str">
        <f>IF(SUM('Control Sample Data'!$D$2:$O$97)=0,Calculations!CW196,Calculations!DY196)</f>
        <v/>
      </c>
      <c r="P195" s="24" t="str">
        <f>IF(SUM('Control Sample Data'!$D$2:$O$97)=0,Calculations!CX196,Calculations!DZ196)</f>
        <v/>
      </c>
      <c r="Q195" s="25" t="str">
        <f>IF(SUM('Control Sample Data'!$D$2:$O$97)=0,Calculations!CY196,Calculations!EA196)</f>
        <v/>
      </c>
    </row>
    <row r="196" spans="1:17" ht="15" customHeight="1" x14ac:dyDescent="0.25">
      <c r="A196" s="15" t="s">
        <v>4854</v>
      </c>
      <c r="B196" s="4">
        <f>'Gene Table'!B197</f>
        <v>21360</v>
      </c>
      <c r="C196" s="4" t="str">
        <f>'Gene Table'!C197</f>
        <v>STK11</v>
      </c>
      <c r="D196" s="4" t="str">
        <f>'Gene Table'!D197</f>
        <v>c.1062C&gt;G</v>
      </c>
      <c r="E196" s="16" t="str">
        <f>'Gene Table'!E197</f>
        <v>SMPH014253A</v>
      </c>
      <c r="F196" s="23" t="str">
        <f>IF(SUM('Control Sample Data'!$D$2:$O$97)=0,Calculations!CN197,Calculations!DP197)</f>
        <v>WT</v>
      </c>
      <c r="G196" s="24" t="str">
        <f>IF(SUM('Control Sample Data'!$D$2:$O$97)=0,Calculations!CO197,Calculations!DQ197)</f>
        <v>WT</v>
      </c>
      <c r="H196" s="24" t="str">
        <f>IF(SUM('Control Sample Data'!$D$2:$O$97)=0,Calculations!CP197,Calculations!DR197)</f>
        <v/>
      </c>
      <c r="I196" s="24" t="str">
        <f>IF(SUM('Control Sample Data'!$D$2:$O$97)=0,Calculations!CQ197,Calculations!DS197)</f>
        <v/>
      </c>
      <c r="J196" s="24" t="str">
        <f>IF(SUM('Control Sample Data'!$D$2:$O$97)=0,Calculations!CR197,Calculations!DT197)</f>
        <v/>
      </c>
      <c r="K196" s="24" t="str">
        <f>IF(SUM('Control Sample Data'!$D$2:$O$97)=0,Calculations!CS197,Calculations!DU197)</f>
        <v/>
      </c>
      <c r="L196" s="24" t="str">
        <f>IF(SUM('Control Sample Data'!$D$2:$O$97)=0,Calculations!CT197,Calculations!DV197)</f>
        <v/>
      </c>
      <c r="M196" s="24" t="str">
        <f>IF(SUM('Control Sample Data'!$D$2:$O$97)=0,Calculations!CU197,Calculations!DW197)</f>
        <v/>
      </c>
      <c r="N196" s="24" t="str">
        <f>IF(SUM('Control Sample Data'!$D$2:$O$97)=0,Calculations!CV197,Calculations!DX197)</f>
        <v/>
      </c>
      <c r="O196" s="24" t="str">
        <f>IF(SUM('Control Sample Data'!$D$2:$O$97)=0,Calculations!CW197,Calculations!DY197)</f>
        <v/>
      </c>
      <c r="P196" s="24" t="str">
        <f>IF(SUM('Control Sample Data'!$D$2:$O$97)=0,Calculations!CX197,Calculations!DZ197)</f>
        <v/>
      </c>
      <c r="Q196" s="25" t="str">
        <f>IF(SUM('Control Sample Data'!$D$2:$O$97)=0,Calculations!CY197,Calculations!EA197)</f>
        <v/>
      </c>
    </row>
    <row r="197" spans="1:17" ht="15" customHeight="1" x14ac:dyDescent="0.25">
      <c r="A197" s="15" t="s">
        <v>4855</v>
      </c>
      <c r="B197" s="4">
        <f>'Gene Table'!B198</f>
        <v>12925</v>
      </c>
      <c r="C197" s="4" t="str">
        <f>'Gene Table'!C198</f>
        <v>STK11</v>
      </c>
      <c r="D197" s="4" t="str">
        <f>'Gene Table'!D198</f>
        <v>c.109C&gt;T</v>
      </c>
      <c r="E197" s="16" t="str">
        <f>'Gene Table'!E198</f>
        <v>SMPH014255A</v>
      </c>
      <c r="F197" s="23" t="str">
        <f>IF(SUM('Control Sample Data'!$D$2:$O$97)=0,Calculations!CN198,Calculations!DP198)</f>
        <v>WT</v>
      </c>
      <c r="G197" s="24" t="str">
        <f>IF(SUM('Control Sample Data'!$D$2:$O$97)=0,Calculations!CO198,Calculations!DQ198)</f>
        <v>WT</v>
      </c>
      <c r="H197" s="24" t="str">
        <f>IF(SUM('Control Sample Data'!$D$2:$O$97)=0,Calculations!CP198,Calculations!DR198)</f>
        <v/>
      </c>
      <c r="I197" s="24" t="str">
        <f>IF(SUM('Control Sample Data'!$D$2:$O$97)=0,Calculations!CQ198,Calculations!DS198)</f>
        <v/>
      </c>
      <c r="J197" s="24" t="str">
        <f>IF(SUM('Control Sample Data'!$D$2:$O$97)=0,Calculations!CR198,Calculations!DT198)</f>
        <v/>
      </c>
      <c r="K197" s="24" t="str">
        <f>IF(SUM('Control Sample Data'!$D$2:$O$97)=0,Calculations!CS198,Calculations!DU198)</f>
        <v/>
      </c>
      <c r="L197" s="24" t="str">
        <f>IF(SUM('Control Sample Data'!$D$2:$O$97)=0,Calculations!CT198,Calculations!DV198)</f>
        <v/>
      </c>
      <c r="M197" s="24" t="str">
        <f>IF(SUM('Control Sample Data'!$D$2:$O$97)=0,Calculations!CU198,Calculations!DW198)</f>
        <v/>
      </c>
      <c r="N197" s="24" t="str">
        <f>IF(SUM('Control Sample Data'!$D$2:$O$97)=0,Calculations!CV198,Calculations!DX198)</f>
        <v/>
      </c>
      <c r="O197" s="24" t="str">
        <f>IF(SUM('Control Sample Data'!$D$2:$O$97)=0,Calculations!CW198,Calculations!DY198)</f>
        <v/>
      </c>
      <c r="P197" s="24" t="str">
        <f>IF(SUM('Control Sample Data'!$D$2:$O$97)=0,Calculations!CX198,Calculations!DZ198)</f>
        <v/>
      </c>
      <c r="Q197" s="25" t="str">
        <f>IF(SUM('Control Sample Data'!$D$2:$O$97)=0,Calculations!CY198,Calculations!EA198)</f>
        <v/>
      </c>
    </row>
    <row r="198" spans="1:17" ht="15" customHeight="1" x14ac:dyDescent="0.25">
      <c r="A198" s="15" t="s">
        <v>4856</v>
      </c>
      <c r="B198" s="4">
        <f>'Gene Table'!B199</f>
        <v>21212</v>
      </c>
      <c r="C198" s="4" t="str">
        <f>'Gene Table'!C199</f>
        <v>STK11</v>
      </c>
      <c r="D198" s="4" t="str">
        <f>'Gene Table'!D199</f>
        <v>c.169delG</v>
      </c>
      <c r="E198" s="16" t="str">
        <f>'Gene Table'!E199</f>
        <v>SMPH014332A</v>
      </c>
      <c r="F198" s="23" t="str">
        <f>IF(SUM('Control Sample Data'!$D$2:$O$97)=0,Calculations!CN199,Calculations!DP199)</f>
        <v>WT</v>
      </c>
      <c r="G198" s="24" t="str">
        <f>IF(SUM('Control Sample Data'!$D$2:$O$97)=0,Calculations!CO199,Calculations!DQ199)</f>
        <v>WT</v>
      </c>
      <c r="H198" s="24" t="str">
        <f>IF(SUM('Control Sample Data'!$D$2:$O$97)=0,Calculations!CP199,Calculations!DR199)</f>
        <v/>
      </c>
      <c r="I198" s="24" t="str">
        <f>IF(SUM('Control Sample Data'!$D$2:$O$97)=0,Calculations!CQ199,Calculations!DS199)</f>
        <v/>
      </c>
      <c r="J198" s="24" t="str">
        <f>IF(SUM('Control Sample Data'!$D$2:$O$97)=0,Calculations!CR199,Calculations!DT199)</f>
        <v/>
      </c>
      <c r="K198" s="24" t="str">
        <f>IF(SUM('Control Sample Data'!$D$2:$O$97)=0,Calculations!CS199,Calculations!DU199)</f>
        <v/>
      </c>
      <c r="L198" s="24" t="str">
        <f>IF(SUM('Control Sample Data'!$D$2:$O$97)=0,Calculations!CT199,Calculations!DV199)</f>
        <v/>
      </c>
      <c r="M198" s="24" t="str">
        <f>IF(SUM('Control Sample Data'!$D$2:$O$97)=0,Calculations!CU199,Calculations!DW199)</f>
        <v/>
      </c>
      <c r="N198" s="24" t="str">
        <f>IF(SUM('Control Sample Data'!$D$2:$O$97)=0,Calculations!CV199,Calculations!DX199)</f>
        <v/>
      </c>
      <c r="O198" s="24" t="str">
        <f>IF(SUM('Control Sample Data'!$D$2:$O$97)=0,Calculations!CW199,Calculations!DY199)</f>
        <v/>
      </c>
      <c r="P198" s="24" t="str">
        <f>IF(SUM('Control Sample Data'!$D$2:$O$97)=0,Calculations!CX199,Calculations!DZ199)</f>
        <v/>
      </c>
      <c r="Q198" s="25" t="str">
        <f>IF(SUM('Control Sample Data'!$D$2:$O$97)=0,Calculations!CY199,Calculations!EA199)</f>
        <v/>
      </c>
    </row>
    <row r="199" spans="1:17" ht="15" customHeight="1" x14ac:dyDescent="0.25">
      <c r="A199" s="15" t="s">
        <v>4857</v>
      </c>
      <c r="B199" s="4">
        <f>'Gene Table'!B200</f>
        <v>27322</v>
      </c>
      <c r="C199" s="4" t="str">
        <f>'Gene Table'!C200</f>
        <v>STK11</v>
      </c>
      <c r="D199" s="4" t="str">
        <f>'Gene Table'!D200</f>
        <v>c.180delC</v>
      </c>
      <c r="E199" s="16" t="str">
        <f>'Gene Table'!E200</f>
        <v>SMPH014282A</v>
      </c>
      <c r="F199" s="23" t="str">
        <f>IF(SUM('Control Sample Data'!$D$2:$O$97)=0,Calculations!CN200,Calculations!DP200)</f>
        <v>WT</v>
      </c>
      <c r="G199" s="24" t="str">
        <f>IF(SUM('Control Sample Data'!$D$2:$O$97)=0,Calculations!CO200,Calculations!DQ200)</f>
        <v>WT</v>
      </c>
      <c r="H199" s="24" t="str">
        <f>IF(SUM('Control Sample Data'!$D$2:$O$97)=0,Calculations!CP200,Calculations!DR200)</f>
        <v/>
      </c>
      <c r="I199" s="24" t="str">
        <f>IF(SUM('Control Sample Data'!$D$2:$O$97)=0,Calculations!CQ200,Calculations!DS200)</f>
        <v/>
      </c>
      <c r="J199" s="24" t="str">
        <f>IF(SUM('Control Sample Data'!$D$2:$O$97)=0,Calculations!CR200,Calculations!DT200)</f>
        <v/>
      </c>
      <c r="K199" s="24" t="str">
        <f>IF(SUM('Control Sample Data'!$D$2:$O$97)=0,Calculations!CS200,Calculations!DU200)</f>
        <v/>
      </c>
      <c r="L199" s="24" t="str">
        <f>IF(SUM('Control Sample Data'!$D$2:$O$97)=0,Calculations!CT200,Calculations!DV200)</f>
        <v/>
      </c>
      <c r="M199" s="24" t="str">
        <f>IF(SUM('Control Sample Data'!$D$2:$O$97)=0,Calculations!CU200,Calculations!DW200)</f>
        <v/>
      </c>
      <c r="N199" s="24" t="str">
        <f>IF(SUM('Control Sample Data'!$D$2:$O$97)=0,Calculations!CV200,Calculations!DX200)</f>
        <v/>
      </c>
      <c r="O199" s="24" t="str">
        <f>IF(SUM('Control Sample Data'!$D$2:$O$97)=0,Calculations!CW200,Calculations!DY200)</f>
        <v/>
      </c>
      <c r="P199" s="24" t="str">
        <f>IF(SUM('Control Sample Data'!$D$2:$O$97)=0,Calculations!CX200,Calculations!DZ200)</f>
        <v/>
      </c>
      <c r="Q199" s="25" t="str">
        <f>IF(SUM('Control Sample Data'!$D$2:$O$97)=0,Calculations!CY200,Calculations!EA200)</f>
        <v/>
      </c>
    </row>
    <row r="200" spans="1:17" ht="15" customHeight="1" x14ac:dyDescent="0.25">
      <c r="A200" s="15" t="s">
        <v>4858</v>
      </c>
      <c r="B200" s="4">
        <f>'Gene Table'!B201</f>
        <v>21384</v>
      </c>
      <c r="C200" s="4" t="str">
        <f>'Gene Table'!C201</f>
        <v>STK11</v>
      </c>
      <c r="D200" s="4" t="str">
        <f>'Gene Table'!D201</f>
        <v>c.196G&gt;A</v>
      </c>
      <c r="E200" s="16" t="str">
        <f>'Gene Table'!E201</f>
        <v>SMPH014263A</v>
      </c>
      <c r="F200" s="23" t="str">
        <f>IF(SUM('Control Sample Data'!$D$2:$O$97)=0,Calculations!CN201,Calculations!DP201)</f>
        <v>WT</v>
      </c>
      <c r="G200" s="24" t="str">
        <f>IF(SUM('Control Sample Data'!$D$2:$O$97)=0,Calculations!CO201,Calculations!DQ201)</f>
        <v>WT</v>
      </c>
      <c r="H200" s="24" t="str">
        <f>IF(SUM('Control Sample Data'!$D$2:$O$97)=0,Calculations!CP201,Calculations!DR201)</f>
        <v/>
      </c>
      <c r="I200" s="24" t="str">
        <f>IF(SUM('Control Sample Data'!$D$2:$O$97)=0,Calculations!CQ201,Calculations!DS201)</f>
        <v/>
      </c>
      <c r="J200" s="24" t="str">
        <f>IF(SUM('Control Sample Data'!$D$2:$O$97)=0,Calculations!CR201,Calculations!DT201)</f>
        <v/>
      </c>
      <c r="K200" s="24" t="str">
        <f>IF(SUM('Control Sample Data'!$D$2:$O$97)=0,Calculations!CS201,Calculations!DU201)</f>
        <v/>
      </c>
      <c r="L200" s="24" t="str">
        <f>IF(SUM('Control Sample Data'!$D$2:$O$97)=0,Calculations!CT201,Calculations!DV201)</f>
        <v/>
      </c>
      <c r="M200" s="24" t="str">
        <f>IF(SUM('Control Sample Data'!$D$2:$O$97)=0,Calculations!CU201,Calculations!DW201)</f>
        <v/>
      </c>
      <c r="N200" s="24" t="str">
        <f>IF(SUM('Control Sample Data'!$D$2:$O$97)=0,Calculations!CV201,Calculations!DX201)</f>
        <v/>
      </c>
      <c r="O200" s="24" t="str">
        <f>IF(SUM('Control Sample Data'!$D$2:$O$97)=0,Calculations!CW201,Calculations!DY201)</f>
        <v/>
      </c>
      <c r="P200" s="24" t="str">
        <f>IF(SUM('Control Sample Data'!$D$2:$O$97)=0,Calculations!CX201,Calculations!DZ201)</f>
        <v/>
      </c>
      <c r="Q200" s="25" t="str">
        <f>IF(SUM('Control Sample Data'!$D$2:$O$97)=0,Calculations!CY201,Calculations!EA201)</f>
        <v/>
      </c>
    </row>
    <row r="201" spans="1:17" ht="15" customHeight="1" x14ac:dyDescent="0.25">
      <c r="A201" s="15" t="s">
        <v>4859</v>
      </c>
      <c r="B201" s="4">
        <f>'Gene Table'!B202</f>
        <v>20943</v>
      </c>
      <c r="C201" s="4" t="str">
        <f>'Gene Table'!C202</f>
        <v>STK11</v>
      </c>
      <c r="D201" s="4" t="str">
        <f>'Gene Table'!D202</f>
        <v>c.508C&gt;T</v>
      </c>
      <c r="E201" s="16" t="str">
        <f>'Gene Table'!E202</f>
        <v>SMPH014238A</v>
      </c>
      <c r="F201" s="23" t="str">
        <f>IF(SUM('Control Sample Data'!$D$2:$O$97)=0,Calculations!CN202,Calculations!DP202)</f>
        <v>WT</v>
      </c>
      <c r="G201" s="24" t="str">
        <f>IF(SUM('Control Sample Data'!$D$2:$O$97)=0,Calculations!CO202,Calculations!DQ202)</f>
        <v>WT</v>
      </c>
      <c r="H201" s="24" t="str">
        <f>IF(SUM('Control Sample Data'!$D$2:$O$97)=0,Calculations!CP202,Calculations!DR202)</f>
        <v/>
      </c>
      <c r="I201" s="24" t="str">
        <f>IF(SUM('Control Sample Data'!$D$2:$O$97)=0,Calculations!CQ202,Calculations!DS202)</f>
        <v/>
      </c>
      <c r="J201" s="24" t="str">
        <f>IF(SUM('Control Sample Data'!$D$2:$O$97)=0,Calculations!CR202,Calculations!DT202)</f>
        <v/>
      </c>
      <c r="K201" s="24" t="str">
        <f>IF(SUM('Control Sample Data'!$D$2:$O$97)=0,Calculations!CS202,Calculations!DU202)</f>
        <v/>
      </c>
      <c r="L201" s="24" t="str">
        <f>IF(SUM('Control Sample Data'!$D$2:$O$97)=0,Calculations!CT202,Calculations!DV202)</f>
        <v/>
      </c>
      <c r="M201" s="24" t="str">
        <f>IF(SUM('Control Sample Data'!$D$2:$O$97)=0,Calculations!CU202,Calculations!DW202)</f>
        <v/>
      </c>
      <c r="N201" s="24" t="str">
        <f>IF(SUM('Control Sample Data'!$D$2:$O$97)=0,Calculations!CV202,Calculations!DX202)</f>
        <v/>
      </c>
      <c r="O201" s="24" t="str">
        <f>IF(SUM('Control Sample Data'!$D$2:$O$97)=0,Calculations!CW202,Calculations!DY202)</f>
        <v/>
      </c>
      <c r="P201" s="24" t="str">
        <f>IF(SUM('Control Sample Data'!$D$2:$O$97)=0,Calculations!CX202,Calculations!DZ202)</f>
        <v/>
      </c>
      <c r="Q201" s="25" t="str">
        <f>IF(SUM('Control Sample Data'!$D$2:$O$97)=0,Calculations!CY202,Calculations!EA202)</f>
        <v/>
      </c>
    </row>
    <row r="202" spans="1:17" ht="15" customHeight="1" x14ac:dyDescent="0.25">
      <c r="A202" s="15" t="s">
        <v>4860</v>
      </c>
      <c r="B202" s="4">
        <f>'Gene Table'!B203</f>
        <v>21354</v>
      </c>
      <c r="C202" s="4" t="str">
        <f>'Gene Table'!C203</f>
        <v>STK11</v>
      </c>
      <c r="D202" s="4" t="str">
        <f>'Gene Table'!D203</f>
        <v>c.511G&gt;A</v>
      </c>
      <c r="E202" s="16" t="str">
        <f>'Gene Table'!E203</f>
        <v>SMPH014252A</v>
      </c>
      <c r="F202" s="23" t="str">
        <f>IF(SUM('Control Sample Data'!$D$2:$O$97)=0,Calculations!CN203,Calculations!DP203)</f>
        <v>WT</v>
      </c>
      <c r="G202" s="24" t="str">
        <f>IF(SUM('Control Sample Data'!$D$2:$O$97)=0,Calculations!CO203,Calculations!DQ203)</f>
        <v>WT</v>
      </c>
      <c r="H202" s="24" t="str">
        <f>IF(SUM('Control Sample Data'!$D$2:$O$97)=0,Calculations!CP203,Calculations!DR203)</f>
        <v/>
      </c>
      <c r="I202" s="24" t="str">
        <f>IF(SUM('Control Sample Data'!$D$2:$O$97)=0,Calculations!CQ203,Calculations!DS203)</f>
        <v/>
      </c>
      <c r="J202" s="24" t="str">
        <f>IF(SUM('Control Sample Data'!$D$2:$O$97)=0,Calculations!CR203,Calculations!DT203)</f>
        <v/>
      </c>
      <c r="K202" s="24" t="str">
        <f>IF(SUM('Control Sample Data'!$D$2:$O$97)=0,Calculations!CS203,Calculations!DU203)</f>
        <v/>
      </c>
      <c r="L202" s="24" t="str">
        <f>IF(SUM('Control Sample Data'!$D$2:$O$97)=0,Calculations!CT203,Calculations!DV203)</f>
        <v/>
      </c>
      <c r="M202" s="24" t="str">
        <f>IF(SUM('Control Sample Data'!$D$2:$O$97)=0,Calculations!CU203,Calculations!DW203)</f>
        <v/>
      </c>
      <c r="N202" s="24" t="str">
        <f>IF(SUM('Control Sample Data'!$D$2:$O$97)=0,Calculations!CV203,Calculations!DX203)</f>
        <v/>
      </c>
      <c r="O202" s="24" t="str">
        <f>IF(SUM('Control Sample Data'!$D$2:$O$97)=0,Calculations!CW203,Calculations!DY203)</f>
        <v/>
      </c>
      <c r="P202" s="24" t="str">
        <f>IF(SUM('Control Sample Data'!$D$2:$O$97)=0,Calculations!CX203,Calculations!DZ203)</f>
        <v/>
      </c>
      <c r="Q202" s="25" t="str">
        <f>IF(SUM('Control Sample Data'!$D$2:$O$97)=0,Calculations!CY203,Calculations!EA203)</f>
        <v/>
      </c>
    </row>
    <row r="203" spans="1:17" ht="15" customHeight="1" x14ac:dyDescent="0.25">
      <c r="A203" s="15" t="s">
        <v>4861</v>
      </c>
      <c r="B203" s="4">
        <f>'Gene Table'!B204</f>
        <v>25847</v>
      </c>
      <c r="C203" s="4" t="str">
        <f>'Gene Table'!C204</f>
        <v>STK11</v>
      </c>
      <c r="D203" s="4" t="str">
        <f>'Gene Table'!D204</f>
        <v>c.580G&gt;A</v>
      </c>
      <c r="E203" s="16" t="str">
        <f>'Gene Table'!E204</f>
        <v>SMPH014318A</v>
      </c>
      <c r="F203" s="23" t="str">
        <f>IF(SUM('Control Sample Data'!$D$2:$O$97)=0,Calculations!CN204,Calculations!DP204)</f>
        <v>WT</v>
      </c>
      <c r="G203" s="24" t="str">
        <f>IF(SUM('Control Sample Data'!$D$2:$O$97)=0,Calculations!CO204,Calculations!DQ204)</f>
        <v>WT</v>
      </c>
      <c r="H203" s="24" t="str">
        <f>IF(SUM('Control Sample Data'!$D$2:$O$97)=0,Calculations!CP204,Calculations!DR204)</f>
        <v/>
      </c>
      <c r="I203" s="24" t="str">
        <f>IF(SUM('Control Sample Data'!$D$2:$O$97)=0,Calculations!CQ204,Calculations!DS204)</f>
        <v/>
      </c>
      <c r="J203" s="24" t="str">
        <f>IF(SUM('Control Sample Data'!$D$2:$O$97)=0,Calculations!CR204,Calculations!DT204)</f>
        <v/>
      </c>
      <c r="K203" s="24" t="str">
        <f>IF(SUM('Control Sample Data'!$D$2:$O$97)=0,Calculations!CS204,Calculations!DU204)</f>
        <v/>
      </c>
      <c r="L203" s="24" t="str">
        <f>IF(SUM('Control Sample Data'!$D$2:$O$97)=0,Calculations!CT204,Calculations!DV204)</f>
        <v/>
      </c>
      <c r="M203" s="24" t="str">
        <f>IF(SUM('Control Sample Data'!$D$2:$O$97)=0,Calculations!CU204,Calculations!DW204)</f>
        <v/>
      </c>
      <c r="N203" s="24" t="str">
        <f>IF(SUM('Control Sample Data'!$D$2:$O$97)=0,Calculations!CV204,Calculations!DX204)</f>
        <v/>
      </c>
      <c r="O203" s="24" t="str">
        <f>IF(SUM('Control Sample Data'!$D$2:$O$97)=0,Calculations!CW204,Calculations!DY204)</f>
        <v/>
      </c>
      <c r="P203" s="24" t="str">
        <f>IF(SUM('Control Sample Data'!$D$2:$O$97)=0,Calculations!CX204,Calculations!DZ204)</f>
        <v/>
      </c>
      <c r="Q203" s="25" t="str">
        <f>IF(SUM('Control Sample Data'!$D$2:$O$97)=0,Calculations!CY204,Calculations!EA204)</f>
        <v/>
      </c>
    </row>
    <row r="204" spans="1:17" ht="15" customHeight="1" x14ac:dyDescent="0.25">
      <c r="A204" s="15" t="s">
        <v>4862</v>
      </c>
      <c r="B204" s="4">
        <f>'Gene Table'!B205</f>
        <v>20944</v>
      </c>
      <c r="C204" s="4" t="str">
        <f>'Gene Table'!C205</f>
        <v>STK11</v>
      </c>
      <c r="D204" s="4" t="str">
        <f>'Gene Table'!D205</f>
        <v>c.580G&gt;T</v>
      </c>
      <c r="E204" s="16" t="str">
        <f>'Gene Table'!E205</f>
        <v>SMPH014239A</v>
      </c>
      <c r="F204" s="23" t="str">
        <f>IF(SUM('Control Sample Data'!$D$2:$O$97)=0,Calculations!CN205,Calculations!DP205)</f>
        <v>Mutant</v>
      </c>
      <c r="G204" s="24" t="str">
        <f>IF(SUM('Control Sample Data'!$D$2:$O$97)=0,Calculations!CO205,Calculations!DQ205)</f>
        <v>WT</v>
      </c>
      <c r="H204" s="24" t="str">
        <f>IF(SUM('Control Sample Data'!$D$2:$O$97)=0,Calculations!CP205,Calculations!DR205)</f>
        <v/>
      </c>
      <c r="I204" s="24" t="str">
        <f>IF(SUM('Control Sample Data'!$D$2:$O$97)=0,Calculations!CQ205,Calculations!DS205)</f>
        <v/>
      </c>
      <c r="J204" s="24" t="str">
        <f>IF(SUM('Control Sample Data'!$D$2:$O$97)=0,Calculations!CR205,Calculations!DT205)</f>
        <v/>
      </c>
      <c r="K204" s="24" t="str">
        <f>IF(SUM('Control Sample Data'!$D$2:$O$97)=0,Calculations!CS205,Calculations!DU205)</f>
        <v/>
      </c>
      <c r="L204" s="24" t="str">
        <f>IF(SUM('Control Sample Data'!$D$2:$O$97)=0,Calculations!CT205,Calculations!DV205)</f>
        <v/>
      </c>
      <c r="M204" s="24" t="str">
        <f>IF(SUM('Control Sample Data'!$D$2:$O$97)=0,Calculations!CU205,Calculations!DW205)</f>
        <v/>
      </c>
      <c r="N204" s="24" t="str">
        <f>IF(SUM('Control Sample Data'!$D$2:$O$97)=0,Calculations!CV205,Calculations!DX205)</f>
        <v/>
      </c>
      <c r="O204" s="24" t="str">
        <f>IF(SUM('Control Sample Data'!$D$2:$O$97)=0,Calculations!CW205,Calculations!DY205)</f>
        <v/>
      </c>
      <c r="P204" s="24" t="str">
        <f>IF(SUM('Control Sample Data'!$D$2:$O$97)=0,Calculations!CX205,Calculations!DZ205)</f>
        <v/>
      </c>
      <c r="Q204" s="25" t="str">
        <f>IF(SUM('Control Sample Data'!$D$2:$O$97)=0,Calculations!CY205,Calculations!EA205)</f>
        <v/>
      </c>
    </row>
    <row r="205" spans="1:17" ht="15" customHeight="1" x14ac:dyDescent="0.25">
      <c r="A205" s="15" t="s">
        <v>4863</v>
      </c>
      <c r="B205" s="4">
        <f>'Gene Table'!B206</f>
        <v>20857</v>
      </c>
      <c r="C205" s="4" t="str">
        <f>'Gene Table'!C206</f>
        <v>STK11</v>
      </c>
      <c r="D205" s="4" t="str">
        <f>'Gene Table'!D206</f>
        <v>c.787_790delTTGT</v>
      </c>
      <c r="E205" s="16" t="str">
        <f>'Gene Table'!E206</f>
        <v>SMPH014329A</v>
      </c>
      <c r="F205" s="23" t="str">
        <f>IF(SUM('Control Sample Data'!$D$2:$O$97)=0,Calculations!CN206,Calculations!DP206)</f>
        <v>WT</v>
      </c>
      <c r="G205" s="24" t="str">
        <f>IF(SUM('Control Sample Data'!$D$2:$O$97)=0,Calculations!CO206,Calculations!DQ206)</f>
        <v>WT</v>
      </c>
      <c r="H205" s="24" t="str">
        <f>IF(SUM('Control Sample Data'!$D$2:$O$97)=0,Calculations!CP206,Calculations!DR206)</f>
        <v/>
      </c>
      <c r="I205" s="24" t="str">
        <f>IF(SUM('Control Sample Data'!$D$2:$O$97)=0,Calculations!CQ206,Calculations!DS206)</f>
        <v/>
      </c>
      <c r="J205" s="24" t="str">
        <f>IF(SUM('Control Sample Data'!$D$2:$O$97)=0,Calculations!CR206,Calculations!DT206)</f>
        <v/>
      </c>
      <c r="K205" s="24" t="str">
        <f>IF(SUM('Control Sample Data'!$D$2:$O$97)=0,Calculations!CS206,Calculations!DU206)</f>
        <v/>
      </c>
      <c r="L205" s="24" t="str">
        <f>IF(SUM('Control Sample Data'!$D$2:$O$97)=0,Calculations!CT206,Calculations!DV206)</f>
        <v/>
      </c>
      <c r="M205" s="24" t="str">
        <f>IF(SUM('Control Sample Data'!$D$2:$O$97)=0,Calculations!CU206,Calculations!DW206)</f>
        <v/>
      </c>
      <c r="N205" s="24" t="str">
        <f>IF(SUM('Control Sample Data'!$D$2:$O$97)=0,Calculations!CV206,Calculations!DX206)</f>
        <v/>
      </c>
      <c r="O205" s="24" t="str">
        <f>IF(SUM('Control Sample Data'!$D$2:$O$97)=0,Calculations!CW206,Calculations!DY206)</f>
        <v/>
      </c>
      <c r="P205" s="24" t="str">
        <f>IF(SUM('Control Sample Data'!$D$2:$O$97)=0,Calculations!CX206,Calculations!DZ206)</f>
        <v/>
      </c>
      <c r="Q205" s="25" t="str">
        <f>IF(SUM('Control Sample Data'!$D$2:$O$97)=0,Calculations!CY206,Calculations!EA206)</f>
        <v/>
      </c>
    </row>
    <row r="206" spans="1:17" ht="15" customHeight="1" x14ac:dyDescent="0.25">
      <c r="A206" s="15" t="s">
        <v>4864</v>
      </c>
      <c r="B206" s="4">
        <f>'Gene Table'!B207</f>
        <v>29005</v>
      </c>
      <c r="C206" s="4" t="str">
        <f>'Gene Table'!C207</f>
        <v>STK11</v>
      </c>
      <c r="D206" s="4" t="str">
        <f>'Gene Table'!D207</f>
        <v>c.816C&gt;T</v>
      </c>
      <c r="E206" s="16" t="str">
        <f>'Gene Table'!E207</f>
        <v>SMPH014348A</v>
      </c>
      <c r="F206" s="23" t="str">
        <f>IF(SUM('Control Sample Data'!$D$2:$O$97)=0,Calculations!CN207,Calculations!DP207)</f>
        <v>WT</v>
      </c>
      <c r="G206" s="24" t="str">
        <f>IF(SUM('Control Sample Data'!$D$2:$O$97)=0,Calculations!CO207,Calculations!DQ207)</f>
        <v>WT</v>
      </c>
      <c r="H206" s="24" t="str">
        <f>IF(SUM('Control Sample Data'!$D$2:$O$97)=0,Calculations!CP207,Calculations!DR207)</f>
        <v/>
      </c>
      <c r="I206" s="24" t="str">
        <f>IF(SUM('Control Sample Data'!$D$2:$O$97)=0,Calculations!CQ207,Calculations!DS207)</f>
        <v/>
      </c>
      <c r="J206" s="24" t="str">
        <f>IF(SUM('Control Sample Data'!$D$2:$O$97)=0,Calculations!CR207,Calculations!DT207)</f>
        <v/>
      </c>
      <c r="K206" s="24" t="str">
        <f>IF(SUM('Control Sample Data'!$D$2:$O$97)=0,Calculations!CS207,Calculations!DU207)</f>
        <v/>
      </c>
      <c r="L206" s="24" t="str">
        <f>IF(SUM('Control Sample Data'!$D$2:$O$97)=0,Calculations!CT207,Calculations!DV207)</f>
        <v/>
      </c>
      <c r="M206" s="24" t="str">
        <f>IF(SUM('Control Sample Data'!$D$2:$O$97)=0,Calculations!CU207,Calculations!DW207)</f>
        <v/>
      </c>
      <c r="N206" s="24" t="str">
        <f>IF(SUM('Control Sample Data'!$D$2:$O$97)=0,Calculations!CV207,Calculations!DX207)</f>
        <v/>
      </c>
      <c r="O206" s="24" t="str">
        <f>IF(SUM('Control Sample Data'!$D$2:$O$97)=0,Calculations!CW207,Calculations!DY207)</f>
        <v/>
      </c>
      <c r="P206" s="24" t="str">
        <f>IF(SUM('Control Sample Data'!$D$2:$O$97)=0,Calculations!CX207,Calculations!DZ207)</f>
        <v/>
      </c>
      <c r="Q206" s="25" t="str">
        <f>IF(SUM('Control Sample Data'!$D$2:$O$97)=0,Calculations!CY207,Calculations!EA207)</f>
        <v/>
      </c>
    </row>
    <row r="207" spans="1:17" ht="15" customHeight="1" x14ac:dyDescent="0.25">
      <c r="A207" s="15" t="s">
        <v>4865</v>
      </c>
      <c r="B207" s="4">
        <f>'Gene Table'!B208</f>
        <v>20871</v>
      </c>
      <c r="C207" s="4" t="str">
        <f>'Gene Table'!C208</f>
        <v>STK11</v>
      </c>
      <c r="D207" s="4" t="str">
        <f>'Gene Table'!D208</f>
        <v>c.837delC</v>
      </c>
      <c r="E207" s="16" t="str">
        <f>'Gene Table'!E208</f>
        <v>SMPH014256A</v>
      </c>
      <c r="F207" s="23" t="str">
        <f>IF(SUM('Control Sample Data'!$D$2:$O$97)=0,Calculations!CN208,Calculations!DP208)</f>
        <v>WT</v>
      </c>
      <c r="G207" s="24" t="str">
        <f>IF(SUM('Control Sample Data'!$D$2:$O$97)=0,Calculations!CO208,Calculations!DQ208)</f>
        <v>WT</v>
      </c>
      <c r="H207" s="24" t="str">
        <f>IF(SUM('Control Sample Data'!$D$2:$O$97)=0,Calculations!CP208,Calculations!DR208)</f>
        <v/>
      </c>
      <c r="I207" s="24" t="str">
        <f>IF(SUM('Control Sample Data'!$D$2:$O$97)=0,Calculations!CQ208,Calculations!DS208)</f>
        <v/>
      </c>
      <c r="J207" s="24" t="str">
        <f>IF(SUM('Control Sample Data'!$D$2:$O$97)=0,Calculations!CR208,Calculations!DT208)</f>
        <v/>
      </c>
      <c r="K207" s="24" t="str">
        <f>IF(SUM('Control Sample Data'!$D$2:$O$97)=0,Calculations!CS208,Calculations!DU208)</f>
        <v/>
      </c>
      <c r="L207" s="24" t="str">
        <f>IF(SUM('Control Sample Data'!$D$2:$O$97)=0,Calculations!CT208,Calculations!DV208)</f>
        <v/>
      </c>
      <c r="M207" s="24" t="str">
        <f>IF(SUM('Control Sample Data'!$D$2:$O$97)=0,Calculations!CU208,Calculations!DW208)</f>
        <v/>
      </c>
      <c r="N207" s="24" t="str">
        <f>IF(SUM('Control Sample Data'!$D$2:$O$97)=0,Calculations!CV208,Calculations!DX208)</f>
        <v/>
      </c>
      <c r="O207" s="24" t="str">
        <f>IF(SUM('Control Sample Data'!$D$2:$O$97)=0,Calculations!CW208,Calculations!DY208)</f>
        <v/>
      </c>
      <c r="P207" s="24" t="str">
        <f>IF(SUM('Control Sample Data'!$D$2:$O$97)=0,Calculations!CX208,Calculations!DZ208)</f>
        <v/>
      </c>
      <c r="Q207" s="25" t="str">
        <f>IF(SUM('Control Sample Data'!$D$2:$O$97)=0,Calculations!CY208,Calculations!EA208)</f>
        <v/>
      </c>
    </row>
    <row r="208" spans="1:17" ht="15" customHeight="1" x14ac:dyDescent="0.25">
      <c r="A208" s="15" t="s">
        <v>4866</v>
      </c>
      <c r="B208" s="4">
        <f>'Gene Table'!B209</f>
        <v>21355</v>
      </c>
      <c r="C208" s="4" t="str">
        <f>'Gene Table'!C209</f>
        <v>STK11</v>
      </c>
      <c r="D208" s="4" t="str">
        <f>'Gene Table'!D209</f>
        <v>c.842C&gt;T</v>
      </c>
      <c r="E208" s="16" t="str">
        <f>'Gene Table'!E209</f>
        <v>SMPH014254A</v>
      </c>
      <c r="F208" s="23" t="str">
        <f>IF(SUM('Control Sample Data'!$D$2:$O$97)=0,Calculations!CN209,Calculations!DP209)</f>
        <v>WT</v>
      </c>
      <c r="G208" s="24" t="str">
        <f>IF(SUM('Control Sample Data'!$D$2:$O$97)=0,Calculations!CO209,Calculations!DQ209)</f>
        <v>WT</v>
      </c>
      <c r="H208" s="24" t="str">
        <f>IF(SUM('Control Sample Data'!$D$2:$O$97)=0,Calculations!CP209,Calculations!DR209)</f>
        <v/>
      </c>
      <c r="I208" s="24" t="str">
        <f>IF(SUM('Control Sample Data'!$D$2:$O$97)=0,Calculations!CQ209,Calculations!DS209)</f>
        <v/>
      </c>
      <c r="J208" s="24" t="str">
        <f>IF(SUM('Control Sample Data'!$D$2:$O$97)=0,Calculations!CR209,Calculations!DT209)</f>
        <v/>
      </c>
      <c r="K208" s="24" t="str">
        <f>IF(SUM('Control Sample Data'!$D$2:$O$97)=0,Calculations!CS209,Calculations!DU209)</f>
        <v/>
      </c>
      <c r="L208" s="24" t="str">
        <f>IF(SUM('Control Sample Data'!$D$2:$O$97)=0,Calculations!CT209,Calculations!DV209)</f>
        <v/>
      </c>
      <c r="M208" s="24" t="str">
        <f>IF(SUM('Control Sample Data'!$D$2:$O$97)=0,Calculations!CU209,Calculations!DW209)</f>
        <v/>
      </c>
      <c r="N208" s="24" t="str">
        <f>IF(SUM('Control Sample Data'!$D$2:$O$97)=0,Calculations!CV209,Calculations!DX209)</f>
        <v/>
      </c>
      <c r="O208" s="24" t="str">
        <f>IF(SUM('Control Sample Data'!$D$2:$O$97)=0,Calculations!CW209,Calculations!DY209)</f>
        <v/>
      </c>
      <c r="P208" s="24" t="str">
        <f>IF(SUM('Control Sample Data'!$D$2:$O$97)=0,Calculations!CX209,Calculations!DZ209)</f>
        <v/>
      </c>
      <c r="Q208" s="25" t="str">
        <f>IF(SUM('Control Sample Data'!$D$2:$O$97)=0,Calculations!CY209,Calculations!EA209)</f>
        <v/>
      </c>
    </row>
    <row r="209" spans="1:17" ht="15" customHeight="1" x14ac:dyDescent="0.25">
      <c r="A209" s="15" t="s">
        <v>4867</v>
      </c>
      <c r="B209" s="4">
        <f>'Gene Table'!B210</f>
        <v>12924</v>
      </c>
      <c r="C209" s="4" t="str">
        <f>'Gene Table'!C210</f>
        <v>STK11</v>
      </c>
      <c r="D209" s="4" t="str">
        <f>'Gene Table'!D210</f>
        <v>c.842delC</v>
      </c>
      <c r="E209" s="16" t="str">
        <f>'Gene Table'!E210</f>
        <v>SMPH014248A</v>
      </c>
      <c r="F209" s="23" t="str">
        <f>IF(SUM('Control Sample Data'!$D$2:$O$97)=0,Calculations!CN210,Calculations!DP210)</f>
        <v>Mutant</v>
      </c>
      <c r="G209" s="24" t="str">
        <f>IF(SUM('Control Sample Data'!$D$2:$O$97)=0,Calculations!CO210,Calculations!DQ210)</f>
        <v>WT</v>
      </c>
      <c r="H209" s="24" t="str">
        <f>IF(SUM('Control Sample Data'!$D$2:$O$97)=0,Calculations!CP210,Calculations!DR210)</f>
        <v/>
      </c>
      <c r="I209" s="24" t="str">
        <f>IF(SUM('Control Sample Data'!$D$2:$O$97)=0,Calculations!CQ210,Calculations!DS210)</f>
        <v/>
      </c>
      <c r="J209" s="24" t="str">
        <f>IF(SUM('Control Sample Data'!$D$2:$O$97)=0,Calculations!CR210,Calculations!DT210)</f>
        <v/>
      </c>
      <c r="K209" s="24" t="str">
        <f>IF(SUM('Control Sample Data'!$D$2:$O$97)=0,Calculations!CS210,Calculations!DU210)</f>
        <v/>
      </c>
      <c r="L209" s="24" t="str">
        <f>IF(SUM('Control Sample Data'!$D$2:$O$97)=0,Calculations!CT210,Calculations!DV210)</f>
        <v/>
      </c>
      <c r="M209" s="24" t="str">
        <f>IF(SUM('Control Sample Data'!$D$2:$O$97)=0,Calculations!CU210,Calculations!DW210)</f>
        <v/>
      </c>
      <c r="N209" s="24" t="str">
        <f>IF(SUM('Control Sample Data'!$D$2:$O$97)=0,Calculations!CV210,Calculations!DX210)</f>
        <v/>
      </c>
      <c r="O209" s="24" t="str">
        <f>IF(SUM('Control Sample Data'!$D$2:$O$97)=0,Calculations!CW210,Calculations!DY210)</f>
        <v/>
      </c>
      <c r="P209" s="24" t="str">
        <f>IF(SUM('Control Sample Data'!$D$2:$O$97)=0,Calculations!CX210,Calculations!DZ210)</f>
        <v/>
      </c>
      <c r="Q209" s="25" t="str">
        <f>IF(SUM('Control Sample Data'!$D$2:$O$97)=0,Calculations!CY210,Calculations!EA210)</f>
        <v/>
      </c>
    </row>
    <row r="210" spans="1:17" ht="15" customHeight="1" x14ac:dyDescent="0.25">
      <c r="A210" s="15" t="s">
        <v>4868</v>
      </c>
      <c r="B210" s="4">
        <f>'Gene Table'!B211</f>
        <v>29468</v>
      </c>
      <c r="C210" s="4" t="str">
        <f>'Gene Table'!C211</f>
        <v>STK11</v>
      </c>
      <c r="D210" s="4" t="str">
        <f>'Gene Table'!D211</f>
        <v>c.910C&gt;T</v>
      </c>
      <c r="E210" s="16" t="str">
        <f>'Gene Table'!E211</f>
        <v>SMPH014304A</v>
      </c>
      <c r="F210" s="23" t="str">
        <f>IF(SUM('Control Sample Data'!$D$2:$O$97)=0,Calculations!CN211,Calculations!DP211)</f>
        <v>WT</v>
      </c>
      <c r="G210" s="24" t="str">
        <f>IF(SUM('Control Sample Data'!$D$2:$O$97)=0,Calculations!CO211,Calculations!DQ211)</f>
        <v>WT</v>
      </c>
      <c r="H210" s="24" t="str">
        <f>IF(SUM('Control Sample Data'!$D$2:$O$97)=0,Calculations!CP211,Calculations!DR211)</f>
        <v/>
      </c>
      <c r="I210" s="24" t="str">
        <f>IF(SUM('Control Sample Data'!$D$2:$O$97)=0,Calculations!CQ211,Calculations!DS211)</f>
        <v/>
      </c>
      <c r="J210" s="24" t="str">
        <f>IF(SUM('Control Sample Data'!$D$2:$O$97)=0,Calculations!CR211,Calculations!DT211)</f>
        <v/>
      </c>
      <c r="K210" s="24" t="str">
        <f>IF(SUM('Control Sample Data'!$D$2:$O$97)=0,Calculations!CS211,Calculations!DU211)</f>
        <v/>
      </c>
      <c r="L210" s="24" t="str">
        <f>IF(SUM('Control Sample Data'!$D$2:$O$97)=0,Calculations!CT211,Calculations!DV211)</f>
        <v/>
      </c>
      <c r="M210" s="24" t="str">
        <f>IF(SUM('Control Sample Data'!$D$2:$O$97)=0,Calculations!CU211,Calculations!DW211)</f>
        <v/>
      </c>
      <c r="N210" s="24" t="str">
        <f>IF(SUM('Control Sample Data'!$D$2:$O$97)=0,Calculations!CV211,Calculations!DX211)</f>
        <v/>
      </c>
      <c r="O210" s="24" t="str">
        <f>IF(SUM('Control Sample Data'!$D$2:$O$97)=0,Calculations!CW211,Calculations!DY211)</f>
        <v/>
      </c>
      <c r="P210" s="24" t="str">
        <f>IF(SUM('Control Sample Data'!$D$2:$O$97)=0,Calculations!CX211,Calculations!DZ211)</f>
        <v/>
      </c>
      <c r="Q210" s="25" t="str">
        <f>IF(SUM('Control Sample Data'!$D$2:$O$97)=0,Calculations!CY211,Calculations!EA211)</f>
        <v/>
      </c>
    </row>
    <row r="211" spans="1:17" ht="15" customHeight="1" x14ac:dyDescent="0.25">
      <c r="A211" s="15" t="s">
        <v>4869</v>
      </c>
      <c r="B211" s="4">
        <f>'Gene Table'!B212</f>
        <v>21378</v>
      </c>
      <c r="C211" s="4" t="str">
        <f>'Gene Table'!C212</f>
        <v>STK11</v>
      </c>
      <c r="D211" s="4" t="str">
        <f>'Gene Table'!D212</f>
        <v>c.96C&gt;G</v>
      </c>
      <c r="E211" s="16" t="str">
        <f>'Gene Table'!E212</f>
        <v>SMPH014257A</v>
      </c>
      <c r="F211" s="23" t="str">
        <f>IF(SUM('Control Sample Data'!$D$2:$O$97)=0,Calculations!CN212,Calculations!DP212)</f>
        <v>WT</v>
      </c>
      <c r="G211" s="24" t="str">
        <f>IF(SUM('Control Sample Data'!$D$2:$O$97)=0,Calculations!CO212,Calculations!DQ212)</f>
        <v>WT</v>
      </c>
      <c r="H211" s="24" t="str">
        <f>IF(SUM('Control Sample Data'!$D$2:$O$97)=0,Calculations!CP212,Calculations!DR212)</f>
        <v/>
      </c>
      <c r="I211" s="24" t="str">
        <f>IF(SUM('Control Sample Data'!$D$2:$O$97)=0,Calculations!CQ212,Calculations!DS212)</f>
        <v/>
      </c>
      <c r="J211" s="24" t="str">
        <f>IF(SUM('Control Sample Data'!$D$2:$O$97)=0,Calculations!CR212,Calculations!DT212)</f>
        <v/>
      </c>
      <c r="K211" s="24" t="str">
        <f>IF(SUM('Control Sample Data'!$D$2:$O$97)=0,Calculations!CS212,Calculations!DU212)</f>
        <v/>
      </c>
      <c r="L211" s="24" t="str">
        <f>IF(SUM('Control Sample Data'!$D$2:$O$97)=0,Calculations!CT212,Calculations!DV212)</f>
        <v/>
      </c>
      <c r="M211" s="24" t="str">
        <f>IF(SUM('Control Sample Data'!$D$2:$O$97)=0,Calculations!CU212,Calculations!DW212)</f>
        <v/>
      </c>
      <c r="N211" s="24" t="str">
        <f>IF(SUM('Control Sample Data'!$D$2:$O$97)=0,Calculations!CV212,Calculations!DX212)</f>
        <v/>
      </c>
      <c r="O211" s="24" t="str">
        <f>IF(SUM('Control Sample Data'!$D$2:$O$97)=0,Calculations!CW212,Calculations!DY212)</f>
        <v/>
      </c>
      <c r="P211" s="24" t="str">
        <f>IF(SUM('Control Sample Data'!$D$2:$O$97)=0,Calculations!CX212,Calculations!DZ212)</f>
        <v/>
      </c>
      <c r="Q211" s="25" t="str">
        <f>IF(SUM('Control Sample Data'!$D$2:$O$97)=0,Calculations!CY212,Calculations!EA212)</f>
        <v/>
      </c>
    </row>
    <row r="212" spans="1:17" ht="15" customHeight="1" x14ac:dyDescent="0.25">
      <c r="A212" s="15" t="s">
        <v>4870</v>
      </c>
      <c r="B212" s="4">
        <f>'Gene Table'!B213</f>
        <v>18652</v>
      </c>
      <c r="C212" s="4" t="str">
        <f>'Gene Table'!C213</f>
        <v>STK11</v>
      </c>
      <c r="D212" s="4" t="str">
        <f>'Gene Table'!D213</f>
        <v>c.996G&gt;A</v>
      </c>
      <c r="E212" s="16" t="str">
        <f>'Gene Table'!E213</f>
        <v>SMPH014333A</v>
      </c>
      <c r="F212" s="23" t="str">
        <f>IF(SUM('Control Sample Data'!$D$2:$O$97)=0,Calculations!CN213,Calculations!DP213)</f>
        <v>WT</v>
      </c>
      <c r="G212" s="24" t="str">
        <f>IF(SUM('Control Sample Data'!$D$2:$O$97)=0,Calculations!CO213,Calculations!DQ213)</f>
        <v>WT</v>
      </c>
      <c r="H212" s="24" t="str">
        <f>IF(SUM('Control Sample Data'!$D$2:$O$97)=0,Calculations!CP213,Calculations!DR213)</f>
        <v/>
      </c>
      <c r="I212" s="24" t="str">
        <f>IF(SUM('Control Sample Data'!$D$2:$O$97)=0,Calculations!CQ213,Calculations!DS213)</f>
        <v/>
      </c>
      <c r="J212" s="24" t="str">
        <f>IF(SUM('Control Sample Data'!$D$2:$O$97)=0,Calculations!CR213,Calculations!DT213)</f>
        <v/>
      </c>
      <c r="K212" s="24" t="str">
        <f>IF(SUM('Control Sample Data'!$D$2:$O$97)=0,Calculations!CS213,Calculations!DU213)</f>
        <v/>
      </c>
      <c r="L212" s="24" t="str">
        <f>IF(SUM('Control Sample Data'!$D$2:$O$97)=0,Calculations!CT213,Calculations!DV213)</f>
        <v/>
      </c>
      <c r="M212" s="24" t="str">
        <f>IF(SUM('Control Sample Data'!$D$2:$O$97)=0,Calculations!CU213,Calculations!DW213)</f>
        <v/>
      </c>
      <c r="N212" s="24" t="str">
        <f>IF(SUM('Control Sample Data'!$D$2:$O$97)=0,Calculations!CV213,Calculations!DX213)</f>
        <v/>
      </c>
      <c r="O212" s="24" t="str">
        <f>IF(SUM('Control Sample Data'!$D$2:$O$97)=0,Calculations!CW213,Calculations!DY213)</f>
        <v/>
      </c>
      <c r="P212" s="24" t="str">
        <f>IF(SUM('Control Sample Data'!$D$2:$O$97)=0,Calculations!CX213,Calculations!DZ213)</f>
        <v/>
      </c>
      <c r="Q212" s="25" t="str">
        <f>IF(SUM('Control Sample Data'!$D$2:$O$97)=0,Calculations!CY213,Calculations!EA213)</f>
        <v/>
      </c>
    </row>
    <row r="213" spans="1:17" ht="15" customHeight="1" x14ac:dyDescent="0.25">
      <c r="A213" s="15" t="s">
        <v>4871</v>
      </c>
      <c r="B213" s="4">
        <f>'Gene Table'!B214</f>
        <v>41644</v>
      </c>
      <c r="C213" s="4" t="str">
        <f>'Gene Table'!C214</f>
        <v>TET2</v>
      </c>
      <c r="D213" s="4" t="str">
        <f>'Gene Table'!D214</f>
        <v>c.1648C&gt;T</v>
      </c>
      <c r="E213" s="16" t="str">
        <f>'Gene Table'!E214</f>
        <v>SMPH033769A</v>
      </c>
      <c r="F213" s="23" t="str">
        <f>IF(SUM('Control Sample Data'!$D$2:$O$97)=0,Calculations!CN214,Calculations!DP214)</f>
        <v>Mutant</v>
      </c>
      <c r="G213" s="24" t="str">
        <f>IF(SUM('Control Sample Data'!$D$2:$O$97)=0,Calculations!CO214,Calculations!DQ214)</f>
        <v>WT</v>
      </c>
      <c r="H213" s="24" t="str">
        <f>IF(SUM('Control Sample Data'!$D$2:$O$97)=0,Calculations!CP214,Calculations!DR214)</f>
        <v/>
      </c>
      <c r="I213" s="24" t="str">
        <f>IF(SUM('Control Sample Data'!$D$2:$O$97)=0,Calculations!CQ214,Calculations!DS214)</f>
        <v/>
      </c>
      <c r="J213" s="24" t="str">
        <f>IF(SUM('Control Sample Data'!$D$2:$O$97)=0,Calculations!CR214,Calculations!DT214)</f>
        <v/>
      </c>
      <c r="K213" s="24" t="str">
        <f>IF(SUM('Control Sample Data'!$D$2:$O$97)=0,Calculations!CS214,Calculations!DU214)</f>
        <v/>
      </c>
      <c r="L213" s="24" t="str">
        <f>IF(SUM('Control Sample Data'!$D$2:$O$97)=0,Calculations!CT214,Calculations!DV214)</f>
        <v/>
      </c>
      <c r="M213" s="24" t="str">
        <f>IF(SUM('Control Sample Data'!$D$2:$O$97)=0,Calculations!CU214,Calculations!DW214)</f>
        <v/>
      </c>
      <c r="N213" s="24" t="str">
        <f>IF(SUM('Control Sample Data'!$D$2:$O$97)=0,Calculations!CV214,Calculations!DX214)</f>
        <v/>
      </c>
      <c r="O213" s="24" t="str">
        <f>IF(SUM('Control Sample Data'!$D$2:$O$97)=0,Calculations!CW214,Calculations!DY214)</f>
        <v/>
      </c>
      <c r="P213" s="24" t="str">
        <f>IF(SUM('Control Sample Data'!$D$2:$O$97)=0,Calculations!CX214,Calculations!DZ214)</f>
        <v/>
      </c>
      <c r="Q213" s="25" t="str">
        <f>IF(SUM('Control Sample Data'!$D$2:$O$97)=0,Calculations!CY214,Calculations!EA214)</f>
        <v/>
      </c>
    </row>
    <row r="214" spans="1:17" ht="15" customHeight="1" x14ac:dyDescent="0.25">
      <c r="A214" s="15" t="s">
        <v>4872</v>
      </c>
      <c r="B214" s="4">
        <f>'Gene Table'!B215</f>
        <v>11073</v>
      </c>
      <c r="C214" s="4" t="str">
        <f>'Gene Table'!C215</f>
        <v>TP53</v>
      </c>
      <c r="D214" s="4" t="str">
        <f>'Gene Table'!D215</f>
        <v>c.1024C&gt;T</v>
      </c>
      <c r="E214" s="16" t="str">
        <f>'Gene Table'!E215</f>
        <v>SMPH015065A</v>
      </c>
      <c r="F214" s="23" t="str">
        <f>IF(SUM('Control Sample Data'!$D$2:$O$97)=0,Calculations!CN215,Calculations!DP215)</f>
        <v>WT</v>
      </c>
      <c r="G214" s="24" t="str">
        <f>IF(SUM('Control Sample Data'!$D$2:$O$97)=0,Calculations!CO215,Calculations!DQ215)</f>
        <v>WT</v>
      </c>
      <c r="H214" s="24" t="str">
        <f>IF(SUM('Control Sample Data'!$D$2:$O$97)=0,Calculations!CP215,Calculations!DR215)</f>
        <v/>
      </c>
      <c r="I214" s="24" t="str">
        <f>IF(SUM('Control Sample Data'!$D$2:$O$97)=0,Calculations!CQ215,Calculations!DS215)</f>
        <v/>
      </c>
      <c r="J214" s="24" t="str">
        <f>IF(SUM('Control Sample Data'!$D$2:$O$97)=0,Calculations!CR215,Calculations!DT215)</f>
        <v/>
      </c>
      <c r="K214" s="24" t="str">
        <f>IF(SUM('Control Sample Data'!$D$2:$O$97)=0,Calculations!CS215,Calculations!DU215)</f>
        <v/>
      </c>
      <c r="L214" s="24" t="str">
        <f>IF(SUM('Control Sample Data'!$D$2:$O$97)=0,Calculations!CT215,Calculations!DV215)</f>
        <v/>
      </c>
      <c r="M214" s="24" t="str">
        <f>IF(SUM('Control Sample Data'!$D$2:$O$97)=0,Calculations!CU215,Calculations!DW215)</f>
        <v/>
      </c>
      <c r="N214" s="24" t="str">
        <f>IF(SUM('Control Sample Data'!$D$2:$O$97)=0,Calculations!CV215,Calculations!DX215)</f>
        <v/>
      </c>
      <c r="O214" s="24" t="str">
        <f>IF(SUM('Control Sample Data'!$D$2:$O$97)=0,Calculations!CW215,Calculations!DY215)</f>
        <v/>
      </c>
      <c r="P214" s="24" t="str">
        <f>IF(SUM('Control Sample Data'!$D$2:$O$97)=0,Calculations!CX215,Calculations!DZ215)</f>
        <v/>
      </c>
      <c r="Q214" s="25" t="str">
        <f>IF(SUM('Control Sample Data'!$D$2:$O$97)=0,Calculations!CY215,Calculations!EA215)</f>
        <v/>
      </c>
    </row>
    <row r="215" spans="1:17" ht="15" customHeight="1" x14ac:dyDescent="0.25">
      <c r="A215" s="15" t="s">
        <v>4873</v>
      </c>
      <c r="B215" s="4">
        <f>'Gene Table'!B216</f>
        <v>11582</v>
      </c>
      <c r="C215" s="4" t="str">
        <f>'Gene Table'!C216</f>
        <v>TP53</v>
      </c>
      <c r="D215" s="4" t="str">
        <f>'Gene Table'!D216</f>
        <v>c.395A&gt;G</v>
      </c>
      <c r="E215" s="16" t="str">
        <f>'Gene Table'!E216</f>
        <v>SMPH015094A</v>
      </c>
      <c r="F215" s="23" t="str">
        <f>IF(SUM('Control Sample Data'!$D$2:$O$97)=0,Calculations!CN216,Calculations!DP216)</f>
        <v>WT</v>
      </c>
      <c r="G215" s="24" t="str">
        <f>IF(SUM('Control Sample Data'!$D$2:$O$97)=0,Calculations!CO216,Calculations!DQ216)</f>
        <v>WT</v>
      </c>
      <c r="H215" s="24" t="str">
        <f>IF(SUM('Control Sample Data'!$D$2:$O$97)=0,Calculations!CP216,Calculations!DR216)</f>
        <v/>
      </c>
      <c r="I215" s="24" t="str">
        <f>IF(SUM('Control Sample Data'!$D$2:$O$97)=0,Calculations!CQ216,Calculations!DS216)</f>
        <v/>
      </c>
      <c r="J215" s="24" t="str">
        <f>IF(SUM('Control Sample Data'!$D$2:$O$97)=0,Calculations!CR216,Calculations!DT216)</f>
        <v/>
      </c>
      <c r="K215" s="24" t="str">
        <f>IF(SUM('Control Sample Data'!$D$2:$O$97)=0,Calculations!CS216,Calculations!DU216)</f>
        <v/>
      </c>
      <c r="L215" s="24" t="str">
        <f>IF(SUM('Control Sample Data'!$D$2:$O$97)=0,Calculations!CT216,Calculations!DV216)</f>
        <v/>
      </c>
      <c r="M215" s="24" t="str">
        <f>IF(SUM('Control Sample Data'!$D$2:$O$97)=0,Calculations!CU216,Calculations!DW216)</f>
        <v/>
      </c>
      <c r="N215" s="24" t="str">
        <f>IF(SUM('Control Sample Data'!$D$2:$O$97)=0,Calculations!CV216,Calculations!DX216)</f>
        <v/>
      </c>
      <c r="O215" s="24" t="str">
        <f>IF(SUM('Control Sample Data'!$D$2:$O$97)=0,Calculations!CW216,Calculations!DY216)</f>
        <v/>
      </c>
      <c r="P215" s="24" t="str">
        <f>IF(SUM('Control Sample Data'!$D$2:$O$97)=0,Calculations!CX216,Calculations!DZ216)</f>
        <v/>
      </c>
      <c r="Q215" s="25" t="str">
        <f>IF(SUM('Control Sample Data'!$D$2:$O$97)=0,Calculations!CY216,Calculations!EA216)</f>
        <v/>
      </c>
    </row>
    <row r="216" spans="1:17" ht="15" customHeight="1" x14ac:dyDescent="0.25">
      <c r="A216" s="15" t="s">
        <v>4874</v>
      </c>
      <c r="B216" s="4">
        <f>'Gene Table'!B217</f>
        <v>43963</v>
      </c>
      <c r="C216" s="4" t="str">
        <f>'Gene Table'!C217</f>
        <v>TP53</v>
      </c>
      <c r="D216" s="4" t="str">
        <f>'Gene Table'!D217</f>
        <v>c.396G&gt;C</v>
      </c>
      <c r="E216" s="16" t="str">
        <f>'Gene Table'!E217</f>
        <v>SMPH035134A</v>
      </c>
      <c r="F216" s="23" t="str">
        <f>IF(SUM('Control Sample Data'!$D$2:$O$97)=0,Calculations!CN217,Calculations!DP217)</f>
        <v>WT</v>
      </c>
      <c r="G216" s="24" t="str">
        <f>IF(SUM('Control Sample Data'!$D$2:$O$97)=0,Calculations!CO217,Calculations!DQ217)</f>
        <v>WT</v>
      </c>
      <c r="H216" s="24" t="str">
        <f>IF(SUM('Control Sample Data'!$D$2:$O$97)=0,Calculations!CP217,Calculations!DR217)</f>
        <v/>
      </c>
      <c r="I216" s="24" t="str">
        <f>IF(SUM('Control Sample Data'!$D$2:$O$97)=0,Calculations!CQ217,Calculations!DS217)</f>
        <v/>
      </c>
      <c r="J216" s="24" t="str">
        <f>IF(SUM('Control Sample Data'!$D$2:$O$97)=0,Calculations!CR217,Calculations!DT217)</f>
        <v/>
      </c>
      <c r="K216" s="24" t="str">
        <f>IF(SUM('Control Sample Data'!$D$2:$O$97)=0,Calculations!CS217,Calculations!DU217)</f>
        <v/>
      </c>
      <c r="L216" s="24" t="str">
        <f>IF(SUM('Control Sample Data'!$D$2:$O$97)=0,Calculations!CT217,Calculations!DV217)</f>
        <v/>
      </c>
      <c r="M216" s="24" t="str">
        <f>IF(SUM('Control Sample Data'!$D$2:$O$97)=0,Calculations!CU217,Calculations!DW217)</f>
        <v/>
      </c>
      <c r="N216" s="24" t="str">
        <f>IF(SUM('Control Sample Data'!$D$2:$O$97)=0,Calculations!CV217,Calculations!DX217)</f>
        <v/>
      </c>
      <c r="O216" s="24" t="str">
        <f>IF(SUM('Control Sample Data'!$D$2:$O$97)=0,Calculations!CW217,Calculations!DY217)</f>
        <v/>
      </c>
      <c r="P216" s="24" t="str">
        <f>IF(SUM('Control Sample Data'!$D$2:$O$97)=0,Calculations!CX217,Calculations!DZ217)</f>
        <v/>
      </c>
      <c r="Q216" s="25" t="str">
        <f>IF(SUM('Control Sample Data'!$D$2:$O$97)=0,Calculations!CY217,Calculations!EA217)</f>
        <v/>
      </c>
    </row>
    <row r="217" spans="1:17" ht="15" customHeight="1" x14ac:dyDescent="0.25">
      <c r="A217" s="15" t="s">
        <v>4875</v>
      </c>
      <c r="B217" s="4">
        <f>'Gene Table'!B218</f>
        <v>10801</v>
      </c>
      <c r="C217" s="4" t="str">
        <f>'Gene Table'!C218</f>
        <v>TP53</v>
      </c>
      <c r="D217" s="4" t="str">
        <f>'Gene Table'!D218</f>
        <v>c.404G&gt;A</v>
      </c>
      <c r="E217" s="16" t="str">
        <f>'Gene Table'!E218</f>
        <v>SMPH015154A</v>
      </c>
      <c r="F217" s="23" t="str">
        <f>IF(SUM('Control Sample Data'!$D$2:$O$97)=0,Calculations!CN218,Calculations!DP218)</f>
        <v>WT</v>
      </c>
      <c r="G217" s="24" t="str">
        <f>IF(SUM('Control Sample Data'!$D$2:$O$97)=0,Calculations!CO218,Calculations!DQ218)</f>
        <v>WT</v>
      </c>
      <c r="H217" s="24" t="str">
        <f>IF(SUM('Control Sample Data'!$D$2:$O$97)=0,Calculations!CP218,Calculations!DR218)</f>
        <v/>
      </c>
      <c r="I217" s="24" t="str">
        <f>IF(SUM('Control Sample Data'!$D$2:$O$97)=0,Calculations!CQ218,Calculations!DS218)</f>
        <v/>
      </c>
      <c r="J217" s="24" t="str">
        <f>IF(SUM('Control Sample Data'!$D$2:$O$97)=0,Calculations!CR218,Calculations!DT218)</f>
        <v/>
      </c>
      <c r="K217" s="24" t="str">
        <f>IF(SUM('Control Sample Data'!$D$2:$O$97)=0,Calculations!CS218,Calculations!DU218)</f>
        <v/>
      </c>
      <c r="L217" s="24" t="str">
        <f>IF(SUM('Control Sample Data'!$D$2:$O$97)=0,Calculations!CT218,Calculations!DV218)</f>
        <v/>
      </c>
      <c r="M217" s="24" t="str">
        <f>IF(SUM('Control Sample Data'!$D$2:$O$97)=0,Calculations!CU218,Calculations!DW218)</f>
        <v/>
      </c>
      <c r="N217" s="24" t="str">
        <f>IF(SUM('Control Sample Data'!$D$2:$O$97)=0,Calculations!CV218,Calculations!DX218)</f>
        <v/>
      </c>
      <c r="O217" s="24" t="str">
        <f>IF(SUM('Control Sample Data'!$D$2:$O$97)=0,Calculations!CW218,Calculations!DY218)</f>
        <v/>
      </c>
      <c r="P217" s="24" t="str">
        <f>IF(SUM('Control Sample Data'!$D$2:$O$97)=0,Calculations!CX218,Calculations!DZ218)</f>
        <v/>
      </c>
      <c r="Q217" s="25" t="str">
        <f>IF(SUM('Control Sample Data'!$D$2:$O$97)=0,Calculations!CY218,Calculations!EA218)</f>
        <v/>
      </c>
    </row>
    <row r="218" spans="1:17" ht="15" customHeight="1" x14ac:dyDescent="0.25">
      <c r="A218" s="15" t="s">
        <v>4876</v>
      </c>
      <c r="B218" s="4">
        <f>'Gene Table'!B219</f>
        <v>10647</v>
      </c>
      <c r="C218" s="4" t="str">
        <f>'Gene Table'!C219</f>
        <v>TP53</v>
      </c>
      <c r="D218" s="4" t="str">
        <f>'Gene Table'!D219</f>
        <v>c.404G&gt;T</v>
      </c>
      <c r="E218" s="16" t="str">
        <f>'Gene Table'!E219</f>
        <v>SMPH014911A</v>
      </c>
      <c r="F218" s="23" t="str">
        <f>IF(SUM('Control Sample Data'!$D$2:$O$97)=0,Calculations!CN219,Calculations!DP219)</f>
        <v>WT</v>
      </c>
      <c r="G218" s="24" t="str">
        <f>IF(SUM('Control Sample Data'!$D$2:$O$97)=0,Calculations!CO219,Calculations!DQ219)</f>
        <v>WT</v>
      </c>
      <c r="H218" s="24" t="str">
        <f>IF(SUM('Control Sample Data'!$D$2:$O$97)=0,Calculations!CP219,Calculations!DR219)</f>
        <v/>
      </c>
      <c r="I218" s="24" t="str">
        <f>IF(SUM('Control Sample Data'!$D$2:$O$97)=0,Calculations!CQ219,Calculations!DS219)</f>
        <v/>
      </c>
      <c r="J218" s="24" t="str">
        <f>IF(SUM('Control Sample Data'!$D$2:$O$97)=0,Calculations!CR219,Calculations!DT219)</f>
        <v/>
      </c>
      <c r="K218" s="24" t="str">
        <f>IF(SUM('Control Sample Data'!$D$2:$O$97)=0,Calculations!CS219,Calculations!DU219)</f>
        <v/>
      </c>
      <c r="L218" s="24" t="str">
        <f>IF(SUM('Control Sample Data'!$D$2:$O$97)=0,Calculations!CT219,Calculations!DV219)</f>
        <v/>
      </c>
      <c r="M218" s="24" t="str">
        <f>IF(SUM('Control Sample Data'!$D$2:$O$97)=0,Calculations!CU219,Calculations!DW219)</f>
        <v/>
      </c>
      <c r="N218" s="24" t="str">
        <f>IF(SUM('Control Sample Data'!$D$2:$O$97)=0,Calculations!CV219,Calculations!DX219)</f>
        <v/>
      </c>
      <c r="O218" s="24" t="str">
        <f>IF(SUM('Control Sample Data'!$D$2:$O$97)=0,Calculations!CW219,Calculations!DY219)</f>
        <v/>
      </c>
      <c r="P218" s="24" t="str">
        <f>IF(SUM('Control Sample Data'!$D$2:$O$97)=0,Calculations!CX219,Calculations!DZ219)</f>
        <v/>
      </c>
      <c r="Q218" s="25" t="str">
        <f>IF(SUM('Control Sample Data'!$D$2:$O$97)=0,Calculations!CY219,Calculations!EA219)</f>
        <v/>
      </c>
    </row>
    <row r="219" spans="1:17" ht="15" customHeight="1" x14ac:dyDescent="0.25">
      <c r="A219" s="15" t="s">
        <v>4877</v>
      </c>
      <c r="B219" s="4">
        <f>'Gene Table'!B220</f>
        <v>11166</v>
      </c>
      <c r="C219" s="4" t="str">
        <f>'Gene Table'!C220</f>
        <v>TP53</v>
      </c>
      <c r="D219" s="4" t="str">
        <f>'Gene Table'!D220</f>
        <v>c.406C&gt;T</v>
      </c>
      <c r="E219" s="16" t="str">
        <f>'Gene Table'!E220</f>
        <v>SMPH014989A</v>
      </c>
      <c r="F219" s="23" t="str">
        <f>IF(SUM('Control Sample Data'!$D$2:$O$97)=0,Calculations!CN220,Calculations!DP220)</f>
        <v>WT</v>
      </c>
      <c r="G219" s="24" t="str">
        <f>IF(SUM('Control Sample Data'!$D$2:$O$97)=0,Calculations!CO220,Calculations!DQ220)</f>
        <v>WT</v>
      </c>
      <c r="H219" s="24" t="str">
        <f>IF(SUM('Control Sample Data'!$D$2:$O$97)=0,Calculations!CP220,Calculations!DR220)</f>
        <v/>
      </c>
      <c r="I219" s="24" t="str">
        <f>IF(SUM('Control Sample Data'!$D$2:$O$97)=0,Calculations!CQ220,Calculations!DS220)</f>
        <v/>
      </c>
      <c r="J219" s="24" t="str">
        <f>IF(SUM('Control Sample Data'!$D$2:$O$97)=0,Calculations!CR220,Calculations!DT220)</f>
        <v/>
      </c>
      <c r="K219" s="24" t="str">
        <f>IF(SUM('Control Sample Data'!$D$2:$O$97)=0,Calculations!CS220,Calculations!DU220)</f>
        <v/>
      </c>
      <c r="L219" s="24" t="str">
        <f>IF(SUM('Control Sample Data'!$D$2:$O$97)=0,Calculations!CT220,Calculations!DV220)</f>
        <v/>
      </c>
      <c r="M219" s="24" t="str">
        <f>IF(SUM('Control Sample Data'!$D$2:$O$97)=0,Calculations!CU220,Calculations!DW220)</f>
        <v/>
      </c>
      <c r="N219" s="24" t="str">
        <f>IF(SUM('Control Sample Data'!$D$2:$O$97)=0,Calculations!CV220,Calculations!DX220)</f>
        <v/>
      </c>
      <c r="O219" s="24" t="str">
        <f>IF(SUM('Control Sample Data'!$D$2:$O$97)=0,Calculations!CW220,Calculations!DY220)</f>
        <v/>
      </c>
      <c r="P219" s="24" t="str">
        <f>IF(SUM('Control Sample Data'!$D$2:$O$97)=0,Calculations!CX220,Calculations!DZ220)</f>
        <v/>
      </c>
      <c r="Q219" s="25" t="str">
        <f>IF(SUM('Control Sample Data'!$D$2:$O$97)=0,Calculations!CY220,Calculations!EA220)</f>
        <v/>
      </c>
    </row>
    <row r="220" spans="1:17" ht="15" customHeight="1" x14ac:dyDescent="0.25">
      <c r="A220" s="15" t="s">
        <v>4878</v>
      </c>
      <c r="B220" s="4">
        <f>'Gene Table'!B221</f>
        <v>43708</v>
      </c>
      <c r="C220" s="4" t="str">
        <f>'Gene Table'!C221</f>
        <v>TP53</v>
      </c>
      <c r="D220" s="4" t="str">
        <f>'Gene Table'!D221</f>
        <v>c.422G&gt;A</v>
      </c>
      <c r="E220" s="16" t="str">
        <f>'Gene Table'!E221</f>
        <v>SMPH034537A</v>
      </c>
      <c r="F220" s="23" t="str">
        <f>IF(SUM('Control Sample Data'!$D$2:$O$97)=0,Calculations!CN221,Calculations!DP221)</f>
        <v>WT</v>
      </c>
      <c r="G220" s="24" t="str">
        <f>IF(SUM('Control Sample Data'!$D$2:$O$97)=0,Calculations!CO221,Calculations!DQ221)</f>
        <v>WT</v>
      </c>
      <c r="H220" s="24" t="str">
        <f>IF(SUM('Control Sample Data'!$D$2:$O$97)=0,Calculations!CP221,Calculations!DR221)</f>
        <v/>
      </c>
      <c r="I220" s="24" t="str">
        <f>IF(SUM('Control Sample Data'!$D$2:$O$97)=0,Calculations!CQ221,Calculations!DS221)</f>
        <v/>
      </c>
      <c r="J220" s="24" t="str">
        <f>IF(SUM('Control Sample Data'!$D$2:$O$97)=0,Calculations!CR221,Calculations!DT221)</f>
        <v/>
      </c>
      <c r="K220" s="24" t="str">
        <f>IF(SUM('Control Sample Data'!$D$2:$O$97)=0,Calculations!CS221,Calculations!DU221)</f>
        <v/>
      </c>
      <c r="L220" s="24" t="str">
        <f>IF(SUM('Control Sample Data'!$D$2:$O$97)=0,Calculations!CT221,Calculations!DV221)</f>
        <v/>
      </c>
      <c r="M220" s="24" t="str">
        <f>IF(SUM('Control Sample Data'!$D$2:$O$97)=0,Calculations!CU221,Calculations!DW221)</f>
        <v/>
      </c>
      <c r="N220" s="24" t="str">
        <f>IF(SUM('Control Sample Data'!$D$2:$O$97)=0,Calculations!CV221,Calculations!DX221)</f>
        <v/>
      </c>
      <c r="O220" s="24" t="str">
        <f>IF(SUM('Control Sample Data'!$D$2:$O$97)=0,Calculations!CW221,Calculations!DY221)</f>
        <v/>
      </c>
      <c r="P220" s="24" t="str">
        <f>IF(SUM('Control Sample Data'!$D$2:$O$97)=0,Calculations!CX221,Calculations!DZ221)</f>
        <v/>
      </c>
      <c r="Q220" s="25" t="str">
        <f>IF(SUM('Control Sample Data'!$D$2:$O$97)=0,Calculations!CY221,Calculations!EA221)</f>
        <v/>
      </c>
    </row>
    <row r="221" spans="1:17" ht="15" customHeight="1" x14ac:dyDescent="0.25">
      <c r="A221" s="15" t="s">
        <v>4879</v>
      </c>
      <c r="B221" s="4">
        <f>'Gene Table'!B222</f>
        <v>11245</v>
      </c>
      <c r="C221" s="4" t="str">
        <f>'Gene Table'!C222</f>
        <v>TP53</v>
      </c>
      <c r="D221" s="4" t="str">
        <f>'Gene Table'!D222</f>
        <v>c.430C&gt;T</v>
      </c>
      <c r="E221" s="16" t="str">
        <f>'Gene Table'!E222</f>
        <v>SMPH014994A</v>
      </c>
      <c r="F221" s="23" t="str">
        <f>IF(SUM('Control Sample Data'!$D$2:$O$97)=0,Calculations!CN222,Calculations!DP222)</f>
        <v>WT</v>
      </c>
      <c r="G221" s="24" t="str">
        <f>IF(SUM('Control Sample Data'!$D$2:$O$97)=0,Calculations!CO222,Calculations!DQ222)</f>
        <v>WT</v>
      </c>
      <c r="H221" s="24" t="str">
        <f>IF(SUM('Control Sample Data'!$D$2:$O$97)=0,Calculations!CP222,Calculations!DR222)</f>
        <v/>
      </c>
      <c r="I221" s="24" t="str">
        <f>IF(SUM('Control Sample Data'!$D$2:$O$97)=0,Calculations!CQ222,Calculations!DS222)</f>
        <v/>
      </c>
      <c r="J221" s="24" t="str">
        <f>IF(SUM('Control Sample Data'!$D$2:$O$97)=0,Calculations!CR222,Calculations!DT222)</f>
        <v/>
      </c>
      <c r="K221" s="24" t="str">
        <f>IF(SUM('Control Sample Data'!$D$2:$O$97)=0,Calculations!CS222,Calculations!DU222)</f>
        <v/>
      </c>
      <c r="L221" s="24" t="str">
        <f>IF(SUM('Control Sample Data'!$D$2:$O$97)=0,Calculations!CT222,Calculations!DV222)</f>
        <v/>
      </c>
      <c r="M221" s="24" t="str">
        <f>IF(SUM('Control Sample Data'!$D$2:$O$97)=0,Calculations!CU222,Calculations!DW222)</f>
        <v/>
      </c>
      <c r="N221" s="24" t="str">
        <f>IF(SUM('Control Sample Data'!$D$2:$O$97)=0,Calculations!CV222,Calculations!DX222)</f>
        <v/>
      </c>
      <c r="O221" s="24" t="str">
        <f>IF(SUM('Control Sample Data'!$D$2:$O$97)=0,Calculations!CW222,Calculations!DY222)</f>
        <v/>
      </c>
      <c r="P221" s="24" t="str">
        <f>IF(SUM('Control Sample Data'!$D$2:$O$97)=0,Calculations!CX222,Calculations!DZ222)</f>
        <v/>
      </c>
      <c r="Q221" s="25" t="str">
        <f>IF(SUM('Control Sample Data'!$D$2:$O$97)=0,Calculations!CY222,Calculations!EA222)</f>
        <v/>
      </c>
    </row>
    <row r="222" spans="1:17" ht="15" customHeight="1" x14ac:dyDescent="0.25">
      <c r="A222" s="15" t="s">
        <v>4880</v>
      </c>
      <c r="B222" s="4">
        <f>'Gene Table'!B223</f>
        <v>43609</v>
      </c>
      <c r="C222" s="4" t="str">
        <f>'Gene Table'!C223</f>
        <v>TP53</v>
      </c>
      <c r="D222" s="4" t="str">
        <f>'Gene Table'!D223</f>
        <v>c.437G&gt;A</v>
      </c>
      <c r="E222" s="16" t="str">
        <f>'Gene Table'!E223</f>
        <v>SMPH034567A</v>
      </c>
      <c r="F222" s="23" t="str">
        <f>IF(SUM('Control Sample Data'!$D$2:$O$97)=0,Calculations!CN223,Calculations!DP223)</f>
        <v>WT</v>
      </c>
      <c r="G222" s="24" t="str">
        <f>IF(SUM('Control Sample Data'!$D$2:$O$97)=0,Calculations!CO223,Calculations!DQ223)</f>
        <v>WT</v>
      </c>
      <c r="H222" s="24" t="str">
        <f>IF(SUM('Control Sample Data'!$D$2:$O$97)=0,Calculations!CP223,Calculations!DR223)</f>
        <v/>
      </c>
      <c r="I222" s="24" t="str">
        <f>IF(SUM('Control Sample Data'!$D$2:$O$97)=0,Calculations!CQ223,Calculations!DS223)</f>
        <v/>
      </c>
      <c r="J222" s="24" t="str">
        <f>IF(SUM('Control Sample Data'!$D$2:$O$97)=0,Calculations!CR223,Calculations!DT223)</f>
        <v/>
      </c>
      <c r="K222" s="24" t="str">
        <f>IF(SUM('Control Sample Data'!$D$2:$O$97)=0,Calculations!CS223,Calculations!DU223)</f>
        <v/>
      </c>
      <c r="L222" s="24" t="str">
        <f>IF(SUM('Control Sample Data'!$D$2:$O$97)=0,Calculations!CT223,Calculations!DV223)</f>
        <v/>
      </c>
      <c r="M222" s="24" t="str">
        <f>IF(SUM('Control Sample Data'!$D$2:$O$97)=0,Calculations!CU223,Calculations!DW223)</f>
        <v/>
      </c>
      <c r="N222" s="24" t="str">
        <f>IF(SUM('Control Sample Data'!$D$2:$O$97)=0,Calculations!CV223,Calculations!DX223)</f>
        <v/>
      </c>
      <c r="O222" s="24" t="str">
        <f>IF(SUM('Control Sample Data'!$D$2:$O$97)=0,Calculations!CW223,Calculations!DY223)</f>
        <v/>
      </c>
      <c r="P222" s="24" t="str">
        <f>IF(SUM('Control Sample Data'!$D$2:$O$97)=0,Calculations!CX223,Calculations!DZ223)</f>
        <v/>
      </c>
      <c r="Q222" s="25" t="str">
        <f>IF(SUM('Control Sample Data'!$D$2:$O$97)=0,Calculations!CY223,Calculations!EA223)</f>
        <v/>
      </c>
    </row>
    <row r="223" spans="1:17" ht="15" customHeight="1" x14ac:dyDescent="0.25">
      <c r="A223" s="15" t="s">
        <v>4881</v>
      </c>
      <c r="B223" s="4">
        <f>'Gene Table'!B224</f>
        <v>10727</v>
      </c>
      <c r="C223" s="4" t="str">
        <f>'Gene Table'!C224</f>
        <v>TP53</v>
      </c>
      <c r="D223" s="4" t="str">
        <f>'Gene Table'!D224</f>
        <v>c.438G&gt;A</v>
      </c>
      <c r="E223" s="16" t="str">
        <f>'Gene Table'!E224</f>
        <v>SMPH015140A</v>
      </c>
      <c r="F223" s="23" t="str">
        <f>IF(SUM('Control Sample Data'!$D$2:$O$97)=0,Calculations!CN224,Calculations!DP224)</f>
        <v>WT</v>
      </c>
      <c r="G223" s="24" t="str">
        <f>IF(SUM('Control Sample Data'!$D$2:$O$97)=0,Calculations!CO224,Calculations!DQ224)</f>
        <v>WT</v>
      </c>
      <c r="H223" s="24" t="str">
        <f>IF(SUM('Control Sample Data'!$D$2:$O$97)=0,Calculations!CP224,Calculations!DR224)</f>
        <v/>
      </c>
      <c r="I223" s="24" t="str">
        <f>IF(SUM('Control Sample Data'!$D$2:$O$97)=0,Calculations!CQ224,Calculations!DS224)</f>
        <v/>
      </c>
      <c r="J223" s="24" t="str">
        <f>IF(SUM('Control Sample Data'!$D$2:$O$97)=0,Calculations!CR224,Calculations!DT224)</f>
        <v/>
      </c>
      <c r="K223" s="24" t="str">
        <f>IF(SUM('Control Sample Data'!$D$2:$O$97)=0,Calculations!CS224,Calculations!DU224)</f>
        <v/>
      </c>
      <c r="L223" s="24" t="str">
        <f>IF(SUM('Control Sample Data'!$D$2:$O$97)=0,Calculations!CT224,Calculations!DV224)</f>
        <v/>
      </c>
      <c r="M223" s="24" t="str">
        <f>IF(SUM('Control Sample Data'!$D$2:$O$97)=0,Calculations!CU224,Calculations!DW224)</f>
        <v/>
      </c>
      <c r="N223" s="24" t="str">
        <f>IF(SUM('Control Sample Data'!$D$2:$O$97)=0,Calculations!CV224,Calculations!DX224)</f>
        <v/>
      </c>
      <c r="O223" s="24" t="str">
        <f>IF(SUM('Control Sample Data'!$D$2:$O$97)=0,Calculations!CW224,Calculations!DY224)</f>
        <v/>
      </c>
      <c r="P223" s="24" t="str">
        <f>IF(SUM('Control Sample Data'!$D$2:$O$97)=0,Calculations!CX224,Calculations!DZ224)</f>
        <v/>
      </c>
      <c r="Q223" s="25" t="str">
        <f>IF(SUM('Control Sample Data'!$D$2:$O$97)=0,Calculations!CY224,Calculations!EA224)</f>
        <v/>
      </c>
    </row>
    <row r="224" spans="1:17" ht="15" customHeight="1" x14ac:dyDescent="0.25">
      <c r="A224" s="15" t="s">
        <v>4882</v>
      </c>
      <c r="B224" s="4">
        <f>'Gene Table'!B225</f>
        <v>10905</v>
      </c>
      <c r="C224" s="4" t="str">
        <f>'Gene Table'!C225</f>
        <v>TP53</v>
      </c>
      <c r="D224" s="4" t="str">
        <f>'Gene Table'!D225</f>
        <v>c.451C&gt;T</v>
      </c>
      <c r="E224" s="16" t="str">
        <f>'Gene Table'!E225</f>
        <v>SMPH015043A</v>
      </c>
      <c r="F224" s="23" t="str">
        <f>IF(SUM('Control Sample Data'!$D$2:$O$97)=0,Calculations!CN225,Calculations!DP225)</f>
        <v>Mutant</v>
      </c>
      <c r="G224" s="24" t="str">
        <f>IF(SUM('Control Sample Data'!$D$2:$O$97)=0,Calculations!CO225,Calculations!DQ225)</f>
        <v>WT</v>
      </c>
      <c r="H224" s="24" t="str">
        <f>IF(SUM('Control Sample Data'!$D$2:$O$97)=0,Calculations!CP225,Calculations!DR225)</f>
        <v/>
      </c>
      <c r="I224" s="24" t="str">
        <f>IF(SUM('Control Sample Data'!$D$2:$O$97)=0,Calculations!CQ225,Calculations!DS225)</f>
        <v/>
      </c>
      <c r="J224" s="24" t="str">
        <f>IF(SUM('Control Sample Data'!$D$2:$O$97)=0,Calculations!CR225,Calculations!DT225)</f>
        <v/>
      </c>
      <c r="K224" s="24" t="str">
        <f>IF(SUM('Control Sample Data'!$D$2:$O$97)=0,Calculations!CS225,Calculations!DU225)</f>
        <v/>
      </c>
      <c r="L224" s="24" t="str">
        <f>IF(SUM('Control Sample Data'!$D$2:$O$97)=0,Calculations!CT225,Calculations!DV225)</f>
        <v/>
      </c>
      <c r="M224" s="24" t="str">
        <f>IF(SUM('Control Sample Data'!$D$2:$O$97)=0,Calculations!CU225,Calculations!DW225)</f>
        <v/>
      </c>
      <c r="N224" s="24" t="str">
        <f>IF(SUM('Control Sample Data'!$D$2:$O$97)=0,Calculations!CV225,Calculations!DX225)</f>
        <v/>
      </c>
      <c r="O224" s="24" t="str">
        <f>IF(SUM('Control Sample Data'!$D$2:$O$97)=0,Calculations!CW225,Calculations!DY225)</f>
        <v/>
      </c>
      <c r="P224" s="24" t="str">
        <f>IF(SUM('Control Sample Data'!$D$2:$O$97)=0,Calculations!CX225,Calculations!DZ225)</f>
        <v/>
      </c>
      <c r="Q224" s="25" t="str">
        <f>IF(SUM('Control Sample Data'!$D$2:$O$97)=0,Calculations!CY225,Calculations!EA225)</f>
        <v/>
      </c>
    </row>
    <row r="225" spans="1:17" ht="15" customHeight="1" x14ac:dyDescent="0.25">
      <c r="A225" s="15" t="s">
        <v>4883</v>
      </c>
      <c r="B225" s="4">
        <f>'Gene Table'!B226</f>
        <v>11476</v>
      </c>
      <c r="C225" s="4" t="str">
        <f>'Gene Table'!C226</f>
        <v>TP53</v>
      </c>
      <c r="D225" s="4" t="str">
        <f>'Gene Table'!D226</f>
        <v>c.452C&gt;A</v>
      </c>
      <c r="E225" s="16" t="str">
        <f>'Gene Table'!E226</f>
        <v>SMPH014969A</v>
      </c>
      <c r="F225" s="23" t="str">
        <f>IF(SUM('Control Sample Data'!$D$2:$O$97)=0,Calculations!CN226,Calculations!DP226)</f>
        <v>WT</v>
      </c>
      <c r="G225" s="24" t="str">
        <f>IF(SUM('Control Sample Data'!$D$2:$O$97)=0,Calculations!CO226,Calculations!DQ226)</f>
        <v>WT</v>
      </c>
      <c r="H225" s="24" t="str">
        <f>IF(SUM('Control Sample Data'!$D$2:$O$97)=0,Calculations!CP226,Calculations!DR226)</f>
        <v/>
      </c>
      <c r="I225" s="24" t="str">
        <f>IF(SUM('Control Sample Data'!$D$2:$O$97)=0,Calculations!CQ226,Calculations!DS226)</f>
        <v/>
      </c>
      <c r="J225" s="24" t="str">
        <f>IF(SUM('Control Sample Data'!$D$2:$O$97)=0,Calculations!CR226,Calculations!DT226)</f>
        <v/>
      </c>
      <c r="K225" s="24" t="str">
        <f>IF(SUM('Control Sample Data'!$D$2:$O$97)=0,Calculations!CS226,Calculations!DU226)</f>
        <v/>
      </c>
      <c r="L225" s="24" t="str">
        <f>IF(SUM('Control Sample Data'!$D$2:$O$97)=0,Calculations!CT226,Calculations!DV226)</f>
        <v/>
      </c>
      <c r="M225" s="24" t="str">
        <f>IF(SUM('Control Sample Data'!$D$2:$O$97)=0,Calculations!CU226,Calculations!DW226)</f>
        <v/>
      </c>
      <c r="N225" s="24" t="str">
        <f>IF(SUM('Control Sample Data'!$D$2:$O$97)=0,Calculations!CV226,Calculations!DX226)</f>
        <v/>
      </c>
      <c r="O225" s="24" t="str">
        <f>IF(SUM('Control Sample Data'!$D$2:$O$97)=0,Calculations!CW226,Calculations!DY226)</f>
        <v/>
      </c>
      <c r="P225" s="24" t="str">
        <f>IF(SUM('Control Sample Data'!$D$2:$O$97)=0,Calculations!CX226,Calculations!DZ226)</f>
        <v/>
      </c>
      <c r="Q225" s="25" t="str">
        <f>IF(SUM('Control Sample Data'!$D$2:$O$97)=0,Calculations!CY226,Calculations!EA226)</f>
        <v/>
      </c>
    </row>
    <row r="226" spans="1:17" ht="15" customHeight="1" x14ac:dyDescent="0.25">
      <c r="A226" s="15" t="s">
        <v>4884</v>
      </c>
      <c r="B226" s="4">
        <f>'Gene Table'!B227</f>
        <v>10790</v>
      </c>
      <c r="C226" s="4" t="str">
        <f>'Gene Table'!C227</f>
        <v>TP53</v>
      </c>
      <c r="D226" s="4" t="str">
        <f>'Gene Table'!D227</f>
        <v>c.455C&gt;T</v>
      </c>
      <c r="E226" s="16" t="str">
        <f>'Gene Table'!E227</f>
        <v>SMPH014958A</v>
      </c>
      <c r="F226" s="23" t="str">
        <f>IF(SUM('Control Sample Data'!$D$2:$O$97)=0,Calculations!CN227,Calculations!DP227)</f>
        <v>WT</v>
      </c>
      <c r="G226" s="24" t="str">
        <f>IF(SUM('Control Sample Data'!$D$2:$O$97)=0,Calculations!CO227,Calculations!DQ227)</f>
        <v>WT</v>
      </c>
      <c r="H226" s="24" t="str">
        <f>IF(SUM('Control Sample Data'!$D$2:$O$97)=0,Calculations!CP227,Calculations!DR227)</f>
        <v/>
      </c>
      <c r="I226" s="24" t="str">
        <f>IF(SUM('Control Sample Data'!$D$2:$O$97)=0,Calculations!CQ227,Calculations!DS227)</f>
        <v/>
      </c>
      <c r="J226" s="24" t="str">
        <f>IF(SUM('Control Sample Data'!$D$2:$O$97)=0,Calculations!CR227,Calculations!DT227)</f>
        <v/>
      </c>
      <c r="K226" s="24" t="str">
        <f>IF(SUM('Control Sample Data'!$D$2:$O$97)=0,Calculations!CS227,Calculations!DU227)</f>
        <v/>
      </c>
      <c r="L226" s="24" t="str">
        <f>IF(SUM('Control Sample Data'!$D$2:$O$97)=0,Calculations!CT227,Calculations!DV227)</f>
        <v/>
      </c>
      <c r="M226" s="24" t="str">
        <f>IF(SUM('Control Sample Data'!$D$2:$O$97)=0,Calculations!CU227,Calculations!DW227)</f>
        <v/>
      </c>
      <c r="N226" s="24" t="str">
        <f>IF(SUM('Control Sample Data'!$D$2:$O$97)=0,Calculations!CV227,Calculations!DX227)</f>
        <v/>
      </c>
      <c r="O226" s="24" t="str">
        <f>IF(SUM('Control Sample Data'!$D$2:$O$97)=0,Calculations!CW227,Calculations!DY227)</f>
        <v/>
      </c>
      <c r="P226" s="24" t="str">
        <f>IF(SUM('Control Sample Data'!$D$2:$O$97)=0,Calculations!CX227,Calculations!DZ227)</f>
        <v/>
      </c>
      <c r="Q226" s="25" t="str">
        <f>IF(SUM('Control Sample Data'!$D$2:$O$97)=0,Calculations!CY227,Calculations!EA227)</f>
        <v/>
      </c>
    </row>
    <row r="227" spans="1:17" ht="15" customHeight="1" x14ac:dyDescent="0.25">
      <c r="A227" s="15" t="s">
        <v>4885</v>
      </c>
      <c r="B227" s="4">
        <f>'Gene Table'!B228</f>
        <v>6815</v>
      </c>
      <c r="C227" s="4" t="str">
        <f>'Gene Table'!C228</f>
        <v>TP53</v>
      </c>
      <c r="D227" s="4" t="str">
        <f>'Gene Table'!D228</f>
        <v>c.461G&gt;T</v>
      </c>
      <c r="E227" s="16" t="str">
        <f>'Gene Table'!E228</f>
        <v>SMPH015134A</v>
      </c>
      <c r="F227" s="23" t="str">
        <f>IF(SUM('Control Sample Data'!$D$2:$O$97)=0,Calculations!CN228,Calculations!DP228)</f>
        <v>WT</v>
      </c>
      <c r="G227" s="24" t="str">
        <f>IF(SUM('Control Sample Data'!$D$2:$O$97)=0,Calculations!CO228,Calculations!DQ228)</f>
        <v>WT</v>
      </c>
      <c r="H227" s="24" t="str">
        <f>IF(SUM('Control Sample Data'!$D$2:$O$97)=0,Calculations!CP228,Calculations!DR228)</f>
        <v/>
      </c>
      <c r="I227" s="24" t="str">
        <f>IF(SUM('Control Sample Data'!$D$2:$O$97)=0,Calculations!CQ228,Calculations!DS228)</f>
        <v/>
      </c>
      <c r="J227" s="24" t="str">
        <f>IF(SUM('Control Sample Data'!$D$2:$O$97)=0,Calculations!CR228,Calculations!DT228)</f>
        <v/>
      </c>
      <c r="K227" s="24" t="str">
        <f>IF(SUM('Control Sample Data'!$D$2:$O$97)=0,Calculations!CS228,Calculations!DU228)</f>
        <v/>
      </c>
      <c r="L227" s="24" t="str">
        <f>IF(SUM('Control Sample Data'!$D$2:$O$97)=0,Calculations!CT228,Calculations!DV228)</f>
        <v/>
      </c>
      <c r="M227" s="24" t="str">
        <f>IF(SUM('Control Sample Data'!$D$2:$O$97)=0,Calculations!CU228,Calculations!DW228)</f>
        <v/>
      </c>
      <c r="N227" s="24" t="str">
        <f>IF(SUM('Control Sample Data'!$D$2:$O$97)=0,Calculations!CV228,Calculations!DX228)</f>
        <v/>
      </c>
      <c r="O227" s="24" t="str">
        <f>IF(SUM('Control Sample Data'!$D$2:$O$97)=0,Calculations!CW228,Calculations!DY228)</f>
        <v/>
      </c>
      <c r="P227" s="24" t="str">
        <f>IF(SUM('Control Sample Data'!$D$2:$O$97)=0,Calculations!CX228,Calculations!DZ228)</f>
        <v/>
      </c>
      <c r="Q227" s="25" t="str">
        <f>IF(SUM('Control Sample Data'!$D$2:$O$97)=0,Calculations!CY228,Calculations!EA228)</f>
        <v/>
      </c>
    </row>
    <row r="228" spans="1:17" ht="15" customHeight="1" x14ac:dyDescent="0.25">
      <c r="A228" s="15" t="s">
        <v>4886</v>
      </c>
      <c r="B228" s="4">
        <f>'Gene Table'!B229</f>
        <v>10760</v>
      </c>
      <c r="C228" s="4" t="str">
        <f>'Gene Table'!C229</f>
        <v>TP53</v>
      </c>
      <c r="D228" s="4" t="str">
        <f>'Gene Table'!D229</f>
        <v>c.467G&gt;C</v>
      </c>
      <c r="E228" s="16" t="str">
        <f>'Gene Table'!E229</f>
        <v>SMPH015042A</v>
      </c>
      <c r="F228" s="23" t="str">
        <f>IF(SUM('Control Sample Data'!$D$2:$O$97)=0,Calculations!CN229,Calculations!DP229)</f>
        <v>WT</v>
      </c>
      <c r="G228" s="24" t="str">
        <f>IF(SUM('Control Sample Data'!$D$2:$O$97)=0,Calculations!CO229,Calculations!DQ229)</f>
        <v>WT</v>
      </c>
      <c r="H228" s="24" t="str">
        <f>IF(SUM('Control Sample Data'!$D$2:$O$97)=0,Calculations!CP229,Calculations!DR229)</f>
        <v/>
      </c>
      <c r="I228" s="24" t="str">
        <f>IF(SUM('Control Sample Data'!$D$2:$O$97)=0,Calculations!CQ229,Calculations!DS229)</f>
        <v/>
      </c>
      <c r="J228" s="24" t="str">
        <f>IF(SUM('Control Sample Data'!$D$2:$O$97)=0,Calculations!CR229,Calculations!DT229)</f>
        <v/>
      </c>
      <c r="K228" s="24" t="str">
        <f>IF(SUM('Control Sample Data'!$D$2:$O$97)=0,Calculations!CS229,Calculations!DU229)</f>
        <v/>
      </c>
      <c r="L228" s="24" t="str">
        <f>IF(SUM('Control Sample Data'!$D$2:$O$97)=0,Calculations!CT229,Calculations!DV229)</f>
        <v/>
      </c>
      <c r="M228" s="24" t="str">
        <f>IF(SUM('Control Sample Data'!$D$2:$O$97)=0,Calculations!CU229,Calculations!DW229)</f>
        <v/>
      </c>
      <c r="N228" s="24" t="str">
        <f>IF(SUM('Control Sample Data'!$D$2:$O$97)=0,Calculations!CV229,Calculations!DX229)</f>
        <v/>
      </c>
      <c r="O228" s="24" t="str">
        <f>IF(SUM('Control Sample Data'!$D$2:$O$97)=0,Calculations!CW229,Calculations!DY229)</f>
        <v/>
      </c>
      <c r="P228" s="24" t="str">
        <f>IF(SUM('Control Sample Data'!$D$2:$O$97)=0,Calculations!CX229,Calculations!DZ229)</f>
        <v/>
      </c>
      <c r="Q228" s="25" t="str">
        <f>IF(SUM('Control Sample Data'!$D$2:$O$97)=0,Calculations!CY229,Calculations!EA229)</f>
        <v/>
      </c>
    </row>
    <row r="229" spans="1:17" ht="15" customHeight="1" x14ac:dyDescent="0.25">
      <c r="A229" s="15" t="s">
        <v>4887</v>
      </c>
      <c r="B229" s="4">
        <f>'Gene Table'!B230</f>
        <v>10670</v>
      </c>
      <c r="C229" s="4" t="str">
        <f>'Gene Table'!C230</f>
        <v>TP53</v>
      </c>
      <c r="D229" s="4" t="str">
        <f>'Gene Table'!D230</f>
        <v>c.469G&gt;T</v>
      </c>
      <c r="E229" s="16" t="str">
        <f>'Gene Table'!E230</f>
        <v>SMPH014984A</v>
      </c>
      <c r="F229" s="23" t="str">
        <f>IF(SUM('Control Sample Data'!$D$2:$O$97)=0,Calculations!CN230,Calculations!DP230)</f>
        <v>Mutant</v>
      </c>
      <c r="G229" s="24" t="str">
        <f>IF(SUM('Control Sample Data'!$D$2:$O$97)=0,Calculations!CO230,Calculations!DQ230)</f>
        <v>WT</v>
      </c>
      <c r="H229" s="24" t="str">
        <f>IF(SUM('Control Sample Data'!$D$2:$O$97)=0,Calculations!CP230,Calculations!DR230)</f>
        <v/>
      </c>
      <c r="I229" s="24" t="str">
        <f>IF(SUM('Control Sample Data'!$D$2:$O$97)=0,Calculations!CQ230,Calculations!DS230)</f>
        <v/>
      </c>
      <c r="J229" s="24" t="str">
        <f>IF(SUM('Control Sample Data'!$D$2:$O$97)=0,Calculations!CR230,Calculations!DT230)</f>
        <v/>
      </c>
      <c r="K229" s="24" t="str">
        <f>IF(SUM('Control Sample Data'!$D$2:$O$97)=0,Calculations!CS230,Calculations!DU230)</f>
        <v/>
      </c>
      <c r="L229" s="24" t="str">
        <f>IF(SUM('Control Sample Data'!$D$2:$O$97)=0,Calculations!CT230,Calculations!DV230)</f>
        <v/>
      </c>
      <c r="M229" s="24" t="str">
        <f>IF(SUM('Control Sample Data'!$D$2:$O$97)=0,Calculations!CU230,Calculations!DW230)</f>
        <v/>
      </c>
      <c r="N229" s="24" t="str">
        <f>IF(SUM('Control Sample Data'!$D$2:$O$97)=0,Calculations!CV230,Calculations!DX230)</f>
        <v/>
      </c>
      <c r="O229" s="24" t="str">
        <f>IF(SUM('Control Sample Data'!$D$2:$O$97)=0,Calculations!CW230,Calculations!DY230)</f>
        <v/>
      </c>
      <c r="P229" s="24" t="str">
        <f>IF(SUM('Control Sample Data'!$D$2:$O$97)=0,Calculations!CX230,Calculations!DZ230)</f>
        <v/>
      </c>
      <c r="Q229" s="25" t="str">
        <f>IF(SUM('Control Sample Data'!$D$2:$O$97)=0,Calculations!CY230,Calculations!EA230)</f>
        <v/>
      </c>
    </row>
    <row r="230" spans="1:17" ht="15" customHeight="1" x14ac:dyDescent="0.25">
      <c r="A230" s="15" t="s">
        <v>4888</v>
      </c>
      <c r="B230" s="4">
        <f>'Gene Table'!B231</f>
        <v>10690</v>
      </c>
      <c r="C230" s="4" t="str">
        <f>'Gene Table'!C231</f>
        <v>TP53</v>
      </c>
      <c r="D230" s="4" t="str">
        <f>'Gene Table'!D231</f>
        <v>c.473G&gt;A</v>
      </c>
      <c r="E230" s="16" t="str">
        <f>'Gene Table'!E231</f>
        <v>SMPH014957A</v>
      </c>
      <c r="F230" s="23" t="str">
        <f>IF(SUM('Control Sample Data'!$D$2:$O$97)=0,Calculations!CN231,Calculations!DP231)</f>
        <v>WT</v>
      </c>
      <c r="G230" s="24" t="str">
        <f>IF(SUM('Control Sample Data'!$D$2:$O$97)=0,Calculations!CO231,Calculations!DQ231)</f>
        <v>WT</v>
      </c>
      <c r="H230" s="24" t="str">
        <f>IF(SUM('Control Sample Data'!$D$2:$O$97)=0,Calculations!CP231,Calculations!DR231)</f>
        <v/>
      </c>
      <c r="I230" s="24" t="str">
        <f>IF(SUM('Control Sample Data'!$D$2:$O$97)=0,Calculations!CQ231,Calculations!DS231)</f>
        <v/>
      </c>
      <c r="J230" s="24" t="str">
        <f>IF(SUM('Control Sample Data'!$D$2:$O$97)=0,Calculations!CR231,Calculations!DT231)</f>
        <v/>
      </c>
      <c r="K230" s="24" t="str">
        <f>IF(SUM('Control Sample Data'!$D$2:$O$97)=0,Calculations!CS231,Calculations!DU231)</f>
        <v/>
      </c>
      <c r="L230" s="24" t="str">
        <f>IF(SUM('Control Sample Data'!$D$2:$O$97)=0,Calculations!CT231,Calculations!DV231)</f>
        <v/>
      </c>
      <c r="M230" s="24" t="str">
        <f>IF(SUM('Control Sample Data'!$D$2:$O$97)=0,Calculations!CU231,Calculations!DW231)</f>
        <v/>
      </c>
      <c r="N230" s="24" t="str">
        <f>IF(SUM('Control Sample Data'!$D$2:$O$97)=0,Calculations!CV231,Calculations!DX231)</f>
        <v/>
      </c>
      <c r="O230" s="24" t="str">
        <f>IF(SUM('Control Sample Data'!$D$2:$O$97)=0,Calculations!CW231,Calculations!DY231)</f>
        <v/>
      </c>
      <c r="P230" s="24" t="str">
        <f>IF(SUM('Control Sample Data'!$D$2:$O$97)=0,Calculations!CX231,Calculations!DZ231)</f>
        <v/>
      </c>
      <c r="Q230" s="25" t="str">
        <f>IF(SUM('Control Sample Data'!$D$2:$O$97)=0,Calculations!CY231,Calculations!EA231)</f>
        <v/>
      </c>
    </row>
    <row r="231" spans="1:17" ht="15" customHeight="1" x14ac:dyDescent="0.25">
      <c r="A231" s="15" t="s">
        <v>4889</v>
      </c>
      <c r="B231" s="4">
        <f>'Gene Table'!B232</f>
        <v>10714</v>
      </c>
      <c r="C231" s="4" t="str">
        <f>'Gene Table'!C232</f>
        <v>TP53</v>
      </c>
      <c r="D231" s="4" t="str">
        <f>'Gene Table'!D232</f>
        <v>c.473G&gt;T</v>
      </c>
      <c r="E231" s="16" t="str">
        <f>'Gene Table'!E232</f>
        <v>SMPH015138A</v>
      </c>
      <c r="F231" s="23" t="str">
        <f>IF(SUM('Control Sample Data'!$D$2:$O$97)=0,Calculations!CN232,Calculations!DP232)</f>
        <v>Mutant</v>
      </c>
      <c r="G231" s="24" t="str">
        <f>IF(SUM('Control Sample Data'!$D$2:$O$97)=0,Calculations!CO232,Calculations!DQ232)</f>
        <v>WT</v>
      </c>
      <c r="H231" s="24" t="str">
        <f>IF(SUM('Control Sample Data'!$D$2:$O$97)=0,Calculations!CP232,Calculations!DR232)</f>
        <v/>
      </c>
      <c r="I231" s="24" t="str">
        <f>IF(SUM('Control Sample Data'!$D$2:$O$97)=0,Calculations!CQ232,Calculations!DS232)</f>
        <v/>
      </c>
      <c r="J231" s="24" t="str">
        <f>IF(SUM('Control Sample Data'!$D$2:$O$97)=0,Calculations!CR232,Calculations!DT232)</f>
        <v/>
      </c>
      <c r="K231" s="24" t="str">
        <f>IF(SUM('Control Sample Data'!$D$2:$O$97)=0,Calculations!CS232,Calculations!DU232)</f>
        <v/>
      </c>
      <c r="L231" s="24" t="str">
        <f>IF(SUM('Control Sample Data'!$D$2:$O$97)=0,Calculations!CT232,Calculations!DV232)</f>
        <v/>
      </c>
      <c r="M231" s="24" t="str">
        <f>IF(SUM('Control Sample Data'!$D$2:$O$97)=0,Calculations!CU232,Calculations!DW232)</f>
        <v/>
      </c>
      <c r="N231" s="24" t="str">
        <f>IF(SUM('Control Sample Data'!$D$2:$O$97)=0,Calculations!CV232,Calculations!DX232)</f>
        <v/>
      </c>
      <c r="O231" s="24" t="str">
        <f>IF(SUM('Control Sample Data'!$D$2:$O$97)=0,Calculations!CW232,Calculations!DY232)</f>
        <v/>
      </c>
      <c r="P231" s="24" t="str">
        <f>IF(SUM('Control Sample Data'!$D$2:$O$97)=0,Calculations!CX232,Calculations!DZ232)</f>
        <v/>
      </c>
      <c r="Q231" s="25" t="str">
        <f>IF(SUM('Control Sample Data'!$D$2:$O$97)=0,Calculations!CY232,Calculations!EA232)</f>
        <v/>
      </c>
    </row>
    <row r="232" spans="1:17" ht="15" customHeight="1" x14ac:dyDescent="0.25">
      <c r="A232" s="15" t="s">
        <v>4890</v>
      </c>
      <c r="B232" s="4">
        <f>'Gene Table'!B233</f>
        <v>11148</v>
      </c>
      <c r="C232" s="4" t="str">
        <f>'Gene Table'!C233</f>
        <v>TP53</v>
      </c>
      <c r="D232" s="4" t="str">
        <f>'Gene Table'!D233</f>
        <v>c.476C&gt;T</v>
      </c>
      <c r="E232" s="16" t="str">
        <f>'Gene Table'!E233</f>
        <v>SMPH014972A</v>
      </c>
      <c r="F232" s="23" t="str">
        <f>IF(SUM('Control Sample Data'!$D$2:$O$97)=0,Calculations!CN233,Calculations!DP233)</f>
        <v>WT</v>
      </c>
      <c r="G232" s="24" t="str">
        <f>IF(SUM('Control Sample Data'!$D$2:$O$97)=0,Calculations!CO233,Calculations!DQ233)</f>
        <v>WT</v>
      </c>
      <c r="H232" s="24" t="str">
        <f>IF(SUM('Control Sample Data'!$D$2:$O$97)=0,Calculations!CP233,Calculations!DR233)</f>
        <v/>
      </c>
      <c r="I232" s="24" t="str">
        <f>IF(SUM('Control Sample Data'!$D$2:$O$97)=0,Calculations!CQ233,Calculations!DS233)</f>
        <v/>
      </c>
      <c r="J232" s="24" t="str">
        <f>IF(SUM('Control Sample Data'!$D$2:$O$97)=0,Calculations!CR233,Calculations!DT233)</f>
        <v/>
      </c>
      <c r="K232" s="24" t="str">
        <f>IF(SUM('Control Sample Data'!$D$2:$O$97)=0,Calculations!CS233,Calculations!DU233)</f>
        <v/>
      </c>
      <c r="L232" s="24" t="str">
        <f>IF(SUM('Control Sample Data'!$D$2:$O$97)=0,Calculations!CT233,Calculations!DV233)</f>
        <v/>
      </c>
      <c r="M232" s="24" t="str">
        <f>IF(SUM('Control Sample Data'!$D$2:$O$97)=0,Calculations!CU233,Calculations!DW233)</f>
        <v/>
      </c>
      <c r="N232" s="24" t="str">
        <f>IF(SUM('Control Sample Data'!$D$2:$O$97)=0,Calculations!CV233,Calculations!DX233)</f>
        <v/>
      </c>
      <c r="O232" s="24" t="str">
        <f>IF(SUM('Control Sample Data'!$D$2:$O$97)=0,Calculations!CW233,Calculations!DY233)</f>
        <v/>
      </c>
      <c r="P232" s="24" t="str">
        <f>IF(SUM('Control Sample Data'!$D$2:$O$97)=0,Calculations!CX233,Calculations!DZ233)</f>
        <v/>
      </c>
      <c r="Q232" s="25" t="str">
        <f>IF(SUM('Control Sample Data'!$D$2:$O$97)=0,Calculations!CY233,Calculations!EA233)</f>
        <v/>
      </c>
    </row>
    <row r="233" spans="1:17" ht="15" customHeight="1" x14ac:dyDescent="0.25">
      <c r="A233" s="15" t="s">
        <v>4891</v>
      </c>
      <c r="B233" s="4">
        <f>'Gene Table'!B234</f>
        <v>10739</v>
      </c>
      <c r="C233" s="4" t="str">
        <f>'Gene Table'!C234</f>
        <v>TP53</v>
      </c>
      <c r="D233" s="4" t="str">
        <f>'Gene Table'!D234</f>
        <v>c.481G&gt;A</v>
      </c>
      <c r="E233" s="16" t="str">
        <f>'Gene Table'!E234</f>
        <v>SMPH015187A</v>
      </c>
      <c r="F233" s="23" t="str">
        <f>IF(SUM('Control Sample Data'!$D$2:$O$97)=0,Calculations!CN234,Calculations!DP234)</f>
        <v>WT</v>
      </c>
      <c r="G233" s="24" t="str">
        <f>IF(SUM('Control Sample Data'!$D$2:$O$97)=0,Calculations!CO234,Calculations!DQ234)</f>
        <v>WT</v>
      </c>
      <c r="H233" s="24" t="str">
        <f>IF(SUM('Control Sample Data'!$D$2:$O$97)=0,Calculations!CP234,Calculations!DR234)</f>
        <v/>
      </c>
      <c r="I233" s="24" t="str">
        <f>IF(SUM('Control Sample Data'!$D$2:$O$97)=0,Calculations!CQ234,Calculations!DS234)</f>
        <v/>
      </c>
      <c r="J233" s="24" t="str">
        <f>IF(SUM('Control Sample Data'!$D$2:$O$97)=0,Calculations!CR234,Calculations!DT234)</f>
        <v/>
      </c>
      <c r="K233" s="24" t="str">
        <f>IF(SUM('Control Sample Data'!$D$2:$O$97)=0,Calculations!CS234,Calculations!DU234)</f>
        <v/>
      </c>
      <c r="L233" s="24" t="str">
        <f>IF(SUM('Control Sample Data'!$D$2:$O$97)=0,Calculations!CT234,Calculations!DV234)</f>
        <v/>
      </c>
      <c r="M233" s="24" t="str">
        <f>IF(SUM('Control Sample Data'!$D$2:$O$97)=0,Calculations!CU234,Calculations!DW234)</f>
        <v/>
      </c>
      <c r="N233" s="24" t="str">
        <f>IF(SUM('Control Sample Data'!$D$2:$O$97)=0,Calculations!CV234,Calculations!DX234)</f>
        <v/>
      </c>
      <c r="O233" s="24" t="str">
        <f>IF(SUM('Control Sample Data'!$D$2:$O$97)=0,Calculations!CW234,Calculations!DY234)</f>
        <v/>
      </c>
      <c r="P233" s="24" t="str">
        <f>IF(SUM('Control Sample Data'!$D$2:$O$97)=0,Calculations!CX234,Calculations!DZ234)</f>
        <v/>
      </c>
      <c r="Q233" s="25" t="str">
        <f>IF(SUM('Control Sample Data'!$D$2:$O$97)=0,Calculations!CY234,Calculations!EA234)</f>
        <v/>
      </c>
    </row>
    <row r="234" spans="1:17" ht="15" customHeight="1" x14ac:dyDescent="0.25">
      <c r="A234" s="15" t="s">
        <v>4892</v>
      </c>
      <c r="B234" s="4">
        <f>'Gene Table'!B235</f>
        <v>10808</v>
      </c>
      <c r="C234" s="4" t="str">
        <f>'Gene Table'!C235</f>
        <v>TP53</v>
      </c>
      <c r="D234" s="4" t="str">
        <f>'Gene Table'!D235</f>
        <v>c.488A&gt;G</v>
      </c>
      <c r="E234" s="16" t="str">
        <f>'Gene Table'!E235</f>
        <v>SMPH014931A</v>
      </c>
      <c r="F234" s="23" t="str">
        <f>IF(SUM('Control Sample Data'!$D$2:$O$97)=0,Calculations!CN235,Calculations!DP235)</f>
        <v>WT</v>
      </c>
      <c r="G234" s="24" t="str">
        <f>IF(SUM('Control Sample Data'!$D$2:$O$97)=0,Calculations!CO235,Calculations!DQ235)</f>
        <v>WT</v>
      </c>
      <c r="H234" s="24" t="str">
        <f>IF(SUM('Control Sample Data'!$D$2:$O$97)=0,Calculations!CP235,Calculations!DR235)</f>
        <v/>
      </c>
      <c r="I234" s="24" t="str">
        <f>IF(SUM('Control Sample Data'!$D$2:$O$97)=0,Calculations!CQ235,Calculations!DS235)</f>
        <v/>
      </c>
      <c r="J234" s="24" t="str">
        <f>IF(SUM('Control Sample Data'!$D$2:$O$97)=0,Calculations!CR235,Calculations!DT235)</f>
        <v/>
      </c>
      <c r="K234" s="24" t="str">
        <f>IF(SUM('Control Sample Data'!$D$2:$O$97)=0,Calculations!CS235,Calculations!DU235)</f>
        <v/>
      </c>
      <c r="L234" s="24" t="str">
        <f>IF(SUM('Control Sample Data'!$D$2:$O$97)=0,Calculations!CT235,Calculations!DV235)</f>
        <v/>
      </c>
      <c r="M234" s="24" t="str">
        <f>IF(SUM('Control Sample Data'!$D$2:$O$97)=0,Calculations!CU235,Calculations!DW235)</f>
        <v/>
      </c>
      <c r="N234" s="24" t="str">
        <f>IF(SUM('Control Sample Data'!$D$2:$O$97)=0,Calculations!CV235,Calculations!DX235)</f>
        <v/>
      </c>
      <c r="O234" s="24" t="str">
        <f>IF(SUM('Control Sample Data'!$D$2:$O$97)=0,Calculations!CW235,Calculations!DY235)</f>
        <v/>
      </c>
      <c r="P234" s="24" t="str">
        <f>IF(SUM('Control Sample Data'!$D$2:$O$97)=0,Calculations!CX235,Calculations!DZ235)</f>
        <v/>
      </c>
      <c r="Q234" s="25" t="str">
        <f>IF(SUM('Control Sample Data'!$D$2:$O$97)=0,Calculations!CY235,Calculations!EA235)</f>
        <v/>
      </c>
    </row>
    <row r="235" spans="1:17" ht="15" customHeight="1" x14ac:dyDescent="0.25">
      <c r="A235" s="15" t="s">
        <v>4893</v>
      </c>
      <c r="B235" s="4">
        <f>'Gene Table'!B236</f>
        <v>11084</v>
      </c>
      <c r="C235" s="4" t="str">
        <f>'Gene Table'!C236</f>
        <v>TP53</v>
      </c>
      <c r="D235" s="4" t="str">
        <f>'Gene Table'!D236</f>
        <v>c.517G&gt;A</v>
      </c>
      <c r="E235" s="16" t="str">
        <f>'Gene Table'!E236</f>
        <v>SMPH015105A</v>
      </c>
      <c r="F235" s="23" t="str">
        <f>IF(SUM('Control Sample Data'!$D$2:$O$97)=0,Calculations!CN236,Calculations!DP236)</f>
        <v>WT</v>
      </c>
      <c r="G235" s="24" t="str">
        <f>IF(SUM('Control Sample Data'!$D$2:$O$97)=0,Calculations!CO236,Calculations!DQ236)</f>
        <v>WT</v>
      </c>
      <c r="H235" s="24" t="str">
        <f>IF(SUM('Control Sample Data'!$D$2:$O$97)=0,Calculations!CP236,Calculations!DR236)</f>
        <v/>
      </c>
      <c r="I235" s="24" t="str">
        <f>IF(SUM('Control Sample Data'!$D$2:$O$97)=0,Calculations!CQ236,Calculations!DS236)</f>
        <v/>
      </c>
      <c r="J235" s="24" t="str">
        <f>IF(SUM('Control Sample Data'!$D$2:$O$97)=0,Calculations!CR236,Calculations!DT236)</f>
        <v/>
      </c>
      <c r="K235" s="24" t="str">
        <f>IF(SUM('Control Sample Data'!$D$2:$O$97)=0,Calculations!CS236,Calculations!DU236)</f>
        <v/>
      </c>
      <c r="L235" s="24" t="str">
        <f>IF(SUM('Control Sample Data'!$D$2:$O$97)=0,Calculations!CT236,Calculations!DV236)</f>
        <v/>
      </c>
      <c r="M235" s="24" t="str">
        <f>IF(SUM('Control Sample Data'!$D$2:$O$97)=0,Calculations!CU236,Calculations!DW236)</f>
        <v/>
      </c>
      <c r="N235" s="24" t="str">
        <f>IF(SUM('Control Sample Data'!$D$2:$O$97)=0,Calculations!CV236,Calculations!DX236)</f>
        <v/>
      </c>
      <c r="O235" s="24" t="str">
        <f>IF(SUM('Control Sample Data'!$D$2:$O$97)=0,Calculations!CW236,Calculations!DY236)</f>
        <v/>
      </c>
      <c r="P235" s="24" t="str">
        <f>IF(SUM('Control Sample Data'!$D$2:$O$97)=0,Calculations!CX236,Calculations!DZ236)</f>
        <v/>
      </c>
      <c r="Q235" s="25" t="str">
        <f>IF(SUM('Control Sample Data'!$D$2:$O$97)=0,Calculations!CY236,Calculations!EA236)</f>
        <v/>
      </c>
    </row>
    <row r="236" spans="1:17" ht="15" customHeight="1" x14ac:dyDescent="0.25">
      <c r="A236" s="15" t="s">
        <v>4894</v>
      </c>
      <c r="B236" s="4">
        <f>'Gene Table'!B237</f>
        <v>43559</v>
      </c>
      <c r="C236" s="4" t="str">
        <f>'Gene Table'!C237</f>
        <v>TP53</v>
      </c>
      <c r="D236" s="4" t="str">
        <f>'Gene Table'!D237</f>
        <v>c.517G&gt;T</v>
      </c>
      <c r="E236" s="16" t="str">
        <f>'Gene Table'!E237</f>
        <v>SMPH034455A</v>
      </c>
      <c r="F236" s="23" t="str">
        <f>IF(SUM('Control Sample Data'!$D$2:$O$97)=0,Calculations!CN237,Calculations!DP237)</f>
        <v>Mutant</v>
      </c>
      <c r="G236" s="24" t="str">
        <f>IF(SUM('Control Sample Data'!$D$2:$O$97)=0,Calculations!CO237,Calculations!DQ237)</f>
        <v>WT</v>
      </c>
      <c r="H236" s="24" t="str">
        <f>IF(SUM('Control Sample Data'!$D$2:$O$97)=0,Calculations!CP237,Calculations!DR237)</f>
        <v/>
      </c>
      <c r="I236" s="24" t="str">
        <f>IF(SUM('Control Sample Data'!$D$2:$O$97)=0,Calculations!CQ237,Calculations!DS237)</f>
        <v/>
      </c>
      <c r="J236" s="24" t="str">
        <f>IF(SUM('Control Sample Data'!$D$2:$O$97)=0,Calculations!CR237,Calculations!DT237)</f>
        <v/>
      </c>
      <c r="K236" s="24" t="str">
        <f>IF(SUM('Control Sample Data'!$D$2:$O$97)=0,Calculations!CS237,Calculations!DU237)</f>
        <v/>
      </c>
      <c r="L236" s="24" t="str">
        <f>IF(SUM('Control Sample Data'!$D$2:$O$97)=0,Calculations!CT237,Calculations!DV237)</f>
        <v/>
      </c>
      <c r="M236" s="24" t="str">
        <f>IF(SUM('Control Sample Data'!$D$2:$O$97)=0,Calculations!CU237,Calculations!DW237)</f>
        <v/>
      </c>
      <c r="N236" s="24" t="str">
        <f>IF(SUM('Control Sample Data'!$D$2:$O$97)=0,Calculations!CV237,Calculations!DX237)</f>
        <v/>
      </c>
      <c r="O236" s="24" t="str">
        <f>IF(SUM('Control Sample Data'!$D$2:$O$97)=0,Calculations!CW237,Calculations!DY237)</f>
        <v/>
      </c>
      <c r="P236" s="24" t="str">
        <f>IF(SUM('Control Sample Data'!$D$2:$O$97)=0,Calculations!CX237,Calculations!DZ237)</f>
        <v/>
      </c>
      <c r="Q236" s="25" t="str">
        <f>IF(SUM('Control Sample Data'!$D$2:$O$97)=0,Calculations!CY237,Calculations!EA237)</f>
        <v/>
      </c>
    </row>
    <row r="237" spans="1:17" ht="15" customHeight="1" x14ac:dyDescent="0.25">
      <c r="A237" s="15" t="s">
        <v>4895</v>
      </c>
      <c r="B237" s="4">
        <f>'Gene Table'!B238</f>
        <v>10648</v>
      </c>
      <c r="C237" s="4" t="str">
        <f>'Gene Table'!C238</f>
        <v>TP53</v>
      </c>
      <c r="D237" s="4" t="str">
        <f>'Gene Table'!D238</f>
        <v>c.524G&gt;A</v>
      </c>
      <c r="E237" s="16" t="str">
        <f>'Gene Table'!E238</f>
        <v>SMPH014921A</v>
      </c>
      <c r="F237" s="23" t="str">
        <f>IF(SUM('Control Sample Data'!$D$2:$O$97)=0,Calculations!CN238,Calculations!DP238)</f>
        <v>WT</v>
      </c>
      <c r="G237" s="24" t="str">
        <f>IF(SUM('Control Sample Data'!$D$2:$O$97)=0,Calculations!CO238,Calculations!DQ238)</f>
        <v>WT</v>
      </c>
      <c r="H237" s="24" t="str">
        <f>IF(SUM('Control Sample Data'!$D$2:$O$97)=0,Calculations!CP238,Calculations!DR238)</f>
        <v/>
      </c>
      <c r="I237" s="24" t="str">
        <f>IF(SUM('Control Sample Data'!$D$2:$O$97)=0,Calculations!CQ238,Calculations!DS238)</f>
        <v/>
      </c>
      <c r="J237" s="24" t="str">
        <f>IF(SUM('Control Sample Data'!$D$2:$O$97)=0,Calculations!CR238,Calculations!DT238)</f>
        <v/>
      </c>
      <c r="K237" s="24" t="str">
        <f>IF(SUM('Control Sample Data'!$D$2:$O$97)=0,Calculations!CS238,Calculations!DU238)</f>
        <v/>
      </c>
      <c r="L237" s="24" t="str">
        <f>IF(SUM('Control Sample Data'!$D$2:$O$97)=0,Calculations!CT238,Calculations!DV238)</f>
        <v/>
      </c>
      <c r="M237" s="24" t="str">
        <f>IF(SUM('Control Sample Data'!$D$2:$O$97)=0,Calculations!CU238,Calculations!DW238)</f>
        <v/>
      </c>
      <c r="N237" s="24" t="str">
        <f>IF(SUM('Control Sample Data'!$D$2:$O$97)=0,Calculations!CV238,Calculations!DX238)</f>
        <v/>
      </c>
      <c r="O237" s="24" t="str">
        <f>IF(SUM('Control Sample Data'!$D$2:$O$97)=0,Calculations!CW238,Calculations!DY238)</f>
        <v/>
      </c>
      <c r="P237" s="24" t="str">
        <f>IF(SUM('Control Sample Data'!$D$2:$O$97)=0,Calculations!CX238,Calculations!DZ238)</f>
        <v/>
      </c>
      <c r="Q237" s="25" t="str">
        <f>IF(SUM('Control Sample Data'!$D$2:$O$97)=0,Calculations!CY238,Calculations!EA238)</f>
        <v/>
      </c>
    </row>
    <row r="238" spans="1:17" ht="15" customHeight="1" x14ac:dyDescent="0.25">
      <c r="A238" s="15" t="s">
        <v>4896</v>
      </c>
      <c r="B238" s="4">
        <f>'Gene Table'!B239</f>
        <v>10687</v>
      </c>
      <c r="C238" s="4" t="str">
        <f>'Gene Table'!C239</f>
        <v>TP53</v>
      </c>
      <c r="D238" s="4" t="str">
        <f>'Gene Table'!D239</f>
        <v>c.527G&gt;A</v>
      </c>
      <c r="E238" s="16" t="str">
        <f>'Gene Table'!E239</f>
        <v>SMPH015119A</v>
      </c>
      <c r="F238" s="23" t="str">
        <f>IF(SUM('Control Sample Data'!$D$2:$O$97)=0,Calculations!CN239,Calculations!DP239)</f>
        <v>WT</v>
      </c>
      <c r="G238" s="24" t="str">
        <f>IF(SUM('Control Sample Data'!$D$2:$O$97)=0,Calculations!CO239,Calculations!DQ239)</f>
        <v>WT</v>
      </c>
      <c r="H238" s="24" t="str">
        <f>IF(SUM('Control Sample Data'!$D$2:$O$97)=0,Calculations!CP239,Calculations!DR239)</f>
        <v/>
      </c>
      <c r="I238" s="24" t="str">
        <f>IF(SUM('Control Sample Data'!$D$2:$O$97)=0,Calculations!CQ239,Calculations!DS239)</f>
        <v/>
      </c>
      <c r="J238" s="24" t="str">
        <f>IF(SUM('Control Sample Data'!$D$2:$O$97)=0,Calculations!CR239,Calculations!DT239)</f>
        <v/>
      </c>
      <c r="K238" s="24" t="str">
        <f>IF(SUM('Control Sample Data'!$D$2:$O$97)=0,Calculations!CS239,Calculations!DU239)</f>
        <v/>
      </c>
      <c r="L238" s="24" t="str">
        <f>IF(SUM('Control Sample Data'!$D$2:$O$97)=0,Calculations!CT239,Calculations!DV239)</f>
        <v/>
      </c>
      <c r="M238" s="24" t="str">
        <f>IF(SUM('Control Sample Data'!$D$2:$O$97)=0,Calculations!CU239,Calculations!DW239)</f>
        <v/>
      </c>
      <c r="N238" s="24" t="str">
        <f>IF(SUM('Control Sample Data'!$D$2:$O$97)=0,Calculations!CV239,Calculations!DX239)</f>
        <v/>
      </c>
      <c r="O238" s="24" t="str">
        <f>IF(SUM('Control Sample Data'!$D$2:$O$97)=0,Calculations!CW239,Calculations!DY239)</f>
        <v/>
      </c>
      <c r="P238" s="24" t="str">
        <f>IF(SUM('Control Sample Data'!$D$2:$O$97)=0,Calculations!CX239,Calculations!DZ239)</f>
        <v/>
      </c>
      <c r="Q238" s="25" t="str">
        <f>IF(SUM('Control Sample Data'!$D$2:$O$97)=0,Calculations!CY239,Calculations!EA239)</f>
        <v/>
      </c>
    </row>
    <row r="239" spans="1:17" ht="15" customHeight="1" x14ac:dyDescent="0.25">
      <c r="A239" s="15" t="s">
        <v>4897</v>
      </c>
      <c r="B239" s="4">
        <f>'Gene Table'!B240</f>
        <v>10645</v>
      </c>
      <c r="C239" s="4" t="str">
        <f>'Gene Table'!C240</f>
        <v>TP53</v>
      </c>
      <c r="D239" s="4" t="str">
        <f>'Gene Table'!D240</f>
        <v>c.527G&gt;T</v>
      </c>
      <c r="E239" s="16" t="str">
        <f>'Gene Table'!E240</f>
        <v>SMPH014960A</v>
      </c>
      <c r="F239" s="23" t="str">
        <f>IF(SUM('Control Sample Data'!$D$2:$O$97)=0,Calculations!CN240,Calculations!DP240)</f>
        <v>Mutant</v>
      </c>
      <c r="G239" s="24" t="str">
        <f>IF(SUM('Control Sample Data'!$D$2:$O$97)=0,Calculations!CO240,Calculations!DQ240)</f>
        <v>WT</v>
      </c>
      <c r="H239" s="24" t="str">
        <f>IF(SUM('Control Sample Data'!$D$2:$O$97)=0,Calculations!CP240,Calculations!DR240)</f>
        <v/>
      </c>
      <c r="I239" s="24" t="str">
        <f>IF(SUM('Control Sample Data'!$D$2:$O$97)=0,Calculations!CQ240,Calculations!DS240)</f>
        <v/>
      </c>
      <c r="J239" s="24" t="str">
        <f>IF(SUM('Control Sample Data'!$D$2:$O$97)=0,Calculations!CR240,Calculations!DT240)</f>
        <v/>
      </c>
      <c r="K239" s="24" t="str">
        <f>IF(SUM('Control Sample Data'!$D$2:$O$97)=0,Calculations!CS240,Calculations!DU240)</f>
        <v/>
      </c>
      <c r="L239" s="24" t="str">
        <f>IF(SUM('Control Sample Data'!$D$2:$O$97)=0,Calculations!CT240,Calculations!DV240)</f>
        <v/>
      </c>
      <c r="M239" s="24" t="str">
        <f>IF(SUM('Control Sample Data'!$D$2:$O$97)=0,Calculations!CU240,Calculations!DW240)</f>
        <v/>
      </c>
      <c r="N239" s="24" t="str">
        <f>IF(SUM('Control Sample Data'!$D$2:$O$97)=0,Calculations!CV240,Calculations!DX240)</f>
        <v/>
      </c>
      <c r="O239" s="24" t="str">
        <f>IF(SUM('Control Sample Data'!$D$2:$O$97)=0,Calculations!CW240,Calculations!DY240)</f>
        <v/>
      </c>
      <c r="P239" s="24" t="str">
        <f>IF(SUM('Control Sample Data'!$D$2:$O$97)=0,Calculations!CX240,Calculations!DZ240)</f>
        <v/>
      </c>
      <c r="Q239" s="25" t="str">
        <f>IF(SUM('Control Sample Data'!$D$2:$O$97)=0,Calculations!CY240,Calculations!EA240)</f>
        <v/>
      </c>
    </row>
    <row r="240" spans="1:17" ht="15" customHeight="1" x14ac:dyDescent="0.25">
      <c r="A240" s="15" t="s">
        <v>4898</v>
      </c>
      <c r="B240" s="4">
        <f>'Gene Table'!B241</f>
        <v>10768</v>
      </c>
      <c r="C240" s="4" t="str">
        <f>'Gene Table'!C241</f>
        <v>TP53</v>
      </c>
      <c r="D240" s="4" t="str">
        <f>'Gene Table'!D241</f>
        <v>c.535C&gt;T</v>
      </c>
      <c r="E240" s="16" t="str">
        <f>'Gene Table'!E241</f>
        <v>SMPH015208A</v>
      </c>
      <c r="F240" s="23" t="str">
        <f>IF(SUM('Control Sample Data'!$D$2:$O$97)=0,Calculations!CN241,Calculations!DP241)</f>
        <v>WT</v>
      </c>
      <c r="G240" s="24" t="str">
        <f>IF(SUM('Control Sample Data'!$D$2:$O$97)=0,Calculations!CO241,Calculations!DQ241)</f>
        <v>WT</v>
      </c>
      <c r="H240" s="24" t="str">
        <f>IF(SUM('Control Sample Data'!$D$2:$O$97)=0,Calculations!CP241,Calculations!DR241)</f>
        <v/>
      </c>
      <c r="I240" s="24" t="str">
        <f>IF(SUM('Control Sample Data'!$D$2:$O$97)=0,Calculations!CQ241,Calculations!DS241)</f>
        <v/>
      </c>
      <c r="J240" s="24" t="str">
        <f>IF(SUM('Control Sample Data'!$D$2:$O$97)=0,Calculations!CR241,Calculations!DT241)</f>
        <v/>
      </c>
      <c r="K240" s="24" t="str">
        <f>IF(SUM('Control Sample Data'!$D$2:$O$97)=0,Calculations!CS241,Calculations!DU241)</f>
        <v/>
      </c>
      <c r="L240" s="24" t="str">
        <f>IF(SUM('Control Sample Data'!$D$2:$O$97)=0,Calculations!CT241,Calculations!DV241)</f>
        <v/>
      </c>
      <c r="M240" s="24" t="str">
        <f>IF(SUM('Control Sample Data'!$D$2:$O$97)=0,Calculations!CU241,Calculations!DW241)</f>
        <v/>
      </c>
      <c r="N240" s="24" t="str">
        <f>IF(SUM('Control Sample Data'!$D$2:$O$97)=0,Calculations!CV241,Calculations!DX241)</f>
        <v/>
      </c>
      <c r="O240" s="24" t="str">
        <f>IF(SUM('Control Sample Data'!$D$2:$O$97)=0,Calculations!CW241,Calculations!DY241)</f>
        <v/>
      </c>
      <c r="P240" s="24" t="str">
        <f>IF(SUM('Control Sample Data'!$D$2:$O$97)=0,Calculations!CX241,Calculations!DZ241)</f>
        <v/>
      </c>
      <c r="Q240" s="25" t="str">
        <f>IF(SUM('Control Sample Data'!$D$2:$O$97)=0,Calculations!CY241,Calculations!EA241)</f>
        <v/>
      </c>
    </row>
    <row r="241" spans="1:17" ht="15" customHeight="1" x14ac:dyDescent="0.25">
      <c r="A241" s="15" t="s">
        <v>4899</v>
      </c>
      <c r="B241" s="4">
        <f>'Gene Table'!B242</f>
        <v>10889</v>
      </c>
      <c r="C241" s="4" t="str">
        <f>'Gene Table'!C242</f>
        <v>TP53</v>
      </c>
      <c r="D241" s="4" t="str">
        <f>'Gene Table'!D242</f>
        <v>c.536A&gt;G</v>
      </c>
      <c r="E241" s="16" t="str">
        <f>'Gene Table'!E242</f>
        <v>SMPH015072A</v>
      </c>
      <c r="F241" s="23" t="str">
        <f>IF(SUM('Control Sample Data'!$D$2:$O$97)=0,Calculations!CN242,Calculations!DP242)</f>
        <v>WT</v>
      </c>
      <c r="G241" s="24" t="str">
        <f>IF(SUM('Control Sample Data'!$D$2:$O$97)=0,Calculations!CO242,Calculations!DQ242)</f>
        <v>WT</v>
      </c>
      <c r="H241" s="24" t="str">
        <f>IF(SUM('Control Sample Data'!$D$2:$O$97)=0,Calculations!CP242,Calculations!DR242)</f>
        <v/>
      </c>
      <c r="I241" s="24" t="str">
        <f>IF(SUM('Control Sample Data'!$D$2:$O$97)=0,Calculations!CQ242,Calculations!DS242)</f>
        <v/>
      </c>
      <c r="J241" s="24" t="str">
        <f>IF(SUM('Control Sample Data'!$D$2:$O$97)=0,Calculations!CR242,Calculations!DT242)</f>
        <v/>
      </c>
      <c r="K241" s="24" t="str">
        <f>IF(SUM('Control Sample Data'!$D$2:$O$97)=0,Calculations!CS242,Calculations!DU242)</f>
        <v/>
      </c>
      <c r="L241" s="24" t="str">
        <f>IF(SUM('Control Sample Data'!$D$2:$O$97)=0,Calculations!CT242,Calculations!DV242)</f>
        <v/>
      </c>
      <c r="M241" s="24" t="str">
        <f>IF(SUM('Control Sample Data'!$D$2:$O$97)=0,Calculations!CU242,Calculations!DW242)</f>
        <v/>
      </c>
      <c r="N241" s="24" t="str">
        <f>IF(SUM('Control Sample Data'!$D$2:$O$97)=0,Calculations!CV242,Calculations!DX242)</f>
        <v/>
      </c>
      <c r="O241" s="24" t="str">
        <f>IF(SUM('Control Sample Data'!$D$2:$O$97)=0,Calculations!CW242,Calculations!DY242)</f>
        <v/>
      </c>
      <c r="P241" s="24" t="str">
        <f>IF(SUM('Control Sample Data'!$D$2:$O$97)=0,Calculations!CX242,Calculations!DZ242)</f>
        <v/>
      </c>
      <c r="Q241" s="25" t="str">
        <f>IF(SUM('Control Sample Data'!$D$2:$O$97)=0,Calculations!CY242,Calculations!EA242)</f>
        <v/>
      </c>
    </row>
    <row r="242" spans="1:17" ht="15" customHeight="1" x14ac:dyDescent="0.25">
      <c r="A242" s="15" t="s">
        <v>4900</v>
      </c>
      <c r="B242" s="4">
        <f>'Gene Table'!B243</f>
        <v>43635</v>
      </c>
      <c r="C242" s="4" t="str">
        <f>'Gene Table'!C243</f>
        <v>TP53</v>
      </c>
      <c r="D242" s="4" t="str">
        <f>'Gene Table'!D243</f>
        <v>c.536A&gt;T</v>
      </c>
      <c r="E242" s="16" t="str">
        <f>'Gene Table'!E243</f>
        <v>SMPH034554A</v>
      </c>
      <c r="F242" s="23" t="str">
        <f>IF(SUM('Control Sample Data'!$D$2:$O$97)=0,Calculations!CN243,Calculations!DP243)</f>
        <v>WT</v>
      </c>
      <c r="G242" s="24" t="str">
        <f>IF(SUM('Control Sample Data'!$D$2:$O$97)=0,Calculations!CO243,Calculations!DQ243)</f>
        <v>WT</v>
      </c>
      <c r="H242" s="24" t="str">
        <f>IF(SUM('Control Sample Data'!$D$2:$O$97)=0,Calculations!CP243,Calculations!DR243)</f>
        <v/>
      </c>
      <c r="I242" s="24" t="str">
        <f>IF(SUM('Control Sample Data'!$D$2:$O$97)=0,Calculations!CQ243,Calculations!DS243)</f>
        <v/>
      </c>
      <c r="J242" s="24" t="str">
        <f>IF(SUM('Control Sample Data'!$D$2:$O$97)=0,Calculations!CR243,Calculations!DT243)</f>
        <v/>
      </c>
      <c r="K242" s="24" t="str">
        <f>IF(SUM('Control Sample Data'!$D$2:$O$97)=0,Calculations!CS243,Calculations!DU243)</f>
        <v/>
      </c>
      <c r="L242" s="24" t="str">
        <f>IF(SUM('Control Sample Data'!$D$2:$O$97)=0,Calculations!CT243,Calculations!DV243)</f>
        <v/>
      </c>
      <c r="M242" s="24" t="str">
        <f>IF(SUM('Control Sample Data'!$D$2:$O$97)=0,Calculations!CU243,Calculations!DW243)</f>
        <v/>
      </c>
      <c r="N242" s="24" t="str">
        <f>IF(SUM('Control Sample Data'!$D$2:$O$97)=0,Calculations!CV243,Calculations!DX243)</f>
        <v/>
      </c>
      <c r="O242" s="24" t="str">
        <f>IF(SUM('Control Sample Data'!$D$2:$O$97)=0,Calculations!CW243,Calculations!DY243)</f>
        <v/>
      </c>
      <c r="P242" s="24" t="str">
        <f>IF(SUM('Control Sample Data'!$D$2:$O$97)=0,Calculations!CX243,Calculations!DZ243)</f>
        <v/>
      </c>
      <c r="Q242" s="25" t="str">
        <f>IF(SUM('Control Sample Data'!$D$2:$O$97)=0,Calculations!CY243,Calculations!EA243)</f>
        <v/>
      </c>
    </row>
    <row r="243" spans="1:17" ht="15" customHeight="1" x14ac:dyDescent="0.25">
      <c r="A243" s="15" t="s">
        <v>4901</v>
      </c>
      <c r="B243" s="4">
        <f>'Gene Table'!B244</f>
        <v>10733</v>
      </c>
      <c r="C243" s="4" t="str">
        <f>'Gene Table'!C244</f>
        <v>TP53</v>
      </c>
      <c r="D243" s="4" t="str">
        <f>'Gene Table'!D244</f>
        <v>c.574C&gt;T</v>
      </c>
      <c r="E243" s="16" t="str">
        <f>'Gene Table'!E244</f>
        <v>SMPH015161A</v>
      </c>
      <c r="F243" s="23" t="str">
        <f>IF(SUM('Control Sample Data'!$D$2:$O$97)=0,Calculations!CN244,Calculations!DP244)</f>
        <v>WT</v>
      </c>
      <c r="G243" s="24" t="str">
        <f>IF(SUM('Control Sample Data'!$D$2:$O$97)=0,Calculations!CO244,Calculations!DQ244)</f>
        <v>WT</v>
      </c>
      <c r="H243" s="24" t="str">
        <f>IF(SUM('Control Sample Data'!$D$2:$O$97)=0,Calculations!CP244,Calculations!DR244)</f>
        <v/>
      </c>
      <c r="I243" s="24" t="str">
        <f>IF(SUM('Control Sample Data'!$D$2:$O$97)=0,Calculations!CQ244,Calculations!DS244)</f>
        <v/>
      </c>
      <c r="J243" s="24" t="str">
        <f>IF(SUM('Control Sample Data'!$D$2:$O$97)=0,Calculations!CR244,Calculations!DT244)</f>
        <v/>
      </c>
      <c r="K243" s="24" t="str">
        <f>IF(SUM('Control Sample Data'!$D$2:$O$97)=0,Calculations!CS244,Calculations!DU244)</f>
        <v/>
      </c>
      <c r="L243" s="24" t="str">
        <f>IF(SUM('Control Sample Data'!$D$2:$O$97)=0,Calculations!CT244,Calculations!DV244)</f>
        <v/>
      </c>
      <c r="M243" s="24" t="str">
        <f>IF(SUM('Control Sample Data'!$D$2:$O$97)=0,Calculations!CU244,Calculations!DW244)</f>
        <v/>
      </c>
      <c r="N243" s="24" t="str">
        <f>IF(SUM('Control Sample Data'!$D$2:$O$97)=0,Calculations!CV244,Calculations!DX244)</f>
        <v/>
      </c>
      <c r="O243" s="24" t="str">
        <f>IF(SUM('Control Sample Data'!$D$2:$O$97)=0,Calculations!CW244,Calculations!DY244)</f>
        <v/>
      </c>
      <c r="P243" s="24" t="str">
        <f>IF(SUM('Control Sample Data'!$D$2:$O$97)=0,Calculations!CX244,Calculations!DZ244)</f>
        <v/>
      </c>
      <c r="Q243" s="25" t="str">
        <f>IF(SUM('Control Sample Data'!$D$2:$O$97)=0,Calculations!CY244,Calculations!EA244)</f>
        <v/>
      </c>
    </row>
    <row r="244" spans="1:17" ht="15" customHeight="1" x14ac:dyDescent="0.25">
      <c r="A244" s="15" t="s">
        <v>4902</v>
      </c>
      <c r="B244" s="4">
        <f>'Gene Table'!B245</f>
        <v>10672</v>
      </c>
      <c r="C244" s="4" t="str">
        <f>'Gene Table'!C245</f>
        <v>TP53</v>
      </c>
      <c r="D244" s="4" t="str">
        <f>'Gene Table'!D245</f>
        <v>c.577C&gt;T</v>
      </c>
      <c r="E244" s="16" t="str">
        <f>'Gene Table'!E245</f>
        <v>SMPH015192A</v>
      </c>
      <c r="F244" s="23" t="str">
        <f>IF(SUM('Control Sample Data'!$D$2:$O$97)=0,Calculations!CN245,Calculations!DP245)</f>
        <v>WT</v>
      </c>
      <c r="G244" s="24" t="str">
        <f>IF(SUM('Control Sample Data'!$D$2:$O$97)=0,Calculations!CO245,Calculations!DQ245)</f>
        <v>WT</v>
      </c>
      <c r="H244" s="24" t="str">
        <f>IF(SUM('Control Sample Data'!$D$2:$O$97)=0,Calculations!CP245,Calculations!DR245)</f>
        <v/>
      </c>
      <c r="I244" s="24" t="str">
        <f>IF(SUM('Control Sample Data'!$D$2:$O$97)=0,Calculations!CQ245,Calculations!DS245)</f>
        <v/>
      </c>
      <c r="J244" s="24" t="str">
        <f>IF(SUM('Control Sample Data'!$D$2:$O$97)=0,Calculations!CR245,Calculations!DT245)</f>
        <v/>
      </c>
      <c r="K244" s="24" t="str">
        <f>IF(SUM('Control Sample Data'!$D$2:$O$97)=0,Calculations!CS245,Calculations!DU245)</f>
        <v/>
      </c>
      <c r="L244" s="24" t="str">
        <f>IF(SUM('Control Sample Data'!$D$2:$O$97)=0,Calculations!CT245,Calculations!DV245)</f>
        <v/>
      </c>
      <c r="M244" s="24" t="str">
        <f>IF(SUM('Control Sample Data'!$D$2:$O$97)=0,Calculations!CU245,Calculations!DW245)</f>
        <v/>
      </c>
      <c r="N244" s="24" t="str">
        <f>IF(SUM('Control Sample Data'!$D$2:$O$97)=0,Calculations!CV245,Calculations!DX245)</f>
        <v/>
      </c>
      <c r="O244" s="24" t="str">
        <f>IF(SUM('Control Sample Data'!$D$2:$O$97)=0,Calculations!CW245,Calculations!DY245)</f>
        <v/>
      </c>
      <c r="P244" s="24" t="str">
        <f>IF(SUM('Control Sample Data'!$D$2:$O$97)=0,Calculations!CX245,Calculations!DZ245)</f>
        <v/>
      </c>
      <c r="Q244" s="25" t="str">
        <f>IF(SUM('Control Sample Data'!$D$2:$O$97)=0,Calculations!CY245,Calculations!EA245)</f>
        <v/>
      </c>
    </row>
    <row r="245" spans="1:17" ht="15" customHeight="1" x14ac:dyDescent="0.25">
      <c r="A245" s="15" t="s">
        <v>4903</v>
      </c>
      <c r="B245" s="4">
        <f>'Gene Table'!B246</f>
        <v>10742</v>
      </c>
      <c r="C245" s="4" t="str">
        <f>'Gene Table'!C246</f>
        <v>TP53</v>
      </c>
      <c r="D245" s="4" t="str">
        <f>'Gene Table'!D246</f>
        <v>c.578A&gt;G</v>
      </c>
      <c r="E245" s="16" t="str">
        <f>'Gene Table'!E246</f>
        <v>SMPH014975A</v>
      </c>
      <c r="F245" s="23" t="str">
        <f>IF(SUM('Control Sample Data'!$D$2:$O$97)=0,Calculations!CN246,Calculations!DP246)</f>
        <v>WT</v>
      </c>
      <c r="G245" s="24" t="str">
        <f>IF(SUM('Control Sample Data'!$D$2:$O$97)=0,Calculations!CO246,Calculations!DQ246)</f>
        <v>WT</v>
      </c>
      <c r="H245" s="24" t="str">
        <f>IF(SUM('Control Sample Data'!$D$2:$O$97)=0,Calculations!CP246,Calculations!DR246)</f>
        <v/>
      </c>
      <c r="I245" s="24" t="str">
        <f>IF(SUM('Control Sample Data'!$D$2:$O$97)=0,Calculations!CQ246,Calculations!DS246)</f>
        <v/>
      </c>
      <c r="J245" s="24" t="str">
        <f>IF(SUM('Control Sample Data'!$D$2:$O$97)=0,Calculations!CR246,Calculations!DT246)</f>
        <v/>
      </c>
      <c r="K245" s="24" t="str">
        <f>IF(SUM('Control Sample Data'!$D$2:$O$97)=0,Calculations!CS246,Calculations!DU246)</f>
        <v/>
      </c>
      <c r="L245" s="24" t="str">
        <f>IF(SUM('Control Sample Data'!$D$2:$O$97)=0,Calculations!CT246,Calculations!DV246)</f>
        <v/>
      </c>
      <c r="M245" s="24" t="str">
        <f>IF(SUM('Control Sample Data'!$D$2:$O$97)=0,Calculations!CU246,Calculations!DW246)</f>
        <v/>
      </c>
      <c r="N245" s="24" t="str">
        <f>IF(SUM('Control Sample Data'!$D$2:$O$97)=0,Calculations!CV246,Calculations!DX246)</f>
        <v/>
      </c>
      <c r="O245" s="24" t="str">
        <f>IF(SUM('Control Sample Data'!$D$2:$O$97)=0,Calculations!CW246,Calculations!DY246)</f>
        <v/>
      </c>
      <c r="P245" s="24" t="str">
        <f>IF(SUM('Control Sample Data'!$D$2:$O$97)=0,Calculations!CX246,Calculations!DZ246)</f>
        <v/>
      </c>
      <c r="Q245" s="25" t="str">
        <f>IF(SUM('Control Sample Data'!$D$2:$O$97)=0,Calculations!CY246,Calculations!EA246)</f>
        <v/>
      </c>
    </row>
    <row r="246" spans="1:17" ht="15" customHeight="1" x14ac:dyDescent="0.25">
      <c r="A246" s="15" t="s">
        <v>4904</v>
      </c>
      <c r="B246" s="4">
        <f>'Gene Table'!B247</f>
        <v>11066</v>
      </c>
      <c r="C246" s="4" t="str">
        <f>'Gene Table'!C247</f>
        <v>TP53</v>
      </c>
      <c r="D246" s="4" t="str">
        <f>'Gene Table'!D247</f>
        <v>c.578A&gt;T</v>
      </c>
      <c r="E246" s="16" t="str">
        <f>'Gene Table'!E247</f>
        <v>SMPH014968A</v>
      </c>
      <c r="F246" s="23" t="str">
        <f>IF(SUM('Control Sample Data'!$D$2:$O$97)=0,Calculations!CN247,Calculations!DP247)</f>
        <v>Mutant</v>
      </c>
      <c r="G246" s="24" t="str">
        <f>IF(SUM('Control Sample Data'!$D$2:$O$97)=0,Calculations!CO247,Calculations!DQ247)</f>
        <v>WT</v>
      </c>
      <c r="H246" s="24" t="str">
        <f>IF(SUM('Control Sample Data'!$D$2:$O$97)=0,Calculations!CP247,Calculations!DR247)</f>
        <v/>
      </c>
      <c r="I246" s="24" t="str">
        <f>IF(SUM('Control Sample Data'!$D$2:$O$97)=0,Calculations!CQ247,Calculations!DS247)</f>
        <v/>
      </c>
      <c r="J246" s="24" t="str">
        <f>IF(SUM('Control Sample Data'!$D$2:$O$97)=0,Calculations!CR247,Calculations!DT247)</f>
        <v/>
      </c>
      <c r="K246" s="24" t="str">
        <f>IF(SUM('Control Sample Data'!$D$2:$O$97)=0,Calculations!CS247,Calculations!DU247)</f>
        <v/>
      </c>
      <c r="L246" s="24" t="str">
        <f>IF(SUM('Control Sample Data'!$D$2:$O$97)=0,Calculations!CT247,Calculations!DV247)</f>
        <v/>
      </c>
      <c r="M246" s="24" t="str">
        <f>IF(SUM('Control Sample Data'!$D$2:$O$97)=0,Calculations!CU247,Calculations!DW247)</f>
        <v/>
      </c>
      <c r="N246" s="24" t="str">
        <f>IF(SUM('Control Sample Data'!$D$2:$O$97)=0,Calculations!CV247,Calculations!DX247)</f>
        <v/>
      </c>
      <c r="O246" s="24" t="str">
        <f>IF(SUM('Control Sample Data'!$D$2:$O$97)=0,Calculations!CW247,Calculations!DY247)</f>
        <v/>
      </c>
      <c r="P246" s="24" t="str">
        <f>IF(SUM('Control Sample Data'!$D$2:$O$97)=0,Calculations!CX247,Calculations!DZ247)</f>
        <v/>
      </c>
      <c r="Q246" s="25" t="str">
        <f>IF(SUM('Control Sample Data'!$D$2:$O$97)=0,Calculations!CY247,Calculations!EA247)</f>
        <v/>
      </c>
    </row>
    <row r="247" spans="1:17" ht="15" customHeight="1" x14ac:dyDescent="0.25">
      <c r="A247" s="15" t="s">
        <v>4905</v>
      </c>
      <c r="B247" s="4">
        <f>'Gene Table'!B248</f>
        <v>44571</v>
      </c>
      <c r="C247" s="4" t="str">
        <f>'Gene Table'!C248</f>
        <v>TP53</v>
      </c>
      <c r="D247" s="4" t="str">
        <f>'Gene Table'!D248</f>
        <v>c.581T&gt;G</v>
      </c>
      <c r="E247" s="16" t="str">
        <f>'Gene Table'!E248</f>
        <v>SMPH034553A</v>
      </c>
      <c r="F247" s="23" t="str">
        <f>IF(SUM('Control Sample Data'!$D$2:$O$97)=0,Calculations!CN248,Calculations!DP248)</f>
        <v>WT</v>
      </c>
      <c r="G247" s="24" t="str">
        <f>IF(SUM('Control Sample Data'!$D$2:$O$97)=0,Calculations!CO248,Calculations!DQ248)</f>
        <v>WT</v>
      </c>
      <c r="H247" s="24" t="str">
        <f>IF(SUM('Control Sample Data'!$D$2:$O$97)=0,Calculations!CP248,Calculations!DR248)</f>
        <v/>
      </c>
      <c r="I247" s="24" t="str">
        <f>IF(SUM('Control Sample Data'!$D$2:$O$97)=0,Calculations!CQ248,Calculations!DS248)</f>
        <v/>
      </c>
      <c r="J247" s="24" t="str">
        <f>IF(SUM('Control Sample Data'!$D$2:$O$97)=0,Calculations!CR248,Calculations!DT248)</f>
        <v/>
      </c>
      <c r="K247" s="24" t="str">
        <f>IF(SUM('Control Sample Data'!$D$2:$O$97)=0,Calculations!CS248,Calculations!DU248)</f>
        <v/>
      </c>
      <c r="L247" s="24" t="str">
        <f>IF(SUM('Control Sample Data'!$D$2:$O$97)=0,Calculations!CT248,Calculations!DV248)</f>
        <v/>
      </c>
      <c r="M247" s="24" t="str">
        <f>IF(SUM('Control Sample Data'!$D$2:$O$97)=0,Calculations!CU248,Calculations!DW248)</f>
        <v/>
      </c>
      <c r="N247" s="24" t="str">
        <f>IF(SUM('Control Sample Data'!$D$2:$O$97)=0,Calculations!CV248,Calculations!DX248)</f>
        <v/>
      </c>
      <c r="O247" s="24" t="str">
        <f>IF(SUM('Control Sample Data'!$D$2:$O$97)=0,Calculations!CW248,Calculations!DY248)</f>
        <v/>
      </c>
      <c r="P247" s="24" t="str">
        <f>IF(SUM('Control Sample Data'!$D$2:$O$97)=0,Calculations!CX248,Calculations!DZ248)</f>
        <v/>
      </c>
      <c r="Q247" s="25" t="str">
        <f>IF(SUM('Control Sample Data'!$D$2:$O$97)=0,Calculations!CY248,Calculations!EA248)</f>
        <v/>
      </c>
    </row>
    <row r="248" spans="1:17" ht="15" customHeight="1" x14ac:dyDescent="0.25">
      <c r="A248" s="15" t="s">
        <v>4906</v>
      </c>
      <c r="B248" s="4">
        <f>'Gene Table'!B249</f>
        <v>11089</v>
      </c>
      <c r="C248" s="4" t="str">
        <f>'Gene Table'!C249</f>
        <v>TP53</v>
      </c>
      <c r="D248" s="4" t="str">
        <f>'Gene Table'!D249</f>
        <v>c.584T&gt;C</v>
      </c>
      <c r="E248" s="16" t="str">
        <f>'Gene Table'!E249</f>
        <v>SMPH015069A</v>
      </c>
      <c r="F248" s="23" t="str">
        <f>IF(SUM('Control Sample Data'!$D$2:$O$97)=0,Calculations!CN249,Calculations!DP249)</f>
        <v>WT</v>
      </c>
      <c r="G248" s="24" t="str">
        <f>IF(SUM('Control Sample Data'!$D$2:$O$97)=0,Calculations!CO249,Calculations!DQ249)</f>
        <v>WT</v>
      </c>
      <c r="H248" s="24" t="str">
        <f>IF(SUM('Control Sample Data'!$D$2:$O$97)=0,Calculations!CP249,Calculations!DR249)</f>
        <v/>
      </c>
      <c r="I248" s="24" t="str">
        <f>IF(SUM('Control Sample Data'!$D$2:$O$97)=0,Calculations!CQ249,Calculations!DS249)</f>
        <v/>
      </c>
      <c r="J248" s="24" t="str">
        <f>IF(SUM('Control Sample Data'!$D$2:$O$97)=0,Calculations!CR249,Calculations!DT249)</f>
        <v/>
      </c>
      <c r="K248" s="24" t="str">
        <f>IF(SUM('Control Sample Data'!$D$2:$O$97)=0,Calculations!CS249,Calculations!DU249)</f>
        <v/>
      </c>
      <c r="L248" s="24" t="str">
        <f>IF(SUM('Control Sample Data'!$D$2:$O$97)=0,Calculations!CT249,Calculations!DV249)</f>
        <v/>
      </c>
      <c r="M248" s="24" t="str">
        <f>IF(SUM('Control Sample Data'!$D$2:$O$97)=0,Calculations!CU249,Calculations!DW249)</f>
        <v/>
      </c>
      <c r="N248" s="24" t="str">
        <f>IF(SUM('Control Sample Data'!$D$2:$O$97)=0,Calculations!CV249,Calculations!DX249)</f>
        <v/>
      </c>
      <c r="O248" s="24" t="str">
        <f>IF(SUM('Control Sample Data'!$D$2:$O$97)=0,Calculations!CW249,Calculations!DY249)</f>
        <v/>
      </c>
      <c r="P248" s="24" t="str">
        <f>IF(SUM('Control Sample Data'!$D$2:$O$97)=0,Calculations!CX249,Calculations!DZ249)</f>
        <v/>
      </c>
      <c r="Q248" s="25" t="str">
        <f>IF(SUM('Control Sample Data'!$D$2:$O$97)=0,Calculations!CY249,Calculations!EA249)</f>
        <v/>
      </c>
    </row>
    <row r="249" spans="1:17" ht="15" customHeight="1" x14ac:dyDescent="0.25">
      <c r="A249" s="15" t="s">
        <v>4907</v>
      </c>
      <c r="B249" s="4">
        <f>'Gene Table'!B250</f>
        <v>10705</v>
      </c>
      <c r="C249" s="4" t="str">
        <f>'Gene Table'!C250</f>
        <v>TP53</v>
      </c>
      <c r="D249" s="4" t="str">
        <f>'Gene Table'!D250</f>
        <v>c.586C&gt;T</v>
      </c>
      <c r="E249" s="16" t="str">
        <f>'Gene Table'!E250</f>
        <v>SMPH014949A</v>
      </c>
      <c r="F249" s="23" t="str">
        <f>IF(SUM('Control Sample Data'!$D$2:$O$97)=0,Calculations!CN250,Calculations!DP250)</f>
        <v>Mutant</v>
      </c>
      <c r="G249" s="24" t="str">
        <f>IF(SUM('Control Sample Data'!$D$2:$O$97)=0,Calculations!CO250,Calculations!DQ250)</f>
        <v>WT</v>
      </c>
      <c r="H249" s="24" t="str">
        <f>IF(SUM('Control Sample Data'!$D$2:$O$97)=0,Calculations!CP250,Calculations!DR250)</f>
        <v/>
      </c>
      <c r="I249" s="24" t="str">
        <f>IF(SUM('Control Sample Data'!$D$2:$O$97)=0,Calculations!CQ250,Calculations!DS250)</f>
        <v/>
      </c>
      <c r="J249" s="24" t="str">
        <f>IF(SUM('Control Sample Data'!$D$2:$O$97)=0,Calculations!CR250,Calculations!DT250)</f>
        <v/>
      </c>
      <c r="K249" s="24" t="str">
        <f>IF(SUM('Control Sample Data'!$D$2:$O$97)=0,Calculations!CS250,Calculations!DU250)</f>
        <v/>
      </c>
      <c r="L249" s="24" t="str">
        <f>IF(SUM('Control Sample Data'!$D$2:$O$97)=0,Calculations!CT250,Calculations!DV250)</f>
        <v/>
      </c>
      <c r="M249" s="24" t="str">
        <f>IF(SUM('Control Sample Data'!$D$2:$O$97)=0,Calculations!CU250,Calculations!DW250)</f>
        <v/>
      </c>
      <c r="N249" s="24" t="str">
        <f>IF(SUM('Control Sample Data'!$D$2:$O$97)=0,Calculations!CV250,Calculations!DX250)</f>
        <v/>
      </c>
      <c r="O249" s="24" t="str">
        <f>IF(SUM('Control Sample Data'!$D$2:$O$97)=0,Calculations!CW250,Calculations!DY250)</f>
        <v/>
      </c>
      <c r="P249" s="24" t="str">
        <f>IF(SUM('Control Sample Data'!$D$2:$O$97)=0,Calculations!CX250,Calculations!DZ250)</f>
        <v/>
      </c>
      <c r="Q249" s="25" t="str">
        <f>IF(SUM('Control Sample Data'!$D$2:$O$97)=0,Calculations!CY250,Calculations!EA250)</f>
        <v/>
      </c>
    </row>
    <row r="250" spans="1:17" ht="15" customHeight="1" x14ac:dyDescent="0.25">
      <c r="A250" s="15" t="s">
        <v>4908</v>
      </c>
      <c r="B250" s="4">
        <f>'Gene Table'!B251</f>
        <v>43947</v>
      </c>
      <c r="C250" s="4" t="str">
        <f>'Gene Table'!C251</f>
        <v>TP53</v>
      </c>
      <c r="D250" s="4" t="str">
        <f>'Gene Table'!D251</f>
        <v>c.614A&gt;G</v>
      </c>
      <c r="E250" s="16" t="str">
        <f>'Gene Table'!E251</f>
        <v>SMPH034421A</v>
      </c>
      <c r="F250" s="23" t="str">
        <f>IF(SUM('Control Sample Data'!$D$2:$O$97)=0,Calculations!CN251,Calculations!DP251)</f>
        <v>WT</v>
      </c>
      <c r="G250" s="24" t="str">
        <f>IF(SUM('Control Sample Data'!$D$2:$O$97)=0,Calculations!CO251,Calculations!DQ251)</f>
        <v>WT</v>
      </c>
      <c r="H250" s="24" t="str">
        <f>IF(SUM('Control Sample Data'!$D$2:$O$97)=0,Calculations!CP251,Calculations!DR251)</f>
        <v/>
      </c>
      <c r="I250" s="24" t="str">
        <f>IF(SUM('Control Sample Data'!$D$2:$O$97)=0,Calculations!CQ251,Calculations!DS251)</f>
        <v/>
      </c>
      <c r="J250" s="24" t="str">
        <f>IF(SUM('Control Sample Data'!$D$2:$O$97)=0,Calculations!CR251,Calculations!DT251)</f>
        <v/>
      </c>
      <c r="K250" s="24" t="str">
        <f>IF(SUM('Control Sample Data'!$D$2:$O$97)=0,Calculations!CS251,Calculations!DU251)</f>
        <v/>
      </c>
      <c r="L250" s="24" t="str">
        <f>IF(SUM('Control Sample Data'!$D$2:$O$97)=0,Calculations!CT251,Calculations!DV251)</f>
        <v/>
      </c>
      <c r="M250" s="24" t="str">
        <f>IF(SUM('Control Sample Data'!$D$2:$O$97)=0,Calculations!CU251,Calculations!DW251)</f>
        <v/>
      </c>
      <c r="N250" s="24" t="str">
        <f>IF(SUM('Control Sample Data'!$D$2:$O$97)=0,Calculations!CV251,Calculations!DX251)</f>
        <v/>
      </c>
      <c r="O250" s="24" t="str">
        <f>IF(SUM('Control Sample Data'!$D$2:$O$97)=0,Calculations!CW251,Calculations!DY251)</f>
        <v/>
      </c>
      <c r="P250" s="24" t="str">
        <f>IF(SUM('Control Sample Data'!$D$2:$O$97)=0,Calculations!CX251,Calculations!DZ251)</f>
        <v/>
      </c>
      <c r="Q250" s="25" t="str">
        <f>IF(SUM('Control Sample Data'!$D$2:$O$97)=0,Calculations!CY251,Calculations!EA251)</f>
        <v/>
      </c>
    </row>
    <row r="251" spans="1:17" ht="15" customHeight="1" x14ac:dyDescent="0.25">
      <c r="A251" s="15" t="s">
        <v>4909</v>
      </c>
      <c r="B251" s="4">
        <f>'Gene Table'!B252</f>
        <v>6482</v>
      </c>
      <c r="C251" s="4" t="str">
        <f>'Gene Table'!C252</f>
        <v>TP53</v>
      </c>
      <c r="D251" s="4" t="str">
        <f>'Gene Table'!D252</f>
        <v>c.625_626delAG</v>
      </c>
      <c r="E251" s="16" t="str">
        <f>'Gene Table'!E252</f>
        <v>SMPH015175A</v>
      </c>
      <c r="F251" s="23" t="str">
        <f>IF(SUM('Control Sample Data'!$D$2:$O$97)=0,Calculations!CN252,Calculations!DP252)</f>
        <v>WT</v>
      </c>
      <c r="G251" s="24" t="str">
        <f>IF(SUM('Control Sample Data'!$D$2:$O$97)=0,Calculations!CO252,Calculations!DQ252)</f>
        <v>WT</v>
      </c>
      <c r="H251" s="24" t="str">
        <f>IF(SUM('Control Sample Data'!$D$2:$O$97)=0,Calculations!CP252,Calculations!DR252)</f>
        <v/>
      </c>
      <c r="I251" s="24" t="str">
        <f>IF(SUM('Control Sample Data'!$D$2:$O$97)=0,Calculations!CQ252,Calculations!DS252)</f>
        <v/>
      </c>
      <c r="J251" s="24" t="str">
        <f>IF(SUM('Control Sample Data'!$D$2:$O$97)=0,Calculations!CR252,Calculations!DT252)</f>
        <v/>
      </c>
      <c r="K251" s="24" t="str">
        <f>IF(SUM('Control Sample Data'!$D$2:$O$97)=0,Calculations!CS252,Calculations!DU252)</f>
        <v/>
      </c>
      <c r="L251" s="24" t="str">
        <f>IF(SUM('Control Sample Data'!$D$2:$O$97)=0,Calculations!CT252,Calculations!DV252)</f>
        <v/>
      </c>
      <c r="M251" s="24" t="str">
        <f>IF(SUM('Control Sample Data'!$D$2:$O$97)=0,Calculations!CU252,Calculations!DW252)</f>
        <v/>
      </c>
      <c r="N251" s="24" t="str">
        <f>IF(SUM('Control Sample Data'!$D$2:$O$97)=0,Calculations!CV252,Calculations!DX252)</f>
        <v/>
      </c>
      <c r="O251" s="24" t="str">
        <f>IF(SUM('Control Sample Data'!$D$2:$O$97)=0,Calculations!CW252,Calculations!DY252)</f>
        <v/>
      </c>
      <c r="P251" s="24" t="str">
        <f>IF(SUM('Control Sample Data'!$D$2:$O$97)=0,Calculations!CX252,Calculations!DZ252)</f>
        <v/>
      </c>
      <c r="Q251" s="25" t="str">
        <f>IF(SUM('Control Sample Data'!$D$2:$O$97)=0,Calculations!CY252,Calculations!EA252)</f>
        <v/>
      </c>
    </row>
    <row r="252" spans="1:17" ht="15" customHeight="1" x14ac:dyDescent="0.25">
      <c r="A252" s="15" t="s">
        <v>4910</v>
      </c>
      <c r="B252" s="4">
        <f>'Gene Table'!B253</f>
        <v>10654</v>
      </c>
      <c r="C252" s="4" t="str">
        <f>'Gene Table'!C253</f>
        <v>TP53</v>
      </c>
      <c r="D252" s="4" t="str">
        <f>'Gene Table'!D253</f>
        <v>c.637C&gt;T</v>
      </c>
      <c r="E252" s="16" t="str">
        <f>'Gene Table'!E253</f>
        <v>SMPH014928A</v>
      </c>
      <c r="F252" s="23" t="str">
        <f>IF(SUM('Control Sample Data'!$D$2:$O$97)=0,Calculations!CN253,Calculations!DP253)</f>
        <v>WT</v>
      </c>
      <c r="G252" s="24" t="str">
        <f>IF(SUM('Control Sample Data'!$D$2:$O$97)=0,Calculations!CO253,Calculations!DQ253)</f>
        <v>WT</v>
      </c>
      <c r="H252" s="24" t="str">
        <f>IF(SUM('Control Sample Data'!$D$2:$O$97)=0,Calculations!CP253,Calculations!DR253)</f>
        <v/>
      </c>
      <c r="I252" s="24" t="str">
        <f>IF(SUM('Control Sample Data'!$D$2:$O$97)=0,Calculations!CQ253,Calculations!DS253)</f>
        <v/>
      </c>
      <c r="J252" s="24" t="str">
        <f>IF(SUM('Control Sample Data'!$D$2:$O$97)=0,Calculations!CR253,Calculations!DT253)</f>
        <v/>
      </c>
      <c r="K252" s="24" t="str">
        <f>IF(SUM('Control Sample Data'!$D$2:$O$97)=0,Calculations!CS253,Calculations!DU253)</f>
        <v/>
      </c>
      <c r="L252" s="24" t="str">
        <f>IF(SUM('Control Sample Data'!$D$2:$O$97)=0,Calculations!CT253,Calculations!DV253)</f>
        <v/>
      </c>
      <c r="M252" s="24" t="str">
        <f>IF(SUM('Control Sample Data'!$D$2:$O$97)=0,Calculations!CU253,Calculations!DW253)</f>
        <v/>
      </c>
      <c r="N252" s="24" t="str">
        <f>IF(SUM('Control Sample Data'!$D$2:$O$97)=0,Calculations!CV253,Calculations!DX253)</f>
        <v/>
      </c>
      <c r="O252" s="24" t="str">
        <f>IF(SUM('Control Sample Data'!$D$2:$O$97)=0,Calculations!CW253,Calculations!DY253)</f>
        <v/>
      </c>
      <c r="P252" s="24" t="str">
        <f>IF(SUM('Control Sample Data'!$D$2:$O$97)=0,Calculations!CX253,Calculations!DZ253)</f>
        <v/>
      </c>
      <c r="Q252" s="25" t="str">
        <f>IF(SUM('Control Sample Data'!$D$2:$O$97)=0,Calculations!CY253,Calculations!EA253)</f>
        <v/>
      </c>
    </row>
    <row r="253" spans="1:17" ht="15" customHeight="1" x14ac:dyDescent="0.25">
      <c r="A253" s="15" t="s">
        <v>4911</v>
      </c>
      <c r="B253" s="4">
        <f>'Gene Table'!B254</f>
        <v>43650</v>
      </c>
      <c r="C253" s="4" t="str">
        <f>'Gene Table'!C254</f>
        <v>TP53</v>
      </c>
      <c r="D253" s="4" t="str">
        <f>'Gene Table'!D254</f>
        <v>c.638G&gt;T</v>
      </c>
      <c r="E253" s="16" t="str">
        <f>'Gene Table'!E254</f>
        <v>SMPH034475A</v>
      </c>
      <c r="F253" s="23" t="str">
        <f>IF(SUM('Control Sample Data'!$D$2:$O$97)=0,Calculations!CN254,Calculations!DP254)</f>
        <v>WT</v>
      </c>
      <c r="G253" s="24" t="str">
        <f>IF(SUM('Control Sample Data'!$D$2:$O$97)=0,Calculations!CO254,Calculations!DQ254)</f>
        <v>WT</v>
      </c>
      <c r="H253" s="24" t="str">
        <f>IF(SUM('Control Sample Data'!$D$2:$O$97)=0,Calculations!CP254,Calculations!DR254)</f>
        <v/>
      </c>
      <c r="I253" s="24" t="str">
        <f>IF(SUM('Control Sample Data'!$D$2:$O$97)=0,Calculations!CQ254,Calculations!DS254)</f>
        <v/>
      </c>
      <c r="J253" s="24" t="str">
        <f>IF(SUM('Control Sample Data'!$D$2:$O$97)=0,Calculations!CR254,Calculations!DT254)</f>
        <v/>
      </c>
      <c r="K253" s="24" t="str">
        <f>IF(SUM('Control Sample Data'!$D$2:$O$97)=0,Calculations!CS254,Calculations!DU254)</f>
        <v/>
      </c>
      <c r="L253" s="24" t="str">
        <f>IF(SUM('Control Sample Data'!$D$2:$O$97)=0,Calculations!CT254,Calculations!DV254)</f>
        <v/>
      </c>
      <c r="M253" s="24" t="str">
        <f>IF(SUM('Control Sample Data'!$D$2:$O$97)=0,Calculations!CU254,Calculations!DW254)</f>
        <v/>
      </c>
      <c r="N253" s="24" t="str">
        <f>IF(SUM('Control Sample Data'!$D$2:$O$97)=0,Calculations!CV254,Calculations!DX254)</f>
        <v/>
      </c>
      <c r="O253" s="24" t="str">
        <f>IF(SUM('Control Sample Data'!$D$2:$O$97)=0,Calculations!CW254,Calculations!DY254)</f>
        <v/>
      </c>
      <c r="P253" s="24" t="str">
        <f>IF(SUM('Control Sample Data'!$D$2:$O$97)=0,Calculations!CX254,Calculations!DZ254)</f>
        <v/>
      </c>
      <c r="Q253" s="25" t="str">
        <f>IF(SUM('Control Sample Data'!$D$2:$O$97)=0,Calculations!CY254,Calculations!EA254)</f>
        <v/>
      </c>
    </row>
    <row r="254" spans="1:17" ht="15" customHeight="1" x14ac:dyDescent="0.25">
      <c r="A254" s="15" t="s">
        <v>4912</v>
      </c>
      <c r="B254" s="4">
        <f>'Gene Table'!B255</f>
        <v>43687</v>
      </c>
      <c r="C254" s="4" t="str">
        <f>'Gene Table'!C255</f>
        <v>TP53</v>
      </c>
      <c r="D254" s="4" t="str">
        <f>'Gene Table'!D255</f>
        <v>c.641A&gt;G</v>
      </c>
      <c r="E254" s="16" t="str">
        <f>'Gene Table'!E255</f>
        <v>SMPH034420A</v>
      </c>
      <c r="F254" s="23" t="str">
        <f>IF(SUM('Control Sample Data'!$D$2:$O$97)=0,Calculations!CN255,Calculations!DP255)</f>
        <v>WT</v>
      </c>
      <c r="G254" s="24" t="str">
        <f>IF(SUM('Control Sample Data'!$D$2:$O$97)=0,Calculations!CO255,Calculations!DQ255)</f>
        <v>WT</v>
      </c>
      <c r="H254" s="24" t="str">
        <f>IF(SUM('Control Sample Data'!$D$2:$O$97)=0,Calculations!CP255,Calculations!DR255)</f>
        <v/>
      </c>
      <c r="I254" s="24" t="str">
        <f>IF(SUM('Control Sample Data'!$D$2:$O$97)=0,Calculations!CQ255,Calculations!DS255)</f>
        <v/>
      </c>
      <c r="J254" s="24" t="str">
        <f>IF(SUM('Control Sample Data'!$D$2:$O$97)=0,Calculations!CR255,Calculations!DT255)</f>
        <v/>
      </c>
      <c r="K254" s="24" t="str">
        <f>IF(SUM('Control Sample Data'!$D$2:$O$97)=0,Calculations!CS255,Calculations!DU255)</f>
        <v/>
      </c>
      <c r="L254" s="24" t="str">
        <f>IF(SUM('Control Sample Data'!$D$2:$O$97)=0,Calculations!CT255,Calculations!DV255)</f>
        <v/>
      </c>
      <c r="M254" s="24" t="str">
        <f>IF(SUM('Control Sample Data'!$D$2:$O$97)=0,Calculations!CU255,Calculations!DW255)</f>
        <v/>
      </c>
      <c r="N254" s="24" t="str">
        <f>IF(SUM('Control Sample Data'!$D$2:$O$97)=0,Calculations!CV255,Calculations!DX255)</f>
        <v/>
      </c>
      <c r="O254" s="24" t="str">
        <f>IF(SUM('Control Sample Data'!$D$2:$O$97)=0,Calculations!CW255,Calculations!DY255)</f>
        <v/>
      </c>
      <c r="P254" s="24" t="str">
        <f>IF(SUM('Control Sample Data'!$D$2:$O$97)=0,Calculations!CX255,Calculations!DZ255)</f>
        <v/>
      </c>
      <c r="Q254" s="25" t="str">
        <f>IF(SUM('Control Sample Data'!$D$2:$O$97)=0,Calculations!CY255,Calculations!EA255)</f>
        <v/>
      </c>
    </row>
    <row r="255" spans="1:17" ht="15" customHeight="1" x14ac:dyDescent="0.25">
      <c r="A255" s="15" t="s">
        <v>4913</v>
      </c>
      <c r="B255" s="4">
        <f>'Gene Table'!B256</f>
        <v>10667</v>
      </c>
      <c r="C255" s="4" t="str">
        <f>'Gene Table'!C256</f>
        <v>TP53</v>
      </c>
      <c r="D255" s="4" t="str">
        <f>'Gene Table'!D256</f>
        <v>c.646G&gt;A</v>
      </c>
      <c r="E255" s="16" t="str">
        <f>'Gene Table'!E256</f>
        <v>SMPH015006A</v>
      </c>
      <c r="F255" s="23" t="str">
        <f>IF(SUM('Control Sample Data'!$D$2:$O$97)=0,Calculations!CN256,Calculations!DP256)</f>
        <v>Mutant</v>
      </c>
      <c r="G255" s="24" t="str">
        <f>IF(SUM('Control Sample Data'!$D$2:$O$97)=0,Calculations!CO256,Calculations!DQ256)</f>
        <v>WT</v>
      </c>
      <c r="H255" s="24" t="str">
        <f>IF(SUM('Control Sample Data'!$D$2:$O$97)=0,Calculations!CP256,Calculations!DR256)</f>
        <v/>
      </c>
      <c r="I255" s="24" t="str">
        <f>IF(SUM('Control Sample Data'!$D$2:$O$97)=0,Calculations!CQ256,Calculations!DS256)</f>
        <v/>
      </c>
      <c r="J255" s="24" t="str">
        <f>IF(SUM('Control Sample Data'!$D$2:$O$97)=0,Calculations!CR256,Calculations!DT256)</f>
        <v/>
      </c>
      <c r="K255" s="24" t="str">
        <f>IF(SUM('Control Sample Data'!$D$2:$O$97)=0,Calculations!CS256,Calculations!DU256)</f>
        <v/>
      </c>
      <c r="L255" s="24" t="str">
        <f>IF(SUM('Control Sample Data'!$D$2:$O$97)=0,Calculations!CT256,Calculations!DV256)</f>
        <v/>
      </c>
      <c r="M255" s="24" t="str">
        <f>IF(SUM('Control Sample Data'!$D$2:$O$97)=0,Calculations!CU256,Calculations!DW256)</f>
        <v/>
      </c>
      <c r="N255" s="24" t="str">
        <f>IF(SUM('Control Sample Data'!$D$2:$O$97)=0,Calculations!CV256,Calculations!DX256)</f>
        <v/>
      </c>
      <c r="O255" s="24" t="str">
        <f>IF(SUM('Control Sample Data'!$D$2:$O$97)=0,Calculations!CW256,Calculations!DY256)</f>
        <v/>
      </c>
      <c r="P255" s="24" t="str">
        <f>IF(SUM('Control Sample Data'!$D$2:$O$97)=0,Calculations!CX256,Calculations!DZ256)</f>
        <v/>
      </c>
      <c r="Q255" s="25" t="str">
        <f>IF(SUM('Control Sample Data'!$D$2:$O$97)=0,Calculations!CY256,Calculations!EA256)</f>
        <v/>
      </c>
    </row>
    <row r="256" spans="1:17" ht="15" customHeight="1" x14ac:dyDescent="0.25">
      <c r="A256" s="15" t="s">
        <v>4914</v>
      </c>
      <c r="B256" s="4">
        <f>'Gene Table'!B257</f>
        <v>10758</v>
      </c>
      <c r="C256" s="4" t="str">
        <f>'Gene Table'!C257</f>
        <v>TP53</v>
      </c>
      <c r="D256" s="4" t="str">
        <f>'Gene Table'!D257</f>
        <v>c.659A&gt;G</v>
      </c>
      <c r="E256" s="16" t="str">
        <f>'Gene Table'!E257</f>
        <v>SMPH014964A</v>
      </c>
      <c r="F256" s="23" t="str">
        <f>IF(SUM('Control Sample Data'!$D$2:$O$97)=0,Calculations!CN257,Calculations!DP257)</f>
        <v>WT</v>
      </c>
      <c r="G256" s="24" t="str">
        <f>IF(SUM('Control Sample Data'!$D$2:$O$97)=0,Calculations!CO257,Calculations!DQ257)</f>
        <v>WT</v>
      </c>
      <c r="H256" s="24" t="str">
        <f>IF(SUM('Control Sample Data'!$D$2:$O$97)=0,Calculations!CP257,Calculations!DR257)</f>
        <v/>
      </c>
      <c r="I256" s="24" t="str">
        <f>IF(SUM('Control Sample Data'!$D$2:$O$97)=0,Calculations!CQ257,Calculations!DS257)</f>
        <v/>
      </c>
      <c r="J256" s="24" t="str">
        <f>IF(SUM('Control Sample Data'!$D$2:$O$97)=0,Calculations!CR257,Calculations!DT257)</f>
        <v/>
      </c>
      <c r="K256" s="24" t="str">
        <f>IF(SUM('Control Sample Data'!$D$2:$O$97)=0,Calculations!CS257,Calculations!DU257)</f>
        <v/>
      </c>
      <c r="L256" s="24" t="str">
        <f>IF(SUM('Control Sample Data'!$D$2:$O$97)=0,Calculations!CT257,Calculations!DV257)</f>
        <v/>
      </c>
      <c r="M256" s="24" t="str">
        <f>IF(SUM('Control Sample Data'!$D$2:$O$97)=0,Calculations!CU257,Calculations!DW257)</f>
        <v/>
      </c>
      <c r="N256" s="24" t="str">
        <f>IF(SUM('Control Sample Data'!$D$2:$O$97)=0,Calculations!CV257,Calculations!DX257)</f>
        <v/>
      </c>
      <c r="O256" s="24" t="str">
        <f>IF(SUM('Control Sample Data'!$D$2:$O$97)=0,Calculations!CW257,Calculations!DY257)</f>
        <v/>
      </c>
      <c r="P256" s="24" t="str">
        <f>IF(SUM('Control Sample Data'!$D$2:$O$97)=0,Calculations!CX257,Calculations!DZ257)</f>
        <v/>
      </c>
      <c r="Q256" s="25" t="str">
        <f>IF(SUM('Control Sample Data'!$D$2:$O$97)=0,Calculations!CY257,Calculations!EA257)</f>
        <v/>
      </c>
    </row>
    <row r="257" spans="1:17" ht="15" customHeight="1" x14ac:dyDescent="0.25">
      <c r="A257" s="15" t="s">
        <v>4915</v>
      </c>
      <c r="B257" s="4">
        <f>'Gene Table'!B258</f>
        <v>10725</v>
      </c>
      <c r="C257" s="4" t="str">
        <f>'Gene Table'!C258</f>
        <v>TP53</v>
      </c>
      <c r="D257" s="4" t="str">
        <f>'Gene Table'!D258</f>
        <v>c.701A&gt;G</v>
      </c>
      <c r="E257" s="16" t="str">
        <f>'Gene Table'!E258</f>
        <v>SMPH014944A</v>
      </c>
      <c r="F257" s="23" t="str">
        <f>IF(SUM('Control Sample Data'!$D$2:$O$97)=0,Calculations!CN258,Calculations!DP258)</f>
        <v>WT</v>
      </c>
      <c r="G257" s="24" t="str">
        <f>IF(SUM('Control Sample Data'!$D$2:$O$97)=0,Calculations!CO258,Calculations!DQ258)</f>
        <v>WT</v>
      </c>
      <c r="H257" s="24" t="str">
        <f>IF(SUM('Control Sample Data'!$D$2:$O$97)=0,Calculations!CP258,Calculations!DR258)</f>
        <v/>
      </c>
      <c r="I257" s="24" t="str">
        <f>IF(SUM('Control Sample Data'!$D$2:$O$97)=0,Calculations!CQ258,Calculations!DS258)</f>
        <v/>
      </c>
      <c r="J257" s="24" t="str">
        <f>IF(SUM('Control Sample Data'!$D$2:$O$97)=0,Calculations!CR258,Calculations!DT258)</f>
        <v/>
      </c>
      <c r="K257" s="24" t="str">
        <f>IF(SUM('Control Sample Data'!$D$2:$O$97)=0,Calculations!CS258,Calculations!DU258)</f>
        <v/>
      </c>
      <c r="L257" s="24" t="str">
        <f>IF(SUM('Control Sample Data'!$D$2:$O$97)=0,Calculations!CT258,Calculations!DV258)</f>
        <v/>
      </c>
      <c r="M257" s="24" t="str">
        <f>IF(SUM('Control Sample Data'!$D$2:$O$97)=0,Calculations!CU258,Calculations!DW258)</f>
        <v/>
      </c>
      <c r="N257" s="24" t="str">
        <f>IF(SUM('Control Sample Data'!$D$2:$O$97)=0,Calculations!CV258,Calculations!DX258)</f>
        <v/>
      </c>
      <c r="O257" s="24" t="str">
        <f>IF(SUM('Control Sample Data'!$D$2:$O$97)=0,Calculations!CW258,Calculations!DY258)</f>
        <v/>
      </c>
      <c r="P257" s="24" t="str">
        <f>IF(SUM('Control Sample Data'!$D$2:$O$97)=0,Calculations!CX258,Calculations!DZ258)</f>
        <v/>
      </c>
      <c r="Q257" s="25" t="str">
        <f>IF(SUM('Control Sample Data'!$D$2:$O$97)=0,Calculations!CY258,Calculations!EA258)</f>
        <v/>
      </c>
    </row>
    <row r="258" spans="1:17" ht="15" customHeight="1" x14ac:dyDescent="0.25">
      <c r="A258" s="15" t="s">
        <v>4916</v>
      </c>
      <c r="B258" s="4">
        <f>'Gene Table'!B259</f>
        <v>10731</v>
      </c>
      <c r="C258" s="4" t="str">
        <f>'Gene Table'!C259</f>
        <v>TP53</v>
      </c>
      <c r="D258" s="4" t="str">
        <f>'Gene Table'!D259</f>
        <v>c.707A&gt;G</v>
      </c>
      <c r="E258" s="16" t="str">
        <f>'Gene Table'!E259</f>
        <v>SMPH015023A</v>
      </c>
      <c r="F258" s="23" t="str">
        <f>IF(SUM('Control Sample Data'!$D$2:$O$97)=0,Calculations!CN259,Calculations!DP259)</f>
        <v>WT</v>
      </c>
      <c r="G258" s="24" t="str">
        <f>IF(SUM('Control Sample Data'!$D$2:$O$97)=0,Calculations!CO259,Calculations!DQ259)</f>
        <v>WT</v>
      </c>
      <c r="H258" s="24" t="str">
        <f>IF(SUM('Control Sample Data'!$D$2:$O$97)=0,Calculations!CP259,Calculations!DR259)</f>
        <v/>
      </c>
      <c r="I258" s="24" t="str">
        <f>IF(SUM('Control Sample Data'!$D$2:$O$97)=0,Calculations!CQ259,Calculations!DS259)</f>
        <v/>
      </c>
      <c r="J258" s="24" t="str">
        <f>IF(SUM('Control Sample Data'!$D$2:$O$97)=0,Calculations!CR259,Calculations!DT259)</f>
        <v/>
      </c>
      <c r="K258" s="24" t="str">
        <f>IF(SUM('Control Sample Data'!$D$2:$O$97)=0,Calculations!CS259,Calculations!DU259)</f>
        <v/>
      </c>
      <c r="L258" s="24" t="str">
        <f>IF(SUM('Control Sample Data'!$D$2:$O$97)=0,Calculations!CT259,Calculations!DV259)</f>
        <v/>
      </c>
      <c r="M258" s="24" t="str">
        <f>IF(SUM('Control Sample Data'!$D$2:$O$97)=0,Calculations!CU259,Calculations!DW259)</f>
        <v/>
      </c>
      <c r="N258" s="24" t="str">
        <f>IF(SUM('Control Sample Data'!$D$2:$O$97)=0,Calculations!CV259,Calculations!DX259)</f>
        <v/>
      </c>
      <c r="O258" s="24" t="str">
        <f>IF(SUM('Control Sample Data'!$D$2:$O$97)=0,Calculations!CW259,Calculations!DY259)</f>
        <v/>
      </c>
      <c r="P258" s="24" t="str">
        <f>IF(SUM('Control Sample Data'!$D$2:$O$97)=0,Calculations!CX259,Calculations!DZ259)</f>
        <v/>
      </c>
      <c r="Q258" s="25" t="str">
        <f>IF(SUM('Control Sample Data'!$D$2:$O$97)=0,Calculations!CY259,Calculations!EA259)</f>
        <v/>
      </c>
    </row>
    <row r="259" spans="1:17" ht="15" customHeight="1" x14ac:dyDescent="0.25">
      <c r="A259" s="15" t="s">
        <v>4917</v>
      </c>
      <c r="B259" s="4">
        <f>'Gene Table'!B260</f>
        <v>10834</v>
      </c>
      <c r="C259" s="4" t="str">
        <f>'Gene Table'!C260</f>
        <v>TP53</v>
      </c>
      <c r="D259" s="4" t="str">
        <f>'Gene Table'!D260</f>
        <v>c.711G&gt;A</v>
      </c>
      <c r="E259" s="16" t="str">
        <f>'Gene Table'!E260</f>
        <v>SMPH015199A</v>
      </c>
      <c r="F259" s="23" t="str">
        <f>IF(SUM('Control Sample Data'!$D$2:$O$97)=0,Calculations!CN260,Calculations!DP260)</f>
        <v>WT</v>
      </c>
      <c r="G259" s="24" t="str">
        <f>IF(SUM('Control Sample Data'!$D$2:$O$97)=0,Calculations!CO260,Calculations!DQ260)</f>
        <v>WT</v>
      </c>
      <c r="H259" s="24" t="str">
        <f>IF(SUM('Control Sample Data'!$D$2:$O$97)=0,Calculations!CP260,Calculations!DR260)</f>
        <v/>
      </c>
      <c r="I259" s="24" t="str">
        <f>IF(SUM('Control Sample Data'!$D$2:$O$97)=0,Calculations!CQ260,Calculations!DS260)</f>
        <v/>
      </c>
      <c r="J259" s="24" t="str">
        <f>IF(SUM('Control Sample Data'!$D$2:$O$97)=0,Calculations!CR260,Calculations!DT260)</f>
        <v/>
      </c>
      <c r="K259" s="24" t="str">
        <f>IF(SUM('Control Sample Data'!$D$2:$O$97)=0,Calculations!CS260,Calculations!DU260)</f>
        <v/>
      </c>
      <c r="L259" s="24" t="str">
        <f>IF(SUM('Control Sample Data'!$D$2:$O$97)=0,Calculations!CT260,Calculations!DV260)</f>
        <v/>
      </c>
      <c r="M259" s="24" t="str">
        <f>IF(SUM('Control Sample Data'!$D$2:$O$97)=0,Calculations!CU260,Calculations!DW260)</f>
        <v/>
      </c>
      <c r="N259" s="24" t="str">
        <f>IF(SUM('Control Sample Data'!$D$2:$O$97)=0,Calculations!CV260,Calculations!DX260)</f>
        <v/>
      </c>
      <c r="O259" s="24" t="str">
        <f>IF(SUM('Control Sample Data'!$D$2:$O$97)=0,Calculations!CW260,Calculations!DY260)</f>
        <v/>
      </c>
      <c r="P259" s="24" t="str">
        <f>IF(SUM('Control Sample Data'!$D$2:$O$97)=0,Calculations!CX260,Calculations!DZ260)</f>
        <v/>
      </c>
      <c r="Q259" s="25" t="str">
        <f>IF(SUM('Control Sample Data'!$D$2:$O$97)=0,Calculations!CY260,Calculations!EA260)</f>
        <v/>
      </c>
    </row>
    <row r="260" spans="1:17" ht="15" customHeight="1" x14ac:dyDescent="0.25">
      <c r="A260" s="15" t="s">
        <v>4918</v>
      </c>
      <c r="B260" s="4">
        <f>'Gene Table'!B261</f>
        <v>11063</v>
      </c>
      <c r="C260" s="4" t="str">
        <f>'Gene Table'!C261</f>
        <v>TP53</v>
      </c>
      <c r="D260" s="4" t="str">
        <f>'Gene Table'!D261</f>
        <v>c.711G&gt;T</v>
      </c>
      <c r="E260" s="16" t="str">
        <f>'Gene Table'!E261</f>
        <v>SMPH014988A</v>
      </c>
      <c r="F260" s="23" t="str">
        <f>IF(SUM('Control Sample Data'!$D$2:$O$97)=0,Calculations!CN261,Calculations!DP261)</f>
        <v>WT</v>
      </c>
      <c r="G260" s="24" t="str">
        <f>IF(SUM('Control Sample Data'!$D$2:$O$97)=0,Calculations!CO261,Calculations!DQ261)</f>
        <v>WT</v>
      </c>
      <c r="H260" s="24" t="str">
        <f>IF(SUM('Control Sample Data'!$D$2:$O$97)=0,Calculations!CP261,Calculations!DR261)</f>
        <v/>
      </c>
      <c r="I260" s="24" t="str">
        <f>IF(SUM('Control Sample Data'!$D$2:$O$97)=0,Calculations!CQ261,Calculations!DS261)</f>
        <v/>
      </c>
      <c r="J260" s="24" t="str">
        <f>IF(SUM('Control Sample Data'!$D$2:$O$97)=0,Calculations!CR261,Calculations!DT261)</f>
        <v/>
      </c>
      <c r="K260" s="24" t="str">
        <f>IF(SUM('Control Sample Data'!$D$2:$O$97)=0,Calculations!CS261,Calculations!DU261)</f>
        <v/>
      </c>
      <c r="L260" s="24" t="str">
        <f>IF(SUM('Control Sample Data'!$D$2:$O$97)=0,Calculations!CT261,Calculations!DV261)</f>
        <v/>
      </c>
      <c r="M260" s="24" t="str">
        <f>IF(SUM('Control Sample Data'!$D$2:$O$97)=0,Calculations!CU261,Calculations!DW261)</f>
        <v/>
      </c>
      <c r="N260" s="24" t="str">
        <f>IF(SUM('Control Sample Data'!$D$2:$O$97)=0,Calculations!CV261,Calculations!DX261)</f>
        <v/>
      </c>
      <c r="O260" s="24" t="str">
        <f>IF(SUM('Control Sample Data'!$D$2:$O$97)=0,Calculations!CW261,Calculations!DY261)</f>
        <v/>
      </c>
      <c r="P260" s="24" t="str">
        <f>IF(SUM('Control Sample Data'!$D$2:$O$97)=0,Calculations!CX261,Calculations!DZ261)</f>
        <v/>
      </c>
      <c r="Q260" s="25" t="str">
        <f>IF(SUM('Control Sample Data'!$D$2:$O$97)=0,Calculations!CY261,Calculations!EA261)</f>
        <v/>
      </c>
    </row>
    <row r="261" spans="1:17" ht="15" customHeight="1" x14ac:dyDescent="0.25">
      <c r="A261" s="15" t="s">
        <v>4919</v>
      </c>
      <c r="B261" s="4">
        <f>'Gene Table'!B262</f>
        <v>11059</v>
      </c>
      <c r="C261" s="4" t="str">
        <f>'Gene Table'!C262</f>
        <v>TP53</v>
      </c>
      <c r="D261" s="4" t="str">
        <f>'Gene Table'!D262</f>
        <v>c.713G&gt;A</v>
      </c>
      <c r="E261" s="16" t="str">
        <f>'Gene Table'!E262</f>
        <v>SMPH015089A</v>
      </c>
      <c r="F261" s="23" t="str">
        <f>IF(SUM('Control Sample Data'!$D$2:$O$97)=0,Calculations!CN262,Calculations!DP262)</f>
        <v>WT</v>
      </c>
      <c r="G261" s="24" t="str">
        <f>IF(SUM('Control Sample Data'!$D$2:$O$97)=0,Calculations!CO262,Calculations!DQ262)</f>
        <v>WT</v>
      </c>
      <c r="H261" s="24" t="str">
        <f>IF(SUM('Control Sample Data'!$D$2:$O$97)=0,Calculations!CP262,Calculations!DR262)</f>
        <v/>
      </c>
      <c r="I261" s="24" t="str">
        <f>IF(SUM('Control Sample Data'!$D$2:$O$97)=0,Calculations!CQ262,Calculations!DS262)</f>
        <v/>
      </c>
      <c r="J261" s="24" t="str">
        <f>IF(SUM('Control Sample Data'!$D$2:$O$97)=0,Calculations!CR262,Calculations!DT262)</f>
        <v/>
      </c>
      <c r="K261" s="24" t="str">
        <f>IF(SUM('Control Sample Data'!$D$2:$O$97)=0,Calculations!CS262,Calculations!DU262)</f>
        <v/>
      </c>
      <c r="L261" s="24" t="str">
        <f>IF(SUM('Control Sample Data'!$D$2:$O$97)=0,Calculations!CT262,Calculations!DV262)</f>
        <v/>
      </c>
      <c r="M261" s="24" t="str">
        <f>IF(SUM('Control Sample Data'!$D$2:$O$97)=0,Calculations!CU262,Calculations!DW262)</f>
        <v/>
      </c>
      <c r="N261" s="24" t="str">
        <f>IF(SUM('Control Sample Data'!$D$2:$O$97)=0,Calculations!CV262,Calculations!DX262)</f>
        <v/>
      </c>
      <c r="O261" s="24" t="str">
        <f>IF(SUM('Control Sample Data'!$D$2:$O$97)=0,Calculations!CW262,Calculations!DY262)</f>
        <v/>
      </c>
      <c r="P261" s="24" t="str">
        <f>IF(SUM('Control Sample Data'!$D$2:$O$97)=0,Calculations!CX262,Calculations!DZ262)</f>
        <v/>
      </c>
      <c r="Q261" s="25" t="str">
        <f>IF(SUM('Control Sample Data'!$D$2:$O$97)=0,Calculations!CY262,Calculations!EA262)</f>
        <v/>
      </c>
    </row>
    <row r="262" spans="1:17" ht="15" customHeight="1" x14ac:dyDescent="0.25">
      <c r="A262" s="15" t="s">
        <v>4920</v>
      </c>
      <c r="B262" s="4">
        <f>'Gene Table'!B263</f>
        <v>43778</v>
      </c>
      <c r="C262" s="4" t="str">
        <f>'Gene Table'!C263</f>
        <v>TP53</v>
      </c>
      <c r="D262" s="4" t="str">
        <f>'Gene Table'!D263</f>
        <v>c.713G&gt;T</v>
      </c>
      <c r="E262" s="16" t="str">
        <f>'Gene Table'!E263</f>
        <v>SMPH034467A</v>
      </c>
      <c r="F262" s="23" t="str">
        <f>IF(SUM('Control Sample Data'!$D$2:$O$97)=0,Calculations!CN263,Calculations!DP263)</f>
        <v>WT</v>
      </c>
      <c r="G262" s="24" t="str">
        <f>IF(SUM('Control Sample Data'!$D$2:$O$97)=0,Calculations!CO263,Calculations!DQ263)</f>
        <v>WT</v>
      </c>
      <c r="H262" s="24" t="str">
        <f>IF(SUM('Control Sample Data'!$D$2:$O$97)=0,Calculations!CP263,Calculations!DR263)</f>
        <v/>
      </c>
      <c r="I262" s="24" t="str">
        <f>IF(SUM('Control Sample Data'!$D$2:$O$97)=0,Calculations!CQ263,Calculations!DS263)</f>
        <v/>
      </c>
      <c r="J262" s="24" t="str">
        <f>IF(SUM('Control Sample Data'!$D$2:$O$97)=0,Calculations!CR263,Calculations!DT263)</f>
        <v/>
      </c>
      <c r="K262" s="24" t="str">
        <f>IF(SUM('Control Sample Data'!$D$2:$O$97)=0,Calculations!CS263,Calculations!DU263)</f>
        <v/>
      </c>
      <c r="L262" s="24" t="str">
        <f>IF(SUM('Control Sample Data'!$D$2:$O$97)=0,Calculations!CT263,Calculations!DV263)</f>
        <v/>
      </c>
      <c r="M262" s="24" t="str">
        <f>IF(SUM('Control Sample Data'!$D$2:$O$97)=0,Calculations!CU263,Calculations!DW263)</f>
        <v/>
      </c>
      <c r="N262" s="24" t="str">
        <f>IF(SUM('Control Sample Data'!$D$2:$O$97)=0,Calculations!CV263,Calculations!DX263)</f>
        <v/>
      </c>
      <c r="O262" s="24" t="str">
        <f>IF(SUM('Control Sample Data'!$D$2:$O$97)=0,Calculations!CW263,Calculations!DY263)</f>
        <v/>
      </c>
      <c r="P262" s="24" t="str">
        <f>IF(SUM('Control Sample Data'!$D$2:$O$97)=0,Calculations!CX263,Calculations!DZ263)</f>
        <v/>
      </c>
      <c r="Q262" s="25" t="str">
        <f>IF(SUM('Control Sample Data'!$D$2:$O$97)=0,Calculations!CY263,Calculations!EA263)</f>
        <v/>
      </c>
    </row>
    <row r="263" spans="1:17" ht="15" customHeight="1" x14ac:dyDescent="0.25">
      <c r="A263" s="15" t="s">
        <v>4921</v>
      </c>
      <c r="B263" s="4">
        <f>'Gene Table'!B264</f>
        <v>10777</v>
      </c>
      <c r="C263" s="4" t="str">
        <f>'Gene Table'!C264</f>
        <v>TP53</v>
      </c>
      <c r="D263" s="4" t="str">
        <f>'Gene Table'!D264</f>
        <v>c.715A&gt;G</v>
      </c>
      <c r="E263" s="16" t="str">
        <f>'Gene Table'!E264</f>
        <v>SMPH015188A</v>
      </c>
      <c r="F263" s="23" t="str">
        <f>IF(SUM('Control Sample Data'!$D$2:$O$97)=0,Calculations!CN264,Calculations!DP264)</f>
        <v>WT</v>
      </c>
      <c r="G263" s="24" t="str">
        <f>IF(SUM('Control Sample Data'!$D$2:$O$97)=0,Calculations!CO264,Calculations!DQ264)</f>
        <v>WT</v>
      </c>
      <c r="H263" s="24" t="str">
        <f>IF(SUM('Control Sample Data'!$D$2:$O$97)=0,Calculations!CP264,Calculations!DR264)</f>
        <v/>
      </c>
      <c r="I263" s="24" t="str">
        <f>IF(SUM('Control Sample Data'!$D$2:$O$97)=0,Calculations!CQ264,Calculations!DS264)</f>
        <v/>
      </c>
      <c r="J263" s="24" t="str">
        <f>IF(SUM('Control Sample Data'!$D$2:$O$97)=0,Calculations!CR264,Calculations!DT264)</f>
        <v/>
      </c>
      <c r="K263" s="24" t="str">
        <f>IF(SUM('Control Sample Data'!$D$2:$O$97)=0,Calculations!CS264,Calculations!DU264)</f>
        <v/>
      </c>
      <c r="L263" s="24" t="str">
        <f>IF(SUM('Control Sample Data'!$D$2:$O$97)=0,Calculations!CT264,Calculations!DV264)</f>
        <v/>
      </c>
      <c r="M263" s="24" t="str">
        <f>IF(SUM('Control Sample Data'!$D$2:$O$97)=0,Calculations!CU264,Calculations!DW264)</f>
        <v/>
      </c>
      <c r="N263" s="24" t="str">
        <f>IF(SUM('Control Sample Data'!$D$2:$O$97)=0,Calculations!CV264,Calculations!DX264)</f>
        <v/>
      </c>
      <c r="O263" s="24" t="str">
        <f>IF(SUM('Control Sample Data'!$D$2:$O$97)=0,Calculations!CW264,Calculations!DY264)</f>
        <v/>
      </c>
      <c r="P263" s="24" t="str">
        <f>IF(SUM('Control Sample Data'!$D$2:$O$97)=0,Calculations!CX264,Calculations!DZ264)</f>
        <v/>
      </c>
      <c r="Q263" s="25" t="str">
        <f>IF(SUM('Control Sample Data'!$D$2:$O$97)=0,Calculations!CY264,Calculations!EA264)</f>
        <v/>
      </c>
    </row>
    <row r="264" spans="1:17" ht="15" customHeight="1" x14ac:dyDescent="0.25">
      <c r="A264" s="15" t="s">
        <v>4922</v>
      </c>
      <c r="B264" s="4">
        <f>'Gene Table'!B265</f>
        <v>10709</v>
      </c>
      <c r="C264" s="4" t="str">
        <f>'Gene Table'!C265</f>
        <v>TP53</v>
      </c>
      <c r="D264" s="4" t="str">
        <f>'Gene Table'!D265</f>
        <v>c.722C&gt;G</v>
      </c>
      <c r="E264" s="16" t="str">
        <f>'Gene Table'!E265</f>
        <v>SMPH014933A</v>
      </c>
      <c r="F264" s="23" t="str">
        <f>IF(SUM('Control Sample Data'!$D$2:$O$97)=0,Calculations!CN265,Calculations!DP265)</f>
        <v>WT</v>
      </c>
      <c r="G264" s="24" t="str">
        <f>IF(SUM('Control Sample Data'!$D$2:$O$97)=0,Calculations!CO265,Calculations!DQ265)</f>
        <v>WT</v>
      </c>
      <c r="H264" s="24" t="str">
        <f>IF(SUM('Control Sample Data'!$D$2:$O$97)=0,Calculations!CP265,Calculations!DR265)</f>
        <v/>
      </c>
      <c r="I264" s="24" t="str">
        <f>IF(SUM('Control Sample Data'!$D$2:$O$97)=0,Calculations!CQ265,Calculations!DS265)</f>
        <v/>
      </c>
      <c r="J264" s="24" t="str">
        <f>IF(SUM('Control Sample Data'!$D$2:$O$97)=0,Calculations!CR265,Calculations!DT265)</f>
        <v/>
      </c>
      <c r="K264" s="24" t="str">
        <f>IF(SUM('Control Sample Data'!$D$2:$O$97)=0,Calculations!CS265,Calculations!DU265)</f>
        <v/>
      </c>
      <c r="L264" s="24" t="str">
        <f>IF(SUM('Control Sample Data'!$D$2:$O$97)=0,Calculations!CT265,Calculations!DV265)</f>
        <v/>
      </c>
      <c r="M264" s="24" t="str">
        <f>IF(SUM('Control Sample Data'!$D$2:$O$97)=0,Calculations!CU265,Calculations!DW265)</f>
        <v/>
      </c>
      <c r="N264" s="24" t="str">
        <f>IF(SUM('Control Sample Data'!$D$2:$O$97)=0,Calculations!CV265,Calculations!DX265)</f>
        <v/>
      </c>
      <c r="O264" s="24" t="str">
        <f>IF(SUM('Control Sample Data'!$D$2:$O$97)=0,Calculations!CW265,Calculations!DY265)</f>
        <v/>
      </c>
      <c r="P264" s="24" t="str">
        <f>IF(SUM('Control Sample Data'!$D$2:$O$97)=0,Calculations!CX265,Calculations!DZ265)</f>
        <v/>
      </c>
      <c r="Q264" s="25" t="str">
        <f>IF(SUM('Control Sample Data'!$D$2:$O$97)=0,Calculations!CY265,Calculations!EA265)</f>
        <v/>
      </c>
    </row>
    <row r="265" spans="1:17" ht="15" customHeight="1" x14ac:dyDescent="0.25">
      <c r="A265" s="15" t="s">
        <v>4923</v>
      </c>
      <c r="B265" s="4">
        <f>'Gene Table'!B266</f>
        <v>10812</v>
      </c>
      <c r="C265" s="4" t="str">
        <f>'Gene Table'!C266</f>
        <v>TP53</v>
      </c>
      <c r="D265" s="4" t="str">
        <f>'Gene Table'!D266</f>
        <v>c.722C&gt;T</v>
      </c>
      <c r="E265" s="16" t="str">
        <f>'Gene Table'!E266</f>
        <v>SMPH014924A</v>
      </c>
      <c r="F265" s="23" t="str">
        <f>IF(SUM('Control Sample Data'!$D$2:$O$97)=0,Calculations!CN266,Calculations!DP266)</f>
        <v>WT</v>
      </c>
      <c r="G265" s="24" t="str">
        <f>IF(SUM('Control Sample Data'!$D$2:$O$97)=0,Calculations!CO266,Calculations!DQ266)</f>
        <v>WT</v>
      </c>
      <c r="H265" s="24" t="str">
        <f>IF(SUM('Control Sample Data'!$D$2:$O$97)=0,Calculations!CP266,Calculations!DR266)</f>
        <v/>
      </c>
      <c r="I265" s="24" t="str">
        <f>IF(SUM('Control Sample Data'!$D$2:$O$97)=0,Calculations!CQ266,Calculations!DS266)</f>
        <v/>
      </c>
      <c r="J265" s="24" t="str">
        <f>IF(SUM('Control Sample Data'!$D$2:$O$97)=0,Calculations!CR266,Calculations!DT266)</f>
        <v/>
      </c>
      <c r="K265" s="24" t="str">
        <f>IF(SUM('Control Sample Data'!$D$2:$O$97)=0,Calculations!CS266,Calculations!DU266)</f>
        <v/>
      </c>
      <c r="L265" s="24" t="str">
        <f>IF(SUM('Control Sample Data'!$D$2:$O$97)=0,Calculations!CT266,Calculations!DV266)</f>
        <v/>
      </c>
      <c r="M265" s="24" t="str">
        <f>IF(SUM('Control Sample Data'!$D$2:$O$97)=0,Calculations!CU266,Calculations!DW266)</f>
        <v/>
      </c>
      <c r="N265" s="24" t="str">
        <f>IF(SUM('Control Sample Data'!$D$2:$O$97)=0,Calculations!CV266,Calculations!DX266)</f>
        <v/>
      </c>
      <c r="O265" s="24" t="str">
        <f>IF(SUM('Control Sample Data'!$D$2:$O$97)=0,Calculations!CW266,Calculations!DY266)</f>
        <v/>
      </c>
      <c r="P265" s="24" t="str">
        <f>IF(SUM('Control Sample Data'!$D$2:$O$97)=0,Calculations!CX266,Calculations!DZ266)</f>
        <v/>
      </c>
      <c r="Q265" s="25" t="str">
        <f>IF(SUM('Control Sample Data'!$D$2:$O$97)=0,Calculations!CY266,Calculations!EA266)</f>
        <v/>
      </c>
    </row>
    <row r="266" spans="1:17" ht="15" customHeight="1" x14ac:dyDescent="0.25">
      <c r="A266" s="15" t="s">
        <v>4924</v>
      </c>
      <c r="B266" s="4">
        <f>'Gene Table'!B267</f>
        <v>10646</v>
      </c>
      <c r="C266" s="4" t="str">
        <f>'Gene Table'!C267</f>
        <v>TP53</v>
      </c>
      <c r="D266" s="4" t="str">
        <f>'Gene Table'!D267</f>
        <v>c.725G&gt;A</v>
      </c>
      <c r="E266" s="16" t="str">
        <f>'Gene Table'!E267</f>
        <v>SMPH015220A</v>
      </c>
      <c r="F266" s="23" t="str">
        <f>IF(SUM('Control Sample Data'!$D$2:$O$97)=0,Calculations!CN267,Calculations!DP267)</f>
        <v>WT</v>
      </c>
      <c r="G266" s="24" t="str">
        <f>IF(SUM('Control Sample Data'!$D$2:$O$97)=0,Calculations!CO267,Calculations!DQ267)</f>
        <v>WT</v>
      </c>
      <c r="H266" s="24" t="str">
        <f>IF(SUM('Control Sample Data'!$D$2:$O$97)=0,Calculations!CP267,Calculations!DR267)</f>
        <v/>
      </c>
      <c r="I266" s="24" t="str">
        <f>IF(SUM('Control Sample Data'!$D$2:$O$97)=0,Calculations!CQ267,Calculations!DS267)</f>
        <v/>
      </c>
      <c r="J266" s="24" t="str">
        <f>IF(SUM('Control Sample Data'!$D$2:$O$97)=0,Calculations!CR267,Calculations!DT267)</f>
        <v/>
      </c>
      <c r="K266" s="24" t="str">
        <f>IF(SUM('Control Sample Data'!$D$2:$O$97)=0,Calculations!CS267,Calculations!DU267)</f>
        <v/>
      </c>
      <c r="L266" s="24" t="str">
        <f>IF(SUM('Control Sample Data'!$D$2:$O$97)=0,Calculations!CT267,Calculations!DV267)</f>
        <v/>
      </c>
      <c r="M266" s="24" t="str">
        <f>IF(SUM('Control Sample Data'!$D$2:$O$97)=0,Calculations!CU267,Calculations!DW267)</f>
        <v/>
      </c>
      <c r="N266" s="24" t="str">
        <f>IF(SUM('Control Sample Data'!$D$2:$O$97)=0,Calculations!CV267,Calculations!DX267)</f>
        <v/>
      </c>
      <c r="O266" s="24" t="str">
        <f>IF(SUM('Control Sample Data'!$D$2:$O$97)=0,Calculations!CW267,Calculations!DY267)</f>
        <v/>
      </c>
      <c r="P266" s="24" t="str">
        <f>IF(SUM('Control Sample Data'!$D$2:$O$97)=0,Calculations!CX267,Calculations!DZ267)</f>
        <v/>
      </c>
      <c r="Q266" s="25" t="str">
        <f>IF(SUM('Control Sample Data'!$D$2:$O$97)=0,Calculations!CY267,Calculations!EA267)</f>
        <v/>
      </c>
    </row>
    <row r="267" spans="1:17" ht="15" customHeight="1" x14ac:dyDescent="0.25">
      <c r="A267" s="15" t="s">
        <v>4925</v>
      </c>
      <c r="B267" s="4">
        <f>'Gene Table'!B268</f>
        <v>10810</v>
      </c>
      <c r="C267" s="4" t="str">
        <f>'Gene Table'!C268</f>
        <v>TP53</v>
      </c>
      <c r="D267" s="4" t="str">
        <f>'Gene Table'!D268</f>
        <v>c.725G&gt;T</v>
      </c>
      <c r="E267" s="16" t="str">
        <f>'Gene Table'!E268</f>
        <v>SMPH015002A</v>
      </c>
      <c r="F267" s="23" t="str">
        <f>IF(SUM('Control Sample Data'!$D$2:$O$97)=0,Calculations!CN268,Calculations!DP268)</f>
        <v>WT</v>
      </c>
      <c r="G267" s="24" t="str">
        <f>IF(SUM('Control Sample Data'!$D$2:$O$97)=0,Calculations!CO268,Calculations!DQ268)</f>
        <v>WT</v>
      </c>
      <c r="H267" s="24" t="str">
        <f>IF(SUM('Control Sample Data'!$D$2:$O$97)=0,Calculations!CP268,Calculations!DR268)</f>
        <v/>
      </c>
      <c r="I267" s="24" t="str">
        <f>IF(SUM('Control Sample Data'!$D$2:$O$97)=0,Calculations!CQ268,Calculations!DS268)</f>
        <v/>
      </c>
      <c r="J267" s="24" t="str">
        <f>IF(SUM('Control Sample Data'!$D$2:$O$97)=0,Calculations!CR268,Calculations!DT268)</f>
        <v/>
      </c>
      <c r="K267" s="24" t="str">
        <f>IF(SUM('Control Sample Data'!$D$2:$O$97)=0,Calculations!CS268,Calculations!DU268)</f>
        <v/>
      </c>
      <c r="L267" s="24" t="str">
        <f>IF(SUM('Control Sample Data'!$D$2:$O$97)=0,Calculations!CT268,Calculations!DV268)</f>
        <v/>
      </c>
      <c r="M267" s="24" t="str">
        <f>IF(SUM('Control Sample Data'!$D$2:$O$97)=0,Calculations!CU268,Calculations!DW268)</f>
        <v/>
      </c>
      <c r="N267" s="24" t="str">
        <f>IF(SUM('Control Sample Data'!$D$2:$O$97)=0,Calculations!CV268,Calculations!DX268)</f>
        <v/>
      </c>
      <c r="O267" s="24" t="str">
        <f>IF(SUM('Control Sample Data'!$D$2:$O$97)=0,Calculations!CW268,Calculations!DY268)</f>
        <v/>
      </c>
      <c r="P267" s="24" t="str">
        <f>IF(SUM('Control Sample Data'!$D$2:$O$97)=0,Calculations!CX268,Calculations!DZ268)</f>
        <v/>
      </c>
      <c r="Q267" s="25" t="str">
        <f>IF(SUM('Control Sample Data'!$D$2:$O$97)=0,Calculations!CY268,Calculations!EA268)</f>
        <v/>
      </c>
    </row>
    <row r="268" spans="1:17" ht="15" customHeight="1" x14ac:dyDescent="0.25">
      <c r="A268" s="15" t="s">
        <v>4926</v>
      </c>
      <c r="B268" s="4">
        <f>'Gene Table'!B269</f>
        <v>10941</v>
      </c>
      <c r="C268" s="4" t="str">
        <f>'Gene Table'!C269</f>
        <v>TP53</v>
      </c>
      <c r="D268" s="4" t="str">
        <f>'Gene Table'!D269</f>
        <v>c.730G&gt;A</v>
      </c>
      <c r="E268" s="16" t="str">
        <f>'Gene Table'!E269</f>
        <v>SMPH015100A</v>
      </c>
      <c r="F268" s="23" t="str">
        <f>IF(SUM('Control Sample Data'!$D$2:$O$97)=0,Calculations!CN269,Calculations!DP269)</f>
        <v>WT</v>
      </c>
      <c r="G268" s="24" t="str">
        <f>IF(SUM('Control Sample Data'!$D$2:$O$97)=0,Calculations!CO269,Calculations!DQ269)</f>
        <v>WT</v>
      </c>
      <c r="H268" s="24" t="str">
        <f>IF(SUM('Control Sample Data'!$D$2:$O$97)=0,Calculations!CP269,Calculations!DR269)</f>
        <v/>
      </c>
      <c r="I268" s="24" t="str">
        <f>IF(SUM('Control Sample Data'!$D$2:$O$97)=0,Calculations!CQ269,Calculations!DS269)</f>
        <v/>
      </c>
      <c r="J268" s="24" t="str">
        <f>IF(SUM('Control Sample Data'!$D$2:$O$97)=0,Calculations!CR269,Calculations!DT269)</f>
        <v/>
      </c>
      <c r="K268" s="24" t="str">
        <f>IF(SUM('Control Sample Data'!$D$2:$O$97)=0,Calculations!CS269,Calculations!DU269)</f>
        <v/>
      </c>
      <c r="L268" s="24" t="str">
        <f>IF(SUM('Control Sample Data'!$D$2:$O$97)=0,Calculations!CT269,Calculations!DV269)</f>
        <v/>
      </c>
      <c r="M268" s="24" t="str">
        <f>IF(SUM('Control Sample Data'!$D$2:$O$97)=0,Calculations!CU269,Calculations!DW269)</f>
        <v/>
      </c>
      <c r="N268" s="24" t="str">
        <f>IF(SUM('Control Sample Data'!$D$2:$O$97)=0,Calculations!CV269,Calculations!DX269)</f>
        <v/>
      </c>
      <c r="O268" s="24" t="str">
        <f>IF(SUM('Control Sample Data'!$D$2:$O$97)=0,Calculations!CW269,Calculations!DY269)</f>
        <v/>
      </c>
      <c r="P268" s="24" t="str">
        <f>IF(SUM('Control Sample Data'!$D$2:$O$97)=0,Calculations!CX269,Calculations!DZ269)</f>
        <v/>
      </c>
      <c r="Q268" s="25" t="str">
        <f>IF(SUM('Control Sample Data'!$D$2:$O$97)=0,Calculations!CY269,Calculations!EA269)</f>
        <v/>
      </c>
    </row>
    <row r="269" spans="1:17" ht="15" customHeight="1" x14ac:dyDescent="0.25">
      <c r="A269" s="15" t="s">
        <v>4927</v>
      </c>
      <c r="B269" s="4">
        <f>'Gene Table'!B270</f>
        <v>11524</v>
      </c>
      <c r="C269" s="4" t="str">
        <f>'Gene Table'!C270</f>
        <v>TP53</v>
      </c>
      <c r="D269" s="4" t="str">
        <f>'Gene Table'!D270</f>
        <v>c.730G&gt;T</v>
      </c>
      <c r="E269" s="16" t="str">
        <f>'Gene Table'!E270</f>
        <v>SMPH015087A</v>
      </c>
      <c r="F269" s="23" t="str">
        <f>IF(SUM('Control Sample Data'!$D$2:$O$97)=0,Calculations!CN270,Calculations!DP270)</f>
        <v>WT</v>
      </c>
      <c r="G269" s="24" t="str">
        <f>IF(SUM('Control Sample Data'!$D$2:$O$97)=0,Calculations!CO270,Calculations!DQ270)</f>
        <v>WT</v>
      </c>
      <c r="H269" s="24" t="str">
        <f>IF(SUM('Control Sample Data'!$D$2:$O$97)=0,Calculations!CP270,Calculations!DR270)</f>
        <v/>
      </c>
      <c r="I269" s="24" t="str">
        <f>IF(SUM('Control Sample Data'!$D$2:$O$97)=0,Calculations!CQ270,Calculations!DS270)</f>
        <v/>
      </c>
      <c r="J269" s="24" t="str">
        <f>IF(SUM('Control Sample Data'!$D$2:$O$97)=0,Calculations!CR270,Calculations!DT270)</f>
        <v/>
      </c>
      <c r="K269" s="24" t="str">
        <f>IF(SUM('Control Sample Data'!$D$2:$O$97)=0,Calculations!CS270,Calculations!DU270)</f>
        <v/>
      </c>
      <c r="L269" s="24" t="str">
        <f>IF(SUM('Control Sample Data'!$D$2:$O$97)=0,Calculations!CT270,Calculations!DV270)</f>
        <v/>
      </c>
      <c r="M269" s="24" t="str">
        <f>IF(SUM('Control Sample Data'!$D$2:$O$97)=0,Calculations!CU270,Calculations!DW270)</f>
        <v/>
      </c>
      <c r="N269" s="24" t="str">
        <f>IF(SUM('Control Sample Data'!$D$2:$O$97)=0,Calculations!CV270,Calculations!DX270)</f>
        <v/>
      </c>
      <c r="O269" s="24" t="str">
        <f>IF(SUM('Control Sample Data'!$D$2:$O$97)=0,Calculations!CW270,Calculations!DY270)</f>
        <v/>
      </c>
      <c r="P269" s="24" t="str">
        <f>IF(SUM('Control Sample Data'!$D$2:$O$97)=0,Calculations!CX270,Calculations!DZ270)</f>
        <v/>
      </c>
      <c r="Q269" s="25" t="str">
        <f>IF(SUM('Control Sample Data'!$D$2:$O$97)=0,Calculations!CY270,Calculations!EA270)</f>
        <v/>
      </c>
    </row>
    <row r="270" spans="1:17" ht="15" customHeight="1" x14ac:dyDescent="0.25">
      <c r="A270" s="15" t="s">
        <v>4928</v>
      </c>
      <c r="B270" s="4">
        <f>'Gene Table'!B271</f>
        <v>10883</v>
      </c>
      <c r="C270" s="4" t="str">
        <f>'Gene Table'!C271</f>
        <v>TP53</v>
      </c>
      <c r="D270" s="4" t="str">
        <f>'Gene Table'!D271</f>
        <v>c.731G&gt;A</v>
      </c>
      <c r="E270" s="16" t="str">
        <f>'Gene Table'!E271</f>
        <v>SMPH015004A</v>
      </c>
      <c r="F270" s="23" t="str">
        <f>IF(SUM('Control Sample Data'!$D$2:$O$97)=0,Calculations!CN271,Calculations!DP271)</f>
        <v>WT</v>
      </c>
      <c r="G270" s="24" t="str">
        <f>IF(SUM('Control Sample Data'!$D$2:$O$97)=0,Calculations!CO271,Calculations!DQ271)</f>
        <v>WT</v>
      </c>
      <c r="H270" s="24" t="str">
        <f>IF(SUM('Control Sample Data'!$D$2:$O$97)=0,Calculations!CP271,Calculations!DR271)</f>
        <v/>
      </c>
      <c r="I270" s="24" t="str">
        <f>IF(SUM('Control Sample Data'!$D$2:$O$97)=0,Calculations!CQ271,Calculations!DS271)</f>
        <v/>
      </c>
      <c r="J270" s="24" t="str">
        <f>IF(SUM('Control Sample Data'!$D$2:$O$97)=0,Calculations!CR271,Calculations!DT271)</f>
        <v/>
      </c>
      <c r="K270" s="24" t="str">
        <f>IF(SUM('Control Sample Data'!$D$2:$O$97)=0,Calculations!CS271,Calculations!DU271)</f>
        <v/>
      </c>
      <c r="L270" s="24" t="str">
        <f>IF(SUM('Control Sample Data'!$D$2:$O$97)=0,Calculations!CT271,Calculations!DV271)</f>
        <v/>
      </c>
      <c r="M270" s="24" t="str">
        <f>IF(SUM('Control Sample Data'!$D$2:$O$97)=0,Calculations!CU271,Calculations!DW271)</f>
        <v/>
      </c>
      <c r="N270" s="24" t="str">
        <f>IF(SUM('Control Sample Data'!$D$2:$O$97)=0,Calculations!CV271,Calculations!DX271)</f>
        <v/>
      </c>
      <c r="O270" s="24" t="str">
        <f>IF(SUM('Control Sample Data'!$D$2:$O$97)=0,Calculations!CW271,Calculations!DY271)</f>
        <v/>
      </c>
      <c r="P270" s="24" t="str">
        <f>IF(SUM('Control Sample Data'!$D$2:$O$97)=0,Calculations!CX271,Calculations!DZ271)</f>
        <v/>
      </c>
      <c r="Q270" s="25" t="str">
        <f>IF(SUM('Control Sample Data'!$D$2:$O$97)=0,Calculations!CY271,Calculations!EA271)</f>
        <v/>
      </c>
    </row>
    <row r="271" spans="1:17" ht="15" customHeight="1" x14ac:dyDescent="0.25">
      <c r="A271" s="15" t="s">
        <v>4929</v>
      </c>
      <c r="B271" s="4">
        <f>'Gene Table'!B272</f>
        <v>6932</v>
      </c>
      <c r="C271" s="4" t="str">
        <f>'Gene Table'!C272</f>
        <v>TP53</v>
      </c>
      <c r="D271" s="4" t="str">
        <f>'Gene Table'!D272</f>
        <v>c.733G&gt;A</v>
      </c>
      <c r="E271" s="16" t="str">
        <f>'Gene Table'!E272</f>
        <v>SMPH014940A</v>
      </c>
      <c r="F271" s="23" t="str">
        <f>IF(SUM('Control Sample Data'!$D$2:$O$97)=0,Calculations!CN272,Calculations!DP272)</f>
        <v>WT</v>
      </c>
      <c r="G271" s="24" t="str">
        <f>IF(SUM('Control Sample Data'!$D$2:$O$97)=0,Calculations!CO272,Calculations!DQ272)</f>
        <v>WT</v>
      </c>
      <c r="H271" s="24" t="str">
        <f>IF(SUM('Control Sample Data'!$D$2:$O$97)=0,Calculations!CP272,Calculations!DR272)</f>
        <v/>
      </c>
      <c r="I271" s="24" t="str">
        <f>IF(SUM('Control Sample Data'!$D$2:$O$97)=0,Calculations!CQ272,Calculations!DS272)</f>
        <v/>
      </c>
      <c r="J271" s="24" t="str">
        <f>IF(SUM('Control Sample Data'!$D$2:$O$97)=0,Calculations!CR272,Calculations!DT272)</f>
        <v/>
      </c>
      <c r="K271" s="24" t="str">
        <f>IF(SUM('Control Sample Data'!$D$2:$O$97)=0,Calculations!CS272,Calculations!DU272)</f>
        <v/>
      </c>
      <c r="L271" s="24" t="str">
        <f>IF(SUM('Control Sample Data'!$D$2:$O$97)=0,Calculations!CT272,Calculations!DV272)</f>
        <v/>
      </c>
      <c r="M271" s="24" t="str">
        <f>IF(SUM('Control Sample Data'!$D$2:$O$97)=0,Calculations!CU272,Calculations!DW272)</f>
        <v/>
      </c>
      <c r="N271" s="24" t="str">
        <f>IF(SUM('Control Sample Data'!$D$2:$O$97)=0,Calculations!CV272,Calculations!DX272)</f>
        <v/>
      </c>
      <c r="O271" s="24" t="str">
        <f>IF(SUM('Control Sample Data'!$D$2:$O$97)=0,Calculations!CW272,Calculations!DY272)</f>
        <v/>
      </c>
      <c r="P271" s="24" t="str">
        <f>IF(SUM('Control Sample Data'!$D$2:$O$97)=0,Calculations!CX272,Calculations!DZ272)</f>
        <v/>
      </c>
      <c r="Q271" s="25" t="str">
        <f>IF(SUM('Control Sample Data'!$D$2:$O$97)=0,Calculations!CY272,Calculations!EA272)</f>
        <v/>
      </c>
    </row>
    <row r="272" spans="1:17" ht="15" customHeight="1" x14ac:dyDescent="0.25">
      <c r="A272" s="15" t="s">
        <v>4930</v>
      </c>
      <c r="B272" s="4">
        <f>'Gene Table'!B273</f>
        <v>11081</v>
      </c>
      <c r="C272" s="4" t="str">
        <f>'Gene Table'!C273</f>
        <v>TP53</v>
      </c>
      <c r="D272" s="4" t="str">
        <f>'Gene Table'!D273</f>
        <v>c.733G&gt;T</v>
      </c>
      <c r="E272" s="16" t="str">
        <f>'Gene Table'!E273</f>
        <v>SMPH014979A</v>
      </c>
      <c r="F272" s="23" t="str">
        <f>IF(SUM('Control Sample Data'!$D$2:$O$97)=0,Calculations!CN273,Calculations!DP273)</f>
        <v>WT</v>
      </c>
      <c r="G272" s="24" t="str">
        <f>IF(SUM('Control Sample Data'!$D$2:$O$97)=0,Calculations!CO273,Calculations!DQ273)</f>
        <v>WT</v>
      </c>
      <c r="H272" s="24" t="str">
        <f>IF(SUM('Control Sample Data'!$D$2:$O$97)=0,Calculations!CP273,Calculations!DR273)</f>
        <v/>
      </c>
      <c r="I272" s="24" t="str">
        <f>IF(SUM('Control Sample Data'!$D$2:$O$97)=0,Calculations!CQ273,Calculations!DS273)</f>
        <v/>
      </c>
      <c r="J272" s="24" t="str">
        <f>IF(SUM('Control Sample Data'!$D$2:$O$97)=0,Calculations!CR273,Calculations!DT273)</f>
        <v/>
      </c>
      <c r="K272" s="24" t="str">
        <f>IF(SUM('Control Sample Data'!$D$2:$O$97)=0,Calculations!CS273,Calculations!DU273)</f>
        <v/>
      </c>
      <c r="L272" s="24" t="str">
        <f>IF(SUM('Control Sample Data'!$D$2:$O$97)=0,Calculations!CT273,Calculations!DV273)</f>
        <v/>
      </c>
      <c r="M272" s="24" t="str">
        <f>IF(SUM('Control Sample Data'!$D$2:$O$97)=0,Calculations!CU273,Calculations!DW273)</f>
        <v/>
      </c>
      <c r="N272" s="24" t="str">
        <f>IF(SUM('Control Sample Data'!$D$2:$O$97)=0,Calculations!CV273,Calculations!DX273)</f>
        <v/>
      </c>
      <c r="O272" s="24" t="str">
        <f>IF(SUM('Control Sample Data'!$D$2:$O$97)=0,Calculations!CW273,Calculations!DY273)</f>
        <v/>
      </c>
      <c r="P272" s="24" t="str">
        <f>IF(SUM('Control Sample Data'!$D$2:$O$97)=0,Calculations!CX273,Calculations!DZ273)</f>
        <v/>
      </c>
      <c r="Q272" s="25" t="str">
        <f>IF(SUM('Control Sample Data'!$D$2:$O$97)=0,Calculations!CY273,Calculations!EA273)</f>
        <v/>
      </c>
    </row>
    <row r="273" spans="1:17" ht="15" customHeight="1" x14ac:dyDescent="0.25">
      <c r="A273" s="15" t="s">
        <v>4931</v>
      </c>
      <c r="B273" s="4">
        <f>'Gene Table'!B274</f>
        <v>43606</v>
      </c>
      <c r="C273" s="4" t="str">
        <f>'Gene Table'!C274</f>
        <v>TP53</v>
      </c>
      <c r="D273" s="4" t="str">
        <f>'Gene Table'!D274</f>
        <v>c.734G&gt;A</v>
      </c>
      <c r="E273" s="16" t="str">
        <f>'Gene Table'!E274</f>
        <v>SMPH034441A</v>
      </c>
      <c r="F273" s="23" t="str">
        <f>IF(SUM('Control Sample Data'!$D$2:$O$97)=0,Calculations!CN274,Calculations!DP274)</f>
        <v>WT</v>
      </c>
      <c r="G273" s="24" t="str">
        <f>IF(SUM('Control Sample Data'!$D$2:$O$97)=0,Calculations!CO274,Calculations!DQ274)</f>
        <v>WT</v>
      </c>
      <c r="H273" s="24" t="str">
        <f>IF(SUM('Control Sample Data'!$D$2:$O$97)=0,Calculations!CP274,Calculations!DR274)</f>
        <v/>
      </c>
      <c r="I273" s="24" t="str">
        <f>IF(SUM('Control Sample Data'!$D$2:$O$97)=0,Calculations!CQ274,Calculations!DS274)</f>
        <v/>
      </c>
      <c r="J273" s="24" t="str">
        <f>IF(SUM('Control Sample Data'!$D$2:$O$97)=0,Calculations!CR274,Calculations!DT274)</f>
        <v/>
      </c>
      <c r="K273" s="24" t="str">
        <f>IF(SUM('Control Sample Data'!$D$2:$O$97)=0,Calculations!CS274,Calculations!DU274)</f>
        <v/>
      </c>
      <c r="L273" s="24" t="str">
        <f>IF(SUM('Control Sample Data'!$D$2:$O$97)=0,Calculations!CT274,Calculations!DV274)</f>
        <v/>
      </c>
      <c r="M273" s="24" t="str">
        <f>IF(SUM('Control Sample Data'!$D$2:$O$97)=0,Calculations!CU274,Calculations!DW274)</f>
        <v/>
      </c>
      <c r="N273" s="24" t="str">
        <f>IF(SUM('Control Sample Data'!$D$2:$O$97)=0,Calculations!CV274,Calculations!DX274)</f>
        <v/>
      </c>
      <c r="O273" s="24" t="str">
        <f>IF(SUM('Control Sample Data'!$D$2:$O$97)=0,Calculations!CW274,Calculations!DY274)</f>
        <v/>
      </c>
      <c r="P273" s="24" t="str">
        <f>IF(SUM('Control Sample Data'!$D$2:$O$97)=0,Calculations!CX274,Calculations!DZ274)</f>
        <v/>
      </c>
      <c r="Q273" s="25" t="str">
        <f>IF(SUM('Control Sample Data'!$D$2:$O$97)=0,Calculations!CY274,Calculations!EA274)</f>
        <v/>
      </c>
    </row>
    <row r="274" spans="1:17" ht="15" customHeight="1" x14ac:dyDescent="0.25">
      <c r="A274" s="15" t="s">
        <v>4932</v>
      </c>
      <c r="B274" s="4">
        <f>'Gene Table'!B275</f>
        <v>11196</v>
      </c>
      <c r="C274" s="4" t="str">
        <f>'Gene Table'!C275</f>
        <v>TP53</v>
      </c>
      <c r="D274" s="4" t="str">
        <f>'Gene Table'!D275</f>
        <v>c.734G&gt;T</v>
      </c>
      <c r="E274" s="16" t="str">
        <f>'Gene Table'!E275</f>
        <v>SMPH014986A</v>
      </c>
      <c r="F274" s="23" t="str">
        <f>IF(SUM('Control Sample Data'!$D$2:$O$97)=0,Calculations!CN275,Calculations!DP275)</f>
        <v>Mutant</v>
      </c>
      <c r="G274" s="24" t="str">
        <f>IF(SUM('Control Sample Data'!$D$2:$O$97)=0,Calculations!CO275,Calculations!DQ275)</f>
        <v>WT</v>
      </c>
      <c r="H274" s="24" t="str">
        <f>IF(SUM('Control Sample Data'!$D$2:$O$97)=0,Calculations!CP275,Calculations!DR275)</f>
        <v/>
      </c>
      <c r="I274" s="24" t="str">
        <f>IF(SUM('Control Sample Data'!$D$2:$O$97)=0,Calculations!CQ275,Calculations!DS275)</f>
        <v/>
      </c>
      <c r="J274" s="24" t="str">
        <f>IF(SUM('Control Sample Data'!$D$2:$O$97)=0,Calculations!CR275,Calculations!DT275)</f>
        <v/>
      </c>
      <c r="K274" s="24" t="str">
        <f>IF(SUM('Control Sample Data'!$D$2:$O$97)=0,Calculations!CS275,Calculations!DU275)</f>
        <v/>
      </c>
      <c r="L274" s="24" t="str">
        <f>IF(SUM('Control Sample Data'!$D$2:$O$97)=0,Calculations!CT275,Calculations!DV275)</f>
        <v/>
      </c>
      <c r="M274" s="24" t="str">
        <f>IF(SUM('Control Sample Data'!$D$2:$O$97)=0,Calculations!CU275,Calculations!DW275)</f>
        <v/>
      </c>
      <c r="N274" s="24" t="str">
        <f>IF(SUM('Control Sample Data'!$D$2:$O$97)=0,Calculations!CV275,Calculations!DX275)</f>
        <v/>
      </c>
      <c r="O274" s="24" t="str">
        <f>IF(SUM('Control Sample Data'!$D$2:$O$97)=0,Calculations!CW275,Calculations!DY275)</f>
        <v/>
      </c>
      <c r="P274" s="24" t="str">
        <f>IF(SUM('Control Sample Data'!$D$2:$O$97)=0,Calculations!CX275,Calculations!DZ275)</f>
        <v/>
      </c>
      <c r="Q274" s="25" t="str">
        <f>IF(SUM('Control Sample Data'!$D$2:$O$97)=0,Calculations!CY275,Calculations!EA275)</f>
        <v/>
      </c>
    </row>
    <row r="275" spans="1:17" ht="15" customHeight="1" x14ac:dyDescent="0.25">
      <c r="A275" s="15" t="s">
        <v>4933</v>
      </c>
      <c r="B275" s="4">
        <f>'Gene Table'!B276</f>
        <v>43555</v>
      </c>
      <c r="C275" s="4" t="str">
        <f>'Gene Table'!C276</f>
        <v>TP53</v>
      </c>
      <c r="D275" s="4" t="str">
        <f>'Gene Table'!D276</f>
        <v>c.736A&gt;G</v>
      </c>
      <c r="E275" s="16" t="str">
        <f>'Gene Table'!E276</f>
        <v>SMPH034425A</v>
      </c>
      <c r="F275" s="23" t="str">
        <f>IF(SUM('Control Sample Data'!$D$2:$O$97)=0,Calculations!CN276,Calculations!DP276)</f>
        <v>WT</v>
      </c>
      <c r="G275" s="24" t="str">
        <f>IF(SUM('Control Sample Data'!$D$2:$O$97)=0,Calculations!CO276,Calculations!DQ276)</f>
        <v>WT</v>
      </c>
      <c r="H275" s="24" t="str">
        <f>IF(SUM('Control Sample Data'!$D$2:$O$97)=0,Calculations!CP276,Calculations!DR276)</f>
        <v/>
      </c>
      <c r="I275" s="24" t="str">
        <f>IF(SUM('Control Sample Data'!$D$2:$O$97)=0,Calculations!CQ276,Calculations!DS276)</f>
        <v/>
      </c>
      <c r="J275" s="24" t="str">
        <f>IF(SUM('Control Sample Data'!$D$2:$O$97)=0,Calculations!CR276,Calculations!DT276)</f>
        <v/>
      </c>
      <c r="K275" s="24" t="str">
        <f>IF(SUM('Control Sample Data'!$D$2:$O$97)=0,Calculations!CS276,Calculations!DU276)</f>
        <v/>
      </c>
      <c r="L275" s="24" t="str">
        <f>IF(SUM('Control Sample Data'!$D$2:$O$97)=0,Calculations!CT276,Calculations!DV276)</f>
        <v/>
      </c>
      <c r="M275" s="24" t="str">
        <f>IF(SUM('Control Sample Data'!$D$2:$O$97)=0,Calculations!CU276,Calculations!DW276)</f>
        <v/>
      </c>
      <c r="N275" s="24" t="str">
        <f>IF(SUM('Control Sample Data'!$D$2:$O$97)=0,Calculations!CV276,Calculations!DX276)</f>
        <v/>
      </c>
      <c r="O275" s="24" t="str">
        <f>IF(SUM('Control Sample Data'!$D$2:$O$97)=0,Calculations!CW276,Calculations!DY276)</f>
        <v/>
      </c>
      <c r="P275" s="24" t="str">
        <f>IF(SUM('Control Sample Data'!$D$2:$O$97)=0,Calculations!CX276,Calculations!DZ276)</f>
        <v/>
      </c>
      <c r="Q275" s="25" t="str">
        <f>IF(SUM('Control Sample Data'!$D$2:$O$97)=0,Calculations!CY276,Calculations!EA276)</f>
        <v/>
      </c>
    </row>
    <row r="276" spans="1:17" ht="15" customHeight="1" x14ac:dyDescent="0.25">
      <c r="A276" s="15" t="s">
        <v>4934</v>
      </c>
      <c r="B276" s="4">
        <f>'Gene Table'!B277</f>
        <v>10656</v>
      </c>
      <c r="C276" s="4" t="str">
        <f>'Gene Table'!C277</f>
        <v>TP53</v>
      </c>
      <c r="D276" s="4" t="str">
        <f>'Gene Table'!D277</f>
        <v>c.742C&gt;T</v>
      </c>
      <c r="E276" s="16" t="str">
        <f>'Gene Table'!E277</f>
        <v>SMPH014929A</v>
      </c>
      <c r="F276" s="23" t="str">
        <f>IF(SUM('Control Sample Data'!$D$2:$O$97)=0,Calculations!CN277,Calculations!DP277)</f>
        <v>WT</v>
      </c>
      <c r="G276" s="24" t="str">
        <f>IF(SUM('Control Sample Data'!$D$2:$O$97)=0,Calculations!CO277,Calculations!DQ277)</f>
        <v>WT</v>
      </c>
      <c r="H276" s="24" t="str">
        <f>IF(SUM('Control Sample Data'!$D$2:$O$97)=0,Calculations!CP277,Calculations!DR277)</f>
        <v/>
      </c>
      <c r="I276" s="24" t="str">
        <f>IF(SUM('Control Sample Data'!$D$2:$O$97)=0,Calculations!CQ277,Calculations!DS277)</f>
        <v/>
      </c>
      <c r="J276" s="24" t="str">
        <f>IF(SUM('Control Sample Data'!$D$2:$O$97)=0,Calculations!CR277,Calculations!DT277)</f>
        <v/>
      </c>
      <c r="K276" s="24" t="str">
        <f>IF(SUM('Control Sample Data'!$D$2:$O$97)=0,Calculations!CS277,Calculations!DU277)</f>
        <v/>
      </c>
      <c r="L276" s="24" t="str">
        <f>IF(SUM('Control Sample Data'!$D$2:$O$97)=0,Calculations!CT277,Calculations!DV277)</f>
        <v/>
      </c>
      <c r="M276" s="24" t="str">
        <f>IF(SUM('Control Sample Data'!$D$2:$O$97)=0,Calculations!CU277,Calculations!DW277)</f>
        <v/>
      </c>
      <c r="N276" s="24" t="str">
        <f>IF(SUM('Control Sample Data'!$D$2:$O$97)=0,Calculations!CV277,Calculations!DX277)</f>
        <v/>
      </c>
      <c r="O276" s="24" t="str">
        <f>IF(SUM('Control Sample Data'!$D$2:$O$97)=0,Calculations!CW277,Calculations!DY277)</f>
        <v/>
      </c>
      <c r="P276" s="24" t="str">
        <f>IF(SUM('Control Sample Data'!$D$2:$O$97)=0,Calculations!CX277,Calculations!DZ277)</f>
        <v/>
      </c>
      <c r="Q276" s="25" t="str">
        <f>IF(SUM('Control Sample Data'!$D$2:$O$97)=0,Calculations!CY277,Calculations!EA277)</f>
        <v/>
      </c>
    </row>
    <row r="277" spans="1:17" ht="15" customHeight="1" x14ac:dyDescent="0.25">
      <c r="A277" s="15" t="s">
        <v>4935</v>
      </c>
      <c r="B277" s="4">
        <f>'Gene Table'!B278</f>
        <v>10662</v>
      </c>
      <c r="C277" s="4" t="str">
        <f>'Gene Table'!C278</f>
        <v>TP53</v>
      </c>
      <c r="D277" s="4" t="str">
        <f>'Gene Table'!D278</f>
        <v>c.743G&gt;A</v>
      </c>
      <c r="E277" s="16" t="str">
        <f>'Gene Table'!E278</f>
        <v>SMPH014902A</v>
      </c>
      <c r="F277" s="23" t="str">
        <f>IF(SUM('Control Sample Data'!$D$2:$O$97)=0,Calculations!CN278,Calculations!DP278)</f>
        <v>WT</v>
      </c>
      <c r="G277" s="24" t="str">
        <f>IF(SUM('Control Sample Data'!$D$2:$O$97)=0,Calculations!CO278,Calculations!DQ278)</f>
        <v>WT</v>
      </c>
      <c r="H277" s="24" t="str">
        <f>IF(SUM('Control Sample Data'!$D$2:$O$97)=0,Calculations!CP278,Calculations!DR278)</f>
        <v/>
      </c>
      <c r="I277" s="24" t="str">
        <f>IF(SUM('Control Sample Data'!$D$2:$O$97)=0,Calculations!CQ278,Calculations!DS278)</f>
        <v/>
      </c>
      <c r="J277" s="24" t="str">
        <f>IF(SUM('Control Sample Data'!$D$2:$O$97)=0,Calculations!CR278,Calculations!DT278)</f>
        <v/>
      </c>
      <c r="K277" s="24" t="str">
        <f>IF(SUM('Control Sample Data'!$D$2:$O$97)=0,Calculations!CS278,Calculations!DU278)</f>
        <v/>
      </c>
      <c r="L277" s="24" t="str">
        <f>IF(SUM('Control Sample Data'!$D$2:$O$97)=0,Calculations!CT278,Calculations!DV278)</f>
        <v/>
      </c>
      <c r="M277" s="24" t="str">
        <f>IF(SUM('Control Sample Data'!$D$2:$O$97)=0,Calculations!CU278,Calculations!DW278)</f>
        <v/>
      </c>
      <c r="N277" s="24" t="str">
        <f>IF(SUM('Control Sample Data'!$D$2:$O$97)=0,Calculations!CV278,Calculations!DX278)</f>
        <v/>
      </c>
      <c r="O277" s="24" t="str">
        <f>IF(SUM('Control Sample Data'!$D$2:$O$97)=0,Calculations!CW278,Calculations!DY278)</f>
        <v/>
      </c>
      <c r="P277" s="24" t="str">
        <f>IF(SUM('Control Sample Data'!$D$2:$O$97)=0,Calculations!CX278,Calculations!DZ278)</f>
        <v/>
      </c>
      <c r="Q277" s="25" t="str">
        <f>IF(SUM('Control Sample Data'!$D$2:$O$97)=0,Calculations!CY278,Calculations!EA278)</f>
        <v/>
      </c>
    </row>
    <row r="278" spans="1:17" ht="15" customHeight="1" x14ac:dyDescent="0.25">
      <c r="A278" s="15" t="s">
        <v>4936</v>
      </c>
      <c r="B278" s="4">
        <f>'Gene Table'!B279</f>
        <v>6549</v>
      </c>
      <c r="C278" s="4" t="str">
        <f>'Gene Table'!C279</f>
        <v>TP53</v>
      </c>
      <c r="D278" s="4" t="str">
        <f>'Gene Table'!D279</f>
        <v>c.743G&gt;T</v>
      </c>
      <c r="E278" s="16" t="str">
        <f>'Gene Table'!E279</f>
        <v>SMPH015015A</v>
      </c>
      <c r="F278" s="23" t="str">
        <f>IF(SUM('Control Sample Data'!$D$2:$O$97)=0,Calculations!CN279,Calculations!DP279)</f>
        <v>WT</v>
      </c>
      <c r="G278" s="24" t="str">
        <f>IF(SUM('Control Sample Data'!$D$2:$O$97)=0,Calculations!CO279,Calculations!DQ279)</f>
        <v>WT</v>
      </c>
      <c r="H278" s="24" t="str">
        <f>IF(SUM('Control Sample Data'!$D$2:$O$97)=0,Calculations!CP279,Calculations!DR279)</f>
        <v/>
      </c>
      <c r="I278" s="24" t="str">
        <f>IF(SUM('Control Sample Data'!$D$2:$O$97)=0,Calculations!CQ279,Calculations!DS279)</f>
        <v/>
      </c>
      <c r="J278" s="24" t="str">
        <f>IF(SUM('Control Sample Data'!$D$2:$O$97)=0,Calculations!CR279,Calculations!DT279)</f>
        <v/>
      </c>
      <c r="K278" s="24" t="str">
        <f>IF(SUM('Control Sample Data'!$D$2:$O$97)=0,Calculations!CS279,Calculations!DU279)</f>
        <v/>
      </c>
      <c r="L278" s="24" t="str">
        <f>IF(SUM('Control Sample Data'!$D$2:$O$97)=0,Calculations!CT279,Calculations!DV279)</f>
        <v/>
      </c>
      <c r="M278" s="24" t="str">
        <f>IF(SUM('Control Sample Data'!$D$2:$O$97)=0,Calculations!CU279,Calculations!DW279)</f>
        <v/>
      </c>
      <c r="N278" s="24" t="str">
        <f>IF(SUM('Control Sample Data'!$D$2:$O$97)=0,Calculations!CV279,Calculations!DX279)</f>
        <v/>
      </c>
      <c r="O278" s="24" t="str">
        <f>IF(SUM('Control Sample Data'!$D$2:$O$97)=0,Calculations!CW279,Calculations!DY279)</f>
        <v/>
      </c>
      <c r="P278" s="24" t="str">
        <f>IF(SUM('Control Sample Data'!$D$2:$O$97)=0,Calculations!CX279,Calculations!DZ279)</f>
        <v/>
      </c>
      <c r="Q278" s="25" t="str">
        <f>IF(SUM('Control Sample Data'!$D$2:$O$97)=0,Calculations!CY279,Calculations!EA279)</f>
        <v/>
      </c>
    </row>
    <row r="279" spans="1:17" ht="15" customHeight="1" x14ac:dyDescent="0.25">
      <c r="A279" s="15" t="s">
        <v>4937</v>
      </c>
      <c r="B279" s="4">
        <f>'Gene Table'!B280</f>
        <v>10668</v>
      </c>
      <c r="C279" s="4" t="str">
        <f>'Gene Table'!C280</f>
        <v>TP53</v>
      </c>
      <c r="D279" s="4" t="str">
        <f>'Gene Table'!D280</f>
        <v>c.745A&gt;G</v>
      </c>
      <c r="E279" s="16" t="str">
        <f>'Gene Table'!E280</f>
        <v>SMPH014912A</v>
      </c>
      <c r="F279" s="23" t="str">
        <f>IF(SUM('Control Sample Data'!$D$2:$O$97)=0,Calculations!CN280,Calculations!DP280)</f>
        <v>WT</v>
      </c>
      <c r="G279" s="24" t="str">
        <f>IF(SUM('Control Sample Data'!$D$2:$O$97)=0,Calculations!CO280,Calculations!DQ280)</f>
        <v>WT</v>
      </c>
      <c r="H279" s="24" t="str">
        <f>IF(SUM('Control Sample Data'!$D$2:$O$97)=0,Calculations!CP280,Calculations!DR280)</f>
        <v/>
      </c>
      <c r="I279" s="24" t="str">
        <f>IF(SUM('Control Sample Data'!$D$2:$O$97)=0,Calculations!CQ280,Calculations!DS280)</f>
        <v/>
      </c>
      <c r="J279" s="24" t="str">
        <f>IF(SUM('Control Sample Data'!$D$2:$O$97)=0,Calculations!CR280,Calculations!DT280)</f>
        <v/>
      </c>
      <c r="K279" s="24" t="str">
        <f>IF(SUM('Control Sample Data'!$D$2:$O$97)=0,Calculations!CS280,Calculations!DU280)</f>
        <v/>
      </c>
      <c r="L279" s="24" t="str">
        <f>IF(SUM('Control Sample Data'!$D$2:$O$97)=0,Calculations!CT280,Calculations!DV280)</f>
        <v/>
      </c>
      <c r="M279" s="24" t="str">
        <f>IF(SUM('Control Sample Data'!$D$2:$O$97)=0,Calculations!CU280,Calculations!DW280)</f>
        <v/>
      </c>
      <c r="N279" s="24" t="str">
        <f>IF(SUM('Control Sample Data'!$D$2:$O$97)=0,Calculations!CV280,Calculations!DX280)</f>
        <v/>
      </c>
      <c r="O279" s="24" t="str">
        <f>IF(SUM('Control Sample Data'!$D$2:$O$97)=0,Calculations!CW280,Calculations!DY280)</f>
        <v/>
      </c>
      <c r="P279" s="24" t="str">
        <f>IF(SUM('Control Sample Data'!$D$2:$O$97)=0,Calculations!CX280,Calculations!DZ280)</f>
        <v/>
      </c>
      <c r="Q279" s="25" t="str">
        <f>IF(SUM('Control Sample Data'!$D$2:$O$97)=0,Calculations!CY280,Calculations!EA280)</f>
        <v/>
      </c>
    </row>
    <row r="280" spans="1:17" ht="15" customHeight="1" x14ac:dyDescent="0.25">
      <c r="A280" s="15" t="s">
        <v>4938</v>
      </c>
      <c r="B280" s="4">
        <f>'Gene Table'!B281</f>
        <v>43629</v>
      </c>
      <c r="C280" s="4" t="str">
        <f>'Gene Table'!C281</f>
        <v>TP53</v>
      </c>
      <c r="D280" s="4" t="str">
        <f>'Gene Table'!D281</f>
        <v>c.745A&gt;T</v>
      </c>
      <c r="E280" s="16" t="str">
        <f>'Gene Table'!E281</f>
        <v>SMPH034698A</v>
      </c>
      <c r="F280" s="23" t="str">
        <f>IF(SUM('Control Sample Data'!$D$2:$O$97)=0,Calculations!CN281,Calculations!DP281)</f>
        <v>WT</v>
      </c>
      <c r="G280" s="24" t="str">
        <f>IF(SUM('Control Sample Data'!$D$2:$O$97)=0,Calculations!CO281,Calculations!DQ281)</f>
        <v>WT</v>
      </c>
      <c r="H280" s="24" t="str">
        <f>IF(SUM('Control Sample Data'!$D$2:$O$97)=0,Calculations!CP281,Calculations!DR281)</f>
        <v/>
      </c>
      <c r="I280" s="24" t="str">
        <f>IF(SUM('Control Sample Data'!$D$2:$O$97)=0,Calculations!CQ281,Calculations!DS281)</f>
        <v/>
      </c>
      <c r="J280" s="24" t="str">
        <f>IF(SUM('Control Sample Data'!$D$2:$O$97)=0,Calculations!CR281,Calculations!DT281)</f>
        <v/>
      </c>
      <c r="K280" s="24" t="str">
        <f>IF(SUM('Control Sample Data'!$D$2:$O$97)=0,Calculations!CS281,Calculations!DU281)</f>
        <v/>
      </c>
      <c r="L280" s="24" t="str">
        <f>IF(SUM('Control Sample Data'!$D$2:$O$97)=0,Calculations!CT281,Calculations!DV281)</f>
        <v/>
      </c>
      <c r="M280" s="24" t="str">
        <f>IF(SUM('Control Sample Data'!$D$2:$O$97)=0,Calculations!CU281,Calculations!DW281)</f>
        <v/>
      </c>
      <c r="N280" s="24" t="str">
        <f>IF(SUM('Control Sample Data'!$D$2:$O$97)=0,Calculations!CV281,Calculations!DX281)</f>
        <v/>
      </c>
      <c r="O280" s="24" t="str">
        <f>IF(SUM('Control Sample Data'!$D$2:$O$97)=0,Calculations!CW281,Calculations!DY281)</f>
        <v/>
      </c>
      <c r="P280" s="24" t="str">
        <f>IF(SUM('Control Sample Data'!$D$2:$O$97)=0,Calculations!CX281,Calculations!DZ281)</f>
        <v/>
      </c>
      <c r="Q280" s="25" t="str">
        <f>IF(SUM('Control Sample Data'!$D$2:$O$97)=0,Calculations!CY281,Calculations!EA281)</f>
        <v/>
      </c>
    </row>
    <row r="281" spans="1:17" ht="15" customHeight="1" x14ac:dyDescent="0.25">
      <c r="A281" s="15" t="s">
        <v>4939</v>
      </c>
      <c r="B281" s="4">
        <f>'Gene Table'!B282</f>
        <v>43871</v>
      </c>
      <c r="C281" s="4" t="str">
        <f>'Gene Table'!C282</f>
        <v>TP53</v>
      </c>
      <c r="D281" s="4" t="str">
        <f>'Gene Table'!D282</f>
        <v>c.746G&gt;T</v>
      </c>
      <c r="E281" s="16" t="str">
        <f>'Gene Table'!E282</f>
        <v>SMPH034767A</v>
      </c>
      <c r="F281" s="23" t="str">
        <f>IF(SUM('Control Sample Data'!$D$2:$O$97)=0,Calculations!CN282,Calculations!DP282)</f>
        <v>WT</v>
      </c>
      <c r="G281" s="24" t="str">
        <f>IF(SUM('Control Sample Data'!$D$2:$O$97)=0,Calculations!CO282,Calculations!DQ282)</f>
        <v>WT</v>
      </c>
      <c r="H281" s="24" t="str">
        <f>IF(SUM('Control Sample Data'!$D$2:$O$97)=0,Calculations!CP282,Calculations!DR282)</f>
        <v/>
      </c>
      <c r="I281" s="24" t="str">
        <f>IF(SUM('Control Sample Data'!$D$2:$O$97)=0,Calculations!CQ282,Calculations!DS282)</f>
        <v/>
      </c>
      <c r="J281" s="24" t="str">
        <f>IF(SUM('Control Sample Data'!$D$2:$O$97)=0,Calculations!CR282,Calculations!DT282)</f>
        <v/>
      </c>
      <c r="K281" s="24" t="str">
        <f>IF(SUM('Control Sample Data'!$D$2:$O$97)=0,Calculations!CS282,Calculations!DU282)</f>
        <v/>
      </c>
      <c r="L281" s="24" t="str">
        <f>IF(SUM('Control Sample Data'!$D$2:$O$97)=0,Calculations!CT282,Calculations!DV282)</f>
        <v/>
      </c>
      <c r="M281" s="24" t="str">
        <f>IF(SUM('Control Sample Data'!$D$2:$O$97)=0,Calculations!CU282,Calculations!DW282)</f>
        <v/>
      </c>
      <c r="N281" s="24" t="str">
        <f>IF(SUM('Control Sample Data'!$D$2:$O$97)=0,Calculations!CV282,Calculations!DX282)</f>
        <v/>
      </c>
      <c r="O281" s="24" t="str">
        <f>IF(SUM('Control Sample Data'!$D$2:$O$97)=0,Calculations!CW282,Calculations!DY282)</f>
        <v/>
      </c>
      <c r="P281" s="24" t="str">
        <f>IF(SUM('Control Sample Data'!$D$2:$O$97)=0,Calculations!CX282,Calculations!DZ282)</f>
        <v/>
      </c>
      <c r="Q281" s="25" t="str">
        <f>IF(SUM('Control Sample Data'!$D$2:$O$97)=0,Calculations!CY282,Calculations!EA282)</f>
        <v/>
      </c>
    </row>
    <row r="282" spans="1:17" ht="15" customHeight="1" x14ac:dyDescent="0.25">
      <c r="A282" s="15" t="s">
        <v>4940</v>
      </c>
      <c r="B282" s="4">
        <f>'Gene Table'!B283</f>
        <v>10817</v>
      </c>
      <c r="C282" s="4" t="str">
        <f>'Gene Table'!C283</f>
        <v>TP53</v>
      </c>
      <c r="D282" s="4" t="str">
        <f>'Gene Table'!D283</f>
        <v>c.747G&gt;T</v>
      </c>
      <c r="E282" s="16" t="str">
        <f>'Gene Table'!E283</f>
        <v>SMPH015066A</v>
      </c>
      <c r="F282" s="23" t="str">
        <f>IF(SUM('Control Sample Data'!$D$2:$O$97)=0,Calculations!CN283,Calculations!DP283)</f>
        <v>WT</v>
      </c>
      <c r="G282" s="24" t="str">
        <f>IF(SUM('Control Sample Data'!$D$2:$O$97)=0,Calculations!CO283,Calculations!DQ283)</f>
        <v>Mutant</v>
      </c>
      <c r="H282" s="24" t="str">
        <f>IF(SUM('Control Sample Data'!$D$2:$O$97)=0,Calculations!CP283,Calculations!DR283)</f>
        <v/>
      </c>
      <c r="I282" s="24" t="str">
        <f>IF(SUM('Control Sample Data'!$D$2:$O$97)=0,Calculations!CQ283,Calculations!DS283)</f>
        <v/>
      </c>
      <c r="J282" s="24" t="str">
        <f>IF(SUM('Control Sample Data'!$D$2:$O$97)=0,Calculations!CR283,Calculations!DT283)</f>
        <v/>
      </c>
      <c r="K282" s="24" t="str">
        <f>IF(SUM('Control Sample Data'!$D$2:$O$97)=0,Calculations!CS283,Calculations!DU283)</f>
        <v/>
      </c>
      <c r="L282" s="24" t="str">
        <f>IF(SUM('Control Sample Data'!$D$2:$O$97)=0,Calculations!CT283,Calculations!DV283)</f>
        <v/>
      </c>
      <c r="M282" s="24" t="str">
        <f>IF(SUM('Control Sample Data'!$D$2:$O$97)=0,Calculations!CU283,Calculations!DW283)</f>
        <v/>
      </c>
      <c r="N282" s="24" t="str">
        <f>IF(SUM('Control Sample Data'!$D$2:$O$97)=0,Calculations!CV283,Calculations!DX283)</f>
        <v/>
      </c>
      <c r="O282" s="24" t="str">
        <f>IF(SUM('Control Sample Data'!$D$2:$O$97)=0,Calculations!CW283,Calculations!DY283)</f>
        <v/>
      </c>
      <c r="P282" s="24" t="str">
        <f>IF(SUM('Control Sample Data'!$D$2:$O$97)=0,Calculations!CX283,Calculations!DZ283)</f>
        <v/>
      </c>
      <c r="Q282" s="25" t="str">
        <f>IF(SUM('Control Sample Data'!$D$2:$O$97)=0,Calculations!CY283,Calculations!EA283)</f>
        <v/>
      </c>
    </row>
    <row r="283" spans="1:17" ht="15" customHeight="1" x14ac:dyDescent="0.25">
      <c r="A283" s="15" t="s">
        <v>4941</v>
      </c>
      <c r="B283" s="4">
        <f>'Gene Table'!B284</f>
        <v>10771</v>
      </c>
      <c r="C283" s="4" t="str">
        <f>'Gene Table'!C284</f>
        <v>TP53</v>
      </c>
      <c r="D283" s="4" t="str">
        <f>'Gene Table'!D284</f>
        <v>c.749C&gt;T</v>
      </c>
      <c r="E283" s="16" t="str">
        <f>'Gene Table'!E284</f>
        <v>SMPH015046A</v>
      </c>
      <c r="F283" s="23" t="str">
        <f>IF(SUM('Control Sample Data'!$D$2:$O$97)=0,Calculations!CN284,Calculations!DP284)</f>
        <v>WT</v>
      </c>
      <c r="G283" s="24" t="str">
        <f>IF(SUM('Control Sample Data'!$D$2:$O$97)=0,Calculations!CO284,Calculations!DQ284)</f>
        <v>WT</v>
      </c>
      <c r="H283" s="24" t="str">
        <f>IF(SUM('Control Sample Data'!$D$2:$O$97)=0,Calculations!CP284,Calculations!DR284)</f>
        <v/>
      </c>
      <c r="I283" s="24" t="str">
        <f>IF(SUM('Control Sample Data'!$D$2:$O$97)=0,Calculations!CQ284,Calculations!DS284)</f>
        <v/>
      </c>
      <c r="J283" s="24" t="str">
        <f>IF(SUM('Control Sample Data'!$D$2:$O$97)=0,Calculations!CR284,Calculations!DT284)</f>
        <v/>
      </c>
      <c r="K283" s="24" t="str">
        <f>IF(SUM('Control Sample Data'!$D$2:$O$97)=0,Calculations!CS284,Calculations!DU284)</f>
        <v/>
      </c>
      <c r="L283" s="24" t="str">
        <f>IF(SUM('Control Sample Data'!$D$2:$O$97)=0,Calculations!CT284,Calculations!DV284)</f>
        <v/>
      </c>
      <c r="M283" s="24" t="str">
        <f>IF(SUM('Control Sample Data'!$D$2:$O$97)=0,Calculations!CU284,Calculations!DW284)</f>
        <v/>
      </c>
      <c r="N283" s="24" t="str">
        <f>IF(SUM('Control Sample Data'!$D$2:$O$97)=0,Calculations!CV284,Calculations!DX284)</f>
        <v/>
      </c>
      <c r="O283" s="24" t="str">
        <f>IF(SUM('Control Sample Data'!$D$2:$O$97)=0,Calculations!CW284,Calculations!DY284)</f>
        <v/>
      </c>
      <c r="P283" s="24" t="str">
        <f>IF(SUM('Control Sample Data'!$D$2:$O$97)=0,Calculations!CX284,Calculations!DZ284)</f>
        <v/>
      </c>
      <c r="Q283" s="25" t="str">
        <f>IF(SUM('Control Sample Data'!$D$2:$O$97)=0,Calculations!CY284,Calculations!EA284)</f>
        <v/>
      </c>
    </row>
    <row r="284" spans="1:17" ht="15" customHeight="1" x14ac:dyDescent="0.25">
      <c r="A284" s="15" t="s">
        <v>4942</v>
      </c>
      <c r="B284" s="4">
        <f>'Gene Table'!B285</f>
        <v>10988</v>
      </c>
      <c r="C284" s="4" t="str">
        <f>'Gene Table'!C285</f>
        <v>TP53</v>
      </c>
      <c r="D284" s="4" t="str">
        <f>'Gene Table'!D285</f>
        <v>c.772G&gt;A</v>
      </c>
      <c r="E284" s="16" t="str">
        <f>'Gene Table'!E285</f>
        <v>SMPH015102A</v>
      </c>
      <c r="F284" s="23" t="str">
        <f>IF(SUM('Control Sample Data'!$D$2:$O$97)=0,Calculations!CN285,Calculations!DP285)</f>
        <v>WT</v>
      </c>
      <c r="G284" s="24" t="str">
        <f>IF(SUM('Control Sample Data'!$D$2:$O$97)=0,Calculations!CO285,Calculations!DQ285)</f>
        <v>WT</v>
      </c>
      <c r="H284" s="24" t="str">
        <f>IF(SUM('Control Sample Data'!$D$2:$O$97)=0,Calculations!CP285,Calculations!DR285)</f>
        <v/>
      </c>
      <c r="I284" s="24" t="str">
        <f>IF(SUM('Control Sample Data'!$D$2:$O$97)=0,Calculations!CQ285,Calculations!DS285)</f>
        <v/>
      </c>
      <c r="J284" s="24" t="str">
        <f>IF(SUM('Control Sample Data'!$D$2:$O$97)=0,Calculations!CR285,Calculations!DT285)</f>
        <v/>
      </c>
      <c r="K284" s="24" t="str">
        <f>IF(SUM('Control Sample Data'!$D$2:$O$97)=0,Calculations!CS285,Calculations!DU285)</f>
        <v/>
      </c>
      <c r="L284" s="24" t="str">
        <f>IF(SUM('Control Sample Data'!$D$2:$O$97)=0,Calculations!CT285,Calculations!DV285)</f>
        <v/>
      </c>
      <c r="M284" s="24" t="str">
        <f>IF(SUM('Control Sample Data'!$D$2:$O$97)=0,Calculations!CU285,Calculations!DW285)</f>
        <v/>
      </c>
      <c r="N284" s="24" t="str">
        <f>IF(SUM('Control Sample Data'!$D$2:$O$97)=0,Calculations!CV285,Calculations!DX285)</f>
        <v/>
      </c>
      <c r="O284" s="24" t="str">
        <f>IF(SUM('Control Sample Data'!$D$2:$O$97)=0,Calculations!CW285,Calculations!DY285)</f>
        <v/>
      </c>
      <c r="P284" s="24" t="str">
        <f>IF(SUM('Control Sample Data'!$D$2:$O$97)=0,Calculations!CX285,Calculations!DZ285)</f>
        <v/>
      </c>
      <c r="Q284" s="25" t="str">
        <f>IF(SUM('Control Sample Data'!$D$2:$O$97)=0,Calculations!CY285,Calculations!EA285)</f>
        <v/>
      </c>
    </row>
    <row r="285" spans="1:17" ht="15" customHeight="1" x14ac:dyDescent="0.25">
      <c r="A285" s="15" t="s">
        <v>4943</v>
      </c>
      <c r="B285" s="4">
        <f>'Gene Table'!B286</f>
        <v>10794</v>
      </c>
      <c r="C285" s="4" t="str">
        <f>'Gene Table'!C286</f>
        <v>TP53</v>
      </c>
      <c r="D285" s="4" t="str">
        <f>'Gene Table'!D286</f>
        <v>c.796G&gt;A</v>
      </c>
      <c r="E285" s="16" t="str">
        <f>'Gene Table'!E286</f>
        <v>SMPH015215A</v>
      </c>
      <c r="F285" s="23" t="str">
        <f>IF(SUM('Control Sample Data'!$D$2:$O$97)=0,Calculations!CN286,Calculations!DP286)</f>
        <v>WT</v>
      </c>
      <c r="G285" s="24" t="str">
        <f>IF(SUM('Control Sample Data'!$D$2:$O$97)=0,Calculations!CO286,Calculations!DQ286)</f>
        <v>WT</v>
      </c>
      <c r="H285" s="24" t="str">
        <f>IF(SUM('Control Sample Data'!$D$2:$O$97)=0,Calculations!CP286,Calculations!DR286)</f>
        <v/>
      </c>
      <c r="I285" s="24" t="str">
        <f>IF(SUM('Control Sample Data'!$D$2:$O$97)=0,Calculations!CQ286,Calculations!DS286)</f>
        <v/>
      </c>
      <c r="J285" s="24" t="str">
        <f>IF(SUM('Control Sample Data'!$D$2:$O$97)=0,Calculations!CR286,Calculations!DT286)</f>
        <v/>
      </c>
      <c r="K285" s="24" t="str">
        <f>IF(SUM('Control Sample Data'!$D$2:$O$97)=0,Calculations!CS286,Calculations!DU286)</f>
        <v/>
      </c>
      <c r="L285" s="24" t="str">
        <f>IF(SUM('Control Sample Data'!$D$2:$O$97)=0,Calculations!CT286,Calculations!DV286)</f>
        <v/>
      </c>
      <c r="M285" s="24" t="str">
        <f>IF(SUM('Control Sample Data'!$D$2:$O$97)=0,Calculations!CU286,Calculations!DW286)</f>
        <v/>
      </c>
      <c r="N285" s="24" t="str">
        <f>IF(SUM('Control Sample Data'!$D$2:$O$97)=0,Calculations!CV286,Calculations!DX286)</f>
        <v/>
      </c>
      <c r="O285" s="24" t="str">
        <f>IF(SUM('Control Sample Data'!$D$2:$O$97)=0,Calculations!CW286,Calculations!DY286)</f>
        <v/>
      </c>
      <c r="P285" s="24" t="str">
        <f>IF(SUM('Control Sample Data'!$D$2:$O$97)=0,Calculations!CX286,Calculations!DZ286)</f>
        <v/>
      </c>
      <c r="Q285" s="25" t="str">
        <f>IF(SUM('Control Sample Data'!$D$2:$O$97)=0,Calculations!CY286,Calculations!EA286)</f>
        <v/>
      </c>
    </row>
    <row r="286" spans="1:17" ht="15" customHeight="1" x14ac:dyDescent="0.25">
      <c r="A286" s="15" t="s">
        <v>4944</v>
      </c>
      <c r="B286" s="4">
        <f>'Gene Table'!B287</f>
        <v>10867</v>
      </c>
      <c r="C286" s="4" t="str">
        <f>'Gene Table'!C287</f>
        <v>TP53</v>
      </c>
      <c r="D286" s="4" t="str">
        <f>'Gene Table'!D287</f>
        <v>c.797G&gt;A</v>
      </c>
      <c r="E286" s="16" t="str">
        <f>'Gene Table'!E287</f>
        <v>SMPH015003A</v>
      </c>
      <c r="F286" s="23" t="str">
        <f>IF(SUM('Control Sample Data'!$D$2:$O$97)=0,Calculations!CN287,Calculations!DP287)</f>
        <v>WT</v>
      </c>
      <c r="G286" s="24" t="str">
        <f>IF(SUM('Control Sample Data'!$D$2:$O$97)=0,Calculations!CO287,Calculations!DQ287)</f>
        <v>WT</v>
      </c>
      <c r="H286" s="24" t="str">
        <f>IF(SUM('Control Sample Data'!$D$2:$O$97)=0,Calculations!CP287,Calculations!DR287)</f>
        <v/>
      </c>
      <c r="I286" s="24" t="str">
        <f>IF(SUM('Control Sample Data'!$D$2:$O$97)=0,Calculations!CQ287,Calculations!DS287)</f>
        <v/>
      </c>
      <c r="J286" s="24" t="str">
        <f>IF(SUM('Control Sample Data'!$D$2:$O$97)=0,Calculations!CR287,Calculations!DT287)</f>
        <v/>
      </c>
      <c r="K286" s="24" t="str">
        <f>IF(SUM('Control Sample Data'!$D$2:$O$97)=0,Calculations!CS287,Calculations!DU287)</f>
        <v/>
      </c>
      <c r="L286" s="24" t="str">
        <f>IF(SUM('Control Sample Data'!$D$2:$O$97)=0,Calculations!CT287,Calculations!DV287)</f>
        <v/>
      </c>
      <c r="M286" s="24" t="str">
        <f>IF(SUM('Control Sample Data'!$D$2:$O$97)=0,Calculations!CU287,Calculations!DW287)</f>
        <v/>
      </c>
      <c r="N286" s="24" t="str">
        <f>IF(SUM('Control Sample Data'!$D$2:$O$97)=0,Calculations!CV287,Calculations!DX287)</f>
        <v/>
      </c>
      <c r="O286" s="24" t="str">
        <f>IF(SUM('Control Sample Data'!$D$2:$O$97)=0,Calculations!CW287,Calculations!DY287)</f>
        <v/>
      </c>
      <c r="P286" s="24" t="str">
        <f>IF(SUM('Control Sample Data'!$D$2:$O$97)=0,Calculations!CX287,Calculations!DZ287)</f>
        <v/>
      </c>
      <c r="Q286" s="25" t="str">
        <f>IF(SUM('Control Sample Data'!$D$2:$O$97)=0,Calculations!CY287,Calculations!EA287)</f>
        <v/>
      </c>
    </row>
    <row r="287" spans="1:17" ht="15" customHeight="1" x14ac:dyDescent="0.25">
      <c r="A287" s="15" t="s">
        <v>4945</v>
      </c>
      <c r="B287" s="4">
        <f>'Gene Table'!B288</f>
        <v>10958</v>
      </c>
      <c r="C287" s="4" t="str">
        <f>'Gene Table'!C288</f>
        <v>TP53</v>
      </c>
      <c r="D287" s="4" t="str">
        <f>'Gene Table'!D288</f>
        <v>c.797G&gt;T</v>
      </c>
      <c r="E287" s="16" t="str">
        <f>'Gene Table'!E288</f>
        <v>SMPH014997A</v>
      </c>
      <c r="F287" s="23" t="str">
        <f>IF(SUM('Control Sample Data'!$D$2:$O$97)=0,Calculations!CN288,Calculations!DP288)</f>
        <v>WT</v>
      </c>
      <c r="G287" s="24" t="str">
        <f>IF(SUM('Control Sample Data'!$D$2:$O$97)=0,Calculations!CO288,Calculations!DQ288)</f>
        <v>WT</v>
      </c>
      <c r="H287" s="24" t="str">
        <f>IF(SUM('Control Sample Data'!$D$2:$O$97)=0,Calculations!CP288,Calculations!DR288)</f>
        <v/>
      </c>
      <c r="I287" s="24" t="str">
        <f>IF(SUM('Control Sample Data'!$D$2:$O$97)=0,Calculations!CQ288,Calculations!DS288)</f>
        <v/>
      </c>
      <c r="J287" s="24" t="str">
        <f>IF(SUM('Control Sample Data'!$D$2:$O$97)=0,Calculations!CR288,Calculations!DT288)</f>
        <v/>
      </c>
      <c r="K287" s="24" t="str">
        <f>IF(SUM('Control Sample Data'!$D$2:$O$97)=0,Calculations!CS288,Calculations!DU288)</f>
        <v/>
      </c>
      <c r="L287" s="24" t="str">
        <f>IF(SUM('Control Sample Data'!$D$2:$O$97)=0,Calculations!CT288,Calculations!DV288)</f>
        <v/>
      </c>
      <c r="M287" s="24" t="str">
        <f>IF(SUM('Control Sample Data'!$D$2:$O$97)=0,Calculations!CU288,Calculations!DW288)</f>
        <v/>
      </c>
      <c r="N287" s="24" t="str">
        <f>IF(SUM('Control Sample Data'!$D$2:$O$97)=0,Calculations!CV288,Calculations!DX288)</f>
        <v/>
      </c>
      <c r="O287" s="24" t="str">
        <f>IF(SUM('Control Sample Data'!$D$2:$O$97)=0,Calculations!CW288,Calculations!DY288)</f>
        <v/>
      </c>
      <c r="P287" s="24" t="str">
        <f>IF(SUM('Control Sample Data'!$D$2:$O$97)=0,Calculations!CX288,Calculations!DZ288)</f>
        <v/>
      </c>
      <c r="Q287" s="25" t="str">
        <f>IF(SUM('Control Sample Data'!$D$2:$O$97)=0,Calculations!CY288,Calculations!EA288)</f>
        <v/>
      </c>
    </row>
    <row r="288" spans="1:17" ht="15" customHeight="1" x14ac:dyDescent="0.25">
      <c r="A288" s="15" t="s">
        <v>4946</v>
      </c>
      <c r="B288" s="4">
        <f>'Gene Table'!B289</f>
        <v>10719</v>
      </c>
      <c r="C288" s="4" t="str">
        <f>'Gene Table'!C289</f>
        <v>TP53</v>
      </c>
      <c r="D288" s="4" t="str">
        <f>'Gene Table'!D289</f>
        <v>c.811G&gt;A</v>
      </c>
      <c r="E288" s="16" t="str">
        <f>'Gene Table'!E289</f>
        <v>SMPH015048A</v>
      </c>
      <c r="F288" s="23" t="str">
        <f>IF(SUM('Control Sample Data'!$D$2:$O$97)=0,Calculations!CN289,Calculations!DP289)</f>
        <v>WT</v>
      </c>
      <c r="G288" s="24" t="str">
        <f>IF(SUM('Control Sample Data'!$D$2:$O$97)=0,Calculations!CO289,Calculations!DQ289)</f>
        <v>WT</v>
      </c>
      <c r="H288" s="24" t="str">
        <f>IF(SUM('Control Sample Data'!$D$2:$O$97)=0,Calculations!CP289,Calculations!DR289)</f>
        <v/>
      </c>
      <c r="I288" s="24" t="str">
        <f>IF(SUM('Control Sample Data'!$D$2:$O$97)=0,Calculations!CQ289,Calculations!DS289)</f>
        <v/>
      </c>
      <c r="J288" s="24" t="str">
        <f>IF(SUM('Control Sample Data'!$D$2:$O$97)=0,Calculations!CR289,Calculations!DT289)</f>
        <v/>
      </c>
      <c r="K288" s="24" t="str">
        <f>IF(SUM('Control Sample Data'!$D$2:$O$97)=0,Calculations!CS289,Calculations!DU289)</f>
        <v/>
      </c>
      <c r="L288" s="24" t="str">
        <f>IF(SUM('Control Sample Data'!$D$2:$O$97)=0,Calculations!CT289,Calculations!DV289)</f>
        <v/>
      </c>
      <c r="M288" s="24" t="str">
        <f>IF(SUM('Control Sample Data'!$D$2:$O$97)=0,Calculations!CU289,Calculations!DW289)</f>
        <v/>
      </c>
      <c r="N288" s="24" t="str">
        <f>IF(SUM('Control Sample Data'!$D$2:$O$97)=0,Calculations!CV289,Calculations!DX289)</f>
        <v/>
      </c>
      <c r="O288" s="24" t="str">
        <f>IF(SUM('Control Sample Data'!$D$2:$O$97)=0,Calculations!CW289,Calculations!DY289)</f>
        <v/>
      </c>
      <c r="P288" s="24" t="str">
        <f>IF(SUM('Control Sample Data'!$D$2:$O$97)=0,Calculations!CX289,Calculations!DZ289)</f>
        <v/>
      </c>
      <c r="Q288" s="25" t="str">
        <f>IF(SUM('Control Sample Data'!$D$2:$O$97)=0,Calculations!CY289,Calculations!EA289)</f>
        <v/>
      </c>
    </row>
    <row r="289" spans="1:17" ht="15" customHeight="1" x14ac:dyDescent="0.25">
      <c r="A289" s="15" t="s">
        <v>4947</v>
      </c>
      <c r="B289" s="4">
        <f>'Gene Table'!B290</f>
        <v>10891</v>
      </c>
      <c r="C289" s="4" t="str">
        <f>'Gene Table'!C290</f>
        <v>TP53</v>
      </c>
      <c r="D289" s="4" t="str">
        <f>'Gene Table'!D290</f>
        <v>c.814G&gt;A</v>
      </c>
      <c r="E289" s="16" t="str">
        <f>'Gene Table'!E290</f>
        <v>SMPH014987A</v>
      </c>
      <c r="F289" s="23" t="str">
        <f>IF(SUM('Control Sample Data'!$D$2:$O$97)=0,Calculations!CN290,Calculations!DP290)</f>
        <v>WT</v>
      </c>
      <c r="G289" s="24" t="str">
        <f>IF(SUM('Control Sample Data'!$D$2:$O$97)=0,Calculations!CO290,Calculations!DQ290)</f>
        <v>WT</v>
      </c>
      <c r="H289" s="24" t="str">
        <f>IF(SUM('Control Sample Data'!$D$2:$O$97)=0,Calculations!CP290,Calculations!DR290)</f>
        <v/>
      </c>
      <c r="I289" s="24" t="str">
        <f>IF(SUM('Control Sample Data'!$D$2:$O$97)=0,Calculations!CQ290,Calculations!DS290)</f>
        <v/>
      </c>
      <c r="J289" s="24" t="str">
        <f>IF(SUM('Control Sample Data'!$D$2:$O$97)=0,Calculations!CR290,Calculations!DT290)</f>
        <v/>
      </c>
      <c r="K289" s="24" t="str">
        <f>IF(SUM('Control Sample Data'!$D$2:$O$97)=0,Calculations!CS290,Calculations!DU290)</f>
        <v/>
      </c>
      <c r="L289" s="24" t="str">
        <f>IF(SUM('Control Sample Data'!$D$2:$O$97)=0,Calculations!CT290,Calculations!DV290)</f>
        <v/>
      </c>
      <c r="M289" s="24" t="str">
        <f>IF(SUM('Control Sample Data'!$D$2:$O$97)=0,Calculations!CU290,Calculations!DW290)</f>
        <v/>
      </c>
      <c r="N289" s="24" t="str">
        <f>IF(SUM('Control Sample Data'!$D$2:$O$97)=0,Calculations!CV290,Calculations!DX290)</f>
        <v/>
      </c>
      <c r="O289" s="24" t="str">
        <f>IF(SUM('Control Sample Data'!$D$2:$O$97)=0,Calculations!CW290,Calculations!DY290)</f>
        <v/>
      </c>
      <c r="P289" s="24" t="str">
        <f>IF(SUM('Control Sample Data'!$D$2:$O$97)=0,Calculations!CX290,Calculations!DZ290)</f>
        <v/>
      </c>
      <c r="Q289" s="25" t="str">
        <f>IF(SUM('Control Sample Data'!$D$2:$O$97)=0,Calculations!CY290,Calculations!EA290)</f>
        <v/>
      </c>
    </row>
    <row r="290" spans="1:17" ht="15" customHeight="1" x14ac:dyDescent="0.25">
      <c r="A290" s="15" t="s">
        <v>4948</v>
      </c>
      <c r="B290" s="4">
        <f>'Gene Table'!B291</f>
        <v>10659</v>
      </c>
      <c r="C290" s="4" t="str">
        <f>'Gene Table'!C291</f>
        <v>TP53</v>
      </c>
      <c r="D290" s="4" t="str">
        <f>'Gene Table'!D291</f>
        <v>c.817C&gt;T</v>
      </c>
      <c r="E290" s="16" t="str">
        <f>'Gene Table'!E291</f>
        <v>SMPH014907A</v>
      </c>
      <c r="F290" s="23" t="str">
        <f>IF(SUM('Control Sample Data'!$D$2:$O$97)=0,Calculations!CN291,Calculations!DP291)</f>
        <v>WT</v>
      </c>
      <c r="G290" s="24" t="str">
        <f>IF(SUM('Control Sample Data'!$D$2:$O$97)=0,Calculations!CO291,Calculations!DQ291)</f>
        <v>WT</v>
      </c>
      <c r="H290" s="24" t="str">
        <f>IF(SUM('Control Sample Data'!$D$2:$O$97)=0,Calculations!CP291,Calculations!DR291)</f>
        <v/>
      </c>
      <c r="I290" s="24" t="str">
        <f>IF(SUM('Control Sample Data'!$D$2:$O$97)=0,Calculations!CQ291,Calculations!DS291)</f>
        <v/>
      </c>
      <c r="J290" s="24" t="str">
        <f>IF(SUM('Control Sample Data'!$D$2:$O$97)=0,Calculations!CR291,Calculations!DT291)</f>
        <v/>
      </c>
      <c r="K290" s="24" t="str">
        <f>IF(SUM('Control Sample Data'!$D$2:$O$97)=0,Calculations!CS291,Calculations!DU291)</f>
        <v/>
      </c>
      <c r="L290" s="24" t="str">
        <f>IF(SUM('Control Sample Data'!$D$2:$O$97)=0,Calculations!CT291,Calculations!DV291)</f>
        <v/>
      </c>
      <c r="M290" s="24" t="str">
        <f>IF(SUM('Control Sample Data'!$D$2:$O$97)=0,Calculations!CU291,Calculations!DW291)</f>
        <v/>
      </c>
      <c r="N290" s="24" t="str">
        <f>IF(SUM('Control Sample Data'!$D$2:$O$97)=0,Calculations!CV291,Calculations!DX291)</f>
        <v/>
      </c>
      <c r="O290" s="24" t="str">
        <f>IF(SUM('Control Sample Data'!$D$2:$O$97)=0,Calculations!CW291,Calculations!DY291)</f>
        <v/>
      </c>
      <c r="P290" s="24" t="str">
        <f>IF(SUM('Control Sample Data'!$D$2:$O$97)=0,Calculations!CX291,Calculations!DZ291)</f>
        <v/>
      </c>
      <c r="Q290" s="25" t="str">
        <f>IF(SUM('Control Sample Data'!$D$2:$O$97)=0,Calculations!CY291,Calculations!EA291)</f>
        <v/>
      </c>
    </row>
    <row r="291" spans="1:17" ht="15" customHeight="1" x14ac:dyDescent="0.25">
      <c r="A291" s="15" t="s">
        <v>4949</v>
      </c>
      <c r="B291" s="4">
        <f>'Gene Table'!B292</f>
        <v>10660</v>
      </c>
      <c r="C291" s="4" t="str">
        <f>'Gene Table'!C292</f>
        <v>TP53</v>
      </c>
      <c r="D291" s="4" t="str">
        <f>'Gene Table'!D292</f>
        <v>c.818G&gt;A</v>
      </c>
      <c r="E291" s="16" t="str">
        <f>'Gene Table'!E292</f>
        <v>SMPH014913A</v>
      </c>
      <c r="F291" s="23" t="str">
        <f>IF(SUM('Control Sample Data'!$D$2:$O$97)=0,Calculations!CN292,Calculations!DP292)</f>
        <v>WT</v>
      </c>
      <c r="G291" s="24" t="str">
        <f>IF(SUM('Control Sample Data'!$D$2:$O$97)=0,Calculations!CO292,Calculations!DQ292)</f>
        <v>WT</v>
      </c>
      <c r="H291" s="24" t="str">
        <f>IF(SUM('Control Sample Data'!$D$2:$O$97)=0,Calculations!CP292,Calculations!DR292)</f>
        <v/>
      </c>
      <c r="I291" s="24" t="str">
        <f>IF(SUM('Control Sample Data'!$D$2:$O$97)=0,Calculations!CQ292,Calculations!DS292)</f>
        <v/>
      </c>
      <c r="J291" s="24" t="str">
        <f>IF(SUM('Control Sample Data'!$D$2:$O$97)=0,Calculations!CR292,Calculations!DT292)</f>
        <v/>
      </c>
      <c r="K291" s="24" t="str">
        <f>IF(SUM('Control Sample Data'!$D$2:$O$97)=0,Calculations!CS292,Calculations!DU292)</f>
        <v/>
      </c>
      <c r="L291" s="24" t="str">
        <f>IF(SUM('Control Sample Data'!$D$2:$O$97)=0,Calculations!CT292,Calculations!DV292)</f>
        <v/>
      </c>
      <c r="M291" s="24" t="str">
        <f>IF(SUM('Control Sample Data'!$D$2:$O$97)=0,Calculations!CU292,Calculations!DW292)</f>
        <v/>
      </c>
      <c r="N291" s="24" t="str">
        <f>IF(SUM('Control Sample Data'!$D$2:$O$97)=0,Calculations!CV292,Calculations!DX292)</f>
        <v/>
      </c>
      <c r="O291" s="24" t="str">
        <f>IF(SUM('Control Sample Data'!$D$2:$O$97)=0,Calculations!CW292,Calculations!DY292)</f>
        <v/>
      </c>
      <c r="P291" s="24" t="str">
        <f>IF(SUM('Control Sample Data'!$D$2:$O$97)=0,Calculations!CX292,Calculations!DZ292)</f>
        <v/>
      </c>
      <c r="Q291" s="25" t="str">
        <f>IF(SUM('Control Sample Data'!$D$2:$O$97)=0,Calculations!CY292,Calculations!EA292)</f>
        <v/>
      </c>
    </row>
    <row r="292" spans="1:17" ht="15" customHeight="1" x14ac:dyDescent="0.25">
      <c r="A292" s="15" t="s">
        <v>4950</v>
      </c>
      <c r="B292" s="4">
        <f>'Gene Table'!B293</f>
        <v>43896</v>
      </c>
      <c r="C292" s="4" t="str">
        <f>'Gene Table'!C293</f>
        <v>TP53</v>
      </c>
      <c r="D292" s="4" t="str">
        <f>'Gene Table'!D293</f>
        <v>c.818G&gt;C</v>
      </c>
      <c r="E292" s="16" t="str">
        <f>'Gene Table'!E293</f>
        <v>SMPH034456A</v>
      </c>
      <c r="F292" s="23" t="str">
        <f>IF(SUM('Control Sample Data'!$D$2:$O$97)=0,Calculations!CN293,Calculations!DP293)</f>
        <v>WT</v>
      </c>
      <c r="G292" s="24" t="str">
        <f>IF(SUM('Control Sample Data'!$D$2:$O$97)=0,Calculations!CO293,Calculations!DQ293)</f>
        <v>WT</v>
      </c>
      <c r="H292" s="24" t="str">
        <f>IF(SUM('Control Sample Data'!$D$2:$O$97)=0,Calculations!CP293,Calculations!DR293)</f>
        <v/>
      </c>
      <c r="I292" s="24" t="str">
        <f>IF(SUM('Control Sample Data'!$D$2:$O$97)=0,Calculations!CQ293,Calculations!DS293)</f>
        <v/>
      </c>
      <c r="J292" s="24" t="str">
        <f>IF(SUM('Control Sample Data'!$D$2:$O$97)=0,Calculations!CR293,Calculations!DT293)</f>
        <v/>
      </c>
      <c r="K292" s="24" t="str">
        <f>IF(SUM('Control Sample Data'!$D$2:$O$97)=0,Calculations!CS293,Calculations!DU293)</f>
        <v/>
      </c>
      <c r="L292" s="24" t="str">
        <f>IF(SUM('Control Sample Data'!$D$2:$O$97)=0,Calculations!CT293,Calculations!DV293)</f>
        <v/>
      </c>
      <c r="M292" s="24" t="str">
        <f>IF(SUM('Control Sample Data'!$D$2:$O$97)=0,Calculations!CU293,Calculations!DW293)</f>
        <v/>
      </c>
      <c r="N292" s="24" t="str">
        <f>IF(SUM('Control Sample Data'!$D$2:$O$97)=0,Calculations!CV293,Calculations!DX293)</f>
        <v/>
      </c>
      <c r="O292" s="24" t="str">
        <f>IF(SUM('Control Sample Data'!$D$2:$O$97)=0,Calculations!CW293,Calculations!DY293)</f>
        <v/>
      </c>
      <c r="P292" s="24" t="str">
        <f>IF(SUM('Control Sample Data'!$D$2:$O$97)=0,Calculations!CX293,Calculations!DZ293)</f>
        <v/>
      </c>
      <c r="Q292" s="25" t="str">
        <f>IF(SUM('Control Sample Data'!$D$2:$O$97)=0,Calculations!CY293,Calculations!EA293)</f>
        <v/>
      </c>
    </row>
    <row r="293" spans="1:17" ht="15" customHeight="1" x14ac:dyDescent="0.25">
      <c r="A293" s="15" t="s">
        <v>4951</v>
      </c>
      <c r="B293" s="4">
        <f>'Gene Table'!B294</f>
        <v>10779</v>
      </c>
      <c r="C293" s="4" t="str">
        <f>'Gene Table'!C294</f>
        <v>TP53</v>
      </c>
      <c r="D293" s="4" t="str">
        <f>'Gene Table'!D294</f>
        <v>c.818G&gt;T</v>
      </c>
      <c r="E293" s="16" t="str">
        <f>'Gene Table'!E294</f>
        <v>SMPH015005A</v>
      </c>
      <c r="F293" s="23" t="str">
        <f>IF(SUM('Control Sample Data'!$D$2:$O$97)=0,Calculations!CN294,Calculations!DP294)</f>
        <v>WT</v>
      </c>
      <c r="G293" s="24" t="str">
        <f>IF(SUM('Control Sample Data'!$D$2:$O$97)=0,Calculations!CO294,Calculations!DQ294)</f>
        <v>WT</v>
      </c>
      <c r="H293" s="24" t="str">
        <f>IF(SUM('Control Sample Data'!$D$2:$O$97)=0,Calculations!CP294,Calculations!DR294)</f>
        <v/>
      </c>
      <c r="I293" s="24" t="str">
        <f>IF(SUM('Control Sample Data'!$D$2:$O$97)=0,Calculations!CQ294,Calculations!DS294)</f>
        <v/>
      </c>
      <c r="J293" s="24" t="str">
        <f>IF(SUM('Control Sample Data'!$D$2:$O$97)=0,Calculations!CR294,Calculations!DT294)</f>
        <v/>
      </c>
      <c r="K293" s="24" t="str">
        <f>IF(SUM('Control Sample Data'!$D$2:$O$97)=0,Calculations!CS294,Calculations!DU294)</f>
        <v/>
      </c>
      <c r="L293" s="24" t="str">
        <f>IF(SUM('Control Sample Data'!$D$2:$O$97)=0,Calculations!CT294,Calculations!DV294)</f>
        <v/>
      </c>
      <c r="M293" s="24" t="str">
        <f>IF(SUM('Control Sample Data'!$D$2:$O$97)=0,Calculations!CU294,Calculations!DW294)</f>
        <v/>
      </c>
      <c r="N293" s="24" t="str">
        <f>IF(SUM('Control Sample Data'!$D$2:$O$97)=0,Calculations!CV294,Calculations!DX294)</f>
        <v/>
      </c>
      <c r="O293" s="24" t="str">
        <f>IF(SUM('Control Sample Data'!$D$2:$O$97)=0,Calculations!CW294,Calculations!DY294)</f>
        <v/>
      </c>
      <c r="P293" s="24" t="str">
        <f>IF(SUM('Control Sample Data'!$D$2:$O$97)=0,Calculations!CX294,Calculations!DZ294)</f>
        <v/>
      </c>
      <c r="Q293" s="25" t="str">
        <f>IF(SUM('Control Sample Data'!$D$2:$O$97)=0,Calculations!CY294,Calculations!EA294)</f>
        <v/>
      </c>
    </row>
    <row r="294" spans="1:17" ht="15" customHeight="1" x14ac:dyDescent="0.25">
      <c r="A294" s="15" t="s">
        <v>4952</v>
      </c>
      <c r="B294" s="4">
        <f>'Gene Table'!B295</f>
        <v>10893</v>
      </c>
      <c r="C294" s="4" t="str">
        <f>'Gene Table'!C295</f>
        <v>TP53</v>
      </c>
      <c r="D294" s="4" t="str">
        <f>'Gene Table'!D295</f>
        <v>c.824G&gt;A</v>
      </c>
      <c r="E294" s="16" t="str">
        <f>'Gene Table'!E295</f>
        <v>SMPH015022A</v>
      </c>
      <c r="F294" s="23" t="str">
        <f>IF(SUM('Control Sample Data'!$D$2:$O$97)=0,Calculations!CN295,Calculations!DP295)</f>
        <v>WT</v>
      </c>
      <c r="G294" s="24" t="str">
        <f>IF(SUM('Control Sample Data'!$D$2:$O$97)=0,Calculations!CO295,Calculations!DQ295)</f>
        <v>WT</v>
      </c>
      <c r="H294" s="24" t="str">
        <f>IF(SUM('Control Sample Data'!$D$2:$O$97)=0,Calculations!CP295,Calculations!DR295)</f>
        <v/>
      </c>
      <c r="I294" s="24" t="str">
        <f>IF(SUM('Control Sample Data'!$D$2:$O$97)=0,Calculations!CQ295,Calculations!DS295)</f>
        <v/>
      </c>
      <c r="J294" s="24" t="str">
        <f>IF(SUM('Control Sample Data'!$D$2:$O$97)=0,Calculations!CR295,Calculations!DT295)</f>
        <v/>
      </c>
      <c r="K294" s="24" t="str">
        <f>IF(SUM('Control Sample Data'!$D$2:$O$97)=0,Calculations!CS295,Calculations!DU295)</f>
        <v/>
      </c>
      <c r="L294" s="24" t="str">
        <f>IF(SUM('Control Sample Data'!$D$2:$O$97)=0,Calculations!CT295,Calculations!DV295)</f>
        <v/>
      </c>
      <c r="M294" s="24" t="str">
        <f>IF(SUM('Control Sample Data'!$D$2:$O$97)=0,Calculations!CU295,Calculations!DW295)</f>
        <v/>
      </c>
      <c r="N294" s="24" t="str">
        <f>IF(SUM('Control Sample Data'!$D$2:$O$97)=0,Calculations!CV295,Calculations!DX295)</f>
        <v/>
      </c>
      <c r="O294" s="24" t="str">
        <f>IF(SUM('Control Sample Data'!$D$2:$O$97)=0,Calculations!CW295,Calculations!DY295)</f>
        <v/>
      </c>
      <c r="P294" s="24" t="str">
        <f>IF(SUM('Control Sample Data'!$D$2:$O$97)=0,Calculations!CX295,Calculations!DZ295)</f>
        <v/>
      </c>
      <c r="Q294" s="25" t="str">
        <f>IF(SUM('Control Sample Data'!$D$2:$O$97)=0,Calculations!CY295,Calculations!EA295)</f>
        <v/>
      </c>
    </row>
    <row r="295" spans="1:17" ht="15" customHeight="1" x14ac:dyDescent="0.25">
      <c r="A295" s="15" t="s">
        <v>4953</v>
      </c>
      <c r="B295" s="4">
        <f>'Gene Table'!B296</f>
        <v>10701</v>
      </c>
      <c r="C295" s="4" t="str">
        <f>'Gene Table'!C296</f>
        <v>TP53</v>
      </c>
      <c r="D295" s="4" t="str">
        <f>'Gene Table'!D296</f>
        <v>c.824G&gt;T</v>
      </c>
      <c r="E295" s="16" t="str">
        <f>'Gene Table'!E296</f>
        <v>SMPH014991A</v>
      </c>
      <c r="F295" s="23" t="str">
        <f>IF(SUM('Control Sample Data'!$D$2:$O$97)=0,Calculations!CN296,Calculations!DP296)</f>
        <v>WT</v>
      </c>
      <c r="G295" s="24" t="str">
        <f>IF(SUM('Control Sample Data'!$D$2:$O$97)=0,Calculations!CO296,Calculations!DQ296)</f>
        <v>WT</v>
      </c>
      <c r="H295" s="24" t="str">
        <f>IF(SUM('Control Sample Data'!$D$2:$O$97)=0,Calculations!CP296,Calculations!DR296)</f>
        <v/>
      </c>
      <c r="I295" s="24" t="str">
        <f>IF(SUM('Control Sample Data'!$D$2:$O$97)=0,Calculations!CQ296,Calculations!DS296)</f>
        <v/>
      </c>
      <c r="J295" s="24" t="str">
        <f>IF(SUM('Control Sample Data'!$D$2:$O$97)=0,Calculations!CR296,Calculations!DT296)</f>
        <v/>
      </c>
      <c r="K295" s="24" t="str">
        <f>IF(SUM('Control Sample Data'!$D$2:$O$97)=0,Calculations!CS296,Calculations!DU296)</f>
        <v/>
      </c>
      <c r="L295" s="24" t="str">
        <f>IF(SUM('Control Sample Data'!$D$2:$O$97)=0,Calculations!CT296,Calculations!DV296)</f>
        <v/>
      </c>
      <c r="M295" s="24" t="str">
        <f>IF(SUM('Control Sample Data'!$D$2:$O$97)=0,Calculations!CU296,Calculations!DW296)</f>
        <v/>
      </c>
      <c r="N295" s="24" t="str">
        <f>IF(SUM('Control Sample Data'!$D$2:$O$97)=0,Calculations!CV296,Calculations!DX296)</f>
        <v/>
      </c>
      <c r="O295" s="24" t="str">
        <f>IF(SUM('Control Sample Data'!$D$2:$O$97)=0,Calculations!CW296,Calculations!DY296)</f>
        <v/>
      </c>
      <c r="P295" s="24" t="str">
        <f>IF(SUM('Control Sample Data'!$D$2:$O$97)=0,Calculations!CX296,Calculations!DZ296)</f>
        <v/>
      </c>
      <c r="Q295" s="25" t="str">
        <f>IF(SUM('Control Sample Data'!$D$2:$O$97)=0,Calculations!CY296,Calculations!EA296)</f>
        <v/>
      </c>
    </row>
    <row r="296" spans="1:17" ht="15" customHeight="1" x14ac:dyDescent="0.25">
      <c r="A296" s="15" t="s">
        <v>4954</v>
      </c>
      <c r="B296" s="4">
        <f>'Gene Table'!B297</f>
        <v>10939</v>
      </c>
      <c r="C296" s="4" t="str">
        <f>'Gene Table'!C297</f>
        <v>TP53</v>
      </c>
      <c r="D296" s="4" t="str">
        <f>'Gene Table'!D297</f>
        <v>c.832C&gt;T</v>
      </c>
      <c r="E296" s="16" t="str">
        <f>'Gene Table'!E297</f>
        <v>SMPH014915A</v>
      </c>
      <c r="F296" s="23" t="str">
        <f>IF(SUM('Control Sample Data'!$D$2:$O$97)=0,Calculations!CN297,Calculations!DP297)</f>
        <v>WT</v>
      </c>
      <c r="G296" s="24" t="str">
        <f>IF(SUM('Control Sample Data'!$D$2:$O$97)=0,Calculations!CO297,Calculations!DQ297)</f>
        <v>WT</v>
      </c>
      <c r="H296" s="24" t="str">
        <f>IF(SUM('Control Sample Data'!$D$2:$O$97)=0,Calculations!CP297,Calculations!DR297)</f>
        <v/>
      </c>
      <c r="I296" s="24" t="str">
        <f>IF(SUM('Control Sample Data'!$D$2:$O$97)=0,Calculations!CQ297,Calculations!DS297)</f>
        <v/>
      </c>
      <c r="J296" s="24" t="str">
        <f>IF(SUM('Control Sample Data'!$D$2:$O$97)=0,Calculations!CR297,Calculations!DT297)</f>
        <v/>
      </c>
      <c r="K296" s="24" t="str">
        <f>IF(SUM('Control Sample Data'!$D$2:$O$97)=0,Calculations!CS297,Calculations!DU297)</f>
        <v/>
      </c>
      <c r="L296" s="24" t="str">
        <f>IF(SUM('Control Sample Data'!$D$2:$O$97)=0,Calculations!CT297,Calculations!DV297)</f>
        <v/>
      </c>
      <c r="M296" s="24" t="str">
        <f>IF(SUM('Control Sample Data'!$D$2:$O$97)=0,Calculations!CU297,Calculations!DW297)</f>
        <v/>
      </c>
      <c r="N296" s="24" t="str">
        <f>IF(SUM('Control Sample Data'!$D$2:$O$97)=0,Calculations!CV297,Calculations!DX297)</f>
        <v/>
      </c>
      <c r="O296" s="24" t="str">
        <f>IF(SUM('Control Sample Data'!$D$2:$O$97)=0,Calculations!CW297,Calculations!DY297)</f>
        <v/>
      </c>
      <c r="P296" s="24" t="str">
        <f>IF(SUM('Control Sample Data'!$D$2:$O$97)=0,Calculations!CX297,Calculations!DZ297)</f>
        <v/>
      </c>
      <c r="Q296" s="25" t="str">
        <f>IF(SUM('Control Sample Data'!$D$2:$O$97)=0,Calculations!CY297,Calculations!EA297)</f>
        <v/>
      </c>
    </row>
    <row r="297" spans="1:17" ht="15" customHeight="1" x14ac:dyDescent="0.25">
      <c r="A297" s="15" t="s">
        <v>4955</v>
      </c>
      <c r="B297" s="4">
        <f>'Gene Table'!B298</f>
        <v>10887</v>
      </c>
      <c r="C297" s="4" t="str">
        <f>'Gene Table'!C298</f>
        <v>TP53</v>
      </c>
      <c r="D297" s="4" t="str">
        <f>'Gene Table'!D298</f>
        <v>c.833C&gt;G</v>
      </c>
      <c r="E297" s="16" t="str">
        <f>'Gene Table'!E298</f>
        <v>SMPH015178A</v>
      </c>
      <c r="F297" s="23" t="str">
        <f>IF(SUM('Control Sample Data'!$D$2:$O$97)=0,Calculations!CN298,Calculations!DP298)</f>
        <v>WT</v>
      </c>
      <c r="G297" s="24" t="str">
        <f>IF(SUM('Control Sample Data'!$D$2:$O$97)=0,Calculations!CO298,Calculations!DQ298)</f>
        <v>WT</v>
      </c>
      <c r="H297" s="24" t="str">
        <f>IF(SUM('Control Sample Data'!$D$2:$O$97)=0,Calculations!CP298,Calculations!DR298)</f>
        <v/>
      </c>
      <c r="I297" s="24" t="str">
        <f>IF(SUM('Control Sample Data'!$D$2:$O$97)=0,Calculations!CQ298,Calculations!DS298)</f>
        <v/>
      </c>
      <c r="J297" s="24" t="str">
        <f>IF(SUM('Control Sample Data'!$D$2:$O$97)=0,Calculations!CR298,Calculations!DT298)</f>
        <v/>
      </c>
      <c r="K297" s="24" t="str">
        <f>IF(SUM('Control Sample Data'!$D$2:$O$97)=0,Calculations!CS298,Calculations!DU298)</f>
        <v/>
      </c>
      <c r="L297" s="24" t="str">
        <f>IF(SUM('Control Sample Data'!$D$2:$O$97)=0,Calculations!CT298,Calculations!DV298)</f>
        <v/>
      </c>
      <c r="M297" s="24" t="str">
        <f>IF(SUM('Control Sample Data'!$D$2:$O$97)=0,Calculations!CU298,Calculations!DW298)</f>
        <v/>
      </c>
      <c r="N297" s="24" t="str">
        <f>IF(SUM('Control Sample Data'!$D$2:$O$97)=0,Calculations!CV298,Calculations!DX298)</f>
        <v/>
      </c>
      <c r="O297" s="24" t="str">
        <f>IF(SUM('Control Sample Data'!$D$2:$O$97)=0,Calculations!CW298,Calculations!DY298)</f>
        <v/>
      </c>
      <c r="P297" s="24" t="str">
        <f>IF(SUM('Control Sample Data'!$D$2:$O$97)=0,Calculations!CX298,Calculations!DZ298)</f>
        <v/>
      </c>
      <c r="Q297" s="25" t="str">
        <f>IF(SUM('Control Sample Data'!$D$2:$O$97)=0,Calculations!CY298,Calculations!EA298)</f>
        <v/>
      </c>
    </row>
    <row r="298" spans="1:17" ht="15" customHeight="1" x14ac:dyDescent="0.25">
      <c r="A298" s="15" t="s">
        <v>4956</v>
      </c>
      <c r="B298" s="4">
        <f>'Gene Table'!B299</f>
        <v>10863</v>
      </c>
      <c r="C298" s="4" t="str">
        <f>'Gene Table'!C299</f>
        <v>TP53</v>
      </c>
      <c r="D298" s="4" t="str">
        <f>'Gene Table'!D299</f>
        <v>c.833C&gt;T</v>
      </c>
      <c r="E298" s="16" t="str">
        <f>'Gene Table'!E299</f>
        <v>SMPH015086A</v>
      </c>
      <c r="F298" s="23" t="str">
        <f>IF(SUM('Control Sample Data'!$D$2:$O$97)=0,Calculations!CN299,Calculations!DP299)</f>
        <v>WT</v>
      </c>
      <c r="G298" s="24" t="str">
        <f>IF(SUM('Control Sample Data'!$D$2:$O$97)=0,Calculations!CO299,Calculations!DQ299)</f>
        <v>WT</v>
      </c>
      <c r="H298" s="24" t="str">
        <f>IF(SUM('Control Sample Data'!$D$2:$O$97)=0,Calculations!CP299,Calculations!DR299)</f>
        <v/>
      </c>
      <c r="I298" s="24" t="str">
        <f>IF(SUM('Control Sample Data'!$D$2:$O$97)=0,Calculations!CQ299,Calculations!DS299)</f>
        <v/>
      </c>
      <c r="J298" s="24" t="str">
        <f>IF(SUM('Control Sample Data'!$D$2:$O$97)=0,Calculations!CR299,Calculations!DT299)</f>
        <v/>
      </c>
      <c r="K298" s="24" t="str">
        <f>IF(SUM('Control Sample Data'!$D$2:$O$97)=0,Calculations!CS299,Calculations!DU299)</f>
        <v/>
      </c>
      <c r="L298" s="24" t="str">
        <f>IF(SUM('Control Sample Data'!$D$2:$O$97)=0,Calculations!CT299,Calculations!DV299)</f>
        <v/>
      </c>
      <c r="M298" s="24" t="str">
        <f>IF(SUM('Control Sample Data'!$D$2:$O$97)=0,Calculations!CU299,Calculations!DW299)</f>
        <v/>
      </c>
      <c r="N298" s="24" t="str">
        <f>IF(SUM('Control Sample Data'!$D$2:$O$97)=0,Calculations!CV299,Calculations!DX299)</f>
        <v/>
      </c>
      <c r="O298" s="24" t="str">
        <f>IF(SUM('Control Sample Data'!$D$2:$O$97)=0,Calculations!CW299,Calculations!DY299)</f>
        <v/>
      </c>
      <c r="P298" s="24" t="str">
        <f>IF(SUM('Control Sample Data'!$D$2:$O$97)=0,Calculations!CX299,Calculations!DZ299)</f>
        <v/>
      </c>
      <c r="Q298" s="25" t="str">
        <f>IF(SUM('Control Sample Data'!$D$2:$O$97)=0,Calculations!CY299,Calculations!EA299)</f>
        <v/>
      </c>
    </row>
    <row r="299" spans="1:17" ht="15" customHeight="1" x14ac:dyDescent="0.25">
      <c r="A299" s="15" t="s">
        <v>4957</v>
      </c>
      <c r="B299" s="4">
        <f>'Gene Table'!B300</f>
        <v>43714</v>
      </c>
      <c r="C299" s="4" t="str">
        <f>'Gene Table'!C300</f>
        <v>TP53</v>
      </c>
      <c r="D299" s="4" t="str">
        <f>'Gene Table'!D300</f>
        <v>c.836G&gt;A</v>
      </c>
      <c r="E299" s="16" t="str">
        <f>'Gene Table'!E300</f>
        <v>SMPH034710A</v>
      </c>
      <c r="F299" s="23" t="str">
        <f>IF(SUM('Control Sample Data'!$D$2:$O$97)=0,Calculations!CN300,Calculations!DP300)</f>
        <v>WT</v>
      </c>
      <c r="G299" s="24" t="str">
        <f>IF(SUM('Control Sample Data'!$D$2:$O$97)=0,Calculations!CO300,Calculations!DQ300)</f>
        <v>WT</v>
      </c>
      <c r="H299" s="24" t="str">
        <f>IF(SUM('Control Sample Data'!$D$2:$O$97)=0,Calculations!CP300,Calculations!DR300)</f>
        <v/>
      </c>
      <c r="I299" s="24" t="str">
        <f>IF(SUM('Control Sample Data'!$D$2:$O$97)=0,Calculations!CQ300,Calculations!DS300)</f>
        <v/>
      </c>
      <c r="J299" s="24" t="str">
        <f>IF(SUM('Control Sample Data'!$D$2:$O$97)=0,Calculations!CR300,Calculations!DT300)</f>
        <v/>
      </c>
      <c r="K299" s="24" t="str">
        <f>IF(SUM('Control Sample Data'!$D$2:$O$97)=0,Calculations!CS300,Calculations!DU300)</f>
        <v/>
      </c>
      <c r="L299" s="24" t="str">
        <f>IF(SUM('Control Sample Data'!$D$2:$O$97)=0,Calculations!CT300,Calculations!DV300)</f>
        <v/>
      </c>
      <c r="M299" s="24" t="str">
        <f>IF(SUM('Control Sample Data'!$D$2:$O$97)=0,Calculations!CU300,Calculations!DW300)</f>
        <v/>
      </c>
      <c r="N299" s="24" t="str">
        <f>IF(SUM('Control Sample Data'!$D$2:$O$97)=0,Calculations!CV300,Calculations!DX300)</f>
        <v/>
      </c>
      <c r="O299" s="24" t="str">
        <f>IF(SUM('Control Sample Data'!$D$2:$O$97)=0,Calculations!CW300,Calculations!DY300)</f>
        <v/>
      </c>
      <c r="P299" s="24" t="str">
        <f>IF(SUM('Control Sample Data'!$D$2:$O$97)=0,Calculations!CX300,Calculations!DZ300)</f>
        <v/>
      </c>
      <c r="Q299" s="25" t="str">
        <f>IF(SUM('Control Sample Data'!$D$2:$O$97)=0,Calculations!CY300,Calculations!EA300)</f>
        <v/>
      </c>
    </row>
    <row r="300" spans="1:17" ht="15" customHeight="1" x14ac:dyDescent="0.25">
      <c r="A300" s="15" t="s">
        <v>4958</v>
      </c>
      <c r="B300" s="4">
        <f>'Gene Table'!B301</f>
        <v>10728</v>
      </c>
      <c r="C300" s="4" t="str">
        <f>'Gene Table'!C301</f>
        <v>TP53</v>
      </c>
      <c r="D300" s="4" t="str">
        <f>'Gene Table'!D301</f>
        <v>c.839G&gt;A</v>
      </c>
      <c r="E300" s="16" t="str">
        <f>'Gene Table'!E301</f>
        <v>SMPH015091A</v>
      </c>
      <c r="F300" s="23" t="str">
        <f>IF(SUM('Control Sample Data'!$D$2:$O$97)=0,Calculations!CN301,Calculations!DP301)</f>
        <v>WT</v>
      </c>
      <c r="G300" s="24" t="str">
        <f>IF(SUM('Control Sample Data'!$D$2:$O$97)=0,Calculations!CO301,Calculations!DQ301)</f>
        <v>WT</v>
      </c>
      <c r="H300" s="24" t="str">
        <f>IF(SUM('Control Sample Data'!$D$2:$O$97)=0,Calculations!CP301,Calculations!DR301)</f>
        <v/>
      </c>
      <c r="I300" s="24" t="str">
        <f>IF(SUM('Control Sample Data'!$D$2:$O$97)=0,Calculations!CQ301,Calculations!DS301)</f>
        <v/>
      </c>
      <c r="J300" s="24" t="str">
        <f>IF(SUM('Control Sample Data'!$D$2:$O$97)=0,Calculations!CR301,Calculations!DT301)</f>
        <v/>
      </c>
      <c r="K300" s="24" t="str">
        <f>IF(SUM('Control Sample Data'!$D$2:$O$97)=0,Calculations!CS301,Calculations!DU301)</f>
        <v/>
      </c>
      <c r="L300" s="24" t="str">
        <f>IF(SUM('Control Sample Data'!$D$2:$O$97)=0,Calculations!CT301,Calculations!DV301)</f>
        <v/>
      </c>
      <c r="M300" s="24" t="str">
        <f>IF(SUM('Control Sample Data'!$D$2:$O$97)=0,Calculations!CU301,Calculations!DW301)</f>
        <v/>
      </c>
      <c r="N300" s="24" t="str">
        <f>IF(SUM('Control Sample Data'!$D$2:$O$97)=0,Calculations!CV301,Calculations!DX301)</f>
        <v/>
      </c>
      <c r="O300" s="24" t="str">
        <f>IF(SUM('Control Sample Data'!$D$2:$O$97)=0,Calculations!CW301,Calculations!DY301)</f>
        <v/>
      </c>
      <c r="P300" s="24" t="str">
        <f>IF(SUM('Control Sample Data'!$D$2:$O$97)=0,Calculations!CX301,Calculations!DZ301)</f>
        <v/>
      </c>
      <c r="Q300" s="25" t="str">
        <f>IF(SUM('Control Sample Data'!$D$2:$O$97)=0,Calculations!CY301,Calculations!EA301)</f>
        <v/>
      </c>
    </row>
    <row r="301" spans="1:17" ht="15" customHeight="1" x14ac:dyDescent="0.25">
      <c r="A301" s="15" t="s">
        <v>4959</v>
      </c>
      <c r="B301" s="4">
        <f>'Gene Table'!B302</f>
        <v>10724</v>
      </c>
      <c r="C301" s="4" t="str">
        <f>'Gene Table'!C302</f>
        <v>TP53</v>
      </c>
      <c r="D301" s="4" t="str">
        <f>'Gene Table'!D302</f>
        <v>c.839G&gt;C</v>
      </c>
      <c r="E301" s="16" t="str">
        <f>'Gene Table'!E302</f>
        <v>SMPH014901A</v>
      </c>
      <c r="F301" s="23" t="str">
        <f>IF(SUM('Control Sample Data'!$D$2:$O$97)=0,Calculations!CN302,Calculations!DP302)</f>
        <v>WT</v>
      </c>
      <c r="G301" s="24" t="str">
        <f>IF(SUM('Control Sample Data'!$D$2:$O$97)=0,Calculations!CO302,Calculations!DQ302)</f>
        <v>WT</v>
      </c>
      <c r="H301" s="24" t="str">
        <f>IF(SUM('Control Sample Data'!$D$2:$O$97)=0,Calculations!CP302,Calculations!DR302)</f>
        <v/>
      </c>
      <c r="I301" s="24" t="str">
        <f>IF(SUM('Control Sample Data'!$D$2:$O$97)=0,Calculations!CQ302,Calculations!DS302)</f>
        <v/>
      </c>
      <c r="J301" s="24" t="str">
        <f>IF(SUM('Control Sample Data'!$D$2:$O$97)=0,Calculations!CR302,Calculations!DT302)</f>
        <v/>
      </c>
      <c r="K301" s="24" t="str">
        <f>IF(SUM('Control Sample Data'!$D$2:$O$97)=0,Calculations!CS302,Calculations!DU302)</f>
        <v/>
      </c>
      <c r="L301" s="24" t="str">
        <f>IF(SUM('Control Sample Data'!$D$2:$O$97)=0,Calculations!CT302,Calculations!DV302)</f>
        <v/>
      </c>
      <c r="M301" s="24" t="str">
        <f>IF(SUM('Control Sample Data'!$D$2:$O$97)=0,Calculations!CU302,Calculations!DW302)</f>
        <v/>
      </c>
      <c r="N301" s="24" t="str">
        <f>IF(SUM('Control Sample Data'!$D$2:$O$97)=0,Calculations!CV302,Calculations!DX302)</f>
        <v/>
      </c>
      <c r="O301" s="24" t="str">
        <f>IF(SUM('Control Sample Data'!$D$2:$O$97)=0,Calculations!CW302,Calculations!DY302)</f>
        <v/>
      </c>
      <c r="P301" s="24" t="str">
        <f>IF(SUM('Control Sample Data'!$D$2:$O$97)=0,Calculations!CX302,Calculations!DZ302)</f>
        <v/>
      </c>
      <c r="Q301" s="25" t="str">
        <f>IF(SUM('Control Sample Data'!$D$2:$O$97)=0,Calculations!CY302,Calculations!EA302)</f>
        <v/>
      </c>
    </row>
    <row r="302" spans="1:17" ht="15" customHeight="1" x14ac:dyDescent="0.25">
      <c r="A302" s="15" t="s">
        <v>4960</v>
      </c>
      <c r="B302" s="4">
        <f>'Gene Table'!B303</f>
        <v>43585</v>
      </c>
      <c r="C302" s="4" t="str">
        <f>'Gene Table'!C303</f>
        <v>TP53</v>
      </c>
      <c r="D302" s="4" t="str">
        <f>'Gene Table'!D303</f>
        <v>c.843_844CC&gt;TT</v>
      </c>
      <c r="E302" s="16" t="str">
        <f>'Gene Table'!E303</f>
        <v>SMPH034842A</v>
      </c>
      <c r="F302" s="23" t="str">
        <f>IF(SUM('Control Sample Data'!$D$2:$O$97)=0,Calculations!CN303,Calculations!DP303)</f>
        <v>WT</v>
      </c>
      <c r="G302" s="24" t="str">
        <f>IF(SUM('Control Sample Data'!$D$2:$O$97)=0,Calculations!CO303,Calculations!DQ303)</f>
        <v>WT</v>
      </c>
      <c r="H302" s="24" t="str">
        <f>IF(SUM('Control Sample Data'!$D$2:$O$97)=0,Calculations!CP303,Calculations!DR303)</f>
        <v/>
      </c>
      <c r="I302" s="24" t="str">
        <f>IF(SUM('Control Sample Data'!$D$2:$O$97)=0,Calculations!CQ303,Calculations!DS303)</f>
        <v/>
      </c>
      <c r="J302" s="24" t="str">
        <f>IF(SUM('Control Sample Data'!$D$2:$O$97)=0,Calculations!CR303,Calculations!DT303)</f>
        <v/>
      </c>
      <c r="K302" s="24" t="str">
        <f>IF(SUM('Control Sample Data'!$D$2:$O$97)=0,Calculations!CS303,Calculations!DU303)</f>
        <v/>
      </c>
      <c r="L302" s="24" t="str">
        <f>IF(SUM('Control Sample Data'!$D$2:$O$97)=0,Calculations!CT303,Calculations!DV303)</f>
        <v/>
      </c>
      <c r="M302" s="24" t="str">
        <f>IF(SUM('Control Sample Data'!$D$2:$O$97)=0,Calculations!CU303,Calculations!DW303)</f>
        <v/>
      </c>
      <c r="N302" s="24" t="str">
        <f>IF(SUM('Control Sample Data'!$D$2:$O$97)=0,Calculations!CV303,Calculations!DX303)</f>
        <v/>
      </c>
      <c r="O302" s="24" t="str">
        <f>IF(SUM('Control Sample Data'!$D$2:$O$97)=0,Calculations!CW303,Calculations!DY303)</f>
        <v/>
      </c>
      <c r="P302" s="24" t="str">
        <f>IF(SUM('Control Sample Data'!$D$2:$O$97)=0,Calculations!CX303,Calculations!DZ303)</f>
        <v/>
      </c>
      <c r="Q302" s="25" t="str">
        <f>IF(SUM('Control Sample Data'!$D$2:$O$97)=0,Calculations!CY303,Calculations!EA303)</f>
        <v/>
      </c>
    </row>
    <row r="303" spans="1:17" ht="15" customHeight="1" x14ac:dyDescent="0.25">
      <c r="A303" s="15" t="s">
        <v>4961</v>
      </c>
      <c r="B303" s="4">
        <f>'Gene Table'!B304</f>
        <v>10992</v>
      </c>
      <c r="C303" s="4" t="str">
        <f>'Gene Table'!C304</f>
        <v>TP53</v>
      </c>
      <c r="D303" s="4" t="str">
        <f>'Gene Table'!D304</f>
        <v>c.844C&gt;G</v>
      </c>
      <c r="E303" s="16" t="str">
        <f>'Gene Table'!E304</f>
        <v>SMPH015139A</v>
      </c>
      <c r="F303" s="23" t="str">
        <f>IF(SUM('Control Sample Data'!$D$2:$O$97)=0,Calculations!CN304,Calculations!DP304)</f>
        <v>WT</v>
      </c>
      <c r="G303" s="24" t="str">
        <f>IF(SUM('Control Sample Data'!$D$2:$O$97)=0,Calculations!CO304,Calculations!DQ304)</f>
        <v>WT</v>
      </c>
      <c r="H303" s="24" t="str">
        <f>IF(SUM('Control Sample Data'!$D$2:$O$97)=0,Calculations!CP304,Calculations!DR304)</f>
        <v/>
      </c>
      <c r="I303" s="24" t="str">
        <f>IF(SUM('Control Sample Data'!$D$2:$O$97)=0,Calculations!CQ304,Calculations!DS304)</f>
        <v/>
      </c>
      <c r="J303" s="24" t="str">
        <f>IF(SUM('Control Sample Data'!$D$2:$O$97)=0,Calculations!CR304,Calculations!DT304)</f>
        <v/>
      </c>
      <c r="K303" s="24" t="str">
        <f>IF(SUM('Control Sample Data'!$D$2:$O$97)=0,Calculations!CS304,Calculations!DU304)</f>
        <v/>
      </c>
      <c r="L303" s="24" t="str">
        <f>IF(SUM('Control Sample Data'!$D$2:$O$97)=0,Calculations!CT304,Calculations!DV304)</f>
        <v/>
      </c>
      <c r="M303" s="24" t="str">
        <f>IF(SUM('Control Sample Data'!$D$2:$O$97)=0,Calculations!CU304,Calculations!DW304)</f>
        <v/>
      </c>
      <c r="N303" s="24" t="str">
        <f>IF(SUM('Control Sample Data'!$D$2:$O$97)=0,Calculations!CV304,Calculations!DX304)</f>
        <v/>
      </c>
      <c r="O303" s="24" t="str">
        <f>IF(SUM('Control Sample Data'!$D$2:$O$97)=0,Calculations!CW304,Calculations!DY304)</f>
        <v/>
      </c>
      <c r="P303" s="24" t="str">
        <f>IF(SUM('Control Sample Data'!$D$2:$O$97)=0,Calculations!CX304,Calculations!DZ304)</f>
        <v/>
      </c>
      <c r="Q303" s="25" t="str">
        <f>IF(SUM('Control Sample Data'!$D$2:$O$97)=0,Calculations!CY304,Calculations!EA304)</f>
        <v/>
      </c>
    </row>
    <row r="304" spans="1:17" ht="15" customHeight="1" x14ac:dyDescent="0.25">
      <c r="A304" s="15" t="s">
        <v>4962</v>
      </c>
      <c r="B304" s="4">
        <f>'Gene Table'!B305</f>
        <v>10704</v>
      </c>
      <c r="C304" s="4" t="str">
        <f>'Gene Table'!C305</f>
        <v>TP53</v>
      </c>
      <c r="D304" s="4" t="str">
        <f>'Gene Table'!D305</f>
        <v>c.844C&gt;T</v>
      </c>
      <c r="E304" s="16" t="str">
        <f>'Gene Table'!E305</f>
        <v>SMPH014941A</v>
      </c>
      <c r="F304" s="23" t="str">
        <f>IF(SUM('Control Sample Data'!$D$2:$O$97)=0,Calculations!CN305,Calculations!DP305)</f>
        <v>WT</v>
      </c>
      <c r="G304" s="24" t="str">
        <f>IF(SUM('Control Sample Data'!$D$2:$O$97)=0,Calculations!CO305,Calculations!DQ305)</f>
        <v>WT</v>
      </c>
      <c r="H304" s="24" t="str">
        <f>IF(SUM('Control Sample Data'!$D$2:$O$97)=0,Calculations!CP305,Calculations!DR305)</f>
        <v/>
      </c>
      <c r="I304" s="24" t="str">
        <f>IF(SUM('Control Sample Data'!$D$2:$O$97)=0,Calculations!CQ305,Calculations!DS305)</f>
        <v/>
      </c>
      <c r="J304" s="24" t="str">
        <f>IF(SUM('Control Sample Data'!$D$2:$O$97)=0,Calculations!CR305,Calculations!DT305)</f>
        <v/>
      </c>
      <c r="K304" s="24" t="str">
        <f>IF(SUM('Control Sample Data'!$D$2:$O$97)=0,Calculations!CS305,Calculations!DU305)</f>
        <v/>
      </c>
      <c r="L304" s="24" t="str">
        <f>IF(SUM('Control Sample Data'!$D$2:$O$97)=0,Calculations!CT305,Calculations!DV305)</f>
        <v/>
      </c>
      <c r="M304" s="24" t="str">
        <f>IF(SUM('Control Sample Data'!$D$2:$O$97)=0,Calculations!CU305,Calculations!DW305)</f>
        <v/>
      </c>
      <c r="N304" s="24" t="str">
        <f>IF(SUM('Control Sample Data'!$D$2:$O$97)=0,Calculations!CV305,Calculations!DX305)</f>
        <v/>
      </c>
      <c r="O304" s="24" t="str">
        <f>IF(SUM('Control Sample Data'!$D$2:$O$97)=0,Calculations!CW305,Calculations!DY305)</f>
        <v/>
      </c>
      <c r="P304" s="24" t="str">
        <f>IF(SUM('Control Sample Data'!$D$2:$O$97)=0,Calculations!CX305,Calculations!DZ305)</f>
        <v/>
      </c>
      <c r="Q304" s="25" t="str">
        <f>IF(SUM('Control Sample Data'!$D$2:$O$97)=0,Calculations!CY305,Calculations!EA305)</f>
        <v/>
      </c>
    </row>
    <row r="305" spans="1:17" ht="15" customHeight="1" x14ac:dyDescent="0.25">
      <c r="A305" s="15" t="s">
        <v>4963</v>
      </c>
      <c r="B305" s="4">
        <f>'Gene Table'!B306</f>
        <v>10722</v>
      </c>
      <c r="C305" s="4" t="str">
        <f>'Gene Table'!C306</f>
        <v>TP53</v>
      </c>
      <c r="D305" s="4" t="str">
        <f>'Gene Table'!D306</f>
        <v>c.853G&gt;A</v>
      </c>
      <c r="E305" s="16" t="str">
        <f>'Gene Table'!E306</f>
        <v>SMPH014937A</v>
      </c>
      <c r="F305" s="23" t="str">
        <f>IF(SUM('Control Sample Data'!$D$2:$O$97)=0,Calculations!CN306,Calculations!DP306)</f>
        <v>WT</v>
      </c>
      <c r="G305" s="24" t="str">
        <f>IF(SUM('Control Sample Data'!$D$2:$O$97)=0,Calculations!CO306,Calculations!DQ306)</f>
        <v>WT</v>
      </c>
      <c r="H305" s="24" t="str">
        <f>IF(SUM('Control Sample Data'!$D$2:$O$97)=0,Calculations!CP306,Calculations!DR306)</f>
        <v/>
      </c>
      <c r="I305" s="24" t="str">
        <f>IF(SUM('Control Sample Data'!$D$2:$O$97)=0,Calculations!CQ306,Calculations!DS306)</f>
        <v/>
      </c>
      <c r="J305" s="24" t="str">
        <f>IF(SUM('Control Sample Data'!$D$2:$O$97)=0,Calculations!CR306,Calculations!DT306)</f>
        <v/>
      </c>
      <c r="K305" s="24" t="str">
        <f>IF(SUM('Control Sample Data'!$D$2:$O$97)=0,Calculations!CS306,Calculations!DU306)</f>
        <v/>
      </c>
      <c r="L305" s="24" t="str">
        <f>IF(SUM('Control Sample Data'!$D$2:$O$97)=0,Calculations!CT306,Calculations!DV306)</f>
        <v/>
      </c>
      <c r="M305" s="24" t="str">
        <f>IF(SUM('Control Sample Data'!$D$2:$O$97)=0,Calculations!CU306,Calculations!DW306)</f>
        <v/>
      </c>
      <c r="N305" s="24" t="str">
        <f>IF(SUM('Control Sample Data'!$D$2:$O$97)=0,Calculations!CV306,Calculations!DX306)</f>
        <v/>
      </c>
      <c r="O305" s="24" t="str">
        <f>IF(SUM('Control Sample Data'!$D$2:$O$97)=0,Calculations!CW306,Calculations!DY306)</f>
        <v/>
      </c>
      <c r="P305" s="24" t="str">
        <f>IF(SUM('Control Sample Data'!$D$2:$O$97)=0,Calculations!CX306,Calculations!DZ306)</f>
        <v/>
      </c>
      <c r="Q305" s="25" t="str">
        <f>IF(SUM('Control Sample Data'!$D$2:$O$97)=0,Calculations!CY306,Calculations!EA306)</f>
        <v/>
      </c>
    </row>
    <row r="306" spans="1:17" ht="15" customHeight="1" x14ac:dyDescent="0.25">
      <c r="A306" s="15" t="s">
        <v>4964</v>
      </c>
      <c r="B306" s="4">
        <f>'Gene Table'!B307</f>
        <v>10726</v>
      </c>
      <c r="C306" s="4" t="str">
        <f>'Gene Table'!C307</f>
        <v>TP53</v>
      </c>
      <c r="D306" s="4" t="str">
        <f>'Gene Table'!D307</f>
        <v>c.856G&gt;A</v>
      </c>
      <c r="E306" s="16" t="str">
        <f>'Gene Table'!E307</f>
        <v>SMPH015084A</v>
      </c>
      <c r="F306" s="23" t="str">
        <f>IF(SUM('Control Sample Data'!$D$2:$O$97)=0,Calculations!CN307,Calculations!DP307)</f>
        <v>WT</v>
      </c>
      <c r="G306" s="24" t="str">
        <f>IF(SUM('Control Sample Data'!$D$2:$O$97)=0,Calculations!CO307,Calculations!DQ307)</f>
        <v>WT</v>
      </c>
      <c r="H306" s="24" t="str">
        <f>IF(SUM('Control Sample Data'!$D$2:$O$97)=0,Calculations!CP307,Calculations!DR307)</f>
        <v/>
      </c>
      <c r="I306" s="24" t="str">
        <f>IF(SUM('Control Sample Data'!$D$2:$O$97)=0,Calculations!CQ307,Calculations!DS307)</f>
        <v/>
      </c>
      <c r="J306" s="24" t="str">
        <f>IF(SUM('Control Sample Data'!$D$2:$O$97)=0,Calculations!CR307,Calculations!DT307)</f>
        <v/>
      </c>
      <c r="K306" s="24" t="str">
        <f>IF(SUM('Control Sample Data'!$D$2:$O$97)=0,Calculations!CS307,Calculations!DU307)</f>
        <v/>
      </c>
      <c r="L306" s="24" t="str">
        <f>IF(SUM('Control Sample Data'!$D$2:$O$97)=0,Calculations!CT307,Calculations!DV307)</f>
        <v/>
      </c>
      <c r="M306" s="24" t="str">
        <f>IF(SUM('Control Sample Data'!$D$2:$O$97)=0,Calculations!CU307,Calculations!DW307)</f>
        <v/>
      </c>
      <c r="N306" s="24" t="str">
        <f>IF(SUM('Control Sample Data'!$D$2:$O$97)=0,Calculations!CV307,Calculations!DX307)</f>
        <v/>
      </c>
      <c r="O306" s="24" t="str">
        <f>IF(SUM('Control Sample Data'!$D$2:$O$97)=0,Calculations!CW307,Calculations!DY307)</f>
        <v/>
      </c>
      <c r="P306" s="24" t="str">
        <f>IF(SUM('Control Sample Data'!$D$2:$O$97)=0,Calculations!CX307,Calculations!DZ307)</f>
        <v/>
      </c>
      <c r="Q306" s="25" t="str">
        <f>IF(SUM('Control Sample Data'!$D$2:$O$97)=0,Calculations!CY307,Calculations!EA307)</f>
        <v/>
      </c>
    </row>
    <row r="307" spans="1:17" ht="15" customHeight="1" x14ac:dyDescent="0.25">
      <c r="A307" s="15" t="s">
        <v>4965</v>
      </c>
      <c r="B307" s="4">
        <f>'Gene Table'!B308</f>
        <v>10856</v>
      </c>
      <c r="C307" s="4" t="str">
        <f>'Gene Table'!C308</f>
        <v>TP53</v>
      </c>
      <c r="D307" s="4" t="str">
        <f>'Gene Table'!D308</f>
        <v>c.880G&gt;T</v>
      </c>
      <c r="E307" s="16" t="str">
        <f>'Gene Table'!E308</f>
        <v>SMPH015028A</v>
      </c>
      <c r="F307" s="23" t="str">
        <f>IF(SUM('Control Sample Data'!$D$2:$O$97)=0,Calculations!CN308,Calculations!DP308)</f>
        <v>WT</v>
      </c>
      <c r="G307" s="24" t="str">
        <f>IF(SUM('Control Sample Data'!$D$2:$O$97)=0,Calculations!CO308,Calculations!DQ308)</f>
        <v>WT</v>
      </c>
      <c r="H307" s="24" t="str">
        <f>IF(SUM('Control Sample Data'!$D$2:$O$97)=0,Calculations!CP308,Calculations!DR308)</f>
        <v/>
      </c>
      <c r="I307" s="24" t="str">
        <f>IF(SUM('Control Sample Data'!$D$2:$O$97)=0,Calculations!CQ308,Calculations!DS308)</f>
        <v/>
      </c>
      <c r="J307" s="24" t="str">
        <f>IF(SUM('Control Sample Data'!$D$2:$O$97)=0,Calculations!CR308,Calculations!DT308)</f>
        <v/>
      </c>
      <c r="K307" s="24" t="str">
        <f>IF(SUM('Control Sample Data'!$D$2:$O$97)=0,Calculations!CS308,Calculations!DU308)</f>
        <v/>
      </c>
      <c r="L307" s="24" t="str">
        <f>IF(SUM('Control Sample Data'!$D$2:$O$97)=0,Calculations!CT308,Calculations!DV308)</f>
        <v/>
      </c>
      <c r="M307" s="24" t="str">
        <f>IF(SUM('Control Sample Data'!$D$2:$O$97)=0,Calculations!CU308,Calculations!DW308)</f>
        <v/>
      </c>
      <c r="N307" s="24" t="str">
        <f>IF(SUM('Control Sample Data'!$D$2:$O$97)=0,Calculations!CV308,Calculations!DX308)</f>
        <v/>
      </c>
      <c r="O307" s="24" t="str">
        <f>IF(SUM('Control Sample Data'!$D$2:$O$97)=0,Calculations!CW308,Calculations!DY308)</f>
        <v/>
      </c>
      <c r="P307" s="24" t="str">
        <f>IF(SUM('Control Sample Data'!$D$2:$O$97)=0,Calculations!CX308,Calculations!DZ308)</f>
        <v/>
      </c>
      <c r="Q307" s="25" t="str">
        <f>IF(SUM('Control Sample Data'!$D$2:$O$97)=0,Calculations!CY308,Calculations!EA308)</f>
        <v/>
      </c>
    </row>
    <row r="308" spans="1:17" ht="15" customHeight="1" x14ac:dyDescent="0.25">
      <c r="A308" s="15" t="s">
        <v>4966</v>
      </c>
      <c r="B308" s="4">
        <f>'Gene Table'!B309</f>
        <v>10710</v>
      </c>
      <c r="C308" s="4" t="str">
        <f>'Gene Table'!C309</f>
        <v>TP53</v>
      </c>
      <c r="D308" s="4" t="str">
        <f>'Gene Table'!D309</f>
        <v>c.892G&gt;T</v>
      </c>
      <c r="E308" s="16" t="str">
        <f>'Gene Table'!E309</f>
        <v>SMPH015116A</v>
      </c>
      <c r="F308" s="23" t="str">
        <f>IF(SUM('Control Sample Data'!$D$2:$O$97)=0,Calculations!CN309,Calculations!DP309)</f>
        <v>WT</v>
      </c>
      <c r="G308" s="24" t="str">
        <f>IF(SUM('Control Sample Data'!$D$2:$O$97)=0,Calculations!CO309,Calculations!DQ309)</f>
        <v>WT</v>
      </c>
      <c r="H308" s="24" t="str">
        <f>IF(SUM('Control Sample Data'!$D$2:$O$97)=0,Calculations!CP309,Calculations!DR309)</f>
        <v/>
      </c>
      <c r="I308" s="24" t="str">
        <f>IF(SUM('Control Sample Data'!$D$2:$O$97)=0,Calculations!CQ309,Calculations!DS309)</f>
        <v/>
      </c>
      <c r="J308" s="24" t="str">
        <f>IF(SUM('Control Sample Data'!$D$2:$O$97)=0,Calculations!CR309,Calculations!DT309)</f>
        <v/>
      </c>
      <c r="K308" s="24" t="str">
        <f>IF(SUM('Control Sample Data'!$D$2:$O$97)=0,Calculations!CS309,Calculations!DU309)</f>
        <v/>
      </c>
      <c r="L308" s="24" t="str">
        <f>IF(SUM('Control Sample Data'!$D$2:$O$97)=0,Calculations!CT309,Calculations!DV309)</f>
        <v/>
      </c>
      <c r="M308" s="24" t="str">
        <f>IF(SUM('Control Sample Data'!$D$2:$O$97)=0,Calculations!CU309,Calculations!DW309)</f>
        <v/>
      </c>
      <c r="N308" s="24" t="str">
        <f>IF(SUM('Control Sample Data'!$D$2:$O$97)=0,Calculations!CV309,Calculations!DX309)</f>
        <v/>
      </c>
      <c r="O308" s="24" t="str">
        <f>IF(SUM('Control Sample Data'!$D$2:$O$97)=0,Calculations!CW309,Calculations!DY309)</f>
        <v/>
      </c>
      <c r="P308" s="24" t="str">
        <f>IF(SUM('Control Sample Data'!$D$2:$O$97)=0,Calculations!CX309,Calculations!DZ309)</f>
        <v/>
      </c>
      <c r="Q308" s="25" t="str">
        <f>IF(SUM('Control Sample Data'!$D$2:$O$97)=0,Calculations!CY309,Calculations!EA309)</f>
        <v/>
      </c>
    </row>
    <row r="309" spans="1:17" ht="15" customHeight="1" x14ac:dyDescent="0.25">
      <c r="A309" s="15" t="s">
        <v>4967</v>
      </c>
      <c r="B309" s="4">
        <f>'Gene Table'!B310</f>
        <v>11066</v>
      </c>
      <c r="C309" s="4" t="str">
        <f>'Gene Table'!C310</f>
        <v>TP53</v>
      </c>
      <c r="D309" s="4" t="str">
        <f>'Gene Table'!D310</f>
        <v>c.578A&gt;T</v>
      </c>
      <c r="E309" s="16" t="str">
        <f>'Gene Table'!E310</f>
        <v>SMPH014968A</v>
      </c>
      <c r="F309" s="23" t="str">
        <f>IF(SUM('Control Sample Data'!$D$2:$O$97)=0,Calculations!CN310,Calculations!DP310)</f>
        <v>WT</v>
      </c>
      <c r="G309" s="24" t="str">
        <f>IF(SUM('Control Sample Data'!$D$2:$O$97)=0,Calculations!CO310,Calculations!DQ310)</f>
        <v>WT</v>
      </c>
      <c r="H309" s="24" t="str">
        <f>IF(SUM('Control Sample Data'!$D$2:$O$97)=0,Calculations!CP310,Calculations!DR310)</f>
        <v/>
      </c>
      <c r="I309" s="24" t="str">
        <f>IF(SUM('Control Sample Data'!$D$2:$O$97)=0,Calculations!CQ310,Calculations!DS310)</f>
        <v/>
      </c>
      <c r="J309" s="24" t="str">
        <f>IF(SUM('Control Sample Data'!$D$2:$O$97)=0,Calculations!CR310,Calculations!DT310)</f>
        <v/>
      </c>
      <c r="K309" s="24" t="str">
        <f>IF(SUM('Control Sample Data'!$D$2:$O$97)=0,Calculations!CS310,Calculations!DU310)</f>
        <v/>
      </c>
      <c r="L309" s="24" t="str">
        <f>IF(SUM('Control Sample Data'!$D$2:$O$97)=0,Calculations!CT310,Calculations!DV310)</f>
        <v/>
      </c>
      <c r="M309" s="24" t="str">
        <f>IF(SUM('Control Sample Data'!$D$2:$O$97)=0,Calculations!CU310,Calculations!DW310)</f>
        <v/>
      </c>
      <c r="N309" s="24" t="str">
        <f>IF(SUM('Control Sample Data'!$D$2:$O$97)=0,Calculations!CV310,Calculations!DX310)</f>
        <v/>
      </c>
      <c r="O309" s="24" t="str">
        <f>IF(SUM('Control Sample Data'!$D$2:$O$97)=0,Calculations!CW310,Calculations!DY310)</f>
        <v/>
      </c>
      <c r="P309" s="24" t="str">
        <f>IF(SUM('Control Sample Data'!$D$2:$O$97)=0,Calculations!CX310,Calculations!DZ310)</f>
        <v/>
      </c>
      <c r="Q309" s="25" t="str">
        <f>IF(SUM('Control Sample Data'!$D$2:$O$97)=0,Calculations!CY310,Calculations!EA310)</f>
        <v/>
      </c>
    </row>
    <row r="310" spans="1:17" ht="15" customHeight="1" x14ac:dyDescent="0.25">
      <c r="A310" s="15" t="s">
        <v>4968</v>
      </c>
      <c r="B310" s="4">
        <f>'Gene Table'!B311</f>
        <v>26449</v>
      </c>
      <c r="C310" s="4" t="str">
        <f>'Gene Table'!C311</f>
        <v>TSHR</v>
      </c>
      <c r="D310" s="4" t="str">
        <f>'Gene Table'!D311</f>
        <v>c.1358T&gt;C</v>
      </c>
      <c r="E310" s="16" t="str">
        <f>'Gene Table'!E311</f>
        <v>SMPH015424A</v>
      </c>
      <c r="F310" s="23" t="str">
        <f>IF(SUM('Control Sample Data'!$D$2:$O$97)=0,Calculations!CN311,Calculations!DP311)</f>
        <v>WT</v>
      </c>
      <c r="G310" s="24" t="str">
        <f>IF(SUM('Control Sample Data'!$D$2:$O$97)=0,Calculations!CO311,Calculations!DQ311)</f>
        <v>WT</v>
      </c>
      <c r="H310" s="24" t="str">
        <f>IF(SUM('Control Sample Data'!$D$2:$O$97)=0,Calculations!CP311,Calculations!DR311)</f>
        <v/>
      </c>
      <c r="I310" s="24" t="str">
        <f>IF(SUM('Control Sample Data'!$D$2:$O$97)=0,Calculations!CQ311,Calculations!DS311)</f>
        <v/>
      </c>
      <c r="J310" s="24" t="str">
        <f>IF(SUM('Control Sample Data'!$D$2:$O$97)=0,Calculations!CR311,Calculations!DT311)</f>
        <v/>
      </c>
      <c r="K310" s="24" t="str">
        <f>IF(SUM('Control Sample Data'!$D$2:$O$97)=0,Calculations!CS311,Calculations!DU311)</f>
        <v/>
      </c>
      <c r="L310" s="24" t="str">
        <f>IF(SUM('Control Sample Data'!$D$2:$O$97)=0,Calculations!CT311,Calculations!DV311)</f>
        <v/>
      </c>
      <c r="M310" s="24" t="str">
        <f>IF(SUM('Control Sample Data'!$D$2:$O$97)=0,Calculations!CU311,Calculations!DW311)</f>
        <v/>
      </c>
      <c r="N310" s="24" t="str">
        <f>IF(SUM('Control Sample Data'!$D$2:$O$97)=0,Calculations!CV311,Calculations!DX311)</f>
        <v/>
      </c>
      <c r="O310" s="24" t="str">
        <f>IF(SUM('Control Sample Data'!$D$2:$O$97)=0,Calculations!CW311,Calculations!DY311)</f>
        <v/>
      </c>
      <c r="P310" s="24" t="str">
        <f>IF(SUM('Control Sample Data'!$D$2:$O$97)=0,Calculations!CX311,Calculations!DZ311)</f>
        <v/>
      </c>
      <c r="Q310" s="25" t="str">
        <f>IF(SUM('Control Sample Data'!$D$2:$O$97)=0,Calculations!CY311,Calculations!EA311)</f>
        <v/>
      </c>
    </row>
    <row r="311" spans="1:17" ht="15" customHeight="1" x14ac:dyDescent="0.25">
      <c r="A311" s="15" t="s">
        <v>4969</v>
      </c>
      <c r="B311" s="4">
        <f>'Gene Table'!B312</f>
        <v>26450</v>
      </c>
      <c r="C311" s="4" t="str">
        <f>'Gene Table'!C312</f>
        <v>TSHR</v>
      </c>
      <c r="D311" s="4" t="str">
        <f>'Gene Table'!D312</f>
        <v>c.1456A&gt;T</v>
      </c>
      <c r="E311" s="16" t="str">
        <f>'Gene Table'!E312</f>
        <v>SMPH015425A</v>
      </c>
      <c r="F311" s="23" t="str">
        <f>IF(SUM('Control Sample Data'!$D$2:$O$97)=0,Calculations!CN312,Calculations!DP312)</f>
        <v>WT</v>
      </c>
      <c r="G311" s="24" t="str">
        <f>IF(SUM('Control Sample Data'!$D$2:$O$97)=0,Calculations!CO312,Calculations!DQ312)</f>
        <v>WT</v>
      </c>
      <c r="H311" s="24" t="str">
        <f>IF(SUM('Control Sample Data'!$D$2:$O$97)=0,Calculations!CP312,Calculations!DR312)</f>
        <v/>
      </c>
      <c r="I311" s="24" t="str">
        <f>IF(SUM('Control Sample Data'!$D$2:$O$97)=0,Calculations!CQ312,Calculations!DS312)</f>
        <v/>
      </c>
      <c r="J311" s="24" t="str">
        <f>IF(SUM('Control Sample Data'!$D$2:$O$97)=0,Calculations!CR312,Calculations!DT312)</f>
        <v/>
      </c>
      <c r="K311" s="24" t="str">
        <f>IF(SUM('Control Sample Data'!$D$2:$O$97)=0,Calculations!CS312,Calculations!DU312)</f>
        <v/>
      </c>
      <c r="L311" s="24" t="str">
        <f>IF(SUM('Control Sample Data'!$D$2:$O$97)=0,Calculations!CT312,Calculations!DV312)</f>
        <v/>
      </c>
      <c r="M311" s="24" t="str">
        <f>IF(SUM('Control Sample Data'!$D$2:$O$97)=0,Calculations!CU312,Calculations!DW312)</f>
        <v/>
      </c>
      <c r="N311" s="24" t="str">
        <f>IF(SUM('Control Sample Data'!$D$2:$O$97)=0,Calculations!CV312,Calculations!DX312)</f>
        <v/>
      </c>
      <c r="O311" s="24" t="str">
        <f>IF(SUM('Control Sample Data'!$D$2:$O$97)=0,Calculations!CW312,Calculations!DY312)</f>
        <v/>
      </c>
      <c r="P311" s="24" t="str">
        <f>IF(SUM('Control Sample Data'!$D$2:$O$97)=0,Calculations!CX312,Calculations!DZ312)</f>
        <v/>
      </c>
      <c r="Q311" s="25" t="str">
        <f>IF(SUM('Control Sample Data'!$D$2:$O$97)=0,Calculations!CY312,Calculations!EA312)</f>
        <v/>
      </c>
    </row>
    <row r="312" spans="1:17" ht="15" customHeight="1" x14ac:dyDescent="0.25">
      <c r="A312" s="15" t="s">
        <v>4970</v>
      </c>
      <c r="B312" s="4">
        <f>'Gene Table'!B313</f>
        <v>26448</v>
      </c>
      <c r="C312" s="4" t="str">
        <f>'Gene Table'!C313</f>
        <v>TSHR</v>
      </c>
      <c r="D312" s="4" t="str">
        <f>'Gene Table'!D313</f>
        <v>c.1535T&gt;A</v>
      </c>
      <c r="E312" s="16" t="str">
        <f>'Gene Table'!E313</f>
        <v>SMPH015423A</v>
      </c>
      <c r="F312" s="23" t="str">
        <f>IF(SUM('Control Sample Data'!$D$2:$O$97)=0,Calculations!CN313,Calculations!DP313)</f>
        <v>WT</v>
      </c>
      <c r="G312" s="24" t="str">
        <f>IF(SUM('Control Sample Data'!$D$2:$O$97)=0,Calculations!CO313,Calculations!DQ313)</f>
        <v>WT</v>
      </c>
      <c r="H312" s="24" t="str">
        <f>IF(SUM('Control Sample Data'!$D$2:$O$97)=0,Calculations!CP313,Calculations!DR313)</f>
        <v/>
      </c>
      <c r="I312" s="24" t="str">
        <f>IF(SUM('Control Sample Data'!$D$2:$O$97)=0,Calculations!CQ313,Calculations!DS313)</f>
        <v/>
      </c>
      <c r="J312" s="24" t="str">
        <f>IF(SUM('Control Sample Data'!$D$2:$O$97)=0,Calculations!CR313,Calculations!DT313)</f>
        <v/>
      </c>
      <c r="K312" s="24" t="str">
        <f>IF(SUM('Control Sample Data'!$D$2:$O$97)=0,Calculations!CS313,Calculations!DU313)</f>
        <v/>
      </c>
      <c r="L312" s="24" t="str">
        <f>IF(SUM('Control Sample Data'!$D$2:$O$97)=0,Calculations!CT313,Calculations!DV313)</f>
        <v/>
      </c>
      <c r="M312" s="24" t="str">
        <f>IF(SUM('Control Sample Data'!$D$2:$O$97)=0,Calculations!CU313,Calculations!DW313)</f>
        <v/>
      </c>
      <c r="N312" s="24" t="str">
        <f>IF(SUM('Control Sample Data'!$D$2:$O$97)=0,Calculations!CV313,Calculations!DX313)</f>
        <v/>
      </c>
      <c r="O312" s="24" t="str">
        <f>IF(SUM('Control Sample Data'!$D$2:$O$97)=0,Calculations!CW313,Calculations!DY313)</f>
        <v/>
      </c>
      <c r="P312" s="24" t="str">
        <f>IF(SUM('Control Sample Data'!$D$2:$O$97)=0,Calculations!CX313,Calculations!DZ313)</f>
        <v/>
      </c>
      <c r="Q312" s="25" t="str">
        <f>IF(SUM('Control Sample Data'!$D$2:$O$97)=0,Calculations!CY313,Calculations!EA313)</f>
        <v/>
      </c>
    </row>
    <row r="313" spans="1:17" ht="15" customHeight="1" x14ac:dyDescent="0.25">
      <c r="A313" s="15" t="s">
        <v>4971</v>
      </c>
      <c r="B313" s="4">
        <f>'Gene Table'!B314</f>
        <v>26484</v>
      </c>
      <c r="C313" s="4" t="str">
        <f>'Gene Table'!C314</f>
        <v>TSHR</v>
      </c>
      <c r="D313" s="4" t="str">
        <f>'Gene Table'!D314</f>
        <v>c.1535T&gt;G</v>
      </c>
      <c r="E313" s="16" t="str">
        <f>'Gene Table'!E314</f>
        <v>SMPH015437A</v>
      </c>
      <c r="F313" s="23" t="str">
        <f>IF(SUM('Control Sample Data'!$D$2:$O$97)=0,Calculations!CN314,Calculations!DP314)</f>
        <v>WT</v>
      </c>
      <c r="G313" s="24" t="str">
        <f>IF(SUM('Control Sample Data'!$D$2:$O$97)=0,Calculations!CO314,Calculations!DQ314)</f>
        <v>WT</v>
      </c>
      <c r="H313" s="24" t="str">
        <f>IF(SUM('Control Sample Data'!$D$2:$O$97)=0,Calculations!CP314,Calculations!DR314)</f>
        <v/>
      </c>
      <c r="I313" s="24" t="str">
        <f>IF(SUM('Control Sample Data'!$D$2:$O$97)=0,Calculations!CQ314,Calculations!DS314)</f>
        <v/>
      </c>
      <c r="J313" s="24" t="str">
        <f>IF(SUM('Control Sample Data'!$D$2:$O$97)=0,Calculations!CR314,Calculations!DT314)</f>
        <v/>
      </c>
      <c r="K313" s="24" t="str">
        <f>IF(SUM('Control Sample Data'!$D$2:$O$97)=0,Calculations!CS314,Calculations!DU314)</f>
        <v/>
      </c>
      <c r="L313" s="24" t="str">
        <f>IF(SUM('Control Sample Data'!$D$2:$O$97)=0,Calculations!CT314,Calculations!DV314)</f>
        <v/>
      </c>
      <c r="M313" s="24" t="str">
        <f>IF(SUM('Control Sample Data'!$D$2:$O$97)=0,Calculations!CU314,Calculations!DW314)</f>
        <v/>
      </c>
      <c r="N313" s="24" t="str">
        <f>IF(SUM('Control Sample Data'!$D$2:$O$97)=0,Calculations!CV314,Calculations!DX314)</f>
        <v/>
      </c>
      <c r="O313" s="24" t="str">
        <f>IF(SUM('Control Sample Data'!$D$2:$O$97)=0,Calculations!CW314,Calculations!DY314)</f>
        <v/>
      </c>
      <c r="P313" s="24" t="str">
        <f>IF(SUM('Control Sample Data'!$D$2:$O$97)=0,Calculations!CX314,Calculations!DZ314)</f>
        <v/>
      </c>
      <c r="Q313" s="25" t="str">
        <f>IF(SUM('Control Sample Data'!$D$2:$O$97)=0,Calculations!CY314,Calculations!EA314)</f>
        <v/>
      </c>
    </row>
    <row r="314" spans="1:17" ht="15" customHeight="1" x14ac:dyDescent="0.25">
      <c r="A314" s="15" t="s">
        <v>4972</v>
      </c>
      <c r="B314" s="4">
        <f>'Gene Table'!B315</f>
        <v>26451</v>
      </c>
      <c r="C314" s="4" t="str">
        <f>'Gene Table'!C315</f>
        <v>TSHR</v>
      </c>
      <c r="D314" s="4" t="str">
        <f>'Gene Table'!D315</f>
        <v>c.1703T&gt;C</v>
      </c>
      <c r="E314" s="16" t="str">
        <f>'Gene Table'!E315</f>
        <v>SMPH015426A</v>
      </c>
      <c r="F314" s="23" t="str">
        <f>IF(SUM('Control Sample Data'!$D$2:$O$97)=0,Calculations!CN315,Calculations!DP315)</f>
        <v>WT</v>
      </c>
      <c r="G314" s="24" t="str">
        <f>IF(SUM('Control Sample Data'!$D$2:$O$97)=0,Calculations!CO315,Calculations!DQ315)</f>
        <v>WT</v>
      </c>
      <c r="H314" s="24" t="str">
        <f>IF(SUM('Control Sample Data'!$D$2:$O$97)=0,Calculations!CP315,Calculations!DR315)</f>
        <v/>
      </c>
      <c r="I314" s="24" t="str">
        <f>IF(SUM('Control Sample Data'!$D$2:$O$97)=0,Calculations!CQ315,Calculations!DS315)</f>
        <v/>
      </c>
      <c r="J314" s="24" t="str">
        <f>IF(SUM('Control Sample Data'!$D$2:$O$97)=0,Calculations!CR315,Calculations!DT315)</f>
        <v/>
      </c>
      <c r="K314" s="24" t="str">
        <f>IF(SUM('Control Sample Data'!$D$2:$O$97)=0,Calculations!CS315,Calculations!DU315)</f>
        <v/>
      </c>
      <c r="L314" s="24" t="str">
        <f>IF(SUM('Control Sample Data'!$D$2:$O$97)=0,Calculations!CT315,Calculations!DV315)</f>
        <v/>
      </c>
      <c r="M314" s="24" t="str">
        <f>IF(SUM('Control Sample Data'!$D$2:$O$97)=0,Calculations!CU315,Calculations!DW315)</f>
        <v/>
      </c>
      <c r="N314" s="24" t="str">
        <f>IF(SUM('Control Sample Data'!$D$2:$O$97)=0,Calculations!CV315,Calculations!DX315)</f>
        <v/>
      </c>
      <c r="O314" s="24" t="str">
        <f>IF(SUM('Control Sample Data'!$D$2:$O$97)=0,Calculations!CW315,Calculations!DY315)</f>
        <v/>
      </c>
      <c r="P314" s="24" t="str">
        <f>IF(SUM('Control Sample Data'!$D$2:$O$97)=0,Calculations!CX315,Calculations!DZ315)</f>
        <v/>
      </c>
      <c r="Q314" s="25" t="str">
        <f>IF(SUM('Control Sample Data'!$D$2:$O$97)=0,Calculations!CY315,Calculations!EA315)</f>
        <v/>
      </c>
    </row>
    <row r="315" spans="1:17" ht="15" customHeight="1" x14ac:dyDescent="0.25">
      <c r="A315" s="15" t="s">
        <v>4973</v>
      </c>
      <c r="B315" s="4">
        <f>'Gene Table'!B316</f>
        <v>26415</v>
      </c>
      <c r="C315" s="4" t="str">
        <f>'Gene Table'!C316</f>
        <v>TSHR</v>
      </c>
      <c r="D315" s="4" t="str">
        <f>'Gene Table'!D316</f>
        <v>c.1856A&gt;G</v>
      </c>
      <c r="E315" s="16" t="str">
        <f>'Gene Table'!E316</f>
        <v>SMPH015411A</v>
      </c>
      <c r="F315" s="23" t="str">
        <f>IF(SUM('Control Sample Data'!$D$2:$O$97)=0,Calculations!CN316,Calculations!DP316)</f>
        <v>WT</v>
      </c>
      <c r="G315" s="24" t="str">
        <f>IF(SUM('Control Sample Data'!$D$2:$O$97)=0,Calculations!CO316,Calculations!DQ316)</f>
        <v>WT</v>
      </c>
      <c r="H315" s="24" t="str">
        <f>IF(SUM('Control Sample Data'!$D$2:$O$97)=0,Calculations!CP316,Calculations!DR316)</f>
        <v/>
      </c>
      <c r="I315" s="24" t="str">
        <f>IF(SUM('Control Sample Data'!$D$2:$O$97)=0,Calculations!CQ316,Calculations!DS316)</f>
        <v/>
      </c>
      <c r="J315" s="24" t="str">
        <f>IF(SUM('Control Sample Data'!$D$2:$O$97)=0,Calculations!CR316,Calculations!DT316)</f>
        <v/>
      </c>
      <c r="K315" s="24" t="str">
        <f>IF(SUM('Control Sample Data'!$D$2:$O$97)=0,Calculations!CS316,Calculations!DU316)</f>
        <v/>
      </c>
      <c r="L315" s="24" t="str">
        <f>IF(SUM('Control Sample Data'!$D$2:$O$97)=0,Calculations!CT316,Calculations!DV316)</f>
        <v/>
      </c>
      <c r="M315" s="24" t="str">
        <f>IF(SUM('Control Sample Data'!$D$2:$O$97)=0,Calculations!CU316,Calculations!DW316)</f>
        <v/>
      </c>
      <c r="N315" s="24" t="str">
        <f>IF(SUM('Control Sample Data'!$D$2:$O$97)=0,Calculations!CV316,Calculations!DX316)</f>
        <v/>
      </c>
      <c r="O315" s="24" t="str">
        <f>IF(SUM('Control Sample Data'!$D$2:$O$97)=0,Calculations!CW316,Calculations!DY316)</f>
        <v/>
      </c>
      <c r="P315" s="24" t="str">
        <f>IF(SUM('Control Sample Data'!$D$2:$O$97)=0,Calculations!CX316,Calculations!DZ316)</f>
        <v/>
      </c>
      <c r="Q315" s="25" t="str">
        <f>IF(SUM('Control Sample Data'!$D$2:$O$97)=0,Calculations!CY316,Calculations!EA316)</f>
        <v/>
      </c>
    </row>
    <row r="316" spans="1:17" ht="15" customHeight="1" x14ac:dyDescent="0.25">
      <c r="A316" s="15" t="s">
        <v>4974</v>
      </c>
      <c r="B316" s="4">
        <f>'Gene Table'!B317</f>
        <v>26416</v>
      </c>
      <c r="C316" s="4" t="str">
        <f>'Gene Table'!C317</f>
        <v>TSHR</v>
      </c>
      <c r="D316" s="4" t="str">
        <f>'Gene Table'!D317</f>
        <v>c.1867G&gt;T</v>
      </c>
      <c r="E316" s="16" t="str">
        <f>'Gene Table'!E317</f>
        <v>SMPH015412A</v>
      </c>
      <c r="F316" s="23" t="str">
        <f>IF(SUM('Control Sample Data'!$D$2:$O$97)=0,Calculations!CN317,Calculations!DP317)</f>
        <v>WT</v>
      </c>
      <c r="G316" s="24" t="str">
        <f>IF(SUM('Control Sample Data'!$D$2:$O$97)=0,Calculations!CO317,Calculations!DQ317)</f>
        <v>WT</v>
      </c>
      <c r="H316" s="24" t="str">
        <f>IF(SUM('Control Sample Data'!$D$2:$O$97)=0,Calculations!CP317,Calculations!DR317)</f>
        <v/>
      </c>
      <c r="I316" s="24" t="str">
        <f>IF(SUM('Control Sample Data'!$D$2:$O$97)=0,Calculations!CQ317,Calculations!DS317)</f>
        <v/>
      </c>
      <c r="J316" s="24" t="str">
        <f>IF(SUM('Control Sample Data'!$D$2:$O$97)=0,Calculations!CR317,Calculations!DT317)</f>
        <v/>
      </c>
      <c r="K316" s="24" t="str">
        <f>IF(SUM('Control Sample Data'!$D$2:$O$97)=0,Calculations!CS317,Calculations!DU317)</f>
        <v/>
      </c>
      <c r="L316" s="24" t="str">
        <f>IF(SUM('Control Sample Data'!$D$2:$O$97)=0,Calculations!CT317,Calculations!DV317)</f>
        <v/>
      </c>
      <c r="M316" s="24" t="str">
        <f>IF(SUM('Control Sample Data'!$D$2:$O$97)=0,Calculations!CU317,Calculations!DW317)</f>
        <v/>
      </c>
      <c r="N316" s="24" t="str">
        <f>IF(SUM('Control Sample Data'!$D$2:$O$97)=0,Calculations!CV317,Calculations!DX317)</f>
        <v/>
      </c>
      <c r="O316" s="24" t="str">
        <f>IF(SUM('Control Sample Data'!$D$2:$O$97)=0,Calculations!CW317,Calculations!DY317)</f>
        <v/>
      </c>
      <c r="P316" s="24" t="str">
        <f>IF(SUM('Control Sample Data'!$D$2:$O$97)=0,Calculations!CX317,Calculations!DZ317)</f>
        <v/>
      </c>
      <c r="Q316" s="25" t="str">
        <f>IF(SUM('Control Sample Data'!$D$2:$O$97)=0,Calculations!CY317,Calculations!EA317)</f>
        <v/>
      </c>
    </row>
    <row r="317" spans="1:17" ht="15" customHeight="1" x14ac:dyDescent="0.25">
      <c r="A317" s="15" t="s">
        <v>4975</v>
      </c>
      <c r="B317" s="4">
        <f>'Gene Table'!B318</f>
        <v>26417</v>
      </c>
      <c r="C317" s="4" t="str">
        <f>'Gene Table'!C318</f>
        <v>TSHR</v>
      </c>
      <c r="D317" s="4" t="str">
        <f>'Gene Table'!D318</f>
        <v>c.1868C&gt;T</v>
      </c>
      <c r="E317" s="16" t="str">
        <f>'Gene Table'!E318</f>
        <v>SMPH015413A</v>
      </c>
      <c r="F317" s="23" t="str">
        <f>IF(SUM('Control Sample Data'!$D$2:$O$97)=0,Calculations!CN318,Calculations!DP318)</f>
        <v>WT</v>
      </c>
      <c r="G317" s="24" t="str">
        <f>IF(SUM('Control Sample Data'!$D$2:$O$97)=0,Calculations!CO318,Calculations!DQ318)</f>
        <v>WT</v>
      </c>
      <c r="H317" s="24" t="str">
        <f>IF(SUM('Control Sample Data'!$D$2:$O$97)=0,Calculations!CP318,Calculations!DR318)</f>
        <v/>
      </c>
      <c r="I317" s="24" t="str">
        <f>IF(SUM('Control Sample Data'!$D$2:$O$97)=0,Calculations!CQ318,Calculations!DS318)</f>
        <v/>
      </c>
      <c r="J317" s="24" t="str">
        <f>IF(SUM('Control Sample Data'!$D$2:$O$97)=0,Calculations!CR318,Calculations!DT318)</f>
        <v/>
      </c>
      <c r="K317" s="24" t="str">
        <f>IF(SUM('Control Sample Data'!$D$2:$O$97)=0,Calculations!CS318,Calculations!DU318)</f>
        <v/>
      </c>
      <c r="L317" s="24" t="str">
        <f>IF(SUM('Control Sample Data'!$D$2:$O$97)=0,Calculations!CT318,Calculations!DV318)</f>
        <v/>
      </c>
      <c r="M317" s="24" t="str">
        <f>IF(SUM('Control Sample Data'!$D$2:$O$97)=0,Calculations!CU318,Calculations!DW318)</f>
        <v/>
      </c>
      <c r="N317" s="24" t="str">
        <f>IF(SUM('Control Sample Data'!$D$2:$O$97)=0,Calculations!CV318,Calculations!DX318)</f>
        <v/>
      </c>
      <c r="O317" s="24" t="str">
        <f>IF(SUM('Control Sample Data'!$D$2:$O$97)=0,Calculations!CW318,Calculations!DY318)</f>
        <v/>
      </c>
      <c r="P317" s="24" t="str">
        <f>IF(SUM('Control Sample Data'!$D$2:$O$97)=0,Calculations!CX318,Calculations!DZ318)</f>
        <v/>
      </c>
      <c r="Q317" s="25" t="str">
        <f>IF(SUM('Control Sample Data'!$D$2:$O$97)=0,Calculations!CY318,Calculations!EA318)</f>
        <v/>
      </c>
    </row>
    <row r="318" spans="1:17" ht="15" customHeight="1" x14ac:dyDescent="0.25">
      <c r="A318" s="15" t="s">
        <v>4976</v>
      </c>
      <c r="B318" s="4">
        <f>'Gene Table'!B319</f>
        <v>26453</v>
      </c>
      <c r="C318" s="4" t="str">
        <f>'Gene Table'!C319</f>
        <v>TSHR</v>
      </c>
      <c r="D318" s="4" t="str">
        <f>'Gene Table'!D319</f>
        <v>c.1887G&gt;C</v>
      </c>
      <c r="E318" s="16" t="str">
        <f>'Gene Table'!E319</f>
        <v>SMPH015428A</v>
      </c>
      <c r="F318" s="23" t="str">
        <f>IF(SUM('Control Sample Data'!$D$2:$O$97)=0,Calculations!CN319,Calculations!DP319)</f>
        <v>WT</v>
      </c>
      <c r="G318" s="24" t="str">
        <f>IF(SUM('Control Sample Data'!$D$2:$O$97)=0,Calculations!CO319,Calculations!DQ319)</f>
        <v>WT</v>
      </c>
      <c r="H318" s="24" t="str">
        <f>IF(SUM('Control Sample Data'!$D$2:$O$97)=0,Calculations!CP319,Calculations!DR319)</f>
        <v/>
      </c>
      <c r="I318" s="24" t="str">
        <f>IF(SUM('Control Sample Data'!$D$2:$O$97)=0,Calculations!CQ319,Calculations!DS319)</f>
        <v/>
      </c>
      <c r="J318" s="24" t="str">
        <f>IF(SUM('Control Sample Data'!$D$2:$O$97)=0,Calculations!CR319,Calculations!DT319)</f>
        <v/>
      </c>
      <c r="K318" s="24" t="str">
        <f>IF(SUM('Control Sample Data'!$D$2:$O$97)=0,Calculations!CS319,Calculations!DU319)</f>
        <v/>
      </c>
      <c r="L318" s="24" t="str">
        <f>IF(SUM('Control Sample Data'!$D$2:$O$97)=0,Calculations!CT319,Calculations!DV319)</f>
        <v/>
      </c>
      <c r="M318" s="24" t="str">
        <f>IF(SUM('Control Sample Data'!$D$2:$O$97)=0,Calculations!CU319,Calculations!DW319)</f>
        <v/>
      </c>
      <c r="N318" s="24" t="str">
        <f>IF(SUM('Control Sample Data'!$D$2:$O$97)=0,Calculations!CV319,Calculations!DX319)</f>
        <v/>
      </c>
      <c r="O318" s="24" t="str">
        <f>IF(SUM('Control Sample Data'!$D$2:$O$97)=0,Calculations!CW319,Calculations!DY319)</f>
        <v/>
      </c>
      <c r="P318" s="24" t="str">
        <f>IF(SUM('Control Sample Data'!$D$2:$O$97)=0,Calculations!CX319,Calculations!DZ319)</f>
        <v/>
      </c>
      <c r="Q318" s="25" t="str">
        <f>IF(SUM('Control Sample Data'!$D$2:$O$97)=0,Calculations!CY319,Calculations!EA319)</f>
        <v/>
      </c>
    </row>
    <row r="319" spans="1:17" ht="15" customHeight="1" x14ac:dyDescent="0.25">
      <c r="A319" s="15" t="s">
        <v>4977</v>
      </c>
      <c r="B319" s="4">
        <f>'Gene Table'!B320</f>
        <v>26422</v>
      </c>
      <c r="C319" s="4" t="str">
        <f>'Gene Table'!C320</f>
        <v>TSHR</v>
      </c>
      <c r="D319" s="4" t="str">
        <f>'Gene Table'!D320</f>
        <v>c.1887G&gt;T</v>
      </c>
      <c r="E319" s="16" t="str">
        <f>'Gene Table'!E320</f>
        <v>SMPH015420A</v>
      </c>
      <c r="F319" s="23" t="str">
        <f>IF(SUM('Control Sample Data'!$D$2:$O$97)=0,Calculations!CN320,Calculations!DP320)</f>
        <v>WT</v>
      </c>
      <c r="G319" s="24" t="str">
        <f>IF(SUM('Control Sample Data'!$D$2:$O$97)=0,Calculations!CO320,Calculations!DQ320)</f>
        <v>WT</v>
      </c>
      <c r="H319" s="24" t="str">
        <f>IF(SUM('Control Sample Data'!$D$2:$O$97)=0,Calculations!CP320,Calculations!DR320)</f>
        <v/>
      </c>
      <c r="I319" s="24" t="str">
        <f>IF(SUM('Control Sample Data'!$D$2:$O$97)=0,Calculations!CQ320,Calculations!DS320)</f>
        <v/>
      </c>
      <c r="J319" s="24" t="str">
        <f>IF(SUM('Control Sample Data'!$D$2:$O$97)=0,Calculations!CR320,Calculations!DT320)</f>
        <v/>
      </c>
      <c r="K319" s="24" t="str">
        <f>IF(SUM('Control Sample Data'!$D$2:$O$97)=0,Calculations!CS320,Calculations!DU320)</f>
        <v/>
      </c>
      <c r="L319" s="24" t="str">
        <f>IF(SUM('Control Sample Data'!$D$2:$O$97)=0,Calculations!CT320,Calculations!DV320)</f>
        <v/>
      </c>
      <c r="M319" s="24" t="str">
        <f>IF(SUM('Control Sample Data'!$D$2:$O$97)=0,Calculations!CU320,Calculations!DW320)</f>
        <v/>
      </c>
      <c r="N319" s="24" t="str">
        <f>IF(SUM('Control Sample Data'!$D$2:$O$97)=0,Calculations!CV320,Calculations!DX320)</f>
        <v/>
      </c>
      <c r="O319" s="24" t="str">
        <f>IF(SUM('Control Sample Data'!$D$2:$O$97)=0,Calculations!CW320,Calculations!DY320)</f>
        <v/>
      </c>
      <c r="P319" s="24" t="str">
        <f>IF(SUM('Control Sample Data'!$D$2:$O$97)=0,Calculations!CX320,Calculations!DZ320)</f>
        <v/>
      </c>
      <c r="Q319" s="25" t="str">
        <f>IF(SUM('Control Sample Data'!$D$2:$O$97)=0,Calculations!CY320,Calculations!EA320)</f>
        <v/>
      </c>
    </row>
    <row r="320" spans="1:17" ht="15" customHeight="1" x14ac:dyDescent="0.25">
      <c r="A320" s="15" t="s">
        <v>4978</v>
      </c>
      <c r="B320" s="4">
        <f>'Gene Table'!B321</f>
        <v>26423</v>
      </c>
      <c r="C320" s="4" t="str">
        <f>'Gene Table'!C321</f>
        <v>TSHR</v>
      </c>
      <c r="D320" s="4" t="str">
        <f>'Gene Table'!D321</f>
        <v>c.1888A&gt;C</v>
      </c>
      <c r="E320" s="16" t="str">
        <f>'Gene Table'!E321</f>
        <v>SMPH015417A</v>
      </c>
      <c r="F320" s="23" t="str">
        <f>IF(SUM('Control Sample Data'!$D$2:$O$97)=0,Calculations!CN321,Calculations!DP321)</f>
        <v>WT</v>
      </c>
      <c r="G320" s="24" t="str">
        <f>IF(SUM('Control Sample Data'!$D$2:$O$97)=0,Calculations!CO321,Calculations!DQ321)</f>
        <v>WT</v>
      </c>
      <c r="H320" s="24" t="str">
        <f>IF(SUM('Control Sample Data'!$D$2:$O$97)=0,Calculations!CP321,Calculations!DR321)</f>
        <v/>
      </c>
      <c r="I320" s="24" t="str">
        <f>IF(SUM('Control Sample Data'!$D$2:$O$97)=0,Calculations!CQ321,Calculations!DS321)</f>
        <v/>
      </c>
      <c r="J320" s="24" t="str">
        <f>IF(SUM('Control Sample Data'!$D$2:$O$97)=0,Calculations!CR321,Calculations!DT321)</f>
        <v/>
      </c>
      <c r="K320" s="24" t="str">
        <f>IF(SUM('Control Sample Data'!$D$2:$O$97)=0,Calculations!CS321,Calculations!DU321)</f>
        <v/>
      </c>
      <c r="L320" s="24" t="str">
        <f>IF(SUM('Control Sample Data'!$D$2:$O$97)=0,Calculations!CT321,Calculations!DV321)</f>
        <v/>
      </c>
      <c r="M320" s="24" t="str">
        <f>IF(SUM('Control Sample Data'!$D$2:$O$97)=0,Calculations!CU321,Calculations!DW321)</f>
        <v/>
      </c>
      <c r="N320" s="24" t="str">
        <f>IF(SUM('Control Sample Data'!$D$2:$O$97)=0,Calculations!CV321,Calculations!DX321)</f>
        <v/>
      </c>
      <c r="O320" s="24" t="str">
        <f>IF(SUM('Control Sample Data'!$D$2:$O$97)=0,Calculations!CW321,Calculations!DY321)</f>
        <v/>
      </c>
      <c r="P320" s="24" t="str">
        <f>IF(SUM('Control Sample Data'!$D$2:$O$97)=0,Calculations!CX321,Calculations!DZ321)</f>
        <v/>
      </c>
      <c r="Q320" s="25" t="str">
        <f>IF(SUM('Control Sample Data'!$D$2:$O$97)=0,Calculations!CY321,Calculations!EA321)</f>
        <v/>
      </c>
    </row>
    <row r="321" spans="1:17" ht="15" customHeight="1" x14ac:dyDescent="0.25">
      <c r="A321" s="15" t="s">
        <v>4979</v>
      </c>
      <c r="B321" s="4">
        <f>'Gene Table'!B322</f>
        <v>26418</v>
      </c>
      <c r="C321" s="4" t="str">
        <f>'Gene Table'!C322</f>
        <v>TSHR</v>
      </c>
      <c r="D321" s="4" t="str">
        <f>'Gene Table'!D322</f>
        <v>c.1895C&gt;T</v>
      </c>
      <c r="E321" s="16" t="str">
        <f>'Gene Table'!E322</f>
        <v>SMPH015414A</v>
      </c>
      <c r="F321" s="23" t="str">
        <f>IF(SUM('Control Sample Data'!$D$2:$O$97)=0,Calculations!CN322,Calculations!DP322)</f>
        <v>WT</v>
      </c>
      <c r="G321" s="24" t="str">
        <f>IF(SUM('Control Sample Data'!$D$2:$O$97)=0,Calculations!CO322,Calculations!DQ322)</f>
        <v>WT</v>
      </c>
      <c r="H321" s="24" t="str">
        <f>IF(SUM('Control Sample Data'!$D$2:$O$97)=0,Calculations!CP322,Calculations!DR322)</f>
        <v/>
      </c>
      <c r="I321" s="24" t="str">
        <f>IF(SUM('Control Sample Data'!$D$2:$O$97)=0,Calculations!CQ322,Calculations!DS322)</f>
        <v/>
      </c>
      <c r="J321" s="24" t="str">
        <f>IF(SUM('Control Sample Data'!$D$2:$O$97)=0,Calculations!CR322,Calculations!DT322)</f>
        <v/>
      </c>
      <c r="K321" s="24" t="str">
        <f>IF(SUM('Control Sample Data'!$D$2:$O$97)=0,Calculations!CS322,Calculations!DU322)</f>
        <v/>
      </c>
      <c r="L321" s="24" t="str">
        <f>IF(SUM('Control Sample Data'!$D$2:$O$97)=0,Calculations!CT322,Calculations!DV322)</f>
        <v/>
      </c>
      <c r="M321" s="24" t="str">
        <f>IF(SUM('Control Sample Data'!$D$2:$O$97)=0,Calculations!CU322,Calculations!DW322)</f>
        <v/>
      </c>
      <c r="N321" s="24" t="str">
        <f>IF(SUM('Control Sample Data'!$D$2:$O$97)=0,Calculations!CV322,Calculations!DX322)</f>
        <v/>
      </c>
      <c r="O321" s="24" t="str">
        <f>IF(SUM('Control Sample Data'!$D$2:$O$97)=0,Calculations!CW322,Calculations!DY322)</f>
        <v/>
      </c>
      <c r="P321" s="24" t="str">
        <f>IF(SUM('Control Sample Data'!$D$2:$O$97)=0,Calculations!CX322,Calculations!DZ322)</f>
        <v/>
      </c>
      <c r="Q321" s="25" t="str">
        <f>IF(SUM('Control Sample Data'!$D$2:$O$97)=0,Calculations!CY322,Calculations!EA322)</f>
        <v/>
      </c>
    </row>
    <row r="322" spans="1:17" ht="15" customHeight="1" x14ac:dyDescent="0.25">
      <c r="A322" s="15" t="s">
        <v>4980</v>
      </c>
      <c r="B322" s="4">
        <f>'Gene Table'!B323</f>
        <v>26420</v>
      </c>
      <c r="C322" s="4" t="str">
        <f>'Gene Table'!C323</f>
        <v>TSHR</v>
      </c>
      <c r="D322" s="4" t="str">
        <f>'Gene Table'!D323</f>
        <v>c.1897G&gt;C</v>
      </c>
      <c r="E322" s="16" t="str">
        <f>'Gene Table'!E323</f>
        <v>SMPH015416A</v>
      </c>
      <c r="F322" s="23" t="str">
        <f>IF(SUM('Control Sample Data'!$D$2:$O$97)=0,Calculations!CN323,Calculations!DP323)</f>
        <v>WT</v>
      </c>
      <c r="G322" s="24" t="str">
        <f>IF(SUM('Control Sample Data'!$D$2:$O$97)=0,Calculations!CO323,Calculations!DQ323)</f>
        <v>WT</v>
      </c>
      <c r="H322" s="24" t="str">
        <f>IF(SUM('Control Sample Data'!$D$2:$O$97)=0,Calculations!CP323,Calculations!DR323)</f>
        <v/>
      </c>
      <c r="I322" s="24" t="str">
        <f>IF(SUM('Control Sample Data'!$D$2:$O$97)=0,Calculations!CQ323,Calculations!DS323)</f>
        <v/>
      </c>
      <c r="J322" s="24" t="str">
        <f>IF(SUM('Control Sample Data'!$D$2:$O$97)=0,Calculations!CR323,Calculations!DT323)</f>
        <v/>
      </c>
      <c r="K322" s="24" t="str">
        <f>IF(SUM('Control Sample Data'!$D$2:$O$97)=0,Calculations!CS323,Calculations!DU323)</f>
        <v/>
      </c>
      <c r="L322" s="24" t="str">
        <f>IF(SUM('Control Sample Data'!$D$2:$O$97)=0,Calculations!CT323,Calculations!DV323)</f>
        <v/>
      </c>
      <c r="M322" s="24" t="str">
        <f>IF(SUM('Control Sample Data'!$D$2:$O$97)=0,Calculations!CU323,Calculations!DW323)</f>
        <v/>
      </c>
      <c r="N322" s="24" t="str">
        <f>IF(SUM('Control Sample Data'!$D$2:$O$97)=0,Calculations!CV323,Calculations!DX323)</f>
        <v/>
      </c>
      <c r="O322" s="24" t="str">
        <f>IF(SUM('Control Sample Data'!$D$2:$O$97)=0,Calculations!CW323,Calculations!DY323)</f>
        <v/>
      </c>
      <c r="P322" s="24" t="str">
        <f>IF(SUM('Control Sample Data'!$D$2:$O$97)=0,Calculations!CX323,Calculations!DZ323)</f>
        <v/>
      </c>
      <c r="Q322" s="25" t="str">
        <f>IF(SUM('Control Sample Data'!$D$2:$O$97)=0,Calculations!CY323,Calculations!EA323)</f>
        <v/>
      </c>
    </row>
    <row r="323" spans="1:17" ht="15" customHeight="1" x14ac:dyDescent="0.25">
      <c r="A323" s="15" t="s">
        <v>4981</v>
      </c>
      <c r="B323" s="4">
        <f>'Gene Table'!B324</f>
        <v>26419</v>
      </c>
      <c r="C323" s="4" t="str">
        <f>'Gene Table'!C324</f>
        <v>TSHR</v>
      </c>
      <c r="D323" s="4" t="str">
        <f>'Gene Table'!D324</f>
        <v>c.1897G&gt;T</v>
      </c>
      <c r="E323" s="16" t="str">
        <f>'Gene Table'!E324</f>
        <v>SMPH015415A</v>
      </c>
      <c r="F323" s="23" t="str">
        <f>IF(SUM('Control Sample Data'!$D$2:$O$97)=0,Calculations!CN324,Calculations!DP324)</f>
        <v>Mutant</v>
      </c>
      <c r="G323" s="24" t="str">
        <f>IF(SUM('Control Sample Data'!$D$2:$O$97)=0,Calculations!CO324,Calculations!DQ324)</f>
        <v>Mutant</v>
      </c>
      <c r="H323" s="24" t="str">
        <f>IF(SUM('Control Sample Data'!$D$2:$O$97)=0,Calculations!CP324,Calculations!DR324)</f>
        <v/>
      </c>
      <c r="I323" s="24" t="str">
        <f>IF(SUM('Control Sample Data'!$D$2:$O$97)=0,Calculations!CQ324,Calculations!DS324)</f>
        <v/>
      </c>
      <c r="J323" s="24" t="str">
        <f>IF(SUM('Control Sample Data'!$D$2:$O$97)=0,Calculations!CR324,Calculations!DT324)</f>
        <v/>
      </c>
      <c r="K323" s="24" t="str">
        <f>IF(SUM('Control Sample Data'!$D$2:$O$97)=0,Calculations!CS324,Calculations!DU324)</f>
        <v/>
      </c>
      <c r="L323" s="24" t="str">
        <f>IF(SUM('Control Sample Data'!$D$2:$O$97)=0,Calculations!CT324,Calculations!DV324)</f>
        <v/>
      </c>
      <c r="M323" s="24" t="str">
        <f>IF(SUM('Control Sample Data'!$D$2:$O$97)=0,Calculations!CU324,Calculations!DW324)</f>
        <v/>
      </c>
      <c r="N323" s="24" t="str">
        <f>IF(SUM('Control Sample Data'!$D$2:$O$97)=0,Calculations!CV324,Calculations!DX324)</f>
        <v/>
      </c>
      <c r="O323" s="24" t="str">
        <f>IF(SUM('Control Sample Data'!$D$2:$O$97)=0,Calculations!CW324,Calculations!DY324)</f>
        <v/>
      </c>
      <c r="P323" s="24" t="str">
        <f>IF(SUM('Control Sample Data'!$D$2:$O$97)=0,Calculations!CX324,Calculations!DZ324)</f>
        <v/>
      </c>
      <c r="Q323" s="25" t="str">
        <f>IF(SUM('Control Sample Data'!$D$2:$O$97)=0,Calculations!CY324,Calculations!EA324)</f>
        <v/>
      </c>
    </row>
    <row r="324" spans="1:17" ht="15" customHeight="1" x14ac:dyDescent="0.25">
      <c r="A324" s="15" t="s">
        <v>4982</v>
      </c>
      <c r="B324" s="4">
        <f>'Gene Table'!B325</f>
        <v>26477</v>
      </c>
      <c r="C324" s="4" t="str">
        <f>'Gene Table'!C325</f>
        <v>TSHR</v>
      </c>
      <c r="D324" s="4" t="str">
        <f>'Gene Table'!D325</f>
        <v>c.1899C&gt;A</v>
      </c>
      <c r="E324" s="16" t="str">
        <f>'Gene Table'!E325</f>
        <v>SMPH015430A</v>
      </c>
      <c r="F324" s="23" t="str">
        <f>IF(SUM('Control Sample Data'!$D$2:$O$97)=0,Calculations!CN325,Calculations!DP325)</f>
        <v>Mutant</v>
      </c>
      <c r="G324" s="24" t="str">
        <f>IF(SUM('Control Sample Data'!$D$2:$O$97)=0,Calculations!CO325,Calculations!DQ325)</f>
        <v>Mutant</v>
      </c>
      <c r="H324" s="24" t="str">
        <f>IF(SUM('Control Sample Data'!$D$2:$O$97)=0,Calculations!CP325,Calculations!DR325)</f>
        <v/>
      </c>
      <c r="I324" s="24" t="str">
        <f>IF(SUM('Control Sample Data'!$D$2:$O$97)=0,Calculations!CQ325,Calculations!DS325)</f>
        <v/>
      </c>
      <c r="J324" s="24" t="str">
        <f>IF(SUM('Control Sample Data'!$D$2:$O$97)=0,Calculations!CR325,Calculations!DT325)</f>
        <v/>
      </c>
      <c r="K324" s="24" t="str">
        <f>IF(SUM('Control Sample Data'!$D$2:$O$97)=0,Calculations!CS325,Calculations!DU325)</f>
        <v/>
      </c>
      <c r="L324" s="24" t="str">
        <f>IF(SUM('Control Sample Data'!$D$2:$O$97)=0,Calculations!CT325,Calculations!DV325)</f>
        <v/>
      </c>
      <c r="M324" s="24" t="str">
        <f>IF(SUM('Control Sample Data'!$D$2:$O$97)=0,Calculations!CU325,Calculations!DW325)</f>
        <v/>
      </c>
      <c r="N324" s="24" t="str">
        <f>IF(SUM('Control Sample Data'!$D$2:$O$97)=0,Calculations!CV325,Calculations!DX325)</f>
        <v/>
      </c>
      <c r="O324" s="24" t="str">
        <f>IF(SUM('Control Sample Data'!$D$2:$O$97)=0,Calculations!CW325,Calculations!DY325)</f>
        <v/>
      </c>
      <c r="P324" s="24" t="str">
        <f>IF(SUM('Control Sample Data'!$D$2:$O$97)=0,Calculations!CX325,Calculations!DZ325)</f>
        <v/>
      </c>
      <c r="Q324" s="25" t="str">
        <f>IF(SUM('Control Sample Data'!$D$2:$O$97)=0,Calculations!CY325,Calculations!EA325)</f>
        <v/>
      </c>
    </row>
    <row r="325" spans="1:17" ht="15" customHeight="1" x14ac:dyDescent="0.25">
      <c r="A325" s="15" t="s">
        <v>4983</v>
      </c>
      <c r="B325" s="4">
        <f>'Gene Table'!B326</f>
        <v>14290</v>
      </c>
      <c r="C325" s="4" t="str">
        <f>'Gene Table'!C326</f>
        <v>VHL</v>
      </c>
      <c r="D325" s="4" t="str">
        <f>'Gene Table'!D326</f>
        <v>c.240T&gt;A</v>
      </c>
      <c r="E325" s="16" t="str">
        <f>'Gene Table'!E326</f>
        <v>SMPH015875A</v>
      </c>
      <c r="F325" s="23" t="str">
        <f>IF(SUM('Control Sample Data'!$D$2:$O$97)=0,Calculations!CN326,Calculations!DP326)</f>
        <v>Mutant</v>
      </c>
      <c r="G325" s="24" t="str">
        <f>IF(SUM('Control Sample Data'!$D$2:$O$97)=0,Calculations!CO326,Calculations!DQ326)</f>
        <v>Mutant</v>
      </c>
      <c r="H325" s="24" t="str">
        <f>IF(SUM('Control Sample Data'!$D$2:$O$97)=0,Calculations!CP326,Calculations!DR326)</f>
        <v/>
      </c>
      <c r="I325" s="24" t="str">
        <f>IF(SUM('Control Sample Data'!$D$2:$O$97)=0,Calculations!CQ326,Calculations!DS326)</f>
        <v/>
      </c>
      <c r="J325" s="24" t="str">
        <f>IF(SUM('Control Sample Data'!$D$2:$O$97)=0,Calculations!CR326,Calculations!DT326)</f>
        <v/>
      </c>
      <c r="K325" s="24" t="str">
        <f>IF(SUM('Control Sample Data'!$D$2:$O$97)=0,Calculations!CS326,Calculations!DU326)</f>
        <v/>
      </c>
      <c r="L325" s="24" t="str">
        <f>IF(SUM('Control Sample Data'!$D$2:$O$97)=0,Calculations!CT326,Calculations!DV326)</f>
        <v/>
      </c>
      <c r="M325" s="24" t="str">
        <f>IF(SUM('Control Sample Data'!$D$2:$O$97)=0,Calculations!CU326,Calculations!DW326)</f>
        <v/>
      </c>
      <c r="N325" s="24" t="str">
        <f>IF(SUM('Control Sample Data'!$D$2:$O$97)=0,Calculations!CV326,Calculations!DX326)</f>
        <v/>
      </c>
      <c r="O325" s="24" t="str">
        <f>IF(SUM('Control Sample Data'!$D$2:$O$97)=0,Calculations!CW326,Calculations!DY326)</f>
        <v/>
      </c>
      <c r="P325" s="24" t="str">
        <f>IF(SUM('Control Sample Data'!$D$2:$O$97)=0,Calculations!CX326,Calculations!DZ326)</f>
        <v/>
      </c>
      <c r="Q325" s="25" t="str">
        <f>IF(SUM('Control Sample Data'!$D$2:$O$97)=0,Calculations!CY326,Calculations!EA326)</f>
        <v/>
      </c>
    </row>
    <row r="326" spans="1:17" ht="15" customHeight="1" x14ac:dyDescent="0.25">
      <c r="A326" s="15" t="s">
        <v>4984</v>
      </c>
      <c r="B326" s="4">
        <f>'Gene Table'!B327</f>
        <v>17859</v>
      </c>
      <c r="C326" s="4" t="str">
        <f>'Gene Table'!C327</f>
        <v>VHL</v>
      </c>
      <c r="D326" s="4" t="str">
        <f>'Gene Table'!D327</f>
        <v>c.254T&gt;C</v>
      </c>
      <c r="E326" s="16" t="str">
        <f>'Gene Table'!E327</f>
        <v>SMPH016010A</v>
      </c>
      <c r="F326" s="23" t="str">
        <f>IF(SUM('Control Sample Data'!$D$2:$O$97)=0,Calculations!CN327,Calculations!DP327)</f>
        <v>Mutant</v>
      </c>
      <c r="G326" s="24" t="str">
        <f>IF(SUM('Control Sample Data'!$D$2:$O$97)=0,Calculations!CO327,Calculations!DQ327)</f>
        <v>Mutant</v>
      </c>
      <c r="H326" s="24" t="str">
        <f>IF(SUM('Control Sample Data'!$D$2:$O$97)=0,Calculations!CP327,Calculations!DR327)</f>
        <v/>
      </c>
      <c r="I326" s="24" t="str">
        <f>IF(SUM('Control Sample Data'!$D$2:$O$97)=0,Calculations!CQ327,Calculations!DS327)</f>
        <v/>
      </c>
      <c r="J326" s="24" t="str">
        <f>IF(SUM('Control Sample Data'!$D$2:$O$97)=0,Calculations!CR327,Calculations!DT327)</f>
        <v/>
      </c>
      <c r="K326" s="24" t="str">
        <f>IF(SUM('Control Sample Data'!$D$2:$O$97)=0,Calculations!CS327,Calculations!DU327)</f>
        <v/>
      </c>
      <c r="L326" s="24" t="str">
        <f>IF(SUM('Control Sample Data'!$D$2:$O$97)=0,Calculations!CT327,Calculations!DV327)</f>
        <v/>
      </c>
      <c r="M326" s="24" t="str">
        <f>IF(SUM('Control Sample Data'!$D$2:$O$97)=0,Calculations!CU327,Calculations!DW327)</f>
        <v/>
      </c>
      <c r="N326" s="24" t="str">
        <f>IF(SUM('Control Sample Data'!$D$2:$O$97)=0,Calculations!CV327,Calculations!DX327)</f>
        <v/>
      </c>
      <c r="O326" s="24" t="str">
        <f>IF(SUM('Control Sample Data'!$D$2:$O$97)=0,Calculations!CW327,Calculations!DY327)</f>
        <v/>
      </c>
      <c r="P326" s="24" t="str">
        <f>IF(SUM('Control Sample Data'!$D$2:$O$97)=0,Calculations!CX327,Calculations!DZ327)</f>
        <v/>
      </c>
      <c r="Q326" s="25" t="str">
        <f>IF(SUM('Control Sample Data'!$D$2:$O$97)=0,Calculations!CY327,Calculations!EA327)</f>
        <v/>
      </c>
    </row>
    <row r="327" spans="1:17" ht="15" customHeight="1" x14ac:dyDescent="0.25">
      <c r="A327" s="15" t="s">
        <v>4985</v>
      </c>
      <c r="B327" s="4">
        <f>'Gene Table'!B328</f>
        <v>14305</v>
      </c>
      <c r="C327" s="4" t="str">
        <f>'Gene Table'!C328</f>
        <v>VHL</v>
      </c>
      <c r="D327" s="4" t="str">
        <f>'Gene Table'!D328</f>
        <v>c.266T&gt;A</v>
      </c>
      <c r="E327" s="16" t="str">
        <f>'Gene Table'!E328</f>
        <v>SMPH016097A</v>
      </c>
      <c r="F327" s="23" t="str">
        <f>IF(SUM('Control Sample Data'!$D$2:$O$97)=0,Calculations!CN328,Calculations!DP328)</f>
        <v>Mutant</v>
      </c>
      <c r="G327" s="24" t="str">
        <f>IF(SUM('Control Sample Data'!$D$2:$O$97)=0,Calculations!CO328,Calculations!DQ328)</f>
        <v>Mutant</v>
      </c>
      <c r="H327" s="24" t="str">
        <f>IF(SUM('Control Sample Data'!$D$2:$O$97)=0,Calculations!CP328,Calculations!DR328)</f>
        <v/>
      </c>
      <c r="I327" s="24" t="str">
        <f>IF(SUM('Control Sample Data'!$D$2:$O$97)=0,Calculations!CQ328,Calculations!DS328)</f>
        <v/>
      </c>
      <c r="J327" s="24" t="str">
        <f>IF(SUM('Control Sample Data'!$D$2:$O$97)=0,Calculations!CR328,Calculations!DT328)</f>
        <v/>
      </c>
      <c r="K327" s="24" t="str">
        <f>IF(SUM('Control Sample Data'!$D$2:$O$97)=0,Calculations!CS328,Calculations!DU328)</f>
        <v/>
      </c>
      <c r="L327" s="24" t="str">
        <f>IF(SUM('Control Sample Data'!$D$2:$O$97)=0,Calculations!CT328,Calculations!DV328)</f>
        <v/>
      </c>
      <c r="M327" s="24" t="str">
        <f>IF(SUM('Control Sample Data'!$D$2:$O$97)=0,Calculations!CU328,Calculations!DW328)</f>
        <v/>
      </c>
      <c r="N327" s="24" t="str">
        <f>IF(SUM('Control Sample Data'!$D$2:$O$97)=0,Calculations!CV328,Calculations!DX328)</f>
        <v/>
      </c>
      <c r="O327" s="24" t="str">
        <f>IF(SUM('Control Sample Data'!$D$2:$O$97)=0,Calculations!CW328,Calculations!DY328)</f>
        <v/>
      </c>
      <c r="P327" s="24" t="str">
        <f>IF(SUM('Control Sample Data'!$D$2:$O$97)=0,Calculations!CX328,Calculations!DZ328)</f>
        <v/>
      </c>
      <c r="Q327" s="25" t="str">
        <f>IF(SUM('Control Sample Data'!$D$2:$O$97)=0,Calculations!CY328,Calculations!EA328)</f>
        <v/>
      </c>
    </row>
    <row r="328" spans="1:17" ht="15" customHeight="1" x14ac:dyDescent="0.25">
      <c r="A328" s="15" t="s">
        <v>4986</v>
      </c>
      <c r="B328" s="4">
        <f>'Gene Table'!B329</f>
        <v>17658</v>
      </c>
      <c r="C328" s="4" t="str">
        <f>'Gene Table'!C329</f>
        <v>VHL</v>
      </c>
      <c r="D328" s="4" t="str">
        <f>'Gene Table'!D329</f>
        <v>c.286C&gt;T</v>
      </c>
      <c r="E328" s="16" t="str">
        <f>'Gene Table'!E329</f>
        <v>SMPH016181A</v>
      </c>
      <c r="F328" s="23" t="str">
        <f>IF(SUM('Control Sample Data'!$D$2:$O$97)=0,Calculations!CN329,Calculations!DP329)</f>
        <v>Mutant</v>
      </c>
      <c r="G328" s="24" t="str">
        <f>IF(SUM('Control Sample Data'!$D$2:$O$97)=0,Calculations!CO329,Calculations!DQ329)</f>
        <v>Mutant</v>
      </c>
      <c r="H328" s="24" t="str">
        <f>IF(SUM('Control Sample Data'!$D$2:$O$97)=0,Calculations!CP329,Calculations!DR329)</f>
        <v/>
      </c>
      <c r="I328" s="24" t="str">
        <f>IF(SUM('Control Sample Data'!$D$2:$O$97)=0,Calculations!CQ329,Calculations!DS329)</f>
        <v/>
      </c>
      <c r="J328" s="24" t="str">
        <f>IF(SUM('Control Sample Data'!$D$2:$O$97)=0,Calculations!CR329,Calculations!DT329)</f>
        <v/>
      </c>
      <c r="K328" s="24" t="str">
        <f>IF(SUM('Control Sample Data'!$D$2:$O$97)=0,Calculations!CS329,Calculations!DU329)</f>
        <v/>
      </c>
      <c r="L328" s="24" t="str">
        <f>IF(SUM('Control Sample Data'!$D$2:$O$97)=0,Calculations!CT329,Calculations!DV329)</f>
        <v/>
      </c>
      <c r="M328" s="24" t="str">
        <f>IF(SUM('Control Sample Data'!$D$2:$O$97)=0,Calculations!CU329,Calculations!DW329)</f>
        <v/>
      </c>
      <c r="N328" s="24" t="str">
        <f>IF(SUM('Control Sample Data'!$D$2:$O$97)=0,Calculations!CV329,Calculations!DX329)</f>
        <v/>
      </c>
      <c r="O328" s="24" t="str">
        <f>IF(SUM('Control Sample Data'!$D$2:$O$97)=0,Calculations!CW329,Calculations!DY329)</f>
        <v/>
      </c>
      <c r="P328" s="24" t="str">
        <f>IF(SUM('Control Sample Data'!$D$2:$O$97)=0,Calculations!CX329,Calculations!DZ329)</f>
        <v/>
      </c>
      <c r="Q328" s="25" t="str">
        <f>IF(SUM('Control Sample Data'!$D$2:$O$97)=0,Calculations!CY329,Calculations!EA329)</f>
        <v/>
      </c>
    </row>
    <row r="329" spans="1:17" ht="15" customHeight="1" x14ac:dyDescent="0.25">
      <c r="A329" s="15" t="s">
        <v>4987</v>
      </c>
      <c r="B329" s="4">
        <f>'Gene Table'!B330</f>
        <v>14407</v>
      </c>
      <c r="C329" s="4" t="str">
        <f>'Gene Table'!C330</f>
        <v>VHL</v>
      </c>
      <c r="D329" s="4" t="str">
        <f>'Gene Table'!D330</f>
        <v>c.388G&gt;C</v>
      </c>
      <c r="E329" s="16" t="str">
        <f>'Gene Table'!E330</f>
        <v>SMPH015927A</v>
      </c>
      <c r="F329" s="23" t="str">
        <f>IF(SUM('Control Sample Data'!$D$2:$O$97)=0,Calculations!CN330,Calculations!DP330)</f>
        <v>Mutant</v>
      </c>
      <c r="G329" s="24" t="str">
        <f>IF(SUM('Control Sample Data'!$D$2:$O$97)=0,Calculations!CO330,Calculations!DQ330)</f>
        <v>Mutant</v>
      </c>
      <c r="H329" s="24" t="str">
        <f>IF(SUM('Control Sample Data'!$D$2:$O$97)=0,Calculations!CP330,Calculations!DR330)</f>
        <v/>
      </c>
      <c r="I329" s="24" t="str">
        <f>IF(SUM('Control Sample Data'!$D$2:$O$97)=0,Calculations!CQ330,Calculations!DS330)</f>
        <v/>
      </c>
      <c r="J329" s="24" t="str">
        <f>IF(SUM('Control Sample Data'!$D$2:$O$97)=0,Calculations!CR330,Calculations!DT330)</f>
        <v/>
      </c>
      <c r="K329" s="24" t="str">
        <f>IF(SUM('Control Sample Data'!$D$2:$O$97)=0,Calculations!CS330,Calculations!DU330)</f>
        <v/>
      </c>
      <c r="L329" s="24" t="str">
        <f>IF(SUM('Control Sample Data'!$D$2:$O$97)=0,Calculations!CT330,Calculations!DV330)</f>
        <v/>
      </c>
      <c r="M329" s="24" t="str">
        <f>IF(SUM('Control Sample Data'!$D$2:$O$97)=0,Calculations!CU330,Calculations!DW330)</f>
        <v/>
      </c>
      <c r="N329" s="24" t="str">
        <f>IF(SUM('Control Sample Data'!$D$2:$O$97)=0,Calculations!CV330,Calculations!DX330)</f>
        <v/>
      </c>
      <c r="O329" s="24" t="str">
        <f>IF(SUM('Control Sample Data'!$D$2:$O$97)=0,Calculations!CW330,Calculations!DY330)</f>
        <v/>
      </c>
      <c r="P329" s="24" t="str">
        <f>IF(SUM('Control Sample Data'!$D$2:$O$97)=0,Calculations!CX330,Calculations!DZ330)</f>
        <v/>
      </c>
      <c r="Q329" s="25" t="str">
        <f>IF(SUM('Control Sample Data'!$D$2:$O$97)=0,Calculations!CY330,Calculations!EA330)</f>
        <v/>
      </c>
    </row>
    <row r="330" spans="1:17" ht="15" customHeight="1" x14ac:dyDescent="0.25">
      <c r="A330" s="15" t="s">
        <v>4988</v>
      </c>
      <c r="B330" s="4">
        <f>'Gene Table'!B331</f>
        <v>17735</v>
      </c>
      <c r="C330" s="4" t="str">
        <f>'Gene Table'!C331</f>
        <v>VHL</v>
      </c>
      <c r="D330" s="4" t="str">
        <f>'Gene Table'!D331</f>
        <v>c.444delT</v>
      </c>
      <c r="E330" s="16" t="str">
        <f>'Gene Table'!E331</f>
        <v>SMPH015969A</v>
      </c>
      <c r="F330" s="23" t="str">
        <f>IF(SUM('Control Sample Data'!$D$2:$O$97)=0,Calculations!CN331,Calculations!DP331)</f>
        <v>Mutant</v>
      </c>
      <c r="G330" s="24" t="str">
        <f>IF(SUM('Control Sample Data'!$D$2:$O$97)=0,Calculations!CO331,Calculations!DQ331)</f>
        <v>Mutant</v>
      </c>
      <c r="H330" s="24" t="str">
        <f>IF(SUM('Control Sample Data'!$D$2:$O$97)=0,Calculations!CP331,Calculations!DR331)</f>
        <v/>
      </c>
      <c r="I330" s="24" t="str">
        <f>IF(SUM('Control Sample Data'!$D$2:$O$97)=0,Calculations!CQ331,Calculations!DS331)</f>
        <v/>
      </c>
      <c r="J330" s="24" t="str">
        <f>IF(SUM('Control Sample Data'!$D$2:$O$97)=0,Calculations!CR331,Calculations!DT331)</f>
        <v/>
      </c>
      <c r="K330" s="24" t="str">
        <f>IF(SUM('Control Sample Data'!$D$2:$O$97)=0,Calculations!CS331,Calculations!DU331)</f>
        <v/>
      </c>
      <c r="L330" s="24" t="str">
        <f>IF(SUM('Control Sample Data'!$D$2:$O$97)=0,Calculations!CT331,Calculations!DV331)</f>
        <v/>
      </c>
      <c r="M330" s="24" t="str">
        <f>IF(SUM('Control Sample Data'!$D$2:$O$97)=0,Calculations!CU331,Calculations!DW331)</f>
        <v/>
      </c>
      <c r="N330" s="24" t="str">
        <f>IF(SUM('Control Sample Data'!$D$2:$O$97)=0,Calculations!CV331,Calculations!DX331)</f>
        <v/>
      </c>
      <c r="O330" s="24" t="str">
        <f>IF(SUM('Control Sample Data'!$D$2:$O$97)=0,Calculations!CW331,Calculations!DY331)</f>
        <v/>
      </c>
      <c r="P330" s="24" t="str">
        <f>IF(SUM('Control Sample Data'!$D$2:$O$97)=0,Calculations!CX331,Calculations!DZ331)</f>
        <v/>
      </c>
      <c r="Q330" s="25" t="str">
        <f>IF(SUM('Control Sample Data'!$D$2:$O$97)=0,Calculations!CY331,Calculations!EA331)</f>
        <v/>
      </c>
    </row>
    <row r="331" spans="1:17" ht="15" customHeight="1" x14ac:dyDescent="0.25">
      <c r="A331" s="15" t="s">
        <v>4989</v>
      </c>
      <c r="B331" s="4">
        <f>'Gene Table'!B332</f>
        <v>21397</v>
      </c>
      <c r="C331" s="4" t="str">
        <f>'Gene Table'!C332</f>
        <v>WT1</v>
      </c>
      <c r="D331" s="4" t="str">
        <f>'Gene Table'!D332</f>
        <v>c.1168C&gt;T</v>
      </c>
      <c r="E331" s="16" t="str">
        <f>'Gene Table'!E332</f>
        <v>SMPH016744A</v>
      </c>
      <c r="F331" s="23" t="str">
        <f>IF(SUM('Control Sample Data'!$D$2:$O$97)=0,Calculations!CN332,Calculations!DP332)</f>
        <v>Mutant</v>
      </c>
      <c r="G331" s="24" t="str">
        <f>IF(SUM('Control Sample Data'!$D$2:$O$97)=0,Calculations!CO332,Calculations!DQ332)</f>
        <v>Mutant</v>
      </c>
      <c r="H331" s="24" t="str">
        <f>IF(SUM('Control Sample Data'!$D$2:$O$97)=0,Calculations!CP332,Calculations!DR332)</f>
        <v/>
      </c>
      <c r="I331" s="24" t="str">
        <f>IF(SUM('Control Sample Data'!$D$2:$O$97)=0,Calculations!CQ332,Calculations!DS332)</f>
        <v/>
      </c>
      <c r="J331" s="24" t="str">
        <f>IF(SUM('Control Sample Data'!$D$2:$O$97)=0,Calculations!CR332,Calculations!DT332)</f>
        <v/>
      </c>
      <c r="K331" s="24" t="str">
        <f>IF(SUM('Control Sample Data'!$D$2:$O$97)=0,Calculations!CS332,Calculations!DU332)</f>
        <v/>
      </c>
      <c r="L331" s="24" t="str">
        <f>IF(SUM('Control Sample Data'!$D$2:$O$97)=0,Calculations!CT332,Calculations!DV332)</f>
        <v/>
      </c>
      <c r="M331" s="24" t="str">
        <f>IF(SUM('Control Sample Data'!$D$2:$O$97)=0,Calculations!CU332,Calculations!DW332)</f>
        <v/>
      </c>
      <c r="N331" s="24" t="str">
        <f>IF(SUM('Control Sample Data'!$D$2:$O$97)=0,Calculations!CV332,Calculations!DX332)</f>
        <v/>
      </c>
      <c r="O331" s="24" t="str">
        <f>IF(SUM('Control Sample Data'!$D$2:$O$97)=0,Calculations!CW332,Calculations!DY332)</f>
        <v/>
      </c>
      <c r="P331" s="24" t="str">
        <f>IF(SUM('Control Sample Data'!$D$2:$O$97)=0,Calculations!CX332,Calculations!DZ332)</f>
        <v/>
      </c>
      <c r="Q331" s="25" t="str">
        <f>IF(SUM('Control Sample Data'!$D$2:$O$97)=0,Calculations!CY332,Calculations!EA332)</f>
        <v/>
      </c>
    </row>
    <row r="332" spans="1:17" ht="15" customHeight="1" x14ac:dyDescent="0.25">
      <c r="A332" s="15" t="s">
        <v>4990</v>
      </c>
      <c r="B332" s="4">
        <f>'Gene Table'!B333</f>
        <v>21418</v>
      </c>
      <c r="C332" s="4" t="str">
        <f>'Gene Table'!C333</f>
        <v>WT1</v>
      </c>
      <c r="D332" s="4" t="str">
        <f>'Gene Table'!D333</f>
        <v>c.906_907insT</v>
      </c>
      <c r="E332" s="16" t="str">
        <f>'Gene Table'!E333</f>
        <v>SMPH016762A</v>
      </c>
      <c r="F332" s="23" t="str">
        <f>IF(SUM('Control Sample Data'!$D$2:$O$97)=0,Calculations!CN333,Calculations!DP333)</f>
        <v>Mutant</v>
      </c>
      <c r="G332" s="24" t="str">
        <f>IF(SUM('Control Sample Data'!$D$2:$O$97)=0,Calculations!CO333,Calculations!DQ333)</f>
        <v>Mutant</v>
      </c>
      <c r="H332" s="24" t="str">
        <f>IF(SUM('Control Sample Data'!$D$2:$O$97)=0,Calculations!CP333,Calculations!DR333)</f>
        <v/>
      </c>
      <c r="I332" s="24" t="str">
        <f>IF(SUM('Control Sample Data'!$D$2:$O$97)=0,Calculations!CQ333,Calculations!DS333)</f>
        <v/>
      </c>
      <c r="J332" s="24" t="str">
        <f>IF(SUM('Control Sample Data'!$D$2:$O$97)=0,Calculations!CR333,Calculations!DT333)</f>
        <v/>
      </c>
      <c r="K332" s="24" t="str">
        <f>IF(SUM('Control Sample Data'!$D$2:$O$97)=0,Calculations!CS333,Calculations!DU333)</f>
        <v/>
      </c>
      <c r="L332" s="24" t="str">
        <f>IF(SUM('Control Sample Data'!$D$2:$O$97)=0,Calculations!CT333,Calculations!DV333)</f>
        <v/>
      </c>
      <c r="M332" s="24" t="str">
        <f>IF(SUM('Control Sample Data'!$D$2:$O$97)=0,Calculations!CU333,Calculations!DW333)</f>
        <v/>
      </c>
      <c r="N332" s="24" t="str">
        <f>IF(SUM('Control Sample Data'!$D$2:$O$97)=0,Calculations!CV333,Calculations!DX333)</f>
        <v/>
      </c>
      <c r="O332" s="24" t="str">
        <f>IF(SUM('Control Sample Data'!$D$2:$O$97)=0,Calculations!CW333,Calculations!DY333)</f>
        <v/>
      </c>
      <c r="P332" s="24" t="str">
        <f>IF(SUM('Control Sample Data'!$D$2:$O$97)=0,Calculations!CX333,Calculations!DZ333)</f>
        <v/>
      </c>
      <c r="Q332" s="25" t="str">
        <f>IF(SUM('Control Sample Data'!$D$2:$O$97)=0,Calculations!CY333,Calculations!EA333)</f>
        <v/>
      </c>
    </row>
    <row r="333" spans="1:17" ht="15" customHeight="1" x14ac:dyDescent="0.25">
      <c r="A333" s="15" t="s">
        <v>4991</v>
      </c>
      <c r="B333" s="4">
        <f>'Gene Table'!B334</f>
        <v>27307</v>
      </c>
      <c r="C333" s="4" t="str">
        <f>'Gene Table'!C334</f>
        <v>WT1</v>
      </c>
      <c r="D333" s="4" t="str">
        <f>'Gene Table'!D334</f>
        <v>c.938C&gt;A</v>
      </c>
      <c r="E333" s="16" t="str">
        <f>'Gene Table'!E334</f>
        <v>SMPH016803A</v>
      </c>
      <c r="F333" s="23" t="str">
        <f>IF(SUM('Control Sample Data'!$D$2:$O$97)=0,Calculations!CN334,Calculations!DP334)</f>
        <v>Mutant</v>
      </c>
      <c r="G333" s="24" t="str">
        <f>IF(SUM('Control Sample Data'!$D$2:$O$97)=0,Calculations!CO334,Calculations!DQ334)</f>
        <v>Mutant</v>
      </c>
      <c r="H333" s="24" t="str">
        <f>IF(SUM('Control Sample Data'!$D$2:$O$97)=0,Calculations!CP334,Calculations!DR334)</f>
        <v/>
      </c>
      <c r="I333" s="24" t="str">
        <f>IF(SUM('Control Sample Data'!$D$2:$O$97)=0,Calculations!CQ334,Calculations!DS334)</f>
        <v/>
      </c>
      <c r="J333" s="24" t="str">
        <f>IF(SUM('Control Sample Data'!$D$2:$O$97)=0,Calculations!CR334,Calculations!DT334)</f>
        <v/>
      </c>
      <c r="K333" s="24" t="str">
        <f>IF(SUM('Control Sample Data'!$D$2:$O$97)=0,Calculations!CS334,Calculations!DU334)</f>
        <v/>
      </c>
      <c r="L333" s="24" t="str">
        <f>IF(SUM('Control Sample Data'!$D$2:$O$97)=0,Calculations!CT334,Calculations!DV334)</f>
        <v/>
      </c>
      <c r="M333" s="24" t="str">
        <f>IF(SUM('Control Sample Data'!$D$2:$O$97)=0,Calculations!CU334,Calculations!DW334)</f>
        <v/>
      </c>
      <c r="N333" s="24" t="str">
        <f>IF(SUM('Control Sample Data'!$D$2:$O$97)=0,Calculations!CV334,Calculations!DX334)</f>
        <v/>
      </c>
      <c r="O333" s="24" t="str">
        <f>IF(SUM('Control Sample Data'!$D$2:$O$97)=0,Calculations!CW334,Calculations!DY334)</f>
        <v/>
      </c>
      <c r="P333" s="24" t="str">
        <f>IF(SUM('Control Sample Data'!$D$2:$O$97)=0,Calculations!CX334,Calculations!DZ334)</f>
        <v/>
      </c>
      <c r="Q333" s="25" t="str">
        <f>IF(SUM('Control Sample Data'!$D$2:$O$97)=0,Calculations!CY334,Calculations!EA334)</f>
        <v/>
      </c>
    </row>
    <row r="334" spans="1:17" ht="15" customHeight="1" x14ac:dyDescent="0.25">
      <c r="A334" s="15" t="s">
        <v>4992</v>
      </c>
      <c r="B334" s="4">
        <f>'Gene Table'!B335</f>
        <v>21392</v>
      </c>
      <c r="C334" s="4" t="str">
        <f>'Gene Table'!C335</f>
        <v>WT1</v>
      </c>
      <c r="D334" s="4" t="str">
        <f>'Gene Table'!D335</f>
        <v>c.940_941insTCGG</v>
      </c>
      <c r="E334" s="16" t="str">
        <f>'Gene Table'!E335</f>
        <v>SMPH016740A</v>
      </c>
      <c r="F334" s="23" t="str">
        <f>IF(SUM('Control Sample Data'!$D$2:$O$97)=0,Calculations!CN335,Calculations!DP335)</f>
        <v>Mutant</v>
      </c>
      <c r="G334" s="24" t="str">
        <f>IF(SUM('Control Sample Data'!$D$2:$O$97)=0,Calculations!CO335,Calculations!DQ335)</f>
        <v>Mutant</v>
      </c>
      <c r="H334" s="24" t="str">
        <f>IF(SUM('Control Sample Data'!$D$2:$O$97)=0,Calculations!CP335,Calculations!DR335)</f>
        <v/>
      </c>
      <c r="I334" s="24" t="str">
        <f>IF(SUM('Control Sample Data'!$D$2:$O$97)=0,Calculations!CQ335,Calculations!DS335)</f>
        <v/>
      </c>
      <c r="J334" s="24" t="str">
        <f>IF(SUM('Control Sample Data'!$D$2:$O$97)=0,Calculations!CR335,Calculations!DT335)</f>
        <v/>
      </c>
      <c r="K334" s="24" t="str">
        <f>IF(SUM('Control Sample Data'!$D$2:$O$97)=0,Calculations!CS335,Calculations!DU335)</f>
        <v/>
      </c>
      <c r="L334" s="24" t="str">
        <f>IF(SUM('Control Sample Data'!$D$2:$O$97)=0,Calculations!CT335,Calculations!DV335)</f>
        <v/>
      </c>
      <c r="M334" s="24" t="str">
        <f>IF(SUM('Control Sample Data'!$D$2:$O$97)=0,Calculations!CU335,Calculations!DW335)</f>
        <v/>
      </c>
      <c r="N334" s="24" t="str">
        <f>IF(SUM('Control Sample Data'!$D$2:$O$97)=0,Calculations!CV335,Calculations!DX335)</f>
        <v/>
      </c>
      <c r="O334" s="24" t="str">
        <f>IF(SUM('Control Sample Data'!$D$2:$O$97)=0,Calculations!CW335,Calculations!DY335)</f>
        <v/>
      </c>
      <c r="P334" s="24" t="str">
        <f>IF(SUM('Control Sample Data'!$D$2:$O$97)=0,Calculations!CX335,Calculations!DZ335)</f>
        <v/>
      </c>
      <c r="Q334" s="25" t="str">
        <f>IF(SUM('Control Sample Data'!$D$2:$O$97)=0,Calculations!CY335,Calculations!EA335)</f>
        <v/>
      </c>
    </row>
    <row r="335" spans="1:17" ht="15" customHeight="1" x14ac:dyDescent="0.25">
      <c r="A335" s="15" t="s">
        <v>4993</v>
      </c>
      <c r="B335" s="4">
        <f>'Gene Table'!B336</f>
        <v>99000030</v>
      </c>
      <c r="C335" s="4" t="str">
        <f>'Gene Table'!C336</f>
        <v>APC</v>
      </c>
      <c r="D335" s="4" t="str">
        <f>'Gene Table'!D336</f>
        <v>copy number</v>
      </c>
      <c r="E335" s="16" t="str">
        <f>'Gene Table'!E336</f>
        <v>SMPH017192A</v>
      </c>
      <c r="F335" s="23" t="str">
        <f>IF(SUM('Control Sample Data'!$D$2:$O$97)=0,Calculations!CN336,Calculations!DP336)</f>
        <v>WT</v>
      </c>
      <c r="G335" s="24" t="str">
        <f>IF(SUM('Control Sample Data'!$D$2:$O$97)=0,Calculations!CO336,Calculations!DQ336)</f>
        <v>WT</v>
      </c>
      <c r="H335" s="24" t="str">
        <f>IF(SUM('Control Sample Data'!$D$2:$O$97)=0,Calculations!CP336,Calculations!DR336)</f>
        <v/>
      </c>
      <c r="I335" s="24" t="str">
        <f>IF(SUM('Control Sample Data'!$D$2:$O$97)=0,Calculations!CQ336,Calculations!DS336)</f>
        <v/>
      </c>
      <c r="J335" s="24" t="str">
        <f>IF(SUM('Control Sample Data'!$D$2:$O$97)=0,Calculations!CR336,Calculations!DT336)</f>
        <v/>
      </c>
      <c r="K335" s="24" t="str">
        <f>IF(SUM('Control Sample Data'!$D$2:$O$97)=0,Calculations!CS336,Calculations!DU336)</f>
        <v/>
      </c>
      <c r="L335" s="24" t="str">
        <f>IF(SUM('Control Sample Data'!$D$2:$O$97)=0,Calculations!CT336,Calculations!DV336)</f>
        <v/>
      </c>
      <c r="M335" s="24" t="str">
        <f>IF(SUM('Control Sample Data'!$D$2:$O$97)=0,Calculations!CU336,Calculations!DW336)</f>
        <v/>
      </c>
      <c r="N335" s="24" t="str">
        <f>IF(SUM('Control Sample Data'!$D$2:$O$97)=0,Calculations!CV336,Calculations!DX336)</f>
        <v/>
      </c>
      <c r="O335" s="24" t="str">
        <f>IF(SUM('Control Sample Data'!$D$2:$O$97)=0,Calculations!CW336,Calculations!DY336)</f>
        <v/>
      </c>
      <c r="P335" s="24" t="str">
        <f>IF(SUM('Control Sample Data'!$D$2:$O$97)=0,Calculations!CX336,Calculations!DZ336)</f>
        <v/>
      </c>
      <c r="Q335" s="25" t="str">
        <f>IF(SUM('Control Sample Data'!$D$2:$O$97)=0,Calculations!CY336,Calculations!EA336)</f>
        <v/>
      </c>
    </row>
    <row r="336" spans="1:17" ht="15" customHeight="1" x14ac:dyDescent="0.25">
      <c r="A336" s="15" t="s">
        <v>4994</v>
      </c>
      <c r="B336" s="4">
        <f>'Gene Table'!B337</f>
        <v>99000031</v>
      </c>
      <c r="C336" s="4" t="str">
        <f>'Gene Table'!C337</f>
        <v>ATM</v>
      </c>
      <c r="D336" s="4" t="str">
        <f>'Gene Table'!D337</f>
        <v>copy number</v>
      </c>
      <c r="E336" s="16" t="str">
        <f>'Gene Table'!E337</f>
        <v>SMPH017193A</v>
      </c>
      <c r="F336" s="23" t="str">
        <f>IF(SUM('Control Sample Data'!$D$2:$O$97)=0,Calculations!CN337,Calculations!DP337)</f>
        <v>WT</v>
      </c>
      <c r="G336" s="24" t="str">
        <f>IF(SUM('Control Sample Data'!$D$2:$O$97)=0,Calculations!CO337,Calculations!DQ337)</f>
        <v>WT</v>
      </c>
      <c r="H336" s="24" t="str">
        <f>IF(SUM('Control Sample Data'!$D$2:$O$97)=0,Calculations!CP337,Calculations!DR337)</f>
        <v/>
      </c>
      <c r="I336" s="24" t="str">
        <f>IF(SUM('Control Sample Data'!$D$2:$O$97)=0,Calculations!CQ337,Calculations!DS337)</f>
        <v/>
      </c>
      <c r="J336" s="24" t="str">
        <f>IF(SUM('Control Sample Data'!$D$2:$O$97)=0,Calculations!CR337,Calculations!DT337)</f>
        <v/>
      </c>
      <c r="K336" s="24" t="str">
        <f>IF(SUM('Control Sample Data'!$D$2:$O$97)=0,Calculations!CS337,Calculations!DU337)</f>
        <v/>
      </c>
      <c r="L336" s="24" t="str">
        <f>IF(SUM('Control Sample Data'!$D$2:$O$97)=0,Calculations!CT337,Calculations!DV337)</f>
        <v/>
      </c>
      <c r="M336" s="24" t="str">
        <f>IF(SUM('Control Sample Data'!$D$2:$O$97)=0,Calculations!CU337,Calculations!DW337)</f>
        <v/>
      </c>
      <c r="N336" s="24" t="str">
        <f>IF(SUM('Control Sample Data'!$D$2:$O$97)=0,Calculations!CV337,Calculations!DX337)</f>
        <v/>
      </c>
      <c r="O336" s="24" t="str">
        <f>IF(SUM('Control Sample Data'!$D$2:$O$97)=0,Calculations!CW337,Calculations!DY337)</f>
        <v/>
      </c>
      <c r="P336" s="24" t="str">
        <f>IF(SUM('Control Sample Data'!$D$2:$O$97)=0,Calculations!CX337,Calculations!DZ337)</f>
        <v/>
      </c>
      <c r="Q336" s="25" t="str">
        <f>IF(SUM('Control Sample Data'!$D$2:$O$97)=0,Calculations!CY337,Calculations!EA337)</f>
        <v/>
      </c>
    </row>
    <row r="337" spans="1:17" ht="15" customHeight="1" x14ac:dyDescent="0.25">
      <c r="A337" s="15" t="s">
        <v>4995</v>
      </c>
      <c r="B337" s="4">
        <f>'Gene Table'!B338</f>
        <v>99000050</v>
      </c>
      <c r="C337" s="4" t="str">
        <f>'Gene Table'!C338</f>
        <v>CBL</v>
      </c>
      <c r="D337" s="4" t="str">
        <f>'Gene Table'!D338</f>
        <v>copy number</v>
      </c>
      <c r="E337" s="16" t="str">
        <f>'Gene Table'!E338</f>
        <v>SMPH017212A</v>
      </c>
      <c r="F337" s="23" t="str">
        <f>IF(SUM('Control Sample Data'!$D$2:$O$97)=0,Calculations!CN338,Calculations!DP338)</f>
        <v>WT</v>
      </c>
      <c r="G337" s="24" t="str">
        <f>IF(SUM('Control Sample Data'!$D$2:$O$97)=0,Calculations!CO338,Calculations!DQ338)</f>
        <v>WT</v>
      </c>
      <c r="H337" s="24" t="str">
        <f>IF(SUM('Control Sample Data'!$D$2:$O$97)=0,Calculations!CP338,Calculations!DR338)</f>
        <v/>
      </c>
      <c r="I337" s="24" t="str">
        <f>IF(SUM('Control Sample Data'!$D$2:$O$97)=0,Calculations!CQ338,Calculations!DS338)</f>
        <v/>
      </c>
      <c r="J337" s="24" t="str">
        <f>IF(SUM('Control Sample Data'!$D$2:$O$97)=0,Calculations!CR338,Calculations!DT338)</f>
        <v/>
      </c>
      <c r="K337" s="24" t="str">
        <f>IF(SUM('Control Sample Data'!$D$2:$O$97)=0,Calculations!CS338,Calculations!DU338)</f>
        <v/>
      </c>
      <c r="L337" s="24" t="str">
        <f>IF(SUM('Control Sample Data'!$D$2:$O$97)=0,Calculations!CT338,Calculations!DV338)</f>
        <v/>
      </c>
      <c r="M337" s="24" t="str">
        <f>IF(SUM('Control Sample Data'!$D$2:$O$97)=0,Calculations!CU338,Calculations!DW338)</f>
        <v/>
      </c>
      <c r="N337" s="24" t="str">
        <f>IF(SUM('Control Sample Data'!$D$2:$O$97)=0,Calculations!CV338,Calculations!DX338)</f>
        <v/>
      </c>
      <c r="O337" s="24" t="str">
        <f>IF(SUM('Control Sample Data'!$D$2:$O$97)=0,Calculations!CW338,Calculations!DY338)</f>
        <v/>
      </c>
      <c r="P337" s="24" t="str">
        <f>IF(SUM('Control Sample Data'!$D$2:$O$97)=0,Calculations!CX338,Calculations!DZ338)</f>
        <v/>
      </c>
      <c r="Q337" s="25" t="str">
        <f>IF(SUM('Control Sample Data'!$D$2:$O$97)=0,Calculations!CY338,Calculations!EA338)</f>
        <v/>
      </c>
    </row>
    <row r="338" spans="1:17" ht="15" customHeight="1" x14ac:dyDescent="0.25">
      <c r="A338" s="15" t="s">
        <v>4996</v>
      </c>
      <c r="B338" s="4">
        <f>'Gene Table'!B339</f>
        <v>99000048</v>
      </c>
      <c r="C338" s="4" t="str">
        <f>'Gene Table'!C339</f>
        <v>CDH1</v>
      </c>
      <c r="D338" s="4" t="str">
        <f>'Gene Table'!D339</f>
        <v>copy number</v>
      </c>
      <c r="E338" s="16" t="str">
        <f>'Gene Table'!E339</f>
        <v>SMPH017210A</v>
      </c>
      <c r="F338" s="23" t="str">
        <f>IF(SUM('Control Sample Data'!$D$2:$O$97)=0,Calculations!CN339,Calculations!DP339)</f>
        <v>WT</v>
      </c>
      <c r="G338" s="24" t="str">
        <f>IF(SUM('Control Sample Data'!$D$2:$O$97)=0,Calculations!CO339,Calculations!DQ339)</f>
        <v>WT</v>
      </c>
      <c r="H338" s="24" t="str">
        <f>IF(SUM('Control Sample Data'!$D$2:$O$97)=0,Calculations!CP339,Calculations!DR339)</f>
        <v/>
      </c>
      <c r="I338" s="24" t="str">
        <f>IF(SUM('Control Sample Data'!$D$2:$O$97)=0,Calculations!CQ339,Calculations!DS339)</f>
        <v/>
      </c>
      <c r="J338" s="24" t="str">
        <f>IF(SUM('Control Sample Data'!$D$2:$O$97)=0,Calculations!CR339,Calculations!DT339)</f>
        <v/>
      </c>
      <c r="K338" s="24" t="str">
        <f>IF(SUM('Control Sample Data'!$D$2:$O$97)=0,Calculations!CS339,Calculations!DU339)</f>
        <v/>
      </c>
      <c r="L338" s="24" t="str">
        <f>IF(SUM('Control Sample Data'!$D$2:$O$97)=0,Calculations!CT339,Calculations!DV339)</f>
        <v/>
      </c>
      <c r="M338" s="24" t="str">
        <f>IF(SUM('Control Sample Data'!$D$2:$O$97)=0,Calculations!CU339,Calculations!DW339)</f>
        <v/>
      </c>
      <c r="N338" s="24" t="str">
        <f>IF(SUM('Control Sample Data'!$D$2:$O$97)=0,Calculations!CV339,Calculations!DX339)</f>
        <v/>
      </c>
      <c r="O338" s="24" t="str">
        <f>IF(SUM('Control Sample Data'!$D$2:$O$97)=0,Calculations!CW339,Calculations!DY339)</f>
        <v/>
      </c>
      <c r="P338" s="24" t="str">
        <f>IF(SUM('Control Sample Data'!$D$2:$O$97)=0,Calculations!CX339,Calculations!DZ339)</f>
        <v/>
      </c>
      <c r="Q338" s="25" t="str">
        <f>IF(SUM('Control Sample Data'!$D$2:$O$97)=0,Calculations!CY339,Calculations!EA339)</f>
        <v/>
      </c>
    </row>
    <row r="339" spans="1:17" ht="15" customHeight="1" x14ac:dyDescent="0.25">
      <c r="A339" s="15" t="s">
        <v>4997</v>
      </c>
      <c r="B339" s="4">
        <f>'Gene Table'!B340</f>
        <v>99000032</v>
      </c>
      <c r="C339" s="4" t="str">
        <f>'Gene Table'!C340</f>
        <v>CDKN2A</v>
      </c>
      <c r="D339" s="4" t="str">
        <f>'Gene Table'!D340</f>
        <v>copy number</v>
      </c>
      <c r="E339" s="16" t="str">
        <f>'Gene Table'!E340</f>
        <v>SMPH017194A</v>
      </c>
      <c r="F339" s="23" t="str">
        <f>IF(SUM('Control Sample Data'!$D$2:$O$97)=0,Calculations!CN340,Calculations!DP340)</f>
        <v>WT</v>
      </c>
      <c r="G339" s="24" t="str">
        <f>IF(SUM('Control Sample Data'!$D$2:$O$97)=0,Calculations!CO340,Calculations!DQ340)</f>
        <v>WT</v>
      </c>
      <c r="H339" s="24" t="str">
        <f>IF(SUM('Control Sample Data'!$D$2:$O$97)=0,Calculations!CP340,Calculations!DR340)</f>
        <v/>
      </c>
      <c r="I339" s="24" t="str">
        <f>IF(SUM('Control Sample Data'!$D$2:$O$97)=0,Calculations!CQ340,Calculations!DS340)</f>
        <v/>
      </c>
      <c r="J339" s="24" t="str">
        <f>IF(SUM('Control Sample Data'!$D$2:$O$97)=0,Calculations!CR340,Calculations!DT340)</f>
        <v/>
      </c>
      <c r="K339" s="24" t="str">
        <f>IF(SUM('Control Sample Data'!$D$2:$O$97)=0,Calculations!CS340,Calculations!DU340)</f>
        <v/>
      </c>
      <c r="L339" s="24" t="str">
        <f>IF(SUM('Control Sample Data'!$D$2:$O$97)=0,Calculations!CT340,Calculations!DV340)</f>
        <v/>
      </c>
      <c r="M339" s="24" t="str">
        <f>IF(SUM('Control Sample Data'!$D$2:$O$97)=0,Calculations!CU340,Calculations!DW340)</f>
        <v/>
      </c>
      <c r="N339" s="24" t="str">
        <f>IF(SUM('Control Sample Data'!$D$2:$O$97)=0,Calculations!CV340,Calculations!DX340)</f>
        <v/>
      </c>
      <c r="O339" s="24" t="str">
        <f>IF(SUM('Control Sample Data'!$D$2:$O$97)=0,Calculations!CW340,Calculations!DY340)</f>
        <v/>
      </c>
      <c r="P339" s="24" t="str">
        <f>IF(SUM('Control Sample Data'!$D$2:$O$97)=0,Calculations!CX340,Calculations!DZ340)</f>
        <v/>
      </c>
      <c r="Q339" s="25" t="str">
        <f>IF(SUM('Control Sample Data'!$D$2:$O$97)=0,Calculations!CY340,Calculations!EA340)</f>
        <v/>
      </c>
    </row>
    <row r="340" spans="1:17" ht="15" customHeight="1" x14ac:dyDescent="0.25">
      <c r="A340" s="15" t="s">
        <v>4998</v>
      </c>
      <c r="B340" s="4">
        <f>'Gene Table'!B341</f>
        <v>99000049</v>
      </c>
      <c r="C340" s="4" t="str">
        <f>'Gene Table'!C341</f>
        <v>CEBPA</v>
      </c>
      <c r="D340" s="4" t="str">
        <f>'Gene Table'!D341</f>
        <v>copy number</v>
      </c>
      <c r="E340" s="16" t="str">
        <f>'Gene Table'!E341</f>
        <v>SMPH017211A</v>
      </c>
      <c r="F340" s="23" t="str">
        <f>IF(SUM('Control Sample Data'!$D$2:$O$97)=0,Calculations!CN341,Calculations!DP341)</f>
        <v>WT</v>
      </c>
      <c r="G340" s="24" t="str">
        <f>IF(SUM('Control Sample Data'!$D$2:$O$97)=0,Calculations!CO341,Calculations!DQ341)</f>
        <v>WT</v>
      </c>
      <c r="H340" s="24" t="str">
        <f>IF(SUM('Control Sample Data'!$D$2:$O$97)=0,Calculations!CP341,Calculations!DR341)</f>
        <v/>
      </c>
      <c r="I340" s="24" t="str">
        <f>IF(SUM('Control Sample Data'!$D$2:$O$97)=0,Calculations!CQ341,Calculations!DS341)</f>
        <v/>
      </c>
      <c r="J340" s="24" t="str">
        <f>IF(SUM('Control Sample Data'!$D$2:$O$97)=0,Calculations!CR341,Calculations!DT341)</f>
        <v/>
      </c>
      <c r="K340" s="24" t="str">
        <f>IF(SUM('Control Sample Data'!$D$2:$O$97)=0,Calculations!CS341,Calculations!DU341)</f>
        <v/>
      </c>
      <c r="L340" s="24" t="str">
        <f>IF(SUM('Control Sample Data'!$D$2:$O$97)=0,Calculations!CT341,Calculations!DV341)</f>
        <v/>
      </c>
      <c r="M340" s="24" t="str">
        <f>IF(SUM('Control Sample Data'!$D$2:$O$97)=0,Calculations!CU341,Calculations!DW341)</f>
        <v/>
      </c>
      <c r="N340" s="24" t="str">
        <f>IF(SUM('Control Sample Data'!$D$2:$O$97)=0,Calculations!CV341,Calculations!DX341)</f>
        <v/>
      </c>
      <c r="O340" s="24" t="str">
        <f>IF(SUM('Control Sample Data'!$D$2:$O$97)=0,Calculations!CW341,Calculations!DY341)</f>
        <v/>
      </c>
      <c r="P340" s="24" t="str">
        <f>IF(SUM('Control Sample Data'!$D$2:$O$97)=0,Calculations!CX341,Calculations!DZ341)</f>
        <v/>
      </c>
      <c r="Q340" s="25" t="str">
        <f>IF(SUM('Control Sample Data'!$D$2:$O$97)=0,Calculations!CY341,Calculations!EA341)</f>
        <v/>
      </c>
    </row>
    <row r="341" spans="1:17" ht="15" customHeight="1" x14ac:dyDescent="0.25">
      <c r="A341" s="15" t="s">
        <v>4999</v>
      </c>
      <c r="B341" s="4">
        <f>'Gene Table'!B342</f>
        <v>99000063</v>
      </c>
      <c r="C341" s="4" t="str">
        <f>'Gene Table'!C342</f>
        <v>FBXW7</v>
      </c>
      <c r="D341" s="4" t="str">
        <f>'Gene Table'!D342</f>
        <v>copy number</v>
      </c>
      <c r="E341" s="16" t="str">
        <f>'Gene Table'!E342</f>
        <v>SMPH017225A</v>
      </c>
      <c r="F341" s="23" t="str">
        <f>IF(SUM('Control Sample Data'!$D$2:$O$97)=0,Calculations!CN342,Calculations!DP342)</f>
        <v>WT</v>
      </c>
      <c r="G341" s="24" t="str">
        <f>IF(SUM('Control Sample Data'!$D$2:$O$97)=0,Calculations!CO342,Calculations!DQ342)</f>
        <v>WT</v>
      </c>
      <c r="H341" s="24" t="str">
        <f>IF(SUM('Control Sample Data'!$D$2:$O$97)=0,Calculations!CP342,Calculations!DR342)</f>
        <v/>
      </c>
      <c r="I341" s="24" t="str">
        <f>IF(SUM('Control Sample Data'!$D$2:$O$97)=0,Calculations!CQ342,Calculations!DS342)</f>
        <v/>
      </c>
      <c r="J341" s="24" t="str">
        <f>IF(SUM('Control Sample Data'!$D$2:$O$97)=0,Calculations!CR342,Calculations!DT342)</f>
        <v/>
      </c>
      <c r="K341" s="24" t="str">
        <f>IF(SUM('Control Sample Data'!$D$2:$O$97)=0,Calculations!CS342,Calculations!DU342)</f>
        <v/>
      </c>
      <c r="L341" s="24" t="str">
        <f>IF(SUM('Control Sample Data'!$D$2:$O$97)=0,Calculations!CT342,Calculations!DV342)</f>
        <v/>
      </c>
      <c r="M341" s="24" t="str">
        <f>IF(SUM('Control Sample Data'!$D$2:$O$97)=0,Calculations!CU342,Calculations!DW342)</f>
        <v/>
      </c>
      <c r="N341" s="24" t="str">
        <f>IF(SUM('Control Sample Data'!$D$2:$O$97)=0,Calculations!CV342,Calculations!DX342)</f>
        <v/>
      </c>
      <c r="O341" s="24" t="str">
        <f>IF(SUM('Control Sample Data'!$D$2:$O$97)=0,Calculations!CW342,Calculations!DY342)</f>
        <v/>
      </c>
      <c r="P341" s="24" t="str">
        <f>IF(SUM('Control Sample Data'!$D$2:$O$97)=0,Calculations!CX342,Calculations!DZ342)</f>
        <v/>
      </c>
      <c r="Q341" s="25" t="str">
        <f>IF(SUM('Control Sample Data'!$D$2:$O$97)=0,Calculations!CY342,Calculations!EA342)</f>
        <v/>
      </c>
    </row>
    <row r="342" spans="1:17" ht="15" customHeight="1" x14ac:dyDescent="0.25">
      <c r="A342" s="15" t="s">
        <v>5000</v>
      </c>
      <c r="B342" s="4">
        <f>'Gene Table'!B343</f>
        <v>99000044</v>
      </c>
      <c r="C342" s="4" t="str">
        <f>'Gene Table'!C343</f>
        <v>GNAQ</v>
      </c>
      <c r="D342" s="4" t="str">
        <f>'Gene Table'!D343</f>
        <v>copy number</v>
      </c>
      <c r="E342" s="16" t="str">
        <f>'Gene Table'!E343</f>
        <v>SMPH017206A</v>
      </c>
      <c r="F342" s="23" t="str">
        <f>IF(SUM('Control Sample Data'!$D$2:$O$97)=0,Calculations!CN343,Calculations!DP343)</f>
        <v>WT</v>
      </c>
      <c r="G342" s="24" t="str">
        <f>IF(SUM('Control Sample Data'!$D$2:$O$97)=0,Calculations!CO343,Calculations!DQ343)</f>
        <v>WT</v>
      </c>
      <c r="H342" s="24" t="str">
        <f>IF(SUM('Control Sample Data'!$D$2:$O$97)=0,Calculations!CP343,Calculations!DR343)</f>
        <v/>
      </c>
      <c r="I342" s="24" t="str">
        <f>IF(SUM('Control Sample Data'!$D$2:$O$97)=0,Calculations!CQ343,Calculations!DS343)</f>
        <v/>
      </c>
      <c r="J342" s="24" t="str">
        <f>IF(SUM('Control Sample Data'!$D$2:$O$97)=0,Calculations!CR343,Calculations!DT343)</f>
        <v/>
      </c>
      <c r="K342" s="24" t="str">
        <f>IF(SUM('Control Sample Data'!$D$2:$O$97)=0,Calculations!CS343,Calculations!DU343)</f>
        <v/>
      </c>
      <c r="L342" s="24" t="str">
        <f>IF(SUM('Control Sample Data'!$D$2:$O$97)=0,Calculations!CT343,Calculations!DV343)</f>
        <v/>
      </c>
      <c r="M342" s="24" t="str">
        <f>IF(SUM('Control Sample Data'!$D$2:$O$97)=0,Calculations!CU343,Calculations!DW343)</f>
        <v/>
      </c>
      <c r="N342" s="24" t="str">
        <f>IF(SUM('Control Sample Data'!$D$2:$O$97)=0,Calculations!CV343,Calculations!DX343)</f>
        <v/>
      </c>
      <c r="O342" s="24" t="str">
        <f>IF(SUM('Control Sample Data'!$D$2:$O$97)=0,Calculations!CW343,Calculations!DY343)</f>
        <v/>
      </c>
      <c r="P342" s="24" t="str">
        <f>IF(SUM('Control Sample Data'!$D$2:$O$97)=0,Calculations!CX343,Calculations!DZ343)</f>
        <v/>
      </c>
      <c r="Q342" s="25" t="str">
        <f>IF(SUM('Control Sample Data'!$D$2:$O$97)=0,Calculations!CY343,Calculations!EA343)</f>
        <v/>
      </c>
    </row>
    <row r="343" spans="1:17" ht="15" customHeight="1" x14ac:dyDescent="0.25">
      <c r="A343" s="15" t="s">
        <v>5001</v>
      </c>
      <c r="B343" s="4">
        <f>'Gene Table'!B344</f>
        <v>99000040</v>
      </c>
      <c r="C343" s="4" t="str">
        <f>'Gene Table'!C344</f>
        <v>HNF1A</v>
      </c>
      <c r="D343" s="4" t="str">
        <f>'Gene Table'!D344</f>
        <v>copy number</v>
      </c>
      <c r="E343" s="16" t="str">
        <f>'Gene Table'!E344</f>
        <v>SMPH017202A</v>
      </c>
      <c r="F343" s="23" t="str">
        <f>IF(SUM('Control Sample Data'!$D$2:$O$97)=0,Calculations!CN344,Calculations!DP344)</f>
        <v>WT</v>
      </c>
      <c r="G343" s="24" t="str">
        <f>IF(SUM('Control Sample Data'!$D$2:$O$97)=0,Calculations!CO344,Calculations!DQ344)</f>
        <v>WT</v>
      </c>
      <c r="H343" s="24" t="str">
        <f>IF(SUM('Control Sample Data'!$D$2:$O$97)=0,Calculations!CP344,Calculations!DR344)</f>
        <v/>
      </c>
      <c r="I343" s="24" t="str">
        <f>IF(SUM('Control Sample Data'!$D$2:$O$97)=0,Calculations!CQ344,Calculations!DS344)</f>
        <v/>
      </c>
      <c r="J343" s="24" t="str">
        <f>IF(SUM('Control Sample Data'!$D$2:$O$97)=0,Calculations!CR344,Calculations!DT344)</f>
        <v/>
      </c>
      <c r="K343" s="24" t="str">
        <f>IF(SUM('Control Sample Data'!$D$2:$O$97)=0,Calculations!CS344,Calculations!DU344)</f>
        <v/>
      </c>
      <c r="L343" s="24" t="str">
        <f>IF(SUM('Control Sample Data'!$D$2:$O$97)=0,Calculations!CT344,Calculations!DV344)</f>
        <v/>
      </c>
      <c r="M343" s="24" t="str">
        <f>IF(SUM('Control Sample Data'!$D$2:$O$97)=0,Calculations!CU344,Calculations!DW344)</f>
        <v/>
      </c>
      <c r="N343" s="24" t="str">
        <f>IF(SUM('Control Sample Data'!$D$2:$O$97)=0,Calculations!CV344,Calculations!DX344)</f>
        <v/>
      </c>
      <c r="O343" s="24" t="str">
        <f>IF(SUM('Control Sample Data'!$D$2:$O$97)=0,Calculations!CW344,Calculations!DY344)</f>
        <v/>
      </c>
      <c r="P343" s="24" t="str">
        <f>IF(SUM('Control Sample Data'!$D$2:$O$97)=0,Calculations!CX344,Calculations!DZ344)</f>
        <v/>
      </c>
      <c r="Q343" s="25" t="str">
        <f>IF(SUM('Control Sample Data'!$D$2:$O$97)=0,Calculations!CY344,Calculations!EA344)</f>
        <v/>
      </c>
    </row>
    <row r="344" spans="1:17" ht="15" customHeight="1" x14ac:dyDescent="0.25">
      <c r="A344" s="15" t="s">
        <v>5002</v>
      </c>
      <c r="B344" s="4">
        <f>'Gene Table'!B345</f>
        <v>99000027</v>
      </c>
      <c r="C344" s="4" t="str">
        <f>'Gene Table'!C345</f>
        <v>NF1</v>
      </c>
      <c r="D344" s="4" t="str">
        <f>'Gene Table'!D345</f>
        <v>copy number</v>
      </c>
      <c r="E344" s="16" t="str">
        <f>'Gene Table'!E345</f>
        <v>SMPH017189A</v>
      </c>
      <c r="F344" s="23" t="str">
        <f>IF(SUM('Control Sample Data'!$D$2:$O$97)=0,Calculations!CN345,Calculations!DP345)</f>
        <v>WT</v>
      </c>
      <c r="G344" s="24" t="str">
        <f>IF(SUM('Control Sample Data'!$D$2:$O$97)=0,Calculations!CO345,Calculations!DQ345)</f>
        <v>WT</v>
      </c>
      <c r="H344" s="24" t="str">
        <f>IF(SUM('Control Sample Data'!$D$2:$O$97)=0,Calculations!CP345,Calculations!DR345)</f>
        <v/>
      </c>
      <c r="I344" s="24" t="str">
        <f>IF(SUM('Control Sample Data'!$D$2:$O$97)=0,Calculations!CQ345,Calculations!DS345)</f>
        <v/>
      </c>
      <c r="J344" s="24" t="str">
        <f>IF(SUM('Control Sample Data'!$D$2:$O$97)=0,Calculations!CR345,Calculations!DT345)</f>
        <v/>
      </c>
      <c r="K344" s="24" t="str">
        <f>IF(SUM('Control Sample Data'!$D$2:$O$97)=0,Calculations!CS345,Calculations!DU345)</f>
        <v/>
      </c>
      <c r="L344" s="24" t="str">
        <f>IF(SUM('Control Sample Data'!$D$2:$O$97)=0,Calculations!CT345,Calculations!DV345)</f>
        <v/>
      </c>
      <c r="M344" s="24" t="str">
        <f>IF(SUM('Control Sample Data'!$D$2:$O$97)=0,Calculations!CU345,Calculations!DW345)</f>
        <v/>
      </c>
      <c r="N344" s="24" t="str">
        <f>IF(SUM('Control Sample Data'!$D$2:$O$97)=0,Calculations!CV345,Calculations!DX345)</f>
        <v/>
      </c>
      <c r="O344" s="24" t="str">
        <f>IF(SUM('Control Sample Data'!$D$2:$O$97)=0,Calculations!CW345,Calculations!DY345)</f>
        <v/>
      </c>
      <c r="P344" s="24" t="str">
        <f>IF(SUM('Control Sample Data'!$D$2:$O$97)=0,Calculations!CX345,Calculations!DZ345)</f>
        <v/>
      </c>
      <c r="Q344" s="25" t="str">
        <f>IF(SUM('Control Sample Data'!$D$2:$O$97)=0,Calculations!CY345,Calculations!EA345)</f>
        <v/>
      </c>
    </row>
    <row r="345" spans="1:17" ht="15" customHeight="1" x14ac:dyDescent="0.25">
      <c r="A345" s="15" t="s">
        <v>5003</v>
      </c>
      <c r="B345" s="4">
        <f>'Gene Table'!B346</f>
        <v>99000035</v>
      </c>
      <c r="C345" s="4" t="str">
        <f>'Gene Table'!C346</f>
        <v>NF2</v>
      </c>
      <c r="D345" s="4" t="str">
        <f>'Gene Table'!D346</f>
        <v>copy number</v>
      </c>
      <c r="E345" s="16" t="str">
        <f>'Gene Table'!E346</f>
        <v>SMPH017197A</v>
      </c>
      <c r="F345" s="23" t="str">
        <f>IF(SUM('Control Sample Data'!$D$2:$O$97)=0,Calculations!CN346,Calculations!DP346)</f>
        <v>WT</v>
      </c>
      <c r="G345" s="24" t="str">
        <f>IF(SUM('Control Sample Data'!$D$2:$O$97)=0,Calculations!CO346,Calculations!DQ346)</f>
        <v>WT</v>
      </c>
      <c r="H345" s="24" t="str">
        <f>IF(SUM('Control Sample Data'!$D$2:$O$97)=0,Calculations!CP346,Calculations!DR346)</f>
        <v/>
      </c>
      <c r="I345" s="24" t="str">
        <f>IF(SUM('Control Sample Data'!$D$2:$O$97)=0,Calculations!CQ346,Calculations!DS346)</f>
        <v/>
      </c>
      <c r="J345" s="24" t="str">
        <f>IF(SUM('Control Sample Data'!$D$2:$O$97)=0,Calculations!CR346,Calculations!DT346)</f>
        <v/>
      </c>
      <c r="K345" s="24" t="str">
        <f>IF(SUM('Control Sample Data'!$D$2:$O$97)=0,Calculations!CS346,Calculations!DU346)</f>
        <v/>
      </c>
      <c r="L345" s="24" t="str">
        <f>IF(SUM('Control Sample Data'!$D$2:$O$97)=0,Calculations!CT346,Calculations!DV346)</f>
        <v/>
      </c>
      <c r="M345" s="24" t="str">
        <f>IF(SUM('Control Sample Data'!$D$2:$O$97)=0,Calculations!CU346,Calculations!DW346)</f>
        <v/>
      </c>
      <c r="N345" s="24" t="str">
        <f>IF(SUM('Control Sample Data'!$D$2:$O$97)=0,Calculations!CV346,Calculations!DX346)</f>
        <v/>
      </c>
      <c r="O345" s="24" t="str">
        <f>IF(SUM('Control Sample Data'!$D$2:$O$97)=0,Calculations!CW346,Calculations!DY346)</f>
        <v/>
      </c>
      <c r="P345" s="24" t="str">
        <f>IF(SUM('Control Sample Data'!$D$2:$O$97)=0,Calculations!CX346,Calculations!DZ346)</f>
        <v/>
      </c>
      <c r="Q345" s="25" t="str">
        <f>IF(SUM('Control Sample Data'!$D$2:$O$97)=0,Calculations!CY346,Calculations!EA346)</f>
        <v/>
      </c>
    </row>
    <row r="346" spans="1:17" ht="15" customHeight="1" x14ac:dyDescent="0.25">
      <c r="A346" s="15" t="s">
        <v>5004</v>
      </c>
      <c r="B346" s="4">
        <f>'Gene Table'!B347</f>
        <v>99000070</v>
      </c>
      <c r="C346" s="4" t="str">
        <f>'Gene Table'!C347</f>
        <v>NPM1</v>
      </c>
      <c r="D346" s="4" t="str">
        <f>'Gene Table'!D347</f>
        <v>copy number</v>
      </c>
      <c r="E346" s="16" t="str">
        <f>'Gene Table'!E347</f>
        <v>SMPH017232A</v>
      </c>
      <c r="F346" s="23" t="str">
        <f>IF(SUM('Control Sample Data'!$D$2:$O$97)=0,Calculations!CN347,Calculations!DP347)</f>
        <v>WT</v>
      </c>
      <c r="G346" s="24" t="str">
        <f>IF(SUM('Control Sample Data'!$D$2:$O$97)=0,Calculations!CO347,Calculations!DQ347)</f>
        <v>WT</v>
      </c>
      <c r="H346" s="24" t="str">
        <f>IF(SUM('Control Sample Data'!$D$2:$O$97)=0,Calculations!CP347,Calculations!DR347)</f>
        <v/>
      </c>
      <c r="I346" s="24" t="str">
        <f>IF(SUM('Control Sample Data'!$D$2:$O$97)=0,Calculations!CQ347,Calculations!DS347)</f>
        <v/>
      </c>
      <c r="J346" s="24" t="str">
        <f>IF(SUM('Control Sample Data'!$D$2:$O$97)=0,Calculations!CR347,Calculations!DT347)</f>
        <v/>
      </c>
      <c r="K346" s="24" t="str">
        <f>IF(SUM('Control Sample Data'!$D$2:$O$97)=0,Calculations!CS347,Calculations!DU347)</f>
        <v/>
      </c>
      <c r="L346" s="24" t="str">
        <f>IF(SUM('Control Sample Data'!$D$2:$O$97)=0,Calculations!CT347,Calculations!DV347)</f>
        <v/>
      </c>
      <c r="M346" s="24" t="str">
        <f>IF(SUM('Control Sample Data'!$D$2:$O$97)=0,Calculations!CU347,Calculations!DW347)</f>
        <v/>
      </c>
      <c r="N346" s="24" t="str">
        <f>IF(SUM('Control Sample Data'!$D$2:$O$97)=0,Calculations!CV347,Calculations!DX347)</f>
        <v/>
      </c>
      <c r="O346" s="24" t="str">
        <f>IF(SUM('Control Sample Data'!$D$2:$O$97)=0,Calculations!CW347,Calculations!DY347)</f>
        <v/>
      </c>
      <c r="P346" s="24" t="str">
        <f>IF(SUM('Control Sample Data'!$D$2:$O$97)=0,Calculations!CX347,Calculations!DZ347)</f>
        <v/>
      </c>
      <c r="Q346" s="25" t="str">
        <f>IF(SUM('Control Sample Data'!$D$2:$O$97)=0,Calculations!CY347,Calculations!EA347)</f>
        <v/>
      </c>
    </row>
    <row r="347" spans="1:17" ht="15" customHeight="1" x14ac:dyDescent="0.25">
      <c r="A347" s="15" t="s">
        <v>5005</v>
      </c>
      <c r="B347" s="4">
        <f>'Gene Table'!B348</f>
        <v>99000034</v>
      </c>
      <c r="C347" s="4" t="str">
        <f>'Gene Table'!C348</f>
        <v>PTCH1</v>
      </c>
      <c r="D347" s="4" t="str">
        <f>'Gene Table'!D348</f>
        <v>copy number</v>
      </c>
      <c r="E347" s="16" t="str">
        <f>'Gene Table'!E348</f>
        <v>SMPH017196A</v>
      </c>
      <c r="F347" s="23" t="str">
        <f>IF(SUM('Control Sample Data'!$D$2:$O$97)=0,Calculations!CN348,Calculations!DP348)</f>
        <v>WT</v>
      </c>
      <c r="G347" s="24" t="str">
        <f>IF(SUM('Control Sample Data'!$D$2:$O$97)=0,Calculations!CO348,Calculations!DQ348)</f>
        <v>WT</v>
      </c>
      <c r="H347" s="24" t="str">
        <f>IF(SUM('Control Sample Data'!$D$2:$O$97)=0,Calculations!CP348,Calculations!DR348)</f>
        <v/>
      </c>
      <c r="I347" s="24" t="str">
        <f>IF(SUM('Control Sample Data'!$D$2:$O$97)=0,Calculations!CQ348,Calculations!DS348)</f>
        <v/>
      </c>
      <c r="J347" s="24" t="str">
        <f>IF(SUM('Control Sample Data'!$D$2:$O$97)=0,Calculations!CR348,Calculations!DT348)</f>
        <v/>
      </c>
      <c r="K347" s="24" t="str">
        <f>IF(SUM('Control Sample Data'!$D$2:$O$97)=0,Calculations!CS348,Calculations!DU348)</f>
        <v/>
      </c>
      <c r="L347" s="24" t="str">
        <f>IF(SUM('Control Sample Data'!$D$2:$O$97)=0,Calculations!CT348,Calculations!DV348)</f>
        <v/>
      </c>
      <c r="M347" s="24" t="str">
        <f>IF(SUM('Control Sample Data'!$D$2:$O$97)=0,Calculations!CU348,Calculations!DW348)</f>
        <v/>
      </c>
      <c r="N347" s="24" t="str">
        <f>IF(SUM('Control Sample Data'!$D$2:$O$97)=0,Calculations!CV348,Calculations!DX348)</f>
        <v/>
      </c>
      <c r="O347" s="24" t="str">
        <f>IF(SUM('Control Sample Data'!$D$2:$O$97)=0,Calculations!CW348,Calculations!DY348)</f>
        <v/>
      </c>
      <c r="P347" s="24" t="str">
        <f>IF(SUM('Control Sample Data'!$D$2:$O$97)=0,Calculations!CX348,Calculations!DZ348)</f>
        <v/>
      </c>
      <c r="Q347" s="25" t="str">
        <f>IF(SUM('Control Sample Data'!$D$2:$O$97)=0,Calculations!CY348,Calculations!EA348)</f>
        <v/>
      </c>
    </row>
    <row r="348" spans="1:17" ht="15" customHeight="1" x14ac:dyDescent="0.25">
      <c r="A348" s="15" t="s">
        <v>5006</v>
      </c>
      <c r="B348" s="4">
        <f>'Gene Table'!B349</f>
        <v>99000013</v>
      </c>
      <c r="C348" s="4" t="str">
        <f>'Gene Table'!C349</f>
        <v>PTEN</v>
      </c>
      <c r="D348" s="4" t="str">
        <f>'Gene Table'!D349</f>
        <v>copy number</v>
      </c>
      <c r="E348" s="16" t="str">
        <f>'Gene Table'!E349</f>
        <v>SMPH017175A</v>
      </c>
      <c r="F348" s="23" t="str">
        <f>IF(SUM('Control Sample Data'!$D$2:$O$97)=0,Calculations!CN349,Calculations!DP349)</f>
        <v>WT</v>
      </c>
      <c r="G348" s="24" t="str">
        <f>IF(SUM('Control Sample Data'!$D$2:$O$97)=0,Calculations!CO349,Calculations!DQ349)</f>
        <v>WT</v>
      </c>
      <c r="H348" s="24" t="str">
        <f>IF(SUM('Control Sample Data'!$D$2:$O$97)=0,Calculations!CP349,Calculations!DR349)</f>
        <v/>
      </c>
      <c r="I348" s="24" t="str">
        <f>IF(SUM('Control Sample Data'!$D$2:$O$97)=0,Calculations!CQ349,Calculations!DS349)</f>
        <v/>
      </c>
      <c r="J348" s="24" t="str">
        <f>IF(SUM('Control Sample Data'!$D$2:$O$97)=0,Calculations!CR349,Calculations!DT349)</f>
        <v/>
      </c>
      <c r="K348" s="24" t="str">
        <f>IF(SUM('Control Sample Data'!$D$2:$O$97)=0,Calculations!CS349,Calculations!DU349)</f>
        <v/>
      </c>
      <c r="L348" s="24" t="str">
        <f>IF(SUM('Control Sample Data'!$D$2:$O$97)=0,Calculations!CT349,Calculations!DV349)</f>
        <v/>
      </c>
      <c r="M348" s="24" t="str">
        <f>IF(SUM('Control Sample Data'!$D$2:$O$97)=0,Calculations!CU349,Calculations!DW349)</f>
        <v/>
      </c>
      <c r="N348" s="24" t="str">
        <f>IF(SUM('Control Sample Data'!$D$2:$O$97)=0,Calculations!CV349,Calculations!DX349)</f>
        <v/>
      </c>
      <c r="O348" s="24" t="str">
        <f>IF(SUM('Control Sample Data'!$D$2:$O$97)=0,Calculations!CW349,Calculations!DY349)</f>
        <v/>
      </c>
      <c r="P348" s="24" t="str">
        <f>IF(SUM('Control Sample Data'!$D$2:$O$97)=0,Calculations!CX349,Calculations!DZ349)</f>
        <v/>
      </c>
      <c r="Q348" s="25" t="str">
        <f>IF(SUM('Control Sample Data'!$D$2:$O$97)=0,Calculations!CY349,Calculations!EA349)</f>
        <v/>
      </c>
    </row>
    <row r="349" spans="1:17" ht="15" customHeight="1" x14ac:dyDescent="0.25">
      <c r="A349" s="15" t="s">
        <v>5007</v>
      </c>
      <c r="B349" s="4">
        <f>'Gene Table'!B350</f>
        <v>99000036</v>
      </c>
      <c r="C349" s="4" t="str">
        <f>'Gene Table'!C350</f>
        <v>RB1</v>
      </c>
      <c r="D349" s="4" t="str">
        <f>'Gene Table'!D350</f>
        <v>copy number</v>
      </c>
      <c r="E349" s="16" t="str">
        <f>'Gene Table'!E350</f>
        <v>SMPH017198A</v>
      </c>
      <c r="F349" s="23" t="str">
        <f>IF(SUM('Control Sample Data'!$D$2:$O$97)=0,Calculations!CN350,Calculations!DP350)</f>
        <v>WT</v>
      </c>
      <c r="G349" s="24" t="str">
        <f>IF(SUM('Control Sample Data'!$D$2:$O$97)=0,Calculations!CO350,Calculations!DQ350)</f>
        <v>WT</v>
      </c>
      <c r="H349" s="24" t="str">
        <f>IF(SUM('Control Sample Data'!$D$2:$O$97)=0,Calculations!CP350,Calculations!DR350)</f>
        <v/>
      </c>
      <c r="I349" s="24" t="str">
        <f>IF(SUM('Control Sample Data'!$D$2:$O$97)=0,Calculations!CQ350,Calculations!DS350)</f>
        <v/>
      </c>
      <c r="J349" s="24" t="str">
        <f>IF(SUM('Control Sample Data'!$D$2:$O$97)=0,Calculations!CR350,Calculations!DT350)</f>
        <v/>
      </c>
      <c r="K349" s="24" t="str">
        <f>IF(SUM('Control Sample Data'!$D$2:$O$97)=0,Calculations!CS350,Calculations!DU350)</f>
        <v/>
      </c>
      <c r="L349" s="24" t="str">
        <f>IF(SUM('Control Sample Data'!$D$2:$O$97)=0,Calculations!CT350,Calculations!DV350)</f>
        <v/>
      </c>
      <c r="M349" s="24" t="str">
        <f>IF(SUM('Control Sample Data'!$D$2:$O$97)=0,Calculations!CU350,Calculations!DW350)</f>
        <v/>
      </c>
      <c r="N349" s="24" t="str">
        <f>IF(SUM('Control Sample Data'!$D$2:$O$97)=0,Calculations!CV350,Calculations!DX350)</f>
        <v/>
      </c>
      <c r="O349" s="24" t="str">
        <f>IF(SUM('Control Sample Data'!$D$2:$O$97)=0,Calculations!CW350,Calculations!DY350)</f>
        <v/>
      </c>
      <c r="P349" s="24" t="str">
        <f>IF(SUM('Control Sample Data'!$D$2:$O$97)=0,Calculations!CX350,Calculations!DZ350)</f>
        <v/>
      </c>
      <c r="Q349" s="25" t="str">
        <f>IF(SUM('Control Sample Data'!$D$2:$O$97)=0,Calculations!CY350,Calculations!EA350)</f>
        <v/>
      </c>
    </row>
    <row r="350" spans="1:17" ht="15" customHeight="1" x14ac:dyDescent="0.25">
      <c r="A350" s="15" t="s">
        <v>5008</v>
      </c>
      <c r="B350" s="4">
        <f>'Gene Table'!B351</f>
        <v>99000046</v>
      </c>
      <c r="C350" s="4" t="str">
        <f>'Gene Table'!C351</f>
        <v>SMARCB1</v>
      </c>
      <c r="D350" s="4" t="str">
        <f>'Gene Table'!D351</f>
        <v>copy number</v>
      </c>
      <c r="E350" s="16" t="str">
        <f>'Gene Table'!E351</f>
        <v>SMPH017208A</v>
      </c>
      <c r="F350" s="23" t="str">
        <f>IF(SUM('Control Sample Data'!$D$2:$O$97)=0,Calculations!CN351,Calculations!DP351)</f>
        <v>WT</v>
      </c>
      <c r="G350" s="24" t="str">
        <f>IF(SUM('Control Sample Data'!$D$2:$O$97)=0,Calculations!CO351,Calculations!DQ351)</f>
        <v>WT</v>
      </c>
      <c r="H350" s="24" t="str">
        <f>IF(SUM('Control Sample Data'!$D$2:$O$97)=0,Calculations!CP351,Calculations!DR351)</f>
        <v/>
      </c>
      <c r="I350" s="24" t="str">
        <f>IF(SUM('Control Sample Data'!$D$2:$O$97)=0,Calculations!CQ351,Calculations!DS351)</f>
        <v/>
      </c>
      <c r="J350" s="24" t="str">
        <f>IF(SUM('Control Sample Data'!$D$2:$O$97)=0,Calculations!CR351,Calculations!DT351)</f>
        <v/>
      </c>
      <c r="K350" s="24" t="str">
        <f>IF(SUM('Control Sample Data'!$D$2:$O$97)=0,Calculations!CS351,Calculations!DU351)</f>
        <v/>
      </c>
      <c r="L350" s="24" t="str">
        <f>IF(SUM('Control Sample Data'!$D$2:$O$97)=0,Calculations!CT351,Calculations!DV351)</f>
        <v/>
      </c>
      <c r="M350" s="24" t="str">
        <f>IF(SUM('Control Sample Data'!$D$2:$O$97)=0,Calculations!CU351,Calculations!DW351)</f>
        <v/>
      </c>
      <c r="N350" s="24" t="str">
        <f>IF(SUM('Control Sample Data'!$D$2:$O$97)=0,Calculations!CV351,Calculations!DX351)</f>
        <v/>
      </c>
      <c r="O350" s="24" t="str">
        <f>IF(SUM('Control Sample Data'!$D$2:$O$97)=0,Calculations!CW351,Calculations!DY351)</f>
        <v/>
      </c>
      <c r="P350" s="24" t="str">
        <f>IF(SUM('Control Sample Data'!$D$2:$O$97)=0,Calculations!CX351,Calculations!DZ351)</f>
        <v/>
      </c>
      <c r="Q350" s="25" t="str">
        <f>IF(SUM('Control Sample Data'!$D$2:$O$97)=0,Calculations!CY351,Calculations!EA351)</f>
        <v/>
      </c>
    </row>
    <row r="351" spans="1:17" ht="15" customHeight="1" x14ac:dyDescent="0.25">
      <c r="A351" s="15" t="s">
        <v>5009</v>
      </c>
      <c r="B351" s="4">
        <f>'Gene Table'!B352</f>
        <v>99000038</v>
      </c>
      <c r="C351" s="4" t="str">
        <f>'Gene Table'!C352</f>
        <v>STK11</v>
      </c>
      <c r="D351" s="4" t="str">
        <f>'Gene Table'!D352</f>
        <v>copy number</v>
      </c>
      <c r="E351" s="16" t="str">
        <f>'Gene Table'!E352</f>
        <v>SMPH017200A</v>
      </c>
      <c r="F351" s="23" t="str">
        <f>IF(SUM('Control Sample Data'!$D$2:$O$97)=0,Calculations!CN352,Calculations!DP352)</f>
        <v>WT</v>
      </c>
      <c r="G351" s="24" t="str">
        <f>IF(SUM('Control Sample Data'!$D$2:$O$97)=0,Calculations!CO352,Calculations!DQ352)</f>
        <v>WT</v>
      </c>
      <c r="H351" s="24" t="str">
        <f>IF(SUM('Control Sample Data'!$D$2:$O$97)=0,Calculations!CP352,Calculations!DR352)</f>
        <v/>
      </c>
      <c r="I351" s="24" t="str">
        <f>IF(SUM('Control Sample Data'!$D$2:$O$97)=0,Calculations!CQ352,Calculations!DS352)</f>
        <v/>
      </c>
      <c r="J351" s="24" t="str">
        <f>IF(SUM('Control Sample Data'!$D$2:$O$97)=0,Calculations!CR352,Calculations!DT352)</f>
        <v/>
      </c>
      <c r="K351" s="24" t="str">
        <f>IF(SUM('Control Sample Data'!$D$2:$O$97)=0,Calculations!CS352,Calculations!DU352)</f>
        <v/>
      </c>
      <c r="L351" s="24" t="str">
        <f>IF(SUM('Control Sample Data'!$D$2:$O$97)=0,Calculations!CT352,Calculations!DV352)</f>
        <v/>
      </c>
      <c r="M351" s="24" t="str">
        <f>IF(SUM('Control Sample Data'!$D$2:$O$97)=0,Calculations!CU352,Calculations!DW352)</f>
        <v/>
      </c>
      <c r="N351" s="24" t="str">
        <f>IF(SUM('Control Sample Data'!$D$2:$O$97)=0,Calculations!CV352,Calculations!DX352)</f>
        <v/>
      </c>
      <c r="O351" s="24" t="str">
        <f>IF(SUM('Control Sample Data'!$D$2:$O$97)=0,Calculations!CW352,Calculations!DY352)</f>
        <v/>
      </c>
      <c r="P351" s="24" t="str">
        <f>IF(SUM('Control Sample Data'!$D$2:$O$97)=0,Calculations!CX352,Calculations!DZ352)</f>
        <v/>
      </c>
      <c r="Q351" s="25" t="str">
        <f>IF(SUM('Control Sample Data'!$D$2:$O$97)=0,Calculations!CY352,Calculations!EA352)</f>
        <v/>
      </c>
    </row>
    <row r="352" spans="1:17" ht="15" customHeight="1" x14ac:dyDescent="0.25">
      <c r="A352" s="15" t="s">
        <v>5010</v>
      </c>
      <c r="B352" s="4">
        <f>'Gene Table'!B353</f>
        <v>99000069</v>
      </c>
      <c r="C352" s="4" t="str">
        <f>'Gene Table'!C353</f>
        <v>TET2</v>
      </c>
      <c r="D352" s="4" t="str">
        <f>'Gene Table'!D353</f>
        <v>copy number</v>
      </c>
      <c r="E352" s="16" t="str">
        <f>'Gene Table'!E353</f>
        <v>SMPH017231A</v>
      </c>
      <c r="F352" s="23" t="str">
        <f>IF(SUM('Control Sample Data'!$D$2:$O$97)=0,Calculations!CN353,Calculations!DP353)</f>
        <v>WT</v>
      </c>
      <c r="G352" s="24" t="str">
        <f>IF(SUM('Control Sample Data'!$D$2:$O$97)=0,Calculations!CO353,Calculations!DQ353)</f>
        <v>WT</v>
      </c>
      <c r="H352" s="24" t="str">
        <f>IF(SUM('Control Sample Data'!$D$2:$O$97)=0,Calculations!CP353,Calculations!DR353)</f>
        <v/>
      </c>
      <c r="I352" s="24" t="str">
        <f>IF(SUM('Control Sample Data'!$D$2:$O$97)=0,Calculations!CQ353,Calculations!DS353)</f>
        <v/>
      </c>
      <c r="J352" s="24" t="str">
        <f>IF(SUM('Control Sample Data'!$D$2:$O$97)=0,Calculations!CR353,Calculations!DT353)</f>
        <v/>
      </c>
      <c r="K352" s="24" t="str">
        <f>IF(SUM('Control Sample Data'!$D$2:$O$97)=0,Calculations!CS353,Calculations!DU353)</f>
        <v/>
      </c>
      <c r="L352" s="24" t="str">
        <f>IF(SUM('Control Sample Data'!$D$2:$O$97)=0,Calculations!CT353,Calculations!DV353)</f>
        <v/>
      </c>
      <c r="M352" s="24" t="str">
        <f>IF(SUM('Control Sample Data'!$D$2:$O$97)=0,Calculations!CU353,Calculations!DW353)</f>
        <v/>
      </c>
      <c r="N352" s="24" t="str">
        <f>IF(SUM('Control Sample Data'!$D$2:$O$97)=0,Calculations!CV353,Calculations!DX353)</f>
        <v/>
      </c>
      <c r="O352" s="24" t="str">
        <f>IF(SUM('Control Sample Data'!$D$2:$O$97)=0,Calculations!CW353,Calculations!DY353)</f>
        <v/>
      </c>
      <c r="P352" s="24" t="str">
        <f>IF(SUM('Control Sample Data'!$D$2:$O$97)=0,Calculations!CX353,Calculations!DZ353)</f>
        <v/>
      </c>
      <c r="Q352" s="25" t="str">
        <f>IF(SUM('Control Sample Data'!$D$2:$O$97)=0,Calculations!CY353,Calculations!EA353)</f>
        <v/>
      </c>
    </row>
    <row r="353" spans="1:17" ht="15" customHeight="1" x14ac:dyDescent="0.25">
      <c r="A353" s="15" t="s">
        <v>5011</v>
      </c>
      <c r="B353" s="4">
        <f>'Gene Table'!B354</f>
        <v>99000041</v>
      </c>
      <c r="C353" s="4" t="str">
        <f>'Gene Table'!C354</f>
        <v>TP53</v>
      </c>
      <c r="D353" s="4" t="str">
        <f>'Gene Table'!D354</f>
        <v>copy number</v>
      </c>
      <c r="E353" s="16" t="str">
        <f>'Gene Table'!E354</f>
        <v>SMPH017203A</v>
      </c>
      <c r="F353" s="23" t="str">
        <f>IF(SUM('Control Sample Data'!$D$2:$O$97)=0,Calculations!CN354,Calculations!DP354)</f>
        <v>WT</v>
      </c>
      <c r="G353" s="24" t="str">
        <f>IF(SUM('Control Sample Data'!$D$2:$O$97)=0,Calculations!CO354,Calculations!DQ354)</f>
        <v>WT</v>
      </c>
      <c r="H353" s="24" t="str">
        <f>IF(SUM('Control Sample Data'!$D$2:$O$97)=0,Calculations!CP354,Calculations!DR354)</f>
        <v/>
      </c>
      <c r="I353" s="24" t="str">
        <f>IF(SUM('Control Sample Data'!$D$2:$O$97)=0,Calculations!CQ354,Calculations!DS354)</f>
        <v/>
      </c>
      <c r="J353" s="24" t="str">
        <f>IF(SUM('Control Sample Data'!$D$2:$O$97)=0,Calculations!CR354,Calculations!DT354)</f>
        <v/>
      </c>
      <c r="K353" s="24" t="str">
        <f>IF(SUM('Control Sample Data'!$D$2:$O$97)=0,Calculations!CS354,Calculations!DU354)</f>
        <v/>
      </c>
      <c r="L353" s="24" t="str">
        <f>IF(SUM('Control Sample Data'!$D$2:$O$97)=0,Calculations!CT354,Calculations!DV354)</f>
        <v/>
      </c>
      <c r="M353" s="24" t="str">
        <f>IF(SUM('Control Sample Data'!$D$2:$O$97)=0,Calculations!CU354,Calculations!DW354)</f>
        <v/>
      </c>
      <c r="N353" s="24" t="str">
        <f>IF(SUM('Control Sample Data'!$D$2:$O$97)=0,Calculations!CV354,Calculations!DX354)</f>
        <v/>
      </c>
      <c r="O353" s="24" t="str">
        <f>IF(SUM('Control Sample Data'!$D$2:$O$97)=0,Calculations!CW354,Calculations!DY354)</f>
        <v/>
      </c>
      <c r="P353" s="24" t="str">
        <f>IF(SUM('Control Sample Data'!$D$2:$O$97)=0,Calculations!CX354,Calculations!DZ354)</f>
        <v/>
      </c>
      <c r="Q353" s="25" t="str">
        <f>IF(SUM('Control Sample Data'!$D$2:$O$97)=0,Calculations!CY354,Calculations!EA354)</f>
        <v/>
      </c>
    </row>
    <row r="354" spans="1:17" ht="15" customHeight="1" x14ac:dyDescent="0.25">
      <c r="A354" s="15" t="s">
        <v>5012</v>
      </c>
      <c r="B354" s="4">
        <f>'Gene Table'!B355</f>
        <v>99000037</v>
      </c>
      <c r="C354" s="4" t="str">
        <f>'Gene Table'!C355</f>
        <v>TSHR</v>
      </c>
      <c r="D354" s="4" t="str">
        <f>'Gene Table'!D355</f>
        <v>copy number</v>
      </c>
      <c r="E354" s="16" t="str">
        <f>'Gene Table'!E355</f>
        <v>SMPH017199A</v>
      </c>
      <c r="F354" s="23" t="str">
        <f>IF(SUM('Control Sample Data'!$D$2:$O$97)=0,Calculations!CN355,Calculations!DP355)</f>
        <v>WT</v>
      </c>
      <c r="G354" s="24" t="str">
        <f>IF(SUM('Control Sample Data'!$D$2:$O$97)=0,Calculations!CO355,Calculations!DQ355)</f>
        <v>WT</v>
      </c>
      <c r="H354" s="24" t="str">
        <f>IF(SUM('Control Sample Data'!$D$2:$O$97)=0,Calculations!CP355,Calculations!DR355)</f>
        <v/>
      </c>
      <c r="I354" s="24" t="str">
        <f>IF(SUM('Control Sample Data'!$D$2:$O$97)=0,Calculations!CQ355,Calculations!DS355)</f>
        <v/>
      </c>
      <c r="J354" s="24" t="str">
        <f>IF(SUM('Control Sample Data'!$D$2:$O$97)=0,Calculations!CR355,Calculations!DT355)</f>
        <v/>
      </c>
      <c r="K354" s="24" t="str">
        <f>IF(SUM('Control Sample Data'!$D$2:$O$97)=0,Calculations!CS355,Calculations!DU355)</f>
        <v/>
      </c>
      <c r="L354" s="24" t="str">
        <f>IF(SUM('Control Sample Data'!$D$2:$O$97)=0,Calculations!CT355,Calculations!DV355)</f>
        <v/>
      </c>
      <c r="M354" s="24" t="str">
        <f>IF(SUM('Control Sample Data'!$D$2:$O$97)=0,Calculations!CU355,Calculations!DW355)</f>
        <v/>
      </c>
      <c r="N354" s="24" t="str">
        <f>IF(SUM('Control Sample Data'!$D$2:$O$97)=0,Calculations!CV355,Calculations!DX355)</f>
        <v/>
      </c>
      <c r="O354" s="24" t="str">
        <f>IF(SUM('Control Sample Data'!$D$2:$O$97)=0,Calculations!CW355,Calculations!DY355)</f>
        <v/>
      </c>
      <c r="P354" s="24" t="str">
        <f>IF(SUM('Control Sample Data'!$D$2:$O$97)=0,Calculations!CX355,Calculations!DZ355)</f>
        <v/>
      </c>
      <c r="Q354" s="25" t="str">
        <f>IF(SUM('Control Sample Data'!$D$2:$O$97)=0,Calculations!CY355,Calculations!EA355)</f>
        <v/>
      </c>
    </row>
    <row r="355" spans="1:17" ht="15" customHeight="1" x14ac:dyDescent="0.25">
      <c r="A355" s="15" t="s">
        <v>5013</v>
      </c>
      <c r="B355" s="4">
        <f>'Gene Table'!B356</f>
        <v>99000024</v>
      </c>
      <c r="C355" s="4" t="str">
        <f>'Gene Table'!C356</f>
        <v>VHL</v>
      </c>
      <c r="D355" s="4" t="str">
        <f>'Gene Table'!D356</f>
        <v>copy number</v>
      </c>
      <c r="E355" s="16" t="str">
        <f>'Gene Table'!E356</f>
        <v>SMPH017186A</v>
      </c>
      <c r="F355" s="23" t="str">
        <f>IF(SUM('Control Sample Data'!$D$2:$O$97)=0,Calculations!CN356,Calculations!DP356)</f>
        <v>WT</v>
      </c>
      <c r="G355" s="24" t="str">
        <f>IF(SUM('Control Sample Data'!$D$2:$O$97)=0,Calculations!CO356,Calculations!DQ356)</f>
        <v>WT</v>
      </c>
      <c r="H355" s="24" t="str">
        <f>IF(SUM('Control Sample Data'!$D$2:$O$97)=0,Calculations!CP356,Calculations!DR356)</f>
        <v/>
      </c>
      <c r="I355" s="24" t="str">
        <f>IF(SUM('Control Sample Data'!$D$2:$O$97)=0,Calculations!CQ356,Calculations!DS356)</f>
        <v/>
      </c>
      <c r="J355" s="24" t="str">
        <f>IF(SUM('Control Sample Data'!$D$2:$O$97)=0,Calculations!CR356,Calculations!DT356)</f>
        <v/>
      </c>
      <c r="K355" s="24" t="str">
        <f>IF(SUM('Control Sample Data'!$D$2:$O$97)=0,Calculations!CS356,Calculations!DU356)</f>
        <v/>
      </c>
      <c r="L355" s="24" t="str">
        <f>IF(SUM('Control Sample Data'!$D$2:$O$97)=0,Calculations!CT356,Calculations!DV356)</f>
        <v/>
      </c>
      <c r="M355" s="24" t="str">
        <f>IF(SUM('Control Sample Data'!$D$2:$O$97)=0,Calculations!CU356,Calculations!DW356)</f>
        <v/>
      </c>
      <c r="N355" s="24" t="str">
        <f>IF(SUM('Control Sample Data'!$D$2:$O$97)=0,Calculations!CV356,Calculations!DX356)</f>
        <v/>
      </c>
      <c r="O355" s="24" t="str">
        <f>IF(SUM('Control Sample Data'!$D$2:$O$97)=0,Calculations!CW356,Calculations!DY356)</f>
        <v/>
      </c>
      <c r="P355" s="24" t="str">
        <f>IF(SUM('Control Sample Data'!$D$2:$O$97)=0,Calculations!CX356,Calculations!DZ356)</f>
        <v/>
      </c>
      <c r="Q355" s="25" t="str">
        <f>IF(SUM('Control Sample Data'!$D$2:$O$97)=0,Calculations!CY356,Calculations!EA356)</f>
        <v/>
      </c>
    </row>
    <row r="356" spans="1:17" ht="15" customHeight="1" x14ac:dyDescent="0.25">
      <c r="A356" s="15" t="s">
        <v>5014</v>
      </c>
      <c r="B356" s="4">
        <f>'Gene Table'!B357</f>
        <v>99000062</v>
      </c>
      <c r="C356" s="4" t="str">
        <f>'Gene Table'!C357</f>
        <v>WT1</v>
      </c>
      <c r="D356" s="4" t="str">
        <f>'Gene Table'!D357</f>
        <v>copy number</v>
      </c>
      <c r="E356" s="16" t="str">
        <f>'Gene Table'!E357</f>
        <v>SMPH017224A</v>
      </c>
      <c r="F356" s="23" t="str">
        <f>IF(SUM('Control Sample Data'!$D$2:$O$97)=0,Calculations!CN357,Calculations!DP357)</f>
        <v>WT</v>
      </c>
      <c r="G356" s="24" t="str">
        <f>IF(SUM('Control Sample Data'!$D$2:$O$97)=0,Calculations!CO357,Calculations!DQ357)</f>
        <v>WT</v>
      </c>
      <c r="H356" s="24" t="str">
        <f>IF(SUM('Control Sample Data'!$D$2:$O$97)=0,Calculations!CP357,Calculations!DR357)</f>
        <v/>
      </c>
      <c r="I356" s="24" t="str">
        <f>IF(SUM('Control Sample Data'!$D$2:$O$97)=0,Calculations!CQ357,Calculations!DS357)</f>
        <v/>
      </c>
      <c r="J356" s="24" t="str">
        <f>IF(SUM('Control Sample Data'!$D$2:$O$97)=0,Calculations!CR357,Calculations!DT357)</f>
        <v/>
      </c>
      <c r="K356" s="24" t="str">
        <f>IF(SUM('Control Sample Data'!$D$2:$O$97)=0,Calculations!CS357,Calculations!DU357)</f>
        <v/>
      </c>
      <c r="L356" s="24" t="str">
        <f>IF(SUM('Control Sample Data'!$D$2:$O$97)=0,Calculations!CT357,Calculations!DV357)</f>
        <v/>
      </c>
      <c r="M356" s="24" t="str">
        <f>IF(SUM('Control Sample Data'!$D$2:$O$97)=0,Calculations!CU357,Calculations!DW357)</f>
        <v/>
      </c>
      <c r="N356" s="24" t="str">
        <f>IF(SUM('Control Sample Data'!$D$2:$O$97)=0,Calculations!CV357,Calculations!DX357)</f>
        <v/>
      </c>
      <c r="O356" s="24" t="str">
        <f>IF(SUM('Control Sample Data'!$D$2:$O$97)=0,Calculations!CW357,Calculations!DY357)</f>
        <v/>
      </c>
      <c r="P356" s="24" t="str">
        <f>IF(SUM('Control Sample Data'!$D$2:$O$97)=0,Calculations!CX357,Calculations!DZ357)</f>
        <v/>
      </c>
      <c r="Q356" s="25" t="str">
        <f>IF(SUM('Control Sample Data'!$D$2:$O$97)=0,Calculations!CY357,Calculations!EA357)</f>
        <v/>
      </c>
    </row>
    <row r="357" spans="1:17" ht="15" customHeight="1" x14ac:dyDescent="0.25">
      <c r="A357" s="15" t="s">
        <v>5015</v>
      </c>
      <c r="B357" s="4">
        <f>'Gene Table'!B358</f>
        <v>99000017</v>
      </c>
      <c r="C357" s="4" t="str">
        <f>'Gene Table'!C358</f>
        <v>SMPC</v>
      </c>
      <c r="D357" s="4" t="str">
        <f>'Gene Table'!D358</f>
        <v>positive PCR control</v>
      </c>
      <c r="E357" s="16" t="str">
        <f>'Gene Table'!E358</f>
        <v>SMPH017179A</v>
      </c>
      <c r="F357" s="23" t="str">
        <f>IF(SUM('Control Sample Data'!$D$2:$O$97)=0,Calculations!CN358,Calculations!DP358)</f>
        <v/>
      </c>
      <c r="G357" s="24" t="str">
        <f>IF(SUM('Control Sample Data'!$D$2:$O$97)=0,Calculations!CO358,Calculations!DQ358)</f>
        <v/>
      </c>
      <c r="H357" s="24" t="str">
        <f>IF(SUM('Control Sample Data'!$D$2:$O$97)=0,Calculations!CP358,Calculations!DR358)</f>
        <v/>
      </c>
      <c r="I357" s="24" t="str">
        <f>IF(SUM('Control Sample Data'!$D$2:$O$97)=0,Calculations!CQ358,Calculations!DS358)</f>
        <v/>
      </c>
      <c r="J357" s="24" t="str">
        <f>IF(SUM('Control Sample Data'!$D$2:$O$97)=0,Calculations!CR358,Calculations!DT358)</f>
        <v/>
      </c>
      <c r="K357" s="24" t="str">
        <f>IF(SUM('Control Sample Data'!$D$2:$O$97)=0,Calculations!CS358,Calculations!DU358)</f>
        <v/>
      </c>
      <c r="L357" s="24" t="str">
        <f>IF(SUM('Control Sample Data'!$D$2:$O$97)=0,Calculations!CT358,Calculations!DV358)</f>
        <v/>
      </c>
      <c r="M357" s="24" t="str">
        <f>IF(SUM('Control Sample Data'!$D$2:$O$97)=0,Calculations!CU358,Calculations!DW358)</f>
        <v/>
      </c>
      <c r="N357" s="24" t="str">
        <f>IF(SUM('Control Sample Data'!$D$2:$O$97)=0,Calculations!CV358,Calculations!DX358)</f>
        <v/>
      </c>
      <c r="O357" s="24" t="str">
        <f>IF(SUM('Control Sample Data'!$D$2:$O$97)=0,Calculations!CW358,Calculations!DY358)</f>
        <v/>
      </c>
      <c r="P357" s="24" t="str">
        <f>IF(SUM('Control Sample Data'!$D$2:$O$97)=0,Calculations!CX358,Calculations!DZ358)</f>
        <v/>
      </c>
      <c r="Q357" s="25" t="str">
        <f>IF(SUM('Control Sample Data'!$D$2:$O$97)=0,Calculations!CY358,Calculations!EA358)</f>
        <v/>
      </c>
    </row>
    <row r="358" spans="1:17" ht="15" customHeight="1" x14ac:dyDescent="0.25">
      <c r="A358" s="15" t="s">
        <v>5016</v>
      </c>
      <c r="B358" s="4">
        <f>'Gene Table'!B359</f>
        <v>99000017</v>
      </c>
      <c r="C358" s="4" t="str">
        <f>'Gene Table'!C359</f>
        <v>SMPC</v>
      </c>
      <c r="D358" s="4" t="str">
        <f>'Gene Table'!D359</f>
        <v>positive PCR control</v>
      </c>
      <c r="E358" s="16" t="str">
        <f>'Gene Table'!E359</f>
        <v>SMPH017179A</v>
      </c>
      <c r="F358" s="23" t="str">
        <f>IF(SUM('Control Sample Data'!$D$2:$O$97)=0,Calculations!CN359,Calculations!DP359)</f>
        <v/>
      </c>
      <c r="G358" s="24" t="str">
        <f>IF(SUM('Control Sample Data'!$D$2:$O$97)=0,Calculations!CO359,Calculations!DQ359)</f>
        <v/>
      </c>
      <c r="H358" s="24" t="str">
        <f>IF(SUM('Control Sample Data'!$D$2:$O$97)=0,Calculations!CP359,Calculations!DR359)</f>
        <v/>
      </c>
      <c r="I358" s="24" t="str">
        <f>IF(SUM('Control Sample Data'!$D$2:$O$97)=0,Calculations!CQ359,Calculations!DS359)</f>
        <v/>
      </c>
      <c r="J358" s="24" t="str">
        <f>IF(SUM('Control Sample Data'!$D$2:$O$97)=0,Calculations!CR359,Calculations!DT359)</f>
        <v/>
      </c>
      <c r="K358" s="24" t="str">
        <f>IF(SUM('Control Sample Data'!$D$2:$O$97)=0,Calculations!CS359,Calculations!DU359)</f>
        <v/>
      </c>
      <c r="L358" s="24" t="str">
        <f>IF(SUM('Control Sample Data'!$D$2:$O$97)=0,Calculations!CT359,Calculations!DV359)</f>
        <v/>
      </c>
      <c r="M358" s="24" t="str">
        <f>IF(SUM('Control Sample Data'!$D$2:$O$97)=0,Calculations!CU359,Calculations!DW359)</f>
        <v/>
      </c>
      <c r="N358" s="24" t="str">
        <f>IF(SUM('Control Sample Data'!$D$2:$O$97)=0,Calculations!CV359,Calculations!DX359)</f>
        <v/>
      </c>
      <c r="O358" s="24" t="str">
        <f>IF(SUM('Control Sample Data'!$D$2:$O$97)=0,Calculations!CW359,Calculations!DY359)</f>
        <v/>
      </c>
      <c r="P358" s="24" t="str">
        <f>IF(SUM('Control Sample Data'!$D$2:$O$97)=0,Calculations!CX359,Calculations!DZ359)</f>
        <v/>
      </c>
      <c r="Q358" s="25" t="str">
        <f>IF(SUM('Control Sample Data'!$D$2:$O$97)=0,Calculations!CY359,Calculations!EA359)</f>
        <v/>
      </c>
    </row>
    <row r="359" spans="1:17" ht="15" customHeight="1" x14ac:dyDescent="0.25">
      <c r="A359" s="15" t="s">
        <v>5017</v>
      </c>
      <c r="B359" s="4">
        <f>'Gene Table'!B360</f>
        <v>99000103</v>
      </c>
      <c r="C359" s="4" t="str">
        <f>'Gene Table'!C360</f>
        <v>Blank</v>
      </c>
      <c r="D359" s="4" t="str">
        <f>'Gene Table'!D360</f>
        <v>Blank</v>
      </c>
      <c r="E359" s="16" t="str">
        <f>'Gene Table'!E360</f>
        <v>SMPH038678A</v>
      </c>
      <c r="F359" s="23" t="str">
        <f>IF(SUM('Control Sample Data'!$D$2:$O$97)=0,Calculations!CN360,Calculations!DP360)</f>
        <v/>
      </c>
      <c r="G359" s="24" t="str">
        <f>IF(SUM('Control Sample Data'!$D$2:$O$97)=0,Calculations!CO360,Calculations!DQ360)</f>
        <v/>
      </c>
      <c r="H359" s="24" t="str">
        <f>IF(SUM('Control Sample Data'!$D$2:$O$97)=0,Calculations!CP360,Calculations!DR360)</f>
        <v/>
      </c>
      <c r="I359" s="24" t="str">
        <f>IF(SUM('Control Sample Data'!$D$2:$O$97)=0,Calculations!CQ360,Calculations!DS360)</f>
        <v/>
      </c>
      <c r="J359" s="24" t="str">
        <f>IF(SUM('Control Sample Data'!$D$2:$O$97)=0,Calculations!CR360,Calculations!DT360)</f>
        <v/>
      </c>
      <c r="K359" s="24" t="str">
        <f>IF(SUM('Control Sample Data'!$D$2:$O$97)=0,Calculations!CS360,Calculations!DU360)</f>
        <v/>
      </c>
      <c r="L359" s="24" t="str">
        <f>IF(SUM('Control Sample Data'!$D$2:$O$97)=0,Calculations!CT360,Calculations!DV360)</f>
        <v/>
      </c>
      <c r="M359" s="24" t="str">
        <f>IF(SUM('Control Sample Data'!$D$2:$O$97)=0,Calculations!CU360,Calculations!DW360)</f>
        <v/>
      </c>
      <c r="N359" s="24" t="str">
        <f>IF(SUM('Control Sample Data'!$D$2:$O$97)=0,Calculations!CV360,Calculations!DX360)</f>
        <v/>
      </c>
      <c r="O359" s="24" t="str">
        <f>IF(SUM('Control Sample Data'!$D$2:$O$97)=0,Calculations!CW360,Calculations!DY360)</f>
        <v/>
      </c>
      <c r="P359" s="24" t="str">
        <f>IF(SUM('Control Sample Data'!$D$2:$O$97)=0,Calculations!CX360,Calculations!DZ360)</f>
        <v/>
      </c>
      <c r="Q359" s="25" t="str">
        <f>IF(SUM('Control Sample Data'!$D$2:$O$97)=0,Calculations!CY360,Calculations!EA360)</f>
        <v/>
      </c>
    </row>
    <row r="360" spans="1:17" ht="15" customHeight="1" x14ac:dyDescent="0.25">
      <c r="A360" s="15" t="s">
        <v>5018</v>
      </c>
      <c r="B360" s="4">
        <f>'Gene Table'!B361</f>
        <v>99000103</v>
      </c>
      <c r="C360" s="4" t="str">
        <f>'Gene Table'!C361</f>
        <v>Blank</v>
      </c>
      <c r="D360" s="4" t="str">
        <f>'Gene Table'!D361</f>
        <v>Blank</v>
      </c>
      <c r="E360" s="16" t="str">
        <f>'Gene Table'!E361</f>
        <v>SMPH038678A</v>
      </c>
      <c r="F360" s="23" t="str">
        <f>IF(SUM('Control Sample Data'!$D$2:$O$97)=0,Calculations!CN361,Calculations!DP361)</f>
        <v/>
      </c>
      <c r="G360" s="24" t="str">
        <f>IF(SUM('Control Sample Data'!$D$2:$O$97)=0,Calculations!CO361,Calculations!DQ361)</f>
        <v/>
      </c>
      <c r="H360" s="24" t="str">
        <f>IF(SUM('Control Sample Data'!$D$2:$O$97)=0,Calculations!CP361,Calculations!DR361)</f>
        <v/>
      </c>
      <c r="I360" s="24" t="str">
        <f>IF(SUM('Control Sample Data'!$D$2:$O$97)=0,Calculations!CQ361,Calculations!DS361)</f>
        <v/>
      </c>
      <c r="J360" s="24" t="str">
        <f>IF(SUM('Control Sample Data'!$D$2:$O$97)=0,Calculations!CR361,Calculations!DT361)</f>
        <v/>
      </c>
      <c r="K360" s="24" t="str">
        <f>IF(SUM('Control Sample Data'!$D$2:$O$97)=0,Calculations!CS361,Calculations!DU361)</f>
        <v/>
      </c>
      <c r="L360" s="24" t="str">
        <f>IF(SUM('Control Sample Data'!$D$2:$O$97)=0,Calculations!CT361,Calculations!DV361)</f>
        <v/>
      </c>
      <c r="M360" s="24" t="str">
        <f>IF(SUM('Control Sample Data'!$D$2:$O$97)=0,Calculations!CU361,Calculations!DW361)</f>
        <v/>
      </c>
      <c r="N360" s="24" t="str">
        <f>IF(SUM('Control Sample Data'!$D$2:$O$97)=0,Calculations!CV361,Calculations!DX361)</f>
        <v/>
      </c>
      <c r="O360" s="24" t="str">
        <f>IF(SUM('Control Sample Data'!$D$2:$O$97)=0,Calculations!CW361,Calculations!DY361)</f>
        <v/>
      </c>
      <c r="P360" s="24" t="str">
        <f>IF(SUM('Control Sample Data'!$D$2:$O$97)=0,Calculations!CX361,Calculations!DZ361)</f>
        <v/>
      </c>
      <c r="Q360" s="25" t="str">
        <f>IF(SUM('Control Sample Data'!$D$2:$O$97)=0,Calculations!CY361,Calculations!EA361)</f>
        <v/>
      </c>
    </row>
    <row r="361" spans="1:17" ht="15" customHeight="1" x14ac:dyDescent="0.25">
      <c r="A361" s="15" t="s">
        <v>5019</v>
      </c>
      <c r="B361" s="4">
        <f>'Gene Table'!B362</f>
        <v>99000103</v>
      </c>
      <c r="C361" s="4" t="str">
        <f>'Gene Table'!C362</f>
        <v>Blank</v>
      </c>
      <c r="D361" s="4" t="str">
        <f>'Gene Table'!D362</f>
        <v>Blank</v>
      </c>
      <c r="E361" s="16" t="str">
        <f>'Gene Table'!E362</f>
        <v>SMPH038678A</v>
      </c>
      <c r="F361" s="23" t="str">
        <f>IF(SUM('Control Sample Data'!$D$2:$O$97)=0,Calculations!CN362,Calculations!DP362)</f>
        <v/>
      </c>
      <c r="G361" s="24" t="str">
        <f>IF(SUM('Control Sample Data'!$D$2:$O$97)=0,Calculations!CO362,Calculations!DQ362)</f>
        <v/>
      </c>
      <c r="H361" s="24" t="str">
        <f>IF(SUM('Control Sample Data'!$D$2:$O$97)=0,Calculations!CP362,Calculations!DR362)</f>
        <v/>
      </c>
      <c r="I361" s="24" t="str">
        <f>IF(SUM('Control Sample Data'!$D$2:$O$97)=0,Calculations!CQ362,Calculations!DS362)</f>
        <v/>
      </c>
      <c r="J361" s="24" t="str">
        <f>IF(SUM('Control Sample Data'!$D$2:$O$97)=0,Calculations!CR362,Calculations!DT362)</f>
        <v/>
      </c>
      <c r="K361" s="24" t="str">
        <f>IF(SUM('Control Sample Data'!$D$2:$O$97)=0,Calculations!CS362,Calculations!DU362)</f>
        <v/>
      </c>
      <c r="L361" s="24" t="str">
        <f>IF(SUM('Control Sample Data'!$D$2:$O$97)=0,Calculations!CT362,Calculations!DV362)</f>
        <v/>
      </c>
      <c r="M361" s="24" t="str">
        <f>IF(SUM('Control Sample Data'!$D$2:$O$97)=0,Calculations!CU362,Calculations!DW362)</f>
        <v/>
      </c>
      <c r="N361" s="24" t="str">
        <f>IF(SUM('Control Sample Data'!$D$2:$O$97)=0,Calculations!CV362,Calculations!DX362)</f>
        <v/>
      </c>
      <c r="O361" s="24" t="str">
        <f>IF(SUM('Control Sample Data'!$D$2:$O$97)=0,Calculations!CW362,Calculations!DY362)</f>
        <v/>
      </c>
      <c r="P361" s="24" t="str">
        <f>IF(SUM('Control Sample Data'!$D$2:$O$97)=0,Calculations!CX362,Calculations!DZ362)</f>
        <v/>
      </c>
      <c r="Q361" s="25" t="str">
        <f>IF(SUM('Control Sample Data'!$D$2:$O$97)=0,Calculations!CY362,Calculations!EA362)</f>
        <v/>
      </c>
    </row>
    <row r="362" spans="1:17" ht="15" customHeight="1" x14ac:dyDescent="0.25">
      <c r="A362" s="15" t="s">
        <v>5020</v>
      </c>
      <c r="B362" s="4">
        <f>'Gene Table'!B363</f>
        <v>99000103</v>
      </c>
      <c r="C362" s="4" t="str">
        <f>'Gene Table'!C363</f>
        <v>Blank</v>
      </c>
      <c r="D362" s="4" t="str">
        <f>'Gene Table'!D363</f>
        <v>Blank</v>
      </c>
      <c r="E362" s="16" t="str">
        <f>'Gene Table'!E363</f>
        <v>SMPH038678A</v>
      </c>
      <c r="F362" s="23" t="str">
        <f>IF(SUM('Control Sample Data'!$D$2:$O$97)=0,Calculations!CN363,Calculations!DP363)</f>
        <v/>
      </c>
      <c r="G362" s="24" t="str">
        <f>IF(SUM('Control Sample Data'!$D$2:$O$97)=0,Calculations!CO363,Calculations!DQ363)</f>
        <v/>
      </c>
      <c r="H362" s="24" t="str">
        <f>IF(SUM('Control Sample Data'!$D$2:$O$97)=0,Calculations!CP363,Calculations!DR363)</f>
        <v/>
      </c>
      <c r="I362" s="24" t="str">
        <f>IF(SUM('Control Sample Data'!$D$2:$O$97)=0,Calculations!CQ363,Calculations!DS363)</f>
        <v/>
      </c>
      <c r="J362" s="24" t="str">
        <f>IF(SUM('Control Sample Data'!$D$2:$O$97)=0,Calculations!CR363,Calculations!DT363)</f>
        <v/>
      </c>
      <c r="K362" s="24" t="str">
        <f>IF(SUM('Control Sample Data'!$D$2:$O$97)=0,Calculations!CS363,Calculations!DU363)</f>
        <v/>
      </c>
      <c r="L362" s="24" t="str">
        <f>IF(SUM('Control Sample Data'!$D$2:$O$97)=0,Calculations!CT363,Calculations!DV363)</f>
        <v/>
      </c>
      <c r="M362" s="24" t="str">
        <f>IF(SUM('Control Sample Data'!$D$2:$O$97)=0,Calculations!CU363,Calculations!DW363)</f>
        <v/>
      </c>
      <c r="N362" s="24" t="str">
        <f>IF(SUM('Control Sample Data'!$D$2:$O$97)=0,Calculations!CV363,Calculations!DX363)</f>
        <v/>
      </c>
      <c r="O362" s="24" t="str">
        <f>IF(SUM('Control Sample Data'!$D$2:$O$97)=0,Calculations!CW363,Calculations!DY363)</f>
        <v/>
      </c>
      <c r="P362" s="24" t="str">
        <f>IF(SUM('Control Sample Data'!$D$2:$O$97)=0,Calculations!CX363,Calculations!DZ363)</f>
        <v/>
      </c>
      <c r="Q362" s="25" t="str">
        <f>IF(SUM('Control Sample Data'!$D$2:$O$97)=0,Calculations!CY363,Calculations!EA363)</f>
        <v/>
      </c>
    </row>
    <row r="363" spans="1:17" ht="15" customHeight="1" x14ac:dyDescent="0.25">
      <c r="A363" s="15" t="s">
        <v>5021</v>
      </c>
      <c r="B363" s="4">
        <f>'Gene Table'!B364</f>
        <v>99000103</v>
      </c>
      <c r="C363" s="4" t="str">
        <f>'Gene Table'!C364</f>
        <v>Blank</v>
      </c>
      <c r="D363" s="4" t="str">
        <f>'Gene Table'!D364</f>
        <v>Blank</v>
      </c>
      <c r="E363" s="16" t="str">
        <f>'Gene Table'!E364</f>
        <v>SMPH038678A</v>
      </c>
      <c r="F363" s="23" t="str">
        <f>IF(SUM('Control Sample Data'!$D$2:$O$97)=0,Calculations!CN364,Calculations!DP364)</f>
        <v/>
      </c>
      <c r="G363" s="24" t="str">
        <f>IF(SUM('Control Sample Data'!$D$2:$O$97)=0,Calculations!CO364,Calculations!DQ364)</f>
        <v/>
      </c>
      <c r="H363" s="24" t="str">
        <f>IF(SUM('Control Sample Data'!$D$2:$O$97)=0,Calculations!CP364,Calculations!DR364)</f>
        <v/>
      </c>
      <c r="I363" s="24" t="str">
        <f>IF(SUM('Control Sample Data'!$D$2:$O$97)=0,Calculations!CQ364,Calculations!DS364)</f>
        <v/>
      </c>
      <c r="J363" s="24" t="str">
        <f>IF(SUM('Control Sample Data'!$D$2:$O$97)=0,Calculations!CR364,Calculations!DT364)</f>
        <v/>
      </c>
      <c r="K363" s="24" t="str">
        <f>IF(SUM('Control Sample Data'!$D$2:$O$97)=0,Calculations!CS364,Calculations!DU364)</f>
        <v/>
      </c>
      <c r="L363" s="24" t="str">
        <f>IF(SUM('Control Sample Data'!$D$2:$O$97)=0,Calculations!CT364,Calculations!DV364)</f>
        <v/>
      </c>
      <c r="M363" s="24" t="str">
        <f>IF(SUM('Control Sample Data'!$D$2:$O$97)=0,Calculations!CU364,Calculations!DW364)</f>
        <v/>
      </c>
      <c r="N363" s="24" t="str">
        <f>IF(SUM('Control Sample Data'!$D$2:$O$97)=0,Calculations!CV364,Calculations!DX364)</f>
        <v/>
      </c>
      <c r="O363" s="24" t="str">
        <f>IF(SUM('Control Sample Data'!$D$2:$O$97)=0,Calculations!CW364,Calculations!DY364)</f>
        <v/>
      </c>
      <c r="P363" s="24" t="str">
        <f>IF(SUM('Control Sample Data'!$D$2:$O$97)=0,Calculations!CX364,Calculations!DZ364)</f>
        <v/>
      </c>
      <c r="Q363" s="25" t="str">
        <f>IF(SUM('Control Sample Data'!$D$2:$O$97)=0,Calculations!CY364,Calculations!EA364)</f>
        <v/>
      </c>
    </row>
    <row r="364" spans="1:17" ht="15" customHeight="1" x14ac:dyDescent="0.25">
      <c r="A364" s="15" t="s">
        <v>5022</v>
      </c>
      <c r="B364" s="4">
        <f>'Gene Table'!B365</f>
        <v>99000103</v>
      </c>
      <c r="C364" s="4" t="str">
        <f>'Gene Table'!C365</f>
        <v>Blank</v>
      </c>
      <c r="D364" s="4" t="str">
        <f>'Gene Table'!D365</f>
        <v>Blank</v>
      </c>
      <c r="E364" s="16" t="str">
        <f>'Gene Table'!E365</f>
        <v>SMPH038678A</v>
      </c>
      <c r="F364" s="23" t="str">
        <f>IF(SUM('Control Sample Data'!$D$2:$O$97)=0,Calculations!CN365,Calculations!DP365)</f>
        <v/>
      </c>
      <c r="G364" s="24" t="str">
        <f>IF(SUM('Control Sample Data'!$D$2:$O$97)=0,Calculations!CO365,Calculations!DQ365)</f>
        <v/>
      </c>
      <c r="H364" s="24" t="str">
        <f>IF(SUM('Control Sample Data'!$D$2:$O$97)=0,Calculations!CP365,Calculations!DR365)</f>
        <v/>
      </c>
      <c r="I364" s="24" t="str">
        <f>IF(SUM('Control Sample Data'!$D$2:$O$97)=0,Calculations!CQ365,Calculations!DS365)</f>
        <v/>
      </c>
      <c r="J364" s="24" t="str">
        <f>IF(SUM('Control Sample Data'!$D$2:$O$97)=0,Calculations!CR365,Calculations!DT365)</f>
        <v/>
      </c>
      <c r="K364" s="24" t="str">
        <f>IF(SUM('Control Sample Data'!$D$2:$O$97)=0,Calculations!CS365,Calculations!DU365)</f>
        <v/>
      </c>
      <c r="L364" s="24" t="str">
        <f>IF(SUM('Control Sample Data'!$D$2:$O$97)=0,Calculations!CT365,Calculations!DV365)</f>
        <v/>
      </c>
      <c r="M364" s="24" t="str">
        <f>IF(SUM('Control Sample Data'!$D$2:$O$97)=0,Calculations!CU365,Calculations!DW365)</f>
        <v/>
      </c>
      <c r="N364" s="24" t="str">
        <f>IF(SUM('Control Sample Data'!$D$2:$O$97)=0,Calculations!CV365,Calculations!DX365)</f>
        <v/>
      </c>
      <c r="O364" s="24" t="str">
        <f>IF(SUM('Control Sample Data'!$D$2:$O$97)=0,Calculations!CW365,Calculations!DY365)</f>
        <v/>
      </c>
      <c r="P364" s="24" t="str">
        <f>IF(SUM('Control Sample Data'!$D$2:$O$97)=0,Calculations!CX365,Calculations!DZ365)</f>
        <v/>
      </c>
      <c r="Q364" s="25" t="str">
        <f>IF(SUM('Control Sample Data'!$D$2:$O$97)=0,Calculations!CY365,Calculations!EA365)</f>
        <v/>
      </c>
    </row>
    <row r="365" spans="1:17" ht="15" customHeight="1" x14ac:dyDescent="0.25">
      <c r="A365" s="15" t="s">
        <v>5023</v>
      </c>
      <c r="B365" s="4">
        <f>'Gene Table'!B366</f>
        <v>99000103</v>
      </c>
      <c r="C365" s="4" t="str">
        <f>'Gene Table'!C366</f>
        <v>Blank</v>
      </c>
      <c r="D365" s="4" t="str">
        <f>'Gene Table'!D366</f>
        <v>Blank</v>
      </c>
      <c r="E365" s="16" t="str">
        <f>'Gene Table'!E366</f>
        <v>SMPH038678A</v>
      </c>
      <c r="F365" s="23" t="str">
        <f>IF(SUM('Control Sample Data'!$D$2:$O$97)=0,Calculations!CN366,Calculations!DP366)</f>
        <v/>
      </c>
      <c r="G365" s="24" t="str">
        <f>IF(SUM('Control Sample Data'!$D$2:$O$97)=0,Calculations!CO366,Calculations!DQ366)</f>
        <v/>
      </c>
      <c r="H365" s="24" t="str">
        <f>IF(SUM('Control Sample Data'!$D$2:$O$97)=0,Calculations!CP366,Calculations!DR366)</f>
        <v/>
      </c>
      <c r="I365" s="24" t="str">
        <f>IF(SUM('Control Sample Data'!$D$2:$O$97)=0,Calculations!CQ366,Calculations!DS366)</f>
        <v/>
      </c>
      <c r="J365" s="24" t="str">
        <f>IF(SUM('Control Sample Data'!$D$2:$O$97)=0,Calculations!CR366,Calculations!DT366)</f>
        <v/>
      </c>
      <c r="K365" s="24" t="str">
        <f>IF(SUM('Control Sample Data'!$D$2:$O$97)=0,Calculations!CS366,Calculations!DU366)</f>
        <v/>
      </c>
      <c r="L365" s="24" t="str">
        <f>IF(SUM('Control Sample Data'!$D$2:$O$97)=0,Calculations!CT366,Calculations!DV366)</f>
        <v/>
      </c>
      <c r="M365" s="24" t="str">
        <f>IF(SUM('Control Sample Data'!$D$2:$O$97)=0,Calculations!CU366,Calculations!DW366)</f>
        <v/>
      </c>
      <c r="N365" s="24" t="str">
        <f>IF(SUM('Control Sample Data'!$D$2:$O$97)=0,Calculations!CV366,Calculations!DX366)</f>
        <v/>
      </c>
      <c r="O365" s="24" t="str">
        <f>IF(SUM('Control Sample Data'!$D$2:$O$97)=0,Calculations!CW366,Calculations!DY366)</f>
        <v/>
      </c>
      <c r="P365" s="24" t="str">
        <f>IF(SUM('Control Sample Data'!$D$2:$O$97)=0,Calculations!CX366,Calculations!DZ366)</f>
        <v/>
      </c>
      <c r="Q365" s="25" t="str">
        <f>IF(SUM('Control Sample Data'!$D$2:$O$97)=0,Calculations!CY366,Calculations!EA366)</f>
        <v/>
      </c>
    </row>
    <row r="366" spans="1:17" ht="15" customHeight="1" x14ac:dyDescent="0.25">
      <c r="A366" s="15" t="s">
        <v>5024</v>
      </c>
      <c r="B366" s="4">
        <f>'Gene Table'!B367</f>
        <v>99000103</v>
      </c>
      <c r="C366" s="4" t="str">
        <f>'Gene Table'!C367</f>
        <v>Blank</v>
      </c>
      <c r="D366" s="4" t="str">
        <f>'Gene Table'!D367</f>
        <v>Blank</v>
      </c>
      <c r="E366" s="16" t="str">
        <f>'Gene Table'!E367</f>
        <v>SMPH038678A</v>
      </c>
      <c r="F366" s="23" t="str">
        <f>IF(SUM('Control Sample Data'!$D$2:$O$97)=0,Calculations!CN367,Calculations!DP367)</f>
        <v/>
      </c>
      <c r="G366" s="24" t="str">
        <f>IF(SUM('Control Sample Data'!$D$2:$O$97)=0,Calculations!CO367,Calculations!DQ367)</f>
        <v/>
      </c>
      <c r="H366" s="24" t="str">
        <f>IF(SUM('Control Sample Data'!$D$2:$O$97)=0,Calculations!CP367,Calculations!DR367)</f>
        <v/>
      </c>
      <c r="I366" s="24" t="str">
        <f>IF(SUM('Control Sample Data'!$D$2:$O$97)=0,Calculations!CQ367,Calculations!DS367)</f>
        <v/>
      </c>
      <c r="J366" s="24" t="str">
        <f>IF(SUM('Control Sample Data'!$D$2:$O$97)=0,Calculations!CR367,Calculations!DT367)</f>
        <v/>
      </c>
      <c r="K366" s="24" t="str">
        <f>IF(SUM('Control Sample Data'!$D$2:$O$97)=0,Calculations!CS367,Calculations!DU367)</f>
        <v/>
      </c>
      <c r="L366" s="24" t="str">
        <f>IF(SUM('Control Sample Data'!$D$2:$O$97)=0,Calculations!CT367,Calculations!DV367)</f>
        <v/>
      </c>
      <c r="M366" s="24" t="str">
        <f>IF(SUM('Control Sample Data'!$D$2:$O$97)=0,Calculations!CU367,Calculations!DW367)</f>
        <v/>
      </c>
      <c r="N366" s="24" t="str">
        <f>IF(SUM('Control Sample Data'!$D$2:$O$97)=0,Calculations!CV367,Calculations!DX367)</f>
        <v/>
      </c>
      <c r="O366" s="24" t="str">
        <f>IF(SUM('Control Sample Data'!$D$2:$O$97)=0,Calculations!CW367,Calculations!DY367)</f>
        <v/>
      </c>
      <c r="P366" s="24" t="str">
        <f>IF(SUM('Control Sample Data'!$D$2:$O$97)=0,Calculations!CX367,Calculations!DZ367)</f>
        <v/>
      </c>
      <c r="Q366" s="25" t="str">
        <f>IF(SUM('Control Sample Data'!$D$2:$O$97)=0,Calculations!CY367,Calculations!EA367)</f>
        <v/>
      </c>
    </row>
    <row r="367" spans="1:17" ht="15" customHeight="1" x14ac:dyDescent="0.25">
      <c r="A367" s="15" t="s">
        <v>5025</v>
      </c>
      <c r="B367" s="4">
        <f>'Gene Table'!B368</f>
        <v>99000103</v>
      </c>
      <c r="C367" s="4" t="str">
        <f>'Gene Table'!C368</f>
        <v>Blank</v>
      </c>
      <c r="D367" s="4" t="str">
        <f>'Gene Table'!D368</f>
        <v>Blank</v>
      </c>
      <c r="E367" s="16" t="str">
        <f>'Gene Table'!E368</f>
        <v>SMPH038678A</v>
      </c>
      <c r="F367" s="23" t="str">
        <f>IF(SUM('Control Sample Data'!$D$2:$O$97)=0,Calculations!CN368,Calculations!DP368)</f>
        <v/>
      </c>
      <c r="G367" s="24" t="str">
        <f>IF(SUM('Control Sample Data'!$D$2:$O$97)=0,Calculations!CO368,Calculations!DQ368)</f>
        <v/>
      </c>
      <c r="H367" s="24" t="str">
        <f>IF(SUM('Control Sample Data'!$D$2:$O$97)=0,Calculations!CP368,Calculations!DR368)</f>
        <v/>
      </c>
      <c r="I367" s="24" t="str">
        <f>IF(SUM('Control Sample Data'!$D$2:$O$97)=0,Calculations!CQ368,Calculations!DS368)</f>
        <v/>
      </c>
      <c r="J367" s="24" t="str">
        <f>IF(SUM('Control Sample Data'!$D$2:$O$97)=0,Calculations!CR368,Calculations!DT368)</f>
        <v/>
      </c>
      <c r="K367" s="24" t="str">
        <f>IF(SUM('Control Sample Data'!$D$2:$O$97)=0,Calculations!CS368,Calculations!DU368)</f>
        <v/>
      </c>
      <c r="L367" s="24" t="str">
        <f>IF(SUM('Control Sample Data'!$D$2:$O$97)=0,Calculations!CT368,Calculations!DV368)</f>
        <v/>
      </c>
      <c r="M367" s="24" t="str">
        <f>IF(SUM('Control Sample Data'!$D$2:$O$97)=0,Calculations!CU368,Calculations!DW368)</f>
        <v/>
      </c>
      <c r="N367" s="24" t="str">
        <f>IF(SUM('Control Sample Data'!$D$2:$O$97)=0,Calculations!CV368,Calculations!DX368)</f>
        <v/>
      </c>
      <c r="O367" s="24" t="str">
        <f>IF(SUM('Control Sample Data'!$D$2:$O$97)=0,Calculations!CW368,Calculations!DY368)</f>
        <v/>
      </c>
      <c r="P367" s="24" t="str">
        <f>IF(SUM('Control Sample Data'!$D$2:$O$97)=0,Calculations!CX368,Calculations!DZ368)</f>
        <v/>
      </c>
      <c r="Q367" s="25" t="str">
        <f>IF(SUM('Control Sample Data'!$D$2:$O$97)=0,Calculations!CY368,Calculations!EA368)</f>
        <v/>
      </c>
    </row>
    <row r="368" spans="1:17" ht="15" customHeight="1" x14ac:dyDescent="0.25">
      <c r="A368" s="15" t="s">
        <v>5026</v>
      </c>
      <c r="B368" s="4">
        <f>'Gene Table'!B369</f>
        <v>99000103</v>
      </c>
      <c r="C368" s="4" t="str">
        <f>'Gene Table'!C369</f>
        <v>Blank</v>
      </c>
      <c r="D368" s="4" t="str">
        <f>'Gene Table'!D369</f>
        <v>Blank</v>
      </c>
      <c r="E368" s="16" t="str">
        <f>'Gene Table'!E369</f>
        <v>SMPH038678A</v>
      </c>
      <c r="F368" s="23" t="str">
        <f>IF(SUM('Control Sample Data'!$D$2:$O$97)=0,Calculations!CN369,Calculations!DP369)</f>
        <v/>
      </c>
      <c r="G368" s="24" t="str">
        <f>IF(SUM('Control Sample Data'!$D$2:$O$97)=0,Calculations!CO369,Calculations!DQ369)</f>
        <v/>
      </c>
      <c r="H368" s="24" t="str">
        <f>IF(SUM('Control Sample Data'!$D$2:$O$97)=0,Calculations!CP369,Calculations!DR369)</f>
        <v/>
      </c>
      <c r="I368" s="24" t="str">
        <f>IF(SUM('Control Sample Data'!$D$2:$O$97)=0,Calculations!CQ369,Calculations!DS369)</f>
        <v/>
      </c>
      <c r="J368" s="24" t="str">
        <f>IF(SUM('Control Sample Data'!$D$2:$O$97)=0,Calculations!CR369,Calculations!DT369)</f>
        <v/>
      </c>
      <c r="K368" s="24" t="str">
        <f>IF(SUM('Control Sample Data'!$D$2:$O$97)=0,Calculations!CS369,Calculations!DU369)</f>
        <v/>
      </c>
      <c r="L368" s="24" t="str">
        <f>IF(SUM('Control Sample Data'!$D$2:$O$97)=0,Calculations!CT369,Calculations!DV369)</f>
        <v/>
      </c>
      <c r="M368" s="24" t="str">
        <f>IF(SUM('Control Sample Data'!$D$2:$O$97)=0,Calculations!CU369,Calculations!DW369)</f>
        <v/>
      </c>
      <c r="N368" s="24" t="str">
        <f>IF(SUM('Control Sample Data'!$D$2:$O$97)=0,Calculations!CV369,Calculations!DX369)</f>
        <v/>
      </c>
      <c r="O368" s="24" t="str">
        <f>IF(SUM('Control Sample Data'!$D$2:$O$97)=0,Calculations!CW369,Calculations!DY369)</f>
        <v/>
      </c>
      <c r="P368" s="24" t="str">
        <f>IF(SUM('Control Sample Data'!$D$2:$O$97)=0,Calculations!CX369,Calculations!DZ369)</f>
        <v/>
      </c>
      <c r="Q368" s="25" t="str">
        <f>IF(SUM('Control Sample Data'!$D$2:$O$97)=0,Calculations!CY369,Calculations!EA369)</f>
        <v/>
      </c>
    </row>
    <row r="369" spans="1:17" ht="15" customHeight="1" x14ac:dyDescent="0.25">
      <c r="A369" s="15" t="s">
        <v>5027</v>
      </c>
      <c r="B369" s="4">
        <f>'Gene Table'!B370</f>
        <v>99000103</v>
      </c>
      <c r="C369" s="4" t="str">
        <f>'Gene Table'!C370</f>
        <v>Blank</v>
      </c>
      <c r="D369" s="4" t="str">
        <f>'Gene Table'!D370</f>
        <v>Blank</v>
      </c>
      <c r="E369" s="16" t="str">
        <f>'Gene Table'!E370</f>
        <v>SMPH038678A</v>
      </c>
      <c r="F369" s="23" t="str">
        <f>IF(SUM('Control Sample Data'!$D$2:$O$97)=0,Calculations!CN370,Calculations!DP370)</f>
        <v/>
      </c>
      <c r="G369" s="24" t="str">
        <f>IF(SUM('Control Sample Data'!$D$2:$O$97)=0,Calculations!CO370,Calculations!DQ370)</f>
        <v/>
      </c>
      <c r="H369" s="24" t="str">
        <f>IF(SUM('Control Sample Data'!$D$2:$O$97)=0,Calculations!CP370,Calculations!DR370)</f>
        <v/>
      </c>
      <c r="I369" s="24" t="str">
        <f>IF(SUM('Control Sample Data'!$D$2:$O$97)=0,Calculations!CQ370,Calculations!DS370)</f>
        <v/>
      </c>
      <c r="J369" s="24" t="str">
        <f>IF(SUM('Control Sample Data'!$D$2:$O$97)=0,Calculations!CR370,Calculations!DT370)</f>
        <v/>
      </c>
      <c r="K369" s="24" t="str">
        <f>IF(SUM('Control Sample Data'!$D$2:$O$97)=0,Calculations!CS370,Calculations!DU370)</f>
        <v/>
      </c>
      <c r="L369" s="24" t="str">
        <f>IF(SUM('Control Sample Data'!$D$2:$O$97)=0,Calculations!CT370,Calculations!DV370)</f>
        <v/>
      </c>
      <c r="M369" s="24" t="str">
        <f>IF(SUM('Control Sample Data'!$D$2:$O$97)=0,Calculations!CU370,Calculations!DW370)</f>
        <v/>
      </c>
      <c r="N369" s="24" t="str">
        <f>IF(SUM('Control Sample Data'!$D$2:$O$97)=0,Calculations!CV370,Calculations!DX370)</f>
        <v/>
      </c>
      <c r="O369" s="24" t="str">
        <f>IF(SUM('Control Sample Data'!$D$2:$O$97)=0,Calculations!CW370,Calculations!DY370)</f>
        <v/>
      </c>
      <c r="P369" s="24" t="str">
        <f>IF(SUM('Control Sample Data'!$D$2:$O$97)=0,Calculations!CX370,Calculations!DZ370)</f>
        <v/>
      </c>
      <c r="Q369" s="25" t="str">
        <f>IF(SUM('Control Sample Data'!$D$2:$O$97)=0,Calculations!CY370,Calculations!EA370)</f>
        <v/>
      </c>
    </row>
    <row r="370" spans="1:17" ht="15" customHeight="1" x14ac:dyDescent="0.25">
      <c r="A370" s="15" t="s">
        <v>5028</v>
      </c>
      <c r="B370" s="4">
        <f>'Gene Table'!B371</f>
        <v>99000103</v>
      </c>
      <c r="C370" s="4" t="str">
        <f>'Gene Table'!C371</f>
        <v>Blank</v>
      </c>
      <c r="D370" s="4" t="str">
        <f>'Gene Table'!D371</f>
        <v>Blank</v>
      </c>
      <c r="E370" s="16" t="str">
        <f>'Gene Table'!E371</f>
        <v>SMPH038678A</v>
      </c>
      <c r="F370" s="23" t="str">
        <f>IF(SUM('Control Sample Data'!$D$2:$O$97)=0,Calculations!CN371,Calculations!DP371)</f>
        <v/>
      </c>
      <c r="G370" s="24" t="str">
        <f>IF(SUM('Control Sample Data'!$D$2:$O$97)=0,Calculations!CO371,Calculations!DQ371)</f>
        <v/>
      </c>
      <c r="H370" s="24" t="str">
        <f>IF(SUM('Control Sample Data'!$D$2:$O$97)=0,Calculations!CP371,Calculations!DR371)</f>
        <v/>
      </c>
      <c r="I370" s="24" t="str">
        <f>IF(SUM('Control Sample Data'!$D$2:$O$97)=0,Calculations!CQ371,Calculations!DS371)</f>
        <v/>
      </c>
      <c r="J370" s="24" t="str">
        <f>IF(SUM('Control Sample Data'!$D$2:$O$97)=0,Calculations!CR371,Calculations!DT371)</f>
        <v/>
      </c>
      <c r="K370" s="24" t="str">
        <f>IF(SUM('Control Sample Data'!$D$2:$O$97)=0,Calculations!CS371,Calculations!DU371)</f>
        <v/>
      </c>
      <c r="L370" s="24" t="str">
        <f>IF(SUM('Control Sample Data'!$D$2:$O$97)=0,Calculations!CT371,Calculations!DV371)</f>
        <v/>
      </c>
      <c r="M370" s="24" t="str">
        <f>IF(SUM('Control Sample Data'!$D$2:$O$97)=0,Calculations!CU371,Calculations!DW371)</f>
        <v/>
      </c>
      <c r="N370" s="24" t="str">
        <f>IF(SUM('Control Sample Data'!$D$2:$O$97)=0,Calculations!CV371,Calculations!DX371)</f>
        <v/>
      </c>
      <c r="O370" s="24" t="str">
        <f>IF(SUM('Control Sample Data'!$D$2:$O$97)=0,Calculations!CW371,Calculations!DY371)</f>
        <v/>
      </c>
      <c r="P370" s="24" t="str">
        <f>IF(SUM('Control Sample Data'!$D$2:$O$97)=0,Calculations!CX371,Calculations!DZ371)</f>
        <v/>
      </c>
      <c r="Q370" s="25" t="str">
        <f>IF(SUM('Control Sample Data'!$D$2:$O$97)=0,Calculations!CY371,Calculations!EA371)</f>
        <v/>
      </c>
    </row>
    <row r="371" spans="1:17" ht="15" customHeight="1" x14ac:dyDescent="0.25">
      <c r="A371" s="15" t="s">
        <v>5029</v>
      </c>
      <c r="B371" s="4">
        <f>'Gene Table'!B372</f>
        <v>99000103</v>
      </c>
      <c r="C371" s="4" t="str">
        <f>'Gene Table'!C372</f>
        <v>Blank</v>
      </c>
      <c r="D371" s="4" t="str">
        <f>'Gene Table'!D372</f>
        <v>Blank</v>
      </c>
      <c r="E371" s="16" t="str">
        <f>'Gene Table'!E372</f>
        <v>SMPH038678A</v>
      </c>
      <c r="F371" s="23" t="str">
        <f>IF(SUM('Control Sample Data'!$D$2:$O$97)=0,Calculations!CN372,Calculations!DP372)</f>
        <v/>
      </c>
      <c r="G371" s="24" t="str">
        <f>IF(SUM('Control Sample Data'!$D$2:$O$97)=0,Calculations!CO372,Calculations!DQ372)</f>
        <v/>
      </c>
      <c r="H371" s="24" t="str">
        <f>IF(SUM('Control Sample Data'!$D$2:$O$97)=0,Calculations!CP372,Calculations!DR372)</f>
        <v/>
      </c>
      <c r="I371" s="24" t="str">
        <f>IF(SUM('Control Sample Data'!$D$2:$O$97)=0,Calculations!CQ372,Calculations!DS372)</f>
        <v/>
      </c>
      <c r="J371" s="24" t="str">
        <f>IF(SUM('Control Sample Data'!$D$2:$O$97)=0,Calculations!CR372,Calculations!DT372)</f>
        <v/>
      </c>
      <c r="K371" s="24" t="str">
        <f>IF(SUM('Control Sample Data'!$D$2:$O$97)=0,Calculations!CS372,Calculations!DU372)</f>
        <v/>
      </c>
      <c r="L371" s="24" t="str">
        <f>IF(SUM('Control Sample Data'!$D$2:$O$97)=0,Calculations!CT372,Calculations!DV372)</f>
        <v/>
      </c>
      <c r="M371" s="24" t="str">
        <f>IF(SUM('Control Sample Data'!$D$2:$O$97)=0,Calculations!CU372,Calculations!DW372)</f>
        <v/>
      </c>
      <c r="N371" s="24" t="str">
        <f>IF(SUM('Control Sample Data'!$D$2:$O$97)=0,Calculations!CV372,Calculations!DX372)</f>
        <v/>
      </c>
      <c r="O371" s="24" t="str">
        <f>IF(SUM('Control Sample Data'!$D$2:$O$97)=0,Calculations!CW372,Calculations!DY372)</f>
        <v/>
      </c>
      <c r="P371" s="24" t="str">
        <f>IF(SUM('Control Sample Data'!$D$2:$O$97)=0,Calculations!CX372,Calculations!DZ372)</f>
        <v/>
      </c>
      <c r="Q371" s="25" t="str">
        <f>IF(SUM('Control Sample Data'!$D$2:$O$97)=0,Calculations!CY372,Calculations!EA372)</f>
        <v/>
      </c>
    </row>
    <row r="372" spans="1:17" ht="15" customHeight="1" x14ac:dyDescent="0.25">
      <c r="A372" s="15" t="s">
        <v>5030</v>
      </c>
      <c r="B372" s="4">
        <f>'Gene Table'!B373</f>
        <v>99000103</v>
      </c>
      <c r="C372" s="4" t="str">
        <f>'Gene Table'!C373</f>
        <v>Blank</v>
      </c>
      <c r="D372" s="4" t="str">
        <f>'Gene Table'!D373</f>
        <v>Blank</v>
      </c>
      <c r="E372" s="16" t="str">
        <f>'Gene Table'!E373</f>
        <v>SMPH038678A</v>
      </c>
      <c r="F372" s="23" t="str">
        <f>IF(SUM('Control Sample Data'!$D$2:$O$97)=0,Calculations!CN373,Calculations!DP373)</f>
        <v/>
      </c>
      <c r="G372" s="24" t="str">
        <f>IF(SUM('Control Sample Data'!$D$2:$O$97)=0,Calculations!CO373,Calculations!DQ373)</f>
        <v/>
      </c>
      <c r="H372" s="24" t="str">
        <f>IF(SUM('Control Sample Data'!$D$2:$O$97)=0,Calculations!CP373,Calculations!DR373)</f>
        <v/>
      </c>
      <c r="I372" s="24" t="str">
        <f>IF(SUM('Control Sample Data'!$D$2:$O$97)=0,Calculations!CQ373,Calculations!DS373)</f>
        <v/>
      </c>
      <c r="J372" s="24" t="str">
        <f>IF(SUM('Control Sample Data'!$D$2:$O$97)=0,Calculations!CR373,Calculations!DT373)</f>
        <v/>
      </c>
      <c r="K372" s="24" t="str">
        <f>IF(SUM('Control Sample Data'!$D$2:$O$97)=0,Calculations!CS373,Calculations!DU373)</f>
        <v/>
      </c>
      <c r="L372" s="24" t="str">
        <f>IF(SUM('Control Sample Data'!$D$2:$O$97)=0,Calculations!CT373,Calculations!DV373)</f>
        <v/>
      </c>
      <c r="M372" s="24" t="str">
        <f>IF(SUM('Control Sample Data'!$D$2:$O$97)=0,Calculations!CU373,Calculations!DW373)</f>
        <v/>
      </c>
      <c r="N372" s="24" t="str">
        <f>IF(SUM('Control Sample Data'!$D$2:$O$97)=0,Calculations!CV373,Calculations!DX373)</f>
        <v/>
      </c>
      <c r="O372" s="24" t="str">
        <f>IF(SUM('Control Sample Data'!$D$2:$O$97)=0,Calculations!CW373,Calculations!DY373)</f>
        <v/>
      </c>
      <c r="P372" s="24" t="str">
        <f>IF(SUM('Control Sample Data'!$D$2:$O$97)=0,Calculations!CX373,Calculations!DZ373)</f>
        <v/>
      </c>
      <c r="Q372" s="25" t="str">
        <f>IF(SUM('Control Sample Data'!$D$2:$O$97)=0,Calculations!CY373,Calculations!EA373)</f>
        <v/>
      </c>
    </row>
    <row r="373" spans="1:17" ht="15" customHeight="1" x14ac:dyDescent="0.25">
      <c r="A373" s="15" t="s">
        <v>5031</v>
      </c>
      <c r="B373" s="4">
        <f>'Gene Table'!B374</f>
        <v>99000103</v>
      </c>
      <c r="C373" s="4" t="str">
        <f>'Gene Table'!C374</f>
        <v>Blank</v>
      </c>
      <c r="D373" s="4" t="str">
        <f>'Gene Table'!D374</f>
        <v>Blank</v>
      </c>
      <c r="E373" s="16" t="str">
        <f>'Gene Table'!E374</f>
        <v>SMPH038678A</v>
      </c>
      <c r="F373" s="23" t="str">
        <f>IF(SUM('Control Sample Data'!$D$2:$O$97)=0,Calculations!CN374,Calculations!DP374)</f>
        <v/>
      </c>
      <c r="G373" s="24" t="str">
        <f>IF(SUM('Control Sample Data'!$D$2:$O$97)=0,Calculations!CO374,Calculations!DQ374)</f>
        <v/>
      </c>
      <c r="H373" s="24" t="str">
        <f>IF(SUM('Control Sample Data'!$D$2:$O$97)=0,Calculations!CP374,Calculations!DR374)</f>
        <v/>
      </c>
      <c r="I373" s="24" t="str">
        <f>IF(SUM('Control Sample Data'!$D$2:$O$97)=0,Calculations!CQ374,Calculations!DS374)</f>
        <v/>
      </c>
      <c r="J373" s="24" t="str">
        <f>IF(SUM('Control Sample Data'!$D$2:$O$97)=0,Calculations!CR374,Calculations!DT374)</f>
        <v/>
      </c>
      <c r="K373" s="24" t="str">
        <f>IF(SUM('Control Sample Data'!$D$2:$O$97)=0,Calculations!CS374,Calculations!DU374)</f>
        <v/>
      </c>
      <c r="L373" s="24" t="str">
        <f>IF(SUM('Control Sample Data'!$D$2:$O$97)=0,Calculations!CT374,Calculations!DV374)</f>
        <v/>
      </c>
      <c r="M373" s="24" t="str">
        <f>IF(SUM('Control Sample Data'!$D$2:$O$97)=0,Calculations!CU374,Calculations!DW374)</f>
        <v/>
      </c>
      <c r="N373" s="24" t="str">
        <f>IF(SUM('Control Sample Data'!$D$2:$O$97)=0,Calculations!CV374,Calculations!DX374)</f>
        <v/>
      </c>
      <c r="O373" s="24" t="str">
        <f>IF(SUM('Control Sample Data'!$D$2:$O$97)=0,Calculations!CW374,Calculations!DY374)</f>
        <v/>
      </c>
      <c r="P373" s="24" t="str">
        <f>IF(SUM('Control Sample Data'!$D$2:$O$97)=0,Calculations!CX374,Calculations!DZ374)</f>
        <v/>
      </c>
      <c r="Q373" s="25" t="str">
        <f>IF(SUM('Control Sample Data'!$D$2:$O$97)=0,Calculations!CY374,Calculations!EA374)</f>
        <v/>
      </c>
    </row>
    <row r="374" spans="1:17" ht="15" customHeight="1" x14ac:dyDescent="0.25">
      <c r="A374" s="15" t="s">
        <v>5032</v>
      </c>
      <c r="B374" s="4">
        <f>'Gene Table'!B375</f>
        <v>99000103</v>
      </c>
      <c r="C374" s="4" t="str">
        <f>'Gene Table'!C375</f>
        <v>Blank</v>
      </c>
      <c r="D374" s="4" t="str">
        <f>'Gene Table'!D375</f>
        <v>Blank</v>
      </c>
      <c r="E374" s="16" t="str">
        <f>'Gene Table'!E375</f>
        <v>SMPH038678A</v>
      </c>
      <c r="F374" s="23" t="str">
        <f>IF(SUM('Control Sample Data'!$D$2:$O$97)=0,Calculations!CN375,Calculations!DP375)</f>
        <v/>
      </c>
      <c r="G374" s="24" t="str">
        <f>IF(SUM('Control Sample Data'!$D$2:$O$97)=0,Calculations!CO375,Calculations!DQ375)</f>
        <v/>
      </c>
      <c r="H374" s="24" t="str">
        <f>IF(SUM('Control Sample Data'!$D$2:$O$97)=0,Calculations!CP375,Calculations!DR375)</f>
        <v/>
      </c>
      <c r="I374" s="24" t="str">
        <f>IF(SUM('Control Sample Data'!$D$2:$O$97)=0,Calculations!CQ375,Calculations!DS375)</f>
        <v/>
      </c>
      <c r="J374" s="24" t="str">
        <f>IF(SUM('Control Sample Data'!$D$2:$O$97)=0,Calculations!CR375,Calculations!DT375)</f>
        <v/>
      </c>
      <c r="K374" s="24" t="str">
        <f>IF(SUM('Control Sample Data'!$D$2:$O$97)=0,Calculations!CS375,Calculations!DU375)</f>
        <v/>
      </c>
      <c r="L374" s="24" t="str">
        <f>IF(SUM('Control Sample Data'!$D$2:$O$97)=0,Calculations!CT375,Calculations!DV375)</f>
        <v/>
      </c>
      <c r="M374" s="24" t="str">
        <f>IF(SUM('Control Sample Data'!$D$2:$O$97)=0,Calculations!CU375,Calculations!DW375)</f>
        <v/>
      </c>
      <c r="N374" s="24" t="str">
        <f>IF(SUM('Control Sample Data'!$D$2:$O$97)=0,Calculations!CV375,Calculations!DX375)</f>
        <v/>
      </c>
      <c r="O374" s="24" t="str">
        <f>IF(SUM('Control Sample Data'!$D$2:$O$97)=0,Calculations!CW375,Calculations!DY375)</f>
        <v/>
      </c>
      <c r="P374" s="24" t="str">
        <f>IF(SUM('Control Sample Data'!$D$2:$O$97)=0,Calculations!CX375,Calculations!DZ375)</f>
        <v/>
      </c>
      <c r="Q374" s="25" t="str">
        <f>IF(SUM('Control Sample Data'!$D$2:$O$97)=0,Calculations!CY375,Calculations!EA375)</f>
        <v/>
      </c>
    </row>
    <row r="375" spans="1:17" ht="15" customHeight="1" x14ac:dyDescent="0.25">
      <c r="A375" s="15" t="s">
        <v>5033</v>
      </c>
      <c r="B375" s="4">
        <f>'Gene Table'!B376</f>
        <v>99000103</v>
      </c>
      <c r="C375" s="4" t="str">
        <f>'Gene Table'!C376</f>
        <v>Blank</v>
      </c>
      <c r="D375" s="4" t="str">
        <f>'Gene Table'!D376</f>
        <v>Blank</v>
      </c>
      <c r="E375" s="16" t="str">
        <f>'Gene Table'!E376</f>
        <v>SMPH038678A</v>
      </c>
      <c r="F375" s="23" t="str">
        <f>IF(SUM('Control Sample Data'!$D$2:$O$97)=0,Calculations!CN376,Calculations!DP376)</f>
        <v/>
      </c>
      <c r="G375" s="24" t="str">
        <f>IF(SUM('Control Sample Data'!$D$2:$O$97)=0,Calculations!CO376,Calculations!DQ376)</f>
        <v/>
      </c>
      <c r="H375" s="24" t="str">
        <f>IF(SUM('Control Sample Data'!$D$2:$O$97)=0,Calculations!CP376,Calculations!DR376)</f>
        <v/>
      </c>
      <c r="I375" s="24" t="str">
        <f>IF(SUM('Control Sample Data'!$D$2:$O$97)=0,Calculations!CQ376,Calculations!DS376)</f>
        <v/>
      </c>
      <c r="J375" s="24" t="str">
        <f>IF(SUM('Control Sample Data'!$D$2:$O$97)=0,Calculations!CR376,Calculations!DT376)</f>
        <v/>
      </c>
      <c r="K375" s="24" t="str">
        <f>IF(SUM('Control Sample Data'!$D$2:$O$97)=0,Calculations!CS376,Calculations!DU376)</f>
        <v/>
      </c>
      <c r="L375" s="24" t="str">
        <f>IF(SUM('Control Sample Data'!$D$2:$O$97)=0,Calculations!CT376,Calculations!DV376)</f>
        <v/>
      </c>
      <c r="M375" s="24" t="str">
        <f>IF(SUM('Control Sample Data'!$D$2:$O$97)=0,Calculations!CU376,Calculations!DW376)</f>
        <v/>
      </c>
      <c r="N375" s="24" t="str">
        <f>IF(SUM('Control Sample Data'!$D$2:$O$97)=0,Calculations!CV376,Calculations!DX376)</f>
        <v/>
      </c>
      <c r="O375" s="24" t="str">
        <f>IF(SUM('Control Sample Data'!$D$2:$O$97)=0,Calculations!CW376,Calculations!DY376)</f>
        <v/>
      </c>
      <c r="P375" s="24" t="str">
        <f>IF(SUM('Control Sample Data'!$D$2:$O$97)=0,Calculations!CX376,Calculations!DZ376)</f>
        <v/>
      </c>
      <c r="Q375" s="25" t="str">
        <f>IF(SUM('Control Sample Data'!$D$2:$O$97)=0,Calculations!CY376,Calculations!EA376)</f>
        <v/>
      </c>
    </row>
    <row r="376" spans="1:17" ht="15" customHeight="1" x14ac:dyDescent="0.25">
      <c r="A376" s="15" t="s">
        <v>5034</v>
      </c>
      <c r="B376" s="4">
        <f>'Gene Table'!B377</f>
        <v>99000103</v>
      </c>
      <c r="C376" s="4" t="str">
        <f>'Gene Table'!C377</f>
        <v>Blank</v>
      </c>
      <c r="D376" s="4" t="str">
        <f>'Gene Table'!D377</f>
        <v>Blank</v>
      </c>
      <c r="E376" s="16" t="str">
        <f>'Gene Table'!E377</f>
        <v>SMPH038678A</v>
      </c>
      <c r="F376" s="23" t="str">
        <f>IF(SUM('Control Sample Data'!$D$2:$O$97)=0,Calculations!CN377,Calculations!DP377)</f>
        <v/>
      </c>
      <c r="G376" s="24" t="str">
        <f>IF(SUM('Control Sample Data'!$D$2:$O$97)=0,Calculations!CO377,Calculations!DQ377)</f>
        <v/>
      </c>
      <c r="H376" s="24" t="str">
        <f>IF(SUM('Control Sample Data'!$D$2:$O$97)=0,Calculations!CP377,Calculations!DR377)</f>
        <v/>
      </c>
      <c r="I376" s="24" t="str">
        <f>IF(SUM('Control Sample Data'!$D$2:$O$97)=0,Calculations!CQ377,Calculations!DS377)</f>
        <v/>
      </c>
      <c r="J376" s="24" t="str">
        <f>IF(SUM('Control Sample Data'!$D$2:$O$97)=0,Calculations!CR377,Calculations!DT377)</f>
        <v/>
      </c>
      <c r="K376" s="24" t="str">
        <f>IF(SUM('Control Sample Data'!$D$2:$O$97)=0,Calculations!CS377,Calculations!DU377)</f>
        <v/>
      </c>
      <c r="L376" s="24" t="str">
        <f>IF(SUM('Control Sample Data'!$D$2:$O$97)=0,Calculations!CT377,Calculations!DV377)</f>
        <v/>
      </c>
      <c r="M376" s="24" t="str">
        <f>IF(SUM('Control Sample Data'!$D$2:$O$97)=0,Calculations!CU377,Calculations!DW377)</f>
        <v/>
      </c>
      <c r="N376" s="24" t="str">
        <f>IF(SUM('Control Sample Data'!$D$2:$O$97)=0,Calculations!CV377,Calculations!DX377)</f>
        <v/>
      </c>
      <c r="O376" s="24" t="str">
        <f>IF(SUM('Control Sample Data'!$D$2:$O$97)=0,Calculations!CW377,Calculations!DY377)</f>
        <v/>
      </c>
      <c r="P376" s="24" t="str">
        <f>IF(SUM('Control Sample Data'!$D$2:$O$97)=0,Calculations!CX377,Calculations!DZ377)</f>
        <v/>
      </c>
      <c r="Q376" s="25" t="str">
        <f>IF(SUM('Control Sample Data'!$D$2:$O$97)=0,Calculations!CY377,Calculations!EA377)</f>
        <v/>
      </c>
    </row>
    <row r="377" spans="1:17" ht="15" customHeight="1" x14ac:dyDescent="0.25">
      <c r="A377" s="15" t="s">
        <v>5035</v>
      </c>
      <c r="B377" s="4">
        <f>'Gene Table'!B378</f>
        <v>99000103</v>
      </c>
      <c r="C377" s="4" t="str">
        <f>'Gene Table'!C378</f>
        <v>Blank</v>
      </c>
      <c r="D377" s="4" t="str">
        <f>'Gene Table'!D378</f>
        <v>Blank</v>
      </c>
      <c r="E377" s="16" t="str">
        <f>'Gene Table'!E378</f>
        <v>SMPH038678A</v>
      </c>
      <c r="F377" s="23" t="str">
        <f>IF(SUM('Control Sample Data'!$D$2:$O$97)=0,Calculations!CN378,Calculations!DP378)</f>
        <v/>
      </c>
      <c r="G377" s="24" t="str">
        <f>IF(SUM('Control Sample Data'!$D$2:$O$97)=0,Calculations!CO378,Calculations!DQ378)</f>
        <v/>
      </c>
      <c r="H377" s="24" t="str">
        <f>IF(SUM('Control Sample Data'!$D$2:$O$97)=0,Calculations!CP378,Calculations!DR378)</f>
        <v/>
      </c>
      <c r="I377" s="24" t="str">
        <f>IF(SUM('Control Sample Data'!$D$2:$O$97)=0,Calculations!CQ378,Calculations!DS378)</f>
        <v/>
      </c>
      <c r="J377" s="24" t="str">
        <f>IF(SUM('Control Sample Data'!$D$2:$O$97)=0,Calculations!CR378,Calculations!DT378)</f>
        <v/>
      </c>
      <c r="K377" s="24" t="str">
        <f>IF(SUM('Control Sample Data'!$D$2:$O$97)=0,Calculations!CS378,Calculations!DU378)</f>
        <v/>
      </c>
      <c r="L377" s="24" t="str">
        <f>IF(SUM('Control Sample Data'!$D$2:$O$97)=0,Calculations!CT378,Calculations!DV378)</f>
        <v/>
      </c>
      <c r="M377" s="24" t="str">
        <f>IF(SUM('Control Sample Data'!$D$2:$O$97)=0,Calculations!CU378,Calculations!DW378)</f>
        <v/>
      </c>
      <c r="N377" s="24" t="str">
        <f>IF(SUM('Control Sample Data'!$D$2:$O$97)=0,Calculations!CV378,Calculations!DX378)</f>
        <v/>
      </c>
      <c r="O377" s="24" t="str">
        <f>IF(SUM('Control Sample Data'!$D$2:$O$97)=0,Calculations!CW378,Calculations!DY378)</f>
        <v/>
      </c>
      <c r="P377" s="24" t="str">
        <f>IF(SUM('Control Sample Data'!$D$2:$O$97)=0,Calculations!CX378,Calculations!DZ378)</f>
        <v/>
      </c>
      <c r="Q377" s="25" t="str">
        <f>IF(SUM('Control Sample Data'!$D$2:$O$97)=0,Calculations!CY378,Calculations!EA378)</f>
        <v/>
      </c>
    </row>
    <row r="378" spans="1:17" ht="15" customHeight="1" x14ac:dyDescent="0.25">
      <c r="A378" s="15" t="s">
        <v>5036</v>
      </c>
      <c r="B378" s="4">
        <f>'Gene Table'!B379</f>
        <v>99000103</v>
      </c>
      <c r="C378" s="4" t="str">
        <f>'Gene Table'!C379</f>
        <v>Blank</v>
      </c>
      <c r="D378" s="4" t="str">
        <f>'Gene Table'!D379</f>
        <v>Blank</v>
      </c>
      <c r="E378" s="16" t="str">
        <f>'Gene Table'!E379</f>
        <v>SMPH038678A</v>
      </c>
      <c r="F378" s="23" t="str">
        <f>IF(SUM('Control Sample Data'!$D$2:$O$97)=0,Calculations!CN379,Calculations!DP379)</f>
        <v/>
      </c>
      <c r="G378" s="24" t="str">
        <f>IF(SUM('Control Sample Data'!$D$2:$O$97)=0,Calculations!CO379,Calculations!DQ379)</f>
        <v/>
      </c>
      <c r="H378" s="24" t="str">
        <f>IF(SUM('Control Sample Data'!$D$2:$O$97)=0,Calculations!CP379,Calculations!DR379)</f>
        <v/>
      </c>
      <c r="I378" s="24" t="str">
        <f>IF(SUM('Control Sample Data'!$D$2:$O$97)=0,Calculations!CQ379,Calculations!DS379)</f>
        <v/>
      </c>
      <c r="J378" s="24" t="str">
        <f>IF(SUM('Control Sample Data'!$D$2:$O$97)=0,Calculations!CR379,Calculations!DT379)</f>
        <v/>
      </c>
      <c r="K378" s="24" t="str">
        <f>IF(SUM('Control Sample Data'!$D$2:$O$97)=0,Calculations!CS379,Calculations!DU379)</f>
        <v/>
      </c>
      <c r="L378" s="24" t="str">
        <f>IF(SUM('Control Sample Data'!$D$2:$O$97)=0,Calculations!CT379,Calculations!DV379)</f>
        <v/>
      </c>
      <c r="M378" s="24" t="str">
        <f>IF(SUM('Control Sample Data'!$D$2:$O$97)=0,Calculations!CU379,Calculations!DW379)</f>
        <v/>
      </c>
      <c r="N378" s="24" t="str">
        <f>IF(SUM('Control Sample Data'!$D$2:$O$97)=0,Calculations!CV379,Calculations!DX379)</f>
        <v/>
      </c>
      <c r="O378" s="24" t="str">
        <f>IF(SUM('Control Sample Data'!$D$2:$O$97)=0,Calculations!CW379,Calculations!DY379)</f>
        <v/>
      </c>
      <c r="P378" s="24" t="str">
        <f>IF(SUM('Control Sample Data'!$D$2:$O$97)=0,Calculations!CX379,Calculations!DZ379)</f>
        <v/>
      </c>
      <c r="Q378" s="25" t="str">
        <f>IF(SUM('Control Sample Data'!$D$2:$O$97)=0,Calculations!CY379,Calculations!EA379)</f>
        <v/>
      </c>
    </row>
    <row r="379" spans="1:17" ht="15" customHeight="1" x14ac:dyDescent="0.25">
      <c r="A379" s="15" t="s">
        <v>5037</v>
      </c>
      <c r="B379" s="4">
        <f>'Gene Table'!B380</f>
        <v>99000103</v>
      </c>
      <c r="C379" s="4" t="str">
        <f>'Gene Table'!C380</f>
        <v>Blank</v>
      </c>
      <c r="D379" s="4" t="str">
        <f>'Gene Table'!D380</f>
        <v>Blank</v>
      </c>
      <c r="E379" s="16" t="str">
        <f>'Gene Table'!E380</f>
        <v>SMPH038678A</v>
      </c>
      <c r="F379" s="23" t="str">
        <f>IF(SUM('Control Sample Data'!$D$2:$O$97)=0,Calculations!CN380,Calculations!DP380)</f>
        <v/>
      </c>
      <c r="G379" s="24" t="str">
        <f>IF(SUM('Control Sample Data'!$D$2:$O$97)=0,Calculations!CO380,Calculations!DQ380)</f>
        <v/>
      </c>
      <c r="H379" s="24" t="str">
        <f>IF(SUM('Control Sample Data'!$D$2:$O$97)=0,Calculations!CP380,Calculations!DR380)</f>
        <v/>
      </c>
      <c r="I379" s="24" t="str">
        <f>IF(SUM('Control Sample Data'!$D$2:$O$97)=0,Calculations!CQ380,Calculations!DS380)</f>
        <v/>
      </c>
      <c r="J379" s="24" t="str">
        <f>IF(SUM('Control Sample Data'!$D$2:$O$97)=0,Calculations!CR380,Calculations!DT380)</f>
        <v/>
      </c>
      <c r="K379" s="24" t="str">
        <f>IF(SUM('Control Sample Data'!$D$2:$O$97)=0,Calculations!CS380,Calculations!DU380)</f>
        <v/>
      </c>
      <c r="L379" s="24" t="str">
        <f>IF(SUM('Control Sample Data'!$D$2:$O$97)=0,Calculations!CT380,Calculations!DV380)</f>
        <v/>
      </c>
      <c r="M379" s="24" t="str">
        <f>IF(SUM('Control Sample Data'!$D$2:$O$97)=0,Calculations!CU380,Calculations!DW380)</f>
        <v/>
      </c>
      <c r="N379" s="24" t="str">
        <f>IF(SUM('Control Sample Data'!$D$2:$O$97)=0,Calculations!CV380,Calculations!DX380)</f>
        <v/>
      </c>
      <c r="O379" s="24" t="str">
        <f>IF(SUM('Control Sample Data'!$D$2:$O$97)=0,Calculations!CW380,Calculations!DY380)</f>
        <v/>
      </c>
      <c r="P379" s="24" t="str">
        <f>IF(SUM('Control Sample Data'!$D$2:$O$97)=0,Calculations!CX380,Calculations!DZ380)</f>
        <v/>
      </c>
      <c r="Q379" s="25" t="str">
        <f>IF(SUM('Control Sample Data'!$D$2:$O$97)=0,Calculations!CY380,Calculations!EA380)</f>
        <v/>
      </c>
    </row>
    <row r="380" spans="1:17" ht="15" customHeight="1" x14ac:dyDescent="0.25">
      <c r="A380" s="15" t="s">
        <v>5038</v>
      </c>
      <c r="B380" s="4">
        <f>'Gene Table'!B381</f>
        <v>99000103</v>
      </c>
      <c r="C380" s="4" t="str">
        <f>'Gene Table'!C381</f>
        <v>Blank</v>
      </c>
      <c r="D380" s="4" t="str">
        <f>'Gene Table'!D381</f>
        <v>Blank</v>
      </c>
      <c r="E380" s="16" t="str">
        <f>'Gene Table'!E381</f>
        <v>SMPH038678A</v>
      </c>
      <c r="F380" s="23" t="str">
        <f>IF(SUM('Control Sample Data'!$D$2:$O$97)=0,Calculations!CN381,Calculations!DP381)</f>
        <v/>
      </c>
      <c r="G380" s="24" t="str">
        <f>IF(SUM('Control Sample Data'!$D$2:$O$97)=0,Calculations!CO381,Calculations!DQ381)</f>
        <v/>
      </c>
      <c r="H380" s="24" t="str">
        <f>IF(SUM('Control Sample Data'!$D$2:$O$97)=0,Calculations!CP381,Calculations!DR381)</f>
        <v/>
      </c>
      <c r="I380" s="24" t="str">
        <f>IF(SUM('Control Sample Data'!$D$2:$O$97)=0,Calculations!CQ381,Calculations!DS381)</f>
        <v/>
      </c>
      <c r="J380" s="24" t="str">
        <f>IF(SUM('Control Sample Data'!$D$2:$O$97)=0,Calculations!CR381,Calculations!DT381)</f>
        <v/>
      </c>
      <c r="K380" s="24" t="str">
        <f>IF(SUM('Control Sample Data'!$D$2:$O$97)=0,Calculations!CS381,Calculations!DU381)</f>
        <v/>
      </c>
      <c r="L380" s="24" t="str">
        <f>IF(SUM('Control Sample Data'!$D$2:$O$97)=0,Calculations!CT381,Calculations!DV381)</f>
        <v/>
      </c>
      <c r="M380" s="24" t="str">
        <f>IF(SUM('Control Sample Data'!$D$2:$O$97)=0,Calculations!CU381,Calculations!DW381)</f>
        <v/>
      </c>
      <c r="N380" s="24" t="str">
        <f>IF(SUM('Control Sample Data'!$D$2:$O$97)=0,Calculations!CV381,Calculations!DX381)</f>
        <v/>
      </c>
      <c r="O380" s="24" t="str">
        <f>IF(SUM('Control Sample Data'!$D$2:$O$97)=0,Calculations!CW381,Calculations!DY381)</f>
        <v/>
      </c>
      <c r="P380" s="24" t="str">
        <f>IF(SUM('Control Sample Data'!$D$2:$O$97)=0,Calculations!CX381,Calculations!DZ381)</f>
        <v/>
      </c>
      <c r="Q380" s="25" t="str">
        <f>IF(SUM('Control Sample Data'!$D$2:$O$97)=0,Calculations!CY381,Calculations!EA381)</f>
        <v/>
      </c>
    </row>
    <row r="381" spans="1:17" ht="15" customHeight="1" x14ac:dyDescent="0.25">
      <c r="A381" s="15" t="s">
        <v>5039</v>
      </c>
      <c r="B381" s="4">
        <f>'Gene Table'!B382</f>
        <v>99000103</v>
      </c>
      <c r="C381" s="4" t="str">
        <f>'Gene Table'!C382</f>
        <v>Blank</v>
      </c>
      <c r="D381" s="4" t="str">
        <f>'Gene Table'!D382</f>
        <v>Blank</v>
      </c>
      <c r="E381" s="16" t="str">
        <f>'Gene Table'!E382</f>
        <v>SMPH038678A</v>
      </c>
      <c r="F381" s="23" t="str">
        <f>IF(SUM('Control Sample Data'!$D$2:$O$97)=0,Calculations!CN382,Calculations!DP382)</f>
        <v/>
      </c>
      <c r="G381" s="24" t="str">
        <f>IF(SUM('Control Sample Data'!$D$2:$O$97)=0,Calculations!CO382,Calculations!DQ382)</f>
        <v/>
      </c>
      <c r="H381" s="24" t="str">
        <f>IF(SUM('Control Sample Data'!$D$2:$O$97)=0,Calculations!CP382,Calculations!DR382)</f>
        <v/>
      </c>
      <c r="I381" s="24" t="str">
        <f>IF(SUM('Control Sample Data'!$D$2:$O$97)=0,Calculations!CQ382,Calculations!DS382)</f>
        <v/>
      </c>
      <c r="J381" s="24" t="str">
        <f>IF(SUM('Control Sample Data'!$D$2:$O$97)=0,Calculations!CR382,Calculations!DT382)</f>
        <v/>
      </c>
      <c r="K381" s="24" t="str">
        <f>IF(SUM('Control Sample Data'!$D$2:$O$97)=0,Calculations!CS382,Calculations!DU382)</f>
        <v/>
      </c>
      <c r="L381" s="24" t="str">
        <f>IF(SUM('Control Sample Data'!$D$2:$O$97)=0,Calculations!CT382,Calculations!DV382)</f>
        <v/>
      </c>
      <c r="M381" s="24" t="str">
        <f>IF(SUM('Control Sample Data'!$D$2:$O$97)=0,Calculations!CU382,Calculations!DW382)</f>
        <v/>
      </c>
      <c r="N381" s="24" t="str">
        <f>IF(SUM('Control Sample Data'!$D$2:$O$97)=0,Calculations!CV382,Calculations!DX382)</f>
        <v/>
      </c>
      <c r="O381" s="24" t="str">
        <f>IF(SUM('Control Sample Data'!$D$2:$O$97)=0,Calculations!CW382,Calculations!DY382)</f>
        <v/>
      </c>
      <c r="P381" s="24" t="str">
        <f>IF(SUM('Control Sample Data'!$D$2:$O$97)=0,Calculations!CX382,Calculations!DZ382)</f>
        <v/>
      </c>
      <c r="Q381" s="25" t="str">
        <f>IF(SUM('Control Sample Data'!$D$2:$O$97)=0,Calculations!CY382,Calculations!EA382)</f>
        <v/>
      </c>
    </row>
    <row r="382" spans="1:17" ht="15" customHeight="1" x14ac:dyDescent="0.25">
      <c r="A382" s="15" t="s">
        <v>5040</v>
      </c>
      <c r="B382" s="4">
        <f>'Gene Table'!B383</f>
        <v>99000103</v>
      </c>
      <c r="C382" s="4" t="str">
        <f>'Gene Table'!C383</f>
        <v>Blank</v>
      </c>
      <c r="D382" s="4" t="str">
        <f>'Gene Table'!D383</f>
        <v>Blank</v>
      </c>
      <c r="E382" s="16" t="str">
        <f>'Gene Table'!E383</f>
        <v>SMPH038678A</v>
      </c>
      <c r="F382" s="23" t="str">
        <f>IF(SUM('Control Sample Data'!$D$2:$O$97)=0,Calculations!CN383,Calculations!DP383)</f>
        <v/>
      </c>
      <c r="G382" s="24" t="str">
        <f>IF(SUM('Control Sample Data'!$D$2:$O$97)=0,Calculations!CO383,Calculations!DQ383)</f>
        <v/>
      </c>
      <c r="H382" s="24" t="str">
        <f>IF(SUM('Control Sample Data'!$D$2:$O$97)=0,Calculations!CP383,Calculations!DR383)</f>
        <v/>
      </c>
      <c r="I382" s="24" t="str">
        <f>IF(SUM('Control Sample Data'!$D$2:$O$97)=0,Calculations!CQ383,Calculations!DS383)</f>
        <v/>
      </c>
      <c r="J382" s="24" t="str">
        <f>IF(SUM('Control Sample Data'!$D$2:$O$97)=0,Calculations!CR383,Calculations!DT383)</f>
        <v/>
      </c>
      <c r="K382" s="24" t="str">
        <f>IF(SUM('Control Sample Data'!$D$2:$O$97)=0,Calculations!CS383,Calculations!DU383)</f>
        <v/>
      </c>
      <c r="L382" s="24" t="str">
        <f>IF(SUM('Control Sample Data'!$D$2:$O$97)=0,Calculations!CT383,Calculations!DV383)</f>
        <v/>
      </c>
      <c r="M382" s="24" t="str">
        <f>IF(SUM('Control Sample Data'!$D$2:$O$97)=0,Calculations!CU383,Calculations!DW383)</f>
        <v/>
      </c>
      <c r="N382" s="24" t="str">
        <f>IF(SUM('Control Sample Data'!$D$2:$O$97)=0,Calculations!CV383,Calculations!DX383)</f>
        <v/>
      </c>
      <c r="O382" s="24" t="str">
        <f>IF(SUM('Control Sample Data'!$D$2:$O$97)=0,Calculations!CW383,Calculations!DY383)</f>
        <v/>
      </c>
      <c r="P382" s="24" t="str">
        <f>IF(SUM('Control Sample Data'!$D$2:$O$97)=0,Calculations!CX383,Calculations!DZ383)</f>
        <v/>
      </c>
      <c r="Q382" s="25" t="str">
        <f>IF(SUM('Control Sample Data'!$D$2:$O$97)=0,Calculations!CY383,Calculations!EA383)</f>
        <v/>
      </c>
    </row>
    <row r="383" spans="1:17" ht="15" customHeight="1" x14ac:dyDescent="0.25">
      <c r="A383" s="15" t="s">
        <v>5041</v>
      </c>
      <c r="B383" s="4">
        <f>'Gene Table'!B384</f>
        <v>99000103</v>
      </c>
      <c r="C383" s="4" t="str">
        <f>'Gene Table'!C384</f>
        <v>Blank</v>
      </c>
      <c r="D383" s="4" t="str">
        <f>'Gene Table'!D384</f>
        <v>Blank</v>
      </c>
      <c r="E383" s="16" t="str">
        <f>'Gene Table'!E384</f>
        <v>SMPH038678A</v>
      </c>
      <c r="F383" s="23" t="str">
        <f>IF(SUM('Control Sample Data'!$D$2:$O$97)=0,Calculations!CN384,Calculations!DP384)</f>
        <v/>
      </c>
      <c r="G383" s="24" t="str">
        <f>IF(SUM('Control Sample Data'!$D$2:$O$97)=0,Calculations!CO384,Calculations!DQ384)</f>
        <v/>
      </c>
      <c r="H383" s="24" t="str">
        <f>IF(SUM('Control Sample Data'!$D$2:$O$97)=0,Calculations!CP384,Calculations!DR384)</f>
        <v/>
      </c>
      <c r="I383" s="24" t="str">
        <f>IF(SUM('Control Sample Data'!$D$2:$O$97)=0,Calculations!CQ384,Calculations!DS384)</f>
        <v/>
      </c>
      <c r="J383" s="24" t="str">
        <f>IF(SUM('Control Sample Data'!$D$2:$O$97)=0,Calculations!CR384,Calculations!DT384)</f>
        <v/>
      </c>
      <c r="K383" s="24" t="str">
        <f>IF(SUM('Control Sample Data'!$D$2:$O$97)=0,Calculations!CS384,Calculations!DU384)</f>
        <v/>
      </c>
      <c r="L383" s="24" t="str">
        <f>IF(SUM('Control Sample Data'!$D$2:$O$97)=0,Calculations!CT384,Calculations!DV384)</f>
        <v/>
      </c>
      <c r="M383" s="24" t="str">
        <f>IF(SUM('Control Sample Data'!$D$2:$O$97)=0,Calculations!CU384,Calculations!DW384)</f>
        <v/>
      </c>
      <c r="N383" s="24" t="str">
        <f>IF(SUM('Control Sample Data'!$D$2:$O$97)=0,Calculations!CV384,Calculations!DX384)</f>
        <v/>
      </c>
      <c r="O383" s="24" t="str">
        <f>IF(SUM('Control Sample Data'!$D$2:$O$97)=0,Calculations!CW384,Calculations!DY384)</f>
        <v/>
      </c>
      <c r="P383" s="24" t="str">
        <f>IF(SUM('Control Sample Data'!$D$2:$O$97)=0,Calculations!CX384,Calculations!DZ384)</f>
        <v/>
      </c>
      <c r="Q383" s="25" t="str">
        <f>IF(SUM('Control Sample Data'!$D$2:$O$97)=0,Calculations!CY384,Calculations!EA384)</f>
        <v/>
      </c>
    </row>
    <row r="384" spans="1:17" ht="15" customHeight="1" x14ac:dyDescent="0.25">
      <c r="A384" s="15" t="s">
        <v>5042</v>
      </c>
      <c r="B384" s="4">
        <f>'Gene Table'!B385</f>
        <v>99000103</v>
      </c>
      <c r="C384" s="4" t="str">
        <f>'Gene Table'!C385</f>
        <v>Blank</v>
      </c>
      <c r="D384" s="4" t="str">
        <f>'Gene Table'!D385</f>
        <v>Blank</v>
      </c>
      <c r="E384" s="16" t="str">
        <f>'Gene Table'!E385</f>
        <v>SMPH038678A</v>
      </c>
      <c r="F384" s="23" t="str">
        <f>IF(SUM('Control Sample Data'!$D$2:$O$97)=0,Calculations!CN385,Calculations!DP385)</f>
        <v/>
      </c>
      <c r="G384" s="24" t="str">
        <f>IF(SUM('Control Sample Data'!$D$2:$O$97)=0,Calculations!CO385,Calculations!DQ385)</f>
        <v/>
      </c>
      <c r="H384" s="24" t="str">
        <f>IF(SUM('Control Sample Data'!$D$2:$O$97)=0,Calculations!CP385,Calculations!DR385)</f>
        <v/>
      </c>
      <c r="I384" s="24" t="str">
        <f>IF(SUM('Control Sample Data'!$D$2:$O$97)=0,Calculations!CQ385,Calculations!DS385)</f>
        <v/>
      </c>
      <c r="J384" s="24" t="str">
        <f>IF(SUM('Control Sample Data'!$D$2:$O$97)=0,Calculations!CR385,Calculations!DT385)</f>
        <v/>
      </c>
      <c r="K384" s="24" t="str">
        <f>IF(SUM('Control Sample Data'!$D$2:$O$97)=0,Calculations!CS385,Calculations!DU385)</f>
        <v/>
      </c>
      <c r="L384" s="24" t="str">
        <f>IF(SUM('Control Sample Data'!$D$2:$O$97)=0,Calculations!CT385,Calculations!DV385)</f>
        <v/>
      </c>
      <c r="M384" s="24" t="str">
        <f>IF(SUM('Control Sample Data'!$D$2:$O$97)=0,Calculations!CU385,Calculations!DW385)</f>
        <v/>
      </c>
      <c r="N384" s="24" t="str">
        <f>IF(SUM('Control Sample Data'!$D$2:$O$97)=0,Calculations!CV385,Calculations!DX385)</f>
        <v/>
      </c>
      <c r="O384" s="24" t="str">
        <f>IF(SUM('Control Sample Data'!$D$2:$O$97)=0,Calculations!CW385,Calculations!DY385)</f>
        <v/>
      </c>
      <c r="P384" s="24" t="str">
        <f>IF(SUM('Control Sample Data'!$D$2:$O$97)=0,Calculations!CX385,Calculations!DZ385)</f>
        <v/>
      </c>
      <c r="Q384" s="25" t="str">
        <f>IF(SUM('Control Sample Data'!$D$2:$O$97)=0,Calculations!CY385,Calculations!EA385)</f>
        <v/>
      </c>
    </row>
    <row r="385" spans="1:17" ht="15" customHeight="1" thickBot="1" x14ac:dyDescent="0.3">
      <c r="A385" s="17" t="s">
        <v>5043</v>
      </c>
      <c r="B385" s="18">
        <f>'Gene Table'!B386</f>
        <v>99000103</v>
      </c>
      <c r="C385" s="18" t="str">
        <f>'Gene Table'!C386</f>
        <v>Blank</v>
      </c>
      <c r="D385" s="18" t="str">
        <f>'Gene Table'!D386</f>
        <v>Blank</v>
      </c>
      <c r="E385" s="19" t="str">
        <f>'Gene Table'!E386</f>
        <v>SMPH038678A</v>
      </c>
      <c r="F385" s="26" t="str">
        <f>IF(SUM('Control Sample Data'!$D$2:$O$97)=0,Calculations!CN386,Calculations!DP386)</f>
        <v/>
      </c>
      <c r="G385" s="27" t="str">
        <f>IF(SUM('Control Sample Data'!$D$2:$O$97)=0,Calculations!CO386,Calculations!DQ386)</f>
        <v/>
      </c>
      <c r="H385" s="27" t="str">
        <f>IF(SUM('Control Sample Data'!$D$2:$O$97)=0,Calculations!CP386,Calculations!DR386)</f>
        <v/>
      </c>
      <c r="I385" s="27" t="str">
        <f>IF(SUM('Control Sample Data'!$D$2:$O$97)=0,Calculations!CQ386,Calculations!DS386)</f>
        <v/>
      </c>
      <c r="J385" s="27" t="str">
        <f>IF(SUM('Control Sample Data'!$D$2:$O$97)=0,Calculations!CR386,Calculations!DT386)</f>
        <v/>
      </c>
      <c r="K385" s="27" t="str">
        <f>IF(SUM('Control Sample Data'!$D$2:$O$97)=0,Calculations!CS386,Calculations!DU386)</f>
        <v/>
      </c>
      <c r="L385" s="27" t="str">
        <f>IF(SUM('Control Sample Data'!$D$2:$O$97)=0,Calculations!CT386,Calculations!DV386)</f>
        <v/>
      </c>
      <c r="M385" s="27" t="str">
        <f>IF(SUM('Control Sample Data'!$D$2:$O$97)=0,Calculations!CU386,Calculations!DW386)</f>
        <v/>
      </c>
      <c r="N385" s="27" t="str">
        <f>IF(SUM('Control Sample Data'!$D$2:$O$97)=0,Calculations!CV386,Calculations!DX386)</f>
        <v/>
      </c>
      <c r="O385" s="27" t="str">
        <f>IF(SUM('Control Sample Data'!$D$2:$O$97)=0,Calculations!CW386,Calculations!DY386)</f>
        <v/>
      </c>
      <c r="P385" s="27" t="str">
        <f>IF(SUM('Control Sample Data'!$D$2:$O$97)=0,Calculations!CX386,Calculations!DZ386)</f>
        <v/>
      </c>
      <c r="Q385" s="28" t="str">
        <f>IF(SUM('Control Sample Data'!$D$2:$O$97)=0,Calculations!CY386,Calculations!EA386)</f>
        <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E389"/>
  <sheetViews>
    <sheetView workbookViewId="0"/>
  </sheetViews>
  <sheetFormatPr defaultColWidth="6.59765625" defaultRowHeight="15" customHeight="1" x14ac:dyDescent="0.25"/>
  <cols>
    <col min="1" max="1" width="31.796875" style="2" bestFit="1" customWidth="1"/>
    <col min="2" max="2" width="10.59765625" style="2" customWidth="1"/>
    <col min="3" max="3" width="6.59765625" style="2"/>
    <col min="4" max="15" width="9.59765625" style="2" customWidth="1"/>
    <col min="16" max="17" width="6.59765625" style="2"/>
    <col min="18" max="29" width="9.59765625" style="2" customWidth="1"/>
    <col min="30" max="31" width="6.59765625" style="2"/>
    <col min="32" max="43" width="9.59765625" style="2" customWidth="1"/>
    <col min="44" max="44" width="9.09765625" style="2" bestFit="1" customWidth="1"/>
    <col min="45" max="45" width="9.09765625" style="2" customWidth="1"/>
    <col min="46" max="47" width="6.59765625" style="2"/>
    <col min="48" max="59" width="9.59765625" style="2" customWidth="1"/>
    <col min="60" max="61" width="6.59765625" style="2"/>
    <col min="62" max="75" width="9.59765625" style="2" customWidth="1"/>
    <col min="76" max="77" width="6.59765625" style="2"/>
    <col min="78" max="89" width="9.59765625" style="2" customWidth="1"/>
    <col min="90" max="91" width="6.59765625" style="2"/>
    <col min="92" max="103" width="8.59765625" style="2" customWidth="1"/>
    <col min="104" max="105" width="6.59765625" style="2"/>
    <col min="106" max="117" width="9.59765625" style="2" customWidth="1"/>
    <col min="118" max="119" width="6.59765625" style="2"/>
    <col min="120" max="131" width="8.59765625" style="2" customWidth="1"/>
    <col min="132" max="133" width="6.59765625" style="2"/>
    <col min="134" max="145" width="9.59765625" style="2" customWidth="1"/>
    <col min="146" max="147" width="6.59765625" style="2"/>
    <col min="148" max="159" width="9.59765625" style="2" customWidth="1"/>
    <col min="160" max="161" width="6.59765625" style="2"/>
    <col min="162" max="173" width="9.59765625" style="2" customWidth="1"/>
    <col min="174" max="175" width="6.59765625" style="2"/>
    <col min="176" max="187" width="9.59765625" style="2" customWidth="1"/>
    <col min="188" max="16384" width="6.59765625" style="2"/>
  </cols>
  <sheetData>
    <row r="1" spans="1:187" s="1" customFormat="1" ht="15" customHeight="1" x14ac:dyDescent="0.25">
      <c r="A1" s="9"/>
      <c r="B1" s="9"/>
      <c r="C1" s="94" t="s">
        <v>1520</v>
      </c>
      <c r="D1" s="94"/>
      <c r="E1" s="94"/>
      <c r="F1" s="94"/>
      <c r="G1" s="94"/>
      <c r="H1" s="94"/>
      <c r="I1" s="94"/>
      <c r="J1" s="94"/>
      <c r="K1" s="94"/>
      <c r="L1" s="94"/>
      <c r="M1" s="94"/>
      <c r="N1" s="94"/>
      <c r="O1" s="94"/>
      <c r="Q1" s="94" t="s">
        <v>1522</v>
      </c>
      <c r="R1" s="94"/>
      <c r="S1" s="94"/>
      <c r="T1" s="94"/>
      <c r="U1" s="94"/>
      <c r="V1" s="94"/>
      <c r="W1" s="94"/>
      <c r="X1" s="94"/>
      <c r="Y1" s="94"/>
      <c r="Z1" s="94"/>
      <c r="AA1" s="94"/>
      <c r="AB1" s="94"/>
      <c r="AC1" s="94"/>
      <c r="AE1" s="92" t="s">
        <v>1523</v>
      </c>
      <c r="AF1" s="93"/>
      <c r="AG1" s="93"/>
      <c r="AH1" s="93"/>
      <c r="AI1" s="93"/>
      <c r="AJ1" s="93"/>
      <c r="AK1" s="93"/>
      <c r="AL1" s="93"/>
      <c r="AM1" s="93"/>
      <c r="AN1" s="93"/>
      <c r="AO1" s="93"/>
      <c r="AP1" s="93"/>
      <c r="AQ1" s="93"/>
      <c r="AR1" s="93"/>
      <c r="AS1" s="93"/>
      <c r="AU1" s="94" t="s">
        <v>1524</v>
      </c>
      <c r="AV1" s="94"/>
      <c r="AW1" s="94"/>
      <c r="AX1" s="94"/>
      <c r="AY1" s="94"/>
      <c r="AZ1" s="94"/>
      <c r="BA1" s="94"/>
      <c r="BB1" s="94"/>
      <c r="BC1" s="94"/>
      <c r="BD1" s="94"/>
      <c r="BE1" s="94"/>
      <c r="BF1" s="94"/>
      <c r="BG1" s="94"/>
      <c r="BI1" s="89" t="s">
        <v>1533</v>
      </c>
      <c r="BJ1" s="90"/>
      <c r="BK1" s="90"/>
      <c r="BL1" s="90"/>
      <c r="BM1" s="90"/>
      <c r="BN1" s="90"/>
      <c r="BO1" s="90"/>
      <c r="BP1" s="90"/>
      <c r="BQ1" s="90"/>
      <c r="BR1" s="90"/>
      <c r="BS1" s="90"/>
      <c r="BT1" s="90"/>
      <c r="BU1" s="90"/>
      <c r="BV1" s="90"/>
      <c r="BW1" s="91"/>
      <c r="BY1" s="94" t="s">
        <v>1531</v>
      </c>
      <c r="BZ1" s="94"/>
      <c r="CA1" s="94"/>
      <c r="CB1" s="94"/>
      <c r="CC1" s="94"/>
      <c r="CD1" s="94"/>
      <c r="CE1" s="94"/>
      <c r="CF1" s="94"/>
      <c r="CG1" s="94"/>
      <c r="CH1" s="94"/>
      <c r="CI1" s="94"/>
      <c r="CJ1" s="94"/>
      <c r="CK1" s="94"/>
      <c r="CM1" s="94" t="s">
        <v>1532</v>
      </c>
      <c r="CN1" s="94"/>
      <c r="CO1" s="94"/>
      <c r="CP1" s="94"/>
      <c r="CQ1" s="94"/>
      <c r="CR1" s="94"/>
      <c r="CS1" s="94"/>
      <c r="CT1" s="94"/>
      <c r="CU1" s="94"/>
      <c r="CV1" s="94"/>
      <c r="CW1" s="94"/>
      <c r="CX1" s="94"/>
      <c r="CY1" s="94"/>
      <c r="DA1" s="94" t="s">
        <v>5044</v>
      </c>
      <c r="DB1" s="94"/>
      <c r="DC1" s="94"/>
      <c r="DD1" s="94"/>
      <c r="DE1" s="94"/>
      <c r="DF1" s="94"/>
      <c r="DG1" s="94"/>
      <c r="DH1" s="94"/>
      <c r="DI1" s="94"/>
      <c r="DJ1" s="94"/>
      <c r="DK1" s="94"/>
      <c r="DL1" s="94"/>
      <c r="DM1" s="94"/>
      <c r="DO1" s="94" t="s">
        <v>5045</v>
      </c>
      <c r="DP1" s="94"/>
      <c r="DQ1" s="94"/>
      <c r="DR1" s="94"/>
      <c r="DS1" s="94"/>
      <c r="DT1" s="94"/>
      <c r="DU1" s="94"/>
      <c r="DV1" s="94"/>
      <c r="DW1" s="94"/>
      <c r="DX1" s="94"/>
      <c r="DY1" s="94"/>
      <c r="DZ1" s="94"/>
      <c r="EA1" s="94"/>
      <c r="EC1" s="94" t="s">
        <v>1538</v>
      </c>
      <c r="ED1" s="94"/>
      <c r="EE1" s="94"/>
      <c r="EF1" s="94"/>
      <c r="EG1" s="94"/>
      <c r="EH1" s="94"/>
      <c r="EI1" s="94"/>
      <c r="EJ1" s="94"/>
      <c r="EK1" s="94"/>
      <c r="EL1" s="94"/>
      <c r="EM1" s="94"/>
      <c r="EN1" s="94"/>
      <c r="EO1" s="94"/>
      <c r="EQ1" s="94" t="s">
        <v>1539</v>
      </c>
      <c r="ER1" s="94"/>
      <c r="ES1" s="94"/>
      <c r="ET1" s="94"/>
      <c r="EU1" s="94"/>
      <c r="EV1" s="94"/>
      <c r="EW1" s="94"/>
      <c r="EX1" s="94"/>
      <c r="EY1" s="94"/>
      <c r="EZ1" s="94"/>
      <c r="FA1" s="94"/>
      <c r="FB1" s="94"/>
      <c r="FC1" s="94"/>
      <c r="FE1" s="94" t="s">
        <v>1541</v>
      </c>
      <c r="FF1" s="94"/>
      <c r="FG1" s="94"/>
      <c r="FH1" s="94"/>
      <c r="FI1" s="94"/>
      <c r="FJ1" s="94"/>
      <c r="FK1" s="94"/>
      <c r="FL1" s="94"/>
      <c r="FM1" s="94"/>
      <c r="FN1" s="94"/>
      <c r="FO1" s="94"/>
      <c r="FP1" s="94"/>
      <c r="FQ1" s="94"/>
      <c r="FS1" s="94" t="s">
        <v>1542</v>
      </c>
      <c r="FT1" s="94"/>
      <c r="FU1" s="94"/>
      <c r="FV1" s="94"/>
      <c r="FW1" s="94"/>
      <c r="FX1" s="94"/>
      <c r="FY1" s="94"/>
      <c r="FZ1" s="94"/>
      <c r="GA1" s="94"/>
      <c r="GB1" s="94"/>
      <c r="GC1" s="94"/>
      <c r="GD1" s="94"/>
      <c r="GE1" s="94"/>
    </row>
    <row r="2" spans="1:187" s="1" customFormat="1" ht="15" customHeight="1" x14ac:dyDescent="0.25">
      <c r="A2" s="9" t="s">
        <v>1521</v>
      </c>
      <c r="B2" s="9" t="s">
        <v>5219</v>
      </c>
      <c r="C2" s="9" t="s">
        <v>1519</v>
      </c>
      <c r="D2" s="9" t="s">
        <v>1507</v>
      </c>
      <c r="E2" s="9" t="s">
        <v>1508</v>
      </c>
      <c r="F2" s="9" t="s">
        <v>1509</v>
      </c>
      <c r="G2" s="9" t="s">
        <v>1510</v>
      </c>
      <c r="H2" s="9" t="s">
        <v>1511</v>
      </c>
      <c r="I2" s="9" t="s">
        <v>1512</v>
      </c>
      <c r="J2" s="9" t="s">
        <v>1513</v>
      </c>
      <c r="K2" s="9" t="s">
        <v>1514</v>
      </c>
      <c r="L2" s="9" t="s">
        <v>1515</v>
      </c>
      <c r="M2" s="9" t="s">
        <v>1516</v>
      </c>
      <c r="N2" s="9" t="s">
        <v>1517</v>
      </c>
      <c r="O2" s="9" t="s">
        <v>1518</v>
      </c>
      <c r="Q2" s="9" t="s">
        <v>1519</v>
      </c>
      <c r="R2" s="9" t="s">
        <v>1507</v>
      </c>
      <c r="S2" s="9" t="s">
        <v>1508</v>
      </c>
      <c r="T2" s="9" t="s">
        <v>1509</v>
      </c>
      <c r="U2" s="9" t="s">
        <v>1510</v>
      </c>
      <c r="V2" s="9" t="s">
        <v>1511</v>
      </c>
      <c r="W2" s="9" t="s">
        <v>1512</v>
      </c>
      <c r="X2" s="9" t="s">
        <v>1513</v>
      </c>
      <c r="Y2" s="9" t="s">
        <v>1514</v>
      </c>
      <c r="Z2" s="9" t="s">
        <v>1515</v>
      </c>
      <c r="AA2" s="9" t="s">
        <v>1516</v>
      </c>
      <c r="AB2" s="9" t="s">
        <v>1517</v>
      </c>
      <c r="AC2" s="9" t="s">
        <v>1518</v>
      </c>
      <c r="AE2" s="9" t="s">
        <v>1519</v>
      </c>
      <c r="AF2" s="9" t="s">
        <v>1507</v>
      </c>
      <c r="AG2" s="9" t="s">
        <v>1508</v>
      </c>
      <c r="AH2" s="9" t="s">
        <v>1509</v>
      </c>
      <c r="AI2" s="9" t="s">
        <v>1510</v>
      </c>
      <c r="AJ2" s="9" t="s">
        <v>1511</v>
      </c>
      <c r="AK2" s="9" t="s">
        <v>1512</v>
      </c>
      <c r="AL2" s="9" t="s">
        <v>1513</v>
      </c>
      <c r="AM2" s="9" t="s">
        <v>1514</v>
      </c>
      <c r="AN2" s="9" t="s">
        <v>1515</v>
      </c>
      <c r="AO2" s="9" t="s">
        <v>1516</v>
      </c>
      <c r="AP2" s="9" t="s">
        <v>1517</v>
      </c>
      <c r="AQ2" s="9" t="s">
        <v>1518</v>
      </c>
      <c r="AR2" s="9" t="s">
        <v>1529</v>
      </c>
      <c r="AS2" s="9" t="s">
        <v>1530</v>
      </c>
      <c r="AU2" s="9" t="s">
        <v>1519</v>
      </c>
      <c r="AV2" s="9" t="s">
        <v>1507</v>
      </c>
      <c r="AW2" s="9" t="s">
        <v>1508</v>
      </c>
      <c r="AX2" s="9" t="s">
        <v>1509</v>
      </c>
      <c r="AY2" s="9" t="s">
        <v>1510</v>
      </c>
      <c r="AZ2" s="9" t="s">
        <v>1511</v>
      </c>
      <c r="BA2" s="9" t="s">
        <v>1512</v>
      </c>
      <c r="BB2" s="9" t="s">
        <v>1513</v>
      </c>
      <c r="BC2" s="9" t="s">
        <v>1514</v>
      </c>
      <c r="BD2" s="9" t="s">
        <v>1515</v>
      </c>
      <c r="BE2" s="9" t="s">
        <v>1516</v>
      </c>
      <c r="BF2" s="9" t="s">
        <v>1517</v>
      </c>
      <c r="BG2" s="9" t="s">
        <v>1518</v>
      </c>
      <c r="BI2" s="9" t="s">
        <v>1519</v>
      </c>
      <c r="BJ2" s="9" t="s">
        <v>1507</v>
      </c>
      <c r="BK2" s="9" t="s">
        <v>1508</v>
      </c>
      <c r="BL2" s="9" t="s">
        <v>1509</v>
      </c>
      <c r="BM2" s="9" t="s">
        <v>1510</v>
      </c>
      <c r="BN2" s="9" t="s">
        <v>1511</v>
      </c>
      <c r="BO2" s="9" t="s">
        <v>1512</v>
      </c>
      <c r="BP2" s="9" t="s">
        <v>1513</v>
      </c>
      <c r="BQ2" s="9" t="s">
        <v>1514</v>
      </c>
      <c r="BR2" s="9" t="s">
        <v>1515</v>
      </c>
      <c r="BS2" s="9" t="s">
        <v>1516</v>
      </c>
      <c r="BT2" s="9" t="s">
        <v>1517</v>
      </c>
      <c r="BU2" s="9" t="s">
        <v>1518</v>
      </c>
      <c r="BV2" s="9" t="s">
        <v>1529</v>
      </c>
      <c r="BW2" s="9" t="s">
        <v>1530</v>
      </c>
      <c r="BY2" s="9" t="s">
        <v>1519</v>
      </c>
      <c r="BZ2" s="9" t="s">
        <v>1507</v>
      </c>
      <c r="CA2" s="9" t="s">
        <v>1508</v>
      </c>
      <c r="CB2" s="9" t="s">
        <v>1509</v>
      </c>
      <c r="CC2" s="9" t="s">
        <v>1510</v>
      </c>
      <c r="CD2" s="9" t="s">
        <v>1511</v>
      </c>
      <c r="CE2" s="9" t="s">
        <v>1512</v>
      </c>
      <c r="CF2" s="9" t="s">
        <v>1513</v>
      </c>
      <c r="CG2" s="9" t="s">
        <v>1514</v>
      </c>
      <c r="CH2" s="9" t="s">
        <v>1515</v>
      </c>
      <c r="CI2" s="9" t="s">
        <v>1516</v>
      </c>
      <c r="CJ2" s="9" t="s">
        <v>1517</v>
      </c>
      <c r="CK2" s="9" t="s">
        <v>1518</v>
      </c>
      <c r="CM2" s="9" t="s">
        <v>1519</v>
      </c>
      <c r="CN2" s="9" t="s">
        <v>1507</v>
      </c>
      <c r="CO2" s="9" t="s">
        <v>1508</v>
      </c>
      <c r="CP2" s="9" t="s">
        <v>1509</v>
      </c>
      <c r="CQ2" s="9" t="s">
        <v>1510</v>
      </c>
      <c r="CR2" s="9" t="s">
        <v>1511</v>
      </c>
      <c r="CS2" s="9" t="s">
        <v>1512</v>
      </c>
      <c r="CT2" s="9" t="s">
        <v>1513</v>
      </c>
      <c r="CU2" s="9" t="s">
        <v>1514</v>
      </c>
      <c r="CV2" s="9" t="s">
        <v>1515</v>
      </c>
      <c r="CW2" s="9" t="s">
        <v>1516</v>
      </c>
      <c r="CX2" s="9" t="s">
        <v>1517</v>
      </c>
      <c r="CY2" s="9" t="s">
        <v>1518</v>
      </c>
      <c r="DA2" s="9" t="s">
        <v>1519</v>
      </c>
      <c r="DB2" s="9" t="s">
        <v>1507</v>
      </c>
      <c r="DC2" s="9" t="s">
        <v>1508</v>
      </c>
      <c r="DD2" s="9" t="s">
        <v>1509</v>
      </c>
      <c r="DE2" s="9" t="s">
        <v>1510</v>
      </c>
      <c r="DF2" s="9" t="s">
        <v>1511</v>
      </c>
      <c r="DG2" s="9" t="s">
        <v>1512</v>
      </c>
      <c r="DH2" s="9" t="s">
        <v>1513</v>
      </c>
      <c r="DI2" s="9" t="s">
        <v>1514</v>
      </c>
      <c r="DJ2" s="9" t="s">
        <v>1515</v>
      </c>
      <c r="DK2" s="9" t="s">
        <v>1516</v>
      </c>
      <c r="DL2" s="9" t="s">
        <v>1517</v>
      </c>
      <c r="DM2" s="9" t="s">
        <v>1518</v>
      </c>
      <c r="DO2" s="9" t="s">
        <v>1519</v>
      </c>
      <c r="DP2" s="9" t="s">
        <v>1507</v>
      </c>
      <c r="DQ2" s="9" t="s">
        <v>1508</v>
      </c>
      <c r="DR2" s="9" t="s">
        <v>1509</v>
      </c>
      <c r="DS2" s="9" t="s">
        <v>1510</v>
      </c>
      <c r="DT2" s="9" t="s">
        <v>1511</v>
      </c>
      <c r="DU2" s="9" t="s">
        <v>1512</v>
      </c>
      <c r="DV2" s="9" t="s">
        <v>1513</v>
      </c>
      <c r="DW2" s="9" t="s">
        <v>1514</v>
      </c>
      <c r="DX2" s="9" t="s">
        <v>1515</v>
      </c>
      <c r="DY2" s="9" t="s">
        <v>1516</v>
      </c>
      <c r="DZ2" s="9" t="s">
        <v>1517</v>
      </c>
      <c r="EA2" s="9" t="s">
        <v>1518</v>
      </c>
      <c r="EC2" s="9" t="s">
        <v>1519</v>
      </c>
      <c r="ED2" s="9" t="s">
        <v>1507</v>
      </c>
      <c r="EE2" s="9" t="s">
        <v>1508</v>
      </c>
      <c r="EF2" s="9" t="s">
        <v>1509</v>
      </c>
      <c r="EG2" s="9" t="s">
        <v>1510</v>
      </c>
      <c r="EH2" s="9" t="s">
        <v>1511</v>
      </c>
      <c r="EI2" s="9" t="s">
        <v>1512</v>
      </c>
      <c r="EJ2" s="9" t="s">
        <v>1513</v>
      </c>
      <c r="EK2" s="9" t="s">
        <v>1514</v>
      </c>
      <c r="EL2" s="9" t="s">
        <v>1515</v>
      </c>
      <c r="EM2" s="9" t="s">
        <v>1516</v>
      </c>
      <c r="EN2" s="9" t="s">
        <v>1517</v>
      </c>
      <c r="EO2" s="9" t="s">
        <v>1518</v>
      </c>
      <c r="EQ2" s="9" t="s">
        <v>1519</v>
      </c>
      <c r="ER2" s="9" t="s">
        <v>1507</v>
      </c>
      <c r="ES2" s="9" t="s">
        <v>1508</v>
      </c>
      <c r="ET2" s="9" t="s">
        <v>1509</v>
      </c>
      <c r="EU2" s="9" t="s">
        <v>1510</v>
      </c>
      <c r="EV2" s="9" t="s">
        <v>1511</v>
      </c>
      <c r="EW2" s="9" t="s">
        <v>1512</v>
      </c>
      <c r="EX2" s="9" t="s">
        <v>1513</v>
      </c>
      <c r="EY2" s="9" t="s">
        <v>1514</v>
      </c>
      <c r="EZ2" s="9" t="s">
        <v>1515</v>
      </c>
      <c r="FA2" s="9" t="s">
        <v>1516</v>
      </c>
      <c r="FB2" s="9" t="s">
        <v>1517</v>
      </c>
      <c r="FC2" s="9" t="s">
        <v>1518</v>
      </c>
      <c r="FE2" s="9" t="s">
        <v>1519</v>
      </c>
      <c r="FF2" s="9" t="s">
        <v>1507</v>
      </c>
      <c r="FG2" s="9" t="s">
        <v>1508</v>
      </c>
      <c r="FH2" s="9" t="s">
        <v>1509</v>
      </c>
      <c r="FI2" s="9" t="s">
        <v>1510</v>
      </c>
      <c r="FJ2" s="9" t="s">
        <v>1511</v>
      </c>
      <c r="FK2" s="9" t="s">
        <v>1512</v>
      </c>
      <c r="FL2" s="9" t="s">
        <v>1513</v>
      </c>
      <c r="FM2" s="9" t="s">
        <v>1514</v>
      </c>
      <c r="FN2" s="9" t="s">
        <v>1515</v>
      </c>
      <c r="FO2" s="9" t="s">
        <v>1516</v>
      </c>
      <c r="FP2" s="9" t="s">
        <v>1517</v>
      </c>
      <c r="FQ2" s="9" t="s">
        <v>1518</v>
      </c>
      <c r="FS2" s="9" t="s">
        <v>1519</v>
      </c>
      <c r="FT2" s="9" t="s">
        <v>1507</v>
      </c>
      <c r="FU2" s="9" t="s">
        <v>1508</v>
      </c>
      <c r="FV2" s="9" t="s">
        <v>1509</v>
      </c>
      <c r="FW2" s="9" t="s">
        <v>1510</v>
      </c>
      <c r="FX2" s="9" t="s">
        <v>1511</v>
      </c>
      <c r="FY2" s="9" t="s">
        <v>1512</v>
      </c>
      <c r="FZ2" s="9" t="s">
        <v>1513</v>
      </c>
      <c r="GA2" s="9" t="s">
        <v>1514</v>
      </c>
      <c r="GB2" s="9" t="s">
        <v>1515</v>
      </c>
      <c r="GC2" s="9" t="s">
        <v>1516</v>
      </c>
      <c r="GD2" s="9" t="s">
        <v>1517</v>
      </c>
      <c r="GE2" s="9" t="s">
        <v>1518</v>
      </c>
    </row>
    <row r="3" spans="1:187" ht="15" customHeight="1" x14ac:dyDescent="0.25">
      <c r="A3" s="4" t="str">
        <f>'Gene Table'!C3&amp;":"&amp;'Gene Table'!D3</f>
        <v>APC:c.2626C&gt;T</v>
      </c>
      <c r="B3" s="4">
        <f>IF('Gene Table'!$G$5="NO",IF(ISNUMBER(MATCH('Gene Table'!E3,'Array Content'!$M$2:$M$941,0)),VLOOKUP('Gene Table'!E3,'Array Content'!$M$2:$O$941,2,FALSE),35),IF('Gene Table'!$G$5="YES",IF(ISNUMBER(MATCH('Gene Table'!E3,'Array Content'!$M$2:$M$941,0)),VLOOKUP('Gene Table'!E3,'Array Content'!$M$2:$O$941,3,FALSE),35),"OOPS"))</f>
        <v>35</v>
      </c>
      <c r="C3" s="4" t="s">
        <v>18</v>
      </c>
      <c r="D3" s="29">
        <f>IF('Control Sample Data'!D2="","",IF(SUM('Control Sample Data'!D$2:D$97)&gt;10,IF(AND(ISNUMBER('Control Sample Data'!D2),'Control Sample Data'!D2&lt;$B3, 'Control Sample Data'!D2&gt;0),'Control Sample Data'!D2,$B3),""))</f>
        <v>35</v>
      </c>
      <c r="E3" s="29">
        <f>IF('Control Sample Data'!E2="","",IF(SUM('Control Sample Data'!E$2:E$97)&gt;10,IF(AND(ISNUMBER('Control Sample Data'!E2),'Control Sample Data'!E2&lt;$B3, 'Control Sample Data'!E2&gt;0),'Control Sample Data'!E2,$B3),""))</f>
        <v>35</v>
      </c>
      <c r="F3" s="29" t="str">
        <f>IF('Control Sample Data'!F2="","",IF(SUM('Control Sample Data'!F$2:F$97)&gt;10,IF(AND(ISNUMBER('Control Sample Data'!F2),'Control Sample Data'!F2&lt;$B3, 'Control Sample Data'!F2&gt;0),'Control Sample Data'!F2,$B3),""))</f>
        <v/>
      </c>
      <c r="G3" s="29" t="str">
        <f>IF('Control Sample Data'!G2="","",IF(SUM('Control Sample Data'!G$2:G$97)&gt;10,IF(AND(ISNUMBER('Control Sample Data'!G2),'Control Sample Data'!G2&lt;$B3, 'Control Sample Data'!G2&gt;0),'Control Sample Data'!G2,$B3),""))</f>
        <v/>
      </c>
      <c r="H3" s="29" t="str">
        <f>IF('Control Sample Data'!H2="","",IF(SUM('Control Sample Data'!H$2:H$97)&gt;10,IF(AND(ISNUMBER('Control Sample Data'!H2),'Control Sample Data'!H2&lt;$B3, 'Control Sample Data'!H2&gt;0),'Control Sample Data'!H2,$B3),""))</f>
        <v/>
      </c>
      <c r="I3" s="29" t="str">
        <f>IF('Control Sample Data'!I2="","",IF(SUM('Control Sample Data'!I$2:I$97)&gt;10,IF(AND(ISNUMBER('Control Sample Data'!I2),'Control Sample Data'!I2&lt;$B3, 'Control Sample Data'!I2&gt;0),'Control Sample Data'!I2,$B3),""))</f>
        <v/>
      </c>
      <c r="J3" s="29" t="str">
        <f>IF('Control Sample Data'!J2="","",IF(SUM('Control Sample Data'!J$2:J$97)&gt;10,IF(AND(ISNUMBER('Control Sample Data'!J2),'Control Sample Data'!J2&lt;$B3, 'Control Sample Data'!J2&gt;0),'Control Sample Data'!J2,$B3),""))</f>
        <v/>
      </c>
      <c r="K3" s="29" t="str">
        <f>IF('Control Sample Data'!K2="","",IF(SUM('Control Sample Data'!K$2:K$97)&gt;10,IF(AND(ISNUMBER('Control Sample Data'!K2),'Control Sample Data'!K2&lt;$B3, 'Control Sample Data'!K2&gt;0),'Control Sample Data'!K2,$B3),""))</f>
        <v/>
      </c>
      <c r="L3" s="29" t="str">
        <f>IF('Control Sample Data'!L2="","",IF(SUM('Control Sample Data'!L$2:L$97)&gt;10,IF(AND(ISNUMBER('Control Sample Data'!L2),'Control Sample Data'!L2&lt;$B3, 'Control Sample Data'!L2&gt;0),'Control Sample Data'!L2,$B3),""))</f>
        <v/>
      </c>
      <c r="M3" s="29" t="str">
        <f>IF('Control Sample Data'!M2="","",IF(SUM('Control Sample Data'!M$2:M$97)&gt;10,IF(AND(ISNUMBER('Control Sample Data'!M2),'Control Sample Data'!M2&lt;$B3, 'Control Sample Data'!M2&gt;0),'Control Sample Data'!M2,$B3),""))</f>
        <v/>
      </c>
      <c r="N3" s="29" t="str">
        <f>IF('Control Sample Data'!N2="","",IF(SUM('Control Sample Data'!N$2:N$97)&gt;10,IF(AND(ISNUMBER('Control Sample Data'!N2),'Control Sample Data'!N2&lt;$B3, 'Control Sample Data'!N2&gt;0),'Control Sample Data'!N2,$B3),""))</f>
        <v/>
      </c>
      <c r="O3" s="29" t="str">
        <f>IF('Control Sample Data'!O2="","",IF(SUM('Control Sample Data'!O$2:O$97)&gt;10,IF(AND(ISNUMBER('Control Sample Data'!O2),'Control Sample Data'!O2&lt;$B3, 'Control Sample Data'!O2&gt;0),'Control Sample Data'!O2,$B3),""))</f>
        <v/>
      </c>
      <c r="Q3" s="4" t="s">
        <v>18</v>
      </c>
      <c r="R3" s="29">
        <f>IF('Test Sample Data'!D2="","",IF(SUM('Test Sample Data'!D$2:D$97)&gt;10,IF(AND(ISNUMBER('Test Sample Data'!D2),'Test Sample Data'!D2&lt;$B3, 'Test Sample Data'!D2&gt;0),'Test Sample Data'!D2,$B3),""))</f>
        <v>35</v>
      </c>
      <c r="S3" s="29">
        <f>IF('Test Sample Data'!E2="","",IF(SUM('Test Sample Data'!E$2:E$97)&gt;10,IF(AND(ISNUMBER('Test Sample Data'!E2),'Test Sample Data'!E2&lt;$B3, 'Test Sample Data'!E2&gt;0),'Test Sample Data'!E2,$B3),""))</f>
        <v>35</v>
      </c>
      <c r="T3" s="29" t="str">
        <f>IF('Test Sample Data'!F2="","",IF(SUM('Test Sample Data'!F$2:F$97)&gt;10,IF(AND(ISNUMBER('Test Sample Data'!F2),'Test Sample Data'!F2&lt;$B3, 'Test Sample Data'!F2&gt;0),'Test Sample Data'!F2,$B3),""))</f>
        <v/>
      </c>
      <c r="U3" s="29" t="str">
        <f>IF('Test Sample Data'!G2="","",IF(SUM('Test Sample Data'!G$2:G$97)&gt;10,IF(AND(ISNUMBER('Test Sample Data'!G2),'Test Sample Data'!G2&lt;$B3, 'Test Sample Data'!G2&gt;0),'Test Sample Data'!G2,$B3),""))</f>
        <v/>
      </c>
      <c r="V3" s="29" t="str">
        <f>IF('Test Sample Data'!H2="","",IF(SUM('Test Sample Data'!H$2:H$97)&gt;10,IF(AND(ISNUMBER('Test Sample Data'!H2),'Test Sample Data'!H2&lt;$B3, 'Test Sample Data'!H2&gt;0),'Test Sample Data'!H2,$B3),""))</f>
        <v/>
      </c>
      <c r="W3" s="29" t="str">
        <f>IF('Test Sample Data'!I2="","",IF(SUM('Test Sample Data'!I$2:I$97)&gt;10,IF(AND(ISNUMBER('Test Sample Data'!I2),'Test Sample Data'!I2&lt;$B3, 'Test Sample Data'!I2&gt;0),'Test Sample Data'!I2,$B3),""))</f>
        <v/>
      </c>
      <c r="X3" s="29" t="str">
        <f>IF('Test Sample Data'!J2="","",IF(SUM('Test Sample Data'!J$2:J$97)&gt;10,IF(AND(ISNUMBER('Test Sample Data'!J2),'Test Sample Data'!J2&lt;$B3, 'Test Sample Data'!J2&gt;0),'Test Sample Data'!J2,$B3),""))</f>
        <v/>
      </c>
      <c r="Y3" s="29" t="str">
        <f>IF('Test Sample Data'!K2="","",IF(SUM('Test Sample Data'!K$2:K$97)&gt;10,IF(AND(ISNUMBER('Test Sample Data'!K2),'Test Sample Data'!K2&lt;$B3, 'Test Sample Data'!K2&gt;0),'Test Sample Data'!K2,$B3),""))</f>
        <v/>
      </c>
      <c r="Z3" s="29" t="str">
        <f>IF('Test Sample Data'!L2="","",IF(SUM('Test Sample Data'!L$2:L$97)&gt;10,IF(AND(ISNUMBER('Test Sample Data'!L2),'Test Sample Data'!L2&lt;$B3, 'Test Sample Data'!L2&gt;0),'Test Sample Data'!L2,$B3),""))</f>
        <v/>
      </c>
      <c r="AA3" s="29" t="str">
        <f>IF('Test Sample Data'!M2="","",IF(SUM('Test Sample Data'!M$2:M$97)&gt;10,IF(AND(ISNUMBER('Test Sample Data'!M2),'Test Sample Data'!M2&lt;$B3, 'Test Sample Data'!M2&gt;0),'Test Sample Data'!M2,$B3),""))</f>
        <v/>
      </c>
      <c r="AB3" s="29" t="str">
        <f>IF('Test Sample Data'!N2="","",IF(SUM('Test Sample Data'!N$2:N$97)&gt;10,IF(AND(ISNUMBER('Test Sample Data'!N2),'Test Sample Data'!N2&lt;$B3, 'Test Sample Data'!N2&gt;0),'Test Sample Data'!N2,$B3),""))</f>
        <v/>
      </c>
      <c r="AC3" s="29" t="str">
        <f>IF('Test Sample Data'!O2="","",IF(SUM('Test Sample Data'!O$2:O$97)&gt;10,IF(AND(ISNUMBER('Test Sample Data'!O2),'Test Sample Data'!O2&lt;$B3, 'Test Sample Data'!O2&gt;0),'Test Sample Data'!O2,$B3),""))</f>
        <v/>
      </c>
      <c r="AE3" s="4" t="s">
        <v>18</v>
      </c>
      <c r="AF3" s="4">
        <f>IF(ISNUMBER(D3),D3-VLOOKUP(LEFT($A3,FIND(":",$A3,1))&amp;"copy number",$A$3:$AC$386,4,FALSE),"")</f>
        <v>9</v>
      </c>
      <c r="AG3" s="4">
        <f>IF(ISNUMBER(E3),E3-VLOOKUP(LEFT($A3,FIND(":",$A3,1))&amp;"copy number",$A$3:$AC$386,5,FALSE),"")</f>
        <v>9</v>
      </c>
      <c r="AH3" s="4" t="str">
        <f>IF(ISNUMBER(F3),F3-VLOOKUP(LEFT($A3,FIND(":",$A3,1))&amp;"copy number",$A$3:$AC$386,6,FALSE),"")</f>
        <v/>
      </c>
      <c r="AI3" s="4" t="str">
        <f>IF(ISNUMBER(G3),G3-VLOOKUP(LEFT($A3,FIND(":",$A3,1))&amp;"copy number",$A$3:$AC$386,7,FALSE),"")</f>
        <v/>
      </c>
      <c r="AJ3" s="4" t="str">
        <f>IF(ISNUMBER(H3),H3-VLOOKUP(LEFT($A3,FIND(":",$A3,1))&amp;"copy number",$A$3:$AC$386,8,FALSE),"")</f>
        <v/>
      </c>
      <c r="AK3" s="4" t="str">
        <f>IF(ISNUMBER(I3),I3-VLOOKUP(LEFT($A3,FIND(":",$A3,1))&amp;"copy number",$A$3:$AC$386,9,FALSE),"")</f>
        <v/>
      </c>
      <c r="AL3" s="4" t="str">
        <f>IF(ISNUMBER(J3),J3-VLOOKUP(LEFT($A3,FIND(":",$A3,1))&amp;"copy number",$A$3:$AC$386,10,FALSE),"")</f>
        <v/>
      </c>
      <c r="AM3" s="4" t="str">
        <f>IF(ISNUMBER(K3),K3-VLOOKUP(LEFT($A3,FIND(":",$A3,1))&amp;"copy number",$A$3:$AC$386,11,FALSE),"")</f>
        <v/>
      </c>
      <c r="AN3" s="4" t="str">
        <f>IF(ISNUMBER(L3),L3-VLOOKUP(LEFT($A3,FIND(":",$A3,1))&amp;"copy number",$A$3:$AC$386,12,FALSE),"")</f>
        <v/>
      </c>
      <c r="AO3" s="4" t="str">
        <f>IF(ISNUMBER(M3),M3-VLOOKUP(LEFT($A3,FIND(":",$A3,1))&amp;"copy number",$A$3:$AC$386,13,FALSE),"")</f>
        <v/>
      </c>
      <c r="AP3" s="4" t="str">
        <f>IF(ISNUMBER(N3),N3-VLOOKUP(LEFT($A3,FIND(":",$A3,1))&amp;"copy number",$A$3:$AC$386,14,FALSE),"")</f>
        <v/>
      </c>
      <c r="AQ3" s="4" t="str">
        <f>IF(ISNUMBER(O3),O3-VLOOKUP(LEFT($A3,FIND(":",$A3,1))&amp;"copy number",$A$3:$AC$386,15,FALSE),"")</f>
        <v/>
      </c>
      <c r="AR3" s="4">
        <f>IFERROR(ROUND(3*STDEV(AF3:AQ3),2),0)</f>
        <v>0</v>
      </c>
      <c r="AS3" s="4">
        <f>ROUND(AVERAGE(AF3:AQ3),2)</f>
        <v>9</v>
      </c>
      <c r="AU3" s="4" t="s">
        <v>18</v>
      </c>
      <c r="AV3" s="4">
        <f>IF(ISNUMBER(R3),R3-VLOOKUP(LEFT($A3,FIND(":",$A3,1))&amp;"copy number",$A$3:$AC$386,18,FALSE),"")</f>
        <v>8.4699999999999989</v>
      </c>
      <c r="AW3" s="4">
        <f>IF(ISNUMBER(S3),S3-VLOOKUP(LEFT($A3,FIND(":",$A3,1))&amp;"copy number",$A$3:$AC$386,19,FALSE),"")</f>
        <v>9</v>
      </c>
      <c r="AX3" s="4" t="str">
        <f>IF(ISNUMBER(T3),T3-VLOOKUP(LEFT($A3,FIND(":",$A3,1))&amp;"copy number",$A$3:$AC$386,20,FALSE),"")</f>
        <v/>
      </c>
      <c r="AY3" s="4" t="str">
        <f>IF(ISNUMBER(U3),U3-VLOOKUP(LEFT($A3,FIND(":",$A3,1))&amp;"copy number",$A$3:$AC$386,21,FALSE),"")</f>
        <v/>
      </c>
      <c r="AZ3" s="4" t="str">
        <f>IF(ISNUMBER(V3),V3-VLOOKUP(LEFT($A3,FIND(":",$A3,1))&amp;"copy number",$A$3:$AC$386,22,FALSE),"")</f>
        <v/>
      </c>
      <c r="BA3" s="4" t="str">
        <f>IF(ISNUMBER(W3),W3-VLOOKUP(LEFT($A3,FIND(":",$A3,1))&amp;"copy number",$A$3:$AC$386,23,FALSE),"")</f>
        <v/>
      </c>
      <c r="BB3" s="4" t="str">
        <f>IF(ISNUMBER(X3),X3-VLOOKUP(LEFT($A3,FIND(":",$A3,1))&amp;"copy number",$A$3:$AC$386,24,FALSE),"")</f>
        <v/>
      </c>
      <c r="BC3" s="4" t="str">
        <f>IF(ISNUMBER(Y3),Y3-VLOOKUP(LEFT($A3,FIND(":",$A3,1))&amp;"copy number",$A$3:$AC$386,25,FALSE),"")</f>
        <v/>
      </c>
      <c r="BD3" s="4" t="str">
        <f>IF(ISNUMBER(Z3),Z3-VLOOKUP(LEFT($A3,FIND(":",$A3,1))&amp;"copy number",$A$3:$AC$386,26,FALSE),"")</f>
        <v/>
      </c>
      <c r="BE3" s="4" t="str">
        <f>IF(ISNUMBER(AA3),AA3-VLOOKUP(LEFT($A3,FIND(":",$A3,1))&amp;"copy number",$A$3:$AC$386,27,FALSE),"")</f>
        <v/>
      </c>
      <c r="BF3" s="4" t="str">
        <f>IF(ISNUMBER(AB3),AB3-VLOOKUP(LEFT($A3,FIND(":",$A3,1))&amp;"copy number",$A$3:$AC$386,28,FALSE),"")</f>
        <v/>
      </c>
      <c r="BG3" s="4" t="str">
        <f>IF(ISNUMBER(AC3),AC3-VLOOKUP(LEFT($A3,FIND(":",$A3,1))&amp;"copy number",$A$3:$AC$386,29,FALSE),"")</f>
        <v/>
      </c>
      <c r="BI3" s="4" t="s">
        <v>18</v>
      </c>
      <c r="BJ3" s="4">
        <f t="shared" ref="BJ3:BU3" si="0">IF(ISNUMBER(R3),IF(R3&gt;=MEDIAN($R3:$AC3),AV3,""),"")</f>
        <v>8.4699999999999989</v>
      </c>
      <c r="BK3" s="4">
        <f t="shared" si="0"/>
        <v>9</v>
      </c>
      <c r="BL3" s="4" t="str">
        <f t="shared" si="0"/>
        <v/>
      </c>
      <c r="BM3" s="4" t="str">
        <f t="shared" si="0"/>
        <v/>
      </c>
      <c r="BN3" s="4" t="str">
        <f t="shared" si="0"/>
        <v/>
      </c>
      <c r="BO3" s="4" t="str">
        <f t="shared" si="0"/>
        <v/>
      </c>
      <c r="BP3" s="4" t="str">
        <f t="shared" si="0"/>
        <v/>
      </c>
      <c r="BQ3" s="4" t="str">
        <f t="shared" si="0"/>
        <v/>
      </c>
      <c r="BR3" s="4" t="str">
        <f t="shared" si="0"/>
        <v/>
      </c>
      <c r="BS3" s="4" t="str">
        <f t="shared" si="0"/>
        <v/>
      </c>
      <c r="BT3" s="4" t="str">
        <f t="shared" si="0"/>
        <v/>
      </c>
      <c r="BU3" s="4" t="str">
        <f t="shared" si="0"/>
        <v/>
      </c>
      <c r="BV3" s="4">
        <f>IFERROR(ROUND(3*STDEV(BJ3:BU3),2),0)</f>
        <v>1.1200000000000001</v>
      </c>
      <c r="BW3" s="4">
        <f>ROUND(AVERAGE(BJ3:BU3),2)</f>
        <v>8.74</v>
      </c>
      <c r="BY3" s="4" t="s">
        <v>18</v>
      </c>
      <c r="BZ3" s="4">
        <f>IF(ISNUMBER(AV3),AV3-$BW3,"")</f>
        <v>-0.27000000000000135</v>
      </c>
      <c r="CA3" s="4">
        <f t="shared" ref="CA3:CK3" si="1">IF(ISNUMBER(AW3),AW3-$BW3,"")</f>
        <v>0.25999999999999979</v>
      </c>
      <c r="CB3" s="4" t="str">
        <f t="shared" si="1"/>
        <v/>
      </c>
      <c r="CC3" s="4" t="str">
        <f t="shared" si="1"/>
        <v/>
      </c>
      <c r="CD3" s="4" t="str">
        <f t="shared" si="1"/>
        <v/>
      </c>
      <c r="CE3" s="4" t="str">
        <f t="shared" si="1"/>
        <v/>
      </c>
      <c r="CF3" s="4" t="str">
        <f t="shared" si="1"/>
        <v/>
      </c>
      <c r="CG3" s="4" t="str">
        <f t="shared" si="1"/>
        <v/>
      </c>
      <c r="CH3" s="4" t="str">
        <f t="shared" si="1"/>
        <v/>
      </c>
      <c r="CI3" s="4" t="str">
        <f t="shared" si="1"/>
        <v/>
      </c>
      <c r="CJ3" s="4" t="str">
        <f t="shared" si="1"/>
        <v/>
      </c>
      <c r="CK3" s="4" t="str">
        <f t="shared" si="1"/>
        <v/>
      </c>
      <c r="CM3" s="4" t="s">
        <v>18</v>
      </c>
      <c r="CN3" s="4" t="str">
        <f>IF(ISNUMBER(BZ3), IF($BV3&gt;VLOOKUP('Gene Table'!$G$2,'Array Content'!$A$2:$B$3,2,FALSE),IF(BZ3&lt;-$BV3,"mutant","WT"),IF(BZ3&lt;-VLOOKUP('Gene Table'!$G$2,'Array Content'!$A$2:$B$3,2,FALSE),"Mutant","WT")),"")</f>
        <v>WT</v>
      </c>
      <c r="CO3" s="4" t="str">
        <f>IF(ISNUMBER(CA3), IF($BV3&gt;VLOOKUP('Gene Table'!$G$2,'Array Content'!$A$2:$B$3,2,FALSE),IF(CA3&lt;-$BV3,"mutant","WT"),IF(CA3&lt;-VLOOKUP('Gene Table'!$G$2,'Array Content'!$A$2:$B$3,2,FALSE),"Mutant","WT")),"")</f>
        <v>WT</v>
      </c>
      <c r="CP3" s="4" t="str">
        <f>IF(ISNUMBER(CB3), IF($BV3&gt;VLOOKUP('Gene Table'!$G$2,'Array Content'!$A$2:$B$3,2,FALSE),IF(CB3&lt;-$BV3,"mutant","WT"),IF(CB3&lt;-VLOOKUP('Gene Table'!$G$2,'Array Content'!$A$2:$B$3,2,FALSE),"Mutant","WT")),"")</f>
        <v/>
      </c>
      <c r="CQ3" s="4" t="str">
        <f>IF(ISNUMBER(CC3), IF($BV3&gt;VLOOKUP('Gene Table'!$G$2,'Array Content'!$A$2:$B$3,2,FALSE),IF(CC3&lt;-$BV3,"mutant","WT"),IF(CC3&lt;-VLOOKUP('Gene Table'!$G$2,'Array Content'!$A$2:$B$3,2,FALSE),"Mutant","WT")),"")</f>
        <v/>
      </c>
      <c r="CR3" s="4" t="str">
        <f>IF(ISNUMBER(CD3), IF($BV3&gt;VLOOKUP('Gene Table'!$G$2,'Array Content'!$A$2:$B$3,2,FALSE),IF(CD3&lt;-$BV3,"mutant","WT"),IF(CD3&lt;-VLOOKUP('Gene Table'!$G$2,'Array Content'!$A$2:$B$3,2,FALSE),"Mutant","WT")),"")</f>
        <v/>
      </c>
      <c r="CS3" s="4" t="str">
        <f>IF(ISNUMBER(CE3), IF($BV3&gt;VLOOKUP('Gene Table'!$G$2,'Array Content'!$A$2:$B$3,2,FALSE),IF(CE3&lt;-$BV3,"mutant","WT"),IF(CE3&lt;-VLOOKUP('Gene Table'!$G$2,'Array Content'!$A$2:$B$3,2,FALSE),"Mutant","WT")),"")</f>
        <v/>
      </c>
      <c r="CT3" s="4" t="str">
        <f>IF(ISNUMBER(CF3), IF($BV3&gt;VLOOKUP('Gene Table'!$G$2,'Array Content'!$A$2:$B$3,2,FALSE),IF(CF3&lt;-$BV3,"mutant","WT"),IF(CF3&lt;-VLOOKUP('Gene Table'!$G$2,'Array Content'!$A$2:$B$3,2,FALSE),"Mutant","WT")),"")</f>
        <v/>
      </c>
      <c r="CU3" s="4" t="str">
        <f>IF(ISNUMBER(CG3), IF($BV3&gt;VLOOKUP('Gene Table'!$G$2,'Array Content'!$A$2:$B$3,2,FALSE),IF(CG3&lt;-$BV3,"mutant","WT"),IF(CG3&lt;-VLOOKUP('Gene Table'!$G$2,'Array Content'!$A$2:$B$3,2,FALSE),"Mutant","WT")),"")</f>
        <v/>
      </c>
      <c r="CV3" s="4" t="str">
        <f>IF(ISNUMBER(CH3), IF($BV3&gt;VLOOKUP('Gene Table'!$G$2,'Array Content'!$A$2:$B$3,2,FALSE),IF(CH3&lt;-$BV3,"mutant","WT"),IF(CH3&lt;-VLOOKUP('Gene Table'!$G$2,'Array Content'!$A$2:$B$3,2,FALSE),"Mutant","WT")),"")</f>
        <v/>
      </c>
      <c r="CW3" s="4" t="str">
        <f>IF(ISNUMBER(CI3), IF($BV3&gt;VLOOKUP('Gene Table'!$G$2,'Array Content'!$A$2:$B$3,2,FALSE),IF(CI3&lt;-$BV3,"mutant","WT"),IF(CI3&lt;-VLOOKUP('Gene Table'!$G$2,'Array Content'!$A$2:$B$3,2,FALSE),"Mutant","WT")),"")</f>
        <v/>
      </c>
      <c r="CX3" s="4" t="str">
        <f>IF(ISNUMBER(CJ3), IF($BV3&gt;VLOOKUP('Gene Table'!$G$2,'Array Content'!$A$2:$B$3,2,FALSE),IF(CJ3&lt;-$BV3,"mutant","WT"),IF(CJ3&lt;-VLOOKUP('Gene Table'!$G$2,'Array Content'!$A$2:$B$3,2,FALSE),"Mutant","WT")),"")</f>
        <v/>
      </c>
      <c r="CY3" s="4" t="str">
        <f>IF(ISNUMBER(CK3), IF($BV3&gt;VLOOKUP('Gene Table'!$G$2,'Array Content'!$A$2:$B$3,2,FALSE),IF(CK3&lt;-$BV3,"mutant","WT"),IF(CK3&lt;-VLOOKUP('Gene Table'!$G$2,'Array Content'!$A$2:$B$3,2,FALSE),"Mutant","WT")),"")</f>
        <v/>
      </c>
      <c r="DA3" s="4" t="s">
        <v>18</v>
      </c>
      <c r="DB3" s="4">
        <f>IF(ISNUMBER(AV3),AV3-$AS3,"")</f>
        <v>-0.53000000000000114</v>
      </c>
      <c r="DC3" s="4">
        <f t="shared" ref="DC3:DM3" si="2">IF(ISNUMBER(AW3),AW3-$AS3,"")</f>
        <v>0</v>
      </c>
      <c r="DD3" s="4" t="str">
        <f t="shared" si="2"/>
        <v/>
      </c>
      <c r="DE3" s="4" t="str">
        <f t="shared" si="2"/>
        <v/>
      </c>
      <c r="DF3" s="4" t="str">
        <f t="shared" si="2"/>
        <v/>
      </c>
      <c r="DG3" s="4" t="str">
        <f t="shared" si="2"/>
        <v/>
      </c>
      <c r="DH3" s="4" t="str">
        <f t="shared" si="2"/>
        <v/>
      </c>
      <c r="DI3" s="4" t="str">
        <f t="shared" si="2"/>
        <v/>
      </c>
      <c r="DJ3" s="4" t="str">
        <f t="shared" si="2"/>
        <v/>
      </c>
      <c r="DK3" s="4" t="str">
        <f t="shared" si="2"/>
        <v/>
      </c>
      <c r="DL3" s="4" t="str">
        <f t="shared" si="2"/>
        <v/>
      </c>
      <c r="DM3" s="4" t="str">
        <f t="shared" si="2"/>
        <v/>
      </c>
      <c r="DO3" s="4" t="s">
        <v>18</v>
      </c>
      <c r="DP3" s="4" t="str">
        <f>IF(ISNUMBER(DB3), IF($AR3&gt;VLOOKUP('Gene Table'!$G$2,'Array Content'!$A$2:$B$3,2,FALSE),IF(DB3&lt;-$AR3,"mutant","WT"),IF(DB3&lt;-VLOOKUP('Gene Table'!$G$2,'Array Content'!$A$2:$B$3,2,FALSE),"Mutant","WT")),"")</f>
        <v>WT</v>
      </c>
      <c r="DQ3" s="4" t="str">
        <f>IF(ISNUMBER(DC3), IF($AR3&gt;VLOOKUP('Gene Table'!$G$2,'Array Content'!$A$2:$B$3,2,FALSE),IF(DC3&lt;-$AR3,"mutant","WT"),IF(DC3&lt;-VLOOKUP('Gene Table'!$G$2,'Array Content'!$A$2:$B$3,2,FALSE),"Mutant","WT")),"")</f>
        <v>WT</v>
      </c>
      <c r="DR3" s="4" t="str">
        <f>IF(ISNUMBER(DD3), IF($AR3&gt;VLOOKUP('Gene Table'!$G$2,'Array Content'!$A$2:$B$3,2,FALSE),IF(DD3&lt;-$AR3,"mutant","WT"),IF(DD3&lt;-VLOOKUP('Gene Table'!$G$2,'Array Content'!$A$2:$B$3,2,FALSE),"Mutant","WT")),"")</f>
        <v/>
      </c>
      <c r="DS3" s="4" t="str">
        <f>IF(ISNUMBER(DE3), IF($AR3&gt;VLOOKUP('Gene Table'!$G$2,'Array Content'!$A$2:$B$3,2,FALSE),IF(DE3&lt;-$AR3,"mutant","WT"),IF(DE3&lt;-VLOOKUP('Gene Table'!$G$2,'Array Content'!$A$2:$B$3,2,FALSE),"Mutant","WT")),"")</f>
        <v/>
      </c>
      <c r="DT3" s="4" t="str">
        <f>IF(ISNUMBER(DF3), IF($AR3&gt;VLOOKUP('Gene Table'!$G$2,'Array Content'!$A$2:$B$3,2,FALSE),IF(DF3&lt;-$AR3,"mutant","WT"),IF(DF3&lt;-VLOOKUP('Gene Table'!$G$2,'Array Content'!$A$2:$B$3,2,FALSE),"Mutant","WT")),"")</f>
        <v/>
      </c>
      <c r="DU3" s="4" t="str">
        <f>IF(ISNUMBER(DG3), IF($AR3&gt;VLOOKUP('Gene Table'!$G$2,'Array Content'!$A$2:$B$3,2,FALSE),IF(DG3&lt;-$AR3,"mutant","WT"),IF(DG3&lt;-VLOOKUP('Gene Table'!$G$2,'Array Content'!$A$2:$B$3,2,FALSE),"Mutant","WT")),"")</f>
        <v/>
      </c>
      <c r="DV3" s="4" t="str">
        <f>IF(ISNUMBER(DH3), IF($AR3&gt;VLOOKUP('Gene Table'!$G$2,'Array Content'!$A$2:$B$3,2,FALSE),IF(DH3&lt;-$AR3,"mutant","WT"),IF(DH3&lt;-VLOOKUP('Gene Table'!$G$2,'Array Content'!$A$2:$B$3,2,FALSE),"Mutant","WT")),"")</f>
        <v/>
      </c>
      <c r="DW3" s="4" t="str">
        <f>IF(ISNUMBER(DI3), IF($AR3&gt;VLOOKUP('Gene Table'!$G$2,'Array Content'!$A$2:$B$3,2,FALSE),IF(DI3&lt;-$AR3,"mutant","WT"),IF(DI3&lt;-VLOOKUP('Gene Table'!$G$2,'Array Content'!$A$2:$B$3,2,FALSE),"Mutant","WT")),"")</f>
        <v/>
      </c>
      <c r="DX3" s="4" t="str">
        <f>IF(ISNUMBER(DJ3), IF($AR3&gt;VLOOKUP('Gene Table'!$G$2,'Array Content'!$A$2:$B$3,2,FALSE),IF(DJ3&lt;-$AR3,"mutant","WT"),IF(DJ3&lt;-VLOOKUP('Gene Table'!$G$2,'Array Content'!$A$2:$B$3,2,FALSE),"Mutant","WT")),"")</f>
        <v/>
      </c>
      <c r="DY3" s="4" t="str">
        <f>IF(ISNUMBER(DK3), IF($AR3&gt;VLOOKUP('Gene Table'!$G$2,'Array Content'!$A$2:$B$3,2,FALSE),IF(DK3&lt;-$AR3,"mutant","WT"),IF(DK3&lt;-VLOOKUP('Gene Table'!$G$2,'Array Content'!$A$2:$B$3,2,FALSE),"Mutant","WT")),"")</f>
        <v/>
      </c>
      <c r="DZ3" s="4" t="str">
        <f>IF(ISNUMBER(DL3), IF($AR3&gt;VLOOKUP('Gene Table'!$G$2,'Array Content'!$A$2:$B$3,2,FALSE),IF(DL3&lt;-$AR3,"mutant","WT"),IF(DL3&lt;-VLOOKUP('Gene Table'!$G$2,'Array Content'!$A$2:$B$3,2,FALSE),"Mutant","WT")),"")</f>
        <v/>
      </c>
      <c r="EA3" s="4" t="str">
        <f>IF(ISNUMBER(DM3), IF($AR3&gt;VLOOKUP('Gene Table'!$G$2,'Array Content'!$A$2:$B$3,2,FALSE),IF(DM3&lt;-$AR3,"mutant","WT"),IF(DM3&lt;-VLOOKUP('Gene Table'!$G$2,'Array Content'!$A$2:$B$3,2,FALSE),"Mutant","WT")),"")</f>
        <v/>
      </c>
      <c r="EC3" s="4" t="s">
        <v>18</v>
      </c>
      <c r="ED3" s="4" t="str">
        <f>IF('Gene Table'!$D3="copy number",D3,"")</f>
        <v/>
      </c>
      <c r="EE3" s="4" t="str">
        <f>IF('Gene Table'!$D3="copy number",E3,"")</f>
        <v/>
      </c>
      <c r="EF3" s="4" t="str">
        <f>IF('Gene Table'!$D3="copy number",F3,"")</f>
        <v/>
      </c>
      <c r="EG3" s="4" t="str">
        <f>IF('Gene Table'!$D3="copy number",G3,"")</f>
        <v/>
      </c>
      <c r="EH3" s="4" t="str">
        <f>IF('Gene Table'!$D3="copy number",H3,"")</f>
        <v/>
      </c>
      <c r="EI3" s="4" t="str">
        <f>IF('Gene Table'!$D3="copy number",I3,"")</f>
        <v/>
      </c>
      <c r="EJ3" s="4" t="str">
        <f>IF('Gene Table'!$D3="copy number",J3,"")</f>
        <v/>
      </c>
      <c r="EK3" s="4" t="str">
        <f>IF('Gene Table'!$D3="copy number",K3,"")</f>
        <v/>
      </c>
      <c r="EL3" s="4" t="str">
        <f>IF('Gene Table'!$D3="copy number",L3,"")</f>
        <v/>
      </c>
      <c r="EM3" s="4" t="str">
        <f>IF('Gene Table'!$D3="copy number",M3,"")</f>
        <v/>
      </c>
      <c r="EN3" s="4" t="str">
        <f>IF('Gene Table'!$D3="copy number",N3,"")</f>
        <v/>
      </c>
      <c r="EO3" s="4" t="str">
        <f>IF('Gene Table'!$D3="copy number",O3,"")</f>
        <v/>
      </c>
      <c r="EQ3" s="4" t="s">
        <v>18</v>
      </c>
      <c r="ER3" s="4" t="str">
        <f>IF('Gene Table'!$D3="copy number",R3,"")</f>
        <v/>
      </c>
      <c r="ES3" s="4" t="str">
        <f>IF('Gene Table'!$D3="copy number",S3,"")</f>
        <v/>
      </c>
      <c r="ET3" s="4" t="str">
        <f>IF('Gene Table'!$D3="copy number",T3,"")</f>
        <v/>
      </c>
      <c r="EU3" s="4" t="str">
        <f>IF('Gene Table'!$D3="copy number",U3,"")</f>
        <v/>
      </c>
      <c r="EV3" s="4" t="str">
        <f>IF('Gene Table'!$D3="copy number",V3,"")</f>
        <v/>
      </c>
      <c r="EW3" s="4" t="str">
        <f>IF('Gene Table'!$D3="copy number",W3,"")</f>
        <v/>
      </c>
      <c r="EX3" s="4" t="str">
        <f>IF('Gene Table'!$D3="copy number",X3,"")</f>
        <v/>
      </c>
      <c r="EY3" s="4" t="str">
        <f>IF('Gene Table'!$D3="copy number",Y3,"")</f>
        <v/>
      </c>
      <c r="EZ3" s="4" t="str">
        <f>IF('Gene Table'!$D3="copy number",Z3,"")</f>
        <v/>
      </c>
      <c r="FA3" s="4" t="str">
        <f>IF('Gene Table'!$D3="copy number",AA3,"")</f>
        <v/>
      </c>
      <c r="FB3" s="4" t="str">
        <f>IF('Gene Table'!$D3="copy number",AB3,"")</f>
        <v/>
      </c>
      <c r="FC3" s="4" t="str">
        <f>IF('Gene Table'!$D3="copy number",AC3,"")</f>
        <v/>
      </c>
      <c r="FE3" s="4" t="s">
        <v>18</v>
      </c>
      <c r="FF3" s="4" t="str">
        <f>IF('Gene Table'!$C3="SMPC",D3,"")</f>
        <v/>
      </c>
      <c r="FG3" s="4" t="str">
        <f>IF('Gene Table'!$C3="SMPC",E3,"")</f>
        <v/>
      </c>
      <c r="FH3" s="4" t="str">
        <f>IF('Gene Table'!$C3="SMPC",F3,"")</f>
        <v/>
      </c>
      <c r="FI3" s="4" t="str">
        <f>IF('Gene Table'!$C3="SMPC",G3,"")</f>
        <v/>
      </c>
      <c r="FJ3" s="4" t="str">
        <f>IF('Gene Table'!$C3="SMPC",H3,"")</f>
        <v/>
      </c>
      <c r="FK3" s="4" t="str">
        <f>IF('Gene Table'!$C3="SMPC",I3,"")</f>
        <v/>
      </c>
      <c r="FL3" s="4" t="str">
        <f>IF('Gene Table'!$C3="SMPC",J3,"")</f>
        <v/>
      </c>
      <c r="FM3" s="4" t="str">
        <f>IF('Gene Table'!$C3="SMPC",K3,"")</f>
        <v/>
      </c>
      <c r="FN3" s="4" t="str">
        <f>IF('Gene Table'!$C3="SMPC",L3,"")</f>
        <v/>
      </c>
      <c r="FO3" s="4" t="str">
        <f>IF('Gene Table'!$C3="SMPC",M3,"")</f>
        <v/>
      </c>
      <c r="FP3" s="4" t="str">
        <f>IF('Gene Table'!$C3="SMPC",N3,"")</f>
        <v/>
      </c>
      <c r="FQ3" s="4" t="str">
        <f>IF('Gene Table'!$C3="SMPC",O3,"")</f>
        <v/>
      </c>
      <c r="FS3" s="4" t="s">
        <v>18</v>
      </c>
      <c r="FT3" s="4" t="str">
        <f>IF('Gene Table'!$C3="SMPC",R3,"")</f>
        <v/>
      </c>
      <c r="FU3" s="4" t="str">
        <f>IF('Gene Table'!$C3="SMPC",S3,"")</f>
        <v/>
      </c>
      <c r="FV3" s="4" t="str">
        <f>IF('Gene Table'!$C3="SMPC",T3,"")</f>
        <v/>
      </c>
      <c r="FW3" s="4" t="str">
        <f>IF('Gene Table'!$C3="SMPC",U3,"")</f>
        <v/>
      </c>
      <c r="FX3" s="4" t="str">
        <f>IF('Gene Table'!$C3="SMPC",V3,"")</f>
        <v/>
      </c>
      <c r="FY3" s="4" t="str">
        <f>IF('Gene Table'!$C3="SMPC",W3,"")</f>
        <v/>
      </c>
      <c r="FZ3" s="4" t="str">
        <f>IF('Gene Table'!$C3="SMPC",X3,"")</f>
        <v/>
      </c>
      <c r="GA3" s="4" t="str">
        <f>IF('Gene Table'!$C3="SMPC",Y3,"")</f>
        <v/>
      </c>
      <c r="GB3" s="4" t="str">
        <f>IF('Gene Table'!$C3="SMPC",Z3,"")</f>
        <v/>
      </c>
      <c r="GC3" s="4" t="str">
        <f>IF('Gene Table'!$C3="SMPC",AA3,"")</f>
        <v/>
      </c>
      <c r="GD3" s="4" t="str">
        <f>IF('Gene Table'!$C3="SMPC",AB3,"")</f>
        <v/>
      </c>
      <c r="GE3" s="4" t="str">
        <f>IF('Gene Table'!$C3="SMPC",AC3,"")</f>
        <v/>
      </c>
    </row>
    <row r="4" spans="1:187" ht="15" customHeight="1" x14ac:dyDescent="0.25">
      <c r="A4" s="4" t="str">
        <f>'Gene Table'!C4&amp;":"&amp;'Gene Table'!D4</f>
        <v>APC:c.3340C&gt;T</v>
      </c>
      <c r="B4" s="4">
        <f>IF('Gene Table'!$G$5="NO",IF(ISNUMBER(MATCH('Gene Table'!E4,'Array Content'!$M$2:$M$941,0)),VLOOKUP('Gene Table'!E4,'Array Content'!$M$2:$O$941,2,FALSE),35),IF('Gene Table'!$G$5="YES",IF(ISNUMBER(MATCH('Gene Table'!E4,'Array Content'!$M$2:$M$941,0)),VLOOKUP('Gene Table'!E4,'Array Content'!$M$2:$O$941,3,FALSE),35),"OOPS"))</f>
        <v>36</v>
      </c>
      <c r="C4" s="4" t="s">
        <v>22</v>
      </c>
      <c r="D4" s="29">
        <f>IF('Control Sample Data'!D3="","",IF(SUM('Control Sample Data'!D$2:D$97)&gt;10,IF(AND(ISNUMBER('Control Sample Data'!D3),'Control Sample Data'!D3&lt;$B4, 'Control Sample Data'!D3&gt;0),'Control Sample Data'!D3,$B4),""))</f>
        <v>35</v>
      </c>
      <c r="E4" s="29">
        <f>IF('Control Sample Data'!E3="","",IF(SUM('Control Sample Data'!E$2:E$97)&gt;10,IF(AND(ISNUMBER('Control Sample Data'!E3),'Control Sample Data'!E3&lt;$B4, 'Control Sample Data'!E3&gt;0),'Control Sample Data'!E3,$B4),""))</f>
        <v>35</v>
      </c>
      <c r="F4" s="29" t="str">
        <f>IF('Control Sample Data'!F3="","",IF(SUM('Control Sample Data'!F$2:F$97)&gt;10,IF(AND(ISNUMBER('Control Sample Data'!F3),'Control Sample Data'!F3&lt;$B4, 'Control Sample Data'!F3&gt;0),'Control Sample Data'!F3,$B4),""))</f>
        <v/>
      </c>
      <c r="G4" s="29" t="str">
        <f>IF('Control Sample Data'!G3="","",IF(SUM('Control Sample Data'!G$2:G$97)&gt;10,IF(AND(ISNUMBER('Control Sample Data'!G3),'Control Sample Data'!G3&lt;$B4, 'Control Sample Data'!G3&gt;0),'Control Sample Data'!G3,$B4),""))</f>
        <v/>
      </c>
      <c r="H4" s="29" t="str">
        <f>IF('Control Sample Data'!H3="","",IF(SUM('Control Sample Data'!H$2:H$97)&gt;10,IF(AND(ISNUMBER('Control Sample Data'!H3),'Control Sample Data'!H3&lt;$B4, 'Control Sample Data'!H3&gt;0),'Control Sample Data'!H3,$B4),""))</f>
        <v/>
      </c>
      <c r="I4" s="29" t="str">
        <f>IF('Control Sample Data'!I3="","",IF(SUM('Control Sample Data'!I$2:I$97)&gt;10,IF(AND(ISNUMBER('Control Sample Data'!I3),'Control Sample Data'!I3&lt;$B4, 'Control Sample Data'!I3&gt;0),'Control Sample Data'!I3,$B4),""))</f>
        <v/>
      </c>
      <c r="J4" s="29" t="str">
        <f>IF('Control Sample Data'!J3="","",IF(SUM('Control Sample Data'!J$2:J$97)&gt;10,IF(AND(ISNUMBER('Control Sample Data'!J3),'Control Sample Data'!J3&lt;$B4, 'Control Sample Data'!J3&gt;0),'Control Sample Data'!J3,$B4),""))</f>
        <v/>
      </c>
      <c r="K4" s="29" t="str">
        <f>IF('Control Sample Data'!K3="","",IF(SUM('Control Sample Data'!K$2:K$97)&gt;10,IF(AND(ISNUMBER('Control Sample Data'!K3),'Control Sample Data'!K3&lt;$B4, 'Control Sample Data'!K3&gt;0),'Control Sample Data'!K3,$B4),""))</f>
        <v/>
      </c>
      <c r="L4" s="29" t="str">
        <f>IF('Control Sample Data'!L3="","",IF(SUM('Control Sample Data'!L$2:L$97)&gt;10,IF(AND(ISNUMBER('Control Sample Data'!L3),'Control Sample Data'!L3&lt;$B4, 'Control Sample Data'!L3&gt;0),'Control Sample Data'!L3,$B4),""))</f>
        <v/>
      </c>
      <c r="M4" s="29" t="str">
        <f>IF('Control Sample Data'!M3="","",IF(SUM('Control Sample Data'!M$2:M$97)&gt;10,IF(AND(ISNUMBER('Control Sample Data'!M3),'Control Sample Data'!M3&lt;$B4, 'Control Sample Data'!M3&gt;0),'Control Sample Data'!M3,$B4),""))</f>
        <v/>
      </c>
      <c r="N4" s="29" t="str">
        <f>IF('Control Sample Data'!N3="","",IF(SUM('Control Sample Data'!N$2:N$97)&gt;10,IF(AND(ISNUMBER('Control Sample Data'!N3),'Control Sample Data'!N3&lt;$B4, 'Control Sample Data'!N3&gt;0),'Control Sample Data'!N3,$B4),""))</f>
        <v/>
      </c>
      <c r="O4" s="29" t="str">
        <f>IF('Control Sample Data'!O3="","",IF(SUM('Control Sample Data'!O$2:O$97)&gt;10,IF(AND(ISNUMBER('Control Sample Data'!O3),'Control Sample Data'!O3&lt;$B4, 'Control Sample Data'!O3&gt;0),'Control Sample Data'!O3,$B4),""))</f>
        <v/>
      </c>
      <c r="Q4" s="4" t="s">
        <v>22</v>
      </c>
      <c r="R4" s="29">
        <f>IF('Test Sample Data'!D3="","",IF(SUM('Test Sample Data'!D$2:D$97)&gt;10,IF(AND(ISNUMBER('Test Sample Data'!D3),'Test Sample Data'!D3&lt;$B4, 'Test Sample Data'!D3&gt;0),'Test Sample Data'!D3,$B4),""))</f>
        <v>26.82</v>
      </c>
      <c r="S4" s="29">
        <f>IF('Test Sample Data'!E3="","",IF(SUM('Test Sample Data'!E$2:E$97)&gt;10,IF(AND(ISNUMBER('Test Sample Data'!E3),'Test Sample Data'!E3&lt;$B4, 'Test Sample Data'!E3&gt;0),'Test Sample Data'!E3,$B4),""))</f>
        <v>35</v>
      </c>
      <c r="T4" s="29" t="str">
        <f>IF('Test Sample Data'!F3="","",IF(SUM('Test Sample Data'!F$2:F$97)&gt;10,IF(AND(ISNUMBER('Test Sample Data'!F3),'Test Sample Data'!F3&lt;$B4, 'Test Sample Data'!F3&gt;0),'Test Sample Data'!F3,$B4),""))</f>
        <v/>
      </c>
      <c r="U4" s="29" t="str">
        <f>IF('Test Sample Data'!G3="","",IF(SUM('Test Sample Data'!G$2:G$97)&gt;10,IF(AND(ISNUMBER('Test Sample Data'!G3),'Test Sample Data'!G3&lt;$B4, 'Test Sample Data'!G3&gt;0),'Test Sample Data'!G3,$B4),""))</f>
        <v/>
      </c>
      <c r="V4" s="29" t="str">
        <f>IF('Test Sample Data'!H3="","",IF(SUM('Test Sample Data'!H$2:H$97)&gt;10,IF(AND(ISNUMBER('Test Sample Data'!H3),'Test Sample Data'!H3&lt;$B4, 'Test Sample Data'!H3&gt;0),'Test Sample Data'!H3,$B4),""))</f>
        <v/>
      </c>
      <c r="W4" s="29" t="str">
        <f>IF('Test Sample Data'!I3="","",IF(SUM('Test Sample Data'!I$2:I$97)&gt;10,IF(AND(ISNUMBER('Test Sample Data'!I3),'Test Sample Data'!I3&lt;$B4, 'Test Sample Data'!I3&gt;0),'Test Sample Data'!I3,$B4),""))</f>
        <v/>
      </c>
      <c r="X4" s="29" t="str">
        <f>IF('Test Sample Data'!J3="","",IF(SUM('Test Sample Data'!J$2:J$97)&gt;10,IF(AND(ISNUMBER('Test Sample Data'!J3),'Test Sample Data'!J3&lt;$B4, 'Test Sample Data'!J3&gt;0),'Test Sample Data'!J3,$B4),""))</f>
        <v/>
      </c>
      <c r="Y4" s="29" t="str">
        <f>IF('Test Sample Data'!K3="","",IF(SUM('Test Sample Data'!K$2:K$97)&gt;10,IF(AND(ISNUMBER('Test Sample Data'!K3),'Test Sample Data'!K3&lt;$B4, 'Test Sample Data'!K3&gt;0),'Test Sample Data'!K3,$B4),""))</f>
        <v/>
      </c>
      <c r="Z4" s="29" t="str">
        <f>IF('Test Sample Data'!L3="","",IF(SUM('Test Sample Data'!L$2:L$97)&gt;10,IF(AND(ISNUMBER('Test Sample Data'!L3),'Test Sample Data'!L3&lt;$B4, 'Test Sample Data'!L3&gt;0),'Test Sample Data'!L3,$B4),""))</f>
        <v/>
      </c>
      <c r="AA4" s="29" t="str">
        <f>IF('Test Sample Data'!M3="","",IF(SUM('Test Sample Data'!M$2:M$97)&gt;10,IF(AND(ISNUMBER('Test Sample Data'!M3),'Test Sample Data'!M3&lt;$B4, 'Test Sample Data'!M3&gt;0),'Test Sample Data'!M3,$B4),""))</f>
        <v/>
      </c>
      <c r="AB4" s="29" t="str">
        <f>IF('Test Sample Data'!N3="","",IF(SUM('Test Sample Data'!N$2:N$97)&gt;10,IF(AND(ISNUMBER('Test Sample Data'!N3),'Test Sample Data'!N3&lt;$B4, 'Test Sample Data'!N3&gt;0),'Test Sample Data'!N3,$B4),""))</f>
        <v/>
      </c>
      <c r="AC4" s="29" t="str">
        <f>IF('Test Sample Data'!O3="","",IF(SUM('Test Sample Data'!O$2:O$97)&gt;10,IF(AND(ISNUMBER('Test Sample Data'!O3),'Test Sample Data'!O3&lt;$B4, 'Test Sample Data'!O3&gt;0),'Test Sample Data'!O3,$B4),""))</f>
        <v/>
      </c>
      <c r="AE4" s="4" t="s">
        <v>22</v>
      </c>
      <c r="AF4" s="4">
        <f t="shared" ref="AF4:AF67" si="3">IF(ISNUMBER(D4),D4-VLOOKUP(LEFT($A4,FIND(":",$A4,1))&amp;"copy number",$A$3:$AC$386,4,FALSE),"")</f>
        <v>9</v>
      </c>
      <c r="AG4" s="4">
        <f t="shared" ref="AG4:AG67" si="4">IF(ISNUMBER(E4),E4-VLOOKUP(LEFT($A4,FIND(":",$A4,1))&amp;"copy number",$A$3:$AC$386,5,FALSE),"")</f>
        <v>9</v>
      </c>
      <c r="AH4" s="4" t="str">
        <f t="shared" ref="AH4:AH67" si="5">IF(ISNUMBER(F4),F4-VLOOKUP(LEFT($A4,FIND(":",$A4,1))&amp;"copy number",$A$3:$AC$386,6,FALSE),"")</f>
        <v/>
      </c>
      <c r="AI4" s="4" t="str">
        <f t="shared" ref="AI4:AI67" si="6">IF(ISNUMBER(G4),G4-VLOOKUP(LEFT($A4,FIND(":",$A4,1))&amp;"copy number",$A$3:$AC$386,7,FALSE),"")</f>
        <v/>
      </c>
      <c r="AJ4" s="4" t="str">
        <f t="shared" ref="AJ4:AJ67" si="7">IF(ISNUMBER(H4),H4-VLOOKUP(LEFT($A4,FIND(":",$A4,1))&amp;"copy number",$A$3:$AC$386,8,FALSE),"")</f>
        <v/>
      </c>
      <c r="AK4" s="4" t="str">
        <f t="shared" ref="AK4:AK67" si="8">IF(ISNUMBER(I4),I4-VLOOKUP(LEFT($A4,FIND(":",$A4,1))&amp;"copy number",$A$3:$AC$386,9,FALSE),"")</f>
        <v/>
      </c>
      <c r="AL4" s="4" t="str">
        <f t="shared" ref="AL4:AL67" si="9">IF(ISNUMBER(J4),J4-VLOOKUP(LEFT($A4,FIND(":",$A4,1))&amp;"copy number",$A$3:$AC$386,10,FALSE),"")</f>
        <v/>
      </c>
      <c r="AM4" s="4" t="str">
        <f t="shared" ref="AM4:AM67" si="10">IF(ISNUMBER(K4),K4-VLOOKUP(LEFT($A4,FIND(":",$A4,1))&amp;"copy number",$A$3:$AC$386,11,FALSE),"")</f>
        <v/>
      </c>
      <c r="AN4" s="4" t="str">
        <f t="shared" ref="AN4:AN67" si="11">IF(ISNUMBER(L4),L4-VLOOKUP(LEFT($A4,FIND(":",$A4,1))&amp;"copy number",$A$3:$AC$386,12,FALSE),"")</f>
        <v/>
      </c>
      <c r="AO4" s="4" t="str">
        <f t="shared" ref="AO4:AO67" si="12">IF(ISNUMBER(M4),M4-VLOOKUP(LEFT($A4,FIND(":",$A4,1))&amp;"copy number",$A$3:$AC$386,13,FALSE),"")</f>
        <v/>
      </c>
      <c r="AP4" s="4" t="str">
        <f t="shared" ref="AP4:AP67" si="13">IF(ISNUMBER(N4),N4-VLOOKUP(LEFT($A4,FIND(":",$A4,1))&amp;"copy number",$A$3:$AC$386,14,FALSE),"")</f>
        <v/>
      </c>
      <c r="AQ4" s="4" t="str">
        <f t="shared" ref="AQ4:AQ67" si="14">IF(ISNUMBER(O4),O4-VLOOKUP(LEFT($A4,FIND(":",$A4,1))&amp;"copy number",$A$3:$AC$386,15,FALSE),"")</f>
        <v/>
      </c>
      <c r="AR4" s="4">
        <f t="shared" ref="AR4:AR67" si="15">IFERROR(ROUND(3*STDEV(AF4:AQ4),2),0)</f>
        <v>0</v>
      </c>
      <c r="AS4" s="4">
        <f t="shared" ref="AS4:AS67" si="16">ROUND(AVERAGE(AF4:AQ4),2)</f>
        <v>9</v>
      </c>
      <c r="AU4" s="4" t="s">
        <v>22</v>
      </c>
      <c r="AV4" s="4">
        <f t="shared" ref="AV4:AV67" si="17">IF(ISNUMBER(R4),R4-VLOOKUP(LEFT($A4,FIND(":",$A4,1))&amp;"copy number",$A$3:$AC$386,18,FALSE),"")</f>
        <v>0.28999999999999915</v>
      </c>
      <c r="AW4" s="4">
        <f t="shared" ref="AW4:AW67" si="18">IF(ISNUMBER(S4),S4-VLOOKUP(LEFT($A4,FIND(":",$A4,1))&amp;"copy number",$A$3:$AC$386,19,FALSE),"")</f>
        <v>9</v>
      </c>
      <c r="AX4" s="4" t="str">
        <f t="shared" ref="AX4:AX67" si="19">IF(ISNUMBER(T4),T4-VLOOKUP(LEFT($A4,FIND(":",$A4,1))&amp;"copy number",$A$3:$AC$386,20,FALSE),"")</f>
        <v/>
      </c>
      <c r="AY4" s="4" t="str">
        <f t="shared" ref="AY4:AY67" si="20">IF(ISNUMBER(U4),U4-VLOOKUP(LEFT($A4,FIND(":",$A4,1))&amp;"copy number",$A$3:$AC$386,21,FALSE),"")</f>
        <v/>
      </c>
      <c r="AZ4" s="4" t="str">
        <f t="shared" ref="AZ4:AZ67" si="21">IF(ISNUMBER(V4),V4-VLOOKUP(LEFT($A4,FIND(":",$A4,1))&amp;"copy number",$A$3:$AC$386,22,FALSE),"")</f>
        <v/>
      </c>
      <c r="BA4" s="4" t="str">
        <f t="shared" ref="BA4:BA67" si="22">IF(ISNUMBER(W4),W4-VLOOKUP(LEFT($A4,FIND(":",$A4,1))&amp;"copy number",$A$3:$AC$386,23,FALSE),"")</f>
        <v/>
      </c>
      <c r="BB4" s="4" t="str">
        <f t="shared" ref="BB4:BB67" si="23">IF(ISNUMBER(X4),X4-VLOOKUP(LEFT($A4,FIND(":",$A4,1))&amp;"copy number",$A$3:$AC$386,24,FALSE),"")</f>
        <v/>
      </c>
      <c r="BC4" s="4" t="str">
        <f t="shared" ref="BC4:BC67" si="24">IF(ISNUMBER(Y4),Y4-VLOOKUP(LEFT($A4,FIND(":",$A4,1))&amp;"copy number",$A$3:$AC$386,25,FALSE),"")</f>
        <v/>
      </c>
      <c r="BD4" s="4" t="str">
        <f t="shared" ref="BD4:BD67" si="25">IF(ISNUMBER(Z4),Z4-VLOOKUP(LEFT($A4,FIND(":",$A4,1))&amp;"copy number",$A$3:$AC$386,26,FALSE),"")</f>
        <v/>
      </c>
      <c r="BE4" s="4" t="str">
        <f t="shared" ref="BE4:BE67" si="26">IF(ISNUMBER(AA4),AA4-VLOOKUP(LEFT($A4,FIND(":",$A4,1))&amp;"copy number",$A$3:$AC$386,27,FALSE),"")</f>
        <v/>
      </c>
      <c r="BF4" s="4" t="str">
        <f t="shared" ref="BF4:BF67" si="27">IF(ISNUMBER(AB4),AB4-VLOOKUP(LEFT($A4,FIND(":",$A4,1))&amp;"copy number",$A$3:$AC$386,28,FALSE),"")</f>
        <v/>
      </c>
      <c r="BG4" s="4" t="str">
        <f t="shared" ref="BG4:BG67" si="28">IF(ISNUMBER(AC4),AC4-VLOOKUP(LEFT($A4,FIND(":",$A4,1))&amp;"copy number",$A$3:$AC$386,29,FALSE),"")</f>
        <v/>
      </c>
      <c r="BI4" s="4" t="s">
        <v>22</v>
      </c>
      <c r="BJ4" s="4" t="str">
        <f t="shared" ref="BJ4:BJ67" si="29">IF(ISNUMBER(R4),IF(R4&gt;=MEDIAN($R4:$AC4),AV4,""),"")</f>
        <v/>
      </c>
      <c r="BK4" s="4">
        <f t="shared" ref="BK4:BK67" si="30">IF(ISNUMBER(S4),IF(S4&gt;=MEDIAN($R4:$AC4),AW4,""),"")</f>
        <v>9</v>
      </c>
      <c r="BL4" s="4" t="str">
        <f t="shared" ref="BL4:BL67" si="31">IF(ISNUMBER(T4),IF(T4&gt;=MEDIAN($R4:$AC4),AX4,""),"")</f>
        <v/>
      </c>
      <c r="BM4" s="4" t="str">
        <f t="shared" ref="BM4:BM67" si="32">IF(ISNUMBER(U4),IF(U4&gt;=MEDIAN($R4:$AC4),AY4,""),"")</f>
        <v/>
      </c>
      <c r="BN4" s="4" t="str">
        <f t="shared" ref="BN4:BN67" si="33">IF(ISNUMBER(V4),IF(V4&gt;=MEDIAN($R4:$AC4),AZ4,""),"")</f>
        <v/>
      </c>
      <c r="BO4" s="4" t="str">
        <f t="shared" ref="BO4:BO67" si="34">IF(ISNUMBER(W4),IF(W4&gt;=MEDIAN($R4:$AC4),BA4,""),"")</f>
        <v/>
      </c>
      <c r="BP4" s="4" t="str">
        <f t="shared" ref="BP4:BP67" si="35">IF(ISNUMBER(X4),IF(X4&gt;=MEDIAN($R4:$AC4),BB4,""),"")</f>
        <v/>
      </c>
      <c r="BQ4" s="4" t="str">
        <f t="shared" ref="BQ4:BQ67" si="36">IF(ISNUMBER(Y4),IF(Y4&gt;=MEDIAN($R4:$AC4),BC4,""),"")</f>
        <v/>
      </c>
      <c r="BR4" s="4" t="str">
        <f t="shared" ref="BR4:BR67" si="37">IF(ISNUMBER(Z4),IF(Z4&gt;=MEDIAN($R4:$AC4),BD4,""),"")</f>
        <v/>
      </c>
      <c r="BS4" s="4" t="str">
        <f t="shared" ref="BS4:BS67" si="38">IF(ISNUMBER(AA4),IF(AA4&gt;=MEDIAN($R4:$AC4),BE4,""),"")</f>
        <v/>
      </c>
      <c r="BT4" s="4" t="str">
        <f t="shared" ref="BT4:BT67" si="39">IF(ISNUMBER(AB4),IF(AB4&gt;=MEDIAN($R4:$AC4),BF4,""),"")</f>
        <v/>
      </c>
      <c r="BU4" s="4" t="str">
        <f t="shared" ref="BU4:BU67" si="40">IF(ISNUMBER(AC4),IF(AC4&gt;=MEDIAN($R4:$AC4),BG4,""),"")</f>
        <v/>
      </c>
      <c r="BV4" s="4">
        <f t="shared" ref="BV4:BV67" si="41">IFERROR(ROUND(3*STDEV(BJ4:BU4),2),0)</f>
        <v>0</v>
      </c>
      <c r="BW4" s="4">
        <f t="shared" ref="BW4:BW67" si="42">ROUND(AVERAGE(BJ4:BU4),2)</f>
        <v>9</v>
      </c>
      <c r="BY4" s="4" t="s">
        <v>22</v>
      </c>
      <c r="BZ4" s="4">
        <f t="shared" ref="BZ4:BZ67" si="43">IF(ISNUMBER(AV4),AV4-$BW4,"")</f>
        <v>-8.7100000000000009</v>
      </c>
      <c r="CA4" s="4">
        <f t="shared" ref="CA4:CA67" si="44">IF(ISNUMBER(AW4),AW4-$BW4,"")</f>
        <v>0</v>
      </c>
      <c r="CB4" s="4" t="str">
        <f t="shared" ref="CB4:CB67" si="45">IF(ISNUMBER(AX4),AX4-$BW4,"")</f>
        <v/>
      </c>
      <c r="CC4" s="4" t="str">
        <f t="shared" ref="CC4:CC67" si="46">IF(ISNUMBER(AY4),AY4-$BW4,"")</f>
        <v/>
      </c>
      <c r="CD4" s="4" t="str">
        <f t="shared" ref="CD4:CD67" si="47">IF(ISNUMBER(AZ4),AZ4-$BW4,"")</f>
        <v/>
      </c>
      <c r="CE4" s="4" t="str">
        <f t="shared" ref="CE4:CE67" si="48">IF(ISNUMBER(BA4),BA4-$BW4,"")</f>
        <v/>
      </c>
      <c r="CF4" s="4" t="str">
        <f t="shared" ref="CF4:CF67" si="49">IF(ISNUMBER(BB4),BB4-$BW4,"")</f>
        <v/>
      </c>
      <c r="CG4" s="4" t="str">
        <f t="shared" ref="CG4:CG67" si="50">IF(ISNUMBER(BC4),BC4-$BW4,"")</f>
        <v/>
      </c>
      <c r="CH4" s="4" t="str">
        <f t="shared" ref="CH4:CH67" si="51">IF(ISNUMBER(BD4),BD4-$BW4,"")</f>
        <v/>
      </c>
      <c r="CI4" s="4" t="str">
        <f t="shared" ref="CI4:CI67" si="52">IF(ISNUMBER(BE4),BE4-$BW4,"")</f>
        <v/>
      </c>
      <c r="CJ4" s="4" t="str">
        <f t="shared" ref="CJ4:CJ67" si="53">IF(ISNUMBER(BF4),BF4-$BW4,"")</f>
        <v/>
      </c>
      <c r="CK4" s="4" t="str">
        <f t="shared" ref="CK4:CK67" si="54">IF(ISNUMBER(BG4),BG4-$BW4,"")</f>
        <v/>
      </c>
      <c r="CM4" s="4" t="s">
        <v>22</v>
      </c>
      <c r="CN4" s="4" t="str">
        <f>IF(ISNUMBER(BZ4), IF($BV4&gt;VLOOKUP('Gene Table'!$G$2,'Array Content'!$A$2:$B$3,2,FALSE),IF(BZ4&lt;-$BV4,"mutant","WT"),IF(BZ4&lt;-VLOOKUP('Gene Table'!$G$2,'Array Content'!$A$2:$B$3,2,FALSE),"Mutant","WT")),"")</f>
        <v>Mutant</v>
      </c>
      <c r="CO4" s="4" t="str">
        <f>IF(ISNUMBER(CA4), IF($BV4&gt;VLOOKUP('Gene Table'!$G$2,'Array Content'!$A$2:$B$3,2,FALSE),IF(CA4&lt;-$BV4,"mutant","WT"),IF(CA4&lt;-VLOOKUP('Gene Table'!$G$2,'Array Content'!$A$2:$B$3,2,FALSE),"Mutant","WT")),"")</f>
        <v>WT</v>
      </c>
      <c r="CP4" s="4" t="str">
        <f>IF(ISNUMBER(CB4), IF($BV4&gt;VLOOKUP('Gene Table'!$G$2,'Array Content'!$A$2:$B$3,2,FALSE),IF(CB4&lt;-$BV4,"mutant","WT"),IF(CB4&lt;-VLOOKUP('Gene Table'!$G$2,'Array Content'!$A$2:$B$3,2,FALSE),"Mutant","WT")),"")</f>
        <v/>
      </c>
      <c r="CQ4" s="4" t="str">
        <f>IF(ISNUMBER(CC4), IF($BV4&gt;VLOOKUP('Gene Table'!$G$2,'Array Content'!$A$2:$B$3,2,FALSE),IF(CC4&lt;-$BV4,"mutant","WT"),IF(CC4&lt;-VLOOKUP('Gene Table'!$G$2,'Array Content'!$A$2:$B$3,2,FALSE),"Mutant","WT")),"")</f>
        <v/>
      </c>
      <c r="CR4" s="4" t="str">
        <f>IF(ISNUMBER(CD4), IF($BV4&gt;VLOOKUP('Gene Table'!$G$2,'Array Content'!$A$2:$B$3,2,FALSE),IF(CD4&lt;-$BV4,"mutant","WT"),IF(CD4&lt;-VLOOKUP('Gene Table'!$G$2,'Array Content'!$A$2:$B$3,2,FALSE),"Mutant","WT")),"")</f>
        <v/>
      </c>
      <c r="CS4" s="4" t="str">
        <f>IF(ISNUMBER(CE4), IF($BV4&gt;VLOOKUP('Gene Table'!$G$2,'Array Content'!$A$2:$B$3,2,FALSE),IF(CE4&lt;-$BV4,"mutant","WT"),IF(CE4&lt;-VLOOKUP('Gene Table'!$G$2,'Array Content'!$A$2:$B$3,2,FALSE),"Mutant","WT")),"")</f>
        <v/>
      </c>
      <c r="CT4" s="4" t="str">
        <f>IF(ISNUMBER(CF4), IF($BV4&gt;VLOOKUP('Gene Table'!$G$2,'Array Content'!$A$2:$B$3,2,FALSE),IF(CF4&lt;-$BV4,"mutant","WT"),IF(CF4&lt;-VLOOKUP('Gene Table'!$G$2,'Array Content'!$A$2:$B$3,2,FALSE),"Mutant","WT")),"")</f>
        <v/>
      </c>
      <c r="CU4" s="4" t="str">
        <f>IF(ISNUMBER(CG4), IF($BV4&gt;VLOOKUP('Gene Table'!$G$2,'Array Content'!$A$2:$B$3,2,FALSE),IF(CG4&lt;-$BV4,"mutant","WT"),IF(CG4&lt;-VLOOKUP('Gene Table'!$G$2,'Array Content'!$A$2:$B$3,2,FALSE),"Mutant","WT")),"")</f>
        <v/>
      </c>
      <c r="CV4" s="4" t="str">
        <f>IF(ISNUMBER(CH4), IF($BV4&gt;VLOOKUP('Gene Table'!$G$2,'Array Content'!$A$2:$B$3,2,FALSE),IF(CH4&lt;-$BV4,"mutant","WT"),IF(CH4&lt;-VLOOKUP('Gene Table'!$G$2,'Array Content'!$A$2:$B$3,2,FALSE),"Mutant","WT")),"")</f>
        <v/>
      </c>
      <c r="CW4" s="4" t="str">
        <f>IF(ISNUMBER(CI4), IF($BV4&gt;VLOOKUP('Gene Table'!$G$2,'Array Content'!$A$2:$B$3,2,FALSE),IF(CI4&lt;-$BV4,"mutant","WT"),IF(CI4&lt;-VLOOKUP('Gene Table'!$G$2,'Array Content'!$A$2:$B$3,2,FALSE),"Mutant","WT")),"")</f>
        <v/>
      </c>
      <c r="CX4" s="4" t="str">
        <f>IF(ISNUMBER(CJ4), IF($BV4&gt;VLOOKUP('Gene Table'!$G$2,'Array Content'!$A$2:$B$3,2,FALSE),IF(CJ4&lt;-$BV4,"mutant","WT"),IF(CJ4&lt;-VLOOKUP('Gene Table'!$G$2,'Array Content'!$A$2:$B$3,2,FALSE),"Mutant","WT")),"")</f>
        <v/>
      </c>
      <c r="CY4" s="4" t="str">
        <f>IF(ISNUMBER(CK4), IF($BV4&gt;VLOOKUP('Gene Table'!$G$2,'Array Content'!$A$2:$B$3,2,FALSE),IF(CK4&lt;-$BV4,"mutant","WT"),IF(CK4&lt;-VLOOKUP('Gene Table'!$G$2,'Array Content'!$A$2:$B$3,2,FALSE),"Mutant","WT")),"")</f>
        <v/>
      </c>
      <c r="DA4" s="4" t="s">
        <v>22</v>
      </c>
      <c r="DB4" s="4">
        <f t="shared" ref="DB4:DB67" si="55">IF(ISNUMBER(AV4),AV4-$AS4,"")</f>
        <v>-8.7100000000000009</v>
      </c>
      <c r="DC4" s="4">
        <f t="shared" ref="DC4:DC67" si="56">IF(ISNUMBER(AW4),AW4-$AS4,"")</f>
        <v>0</v>
      </c>
      <c r="DD4" s="4" t="str">
        <f t="shared" ref="DD4:DD67" si="57">IF(ISNUMBER(AX4),AX4-$AS4,"")</f>
        <v/>
      </c>
      <c r="DE4" s="4" t="str">
        <f t="shared" ref="DE4:DE67" si="58">IF(ISNUMBER(AY4),AY4-$AS4,"")</f>
        <v/>
      </c>
      <c r="DF4" s="4" t="str">
        <f t="shared" ref="DF4:DF67" si="59">IF(ISNUMBER(AZ4),AZ4-$AS4,"")</f>
        <v/>
      </c>
      <c r="DG4" s="4" t="str">
        <f t="shared" ref="DG4:DG67" si="60">IF(ISNUMBER(BA4),BA4-$AS4,"")</f>
        <v/>
      </c>
      <c r="DH4" s="4" t="str">
        <f t="shared" ref="DH4:DH67" si="61">IF(ISNUMBER(BB4),BB4-$AS4,"")</f>
        <v/>
      </c>
      <c r="DI4" s="4" t="str">
        <f t="shared" ref="DI4:DI67" si="62">IF(ISNUMBER(BC4),BC4-$AS4,"")</f>
        <v/>
      </c>
      <c r="DJ4" s="4" t="str">
        <f t="shared" ref="DJ4:DJ67" si="63">IF(ISNUMBER(BD4),BD4-$AS4,"")</f>
        <v/>
      </c>
      <c r="DK4" s="4" t="str">
        <f t="shared" ref="DK4:DK67" si="64">IF(ISNUMBER(BE4),BE4-$AS4,"")</f>
        <v/>
      </c>
      <c r="DL4" s="4" t="str">
        <f t="shared" ref="DL4:DL67" si="65">IF(ISNUMBER(BF4),BF4-$AS4,"")</f>
        <v/>
      </c>
      <c r="DM4" s="4" t="str">
        <f t="shared" ref="DM4:DM67" si="66">IF(ISNUMBER(BG4),BG4-$AS4,"")</f>
        <v/>
      </c>
      <c r="DO4" s="4" t="s">
        <v>22</v>
      </c>
      <c r="DP4" s="4" t="str">
        <f>IF(ISNUMBER(DB4), IF($AR4&gt;VLOOKUP('Gene Table'!$G$2,'Array Content'!$A$2:$B$3,2,FALSE),IF(DB4&lt;-$AR4,"mutant","WT"),IF(DB4&lt;-VLOOKUP('Gene Table'!$G$2,'Array Content'!$A$2:$B$3,2,FALSE),"Mutant","WT")),"")</f>
        <v>Mutant</v>
      </c>
      <c r="DQ4" s="4" t="str">
        <f>IF(ISNUMBER(DC4), IF($AR4&gt;VLOOKUP('Gene Table'!$G$2,'Array Content'!$A$2:$B$3,2,FALSE),IF(DC4&lt;-$AR4,"mutant","WT"),IF(DC4&lt;-VLOOKUP('Gene Table'!$G$2,'Array Content'!$A$2:$B$3,2,FALSE),"Mutant","WT")),"")</f>
        <v>WT</v>
      </c>
      <c r="DR4" s="4" t="str">
        <f>IF(ISNUMBER(DD4), IF($AR4&gt;VLOOKUP('Gene Table'!$G$2,'Array Content'!$A$2:$B$3,2,FALSE),IF(DD4&lt;-$AR4,"mutant","WT"),IF(DD4&lt;-VLOOKUP('Gene Table'!$G$2,'Array Content'!$A$2:$B$3,2,FALSE),"Mutant","WT")),"")</f>
        <v/>
      </c>
      <c r="DS4" s="4" t="str">
        <f>IF(ISNUMBER(DE4), IF($AR4&gt;VLOOKUP('Gene Table'!$G$2,'Array Content'!$A$2:$B$3,2,FALSE),IF(DE4&lt;-$AR4,"mutant","WT"),IF(DE4&lt;-VLOOKUP('Gene Table'!$G$2,'Array Content'!$A$2:$B$3,2,FALSE),"Mutant","WT")),"")</f>
        <v/>
      </c>
      <c r="DT4" s="4" t="str">
        <f>IF(ISNUMBER(DF4), IF($AR4&gt;VLOOKUP('Gene Table'!$G$2,'Array Content'!$A$2:$B$3,2,FALSE),IF(DF4&lt;-$AR4,"mutant","WT"),IF(DF4&lt;-VLOOKUP('Gene Table'!$G$2,'Array Content'!$A$2:$B$3,2,FALSE),"Mutant","WT")),"")</f>
        <v/>
      </c>
      <c r="DU4" s="4" t="str">
        <f>IF(ISNUMBER(DG4), IF($AR4&gt;VLOOKUP('Gene Table'!$G$2,'Array Content'!$A$2:$B$3,2,FALSE),IF(DG4&lt;-$AR4,"mutant","WT"),IF(DG4&lt;-VLOOKUP('Gene Table'!$G$2,'Array Content'!$A$2:$B$3,2,FALSE),"Mutant","WT")),"")</f>
        <v/>
      </c>
      <c r="DV4" s="4" t="str">
        <f>IF(ISNUMBER(DH4), IF($AR4&gt;VLOOKUP('Gene Table'!$G$2,'Array Content'!$A$2:$B$3,2,FALSE),IF(DH4&lt;-$AR4,"mutant","WT"),IF(DH4&lt;-VLOOKUP('Gene Table'!$G$2,'Array Content'!$A$2:$B$3,2,FALSE),"Mutant","WT")),"")</f>
        <v/>
      </c>
      <c r="DW4" s="4" t="str">
        <f>IF(ISNUMBER(DI4), IF($AR4&gt;VLOOKUP('Gene Table'!$G$2,'Array Content'!$A$2:$B$3,2,FALSE),IF(DI4&lt;-$AR4,"mutant","WT"),IF(DI4&lt;-VLOOKUP('Gene Table'!$G$2,'Array Content'!$A$2:$B$3,2,FALSE),"Mutant","WT")),"")</f>
        <v/>
      </c>
      <c r="DX4" s="4" t="str">
        <f>IF(ISNUMBER(DJ4), IF($AR4&gt;VLOOKUP('Gene Table'!$G$2,'Array Content'!$A$2:$B$3,2,FALSE),IF(DJ4&lt;-$AR4,"mutant","WT"),IF(DJ4&lt;-VLOOKUP('Gene Table'!$G$2,'Array Content'!$A$2:$B$3,2,FALSE),"Mutant","WT")),"")</f>
        <v/>
      </c>
      <c r="DY4" s="4" t="str">
        <f>IF(ISNUMBER(DK4), IF($AR4&gt;VLOOKUP('Gene Table'!$G$2,'Array Content'!$A$2:$B$3,2,FALSE),IF(DK4&lt;-$AR4,"mutant","WT"),IF(DK4&lt;-VLOOKUP('Gene Table'!$G$2,'Array Content'!$A$2:$B$3,2,FALSE),"Mutant","WT")),"")</f>
        <v/>
      </c>
      <c r="DZ4" s="4" t="str">
        <f>IF(ISNUMBER(DL4), IF($AR4&gt;VLOOKUP('Gene Table'!$G$2,'Array Content'!$A$2:$B$3,2,FALSE),IF(DL4&lt;-$AR4,"mutant","WT"),IF(DL4&lt;-VLOOKUP('Gene Table'!$G$2,'Array Content'!$A$2:$B$3,2,FALSE),"Mutant","WT")),"")</f>
        <v/>
      </c>
      <c r="EA4" s="4" t="str">
        <f>IF(ISNUMBER(DM4), IF($AR4&gt;VLOOKUP('Gene Table'!$G$2,'Array Content'!$A$2:$B$3,2,FALSE),IF(DM4&lt;-$AR4,"mutant","WT"),IF(DM4&lt;-VLOOKUP('Gene Table'!$G$2,'Array Content'!$A$2:$B$3,2,FALSE),"Mutant","WT")),"")</f>
        <v/>
      </c>
      <c r="EC4" s="4" t="s">
        <v>22</v>
      </c>
      <c r="ED4" s="4" t="str">
        <f>IF('Gene Table'!$D4="copy number",D4,"")</f>
        <v/>
      </c>
      <c r="EE4" s="4" t="str">
        <f>IF('Gene Table'!$D4="copy number",E4,"")</f>
        <v/>
      </c>
      <c r="EF4" s="4" t="str">
        <f>IF('Gene Table'!$D4="copy number",F4,"")</f>
        <v/>
      </c>
      <c r="EG4" s="4" t="str">
        <f>IF('Gene Table'!$D4="copy number",G4,"")</f>
        <v/>
      </c>
      <c r="EH4" s="4" t="str">
        <f>IF('Gene Table'!$D4="copy number",H4,"")</f>
        <v/>
      </c>
      <c r="EI4" s="4" t="str">
        <f>IF('Gene Table'!$D4="copy number",I4,"")</f>
        <v/>
      </c>
      <c r="EJ4" s="4" t="str">
        <f>IF('Gene Table'!$D4="copy number",J4,"")</f>
        <v/>
      </c>
      <c r="EK4" s="4" t="str">
        <f>IF('Gene Table'!$D4="copy number",K4,"")</f>
        <v/>
      </c>
      <c r="EL4" s="4" t="str">
        <f>IF('Gene Table'!$D4="copy number",L4,"")</f>
        <v/>
      </c>
      <c r="EM4" s="4" t="str">
        <f>IF('Gene Table'!$D4="copy number",M4,"")</f>
        <v/>
      </c>
      <c r="EN4" s="4" t="str">
        <f>IF('Gene Table'!$D4="copy number",N4,"")</f>
        <v/>
      </c>
      <c r="EO4" s="4" t="str">
        <f>IF('Gene Table'!$D4="copy number",O4,"")</f>
        <v/>
      </c>
      <c r="EQ4" s="4" t="s">
        <v>22</v>
      </c>
      <c r="ER4" s="4" t="str">
        <f>IF('Gene Table'!$D4="copy number",R4,"")</f>
        <v/>
      </c>
      <c r="ES4" s="4" t="str">
        <f>IF('Gene Table'!$D4="copy number",S4,"")</f>
        <v/>
      </c>
      <c r="ET4" s="4" t="str">
        <f>IF('Gene Table'!$D4="copy number",T4,"")</f>
        <v/>
      </c>
      <c r="EU4" s="4" t="str">
        <f>IF('Gene Table'!$D4="copy number",U4,"")</f>
        <v/>
      </c>
      <c r="EV4" s="4" t="str">
        <f>IF('Gene Table'!$D4="copy number",V4,"")</f>
        <v/>
      </c>
      <c r="EW4" s="4" t="str">
        <f>IF('Gene Table'!$D4="copy number",W4,"")</f>
        <v/>
      </c>
      <c r="EX4" s="4" t="str">
        <f>IF('Gene Table'!$D4="copy number",X4,"")</f>
        <v/>
      </c>
      <c r="EY4" s="4" t="str">
        <f>IF('Gene Table'!$D4="copy number",Y4,"")</f>
        <v/>
      </c>
      <c r="EZ4" s="4" t="str">
        <f>IF('Gene Table'!$D4="copy number",Z4,"")</f>
        <v/>
      </c>
      <c r="FA4" s="4" t="str">
        <f>IF('Gene Table'!$D4="copy number",AA4,"")</f>
        <v/>
      </c>
      <c r="FB4" s="4" t="str">
        <f>IF('Gene Table'!$D4="copy number",AB4,"")</f>
        <v/>
      </c>
      <c r="FC4" s="4" t="str">
        <f>IF('Gene Table'!$D4="copy number",AC4,"")</f>
        <v/>
      </c>
      <c r="FE4" s="4" t="s">
        <v>22</v>
      </c>
      <c r="FF4" s="4" t="str">
        <f>IF('Gene Table'!$C4="SMPC",D4,"")</f>
        <v/>
      </c>
      <c r="FG4" s="4" t="str">
        <f>IF('Gene Table'!$C4="SMPC",E4,"")</f>
        <v/>
      </c>
      <c r="FH4" s="4" t="str">
        <f>IF('Gene Table'!$C4="SMPC",F4,"")</f>
        <v/>
      </c>
      <c r="FI4" s="4" t="str">
        <f>IF('Gene Table'!$C4="SMPC",G4,"")</f>
        <v/>
      </c>
      <c r="FJ4" s="4" t="str">
        <f>IF('Gene Table'!$C4="SMPC",H4,"")</f>
        <v/>
      </c>
      <c r="FK4" s="4" t="str">
        <f>IF('Gene Table'!$C4="SMPC",I4,"")</f>
        <v/>
      </c>
      <c r="FL4" s="4" t="str">
        <f>IF('Gene Table'!$C4="SMPC",J4,"")</f>
        <v/>
      </c>
      <c r="FM4" s="4" t="str">
        <f>IF('Gene Table'!$C4="SMPC",K4,"")</f>
        <v/>
      </c>
      <c r="FN4" s="4" t="str">
        <f>IF('Gene Table'!$C4="SMPC",L4,"")</f>
        <v/>
      </c>
      <c r="FO4" s="4" t="str">
        <f>IF('Gene Table'!$C4="SMPC",M4,"")</f>
        <v/>
      </c>
      <c r="FP4" s="4" t="str">
        <f>IF('Gene Table'!$C4="SMPC",N4,"")</f>
        <v/>
      </c>
      <c r="FQ4" s="4" t="str">
        <f>IF('Gene Table'!$C4="SMPC",O4,"")</f>
        <v/>
      </c>
      <c r="FS4" s="4" t="s">
        <v>22</v>
      </c>
      <c r="FT4" s="4" t="str">
        <f>IF('Gene Table'!$C4="SMPC",R4,"")</f>
        <v/>
      </c>
      <c r="FU4" s="4" t="str">
        <f>IF('Gene Table'!$C4="SMPC",S4,"")</f>
        <v/>
      </c>
      <c r="FV4" s="4" t="str">
        <f>IF('Gene Table'!$C4="SMPC",T4,"")</f>
        <v/>
      </c>
      <c r="FW4" s="4" t="str">
        <f>IF('Gene Table'!$C4="SMPC",U4,"")</f>
        <v/>
      </c>
      <c r="FX4" s="4" t="str">
        <f>IF('Gene Table'!$C4="SMPC",V4,"")</f>
        <v/>
      </c>
      <c r="FY4" s="4" t="str">
        <f>IF('Gene Table'!$C4="SMPC",W4,"")</f>
        <v/>
      </c>
      <c r="FZ4" s="4" t="str">
        <f>IF('Gene Table'!$C4="SMPC",X4,"")</f>
        <v/>
      </c>
      <c r="GA4" s="4" t="str">
        <f>IF('Gene Table'!$C4="SMPC",Y4,"")</f>
        <v/>
      </c>
      <c r="GB4" s="4" t="str">
        <f>IF('Gene Table'!$C4="SMPC",Z4,"")</f>
        <v/>
      </c>
      <c r="GC4" s="4" t="str">
        <f>IF('Gene Table'!$C4="SMPC",AA4,"")</f>
        <v/>
      </c>
      <c r="GD4" s="4" t="str">
        <f>IF('Gene Table'!$C4="SMPC",AB4,"")</f>
        <v/>
      </c>
      <c r="GE4" s="4" t="str">
        <f>IF('Gene Table'!$C4="SMPC",AC4,"")</f>
        <v/>
      </c>
    </row>
    <row r="5" spans="1:187" ht="15" customHeight="1" x14ac:dyDescent="0.25">
      <c r="A5" s="4" t="str">
        <f>'Gene Table'!C5&amp;":"&amp;'Gene Table'!D5</f>
        <v>APC:c.3700_3700delA</v>
      </c>
      <c r="B5" s="4">
        <f>IF('Gene Table'!$G$5="NO",IF(ISNUMBER(MATCH('Gene Table'!E5,'Array Content'!$M$2:$M$941,0)),VLOOKUP('Gene Table'!E5,'Array Content'!$M$2:$O$941,2,FALSE),35),IF('Gene Table'!$G$5="YES",IF(ISNUMBER(MATCH('Gene Table'!E5,'Array Content'!$M$2:$M$941,0)),VLOOKUP('Gene Table'!E5,'Array Content'!$M$2:$O$941,3,FALSE),35),"OOPS"))</f>
        <v>37</v>
      </c>
      <c r="C5" s="4" t="s">
        <v>26</v>
      </c>
      <c r="D5" s="29">
        <f>IF('Control Sample Data'!D4="","",IF(SUM('Control Sample Data'!D$2:D$97)&gt;10,IF(AND(ISNUMBER('Control Sample Data'!D4),'Control Sample Data'!D4&lt;$B5, 'Control Sample Data'!D4&gt;0),'Control Sample Data'!D4,$B5),""))</f>
        <v>35</v>
      </c>
      <c r="E5" s="29">
        <f>IF('Control Sample Data'!E4="","",IF(SUM('Control Sample Data'!E$2:E$97)&gt;10,IF(AND(ISNUMBER('Control Sample Data'!E4),'Control Sample Data'!E4&lt;$B5, 'Control Sample Data'!E4&gt;0),'Control Sample Data'!E4,$B5),""))</f>
        <v>35</v>
      </c>
      <c r="F5" s="29" t="str">
        <f>IF('Control Sample Data'!F4="","",IF(SUM('Control Sample Data'!F$2:F$97)&gt;10,IF(AND(ISNUMBER('Control Sample Data'!F4),'Control Sample Data'!F4&lt;$B5, 'Control Sample Data'!F4&gt;0),'Control Sample Data'!F4,$B5),""))</f>
        <v/>
      </c>
      <c r="G5" s="29" t="str">
        <f>IF('Control Sample Data'!G4="","",IF(SUM('Control Sample Data'!G$2:G$97)&gt;10,IF(AND(ISNUMBER('Control Sample Data'!G4),'Control Sample Data'!G4&lt;$B5, 'Control Sample Data'!G4&gt;0),'Control Sample Data'!G4,$B5),""))</f>
        <v/>
      </c>
      <c r="H5" s="29" t="str">
        <f>IF('Control Sample Data'!H4="","",IF(SUM('Control Sample Data'!H$2:H$97)&gt;10,IF(AND(ISNUMBER('Control Sample Data'!H4),'Control Sample Data'!H4&lt;$B5, 'Control Sample Data'!H4&gt;0),'Control Sample Data'!H4,$B5),""))</f>
        <v/>
      </c>
      <c r="I5" s="29" t="str">
        <f>IF('Control Sample Data'!I4="","",IF(SUM('Control Sample Data'!I$2:I$97)&gt;10,IF(AND(ISNUMBER('Control Sample Data'!I4),'Control Sample Data'!I4&lt;$B5, 'Control Sample Data'!I4&gt;0),'Control Sample Data'!I4,$B5),""))</f>
        <v/>
      </c>
      <c r="J5" s="29" t="str">
        <f>IF('Control Sample Data'!J4="","",IF(SUM('Control Sample Data'!J$2:J$97)&gt;10,IF(AND(ISNUMBER('Control Sample Data'!J4),'Control Sample Data'!J4&lt;$B5, 'Control Sample Data'!J4&gt;0),'Control Sample Data'!J4,$B5),""))</f>
        <v/>
      </c>
      <c r="K5" s="29" t="str">
        <f>IF('Control Sample Data'!K4="","",IF(SUM('Control Sample Data'!K$2:K$97)&gt;10,IF(AND(ISNUMBER('Control Sample Data'!K4),'Control Sample Data'!K4&lt;$B5, 'Control Sample Data'!K4&gt;0),'Control Sample Data'!K4,$B5),""))</f>
        <v/>
      </c>
      <c r="L5" s="29" t="str">
        <f>IF('Control Sample Data'!L4="","",IF(SUM('Control Sample Data'!L$2:L$97)&gt;10,IF(AND(ISNUMBER('Control Sample Data'!L4),'Control Sample Data'!L4&lt;$B5, 'Control Sample Data'!L4&gt;0),'Control Sample Data'!L4,$B5),""))</f>
        <v/>
      </c>
      <c r="M5" s="29" t="str">
        <f>IF('Control Sample Data'!M4="","",IF(SUM('Control Sample Data'!M$2:M$97)&gt;10,IF(AND(ISNUMBER('Control Sample Data'!M4),'Control Sample Data'!M4&lt;$B5, 'Control Sample Data'!M4&gt;0),'Control Sample Data'!M4,$B5),""))</f>
        <v/>
      </c>
      <c r="N5" s="29" t="str">
        <f>IF('Control Sample Data'!N4="","",IF(SUM('Control Sample Data'!N$2:N$97)&gt;10,IF(AND(ISNUMBER('Control Sample Data'!N4),'Control Sample Data'!N4&lt;$B5, 'Control Sample Data'!N4&gt;0),'Control Sample Data'!N4,$B5),""))</f>
        <v/>
      </c>
      <c r="O5" s="29" t="str">
        <f>IF('Control Sample Data'!O4="","",IF(SUM('Control Sample Data'!O$2:O$97)&gt;10,IF(AND(ISNUMBER('Control Sample Data'!O4),'Control Sample Data'!O4&lt;$B5, 'Control Sample Data'!O4&gt;0),'Control Sample Data'!O4,$B5),""))</f>
        <v/>
      </c>
      <c r="Q5" s="4" t="s">
        <v>26</v>
      </c>
      <c r="R5" s="29">
        <f>IF('Test Sample Data'!D4="","",IF(SUM('Test Sample Data'!D$2:D$97)&gt;10,IF(AND(ISNUMBER('Test Sample Data'!D4),'Test Sample Data'!D4&lt;$B5, 'Test Sample Data'!D4&gt;0),'Test Sample Data'!D4,$B5),""))</f>
        <v>35</v>
      </c>
      <c r="S5" s="29">
        <f>IF('Test Sample Data'!E4="","",IF(SUM('Test Sample Data'!E$2:E$97)&gt;10,IF(AND(ISNUMBER('Test Sample Data'!E4),'Test Sample Data'!E4&lt;$B5, 'Test Sample Data'!E4&gt;0),'Test Sample Data'!E4,$B5),""))</f>
        <v>35</v>
      </c>
      <c r="T5" s="29" t="str">
        <f>IF('Test Sample Data'!F4="","",IF(SUM('Test Sample Data'!F$2:F$97)&gt;10,IF(AND(ISNUMBER('Test Sample Data'!F4),'Test Sample Data'!F4&lt;$B5, 'Test Sample Data'!F4&gt;0),'Test Sample Data'!F4,$B5),""))</f>
        <v/>
      </c>
      <c r="U5" s="29" t="str">
        <f>IF('Test Sample Data'!G4="","",IF(SUM('Test Sample Data'!G$2:G$97)&gt;10,IF(AND(ISNUMBER('Test Sample Data'!G4),'Test Sample Data'!G4&lt;$B5, 'Test Sample Data'!G4&gt;0),'Test Sample Data'!G4,$B5),""))</f>
        <v/>
      </c>
      <c r="V5" s="29" t="str">
        <f>IF('Test Sample Data'!H4="","",IF(SUM('Test Sample Data'!H$2:H$97)&gt;10,IF(AND(ISNUMBER('Test Sample Data'!H4),'Test Sample Data'!H4&lt;$B5, 'Test Sample Data'!H4&gt;0),'Test Sample Data'!H4,$B5),""))</f>
        <v/>
      </c>
      <c r="W5" s="29" t="str">
        <f>IF('Test Sample Data'!I4="","",IF(SUM('Test Sample Data'!I$2:I$97)&gt;10,IF(AND(ISNUMBER('Test Sample Data'!I4),'Test Sample Data'!I4&lt;$B5, 'Test Sample Data'!I4&gt;0),'Test Sample Data'!I4,$B5),""))</f>
        <v/>
      </c>
      <c r="X5" s="29" t="str">
        <f>IF('Test Sample Data'!J4="","",IF(SUM('Test Sample Data'!J$2:J$97)&gt;10,IF(AND(ISNUMBER('Test Sample Data'!J4),'Test Sample Data'!J4&lt;$B5, 'Test Sample Data'!J4&gt;0),'Test Sample Data'!J4,$B5),""))</f>
        <v/>
      </c>
      <c r="Y5" s="29" t="str">
        <f>IF('Test Sample Data'!K4="","",IF(SUM('Test Sample Data'!K$2:K$97)&gt;10,IF(AND(ISNUMBER('Test Sample Data'!K4),'Test Sample Data'!K4&lt;$B5, 'Test Sample Data'!K4&gt;0),'Test Sample Data'!K4,$B5),""))</f>
        <v/>
      </c>
      <c r="Z5" s="29" t="str">
        <f>IF('Test Sample Data'!L4="","",IF(SUM('Test Sample Data'!L$2:L$97)&gt;10,IF(AND(ISNUMBER('Test Sample Data'!L4),'Test Sample Data'!L4&lt;$B5, 'Test Sample Data'!L4&gt;0),'Test Sample Data'!L4,$B5),""))</f>
        <v/>
      </c>
      <c r="AA5" s="29" t="str">
        <f>IF('Test Sample Data'!M4="","",IF(SUM('Test Sample Data'!M$2:M$97)&gt;10,IF(AND(ISNUMBER('Test Sample Data'!M4),'Test Sample Data'!M4&lt;$B5, 'Test Sample Data'!M4&gt;0),'Test Sample Data'!M4,$B5),""))</f>
        <v/>
      </c>
      <c r="AB5" s="29" t="str">
        <f>IF('Test Sample Data'!N4="","",IF(SUM('Test Sample Data'!N$2:N$97)&gt;10,IF(AND(ISNUMBER('Test Sample Data'!N4),'Test Sample Data'!N4&lt;$B5, 'Test Sample Data'!N4&gt;0),'Test Sample Data'!N4,$B5),""))</f>
        <v/>
      </c>
      <c r="AC5" s="29" t="str">
        <f>IF('Test Sample Data'!O4="","",IF(SUM('Test Sample Data'!O$2:O$97)&gt;10,IF(AND(ISNUMBER('Test Sample Data'!O4),'Test Sample Data'!O4&lt;$B5, 'Test Sample Data'!O4&gt;0),'Test Sample Data'!O4,$B5),""))</f>
        <v/>
      </c>
      <c r="AE5" s="4" t="s">
        <v>26</v>
      </c>
      <c r="AF5" s="4">
        <f t="shared" si="3"/>
        <v>9</v>
      </c>
      <c r="AG5" s="4">
        <f t="shared" si="4"/>
        <v>9</v>
      </c>
      <c r="AH5" s="4" t="str">
        <f t="shared" si="5"/>
        <v/>
      </c>
      <c r="AI5" s="4" t="str">
        <f t="shared" si="6"/>
        <v/>
      </c>
      <c r="AJ5" s="4" t="str">
        <f t="shared" si="7"/>
        <v/>
      </c>
      <c r="AK5" s="4" t="str">
        <f t="shared" si="8"/>
        <v/>
      </c>
      <c r="AL5" s="4" t="str">
        <f t="shared" si="9"/>
        <v/>
      </c>
      <c r="AM5" s="4" t="str">
        <f t="shared" si="10"/>
        <v/>
      </c>
      <c r="AN5" s="4" t="str">
        <f t="shared" si="11"/>
        <v/>
      </c>
      <c r="AO5" s="4" t="str">
        <f t="shared" si="12"/>
        <v/>
      </c>
      <c r="AP5" s="4" t="str">
        <f t="shared" si="13"/>
        <v/>
      </c>
      <c r="AQ5" s="4" t="str">
        <f t="shared" si="14"/>
        <v/>
      </c>
      <c r="AR5" s="4">
        <f t="shared" si="15"/>
        <v>0</v>
      </c>
      <c r="AS5" s="4">
        <f t="shared" si="16"/>
        <v>9</v>
      </c>
      <c r="AU5" s="4" t="s">
        <v>26</v>
      </c>
      <c r="AV5" s="4">
        <f t="shared" si="17"/>
        <v>8.4699999999999989</v>
      </c>
      <c r="AW5" s="4">
        <f t="shared" si="18"/>
        <v>9</v>
      </c>
      <c r="AX5" s="4" t="str">
        <f t="shared" si="19"/>
        <v/>
      </c>
      <c r="AY5" s="4" t="str">
        <f t="shared" si="20"/>
        <v/>
      </c>
      <c r="AZ5" s="4" t="str">
        <f t="shared" si="21"/>
        <v/>
      </c>
      <c r="BA5" s="4" t="str">
        <f t="shared" si="22"/>
        <v/>
      </c>
      <c r="BB5" s="4" t="str">
        <f t="shared" si="23"/>
        <v/>
      </c>
      <c r="BC5" s="4" t="str">
        <f t="shared" si="24"/>
        <v/>
      </c>
      <c r="BD5" s="4" t="str">
        <f t="shared" si="25"/>
        <v/>
      </c>
      <c r="BE5" s="4" t="str">
        <f t="shared" si="26"/>
        <v/>
      </c>
      <c r="BF5" s="4" t="str">
        <f t="shared" si="27"/>
        <v/>
      </c>
      <c r="BG5" s="4" t="str">
        <f t="shared" si="28"/>
        <v/>
      </c>
      <c r="BI5" s="4" t="s">
        <v>26</v>
      </c>
      <c r="BJ5" s="4">
        <f t="shared" si="29"/>
        <v>8.4699999999999989</v>
      </c>
      <c r="BK5" s="4">
        <f t="shared" si="30"/>
        <v>9</v>
      </c>
      <c r="BL5" s="4" t="str">
        <f t="shared" si="31"/>
        <v/>
      </c>
      <c r="BM5" s="4" t="str">
        <f t="shared" si="32"/>
        <v/>
      </c>
      <c r="BN5" s="4" t="str">
        <f t="shared" si="33"/>
        <v/>
      </c>
      <c r="BO5" s="4" t="str">
        <f t="shared" si="34"/>
        <v/>
      </c>
      <c r="BP5" s="4" t="str">
        <f t="shared" si="35"/>
        <v/>
      </c>
      <c r="BQ5" s="4" t="str">
        <f t="shared" si="36"/>
        <v/>
      </c>
      <c r="BR5" s="4" t="str">
        <f t="shared" si="37"/>
        <v/>
      </c>
      <c r="BS5" s="4" t="str">
        <f t="shared" si="38"/>
        <v/>
      </c>
      <c r="BT5" s="4" t="str">
        <f t="shared" si="39"/>
        <v/>
      </c>
      <c r="BU5" s="4" t="str">
        <f t="shared" si="40"/>
        <v/>
      </c>
      <c r="BV5" s="4">
        <f t="shared" si="41"/>
        <v>1.1200000000000001</v>
      </c>
      <c r="BW5" s="4">
        <f t="shared" si="42"/>
        <v>8.74</v>
      </c>
      <c r="BY5" s="4" t="s">
        <v>26</v>
      </c>
      <c r="BZ5" s="4">
        <f t="shared" si="43"/>
        <v>-0.27000000000000135</v>
      </c>
      <c r="CA5" s="4">
        <f t="shared" si="44"/>
        <v>0.25999999999999979</v>
      </c>
      <c r="CB5" s="4" t="str">
        <f t="shared" si="45"/>
        <v/>
      </c>
      <c r="CC5" s="4" t="str">
        <f t="shared" si="46"/>
        <v/>
      </c>
      <c r="CD5" s="4" t="str">
        <f t="shared" si="47"/>
        <v/>
      </c>
      <c r="CE5" s="4" t="str">
        <f t="shared" si="48"/>
        <v/>
      </c>
      <c r="CF5" s="4" t="str">
        <f t="shared" si="49"/>
        <v/>
      </c>
      <c r="CG5" s="4" t="str">
        <f t="shared" si="50"/>
        <v/>
      </c>
      <c r="CH5" s="4" t="str">
        <f t="shared" si="51"/>
        <v/>
      </c>
      <c r="CI5" s="4" t="str">
        <f t="shared" si="52"/>
        <v/>
      </c>
      <c r="CJ5" s="4" t="str">
        <f t="shared" si="53"/>
        <v/>
      </c>
      <c r="CK5" s="4" t="str">
        <f t="shared" si="54"/>
        <v/>
      </c>
      <c r="CM5" s="4" t="s">
        <v>26</v>
      </c>
      <c r="CN5" s="4" t="str">
        <f>IF(ISNUMBER(BZ5), IF($BV5&gt;VLOOKUP('Gene Table'!$G$2,'Array Content'!$A$2:$B$3,2,FALSE),IF(BZ5&lt;-$BV5,"mutant","WT"),IF(BZ5&lt;-VLOOKUP('Gene Table'!$G$2,'Array Content'!$A$2:$B$3,2,FALSE),"Mutant","WT")),"")</f>
        <v>WT</v>
      </c>
      <c r="CO5" s="4" t="str">
        <f>IF(ISNUMBER(CA5), IF($BV5&gt;VLOOKUP('Gene Table'!$G$2,'Array Content'!$A$2:$B$3,2,FALSE),IF(CA5&lt;-$BV5,"mutant","WT"),IF(CA5&lt;-VLOOKUP('Gene Table'!$G$2,'Array Content'!$A$2:$B$3,2,FALSE),"Mutant","WT")),"")</f>
        <v>WT</v>
      </c>
      <c r="CP5" s="4" t="str">
        <f>IF(ISNUMBER(CB5), IF($BV5&gt;VLOOKUP('Gene Table'!$G$2,'Array Content'!$A$2:$B$3,2,FALSE),IF(CB5&lt;-$BV5,"mutant","WT"),IF(CB5&lt;-VLOOKUP('Gene Table'!$G$2,'Array Content'!$A$2:$B$3,2,FALSE),"Mutant","WT")),"")</f>
        <v/>
      </c>
      <c r="CQ5" s="4" t="str">
        <f>IF(ISNUMBER(CC5), IF($BV5&gt;VLOOKUP('Gene Table'!$G$2,'Array Content'!$A$2:$B$3,2,FALSE),IF(CC5&lt;-$BV5,"mutant","WT"),IF(CC5&lt;-VLOOKUP('Gene Table'!$G$2,'Array Content'!$A$2:$B$3,2,FALSE),"Mutant","WT")),"")</f>
        <v/>
      </c>
      <c r="CR5" s="4" t="str">
        <f>IF(ISNUMBER(CD5), IF($BV5&gt;VLOOKUP('Gene Table'!$G$2,'Array Content'!$A$2:$B$3,2,FALSE),IF(CD5&lt;-$BV5,"mutant","WT"),IF(CD5&lt;-VLOOKUP('Gene Table'!$G$2,'Array Content'!$A$2:$B$3,2,FALSE),"Mutant","WT")),"")</f>
        <v/>
      </c>
      <c r="CS5" s="4" t="str">
        <f>IF(ISNUMBER(CE5), IF($BV5&gt;VLOOKUP('Gene Table'!$G$2,'Array Content'!$A$2:$B$3,2,FALSE),IF(CE5&lt;-$BV5,"mutant","WT"),IF(CE5&lt;-VLOOKUP('Gene Table'!$G$2,'Array Content'!$A$2:$B$3,2,FALSE),"Mutant","WT")),"")</f>
        <v/>
      </c>
      <c r="CT5" s="4" t="str">
        <f>IF(ISNUMBER(CF5), IF($BV5&gt;VLOOKUP('Gene Table'!$G$2,'Array Content'!$A$2:$B$3,2,FALSE),IF(CF5&lt;-$BV5,"mutant","WT"),IF(CF5&lt;-VLOOKUP('Gene Table'!$G$2,'Array Content'!$A$2:$B$3,2,FALSE),"Mutant","WT")),"")</f>
        <v/>
      </c>
      <c r="CU5" s="4" t="str">
        <f>IF(ISNUMBER(CG5), IF($BV5&gt;VLOOKUP('Gene Table'!$G$2,'Array Content'!$A$2:$B$3,2,FALSE),IF(CG5&lt;-$BV5,"mutant","WT"),IF(CG5&lt;-VLOOKUP('Gene Table'!$G$2,'Array Content'!$A$2:$B$3,2,FALSE),"Mutant","WT")),"")</f>
        <v/>
      </c>
      <c r="CV5" s="4" t="str">
        <f>IF(ISNUMBER(CH5), IF($BV5&gt;VLOOKUP('Gene Table'!$G$2,'Array Content'!$A$2:$B$3,2,FALSE),IF(CH5&lt;-$BV5,"mutant","WT"),IF(CH5&lt;-VLOOKUP('Gene Table'!$G$2,'Array Content'!$A$2:$B$3,2,FALSE),"Mutant","WT")),"")</f>
        <v/>
      </c>
      <c r="CW5" s="4" t="str">
        <f>IF(ISNUMBER(CI5), IF($BV5&gt;VLOOKUP('Gene Table'!$G$2,'Array Content'!$A$2:$B$3,2,FALSE),IF(CI5&lt;-$BV5,"mutant","WT"),IF(CI5&lt;-VLOOKUP('Gene Table'!$G$2,'Array Content'!$A$2:$B$3,2,FALSE),"Mutant","WT")),"")</f>
        <v/>
      </c>
      <c r="CX5" s="4" t="str">
        <f>IF(ISNUMBER(CJ5), IF($BV5&gt;VLOOKUP('Gene Table'!$G$2,'Array Content'!$A$2:$B$3,2,FALSE),IF(CJ5&lt;-$BV5,"mutant","WT"),IF(CJ5&lt;-VLOOKUP('Gene Table'!$G$2,'Array Content'!$A$2:$B$3,2,FALSE),"Mutant","WT")),"")</f>
        <v/>
      </c>
      <c r="CY5" s="4" t="str">
        <f>IF(ISNUMBER(CK5), IF($BV5&gt;VLOOKUP('Gene Table'!$G$2,'Array Content'!$A$2:$B$3,2,FALSE),IF(CK5&lt;-$BV5,"mutant","WT"),IF(CK5&lt;-VLOOKUP('Gene Table'!$G$2,'Array Content'!$A$2:$B$3,2,FALSE),"Mutant","WT")),"")</f>
        <v/>
      </c>
      <c r="DA5" s="4" t="s">
        <v>26</v>
      </c>
      <c r="DB5" s="4">
        <f t="shared" si="55"/>
        <v>-0.53000000000000114</v>
      </c>
      <c r="DC5" s="4">
        <f t="shared" si="56"/>
        <v>0</v>
      </c>
      <c r="DD5" s="4" t="str">
        <f t="shared" si="57"/>
        <v/>
      </c>
      <c r="DE5" s="4" t="str">
        <f t="shared" si="58"/>
        <v/>
      </c>
      <c r="DF5" s="4" t="str">
        <f t="shared" si="59"/>
        <v/>
      </c>
      <c r="DG5" s="4" t="str">
        <f t="shared" si="60"/>
        <v/>
      </c>
      <c r="DH5" s="4" t="str">
        <f t="shared" si="61"/>
        <v/>
      </c>
      <c r="DI5" s="4" t="str">
        <f t="shared" si="62"/>
        <v/>
      </c>
      <c r="DJ5" s="4" t="str">
        <f t="shared" si="63"/>
        <v/>
      </c>
      <c r="DK5" s="4" t="str">
        <f t="shared" si="64"/>
        <v/>
      </c>
      <c r="DL5" s="4" t="str">
        <f t="shared" si="65"/>
        <v/>
      </c>
      <c r="DM5" s="4" t="str">
        <f t="shared" si="66"/>
        <v/>
      </c>
      <c r="DO5" s="4" t="s">
        <v>26</v>
      </c>
      <c r="DP5" s="4" t="str">
        <f>IF(ISNUMBER(DB5), IF($AR5&gt;VLOOKUP('Gene Table'!$G$2,'Array Content'!$A$2:$B$3,2,FALSE),IF(DB5&lt;-$AR5,"mutant","WT"),IF(DB5&lt;-VLOOKUP('Gene Table'!$G$2,'Array Content'!$A$2:$B$3,2,FALSE),"Mutant","WT")),"")</f>
        <v>WT</v>
      </c>
      <c r="DQ5" s="4" t="str">
        <f>IF(ISNUMBER(DC5), IF($AR5&gt;VLOOKUP('Gene Table'!$G$2,'Array Content'!$A$2:$B$3,2,FALSE),IF(DC5&lt;-$AR5,"mutant","WT"),IF(DC5&lt;-VLOOKUP('Gene Table'!$G$2,'Array Content'!$A$2:$B$3,2,FALSE),"Mutant","WT")),"")</f>
        <v>WT</v>
      </c>
      <c r="DR5" s="4" t="str">
        <f>IF(ISNUMBER(DD5), IF($AR5&gt;VLOOKUP('Gene Table'!$G$2,'Array Content'!$A$2:$B$3,2,FALSE),IF(DD5&lt;-$AR5,"mutant","WT"),IF(DD5&lt;-VLOOKUP('Gene Table'!$G$2,'Array Content'!$A$2:$B$3,2,FALSE),"Mutant","WT")),"")</f>
        <v/>
      </c>
      <c r="DS5" s="4" t="str">
        <f>IF(ISNUMBER(DE5), IF($AR5&gt;VLOOKUP('Gene Table'!$G$2,'Array Content'!$A$2:$B$3,2,FALSE),IF(DE5&lt;-$AR5,"mutant","WT"),IF(DE5&lt;-VLOOKUP('Gene Table'!$G$2,'Array Content'!$A$2:$B$3,2,FALSE),"Mutant","WT")),"")</f>
        <v/>
      </c>
      <c r="DT5" s="4" t="str">
        <f>IF(ISNUMBER(DF5), IF($AR5&gt;VLOOKUP('Gene Table'!$G$2,'Array Content'!$A$2:$B$3,2,FALSE),IF(DF5&lt;-$AR5,"mutant","WT"),IF(DF5&lt;-VLOOKUP('Gene Table'!$G$2,'Array Content'!$A$2:$B$3,2,FALSE),"Mutant","WT")),"")</f>
        <v/>
      </c>
      <c r="DU5" s="4" t="str">
        <f>IF(ISNUMBER(DG5), IF($AR5&gt;VLOOKUP('Gene Table'!$G$2,'Array Content'!$A$2:$B$3,2,FALSE),IF(DG5&lt;-$AR5,"mutant","WT"),IF(DG5&lt;-VLOOKUP('Gene Table'!$G$2,'Array Content'!$A$2:$B$3,2,FALSE),"Mutant","WT")),"")</f>
        <v/>
      </c>
      <c r="DV5" s="4" t="str">
        <f>IF(ISNUMBER(DH5), IF($AR5&gt;VLOOKUP('Gene Table'!$G$2,'Array Content'!$A$2:$B$3,2,FALSE),IF(DH5&lt;-$AR5,"mutant","WT"),IF(DH5&lt;-VLOOKUP('Gene Table'!$G$2,'Array Content'!$A$2:$B$3,2,FALSE),"Mutant","WT")),"")</f>
        <v/>
      </c>
      <c r="DW5" s="4" t="str">
        <f>IF(ISNUMBER(DI5), IF($AR5&gt;VLOOKUP('Gene Table'!$G$2,'Array Content'!$A$2:$B$3,2,FALSE),IF(DI5&lt;-$AR5,"mutant","WT"),IF(DI5&lt;-VLOOKUP('Gene Table'!$G$2,'Array Content'!$A$2:$B$3,2,FALSE),"Mutant","WT")),"")</f>
        <v/>
      </c>
      <c r="DX5" s="4" t="str">
        <f>IF(ISNUMBER(DJ5), IF($AR5&gt;VLOOKUP('Gene Table'!$G$2,'Array Content'!$A$2:$B$3,2,FALSE),IF(DJ5&lt;-$AR5,"mutant","WT"),IF(DJ5&lt;-VLOOKUP('Gene Table'!$G$2,'Array Content'!$A$2:$B$3,2,FALSE),"Mutant","WT")),"")</f>
        <v/>
      </c>
      <c r="DY5" s="4" t="str">
        <f>IF(ISNUMBER(DK5), IF($AR5&gt;VLOOKUP('Gene Table'!$G$2,'Array Content'!$A$2:$B$3,2,FALSE),IF(DK5&lt;-$AR5,"mutant","WT"),IF(DK5&lt;-VLOOKUP('Gene Table'!$G$2,'Array Content'!$A$2:$B$3,2,FALSE),"Mutant","WT")),"")</f>
        <v/>
      </c>
      <c r="DZ5" s="4" t="str">
        <f>IF(ISNUMBER(DL5), IF($AR5&gt;VLOOKUP('Gene Table'!$G$2,'Array Content'!$A$2:$B$3,2,FALSE),IF(DL5&lt;-$AR5,"mutant","WT"),IF(DL5&lt;-VLOOKUP('Gene Table'!$G$2,'Array Content'!$A$2:$B$3,2,FALSE),"Mutant","WT")),"")</f>
        <v/>
      </c>
      <c r="EA5" s="4" t="str">
        <f>IF(ISNUMBER(DM5), IF($AR5&gt;VLOOKUP('Gene Table'!$G$2,'Array Content'!$A$2:$B$3,2,FALSE),IF(DM5&lt;-$AR5,"mutant","WT"),IF(DM5&lt;-VLOOKUP('Gene Table'!$G$2,'Array Content'!$A$2:$B$3,2,FALSE),"Mutant","WT")),"")</f>
        <v/>
      </c>
      <c r="EC5" s="4" t="s">
        <v>26</v>
      </c>
      <c r="ED5" s="4" t="str">
        <f>IF('Gene Table'!$D5="copy number",D5,"")</f>
        <v/>
      </c>
      <c r="EE5" s="4" t="str">
        <f>IF('Gene Table'!$D5="copy number",E5,"")</f>
        <v/>
      </c>
      <c r="EF5" s="4" t="str">
        <f>IF('Gene Table'!$D5="copy number",F5,"")</f>
        <v/>
      </c>
      <c r="EG5" s="4" t="str">
        <f>IF('Gene Table'!$D5="copy number",G5,"")</f>
        <v/>
      </c>
      <c r="EH5" s="4" t="str">
        <f>IF('Gene Table'!$D5="copy number",H5,"")</f>
        <v/>
      </c>
      <c r="EI5" s="4" t="str">
        <f>IF('Gene Table'!$D5="copy number",I5,"")</f>
        <v/>
      </c>
      <c r="EJ5" s="4" t="str">
        <f>IF('Gene Table'!$D5="copy number",J5,"")</f>
        <v/>
      </c>
      <c r="EK5" s="4" t="str">
        <f>IF('Gene Table'!$D5="copy number",K5,"")</f>
        <v/>
      </c>
      <c r="EL5" s="4" t="str">
        <f>IF('Gene Table'!$D5="copy number",L5,"")</f>
        <v/>
      </c>
      <c r="EM5" s="4" t="str">
        <f>IF('Gene Table'!$D5="copy number",M5,"")</f>
        <v/>
      </c>
      <c r="EN5" s="4" t="str">
        <f>IF('Gene Table'!$D5="copy number",N5,"")</f>
        <v/>
      </c>
      <c r="EO5" s="4" t="str">
        <f>IF('Gene Table'!$D5="copy number",O5,"")</f>
        <v/>
      </c>
      <c r="EQ5" s="4" t="s">
        <v>26</v>
      </c>
      <c r="ER5" s="4" t="str">
        <f>IF('Gene Table'!$D5="copy number",R5,"")</f>
        <v/>
      </c>
      <c r="ES5" s="4" t="str">
        <f>IF('Gene Table'!$D5="copy number",S5,"")</f>
        <v/>
      </c>
      <c r="ET5" s="4" t="str">
        <f>IF('Gene Table'!$D5="copy number",T5,"")</f>
        <v/>
      </c>
      <c r="EU5" s="4" t="str">
        <f>IF('Gene Table'!$D5="copy number",U5,"")</f>
        <v/>
      </c>
      <c r="EV5" s="4" t="str">
        <f>IF('Gene Table'!$D5="copy number",V5,"")</f>
        <v/>
      </c>
      <c r="EW5" s="4" t="str">
        <f>IF('Gene Table'!$D5="copy number",W5,"")</f>
        <v/>
      </c>
      <c r="EX5" s="4" t="str">
        <f>IF('Gene Table'!$D5="copy number",X5,"")</f>
        <v/>
      </c>
      <c r="EY5" s="4" t="str">
        <f>IF('Gene Table'!$D5="copy number",Y5,"")</f>
        <v/>
      </c>
      <c r="EZ5" s="4" t="str">
        <f>IF('Gene Table'!$D5="copy number",Z5,"")</f>
        <v/>
      </c>
      <c r="FA5" s="4" t="str">
        <f>IF('Gene Table'!$D5="copy number",AA5,"")</f>
        <v/>
      </c>
      <c r="FB5" s="4" t="str">
        <f>IF('Gene Table'!$D5="copy number",AB5,"")</f>
        <v/>
      </c>
      <c r="FC5" s="4" t="str">
        <f>IF('Gene Table'!$D5="copy number",AC5,"")</f>
        <v/>
      </c>
      <c r="FE5" s="4" t="s">
        <v>26</v>
      </c>
      <c r="FF5" s="4" t="str">
        <f>IF('Gene Table'!$C5="SMPC",D5,"")</f>
        <v/>
      </c>
      <c r="FG5" s="4" t="str">
        <f>IF('Gene Table'!$C5="SMPC",E5,"")</f>
        <v/>
      </c>
      <c r="FH5" s="4" t="str">
        <f>IF('Gene Table'!$C5="SMPC",F5,"")</f>
        <v/>
      </c>
      <c r="FI5" s="4" t="str">
        <f>IF('Gene Table'!$C5="SMPC",G5,"")</f>
        <v/>
      </c>
      <c r="FJ5" s="4" t="str">
        <f>IF('Gene Table'!$C5="SMPC",H5,"")</f>
        <v/>
      </c>
      <c r="FK5" s="4" t="str">
        <f>IF('Gene Table'!$C5="SMPC",I5,"")</f>
        <v/>
      </c>
      <c r="FL5" s="4" t="str">
        <f>IF('Gene Table'!$C5="SMPC",J5,"")</f>
        <v/>
      </c>
      <c r="FM5" s="4" t="str">
        <f>IF('Gene Table'!$C5="SMPC",K5,"")</f>
        <v/>
      </c>
      <c r="FN5" s="4" t="str">
        <f>IF('Gene Table'!$C5="SMPC",L5,"")</f>
        <v/>
      </c>
      <c r="FO5" s="4" t="str">
        <f>IF('Gene Table'!$C5="SMPC",M5,"")</f>
        <v/>
      </c>
      <c r="FP5" s="4" t="str">
        <f>IF('Gene Table'!$C5="SMPC",N5,"")</f>
        <v/>
      </c>
      <c r="FQ5" s="4" t="str">
        <f>IF('Gene Table'!$C5="SMPC",O5,"")</f>
        <v/>
      </c>
      <c r="FS5" s="4" t="s">
        <v>26</v>
      </c>
      <c r="FT5" s="4" t="str">
        <f>IF('Gene Table'!$C5="SMPC",R5,"")</f>
        <v/>
      </c>
      <c r="FU5" s="4" t="str">
        <f>IF('Gene Table'!$C5="SMPC",S5,"")</f>
        <v/>
      </c>
      <c r="FV5" s="4" t="str">
        <f>IF('Gene Table'!$C5="SMPC",T5,"")</f>
        <v/>
      </c>
      <c r="FW5" s="4" t="str">
        <f>IF('Gene Table'!$C5="SMPC",U5,"")</f>
        <v/>
      </c>
      <c r="FX5" s="4" t="str">
        <f>IF('Gene Table'!$C5="SMPC",V5,"")</f>
        <v/>
      </c>
      <c r="FY5" s="4" t="str">
        <f>IF('Gene Table'!$C5="SMPC",W5,"")</f>
        <v/>
      </c>
      <c r="FZ5" s="4" t="str">
        <f>IF('Gene Table'!$C5="SMPC",X5,"")</f>
        <v/>
      </c>
      <c r="GA5" s="4" t="str">
        <f>IF('Gene Table'!$C5="SMPC",Y5,"")</f>
        <v/>
      </c>
      <c r="GB5" s="4" t="str">
        <f>IF('Gene Table'!$C5="SMPC",Z5,"")</f>
        <v/>
      </c>
      <c r="GC5" s="4" t="str">
        <f>IF('Gene Table'!$C5="SMPC",AA5,"")</f>
        <v/>
      </c>
      <c r="GD5" s="4" t="str">
        <f>IF('Gene Table'!$C5="SMPC",AB5,"")</f>
        <v/>
      </c>
      <c r="GE5" s="4" t="str">
        <f>IF('Gene Table'!$C5="SMPC",AC5,"")</f>
        <v/>
      </c>
    </row>
    <row r="6" spans="1:187" ht="15" customHeight="1" x14ac:dyDescent="0.25">
      <c r="A6" s="4" t="str">
        <f>'Gene Table'!C6&amp;":"&amp;'Gene Table'!D6</f>
        <v>APC:c.3856G&gt;T</v>
      </c>
      <c r="B6" s="4">
        <f>IF('Gene Table'!$G$5="NO",IF(ISNUMBER(MATCH('Gene Table'!E6,'Array Content'!$M$2:$M$941,0)),VLOOKUP('Gene Table'!E6,'Array Content'!$M$2:$O$941,2,FALSE),35),IF('Gene Table'!$G$5="YES",IF(ISNUMBER(MATCH('Gene Table'!E6,'Array Content'!$M$2:$M$941,0)),VLOOKUP('Gene Table'!E6,'Array Content'!$M$2:$O$941,3,FALSE),35),"OOPS"))</f>
        <v>37</v>
      </c>
      <c r="C6" s="4" t="s">
        <v>29</v>
      </c>
      <c r="D6" s="29">
        <f>IF('Control Sample Data'!D5="","",IF(SUM('Control Sample Data'!D$2:D$97)&gt;10,IF(AND(ISNUMBER('Control Sample Data'!D5),'Control Sample Data'!D5&lt;$B6, 'Control Sample Data'!D5&gt;0),'Control Sample Data'!D5,$B6),""))</f>
        <v>35</v>
      </c>
      <c r="E6" s="29">
        <f>IF('Control Sample Data'!E5="","",IF(SUM('Control Sample Data'!E$2:E$97)&gt;10,IF(AND(ISNUMBER('Control Sample Data'!E5),'Control Sample Data'!E5&lt;$B6, 'Control Sample Data'!E5&gt;0),'Control Sample Data'!E5,$B6),""))</f>
        <v>35</v>
      </c>
      <c r="F6" s="29" t="str">
        <f>IF('Control Sample Data'!F5="","",IF(SUM('Control Sample Data'!F$2:F$97)&gt;10,IF(AND(ISNUMBER('Control Sample Data'!F5),'Control Sample Data'!F5&lt;$B6, 'Control Sample Data'!F5&gt;0),'Control Sample Data'!F5,$B6),""))</f>
        <v/>
      </c>
      <c r="G6" s="29" t="str">
        <f>IF('Control Sample Data'!G5="","",IF(SUM('Control Sample Data'!G$2:G$97)&gt;10,IF(AND(ISNUMBER('Control Sample Data'!G5),'Control Sample Data'!G5&lt;$B6, 'Control Sample Data'!G5&gt;0),'Control Sample Data'!G5,$B6),""))</f>
        <v/>
      </c>
      <c r="H6" s="29" t="str">
        <f>IF('Control Sample Data'!H5="","",IF(SUM('Control Sample Data'!H$2:H$97)&gt;10,IF(AND(ISNUMBER('Control Sample Data'!H5),'Control Sample Data'!H5&lt;$B6, 'Control Sample Data'!H5&gt;0),'Control Sample Data'!H5,$B6),""))</f>
        <v/>
      </c>
      <c r="I6" s="29" t="str">
        <f>IF('Control Sample Data'!I5="","",IF(SUM('Control Sample Data'!I$2:I$97)&gt;10,IF(AND(ISNUMBER('Control Sample Data'!I5),'Control Sample Data'!I5&lt;$B6, 'Control Sample Data'!I5&gt;0),'Control Sample Data'!I5,$B6),""))</f>
        <v/>
      </c>
      <c r="J6" s="29" t="str">
        <f>IF('Control Sample Data'!J5="","",IF(SUM('Control Sample Data'!J$2:J$97)&gt;10,IF(AND(ISNUMBER('Control Sample Data'!J5),'Control Sample Data'!J5&lt;$B6, 'Control Sample Data'!J5&gt;0),'Control Sample Data'!J5,$B6),""))</f>
        <v/>
      </c>
      <c r="K6" s="29" t="str">
        <f>IF('Control Sample Data'!K5="","",IF(SUM('Control Sample Data'!K$2:K$97)&gt;10,IF(AND(ISNUMBER('Control Sample Data'!K5),'Control Sample Data'!K5&lt;$B6, 'Control Sample Data'!K5&gt;0),'Control Sample Data'!K5,$B6),""))</f>
        <v/>
      </c>
      <c r="L6" s="29" t="str">
        <f>IF('Control Sample Data'!L5="","",IF(SUM('Control Sample Data'!L$2:L$97)&gt;10,IF(AND(ISNUMBER('Control Sample Data'!L5),'Control Sample Data'!L5&lt;$B6, 'Control Sample Data'!L5&gt;0),'Control Sample Data'!L5,$B6),""))</f>
        <v/>
      </c>
      <c r="M6" s="29" t="str">
        <f>IF('Control Sample Data'!M5="","",IF(SUM('Control Sample Data'!M$2:M$97)&gt;10,IF(AND(ISNUMBER('Control Sample Data'!M5),'Control Sample Data'!M5&lt;$B6, 'Control Sample Data'!M5&gt;0),'Control Sample Data'!M5,$B6),""))</f>
        <v/>
      </c>
      <c r="N6" s="29" t="str">
        <f>IF('Control Sample Data'!N5="","",IF(SUM('Control Sample Data'!N$2:N$97)&gt;10,IF(AND(ISNUMBER('Control Sample Data'!N5),'Control Sample Data'!N5&lt;$B6, 'Control Sample Data'!N5&gt;0),'Control Sample Data'!N5,$B6),""))</f>
        <v/>
      </c>
      <c r="O6" s="29" t="str">
        <f>IF('Control Sample Data'!O5="","",IF(SUM('Control Sample Data'!O$2:O$97)&gt;10,IF(AND(ISNUMBER('Control Sample Data'!O5),'Control Sample Data'!O5&lt;$B6, 'Control Sample Data'!O5&gt;0),'Control Sample Data'!O5,$B6),""))</f>
        <v/>
      </c>
      <c r="Q6" s="4" t="s">
        <v>29</v>
      </c>
      <c r="R6" s="29">
        <f>IF('Test Sample Data'!D5="","",IF(SUM('Test Sample Data'!D$2:D$97)&gt;10,IF(AND(ISNUMBER('Test Sample Data'!D5),'Test Sample Data'!D5&lt;$B6, 'Test Sample Data'!D5&gt;0),'Test Sample Data'!D5,$B6),""))</f>
        <v>35</v>
      </c>
      <c r="S6" s="29">
        <f>IF('Test Sample Data'!E5="","",IF(SUM('Test Sample Data'!E$2:E$97)&gt;10,IF(AND(ISNUMBER('Test Sample Data'!E5),'Test Sample Data'!E5&lt;$B6, 'Test Sample Data'!E5&gt;0),'Test Sample Data'!E5,$B6),""))</f>
        <v>35</v>
      </c>
      <c r="T6" s="29" t="str">
        <f>IF('Test Sample Data'!F5="","",IF(SUM('Test Sample Data'!F$2:F$97)&gt;10,IF(AND(ISNUMBER('Test Sample Data'!F5),'Test Sample Data'!F5&lt;$B6, 'Test Sample Data'!F5&gt;0),'Test Sample Data'!F5,$B6),""))</f>
        <v/>
      </c>
      <c r="U6" s="29" t="str">
        <f>IF('Test Sample Data'!G5="","",IF(SUM('Test Sample Data'!G$2:G$97)&gt;10,IF(AND(ISNUMBER('Test Sample Data'!G5),'Test Sample Data'!G5&lt;$B6, 'Test Sample Data'!G5&gt;0),'Test Sample Data'!G5,$B6),""))</f>
        <v/>
      </c>
      <c r="V6" s="29" t="str">
        <f>IF('Test Sample Data'!H5="","",IF(SUM('Test Sample Data'!H$2:H$97)&gt;10,IF(AND(ISNUMBER('Test Sample Data'!H5),'Test Sample Data'!H5&lt;$B6, 'Test Sample Data'!H5&gt;0),'Test Sample Data'!H5,$B6),""))</f>
        <v/>
      </c>
      <c r="W6" s="29" t="str">
        <f>IF('Test Sample Data'!I5="","",IF(SUM('Test Sample Data'!I$2:I$97)&gt;10,IF(AND(ISNUMBER('Test Sample Data'!I5),'Test Sample Data'!I5&lt;$B6, 'Test Sample Data'!I5&gt;0),'Test Sample Data'!I5,$B6),""))</f>
        <v/>
      </c>
      <c r="X6" s="29" t="str">
        <f>IF('Test Sample Data'!J5="","",IF(SUM('Test Sample Data'!J$2:J$97)&gt;10,IF(AND(ISNUMBER('Test Sample Data'!J5),'Test Sample Data'!J5&lt;$B6, 'Test Sample Data'!J5&gt;0),'Test Sample Data'!J5,$B6),""))</f>
        <v/>
      </c>
      <c r="Y6" s="29" t="str">
        <f>IF('Test Sample Data'!K5="","",IF(SUM('Test Sample Data'!K$2:K$97)&gt;10,IF(AND(ISNUMBER('Test Sample Data'!K5),'Test Sample Data'!K5&lt;$B6, 'Test Sample Data'!K5&gt;0),'Test Sample Data'!K5,$B6),""))</f>
        <v/>
      </c>
      <c r="Z6" s="29" t="str">
        <f>IF('Test Sample Data'!L5="","",IF(SUM('Test Sample Data'!L$2:L$97)&gt;10,IF(AND(ISNUMBER('Test Sample Data'!L5),'Test Sample Data'!L5&lt;$B6, 'Test Sample Data'!L5&gt;0),'Test Sample Data'!L5,$B6),""))</f>
        <v/>
      </c>
      <c r="AA6" s="29" t="str">
        <f>IF('Test Sample Data'!M5="","",IF(SUM('Test Sample Data'!M$2:M$97)&gt;10,IF(AND(ISNUMBER('Test Sample Data'!M5),'Test Sample Data'!M5&lt;$B6, 'Test Sample Data'!M5&gt;0),'Test Sample Data'!M5,$B6),""))</f>
        <v/>
      </c>
      <c r="AB6" s="29" t="str">
        <f>IF('Test Sample Data'!N5="","",IF(SUM('Test Sample Data'!N$2:N$97)&gt;10,IF(AND(ISNUMBER('Test Sample Data'!N5),'Test Sample Data'!N5&lt;$B6, 'Test Sample Data'!N5&gt;0),'Test Sample Data'!N5,$B6),""))</f>
        <v/>
      </c>
      <c r="AC6" s="29" t="str">
        <f>IF('Test Sample Data'!O5="","",IF(SUM('Test Sample Data'!O$2:O$97)&gt;10,IF(AND(ISNUMBER('Test Sample Data'!O5),'Test Sample Data'!O5&lt;$B6, 'Test Sample Data'!O5&gt;0),'Test Sample Data'!O5,$B6),""))</f>
        <v/>
      </c>
      <c r="AE6" s="4" t="s">
        <v>29</v>
      </c>
      <c r="AF6" s="4">
        <f t="shared" si="3"/>
        <v>9</v>
      </c>
      <c r="AG6" s="4">
        <f t="shared" si="4"/>
        <v>9</v>
      </c>
      <c r="AH6" s="4" t="str">
        <f t="shared" si="5"/>
        <v/>
      </c>
      <c r="AI6" s="4" t="str">
        <f t="shared" si="6"/>
        <v/>
      </c>
      <c r="AJ6" s="4" t="str">
        <f t="shared" si="7"/>
        <v/>
      </c>
      <c r="AK6" s="4" t="str">
        <f t="shared" si="8"/>
        <v/>
      </c>
      <c r="AL6" s="4" t="str">
        <f t="shared" si="9"/>
        <v/>
      </c>
      <c r="AM6" s="4" t="str">
        <f t="shared" si="10"/>
        <v/>
      </c>
      <c r="AN6" s="4" t="str">
        <f t="shared" si="11"/>
        <v/>
      </c>
      <c r="AO6" s="4" t="str">
        <f t="shared" si="12"/>
        <v/>
      </c>
      <c r="AP6" s="4" t="str">
        <f t="shared" si="13"/>
        <v/>
      </c>
      <c r="AQ6" s="4" t="str">
        <f t="shared" si="14"/>
        <v/>
      </c>
      <c r="AR6" s="4">
        <f t="shared" si="15"/>
        <v>0</v>
      </c>
      <c r="AS6" s="4">
        <f t="shared" si="16"/>
        <v>9</v>
      </c>
      <c r="AU6" s="4" t="s">
        <v>29</v>
      </c>
      <c r="AV6" s="4">
        <f t="shared" si="17"/>
        <v>8.4699999999999989</v>
      </c>
      <c r="AW6" s="4">
        <f t="shared" si="18"/>
        <v>9</v>
      </c>
      <c r="AX6" s="4" t="str">
        <f t="shared" si="19"/>
        <v/>
      </c>
      <c r="AY6" s="4" t="str">
        <f t="shared" si="20"/>
        <v/>
      </c>
      <c r="AZ6" s="4" t="str">
        <f t="shared" si="21"/>
        <v/>
      </c>
      <c r="BA6" s="4" t="str">
        <f t="shared" si="22"/>
        <v/>
      </c>
      <c r="BB6" s="4" t="str">
        <f t="shared" si="23"/>
        <v/>
      </c>
      <c r="BC6" s="4" t="str">
        <f t="shared" si="24"/>
        <v/>
      </c>
      <c r="BD6" s="4" t="str">
        <f t="shared" si="25"/>
        <v/>
      </c>
      <c r="BE6" s="4" t="str">
        <f t="shared" si="26"/>
        <v/>
      </c>
      <c r="BF6" s="4" t="str">
        <f t="shared" si="27"/>
        <v/>
      </c>
      <c r="BG6" s="4" t="str">
        <f t="shared" si="28"/>
        <v/>
      </c>
      <c r="BI6" s="4" t="s">
        <v>29</v>
      </c>
      <c r="BJ6" s="4">
        <f t="shared" si="29"/>
        <v>8.4699999999999989</v>
      </c>
      <c r="BK6" s="4">
        <f t="shared" si="30"/>
        <v>9</v>
      </c>
      <c r="BL6" s="4" t="str">
        <f t="shared" si="31"/>
        <v/>
      </c>
      <c r="BM6" s="4" t="str">
        <f t="shared" si="32"/>
        <v/>
      </c>
      <c r="BN6" s="4" t="str">
        <f t="shared" si="33"/>
        <v/>
      </c>
      <c r="BO6" s="4" t="str">
        <f t="shared" si="34"/>
        <v/>
      </c>
      <c r="BP6" s="4" t="str">
        <f t="shared" si="35"/>
        <v/>
      </c>
      <c r="BQ6" s="4" t="str">
        <f t="shared" si="36"/>
        <v/>
      </c>
      <c r="BR6" s="4" t="str">
        <f t="shared" si="37"/>
        <v/>
      </c>
      <c r="BS6" s="4" t="str">
        <f t="shared" si="38"/>
        <v/>
      </c>
      <c r="BT6" s="4" t="str">
        <f t="shared" si="39"/>
        <v/>
      </c>
      <c r="BU6" s="4" t="str">
        <f t="shared" si="40"/>
        <v/>
      </c>
      <c r="BV6" s="4">
        <f t="shared" si="41"/>
        <v>1.1200000000000001</v>
      </c>
      <c r="BW6" s="4">
        <f t="shared" si="42"/>
        <v>8.74</v>
      </c>
      <c r="BY6" s="4" t="s">
        <v>29</v>
      </c>
      <c r="BZ6" s="4">
        <f t="shared" si="43"/>
        <v>-0.27000000000000135</v>
      </c>
      <c r="CA6" s="4">
        <f t="shared" si="44"/>
        <v>0.25999999999999979</v>
      </c>
      <c r="CB6" s="4" t="str">
        <f t="shared" si="45"/>
        <v/>
      </c>
      <c r="CC6" s="4" t="str">
        <f t="shared" si="46"/>
        <v/>
      </c>
      <c r="CD6" s="4" t="str">
        <f t="shared" si="47"/>
        <v/>
      </c>
      <c r="CE6" s="4" t="str">
        <f t="shared" si="48"/>
        <v/>
      </c>
      <c r="CF6" s="4" t="str">
        <f t="shared" si="49"/>
        <v/>
      </c>
      <c r="CG6" s="4" t="str">
        <f t="shared" si="50"/>
        <v/>
      </c>
      <c r="CH6" s="4" t="str">
        <f t="shared" si="51"/>
        <v/>
      </c>
      <c r="CI6" s="4" t="str">
        <f t="shared" si="52"/>
        <v/>
      </c>
      <c r="CJ6" s="4" t="str">
        <f t="shared" si="53"/>
        <v/>
      </c>
      <c r="CK6" s="4" t="str">
        <f t="shared" si="54"/>
        <v/>
      </c>
      <c r="CM6" s="4" t="s">
        <v>29</v>
      </c>
      <c r="CN6" s="4" t="str">
        <f>IF(ISNUMBER(BZ6), IF($BV6&gt;VLOOKUP('Gene Table'!$G$2,'Array Content'!$A$2:$B$3,2,FALSE),IF(BZ6&lt;-$BV6,"mutant","WT"),IF(BZ6&lt;-VLOOKUP('Gene Table'!$G$2,'Array Content'!$A$2:$B$3,2,FALSE),"Mutant","WT")),"")</f>
        <v>WT</v>
      </c>
      <c r="CO6" s="4" t="str">
        <f>IF(ISNUMBER(CA6), IF($BV6&gt;VLOOKUP('Gene Table'!$G$2,'Array Content'!$A$2:$B$3,2,FALSE),IF(CA6&lt;-$BV6,"mutant","WT"),IF(CA6&lt;-VLOOKUP('Gene Table'!$G$2,'Array Content'!$A$2:$B$3,2,FALSE),"Mutant","WT")),"")</f>
        <v>WT</v>
      </c>
      <c r="CP6" s="4" t="str">
        <f>IF(ISNUMBER(CB6), IF($BV6&gt;VLOOKUP('Gene Table'!$G$2,'Array Content'!$A$2:$B$3,2,FALSE),IF(CB6&lt;-$BV6,"mutant","WT"),IF(CB6&lt;-VLOOKUP('Gene Table'!$G$2,'Array Content'!$A$2:$B$3,2,FALSE),"Mutant","WT")),"")</f>
        <v/>
      </c>
      <c r="CQ6" s="4" t="str">
        <f>IF(ISNUMBER(CC6), IF($BV6&gt;VLOOKUP('Gene Table'!$G$2,'Array Content'!$A$2:$B$3,2,FALSE),IF(CC6&lt;-$BV6,"mutant","WT"),IF(CC6&lt;-VLOOKUP('Gene Table'!$G$2,'Array Content'!$A$2:$B$3,2,FALSE),"Mutant","WT")),"")</f>
        <v/>
      </c>
      <c r="CR6" s="4" t="str">
        <f>IF(ISNUMBER(CD6), IF($BV6&gt;VLOOKUP('Gene Table'!$G$2,'Array Content'!$A$2:$B$3,2,FALSE),IF(CD6&lt;-$BV6,"mutant","WT"),IF(CD6&lt;-VLOOKUP('Gene Table'!$G$2,'Array Content'!$A$2:$B$3,2,FALSE),"Mutant","WT")),"")</f>
        <v/>
      </c>
      <c r="CS6" s="4" t="str">
        <f>IF(ISNUMBER(CE6), IF($BV6&gt;VLOOKUP('Gene Table'!$G$2,'Array Content'!$A$2:$B$3,2,FALSE),IF(CE6&lt;-$BV6,"mutant","WT"),IF(CE6&lt;-VLOOKUP('Gene Table'!$G$2,'Array Content'!$A$2:$B$3,2,FALSE),"Mutant","WT")),"")</f>
        <v/>
      </c>
      <c r="CT6" s="4" t="str">
        <f>IF(ISNUMBER(CF6), IF($BV6&gt;VLOOKUP('Gene Table'!$G$2,'Array Content'!$A$2:$B$3,2,FALSE),IF(CF6&lt;-$BV6,"mutant","WT"),IF(CF6&lt;-VLOOKUP('Gene Table'!$G$2,'Array Content'!$A$2:$B$3,2,FALSE),"Mutant","WT")),"")</f>
        <v/>
      </c>
      <c r="CU6" s="4" t="str">
        <f>IF(ISNUMBER(CG6), IF($BV6&gt;VLOOKUP('Gene Table'!$G$2,'Array Content'!$A$2:$B$3,2,FALSE),IF(CG6&lt;-$BV6,"mutant","WT"),IF(CG6&lt;-VLOOKUP('Gene Table'!$G$2,'Array Content'!$A$2:$B$3,2,FALSE),"Mutant","WT")),"")</f>
        <v/>
      </c>
      <c r="CV6" s="4" t="str">
        <f>IF(ISNUMBER(CH6), IF($BV6&gt;VLOOKUP('Gene Table'!$G$2,'Array Content'!$A$2:$B$3,2,FALSE),IF(CH6&lt;-$BV6,"mutant","WT"),IF(CH6&lt;-VLOOKUP('Gene Table'!$G$2,'Array Content'!$A$2:$B$3,2,FALSE),"Mutant","WT")),"")</f>
        <v/>
      </c>
      <c r="CW6" s="4" t="str">
        <f>IF(ISNUMBER(CI6), IF($BV6&gt;VLOOKUP('Gene Table'!$G$2,'Array Content'!$A$2:$B$3,2,FALSE),IF(CI6&lt;-$BV6,"mutant","WT"),IF(CI6&lt;-VLOOKUP('Gene Table'!$G$2,'Array Content'!$A$2:$B$3,2,FALSE),"Mutant","WT")),"")</f>
        <v/>
      </c>
      <c r="CX6" s="4" t="str">
        <f>IF(ISNUMBER(CJ6), IF($BV6&gt;VLOOKUP('Gene Table'!$G$2,'Array Content'!$A$2:$B$3,2,FALSE),IF(CJ6&lt;-$BV6,"mutant","WT"),IF(CJ6&lt;-VLOOKUP('Gene Table'!$G$2,'Array Content'!$A$2:$B$3,2,FALSE),"Mutant","WT")),"")</f>
        <v/>
      </c>
      <c r="CY6" s="4" t="str">
        <f>IF(ISNUMBER(CK6), IF($BV6&gt;VLOOKUP('Gene Table'!$G$2,'Array Content'!$A$2:$B$3,2,FALSE),IF(CK6&lt;-$BV6,"mutant","WT"),IF(CK6&lt;-VLOOKUP('Gene Table'!$G$2,'Array Content'!$A$2:$B$3,2,FALSE),"Mutant","WT")),"")</f>
        <v/>
      </c>
      <c r="DA6" s="4" t="s">
        <v>29</v>
      </c>
      <c r="DB6" s="4">
        <f t="shared" si="55"/>
        <v>-0.53000000000000114</v>
      </c>
      <c r="DC6" s="4">
        <f t="shared" si="56"/>
        <v>0</v>
      </c>
      <c r="DD6" s="4" t="str">
        <f t="shared" si="57"/>
        <v/>
      </c>
      <c r="DE6" s="4" t="str">
        <f t="shared" si="58"/>
        <v/>
      </c>
      <c r="DF6" s="4" t="str">
        <f t="shared" si="59"/>
        <v/>
      </c>
      <c r="DG6" s="4" t="str">
        <f t="shared" si="60"/>
        <v/>
      </c>
      <c r="DH6" s="4" t="str">
        <f t="shared" si="61"/>
        <v/>
      </c>
      <c r="DI6" s="4" t="str">
        <f t="shared" si="62"/>
        <v/>
      </c>
      <c r="DJ6" s="4" t="str">
        <f t="shared" si="63"/>
        <v/>
      </c>
      <c r="DK6" s="4" t="str">
        <f t="shared" si="64"/>
        <v/>
      </c>
      <c r="DL6" s="4" t="str">
        <f t="shared" si="65"/>
        <v/>
      </c>
      <c r="DM6" s="4" t="str">
        <f t="shared" si="66"/>
        <v/>
      </c>
      <c r="DO6" s="4" t="s">
        <v>29</v>
      </c>
      <c r="DP6" s="4" t="str">
        <f>IF(ISNUMBER(DB6), IF($AR6&gt;VLOOKUP('Gene Table'!$G$2,'Array Content'!$A$2:$B$3,2,FALSE),IF(DB6&lt;-$AR6,"mutant","WT"),IF(DB6&lt;-VLOOKUP('Gene Table'!$G$2,'Array Content'!$A$2:$B$3,2,FALSE),"Mutant","WT")),"")</f>
        <v>WT</v>
      </c>
      <c r="DQ6" s="4" t="str">
        <f>IF(ISNUMBER(DC6), IF($AR6&gt;VLOOKUP('Gene Table'!$G$2,'Array Content'!$A$2:$B$3,2,FALSE),IF(DC6&lt;-$AR6,"mutant","WT"),IF(DC6&lt;-VLOOKUP('Gene Table'!$G$2,'Array Content'!$A$2:$B$3,2,FALSE),"Mutant","WT")),"")</f>
        <v>WT</v>
      </c>
      <c r="DR6" s="4" t="str">
        <f>IF(ISNUMBER(DD6), IF($AR6&gt;VLOOKUP('Gene Table'!$G$2,'Array Content'!$A$2:$B$3,2,FALSE),IF(DD6&lt;-$AR6,"mutant","WT"),IF(DD6&lt;-VLOOKUP('Gene Table'!$G$2,'Array Content'!$A$2:$B$3,2,FALSE),"Mutant","WT")),"")</f>
        <v/>
      </c>
      <c r="DS6" s="4" t="str">
        <f>IF(ISNUMBER(DE6), IF($AR6&gt;VLOOKUP('Gene Table'!$G$2,'Array Content'!$A$2:$B$3,2,FALSE),IF(DE6&lt;-$AR6,"mutant","WT"),IF(DE6&lt;-VLOOKUP('Gene Table'!$G$2,'Array Content'!$A$2:$B$3,2,FALSE),"Mutant","WT")),"")</f>
        <v/>
      </c>
      <c r="DT6" s="4" t="str">
        <f>IF(ISNUMBER(DF6), IF($AR6&gt;VLOOKUP('Gene Table'!$G$2,'Array Content'!$A$2:$B$3,2,FALSE),IF(DF6&lt;-$AR6,"mutant","WT"),IF(DF6&lt;-VLOOKUP('Gene Table'!$G$2,'Array Content'!$A$2:$B$3,2,FALSE),"Mutant","WT")),"")</f>
        <v/>
      </c>
      <c r="DU6" s="4" t="str">
        <f>IF(ISNUMBER(DG6), IF($AR6&gt;VLOOKUP('Gene Table'!$G$2,'Array Content'!$A$2:$B$3,2,FALSE),IF(DG6&lt;-$AR6,"mutant","WT"),IF(DG6&lt;-VLOOKUP('Gene Table'!$G$2,'Array Content'!$A$2:$B$3,2,FALSE),"Mutant","WT")),"")</f>
        <v/>
      </c>
      <c r="DV6" s="4" t="str">
        <f>IF(ISNUMBER(DH6), IF($AR6&gt;VLOOKUP('Gene Table'!$G$2,'Array Content'!$A$2:$B$3,2,FALSE),IF(DH6&lt;-$AR6,"mutant","WT"),IF(DH6&lt;-VLOOKUP('Gene Table'!$G$2,'Array Content'!$A$2:$B$3,2,FALSE),"Mutant","WT")),"")</f>
        <v/>
      </c>
      <c r="DW6" s="4" t="str">
        <f>IF(ISNUMBER(DI6), IF($AR6&gt;VLOOKUP('Gene Table'!$G$2,'Array Content'!$A$2:$B$3,2,FALSE),IF(DI6&lt;-$AR6,"mutant","WT"),IF(DI6&lt;-VLOOKUP('Gene Table'!$G$2,'Array Content'!$A$2:$B$3,2,FALSE),"Mutant","WT")),"")</f>
        <v/>
      </c>
      <c r="DX6" s="4" t="str">
        <f>IF(ISNUMBER(DJ6), IF($AR6&gt;VLOOKUP('Gene Table'!$G$2,'Array Content'!$A$2:$B$3,2,FALSE),IF(DJ6&lt;-$AR6,"mutant","WT"),IF(DJ6&lt;-VLOOKUP('Gene Table'!$G$2,'Array Content'!$A$2:$B$3,2,FALSE),"Mutant","WT")),"")</f>
        <v/>
      </c>
      <c r="DY6" s="4" t="str">
        <f>IF(ISNUMBER(DK6), IF($AR6&gt;VLOOKUP('Gene Table'!$G$2,'Array Content'!$A$2:$B$3,2,FALSE),IF(DK6&lt;-$AR6,"mutant","WT"),IF(DK6&lt;-VLOOKUP('Gene Table'!$G$2,'Array Content'!$A$2:$B$3,2,FALSE),"Mutant","WT")),"")</f>
        <v/>
      </c>
      <c r="DZ6" s="4" t="str">
        <f>IF(ISNUMBER(DL6), IF($AR6&gt;VLOOKUP('Gene Table'!$G$2,'Array Content'!$A$2:$B$3,2,FALSE),IF(DL6&lt;-$AR6,"mutant","WT"),IF(DL6&lt;-VLOOKUP('Gene Table'!$G$2,'Array Content'!$A$2:$B$3,2,FALSE),"Mutant","WT")),"")</f>
        <v/>
      </c>
      <c r="EA6" s="4" t="str">
        <f>IF(ISNUMBER(DM6), IF($AR6&gt;VLOOKUP('Gene Table'!$G$2,'Array Content'!$A$2:$B$3,2,FALSE),IF(DM6&lt;-$AR6,"mutant","WT"),IF(DM6&lt;-VLOOKUP('Gene Table'!$G$2,'Array Content'!$A$2:$B$3,2,FALSE),"Mutant","WT")),"")</f>
        <v/>
      </c>
      <c r="EC6" s="4" t="s">
        <v>29</v>
      </c>
      <c r="ED6" s="4" t="str">
        <f>IF('Gene Table'!$D6="copy number",D6,"")</f>
        <v/>
      </c>
      <c r="EE6" s="4" t="str">
        <f>IF('Gene Table'!$D6="copy number",E6,"")</f>
        <v/>
      </c>
      <c r="EF6" s="4" t="str">
        <f>IF('Gene Table'!$D6="copy number",F6,"")</f>
        <v/>
      </c>
      <c r="EG6" s="4" t="str">
        <f>IF('Gene Table'!$D6="copy number",G6,"")</f>
        <v/>
      </c>
      <c r="EH6" s="4" t="str">
        <f>IF('Gene Table'!$D6="copy number",H6,"")</f>
        <v/>
      </c>
      <c r="EI6" s="4" t="str">
        <f>IF('Gene Table'!$D6="copy number",I6,"")</f>
        <v/>
      </c>
      <c r="EJ6" s="4" t="str">
        <f>IF('Gene Table'!$D6="copy number",J6,"")</f>
        <v/>
      </c>
      <c r="EK6" s="4" t="str">
        <f>IF('Gene Table'!$D6="copy number",K6,"")</f>
        <v/>
      </c>
      <c r="EL6" s="4" t="str">
        <f>IF('Gene Table'!$D6="copy number",L6,"")</f>
        <v/>
      </c>
      <c r="EM6" s="4" t="str">
        <f>IF('Gene Table'!$D6="copy number",M6,"")</f>
        <v/>
      </c>
      <c r="EN6" s="4" t="str">
        <f>IF('Gene Table'!$D6="copy number",N6,"")</f>
        <v/>
      </c>
      <c r="EO6" s="4" t="str">
        <f>IF('Gene Table'!$D6="copy number",O6,"")</f>
        <v/>
      </c>
      <c r="EQ6" s="4" t="s">
        <v>29</v>
      </c>
      <c r="ER6" s="4" t="str">
        <f>IF('Gene Table'!$D6="copy number",R6,"")</f>
        <v/>
      </c>
      <c r="ES6" s="4" t="str">
        <f>IF('Gene Table'!$D6="copy number",S6,"")</f>
        <v/>
      </c>
      <c r="ET6" s="4" t="str">
        <f>IF('Gene Table'!$D6="copy number",T6,"")</f>
        <v/>
      </c>
      <c r="EU6" s="4" t="str">
        <f>IF('Gene Table'!$D6="copy number",U6,"")</f>
        <v/>
      </c>
      <c r="EV6" s="4" t="str">
        <f>IF('Gene Table'!$D6="copy number",V6,"")</f>
        <v/>
      </c>
      <c r="EW6" s="4" t="str">
        <f>IF('Gene Table'!$D6="copy number",W6,"")</f>
        <v/>
      </c>
      <c r="EX6" s="4" t="str">
        <f>IF('Gene Table'!$D6="copy number",X6,"")</f>
        <v/>
      </c>
      <c r="EY6" s="4" t="str">
        <f>IF('Gene Table'!$D6="copy number",Y6,"")</f>
        <v/>
      </c>
      <c r="EZ6" s="4" t="str">
        <f>IF('Gene Table'!$D6="copy number",Z6,"")</f>
        <v/>
      </c>
      <c r="FA6" s="4" t="str">
        <f>IF('Gene Table'!$D6="copy number",AA6,"")</f>
        <v/>
      </c>
      <c r="FB6" s="4" t="str">
        <f>IF('Gene Table'!$D6="copy number",AB6,"")</f>
        <v/>
      </c>
      <c r="FC6" s="4" t="str">
        <f>IF('Gene Table'!$D6="copy number",AC6,"")</f>
        <v/>
      </c>
      <c r="FE6" s="4" t="s">
        <v>29</v>
      </c>
      <c r="FF6" s="4" t="str">
        <f>IF('Gene Table'!$C6="SMPC",D6,"")</f>
        <v/>
      </c>
      <c r="FG6" s="4" t="str">
        <f>IF('Gene Table'!$C6="SMPC",E6,"")</f>
        <v/>
      </c>
      <c r="FH6" s="4" t="str">
        <f>IF('Gene Table'!$C6="SMPC",F6,"")</f>
        <v/>
      </c>
      <c r="FI6" s="4" t="str">
        <f>IF('Gene Table'!$C6="SMPC",G6,"")</f>
        <v/>
      </c>
      <c r="FJ6" s="4" t="str">
        <f>IF('Gene Table'!$C6="SMPC",H6,"")</f>
        <v/>
      </c>
      <c r="FK6" s="4" t="str">
        <f>IF('Gene Table'!$C6="SMPC",I6,"")</f>
        <v/>
      </c>
      <c r="FL6" s="4" t="str">
        <f>IF('Gene Table'!$C6="SMPC",J6,"")</f>
        <v/>
      </c>
      <c r="FM6" s="4" t="str">
        <f>IF('Gene Table'!$C6="SMPC",K6,"")</f>
        <v/>
      </c>
      <c r="FN6" s="4" t="str">
        <f>IF('Gene Table'!$C6="SMPC",L6,"")</f>
        <v/>
      </c>
      <c r="FO6" s="4" t="str">
        <f>IF('Gene Table'!$C6="SMPC",M6,"")</f>
        <v/>
      </c>
      <c r="FP6" s="4" t="str">
        <f>IF('Gene Table'!$C6="SMPC",N6,"")</f>
        <v/>
      </c>
      <c r="FQ6" s="4" t="str">
        <f>IF('Gene Table'!$C6="SMPC",O6,"")</f>
        <v/>
      </c>
      <c r="FS6" s="4" t="s">
        <v>29</v>
      </c>
      <c r="FT6" s="4" t="str">
        <f>IF('Gene Table'!$C6="SMPC",R6,"")</f>
        <v/>
      </c>
      <c r="FU6" s="4" t="str">
        <f>IF('Gene Table'!$C6="SMPC",S6,"")</f>
        <v/>
      </c>
      <c r="FV6" s="4" t="str">
        <f>IF('Gene Table'!$C6="SMPC",T6,"")</f>
        <v/>
      </c>
      <c r="FW6" s="4" t="str">
        <f>IF('Gene Table'!$C6="SMPC",U6,"")</f>
        <v/>
      </c>
      <c r="FX6" s="4" t="str">
        <f>IF('Gene Table'!$C6="SMPC",V6,"")</f>
        <v/>
      </c>
      <c r="FY6" s="4" t="str">
        <f>IF('Gene Table'!$C6="SMPC",W6,"")</f>
        <v/>
      </c>
      <c r="FZ6" s="4" t="str">
        <f>IF('Gene Table'!$C6="SMPC",X6,"")</f>
        <v/>
      </c>
      <c r="GA6" s="4" t="str">
        <f>IF('Gene Table'!$C6="SMPC",Y6,"")</f>
        <v/>
      </c>
      <c r="GB6" s="4" t="str">
        <f>IF('Gene Table'!$C6="SMPC",Z6,"")</f>
        <v/>
      </c>
      <c r="GC6" s="4" t="str">
        <f>IF('Gene Table'!$C6="SMPC",AA6,"")</f>
        <v/>
      </c>
      <c r="GD6" s="4" t="str">
        <f>IF('Gene Table'!$C6="SMPC",AB6,"")</f>
        <v/>
      </c>
      <c r="GE6" s="4" t="str">
        <f>IF('Gene Table'!$C6="SMPC",AC6,"")</f>
        <v/>
      </c>
    </row>
    <row r="7" spans="1:187" ht="15" customHeight="1" x14ac:dyDescent="0.25">
      <c r="A7" s="4" t="str">
        <f>'Gene Table'!C7&amp;":"&amp;'Gene Table'!D7</f>
        <v>APC:c.3871C&gt;T</v>
      </c>
      <c r="B7" s="4">
        <f>IF('Gene Table'!$G$5="NO",IF(ISNUMBER(MATCH('Gene Table'!E7,'Array Content'!$M$2:$M$941,0)),VLOOKUP('Gene Table'!E7,'Array Content'!$M$2:$O$941,2,FALSE),35),IF('Gene Table'!$G$5="YES",IF(ISNUMBER(MATCH('Gene Table'!E7,'Array Content'!$M$2:$M$941,0)),VLOOKUP('Gene Table'!E7,'Array Content'!$M$2:$O$941,3,FALSE),35),"OOPS"))</f>
        <v>37</v>
      </c>
      <c r="C7" s="4" t="s">
        <v>32</v>
      </c>
      <c r="D7" s="29">
        <f>IF('Control Sample Data'!D6="","",IF(SUM('Control Sample Data'!D$2:D$97)&gt;10,IF(AND(ISNUMBER('Control Sample Data'!D6),'Control Sample Data'!D6&lt;$B7, 'Control Sample Data'!D6&gt;0),'Control Sample Data'!D6,$B7),""))</f>
        <v>35</v>
      </c>
      <c r="E7" s="29">
        <f>IF('Control Sample Data'!E6="","",IF(SUM('Control Sample Data'!E$2:E$97)&gt;10,IF(AND(ISNUMBER('Control Sample Data'!E6),'Control Sample Data'!E6&lt;$B7, 'Control Sample Data'!E6&gt;0),'Control Sample Data'!E6,$B7),""))</f>
        <v>35</v>
      </c>
      <c r="F7" s="29" t="str">
        <f>IF('Control Sample Data'!F6="","",IF(SUM('Control Sample Data'!F$2:F$97)&gt;10,IF(AND(ISNUMBER('Control Sample Data'!F6),'Control Sample Data'!F6&lt;$B7, 'Control Sample Data'!F6&gt;0),'Control Sample Data'!F6,$B7),""))</f>
        <v/>
      </c>
      <c r="G7" s="29" t="str">
        <f>IF('Control Sample Data'!G6="","",IF(SUM('Control Sample Data'!G$2:G$97)&gt;10,IF(AND(ISNUMBER('Control Sample Data'!G6),'Control Sample Data'!G6&lt;$B7, 'Control Sample Data'!G6&gt;0),'Control Sample Data'!G6,$B7),""))</f>
        <v/>
      </c>
      <c r="H7" s="29" t="str">
        <f>IF('Control Sample Data'!H6="","",IF(SUM('Control Sample Data'!H$2:H$97)&gt;10,IF(AND(ISNUMBER('Control Sample Data'!H6),'Control Sample Data'!H6&lt;$B7, 'Control Sample Data'!H6&gt;0),'Control Sample Data'!H6,$B7),""))</f>
        <v/>
      </c>
      <c r="I7" s="29" t="str">
        <f>IF('Control Sample Data'!I6="","",IF(SUM('Control Sample Data'!I$2:I$97)&gt;10,IF(AND(ISNUMBER('Control Sample Data'!I6),'Control Sample Data'!I6&lt;$B7, 'Control Sample Data'!I6&gt;0),'Control Sample Data'!I6,$B7),""))</f>
        <v/>
      </c>
      <c r="J7" s="29" t="str">
        <f>IF('Control Sample Data'!J6="","",IF(SUM('Control Sample Data'!J$2:J$97)&gt;10,IF(AND(ISNUMBER('Control Sample Data'!J6),'Control Sample Data'!J6&lt;$B7, 'Control Sample Data'!J6&gt;0),'Control Sample Data'!J6,$B7),""))</f>
        <v/>
      </c>
      <c r="K7" s="29" t="str">
        <f>IF('Control Sample Data'!K6="","",IF(SUM('Control Sample Data'!K$2:K$97)&gt;10,IF(AND(ISNUMBER('Control Sample Data'!K6),'Control Sample Data'!K6&lt;$B7, 'Control Sample Data'!K6&gt;0),'Control Sample Data'!K6,$B7),""))</f>
        <v/>
      </c>
      <c r="L7" s="29" t="str">
        <f>IF('Control Sample Data'!L6="","",IF(SUM('Control Sample Data'!L$2:L$97)&gt;10,IF(AND(ISNUMBER('Control Sample Data'!L6),'Control Sample Data'!L6&lt;$B7, 'Control Sample Data'!L6&gt;0),'Control Sample Data'!L6,$B7),""))</f>
        <v/>
      </c>
      <c r="M7" s="29" t="str">
        <f>IF('Control Sample Data'!M6="","",IF(SUM('Control Sample Data'!M$2:M$97)&gt;10,IF(AND(ISNUMBER('Control Sample Data'!M6),'Control Sample Data'!M6&lt;$B7, 'Control Sample Data'!M6&gt;0),'Control Sample Data'!M6,$B7),""))</f>
        <v/>
      </c>
      <c r="N7" s="29" t="str">
        <f>IF('Control Sample Data'!N6="","",IF(SUM('Control Sample Data'!N$2:N$97)&gt;10,IF(AND(ISNUMBER('Control Sample Data'!N6),'Control Sample Data'!N6&lt;$B7, 'Control Sample Data'!N6&gt;0),'Control Sample Data'!N6,$B7),""))</f>
        <v/>
      </c>
      <c r="O7" s="29" t="str">
        <f>IF('Control Sample Data'!O6="","",IF(SUM('Control Sample Data'!O$2:O$97)&gt;10,IF(AND(ISNUMBER('Control Sample Data'!O6),'Control Sample Data'!O6&lt;$B7, 'Control Sample Data'!O6&gt;0),'Control Sample Data'!O6,$B7),""))</f>
        <v/>
      </c>
      <c r="Q7" s="4" t="s">
        <v>32</v>
      </c>
      <c r="R7" s="29">
        <f>IF('Test Sample Data'!D6="","",IF(SUM('Test Sample Data'!D$2:D$97)&gt;10,IF(AND(ISNUMBER('Test Sample Data'!D6),'Test Sample Data'!D6&lt;$B7, 'Test Sample Data'!D6&gt;0),'Test Sample Data'!D6,$B7),""))</f>
        <v>35</v>
      </c>
      <c r="S7" s="29">
        <f>IF('Test Sample Data'!E6="","",IF(SUM('Test Sample Data'!E$2:E$97)&gt;10,IF(AND(ISNUMBER('Test Sample Data'!E6),'Test Sample Data'!E6&lt;$B7, 'Test Sample Data'!E6&gt;0),'Test Sample Data'!E6,$B7),""))</f>
        <v>35</v>
      </c>
      <c r="T7" s="29" t="str">
        <f>IF('Test Sample Data'!F6="","",IF(SUM('Test Sample Data'!F$2:F$97)&gt;10,IF(AND(ISNUMBER('Test Sample Data'!F6),'Test Sample Data'!F6&lt;$B7, 'Test Sample Data'!F6&gt;0),'Test Sample Data'!F6,$B7),""))</f>
        <v/>
      </c>
      <c r="U7" s="29" t="str">
        <f>IF('Test Sample Data'!G6="","",IF(SUM('Test Sample Data'!G$2:G$97)&gt;10,IF(AND(ISNUMBER('Test Sample Data'!G6),'Test Sample Data'!G6&lt;$B7, 'Test Sample Data'!G6&gt;0),'Test Sample Data'!G6,$B7),""))</f>
        <v/>
      </c>
      <c r="V7" s="29" t="str">
        <f>IF('Test Sample Data'!H6="","",IF(SUM('Test Sample Data'!H$2:H$97)&gt;10,IF(AND(ISNUMBER('Test Sample Data'!H6),'Test Sample Data'!H6&lt;$B7, 'Test Sample Data'!H6&gt;0),'Test Sample Data'!H6,$B7),""))</f>
        <v/>
      </c>
      <c r="W7" s="29" t="str">
        <f>IF('Test Sample Data'!I6="","",IF(SUM('Test Sample Data'!I$2:I$97)&gt;10,IF(AND(ISNUMBER('Test Sample Data'!I6),'Test Sample Data'!I6&lt;$B7, 'Test Sample Data'!I6&gt;0),'Test Sample Data'!I6,$B7),""))</f>
        <v/>
      </c>
      <c r="X7" s="29" t="str">
        <f>IF('Test Sample Data'!J6="","",IF(SUM('Test Sample Data'!J$2:J$97)&gt;10,IF(AND(ISNUMBER('Test Sample Data'!J6),'Test Sample Data'!J6&lt;$B7, 'Test Sample Data'!J6&gt;0),'Test Sample Data'!J6,$B7),""))</f>
        <v/>
      </c>
      <c r="Y7" s="29" t="str">
        <f>IF('Test Sample Data'!K6="","",IF(SUM('Test Sample Data'!K$2:K$97)&gt;10,IF(AND(ISNUMBER('Test Sample Data'!K6),'Test Sample Data'!K6&lt;$B7, 'Test Sample Data'!K6&gt;0),'Test Sample Data'!K6,$B7),""))</f>
        <v/>
      </c>
      <c r="Z7" s="29" t="str">
        <f>IF('Test Sample Data'!L6="","",IF(SUM('Test Sample Data'!L$2:L$97)&gt;10,IF(AND(ISNUMBER('Test Sample Data'!L6),'Test Sample Data'!L6&lt;$B7, 'Test Sample Data'!L6&gt;0),'Test Sample Data'!L6,$B7),""))</f>
        <v/>
      </c>
      <c r="AA7" s="29" t="str">
        <f>IF('Test Sample Data'!M6="","",IF(SUM('Test Sample Data'!M$2:M$97)&gt;10,IF(AND(ISNUMBER('Test Sample Data'!M6),'Test Sample Data'!M6&lt;$B7, 'Test Sample Data'!M6&gt;0),'Test Sample Data'!M6,$B7),""))</f>
        <v/>
      </c>
      <c r="AB7" s="29" t="str">
        <f>IF('Test Sample Data'!N6="","",IF(SUM('Test Sample Data'!N$2:N$97)&gt;10,IF(AND(ISNUMBER('Test Sample Data'!N6),'Test Sample Data'!N6&lt;$B7, 'Test Sample Data'!N6&gt;0),'Test Sample Data'!N6,$B7),""))</f>
        <v/>
      </c>
      <c r="AC7" s="29" t="str">
        <f>IF('Test Sample Data'!O6="","",IF(SUM('Test Sample Data'!O$2:O$97)&gt;10,IF(AND(ISNUMBER('Test Sample Data'!O6),'Test Sample Data'!O6&lt;$B7, 'Test Sample Data'!O6&gt;0),'Test Sample Data'!O6,$B7),""))</f>
        <v/>
      </c>
      <c r="AE7" s="4" t="s">
        <v>32</v>
      </c>
      <c r="AF7" s="4">
        <f t="shared" si="3"/>
        <v>9</v>
      </c>
      <c r="AG7" s="4">
        <f t="shared" si="4"/>
        <v>9</v>
      </c>
      <c r="AH7" s="4" t="str">
        <f t="shared" si="5"/>
        <v/>
      </c>
      <c r="AI7" s="4" t="str">
        <f t="shared" si="6"/>
        <v/>
      </c>
      <c r="AJ7" s="4" t="str">
        <f t="shared" si="7"/>
        <v/>
      </c>
      <c r="AK7" s="4" t="str">
        <f t="shared" si="8"/>
        <v/>
      </c>
      <c r="AL7" s="4" t="str">
        <f t="shared" si="9"/>
        <v/>
      </c>
      <c r="AM7" s="4" t="str">
        <f t="shared" si="10"/>
        <v/>
      </c>
      <c r="AN7" s="4" t="str">
        <f t="shared" si="11"/>
        <v/>
      </c>
      <c r="AO7" s="4" t="str">
        <f t="shared" si="12"/>
        <v/>
      </c>
      <c r="AP7" s="4" t="str">
        <f t="shared" si="13"/>
        <v/>
      </c>
      <c r="AQ7" s="4" t="str">
        <f t="shared" si="14"/>
        <v/>
      </c>
      <c r="AR7" s="4">
        <f t="shared" si="15"/>
        <v>0</v>
      </c>
      <c r="AS7" s="4">
        <f t="shared" si="16"/>
        <v>9</v>
      </c>
      <c r="AU7" s="4" t="s">
        <v>32</v>
      </c>
      <c r="AV7" s="4">
        <f t="shared" si="17"/>
        <v>8.4699999999999989</v>
      </c>
      <c r="AW7" s="4">
        <f t="shared" si="18"/>
        <v>9</v>
      </c>
      <c r="AX7" s="4" t="str">
        <f t="shared" si="19"/>
        <v/>
      </c>
      <c r="AY7" s="4" t="str">
        <f t="shared" si="20"/>
        <v/>
      </c>
      <c r="AZ7" s="4" t="str">
        <f t="shared" si="21"/>
        <v/>
      </c>
      <c r="BA7" s="4" t="str">
        <f t="shared" si="22"/>
        <v/>
      </c>
      <c r="BB7" s="4" t="str">
        <f t="shared" si="23"/>
        <v/>
      </c>
      <c r="BC7" s="4" t="str">
        <f t="shared" si="24"/>
        <v/>
      </c>
      <c r="BD7" s="4" t="str">
        <f t="shared" si="25"/>
        <v/>
      </c>
      <c r="BE7" s="4" t="str">
        <f t="shared" si="26"/>
        <v/>
      </c>
      <c r="BF7" s="4" t="str">
        <f t="shared" si="27"/>
        <v/>
      </c>
      <c r="BG7" s="4" t="str">
        <f t="shared" si="28"/>
        <v/>
      </c>
      <c r="BI7" s="4" t="s">
        <v>32</v>
      </c>
      <c r="BJ7" s="4">
        <f t="shared" si="29"/>
        <v>8.4699999999999989</v>
      </c>
      <c r="BK7" s="4">
        <f t="shared" si="30"/>
        <v>9</v>
      </c>
      <c r="BL7" s="4" t="str">
        <f t="shared" si="31"/>
        <v/>
      </c>
      <c r="BM7" s="4" t="str">
        <f t="shared" si="32"/>
        <v/>
      </c>
      <c r="BN7" s="4" t="str">
        <f t="shared" si="33"/>
        <v/>
      </c>
      <c r="BO7" s="4" t="str">
        <f t="shared" si="34"/>
        <v/>
      </c>
      <c r="BP7" s="4" t="str">
        <f t="shared" si="35"/>
        <v/>
      </c>
      <c r="BQ7" s="4" t="str">
        <f t="shared" si="36"/>
        <v/>
      </c>
      <c r="BR7" s="4" t="str">
        <f t="shared" si="37"/>
        <v/>
      </c>
      <c r="BS7" s="4" t="str">
        <f t="shared" si="38"/>
        <v/>
      </c>
      <c r="BT7" s="4" t="str">
        <f t="shared" si="39"/>
        <v/>
      </c>
      <c r="BU7" s="4" t="str">
        <f t="shared" si="40"/>
        <v/>
      </c>
      <c r="BV7" s="4">
        <f t="shared" si="41"/>
        <v>1.1200000000000001</v>
      </c>
      <c r="BW7" s="4">
        <f t="shared" si="42"/>
        <v>8.74</v>
      </c>
      <c r="BY7" s="4" t="s">
        <v>32</v>
      </c>
      <c r="BZ7" s="4">
        <f t="shared" si="43"/>
        <v>-0.27000000000000135</v>
      </c>
      <c r="CA7" s="4">
        <f t="shared" si="44"/>
        <v>0.25999999999999979</v>
      </c>
      <c r="CB7" s="4" t="str">
        <f t="shared" si="45"/>
        <v/>
      </c>
      <c r="CC7" s="4" t="str">
        <f t="shared" si="46"/>
        <v/>
      </c>
      <c r="CD7" s="4" t="str">
        <f t="shared" si="47"/>
        <v/>
      </c>
      <c r="CE7" s="4" t="str">
        <f t="shared" si="48"/>
        <v/>
      </c>
      <c r="CF7" s="4" t="str">
        <f t="shared" si="49"/>
        <v/>
      </c>
      <c r="CG7" s="4" t="str">
        <f t="shared" si="50"/>
        <v/>
      </c>
      <c r="CH7" s="4" t="str">
        <f t="shared" si="51"/>
        <v/>
      </c>
      <c r="CI7" s="4" t="str">
        <f t="shared" si="52"/>
        <v/>
      </c>
      <c r="CJ7" s="4" t="str">
        <f t="shared" si="53"/>
        <v/>
      </c>
      <c r="CK7" s="4" t="str">
        <f t="shared" si="54"/>
        <v/>
      </c>
      <c r="CM7" s="4" t="s">
        <v>32</v>
      </c>
      <c r="CN7" s="4" t="str">
        <f>IF(ISNUMBER(BZ7), IF($BV7&gt;VLOOKUP('Gene Table'!$G$2,'Array Content'!$A$2:$B$3,2,FALSE),IF(BZ7&lt;-$BV7,"mutant","WT"),IF(BZ7&lt;-VLOOKUP('Gene Table'!$G$2,'Array Content'!$A$2:$B$3,2,FALSE),"Mutant","WT")),"")</f>
        <v>WT</v>
      </c>
      <c r="CO7" s="4" t="str">
        <f>IF(ISNUMBER(CA7), IF($BV7&gt;VLOOKUP('Gene Table'!$G$2,'Array Content'!$A$2:$B$3,2,FALSE),IF(CA7&lt;-$BV7,"mutant","WT"),IF(CA7&lt;-VLOOKUP('Gene Table'!$G$2,'Array Content'!$A$2:$B$3,2,FALSE),"Mutant","WT")),"")</f>
        <v>WT</v>
      </c>
      <c r="CP7" s="4" t="str">
        <f>IF(ISNUMBER(CB7), IF($BV7&gt;VLOOKUP('Gene Table'!$G$2,'Array Content'!$A$2:$B$3,2,FALSE),IF(CB7&lt;-$BV7,"mutant","WT"),IF(CB7&lt;-VLOOKUP('Gene Table'!$G$2,'Array Content'!$A$2:$B$3,2,FALSE),"Mutant","WT")),"")</f>
        <v/>
      </c>
      <c r="CQ7" s="4" t="str">
        <f>IF(ISNUMBER(CC7), IF($BV7&gt;VLOOKUP('Gene Table'!$G$2,'Array Content'!$A$2:$B$3,2,FALSE),IF(CC7&lt;-$BV7,"mutant","WT"),IF(CC7&lt;-VLOOKUP('Gene Table'!$G$2,'Array Content'!$A$2:$B$3,2,FALSE),"Mutant","WT")),"")</f>
        <v/>
      </c>
      <c r="CR7" s="4" t="str">
        <f>IF(ISNUMBER(CD7), IF($BV7&gt;VLOOKUP('Gene Table'!$G$2,'Array Content'!$A$2:$B$3,2,FALSE),IF(CD7&lt;-$BV7,"mutant","WT"),IF(CD7&lt;-VLOOKUP('Gene Table'!$G$2,'Array Content'!$A$2:$B$3,2,FALSE),"Mutant","WT")),"")</f>
        <v/>
      </c>
      <c r="CS7" s="4" t="str">
        <f>IF(ISNUMBER(CE7), IF($BV7&gt;VLOOKUP('Gene Table'!$G$2,'Array Content'!$A$2:$B$3,2,FALSE),IF(CE7&lt;-$BV7,"mutant","WT"),IF(CE7&lt;-VLOOKUP('Gene Table'!$G$2,'Array Content'!$A$2:$B$3,2,FALSE),"Mutant","WT")),"")</f>
        <v/>
      </c>
      <c r="CT7" s="4" t="str">
        <f>IF(ISNUMBER(CF7), IF($BV7&gt;VLOOKUP('Gene Table'!$G$2,'Array Content'!$A$2:$B$3,2,FALSE),IF(CF7&lt;-$BV7,"mutant","WT"),IF(CF7&lt;-VLOOKUP('Gene Table'!$G$2,'Array Content'!$A$2:$B$3,2,FALSE),"Mutant","WT")),"")</f>
        <v/>
      </c>
      <c r="CU7" s="4" t="str">
        <f>IF(ISNUMBER(CG7), IF($BV7&gt;VLOOKUP('Gene Table'!$G$2,'Array Content'!$A$2:$B$3,2,FALSE),IF(CG7&lt;-$BV7,"mutant","WT"),IF(CG7&lt;-VLOOKUP('Gene Table'!$G$2,'Array Content'!$A$2:$B$3,2,FALSE),"Mutant","WT")),"")</f>
        <v/>
      </c>
      <c r="CV7" s="4" t="str">
        <f>IF(ISNUMBER(CH7), IF($BV7&gt;VLOOKUP('Gene Table'!$G$2,'Array Content'!$A$2:$B$3,2,FALSE),IF(CH7&lt;-$BV7,"mutant","WT"),IF(CH7&lt;-VLOOKUP('Gene Table'!$G$2,'Array Content'!$A$2:$B$3,2,FALSE),"Mutant","WT")),"")</f>
        <v/>
      </c>
      <c r="CW7" s="4" t="str">
        <f>IF(ISNUMBER(CI7), IF($BV7&gt;VLOOKUP('Gene Table'!$G$2,'Array Content'!$A$2:$B$3,2,FALSE),IF(CI7&lt;-$BV7,"mutant","WT"),IF(CI7&lt;-VLOOKUP('Gene Table'!$G$2,'Array Content'!$A$2:$B$3,2,FALSE),"Mutant","WT")),"")</f>
        <v/>
      </c>
      <c r="CX7" s="4" t="str">
        <f>IF(ISNUMBER(CJ7), IF($BV7&gt;VLOOKUP('Gene Table'!$G$2,'Array Content'!$A$2:$B$3,2,FALSE),IF(CJ7&lt;-$BV7,"mutant","WT"),IF(CJ7&lt;-VLOOKUP('Gene Table'!$G$2,'Array Content'!$A$2:$B$3,2,FALSE),"Mutant","WT")),"")</f>
        <v/>
      </c>
      <c r="CY7" s="4" t="str">
        <f>IF(ISNUMBER(CK7), IF($BV7&gt;VLOOKUP('Gene Table'!$G$2,'Array Content'!$A$2:$B$3,2,FALSE),IF(CK7&lt;-$BV7,"mutant","WT"),IF(CK7&lt;-VLOOKUP('Gene Table'!$G$2,'Array Content'!$A$2:$B$3,2,FALSE),"Mutant","WT")),"")</f>
        <v/>
      </c>
      <c r="DA7" s="4" t="s">
        <v>32</v>
      </c>
      <c r="DB7" s="4">
        <f t="shared" si="55"/>
        <v>-0.53000000000000114</v>
      </c>
      <c r="DC7" s="4">
        <f t="shared" si="56"/>
        <v>0</v>
      </c>
      <c r="DD7" s="4" t="str">
        <f t="shared" si="57"/>
        <v/>
      </c>
      <c r="DE7" s="4" t="str">
        <f t="shared" si="58"/>
        <v/>
      </c>
      <c r="DF7" s="4" t="str">
        <f t="shared" si="59"/>
        <v/>
      </c>
      <c r="DG7" s="4" t="str">
        <f t="shared" si="60"/>
        <v/>
      </c>
      <c r="DH7" s="4" t="str">
        <f t="shared" si="61"/>
        <v/>
      </c>
      <c r="DI7" s="4" t="str">
        <f t="shared" si="62"/>
        <v/>
      </c>
      <c r="DJ7" s="4" t="str">
        <f t="shared" si="63"/>
        <v/>
      </c>
      <c r="DK7" s="4" t="str">
        <f t="shared" si="64"/>
        <v/>
      </c>
      <c r="DL7" s="4" t="str">
        <f t="shared" si="65"/>
        <v/>
      </c>
      <c r="DM7" s="4" t="str">
        <f t="shared" si="66"/>
        <v/>
      </c>
      <c r="DO7" s="4" t="s">
        <v>32</v>
      </c>
      <c r="DP7" s="4" t="str">
        <f>IF(ISNUMBER(DB7), IF($AR7&gt;VLOOKUP('Gene Table'!$G$2,'Array Content'!$A$2:$B$3,2,FALSE),IF(DB7&lt;-$AR7,"mutant","WT"),IF(DB7&lt;-VLOOKUP('Gene Table'!$G$2,'Array Content'!$A$2:$B$3,2,FALSE),"Mutant","WT")),"")</f>
        <v>WT</v>
      </c>
      <c r="DQ7" s="4" t="str">
        <f>IF(ISNUMBER(DC7), IF($AR7&gt;VLOOKUP('Gene Table'!$G$2,'Array Content'!$A$2:$B$3,2,FALSE),IF(DC7&lt;-$AR7,"mutant","WT"),IF(DC7&lt;-VLOOKUP('Gene Table'!$G$2,'Array Content'!$A$2:$B$3,2,FALSE),"Mutant","WT")),"")</f>
        <v>WT</v>
      </c>
      <c r="DR7" s="4" t="str">
        <f>IF(ISNUMBER(DD7), IF($AR7&gt;VLOOKUP('Gene Table'!$G$2,'Array Content'!$A$2:$B$3,2,FALSE),IF(DD7&lt;-$AR7,"mutant","WT"),IF(DD7&lt;-VLOOKUP('Gene Table'!$G$2,'Array Content'!$A$2:$B$3,2,FALSE),"Mutant","WT")),"")</f>
        <v/>
      </c>
      <c r="DS7" s="4" t="str">
        <f>IF(ISNUMBER(DE7), IF($AR7&gt;VLOOKUP('Gene Table'!$G$2,'Array Content'!$A$2:$B$3,2,FALSE),IF(DE7&lt;-$AR7,"mutant","WT"),IF(DE7&lt;-VLOOKUP('Gene Table'!$G$2,'Array Content'!$A$2:$B$3,2,FALSE),"Mutant","WT")),"")</f>
        <v/>
      </c>
      <c r="DT7" s="4" t="str">
        <f>IF(ISNUMBER(DF7), IF($AR7&gt;VLOOKUP('Gene Table'!$G$2,'Array Content'!$A$2:$B$3,2,FALSE),IF(DF7&lt;-$AR7,"mutant","WT"),IF(DF7&lt;-VLOOKUP('Gene Table'!$G$2,'Array Content'!$A$2:$B$3,2,FALSE),"Mutant","WT")),"")</f>
        <v/>
      </c>
      <c r="DU7" s="4" t="str">
        <f>IF(ISNUMBER(DG7), IF($AR7&gt;VLOOKUP('Gene Table'!$G$2,'Array Content'!$A$2:$B$3,2,FALSE),IF(DG7&lt;-$AR7,"mutant","WT"),IF(DG7&lt;-VLOOKUP('Gene Table'!$G$2,'Array Content'!$A$2:$B$3,2,FALSE),"Mutant","WT")),"")</f>
        <v/>
      </c>
      <c r="DV7" s="4" t="str">
        <f>IF(ISNUMBER(DH7), IF($AR7&gt;VLOOKUP('Gene Table'!$G$2,'Array Content'!$A$2:$B$3,2,FALSE),IF(DH7&lt;-$AR7,"mutant","WT"),IF(DH7&lt;-VLOOKUP('Gene Table'!$G$2,'Array Content'!$A$2:$B$3,2,FALSE),"Mutant","WT")),"")</f>
        <v/>
      </c>
      <c r="DW7" s="4" t="str">
        <f>IF(ISNUMBER(DI7), IF($AR7&gt;VLOOKUP('Gene Table'!$G$2,'Array Content'!$A$2:$B$3,2,FALSE),IF(DI7&lt;-$AR7,"mutant","WT"),IF(DI7&lt;-VLOOKUP('Gene Table'!$G$2,'Array Content'!$A$2:$B$3,2,FALSE),"Mutant","WT")),"")</f>
        <v/>
      </c>
      <c r="DX7" s="4" t="str">
        <f>IF(ISNUMBER(DJ7), IF($AR7&gt;VLOOKUP('Gene Table'!$G$2,'Array Content'!$A$2:$B$3,2,FALSE),IF(DJ7&lt;-$AR7,"mutant","WT"),IF(DJ7&lt;-VLOOKUP('Gene Table'!$G$2,'Array Content'!$A$2:$B$3,2,FALSE),"Mutant","WT")),"")</f>
        <v/>
      </c>
      <c r="DY7" s="4" t="str">
        <f>IF(ISNUMBER(DK7), IF($AR7&gt;VLOOKUP('Gene Table'!$G$2,'Array Content'!$A$2:$B$3,2,FALSE),IF(DK7&lt;-$AR7,"mutant","WT"),IF(DK7&lt;-VLOOKUP('Gene Table'!$G$2,'Array Content'!$A$2:$B$3,2,FALSE),"Mutant","WT")),"")</f>
        <v/>
      </c>
      <c r="DZ7" s="4" t="str">
        <f>IF(ISNUMBER(DL7), IF($AR7&gt;VLOOKUP('Gene Table'!$G$2,'Array Content'!$A$2:$B$3,2,FALSE),IF(DL7&lt;-$AR7,"mutant","WT"),IF(DL7&lt;-VLOOKUP('Gene Table'!$G$2,'Array Content'!$A$2:$B$3,2,FALSE),"Mutant","WT")),"")</f>
        <v/>
      </c>
      <c r="EA7" s="4" t="str">
        <f>IF(ISNUMBER(DM7), IF($AR7&gt;VLOOKUP('Gene Table'!$G$2,'Array Content'!$A$2:$B$3,2,FALSE),IF(DM7&lt;-$AR7,"mutant","WT"),IF(DM7&lt;-VLOOKUP('Gene Table'!$G$2,'Array Content'!$A$2:$B$3,2,FALSE),"Mutant","WT")),"")</f>
        <v/>
      </c>
      <c r="EC7" s="4" t="s">
        <v>32</v>
      </c>
      <c r="ED7" s="4" t="str">
        <f>IF('Gene Table'!$D7="copy number",D7,"")</f>
        <v/>
      </c>
      <c r="EE7" s="4" t="str">
        <f>IF('Gene Table'!$D7="copy number",E7,"")</f>
        <v/>
      </c>
      <c r="EF7" s="4" t="str">
        <f>IF('Gene Table'!$D7="copy number",F7,"")</f>
        <v/>
      </c>
      <c r="EG7" s="4" t="str">
        <f>IF('Gene Table'!$D7="copy number",G7,"")</f>
        <v/>
      </c>
      <c r="EH7" s="4" t="str">
        <f>IF('Gene Table'!$D7="copy number",H7,"")</f>
        <v/>
      </c>
      <c r="EI7" s="4" t="str">
        <f>IF('Gene Table'!$D7="copy number",I7,"")</f>
        <v/>
      </c>
      <c r="EJ7" s="4" t="str">
        <f>IF('Gene Table'!$D7="copy number",J7,"")</f>
        <v/>
      </c>
      <c r="EK7" s="4" t="str">
        <f>IF('Gene Table'!$D7="copy number",K7,"")</f>
        <v/>
      </c>
      <c r="EL7" s="4" t="str">
        <f>IF('Gene Table'!$D7="copy number",L7,"")</f>
        <v/>
      </c>
      <c r="EM7" s="4" t="str">
        <f>IF('Gene Table'!$D7="copy number",M7,"")</f>
        <v/>
      </c>
      <c r="EN7" s="4" t="str">
        <f>IF('Gene Table'!$D7="copy number",N7,"")</f>
        <v/>
      </c>
      <c r="EO7" s="4" t="str">
        <f>IF('Gene Table'!$D7="copy number",O7,"")</f>
        <v/>
      </c>
      <c r="EQ7" s="4" t="s">
        <v>32</v>
      </c>
      <c r="ER7" s="4" t="str">
        <f>IF('Gene Table'!$D7="copy number",R7,"")</f>
        <v/>
      </c>
      <c r="ES7" s="4" t="str">
        <f>IF('Gene Table'!$D7="copy number",S7,"")</f>
        <v/>
      </c>
      <c r="ET7" s="4" t="str">
        <f>IF('Gene Table'!$D7="copy number",T7,"")</f>
        <v/>
      </c>
      <c r="EU7" s="4" t="str">
        <f>IF('Gene Table'!$D7="copy number",U7,"")</f>
        <v/>
      </c>
      <c r="EV7" s="4" t="str">
        <f>IF('Gene Table'!$D7="copy number",V7,"")</f>
        <v/>
      </c>
      <c r="EW7" s="4" t="str">
        <f>IF('Gene Table'!$D7="copy number",W7,"")</f>
        <v/>
      </c>
      <c r="EX7" s="4" t="str">
        <f>IF('Gene Table'!$D7="copy number",X7,"")</f>
        <v/>
      </c>
      <c r="EY7" s="4" t="str">
        <f>IF('Gene Table'!$D7="copy number",Y7,"")</f>
        <v/>
      </c>
      <c r="EZ7" s="4" t="str">
        <f>IF('Gene Table'!$D7="copy number",Z7,"")</f>
        <v/>
      </c>
      <c r="FA7" s="4" t="str">
        <f>IF('Gene Table'!$D7="copy number",AA7,"")</f>
        <v/>
      </c>
      <c r="FB7" s="4" t="str">
        <f>IF('Gene Table'!$D7="copy number",AB7,"")</f>
        <v/>
      </c>
      <c r="FC7" s="4" t="str">
        <f>IF('Gene Table'!$D7="copy number",AC7,"")</f>
        <v/>
      </c>
      <c r="FE7" s="4" t="s">
        <v>32</v>
      </c>
      <c r="FF7" s="4" t="str">
        <f>IF('Gene Table'!$C7="SMPC",D7,"")</f>
        <v/>
      </c>
      <c r="FG7" s="4" t="str">
        <f>IF('Gene Table'!$C7="SMPC",E7,"")</f>
        <v/>
      </c>
      <c r="FH7" s="4" t="str">
        <f>IF('Gene Table'!$C7="SMPC",F7,"")</f>
        <v/>
      </c>
      <c r="FI7" s="4" t="str">
        <f>IF('Gene Table'!$C7="SMPC",G7,"")</f>
        <v/>
      </c>
      <c r="FJ7" s="4" t="str">
        <f>IF('Gene Table'!$C7="SMPC",H7,"")</f>
        <v/>
      </c>
      <c r="FK7" s="4" t="str">
        <f>IF('Gene Table'!$C7="SMPC",I7,"")</f>
        <v/>
      </c>
      <c r="FL7" s="4" t="str">
        <f>IF('Gene Table'!$C7="SMPC",J7,"")</f>
        <v/>
      </c>
      <c r="FM7" s="4" t="str">
        <f>IF('Gene Table'!$C7="SMPC",K7,"")</f>
        <v/>
      </c>
      <c r="FN7" s="4" t="str">
        <f>IF('Gene Table'!$C7="SMPC",L7,"")</f>
        <v/>
      </c>
      <c r="FO7" s="4" t="str">
        <f>IF('Gene Table'!$C7="SMPC",M7,"")</f>
        <v/>
      </c>
      <c r="FP7" s="4" t="str">
        <f>IF('Gene Table'!$C7="SMPC",N7,"")</f>
        <v/>
      </c>
      <c r="FQ7" s="4" t="str">
        <f>IF('Gene Table'!$C7="SMPC",O7,"")</f>
        <v/>
      </c>
      <c r="FS7" s="4" t="s">
        <v>32</v>
      </c>
      <c r="FT7" s="4" t="str">
        <f>IF('Gene Table'!$C7="SMPC",R7,"")</f>
        <v/>
      </c>
      <c r="FU7" s="4" t="str">
        <f>IF('Gene Table'!$C7="SMPC",S7,"")</f>
        <v/>
      </c>
      <c r="FV7" s="4" t="str">
        <f>IF('Gene Table'!$C7="SMPC",T7,"")</f>
        <v/>
      </c>
      <c r="FW7" s="4" t="str">
        <f>IF('Gene Table'!$C7="SMPC",U7,"")</f>
        <v/>
      </c>
      <c r="FX7" s="4" t="str">
        <f>IF('Gene Table'!$C7="SMPC",V7,"")</f>
        <v/>
      </c>
      <c r="FY7" s="4" t="str">
        <f>IF('Gene Table'!$C7="SMPC",W7,"")</f>
        <v/>
      </c>
      <c r="FZ7" s="4" t="str">
        <f>IF('Gene Table'!$C7="SMPC",X7,"")</f>
        <v/>
      </c>
      <c r="GA7" s="4" t="str">
        <f>IF('Gene Table'!$C7="SMPC",Y7,"")</f>
        <v/>
      </c>
      <c r="GB7" s="4" t="str">
        <f>IF('Gene Table'!$C7="SMPC",Z7,"")</f>
        <v/>
      </c>
      <c r="GC7" s="4" t="str">
        <f>IF('Gene Table'!$C7="SMPC",AA7,"")</f>
        <v/>
      </c>
      <c r="GD7" s="4" t="str">
        <f>IF('Gene Table'!$C7="SMPC",AB7,"")</f>
        <v/>
      </c>
      <c r="GE7" s="4" t="str">
        <f>IF('Gene Table'!$C7="SMPC",AC7,"")</f>
        <v/>
      </c>
    </row>
    <row r="8" spans="1:187" ht="15" customHeight="1" x14ac:dyDescent="0.25">
      <c r="A8" s="4" t="str">
        <f>'Gene Table'!C8&amp;":"&amp;'Gene Table'!D8</f>
        <v>APC:c.3880C&gt;T</v>
      </c>
      <c r="B8" s="4">
        <f>IF('Gene Table'!$G$5="NO",IF(ISNUMBER(MATCH('Gene Table'!E8,'Array Content'!$M$2:$M$941,0)),VLOOKUP('Gene Table'!E8,'Array Content'!$M$2:$O$941,2,FALSE),35),IF('Gene Table'!$G$5="YES",IF(ISNUMBER(MATCH('Gene Table'!E8,'Array Content'!$M$2:$M$941,0)),VLOOKUP('Gene Table'!E8,'Array Content'!$M$2:$O$941,3,FALSE),35),"OOPS"))</f>
        <v>37</v>
      </c>
      <c r="C8" s="4" t="s">
        <v>35</v>
      </c>
      <c r="D8" s="29">
        <f>IF('Control Sample Data'!D7="","",IF(SUM('Control Sample Data'!D$2:D$97)&gt;10,IF(AND(ISNUMBER('Control Sample Data'!D7),'Control Sample Data'!D7&lt;$B8, 'Control Sample Data'!D7&gt;0),'Control Sample Data'!D7,$B8),""))</f>
        <v>35</v>
      </c>
      <c r="E8" s="29">
        <f>IF('Control Sample Data'!E7="","",IF(SUM('Control Sample Data'!E$2:E$97)&gt;10,IF(AND(ISNUMBER('Control Sample Data'!E7),'Control Sample Data'!E7&lt;$B8, 'Control Sample Data'!E7&gt;0),'Control Sample Data'!E7,$B8),""))</f>
        <v>35</v>
      </c>
      <c r="F8" s="29" t="str">
        <f>IF('Control Sample Data'!F7="","",IF(SUM('Control Sample Data'!F$2:F$97)&gt;10,IF(AND(ISNUMBER('Control Sample Data'!F7),'Control Sample Data'!F7&lt;$B8, 'Control Sample Data'!F7&gt;0),'Control Sample Data'!F7,$B8),""))</f>
        <v/>
      </c>
      <c r="G8" s="29" t="str">
        <f>IF('Control Sample Data'!G7="","",IF(SUM('Control Sample Data'!G$2:G$97)&gt;10,IF(AND(ISNUMBER('Control Sample Data'!G7),'Control Sample Data'!G7&lt;$B8, 'Control Sample Data'!G7&gt;0),'Control Sample Data'!G7,$B8),""))</f>
        <v/>
      </c>
      <c r="H8" s="29" t="str">
        <f>IF('Control Sample Data'!H7="","",IF(SUM('Control Sample Data'!H$2:H$97)&gt;10,IF(AND(ISNUMBER('Control Sample Data'!H7),'Control Sample Data'!H7&lt;$B8, 'Control Sample Data'!H7&gt;0),'Control Sample Data'!H7,$B8),""))</f>
        <v/>
      </c>
      <c r="I8" s="29" t="str">
        <f>IF('Control Sample Data'!I7="","",IF(SUM('Control Sample Data'!I$2:I$97)&gt;10,IF(AND(ISNUMBER('Control Sample Data'!I7),'Control Sample Data'!I7&lt;$B8, 'Control Sample Data'!I7&gt;0),'Control Sample Data'!I7,$B8),""))</f>
        <v/>
      </c>
      <c r="J8" s="29" t="str">
        <f>IF('Control Sample Data'!J7="","",IF(SUM('Control Sample Data'!J$2:J$97)&gt;10,IF(AND(ISNUMBER('Control Sample Data'!J7),'Control Sample Data'!J7&lt;$B8, 'Control Sample Data'!J7&gt;0),'Control Sample Data'!J7,$B8),""))</f>
        <v/>
      </c>
      <c r="K8" s="29" t="str">
        <f>IF('Control Sample Data'!K7="","",IF(SUM('Control Sample Data'!K$2:K$97)&gt;10,IF(AND(ISNUMBER('Control Sample Data'!K7),'Control Sample Data'!K7&lt;$B8, 'Control Sample Data'!K7&gt;0),'Control Sample Data'!K7,$B8),""))</f>
        <v/>
      </c>
      <c r="L8" s="29" t="str">
        <f>IF('Control Sample Data'!L7="","",IF(SUM('Control Sample Data'!L$2:L$97)&gt;10,IF(AND(ISNUMBER('Control Sample Data'!L7),'Control Sample Data'!L7&lt;$B8, 'Control Sample Data'!L7&gt;0),'Control Sample Data'!L7,$B8),""))</f>
        <v/>
      </c>
      <c r="M8" s="29" t="str">
        <f>IF('Control Sample Data'!M7="","",IF(SUM('Control Sample Data'!M$2:M$97)&gt;10,IF(AND(ISNUMBER('Control Sample Data'!M7),'Control Sample Data'!M7&lt;$B8, 'Control Sample Data'!M7&gt;0),'Control Sample Data'!M7,$B8),""))</f>
        <v/>
      </c>
      <c r="N8" s="29" t="str">
        <f>IF('Control Sample Data'!N7="","",IF(SUM('Control Sample Data'!N$2:N$97)&gt;10,IF(AND(ISNUMBER('Control Sample Data'!N7),'Control Sample Data'!N7&lt;$B8, 'Control Sample Data'!N7&gt;0),'Control Sample Data'!N7,$B8),""))</f>
        <v/>
      </c>
      <c r="O8" s="29" t="str">
        <f>IF('Control Sample Data'!O7="","",IF(SUM('Control Sample Data'!O$2:O$97)&gt;10,IF(AND(ISNUMBER('Control Sample Data'!O7),'Control Sample Data'!O7&lt;$B8, 'Control Sample Data'!O7&gt;0),'Control Sample Data'!O7,$B8),""))</f>
        <v/>
      </c>
      <c r="Q8" s="4" t="s">
        <v>35</v>
      </c>
      <c r="R8" s="29">
        <f>IF('Test Sample Data'!D7="","",IF(SUM('Test Sample Data'!D$2:D$97)&gt;10,IF(AND(ISNUMBER('Test Sample Data'!D7),'Test Sample Data'!D7&lt;$B8, 'Test Sample Data'!D7&gt;0),'Test Sample Data'!D7,$B8),""))</f>
        <v>35</v>
      </c>
      <c r="S8" s="29">
        <f>IF('Test Sample Data'!E7="","",IF(SUM('Test Sample Data'!E$2:E$97)&gt;10,IF(AND(ISNUMBER('Test Sample Data'!E7),'Test Sample Data'!E7&lt;$B8, 'Test Sample Data'!E7&gt;0),'Test Sample Data'!E7,$B8),""))</f>
        <v>35</v>
      </c>
      <c r="T8" s="29" t="str">
        <f>IF('Test Sample Data'!F7="","",IF(SUM('Test Sample Data'!F$2:F$97)&gt;10,IF(AND(ISNUMBER('Test Sample Data'!F7),'Test Sample Data'!F7&lt;$B8, 'Test Sample Data'!F7&gt;0),'Test Sample Data'!F7,$B8),""))</f>
        <v/>
      </c>
      <c r="U8" s="29" t="str">
        <f>IF('Test Sample Data'!G7="","",IF(SUM('Test Sample Data'!G$2:G$97)&gt;10,IF(AND(ISNUMBER('Test Sample Data'!G7),'Test Sample Data'!G7&lt;$B8, 'Test Sample Data'!G7&gt;0),'Test Sample Data'!G7,$B8),""))</f>
        <v/>
      </c>
      <c r="V8" s="29" t="str">
        <f>IF('Test Sample Data'!H7="","",IF(SUM('Test Sample Data'!H$2:H$97)&gt;10,IF(AND(ISNUMBER('Test Sample Data'!H7),'Test Sample Data'!H7&lt;$B8, 'Test Sample Data'!H7&gt;0),'Test Sample Data'!H7,$B8),""))</f>
        <v/>
      </c>
      <c r="W8" s="29" t="str">
        <f>IF('Test Sample Data'!I7="","",IF(SUM('Test Sample Data'!I$2:I$97)&gt;10,IF(AND(ISNUMBER('Test Sample Data'!I7),'Test Sample Data'!I7&lt;$B8, 'Test Sample Data'!I7&gt;0),'Test Sample Data'!I7,$B8),""))</f>
        <v/>
      </c>
      <c r="X8" s="29" t="str">
        <f>IF('Test Sample Data'!J7="","",IF(SUM('Test Sample Data'!J$2:J$97)&gt;10,IF(AND(ISNUMBER('Test Sample Data'!J7),'Test Sample Data'!J7&lt;$B8, 'Test Sample Data'!J7&gt;0),'Test Sample Data'!J7,$B8),""))</f>
        <v/>
      </c>
      <c r="Y8" s="29" t="str">
        <f>IF('Test Sample Data'!K7="","",IF(SUM('Test Sample Data'!K$2:K$97)&gt;10,IF(AND(ISNUMBER('Test Sample Data'!K7),'Test Sample Data'!K7&lt;$B8, 'Test Sample Data'!K7&gt;0),'Test Sample Data'!K7,$B8),""))</f>
        <v/>
      </c>
      <c r="Z8" s="29" t="str">
        <f>IF('Test Sample Data'!L7="","",IF(SUM('Test Sample Data'!L$2:L$97)&gt;10,IF(AND(ISNUMBER('Test Sample Data'!L7),'Test Sample Data'!L7&lt;$B8, 'Test Sample Data'!L7&gt;0),'Test Sample Data'!L7,$B8),""))</f>
        <v/>
      </c>
      <c r="AA8" s="29" t="str">
        <f>IF('Test Sample Data'!M7="","",IF(SUM('Test Sample Data'!M$2:M$97)&gt;10,IF(AND(ISNUMBER('Test Sample Data'!M7),'Test Sample Data'!M7&lt;$B8, 'Test Sample Data'!M7&gt;0),'Test Sample Data'!M7,$B8),""))</f>
        <v/>
      </c>
      <c r="AB8" s="29" t="str">
        <f>IF('Test Sample Data'!N7="","",IF(SUM('Test Sample Data'!N$2:N$97)&gt;10,IF(AND(ISNUMBER('Test Sample Data'!N7),'Test Sample Data'!N7&lt;$B8, 'Test Sample Data'!N7&gt;0),'Test Sample Data'!N7,$B8),""))</f>
        <v/>
      </c>
      <c r="AC8" s="29" t="str">
        <f>IF('Test Sample Data'!O7="","",IF(SUM('Test Sample Data'!O$2:O$97)&gt;10,IF(AND(ISNUMBER('Test Sample Data'!O7),'Test Sample Data'!O7&lt;$B8, 'Test Sample Data'!O7&gt;0),'Test Sample Data'!O7,$B8),""))</f>
        <v/>
      </c>
      <c r="AE8" s="4" t="s">
        <v>35</v>
      </c>
      <c r="AF8" s="4">
        <f t="shared" si="3"/>
        <v>9</v>
      </c>
      <c r="AG8" s="4">
        <f t="shared" si="4"/>
        <v>9</v>
      </c>
      <c r="AH8" s="4" t="str">
        <f t="shared" si="5"/>
        <v/>
      </c>
      <c r="AI8" s="4" t="str">
        <f t="shared" si="6"/>
        <v/>
      </c>
      <c r="AJ8" s="4" t="str">
        <f t="shared" si="7"/>
        <v/>
      </c>
      <c r="AK8" s="4" t="str">
        <f t="shared" si="8"/>
        <v/>
      </c>
      <c r="AL8" s="4" t="str">
        <f t="shared" si="9"/>
        <v/>
      </c>
      <c r="AM8" s="4" t="str">
        <f t="shared" si="10"/>
        <v/>
      </c>
      <c r="AN8" s="4" t="str">
        <f t="shared" si="11"/>
        <v/>
      </c>
      <c r="AO8" s="4" t="str">
        <f t="shared" si="12"/>
        <v/>
      </c>
      <c r="AP8" s="4" t="str">
        <f t="shared" si="13"/>
        <v/>
      </c>
      <c r="AQ8" s="4" t="str">
        <f t="shared" si="14"/>
        <v/>
      </c>
      <c r="AR8" s="4">
        <f t="shared" si="15"/>
        <v>0</v>
      </c>
      <c r="AS8" s="4">
        <f t="shared" si="16"/>
        <v>9</v>
      </c>
      <c r="AU8" s="4" t="s">
        <v>35</v>
      </c>
      <c r="AV8" s="4">
        <f t="shared" si="17"/>
        <v>8.4699999999999989</v>
      </c>
      <c r="AW8" s="4">
        <f t="shared" si="18"/>
        <v>9</v>
      </c>
      <c r="AX8" s="4" t="str">
        <f t="shared" si="19"/>
        <v/>
      </c>
      <c r="AY8" s="4" t="str">
        <f t="shared" si="20"/>
        <v/>
      </c>
      <c r="AZ8" s="4" t="str">
        <f t="shared" si="21"/>
        <v/>
      </c>
      <c r="BA8" s="4" t="str">
        <f t="shared" si="22"/>
        <v/>
      </c>
      <c r="BB8" s="4" t="str">
        <f t="shared" si="23"/>
        <v/>
      </c>
      <c r="BC8" s="4" t="str">
        <f t="shared" si="24"/>
        <v/>
      </c>
      <c r="BD8" s="4" t="str">
        <f t="shared" si="25"/>
        <v/>
      </c>
      <c r="BE8" s="4" t="str">
        <f t="shared" si="26"/>
        <v/>
      </c>
      <c r="BF8" s="4" t="str">
        <f t="shared" si="27"/>
        <v/>
      </c>
      <c r="BG8" s="4" t="str">
        <f t="shared" si="28"/>
        <v/>
      </c>
      <c r="BI8" s="4" t="s">
        <v>35</v>
      </c>
      <c r="BJ8" s="4">
        <f t="shared" si="29"/>
        <v>8.4699999999999989</v>
      </c>
      <c r="BK8" s="4">
        <f t="shared" si="30"/>
        <v>9</v>
      </c>
      <c r="BL8" s="4" t="str">
        <f t="shared" si="31"/>
        <v/>
      </c>
      <c r="BM8" s="4" t="str">
        <f t="shared" si="32"/>
        <v/>
      </c>
      <c r="BN8" s="4" t="str">
        <f t="shared" si="33"/>
        <v/>
      </c>
      <c r="BO8" s="4" t="str">
        <f t="shared" si="34"/>
        <v/>
      </c>
      <c r="BP8" s="4" t="str">
        <f t="shared" si="35"/>
        <v/>
      </c>
      <c r="BQ8" s="4" t="str">
        <f t="shared" si="36"/>
        <v/>
      </c>
      <c r="BR8" s="4" t="str">
        <f t="shared" si="37"/>
        <v/>
      </c>
      <c r="BS8" s="4" t="str">
        <f t="shared" si="38"/>
        <v/>
      </c>
      <c r="BT8" s="4" t="str">
        <f t="shared" si="39"/>
        <v/>
      </c>
      <c r="BU8" s="4" t="str">
        <f t="shared" si="40"/>
        <v/>
      </c>
      <c r="BV8" s="4">
        <f t="shared" si="41"/>
        <v>1.1200000000000001</v>
      </c>
      <c r="BW8" s="4">
        <f t="shared" si="42"/>
        <v>8.74</v>
      </c>
      <c r="BY8" s="4" t="s">
        <v>35</v>
      </c>
      <c r="BZ8" s="4">
        <f t="shared" si="43"/>
        <v>-0.27000000000000135</v>
      </c>
      <c r="CA8" s="4">
        <f t="shared" si="44"/>
        <v>0.25999999999999979</v>
      </c>
      <c r="CB8" s="4" t="str">
        <f t="shared" si="45"/>
        <v/>
      </c>
      <c r="CC8" s="4" t="str">
        <f t="shared" si="46"/>
        <v/>
      </c>
      <c r="CD8" s="4" t="str">
        <f t="shared" si="47"/>
        <v/>
      </c>
      <c r="CE8" s="4" t="str">
        <f t="shared" si="48"/>
        <v/>
      </c>
      <c r="CF8" s="4" t="str">
        <f t="shared" si="49"/>
        <v/>
      </c>
      <c r="CG8" s="4" t="str">
        <f t="shared" si="50"/>
        <v/>
      </c>
      <c r="CH8" s="4" t="str">
        <f t="shared" si="51"/>
        <v/>
      </c>
      <c r="CI8" s="4" t="str">
        <f t="shared" si="52"/>
        <v/>
      </c>
      <c r="CJ8" s="4" t="str">
        <f t="shared" si="53"/>
        <v/>
      </c>
      <c r="CK8" s="4" t="str">
        <f t="shared" si="54"/>
        <v/>
      </c>
      <c r="CM8" s="4" t="s">
        <v>35</v>
      </c>
      <c r="CN8" s="4" t="str">
        <f>IF(ISNUMBER(BZ8), IF($BV8&gt;VLOOKUP('Gene Table'!$G$2,'Array Content'!$A$2:$B$3,2,FALSE),IF(BZ8&lt;-$BV8,"mutant","WT"),IF(BZ8&lt;-VLOOKUP('Gene Table'!$G$2,'Array Content'!$A$2:$B$3,2,FALSE),"Mutant","WT")),"")</f>
        <v>WT</v>
      </c>
      <c r="CO8" s="4" t="str">
        <f>IF(ISNUMBER(CA8), IF($BV8&gt;VLOOKUP('Gene Table'!$G$2,'Array Content'!$A$2:$B$3,2,FALSE),IF(CA8&lt;-$BV8,"mutant","WT"),IF(CA8&lt;-VLOOKUP('Gene Table'!$G$2,'Array Content'!$A$2:$B$3,2,FALSE),"Mutant","WT")),"")</f>
        <v>WT</v>
      </c>
      <c r="CP8" s="4" t="str">
        <f>IF(ISNUMBER(CB8), IF($BV8&gt;VLOOKUP('Gene Table'!$G$2,'Array Content'!$A$2:$B$3,2,FALSE),IF(CB8&lt;-$BV8,"mutant","WT"),IF(CB8&lt;-VLOOKUP('Gene Table'!$G$2,'Array Content'!$A$2:$B$3,2,FALSE),"Mutant","WT")),"")</f>
        <v/>
      </c>
      <c r="CQ8" s="4" t="str">
        <f>IF(ISNUMBER(CC8), IF($BV8&gt;VLOOKUP('Gene Table'!$G$2,'Array Content'!$A$2:$B$3,2,FALSE),IF(CC8&lt;-$BV8,"mutant","WT"),IF(CC8&lt;-VLOOKUP('Gene Table'!$G$2,'Array Content'!$A$2:$B$3,2,FALSE),"Mutant","WT")),"")</f>
        <v/>
      </c>
      <c r="CR8" s="4" t="str">
        <f>IF(ISNUMBER(CD8), IF($BV8&gt;VLOOKUP('Gene Table'!$G$2,'Array Content'!$A$2:$B$3,2,FALSE),IF(CD8&lt;-$BV8,"mutant","WT"),IF(CD8&lt;-VLOOKUP('Gene Table'!$G$2,'Array Content'!$A$2:$B$3,2,FALSE),"Mutant","WT")),"")</f>
        <v/>
      </c>
      <c r="CS8" s="4" t="str">
        <f>IF(ISNUMBER(CE8), IF($BV8&gt;VLOOKUP('Gene Table'!$G$2,'Array Content'!$A$2:$B$3,2,FALSE),IF(CE8&lt;-$BV8,"mutant","WT"),IF(CE8&lt;-VLOOKUP('Gene Table'!$G$2,'Array Content'!$A$2:$B$3,2,FALSE),"Mutant","WT")),"")</f>
        <v/>
      </c>
      <c r="CT8" s="4" t="str">
        <f>IF(ISNUMBER(CF8), IF($BV8&gt;VLOOKUP('Gene Table'!$G$2,'Array Content'!$A$2:$B$3,2,FALSE),IF(CF8&lt;-$BV8,"mutant","WT"),IF(CF8&lt;-VLOOKUP('Gene Table'!$G$2,'Array Content'!$A$2:$B$3,2,FALSE),"Mutant","WT")),"")</f>
        <v/>
      </c>
      <c r="CU8" s="4" t="str">
        <f>IF(ISNUMBER(CG8), IF($BV8&gt;VLOOKUP('Gene Table'!$G$2,'Array Content'!$A$2:$B$3,2,FALSE),IF(CG8&lt;-$BV8,"mutant","WT"),IF(CG8&lt;-VLOOKUP('Gene Table'!$G$2,'Array Content'!$A$2:$B$3,2,FALSE),"Mutant","WT")),"")</f>
        <v/>
      </c>
      <c r="CV8" s="4" t="str">
        <f>IF(ISNUMBER(CH8), IF($BV8&gt;VLOOKUP('Gene Table'!$G$2,'Array Content'!$A$2:$B$3,2,FALSE),IF(CH8&lt;-$BV8,"mutant","WT"),IF(CH8&lt;-VLOOKUP('Gene Table'!$G$2,'Array Content'!$A$2:$B$3,2,FALSE),"Mutant","WT")),"")</f>
        <v/>
      </c>
      <c r="CW8" s="4" t="str">
        <f>IF(ISNUMBER(CI8), IF($BV8&gt;VLOOKUP('Gene Table'!$G$2,'Array Content'!$A$2:$B$3,2,FALSE),IF(CI8&lt;-$BV8,"mutant","WT"),IF(CI8&lt;-VLOOKUP('Gene Table'!$G$2,'Array Content'!$A$2:$B$3,2,FALSE),"Mutant","WT")),"")</f>
        <v/>
      </c>
      <c r="CX8" s="4" t="str">
        <f>IF(ISNUMBER(CJ8), IF($BV8&gt;VLOOKUP('Gene Table'!$G$2,'Array Content'!$A$2:$B$3,2,FALSE),IF(CJ8&lt;-$BV8,"mutant","WT"),IF(CJ8&lt;-VLOOKUP('Gene Table'!$G$2,'Array Content'!$A$2:$B$3,2,FALSE),"Mutant","WT")),"")</f>
        <v/>
      </c>
      <c r="CY8" s="4" t="str">
        <f>IF(ISNUMBER(CK8), IF($BV8&gt;VLOOKUP('Gene Table'!$G$2,'Array Content'!$A$2:$B$3,2,FALSE),IF(CK8&lt;-$BV8,"mutant","WT"),IF(CK8&lt;-VLOOKUP('Gene Table'!$G$2,'Array Content'!$A$2:$B$3,2,FALSE),"Mutant","WT")),"")</f>
        <v/>
      </c>
      <c r="DA8" s="4" t="s">
        <v>35</v>
      </c>
      <c r="DB8" s="4">
        <f t="shared" si="55"/>
        <v>-0.53000000000000114</v>
      </c>
      <c r="DC8" s="4">
        <f t="shared" si="56"/>
        <v>0</v>
      </c>
      <c r="DD8" s="4" t="str">
        <f t="shared" si="57"/>
        <v/>
      </c>
      <c r="DE8" s="4" t="str">
        <f t="shared" si="58"/>
        <v/>
      </c>
      <c r="DF8" s="4" t="str">
        <f t="shared" si="59"/>
        <v/>
      </c>
      <c r="DG8" s="4" t="str">
        <f t="shared" si="60"/>
        <v/>
      </c>
      <c r="DH8" s="4" t="str">
        <f t="shared" si="61"/>
        <v/>
      </c>
      <c r="DI8" s="4" t="str">
        <f t="shared" si="62"/>
        <v/>
      </c>
      <c r="DJ8" s="4" t="str">
        <f t="shared" si="63"/>
        <v/>
      </c>
      <c r="DK8" s="4" t="str">
        <f t="shared" si="64"/>
        <v/>
      </c>
      <c r="DL8" s="4" t="str">
        <f t="shared" si="65"/>
        <v/>
      </c>
      <c r="DM8" s="4" t="str">
        <f t="shared" si="66"/>
        <v/>
      </c>
      <c r="DO8" s="4" t="s">
        <v>35</v>
      </c>
      <c r="DP8" s="4" t="str">
        <f>IF(ISNUMBER(DB8), IF($AR8&gt;VLOOKUP('Gene Table'!$G$2,'Array Content'!$A$2:$B$3,2,FALSE),IF(DB8&lt;-$AR8,"mutant","WT"),IF(DB8&lt;-VLOOKUP('Gene Table'!$G$2,'Array Content'!$A$2:$B$3,2,FALSE),"Mutant","WT")),"")</f>
        <v>WT</v>
      </c>
      <c r="DQ8" s="4" t="str">
        <f>IF(ISNUMBER(DC8), IF($AR8&gt;VLOOKUP('Gene Table'!$G$2,'Array Content'!$A$2:$B$3,2,FALSE),IF(DC8&lt;-$AR8,"mutant","WT"),IF(DC8&lt;-VLOOKUP('Gene Table'!$G$2,'Array Content'!$A$2:$B$3,2,FALSE),"Mutant","WT")),"")</f>
        <v>WT</v>
      </c>
      <c r="DR8" s="4" t="str">
        <f>IF(ISNUMBER(DD8), IF($AR8&gt;VLOOKUP('Gene Table'!$G$2,'Array Content'!$A$2:$B$3,2,FALSE),IF(DD8&lt;-$AR8,"mutant","WT"),IF(DD8&lt;-VLOOKUP('Gene Table'!$G$2,'Array Content'!$A$2:$B$3,2,FALSE),"Mutant","WT")),"")</f>
        <v/>
      </c>
      <c r="DS8" s="4" t="str">
        <f>IF(ISNUMBER(DE8), IF($AR8&gt;VLOOKUP('Gene Table'!$G$2,'Array Content'!$A$2:$B$3,2,FALSE),IF(DE8&lt;-$AR8,"mutant","WT"),IF(DE8&lt;-VLOOKUP('Gene Table'!$G$2,'Array Content'!$A$2:$B$3,2,FALSE),"Mutant","WT")),"")</f>
        <v/>
      </c>
      <c r="DT8" s="4" t="str">
        <f>IF(ISNUMBER(DF8), IF($AR8&gt;VLOOKUP('Gene Table'!$G$2,'Array Content'!$A$2:$B$3,2,FALSE),IF(DF8&lt;-$AR8,"mutant","WT"),IF(DF8&lt;-VLOOKUP('Gene Table'!$G$2,'Array Content'!$A$2:$B$3,2,FALSE),"Mutant","WT")),"")</f>
        <v/>
      </c>
      <c r="DU8" s="4" t="str">
        <f>IF(ISNUMBER(DG8), IF($AR8&gt;VLOOKUP('Gene Table'!$G$2,'Array Content'!$A$2:$B$3,2,FALSE),IF(DG8&lt;-$AR8,"mutant","WT"),IF(DG8&lt;-VLOOKUP('Gene Table'!$G$2,'Array Content'!$A$2:$B$3,2,FALSE),"Mutant","WT")),"")</f>
        <v/>
      </c>
      <c r="DV8" s="4" t="str">
        <f>IF(ISNUMBER(DH8), IF($AR8&gt;VLOOKUP('Gene Table'!$G$2,'Array Content'!$A$2:$B$3,2,FALSE),IF(DH8&lt;-$AR8,"mutant","WT"),IF(DH8&lt;-VLOOKUP('Gene Table'!$G$2,'Array Content'!$A$2:$B$3,2,FALSE),"Mutant","WT")),"")</f>
        <v/>
      </c>
      <c r="DW8" s="4" t="str">
        <f>IF(ISNUMBER(DI8), IF($AR8&gt;VLOOKUP('Gene Table'!$G$2,'Array Content'!$A$2:$B$3,2,FALSE),IF(DI8&lt;-$AR8,"mutant","WT"),IF(DI8&lt;-VLOOKUP('Gene Table'!$G$2,'Array Content'!$A$2:$B$3,2,FALSE),"Mutant","WT")),"")</f>
        <v/>
      </c>
      <c r="DX8" s="4" t="str">
        <f>IF(ISNUMBER(DJ8), IF($AR8&gt;VLOOKUP('Gene Table'!$G$2,'Array Content'!$A$2:$B$3,2,FALSE),IF(DJ8&lt;-$AR8,"mutant","WT"),IF(DJ8&lt;-VLOOKUP('Gene Table'!$G$2,'Array Content'!$A$2:$B$3,2,FALSE),"Mutant","WT")),"")</f>
        <v/>
      </c>
      <c r="DY8" s="4" t="str">
        <f>IF(ISNUMBER(DK8), IF($AR8&gt;VLOOKUP('Gene Table'!$G$2,'Array Content'!$A$2:$B$3,2,FALSE),IF(DK8&lt;-$AR8,"mutant","WT"),IF(DK8&lt;-VLOOKUP('Gene Table'!$G$2,'Array Content'!$A$2:$B$3,2,FALSE),"Mutant","WT")),"")</f>
        <v/>
      </c>
      <c r="DZ8" s="4" t="str">
        <f>IF(ISNUMBER(DL8), IF($AR8&gt;VLOOKUP('Gene Table'!$G$2,'Array Content'!$A$2:$B$3,2,FALSE),IF(DL8&lt;-$AR8,"mutant","WT"),IF(DL8&lt;-VLOOKUP('Gene Table'!$G$2,'Array Content'!$A$2:$B$3,2,FALSE),"Mutant","WT")),"")</f>
        <v/>
      </c>
      <c r="EA8" s="4" t="str">
        <f>IF(ISNUMBER(DM8), IF($AR8&gt;VLOOKUP('Gene Table'!$G$2,'Array Content'!$A$2:$B$3,2,FALSE),IF(DM8&lt;-$AR8,"mutant","WT"),IF(DM8&lt;-VLOOKUP('Gene Table'!$G$2,'Array Content'!$A$2:$B$3,2,FALSE),"Mutant","WT")),"")</f>
        <v/>
      </c>
      <c r="EC8" s="4" t="s">
        <v>35</v>
      </c>
      <c r="ED8" s="4" t="str">
        <f>IF('Gene Table'!$D8="copy number",D8,"")</f>
        <v/>
      </c>
      <c r="EE8" s="4" t="str">
        <f>IF('Gene Table'!$D8="copy number",E8,"")</f>
        <v/>
      </c>
      <c r="EF8" s="4" t="str">
        <f>IF('Gene Table'!$D8="copy number",F8,"")</f>
        <v/>
      </c>
      <c r="EG8" s="4" t="str">
        <f>IF('Gene Table'!$D8="copy number",G8,"")</f>
        <v/>
      </c>
      <c r="EH8" s="4" t="str">
        <f>IF('Gene Table'!$D8="copy number",H8,"")</f>
        <v/>
      </c>
      <c r="EI8" s="4" t="str">
        <f>IF('Gene Table'!$D8="copy number",I8,"")</f>
        <v/>
      </c>
      <c r="EJ8" s="4" t="str">
        <f>IF('Gene Table'!$D8="copy number",J8,"")</f>
        <v/>
      </c>
      <c r="EK8" s="4" t="str">
        <f>IF('Gene Table'!$D8="copy number",K8,"")</f>
        <v/>
      </c>
      <c r="EL8" s="4" t="str">
        <f>IF('Gene Table'!$D8="copy number",L8,"")</f>
        <v/>
      </c>
      <c r="EM8" s="4" t="str">
        <f>IF('Gene Table'!$D8="copy number",M8,"")</f>
        <v/>
      </c>
      <c r="EN8" s="4" t="str">
        <f>IF('Gene Table'!$D8="copy number",N8,"")</f>
        <v/>
      </c>
      <c r="EO8" s="4" t="str">
        <f>IF('Gene Table'!$D8="copy number",O8,"")</f>
        <v/>
      </c>
      <c r="EQ8" s="4" t="s">
        <v>35</v>
      </c>
      <c r="ER8" s="4" t="str">
        <f>IF('Gene Table'!$D8="copy number",R8,"")</f>
        <v/>
      </c>
      <c r="ES8" s="4" t="str">
        <f>IF('Gene Table'!$D8="copy number",S8,"")</f>
        <v/>
      </c>
      <c r="ET8" s="4" t="str">
        <f>IF('Gene Table'!$D8="copy number",T8,"")</f>
        <v/>
      </c>
      <c r="EU8" s="4" t="str">
        <f>IF('Gene Table'!$D8="copy number",U8,"")</f>
        <v/>
      </c>
      <c r="EV8" s="4" t="str">
        <f>IF('Gene Table'!$D8="copy number",V8,"")</f>
        <v/>
      </c>
      <c r="EW8" s="4" t="str">
        <f>IF('Gene Table'!$D8="copy number",W8,"")</f>
        <v/>
      </c>
      <c r="EX8" s="4" t="str">
        <f>IF('Gene Table'!$D8="copy number",X8,"")</f>
        <v/>
      </c>
      <c r="EY8" s="4" t="str">
        <f>IF('Gene Table'!$D8="copy number",Y8,"")</f>
        <v/>
      </c>
      <c r="EZ8" s="4" t="str">
        <f>IF('Gene Table'!$D8="copy number",Z8,"")</f>
        <v/>
      </c>
      <c r="FA8" s="4" t="str">
        <f>IF('Gene Table'!$D8="copy number",AA8,"")</f>
        <v/>
      </c>
      <c r="FB8" s="4" t="str">
        <f>IF('Gene Table'!$D8="copy number",AB8,"")</f>
        <v/>
      </c>
      <c r="FC8" s="4" t="str">
        <f>IF('Gene Table'!$D8="copy number",AC8,"")</f>
        <v/>
      </c>
      <c r="FE8" s="4" t="s">
        <v>35</v>
      </c>
      <c r="FF8" s="4" t="str">
        <f>IF('Gene Table'!$C8="SMPC",D8,"")</f>
        <v/>
      </c>
      <c r="FG8" s="4" t="str">
        <f>IF('Gene Table'!$C8="SMPC",E8,"")</f>
        <v/>
      </c>
      <c r="FH8" s="4" t="str">
        <f>IF('Gene Table'!$C8="SMPC",F8,"")</f>
        <v/>
      </c>
      <c r="FI8" s="4" t="str">
        <f>IF('Gene Table'!$C8="SMPC",G8,"")</f>
        <v/>
      </c>
      <c r="FJ8" s="4" t="str">
        <f>IF('Gene Table'!$C8="SMPC",H8,"")</f>
        <v/>
      </c>
      <c r="FK8" s="4" t="str">
        <f>IF('Gene Table'!$C8="SMPC",I8,"")</f>
        <v/>
      </c>
      <c r="FL8" s="4" t="str">
        <f>IF('Gene Table'!$C8="SMPC",J8,"")</f>
        <v/>
      </c>
      <c r="FM8" s="4" t="str">
        <f>IF('Gene Table'!$C8="SMPC",K8,"")</f>
        <v/>
      </c>
      <c r="FN8" s="4" t="str">
        <f>IF('Gene Table'!$C8="SMPC",L8,"")</f>
        <v/>
      </c>
      <c r="FO8" s="4" t="str">
        <f>IF('Gene Table'!$C8="SMPC",M8,"")</f>
        <v/>
      </c>
      <c r="FP8" s="4" t="str">
        <f>IF('Gene Table'!$C8="SMPC",N8,"")</f>
        <v/>
      </c>
      <c r="FQ8" s="4" t="str">
        <f>IF('Gene Table'!$C8="SMPC",O8,"")</f>
        <v/>
      </c>
      <c r="FS8" s="4" t="s">
        <v>35</v>
      </c>
      <c r="FT8" s="4" t="str">
        <f>IF('Gene Table'!$C8="SMPC",R8,"")</f>
        <v/>
      </c>
      <c r="FU8" s="4" t="str">
        <f>IF('Gene Table'!$C8="SMPC",S8,"")</f>
        <v/>
      </c>
      <c r="FV8" s="4" t="str">
        <f>IF('Gene Table'!$C8="SMPC",T8,"")</f>
        <v/>
      </c>
      <c r="FW8" s="4" t="str">
        <f>IF('Gene Table'!$C8="SMPC",U8,"")</f>
        <v/>
      </c>
      <c r="FX8" s="4" t="str">
        <f>IF('Gene Table'!$C8="SMPC",V8,"")</f>
        <v/>
      </c>
      <c r="FY8" s="4" t="str">
        <f>IF('Gene Table'!$C8="SMPC",W8,"")</f>
        <v/>
      </c>
      <c r="FZ8" s="4" t="str">
        <f>IF('Gene Table'!$C8="SMPC",X8,"")</f>
        <v/>
      </c>
      <c r="GA8" s="4" t="str">
        <f>IF('Gene Table'!$C8="SMPC",Y8,"")</f>
        <v/>
      </c>
      <c r="GB8" s="4" t="str">
        <f>IF('Gene Table'!$C8="SMPC",Z8,"")</f>
        <v/>
      </c>
      <c r="GC8" s="4" t="str">
        <f>IF('Gene Table'!$C8="SMPC",AA8,"")</f>
        <v/>
      </c>
      <c r="GD8" s="4" t="str">
        <f>IF('Gene Table'!$C8="SMPC",AB8,"")</f>
        <v/>
      </c>
      <c r="GE8" s="4" t="str">
        <f>IF('Gene Table'!$C8="SMPC",AC8,"")</f>
        <v/>
      </c>
    </row>
    <row r="9" spans="1:187" ht="15" customHeight="1" x14ac:dyDescent="0.25">
      <c r="A9" s="4" t="str">
        <f>'Gene Table'!C9&amp;":"&amp;'Gene Table'!D9</f>
        <v>APC:c.3907C&gt;T</v>
      </c>
      <c r="B9" s="4">
        <f>IF('Gene Table'!$G$5="NO",IF(ISNUMBER(MATCH('Gene Table'!E9,'Array Content'!$M$2:$M$941,0)),VLOOKUP('Gene Table'!E9,'Array Content'!$M$2:$O$941,2,FALSE),35),IF('Gene Table'!$G$5="YES",IF(ISNUMBER(MATCH('Gene Table'!E9,'Array Content'!$M$2:$M$941,0)),VLOOKUP('Gene Table'!E9,'Array Content'!$M$2:$O$941,3,FALSE),35),"OOPS"))</f>
        <v>37</v>
      </c>
      <c r="C9" s="4" t="s">
        <v>38</v>
      </c>
      <c r="D9" s="29">
        <f>IF('Control Sample Data'!D8="","",IF(SUM('Control Sample Data'!D$2:D$97)&gt;10,IF(AND(ISNUMBER('Control Sample Data'!D8),'Control Sample Data'!D8&lt;$B9, 'Control Sample Data'!D8&gt;0),'Control Sample Data'!D8,$B9),""))</f>
        <v>35</v>
      </c>
      <c r="E9" s="29">
        <f>IF('Control Sample Data'!E8="","",IF(SUM('Control Sample Data'!E$2:E$97)&gt;10,IF(AND(ISNUMBER('Control Sample Data'!E8),'Control Sample Data'!E8&lt;$B9, 'Control Sample Data'!E8&gt;0),'Control Sample Data'!E8,$B9),""))</f>
        <v>35</v>
      </c>
      <c r="F9" s="29" t="str">
        <f>IF('Control Sample Data'!F8="","",IF(SUM('Control Sample Data'!F$2:F$97)&gt;10,IF(AND(ISNUMBER('Control Sample Data'!F8),'Control Sample Data'!F8&lt;$B9, 'Control Sample Data'!F8&gt;0),'Control Sample Data'!F8,$B9),""))</f>
        <v/>
      </c>
      <c r="G9" s="29" t="str">
        <f>IF('Control Sample Data'!G8="","",IF(SUM('Control Sample Data'!G$2:G$97)&gt;10,IF(AND(ISNUMBER('Control Sample Data'!G8),'Control Sample Data'!G8&lt;$B9, 'Control Sample Data'!G8&gt;0),'Control Sample Data'!G8,$B9),""))</f>
        <v/>
      </c>
      <c r="H9" s="29" t="str">
        <f>IF('Control Sample Data'!H8="","",IF(SUM('Control Sample Data'!H$2:H$97)&gt;10,IF(AND(ISNUMBER('Control Sample Data'!H8),'Control Sample Data'!H8&lt;$B9, 'Control Sample Data'!H8&gt;0),'Control Sample Data'!H8,$B9),""))</f>
        <v/>
      </c>
      <c r="I9" s="29" t="str">
        <f>IF('Control Sample Data'!I8="","",IF(SUM('Control Sample Data'!I$2:I$97)&gt;10,IF(AND(ISNUMBER('Control Sample Data'!I8),'Control Sample Data'!I8&lt;$B9, 'Control Sample Data'!I8&gt;0),'Control Sample Data'!I8,$B9),""))</f>
        <v/>
      </c>
      <c r="J9" s="29" t="str">
        <f>IF('Control Sample Data'!J8="","",IF(SUM('Control Sample Data'!J$2:J$97)&gt;10,IF(AND(ISNUMBER('Control Sample Data'!J8),'Control Sample Data'!J8&lt;$B9, 'Control Sample Data'!J8&gt;0),'Control Sample Data'!J8,$B9),""))</f>
        <v/>
      </c>
      <c r="K9" s="29" t="str">
        <f>IF('Control Sample Data'!K8="","",IF(SUM('Control Sample Data'!K$2:K$97)&gt;10,IF(AND(ISNUMBER('Control Sample Data'!K8),'Control Sample Data'!K8&lt;$B9, 'Control Sample Data'!K8&gt;0),'Control Sample Data'!K8,$B9),""))</f>
        <v/>
      </c>
      <c r="L9" s="29" t="str">
        <f>IF('Control Sample Data'!L8="","",IF(SUM('Control Sample Data'!L$2:L$97)&gt;10,IF(AND(ISNUMBER('Control Sample Data'!L8),'Control Sample Data'!L8&lt;$B9, 'Control Sample Data'!L8&gt;0),'Control Sample Data'!L8,$B9),""))</f>
        <v/>
      </c>
      <c r="M9" s="29" t="str">
        <f>IF('Control Sample Data'!M8="","",IF(SUM('Control Sample Data'!M$2:M$97)&gt;10,IF(AND(ISNUMBER('Control Sample Data'!M8),'Control Sample Data'!M8&lt;$B9, 'Control Sample Data'!M8&gt;0),'Control Sample Data'!M8,$B9),""))</f>
        <v/>
      </c>
      <c r="N9" s="29" t="str">
        <f>IF('Control Sample Data'!N8="","",IF(SUM('Control Sample Data'!N$2:N$97)&gt;10,IF(AND(ISNUMBER('Control Sample Data'!N8),'Control Sample Data'!N8&lt;$B9, 'Control Sample Data'!N8&gt;0),'Control Sample Data'!N8,$B9),""))</f>
        <v/>
      </c>
      <c r="O9" s="29" t="str">
        <f>IF('Control Sample Data'!O8="","",IF(SUM('Control Sample Data'!O$2:O$97)&gt;10,IF(AND(ISNUMBER('Control Sample Data'!O8),'Control Sample Data'!O8&lt;$B9, 'Control Sample Data'!O8&gt;0),'Control Sample Data'!O8,$B9),""))</f>
        <v/>
      </c>
      <c r="Q9" s="4" t="s">
        <v>38</v>
      </c>
      <c r="R9" s="29">
        <f>IF('Test Sample Data'!D8="","",IF(SUM('Test Sample Data'!D$2:D$97)&gt;10,IF(AND(ISNUMBER('Test Sample Data'!D8),'Test Sample Data'!D8&lt;$B9, 'Test Sample Data'!D8&gt;0),'Test Sample Data'!D8,$B9),""))</f>
        <v>26.2</v>
      </c>
      <c r="S9" s="29">
        <f>IF('Test Sample Data'!E8="","",IF(SUM('Test Sample Data'!E$2:E$97)&gt;10,IF(AND(ISNUMBER('Test Sample Data'!E8),'Test Sample Data'!E8&lt;$B9, 'Test Sample Data'!E8&gt;0),'Test Sample Data'!E8,$B9),""))</f>
        <v>35</v>
      </c>
      <c r="T9" s="29" t="str">
        <f>IF('Test Sample Data'!F8="","",IF(SUM('Test Sample Data'!F$2:F$97)&gt;10,IF(AND(ISNUMBER('Test Sample Data'!F8),'Test Sample Data'!F8&lt;$B9, 'Test Sample Data'!F8&gt;0),'Test Sample Data'!F8,$B9),""))</f>
        <v/>
      </c>
      <c r="U9" s="29" t="str">
        <f>IF('Test Sample Data'!G8="","",IF(SUM('Test Sample Data'!G$2:G$97)&gt;10,IF(AND(ISNUMBER('Test Sample Data'!G8),'Test Sample Data'!G8&lt;$B9, 'Test Sample Data'!G8&gt;0),'Test Sample Data'!G8,$B9),""))</f>
        <v/>
      </c>
      <c r="V9" s="29" t="str">
        <f>IF('Test Sample Data'!H8="","",IF(SUM('Test Sample Data'!H$2:H$97)&gt;10,IF(AND(ISNUMBER('Test Sample Data'!H8),'Test Sample Data'!H8&lt;$B9, 'Test Sample Data'!H8&gt;0),'Test Sample Data'!H8,$B9),""))</f>
        <v/>
      </c>
      <c r="W9" s="29" t="str">
        <f>IF('Test Sample Data'!I8="","",IF(SUM('Test Sample Data'!I$2:I$97)&gt;10,IF(AND(ISNUMBER('Test Sample Data'!I8),'Test Sample Data'!I8&lt;$B9, 'Test Sample Data'!I8&gt;0),'Test Sample Data'!I8,$B9),""))</f>
        <v/>
      </c>
      <c r="X9" s="29" t="str">
        <f>IF('Test Sample Data'!J8="","",IF(SUM('Test Sample Data'!J$2:J$97)&gt;10,IF(AND(ISNUMBER('Test Sample Data'!J8),'Test Sample Data'!J8&lt;$B9, 'Test Sample Data'!J8&gt;0),'Test Sample Data'!J8,$B9),""))</f>
        <v/>
      </c>
      <c r="Y9" s="29" t="str">
        <f>IF('Test Sample Data'!K8="","",IF(SUM('Test Sample Data'!K$2:K$97)&gt;10,IF(AND(ISNUMBER('Test Sample Data'!K8),'Test Sample Data'!K8&lt;$B9, 'Test Sample Data'!K8&gt;0),'Test Sample Data'!K8,$B9),""))</f>
        <v/>
      </c>
      <c r="Z9" s="29" t="str">
        <f>IF('Test Sample Data'!L8="","",IF(SUM('Test Sample Data'!L$2:L$97)&gt;10,IF(AND(ISNUMBER('Test Sample Data'!L8),'Test Sample Data'!L8&lt;$B9, 'Test Sample Data'!L8&gt;0),'Test Sample Data'!L8,$B9),""))</f>
        <v/>
      </c>
      <c r="AA9" s="29" t="str">
        <f>IF('Test Sample Data'!M8="","",IF(SUM('Test Sample Data'!M$2:M$97)&gt;10,IF(AND(ISNUMBER('Test Sample Data'!M8),'Test Sample Data'!M8&lt;$B9, 'Test Sample Data'!M8&gt;0),'Test Sample Data'!M8,$B9),""))</f>
        <v/>
      </c>
      <c r="AB9" s="29" t="str">
        <f>IF('Test Sample Data'!N8="","",IF(SUM('Test Sample Data'!N$2:N$97)&gt;10,IF(AND(ISNUMBER('Test Sample Data'!N8),'Test Sample Data'!N8&lt;$B9, 'Test Sample Data'!N8&gt;0),'Test Sample Data'!N8,$B9),""))</f>
        <v/>
      </c>
      <c r="AC9" s="29" t="str">
        <f>IF('Test Sample Data'!O8="","",IF(SUM('Test Sample Data'!O$2:O$97)&gt;10,IF(AND(ISNUMBER('Test Sample Data'!O8),'Test Sample Data'!O8&lt;$B9, 'Test Sample Data'!O8&gt;0),'Test Sample Data'!O8,$B9),""))</f>
        <v/>
      </c>
      <c r="AE9" s="4" t="s">
        <v>38</v>
      </c>
      <c r="AF9" s="4">
        <f t="shared" si="3"/>
        <v>9</v>
      </c>
      <c r="AG9" s="4">
        <f t="shared" si="4"/>
        <v>9</v>
      </c>
      <c r="AH9" s="4" t="str">
        <f t="shared" si="5"/>
        <v/>
      </c>
      <c r="AI9" s="4" t="str">
        <f t="shared" si="6"/>
        <v/>
      </c>
      <c r="AJ9" s="4" t="str">
        <f t="shared" si="7"/>
        <v/>
      </c>
      <c r="AK9" s="4" t="str">
        <f t="shared" si="8"/>
        <v/>
      </c>
      <c r="AL9" s="4" t="str">
        <f t="shared" si="9"/>
        <v/>
      </c>
      <c r="AM9" s="4" t="str">
        <f t="shared" si="10"/>
        <v/>
      </c>
      <c r="AN9" s="4" t="str">
        <f t="shared" si="11"/>
        <v/>
      </c>
      <c r="AO9" s="4" t="str">
        <f t="shared" si="12"/>
        <v/>
      </c>
      <c r="AP9" s="4" t="str">
        <f t="shared" si="13"/>
        <v/>
      </c>
      <c r="AQ9" s="4" t="str">
        <f t="shared" si="14"/>
        <v/>
      </c>
      <c r="AR9" s="4">
        <f t="shared" si="15"/>
        <v>0</v>
      </c>
      <c r="AS9" s="4">
        <f t="shared" si="16"/>
        <v>9</v>
      </c>
      <c r="AU9" s="4" t="s">
        <v>38</v>
      </c>
      <c r="AV9" s="4">
        <f t="shared" si="17"/>
        <v>-0.33000000000000185</v>
      </c>
      <c r="AW9" s="4">
        <f t="shared" si="18"/>
        <v>9</v>
      </c>
      <c r="AX9" s="4" t="str">
        <f t="shared" si="19"/>
        <v/>
      </c>
      <c r="AY9" s="4" t="str">
        <f t="shared" si="20"/>
        <v/>
      </c>
      <c r="AZ9" s="4" t="str">
        <f t="shared" si="21"/>
        <v/>
      </c>
      <c r="BA9" s="4" t="str">
        <f t="shared" si="22"/>
        <v/>
      </c>
      <c r="BB9" s="4" t="str">
        <f t="shared" si="23"/>
        <v/>
      </c>
      <c r="BC9" s="4" t="str">
        <f t="shared" si="24"/>
        <v/>
      </c>
      <c r="BD9" s="4" t="str">
        <f t="shared" si="25"/>
        <v/>
      </c>
      <c r="BE9" s="4" t="str">
        <f t="shared" si="26"/>
        <v/>
      </c>
      <c r="BF9" s="4" t="str">
        <f t="shared" si="27"/>
        <v/>
      </c>
      <c r="BG9" s="4" t="str">
        <f t="shared" si="28"/>
        <v/>
      </c>
      <c r="BI9" s="4" t="s">
        <v>38</v>
      </c>
      <c r="BJ9" s="4" t="str">
        <f t="shared" si="29"/>
        <v/>
      </c>
      <c r="BK9" s="4">
        <f t="shared" si="30"/>
        <v>9</v>
      </c>
      <c r="BL9" s="4" t="str">
        <f t="shared" si="31"/>
        <v/>
      </c>
      <c r="BM9" s="4" t="str">
        <f t="shared" si="32"/>
        <v/>
      </c>
      <c r="BN9" s="4" t="str">
        <f t="shared" si="33"/>
        <v/>
      </c>
      <c r="BO9" s="4" t="str">
        <f t="shared" si="34"/>
        <v/>
      </c>
      <c r="BP9" s="4" t="str">
        <f t="shared" si="35"/>
        <v/>
      </c>
      <c r="BQ9" s="4" t="str">
        <f t="shared" si="36"/>
        <v/>
      </c>
      <c r="BR9" s="4" t="str">
        <f t="shared" si="37"/>
        <v/>
      </c>
      <c r="BS9" s="4" t="str">
        <f t="shared" si="38"/>
        <v/>
      </c>
      <c r="BT9" s="4" t="str">
        <f t="shared" si="39"/>
        <v/>
      </c>
      <c r="BU9" s="4" t="str">
        <f t="shared" si="40"/>
        <v/>
      </c>
      <c r="BV9" s="4">
        <f t="shared" si="41"/>
        <v>0</v>
      </c>
      <c r="BW9" s="4">
        <f t="shared" si="42"/>
        <v>9</v>
      </c>
      <c r="BY9" s="4" t="s">
        <v>38</v>
      </c>
      <c r="BZ9" s="4">
        <f t="shared" si="43"/>
        <v>-9.3300000000000018</v>
      </c>
      <c r="CA9" s="4">
        <f t="shared" si="44"/>
        <v>0</v>
      </c>
      <c r="CB9" s="4" t="str">
        <f t="shared" si="45"/>
        <v/>
      </c>
      <c r="CC9" s="4" t="str">
        <f t="shared" si="46"/>
        <v/>
      </c>
      <c r="CD9" s="4" t="str">
        <f t="shared" si="47"/>
        <v/>
      </c>
      <c r="CE9" s="4" t="str">
        <f t="shared" si="48"/>
        <v/>
      </c>
      <c r="CF9" s="4" t="str">
        <f t="shared" si="49"/>
        <v/>
      </c>
      <c r="CG9" s="4" t="str">
        <f t="shared" si="50"/>
        <v/>
      </c>
      <c r="CH9" s="4" t="str">
        <f t="shared" si="51"/>
        <v/>
      </c>
      <c r="CI9" s="4" t="str">
        <f t="shared" si="52"/>
        <v/>
      </c>
      <c r="CJ9" s="4" t="str">
        <f t="shared" si="53"/>
        <v/>
      </c>
      <c r="CK9" s="4" t="str">
        <f t="shared" si="54"/>
        <v/>
      </c>
      <c r="CM9" s="4" t="s">
        <v>38</v>
      </c>
      <c r="CN9" s="4" t="str">
        <f>IF(ISNUMBER(BZ9), IF($BV9&gt;VLOOKUP('Gene Table'!$G$2,'Array Content'!$A$2:$B$3,2,FALSE),IF(BZ9&lt;-$BV9,"mutant","WT"),IF(BZ9&lt;-VLOOKUP('Gene Table'!$G$2,'Array Content'!$A$2:$B$3,2,FALSE),"Mutant","WT")),"")</f>
        <v>Mutant</v>
      </c>
      <c r="CO9" s="4" t="str">
        <f>IF(ISNUMBER(CA9), IF($BV9&gt;VLOOKUP('Gene Table'!$G$2,'Array Content'!$A$2:$B$3,2,FALSE),IF(CA9&lt;-$BV9,"mutant","WT"),IF(CA9&lt;-VLOOKUP('Gene Table'!$G$2,'Array Content'!$A$2:$B$3,2,FALSE),"Mutant","WT")),"")</f>
        <v>WT</v>
      </c>
      <c r="CP9" s="4" t="str">
        <f>IF(ISNUMBER(CB9), IF($BV9&gt;VLOOKUP('Gene Table'!$G$2,'Array Content'!$A$2:$B$3,2,FALSE),IF(CB9&lt;-$BV9,"mutant","WT"),IF(CB9&lt;-VLOOKUP('Gene Table'!$G$2,'Array Content'!$A$2:$B$3,2,FALSE),"Mutant","WT")),"")</f>
        <v/>
      </c>
      <c r="CQ9" s="4" t="str">
        <f>IF(ISNUMBER(CC9), IF($BV9&gt;VLOOKUP('Gene Table'!$G$2,'Array Content'!$A$2:$B$3,2,FALSE),IF(CC9&lt;-$BV9,"mutant","WT"),IF(CC9&lt;-VLOOKUP('Gene Table'!$G$2,'Array Content'!$A$2:$B$3,2,FALSE),"Mutant","WT")),"")</f>
        <v/>
      </c>
      <c r="CR9" s="4" t="str">
        <f>IF(ISNUMBER(CD9), IF($BV9&gt;VLOOKUP('Gene Table'!$G$2,'Array Content'!$A$2:$B$3,2,FALSE),IF(CD9&lt;-$BV9,"mutant","WT"),IF(CD9&lt;-VLOOKUP('Gene Table'!$G$2,'Array Content'!$A$2:$B$3,2,FALSE),"Mutant","WT")),"")</f>
        <v/>
      </c>
      <c r="CS9" s="4" t="str">
        <f>IF(ISNUMBER(CE9), IF($BV9&gt;VLOOKUP('Gene Table'!$G$2,'Array Content'!$A$2:$B$3,2,FALSE),IF(CE9&lt;-$BV9,"mutant","WT"),IF(CE9&lt;-VLOOKUP('Gene Table'!$G$2,'Array Content'!$A$2:$B$3,2,FALSE),"Mutant","WT")),"")</f>
        <v/>
      </c>
      <c r="CT9" s="4" t="str">
        <f>IF(ISNUMBER(CF9), IF($BV9&gt;VLOOKUP('Gene Table'!$G$2,'Array Content'!$A$2:$B$3,2,FALSE),IF(CF9&lt;-$BV9,"mutant","WT"),IF(CF9&lt;-VLOOKUP('Gene Table'!$G$2,'Array Content'!$A$2:$B$3,2,FALSE),"Mutant","WT")),"")</f>
        <v/>
      </c>
      <c r="CU9" s="4" t="str">
        <f>IF(ISNUMBER(CG9), IF($BV9&gt;VLOOKUP('Gene Table'!$G$2,'Array Content'!$A$2:$B$3,2,FALSE),IF(CG9&lt;-$BV9,"mutant","WT"),IF(CG9&lt;-VLOOKUP('Gene Table'!$G$2,'Array Content'!$A$2:$B$3,2,FALSE),"Mutant","WT")),"")</f>
        <v/>
      </c>
      <c r="CV9" s="4" t="str">
        <f>IF(ISNUMBER(CH9), IF($BV9&gt;VLOOKUP('Gene Table'!$G$2,'Array Content'!$A$2:$B$3,2,FALSE),IF(CH9&lt;-$BV9,"mutant","WT"),IF(CH9&lt;-VLOOKUP('Gene Table'!$G$2,'Array Content'!$A$2:$B$3,2,FALSE),"Mutant","WT")),"")</f>
        <v/>
      </c>
      <c r="CW9" s="4" t="str">
        <f>IF(ISNUMBER(CI9), IF($BV9&gt;VLOOKUP('Gene Table'!$G$2,'Array Content'!$A$2:$B$3,2,FALSE),IF(CI9&lt;-$BV9,"mutant","WT"),IF(CI9&lt;-VLOOKUP('Gene Table'!$G$2,'Array Content'!$A$2:$B$3,2,FALSE),"Mutant","WT")),"")</f>
        <v/>
      </c>
      <c r="CX9" s="4" t="str">
        <f>IF(ISNUMBER(CJ9), IF($BV9&gt;VLOOKUP('Gene Table'!$G$2,'Array Content'!$A$2:$B$3,2,FALSE),IF(CJ9&lt;-$BV9,"mutant","WT"),IF(CJ9&lt;-VLOOKUP('Gene Table'!$G$2,'Array Content'!$A$2:$B$3,2,FALSE),"Mutant","WT")),"")</f>
        <v/>
      </c>
      <c r="CY9" s="4" t="str">
        <f>IF(ISNUMBER(CK9), IF($BV9&gt;VLOOKUP('Gene Table'!$G$2,'Array Content'!$A$2:$B$3,2,FALSE),IF(CK9&lt;-$BV9,"mutant","WT"),IF(CK9&lt;-VLOOKUP('Gene Table'!$G$2,'Array Content'!$A$2:$B$3,2,FALSE),"Mutant","WT")),"")</f>
        <v/>
      </c>
      <c r="DA9" s="4" t="s">
        <v>38</v>
      </c>
      <c r="DB9" s="4">
        <f t="shared" si="55"/>
        <v>-9.3300000000000018</v>
      </c>
      <c r="DC9" s="4">
        <f t="shared" si="56"/>
        <v>0</v>
      </c>
      <c r="DD9" s="4" t="str">
        <f t="shared" si="57"/>
        <v/>
      </c>
      <c r="DE9" s="4" t="str">
        <f t="shared" si="58"/>
        <v/>
      </c>
      <c r="DF9" s="4" t="str">
        <f t="shared" si="59"/>
        <v/>
      </c>
      <c r="DG9" s="4" t="str">
        <f t="shared" si="60"/>
        <v/>
      </c>
      <c r="DH9" s="4" t="str">
        <f t="shared" si="61"/>
        <v/>
      </c>
      <c r="DI9" s="4" t="str">
        <f t="shared" si="62"/>
        <v/>
      </c>
      <c r="DJ9" s="4" t="str">
        <f t="shared" si="63"/>
        <v/>
      </c>
      <c r="DK9" s="4" t="str">
        <f t="shared" si="64"/>
        <v/>
      </c>
      <c r="DL9" s="4" t="str">
        <f t="shared" si="65"/>
        <v/>
      </c>
      <c r="DM9" s="4" t="str">
        <f t="shared" si="66"/>
        <v/>
      </c>
      <c r="DO9" s="4" t="s">
        <v>38</v>
      </c>
      <c r="DP9" s="4" t="str">
        <f>IF(ISNUMBER(DB9), IF($AR9&gt;VLOOKUP('Gene Table'!$G$2,'Array Content'!$A$2:$B$3,2,FALSE),IF(DB9&lt;-$AR9,"mutant","WT"),IF(DB9&lt;-VLOOKUP('Gene Table'!$G$2,'Array Content'!$A$2:$B$3,2,FALSE),"Mutant","WT")),"")</f>
        <v>Mutant</v>
      </c>
      <c r="DQ9" s="4" t="str">
        <f>IF(ISNUMBER(DC9), IF($AR9&gt;VLOOKUP('Gene Table'!$G$2,'Array Content'!$A$2:$B$3,2,FALSE),IF(DC9&lt;-$AR9,"mutant","WT"),IF(DC9&lt;-VLOOKUP('Gene Table'!$G$2,'Array Content'!$A$2:$B$3,2,FALSE),"Mutant","WT")),"")</f>
        <v>WT</v>
      </c>
      <c r="DR9" s="4" t="str">
        <f>IF(ISNUMBER(DD9), IF($AR9&gt;VLOOKUP('Gene Table'!$G$2,'Array Content'!$A$2:$B$3,2,FALSE),IF(DD9&lt;-$AR9,"mutant","WT"),IF(DD9&lt;-VLOOKUP('Gene Table'!$G$2,'Array Content'!$A$2:$B$3,2,FALSE),"Mutant","WT")),"")</f>
        <v/>
      </c>
      <c r="DS9" s="4" t="str">
        <f>IF(ISNUMBER(DE9), IF($AR9&gt;VLOOKUP('Gene Table'!$G$2,'Array Content'!$A$2:$B$3,2,FALSE),IF(DE9&lt;-$AR9,"mutant","WT"),IF(DE9&lt;-VLOOKUP('Gene Table'!$G$2,'Array Content'!$A$2:$B$3,2,FALSE),"Mutant","WT")),"")</f>
        <v/>
      </c>
      <c r="DT9" s="4" t="str">
        <f>IF(ISNUMBER(DF9), IF($AR9&gt;VLOOKUP('Gene Table'!$G$2,'Array Content'!$A$2:$B$3,2,FALSE),IF(DF9&lt;-$AR9,"mutant","WT"),IF(DF9&lt;-VLOOKUP('Gene Table'!$G$2,'Array Content'!$A$2:$B$3,2,FALSE),"Mutant","WT")),"")</f>
        <v/>
      </c>
      <c r="DU9" s="4" t="str">
        <f>IF(ISNUMBER(DG9), IF($AR9&gt;VLOOKUP('Gene Table'!$G$2,'Array Content'!$A$2:$B$3,2,FALSE),IF(DG9&lt;-$AR9,"mutant","WT"),IF(DG9&lt;-VLOOKUP('Gene Table'!$G$2,'Array Content'!$A$2:$B$3,2,FALSE),"Mutant","WT")),"")</f>
        <v/>
      </c>
      <c r="DV9" s="4" t="str">
        <f>IF(ISNUMBER(DH9), IF($AR9&gt;VLOOKUP('Gene Table'!$G$2,'Array Content'!$A$2:$B$3,2,FALSE),IF(DH9&lt;-$AR9,"mutant","WT"),IF(DH9&lt;-VLOOKUP('Gene Table'!$G$2,'Array Content'!$A$2:$B$3,2,FALSE),"Mutant","WT")),"")</f>
        <v/>
      </c>
      <c r="DW9" s="4" t="str">
        <f>IF(ISNUMBER(DI9), IF($AR9&gt;VLOOKUP('Gene Table'!$G$2,'Array Content'!$A$2:$B$3,2,FALSE),IF(DI9&lt;-$AR9,"mutant","WT"),IF(DI9&lt;-VLOOKUP('Gene Table'!$G$2,'Array Content'!$A$2:$B$3,2,FALSE),"Mutant","WT")),"")</f>
        <v/>
      </c>
      <c r="DX9" s="4" t="str">
        <f>IF(ISNUMBER(DJ9), IF($AR9&gt;VLOOKUP('Gene Table'!$G$2,'Array Content'!$A$2:$B$3,2,FALSE),IF(DJ9&lt;-$AR9,"mutant","WT"),IF(DJ9&lt;-VLOOKUP('Gene Table'!$G$2,'Array Content'!$A$2:$B$3,2,FALSE),"Mutant","WT")),"")</f>
        <v/>
      </c>
      <c r="DY9" s="4" t="str">
        <f>IF(ISNUMBER(DK9), IF($AR9&gt;VLOOKUP('Gene Table'!$G$2,'Array Content'!$A$2:$B$3,2,FALSE),IF(DK9&lt;-$AR9,"mutant","WT"),IF(DK9&lt;-VLOOKUP('Gene Table'!$G$2,'Array Content'!$A$2:$B$3,2,FALSE),"Mutant","WT")),"")</f>
        <v/>
      </c>
      <c r="DZ9" s="4" t="str">
        <f>IF(ISNUMBER(DL9), IF($AR9&gt;VLOOKUP('Gene Table'!$G$2,'Array Content'!$A$2:$B$3,2,FALSE),IF(DL9&lt;-$AR9,"mutant","WT"),IF(DL9&lt;-VLOOKUP('Gene Table'!$G$2,'Array Content'!$A$2:$B$3,2,FALSE),"Mutant","WT")),"")</f>
        <v/>
      </c>
      <c r="EA9" s="4" t="str">
        <f>IF(ISNUMBER(DM9), IF($AR9&gt;VLOOKUP('Gene Table'!$G$2,'Array Content'!$A$2:$B$3,2,FALSE),IF(DM9&lt;-$AR9,"mutant","WT"),IF(DM9&lt;-VLOOKUP('Gene Table'!$G$2,'Array Content'!$A$2:$B$3,2,FALSE),"Mutant","WT")),"")</f>
        <v/>
      </c>
      <c r="EC9" s="4" t="s">
        <v>38</v>
      </c>
      <c r="ED9" s="4" t="str">
        <f>IF('Gene Table'!$D9="copy number",D9,"")</f>
        <v/>
      </c>
      <c r="EE9" s="4" t="str">
        <f>IF('Gene Table'!$D9="copy number",E9,"")</f>
        <v/>
      </c>
      <c r="EF9" s="4" t="str">
        <f>IF('Gene Table'!$D9="copy number",F9,"")</f>
        <v/>
      </c>
      <c r="EG9" s="4" t="str">
        <f>IF('Gene Table'!$D9="copy number",G9,"")</f>
        <v/>
      </c>
      <c r="EH9" s="4" t="str">
        <f>IF('Gene Table'!$D9="copy number",H9,"")</f>
        <v/>
      </c>
      <c r="EI9" s="4" t="str">
        <f>IF('Gene Table'!$D9="copy number",I9,"")</f>
        <v/>
      </c>
      <c r="EJ9" s="4" t="str">
        <f>IF('Gene Table'!$D9="copy number",J9,"")</f>
        <v/>
      </c>
      <c r="EK9" s="4" t="str">
        <f>IF('Gene Table'!$D9="copy number",K9,"")</f>
        <v/>
      </c>
      <c r="EL9" s="4" t="str">
        <f>IF('Gene Table'!$D9="copy number",L9,"")</f>
        <v/>
      </c>
      <c r="EM9" s="4" t="str">
        <f>IF('Gene Table'!$D9="copy number",M9,"")</f>
        <v/>
      </c>
      <c r="EN9" s="4" t="str">
        <f>IF('Gene Table'!$D9="copy number",N9,"")</f>
        <v/>
      </c>
      <c r="EO9" s="4" t="str">
        <f>IF('Gene Table'!$D9="copy number",O9,"")</f>
        <v/>
      </c>
      <c r="EQ9" s="4" t="s">
        <v>38</v>
      </c>
      <c r="ER9" s="4" t="str">
        <f>IF('Gene Table'!$D9="copy number",R9,"")</f>
        <v/>
      </c>
      <c r="ES9" s="4" t="str">
        <f>IF('Gene Table'!$D9="copy number",S9,"")</f>
        <v/>
      </c>
      <c r="ET9" s="4" t="str">
        <f>IF('Gene Table'!$D9="copy number",T9,"")</f>
        <v/>
      </c>
      <c r="EU9" s="4" t="str">
        <f>IF('Gene Table'!$D9="copy number",U9,"")</f>
        <v/>
      </c>
      <c r="EV9" s="4" t="str">
        <f>IF('Gene Table'!$D9="copy number",V9,"")</f>
        <v/>
      </c>
      <c r="EW9" s="4" t="str">
        <f>IF('Gene Table'!$D9="copy number",W9,"")</f>
        <v/>
      </c>
      <c r="EX9" s="4" t="str">
        <f>IF('Gene Table'!$D9="copy number",X9,"")</f>
        <v/>
      </c>
      <c r="EY9" s="4" t="str">
        <f>IF('Gene Table'!$D9="copy number",Y9,"")</f>
        <v/>
      </c>
      <c r="EZ9" s="4" t="str">
        <f>IF('Gene Table'!$D9="copy number",Z9,"")</f>
        <v/>
      </c>
      <c r="FA9" s="4" t="str">
        <f>IF('Gene Table'!$D9="copy number",AA9,"")</f>
        <v/>
      </c>
      <c r="FB9" s="4" t="str">
        <f>IF('Gene Table'!$D9="copy number",AB9,"")</f>
        <v/>
      </c>
      <c r="FC9" s="4" t="str">
        <f>IF('Gene Table'!$D9="copy number",AC9,"")</f>
        <v/>
      </c>
      <c r="FE9" s="4" t="s">
        <v>38</v>
      </c>
      <c r="FF9" s="4" t="str">
        <f>IF('Gene Table'!$C9="SMPC",D9,"")</f>
        <v/>
      </c>
      <c r="FG9" s="4" t="str">
        <f>IF('Gene Table'!$C9="SMPC",E9,"")</f>
        <v/>
      </c>
      <c r="FH9" s="4" t="str">
        <f>IF('Gene Table'!$C9="SMPC",F9,"")</f>
        <v/>
      </c>
      <c r="FI9" s="4" t="str">
        <f>IF('Gene Table'!$C9="SMPC",G9,"")</f>
        <v/>
      </c>
      <c r="FJ9" s="4" t="str">
        <f>IF('Gene Table'!$C9="SMPC",H9,"")</f>
        <v/>
      </c>
      <c r="FK9" s="4" t="str">
        <f>IF('Gene Table'!$C9="SMPC",I9,"")</f>
        <v/>
      </c>
      <c r="FL9" s="4" t="str">
        <f>IF('Gene Table'!$C9="SMPC",J9,"")</f>
        <v/>
      </c>
      <c r="FM9" s="4" t="str">
        <f>IF('Gene Table'!$C9="SMPC",K9,"")</f>
        <v/>
      </c>
      <c r="FN9" s="4" t="str">
        <f>IF('Gene Table'!$C9="SMPC",L9,"")</f>
        <v/>
      </c>
      <c r="FO9" s="4" t="str">
        <f>IF('Gene Table'!$C9="SMPC",M9,"")</f>
        <v/>
      </c>
      <c r="FP9" s="4" t="str">
        <f>IF('Gene Table'!$C9="SMPC",N9,"")</f>
        <v/>
      </c>
      <c r="FQ9" s="4" t="str">
        <f>IF('Gene Table'!$C9="SMPC",O9,"")</f>
        <v/>
      </c>
      <c r="FS9" s="4" t="s">
        <v>38</v>
      </c>
      <c r="FT9" s="4" t="str">
        <f>IF('Gene Table'!$C9="SMPC",R9,"")</f>
        <v/>
      </c>
      <c r="FU9" s="4" t="str">
        <f>IF('Gene Table'!$C9="SMPC",S9,"")</f>
        <v/>
      </c>
      <c r="FV9" s="4" t="str">
        <f>IF('Gene Table'!$C9="SMPC",T9,"")</f>
        <v/>
      </c>
      <c r="FW9" s="4" t="str">
        <f>IF('Gene Table'!$C9="SMPC",U9,"")</f>
        <v/>
      </c>
      <c r="FX9" s="4" t="str">
        <f>IF('Gene Table'!$C9="SMPC",V9,"")</f>
        <v/>
      </c>
      <c r="FY9" s="4" t="str">
        <f>IF('Gene Table'!$C9="SMPC",W9,"")</f>
        <v/>
      </c>
      <c r="FZ9" s="4" t="str">
        <f>IF('Gene Table'!$C9="SMPC",X9,"")</f>
        <v/>
      </c>
      <c r="GA9" s="4" t="str">
        <f>IF('Gene Table'!$C9="SMPC",Y9,"")</f>
        <v/>
      </c>
      <c r="GB9" s="4" t="str">
        <f>IF('Gene Table'!$C9="SMPC",Z9,"")</f>
        <v/>
      </c>
      <c r="GC9" s="4" t="str">
        <f>IF('Gene Table'!$C9="SMPC",AA9,"")</f>
        <v/>
      </c>
      <c r="GD9" s="4" t="str">
        <f>IF('Gene Table'!$C9="SMPC",AB9,"")</f>
        <v/>
      </c>
      <c r="GE9" s="4" t="str">
        <f>IF('Gene Table'!$C9="SMPC",AC9,"")</f>
        <v/>
      </c>
    </row>
    <row r="10" spans="1:187" ht="15" customHeight="1" x14ac:dyDescent="0.25">
      <c r="A10" s="4" t="str">
        <f>'Gene Table'!C10&amp;":"&amp;'Gene Table'!D10</f>
        <v>APC:c.3916G&gt;T</v>
      </c>
      <c r="B10" s="4">
        <f>IF('Gene Table'!$G$5="NO",IF(ISNUMBER(MATCH('Gene Table'!E10,'Array Content'!$M$2:$M$941,0)),VLOOKUP('Gene Table'!E10,'Array Content'!$M$2:$O$941,2,FALSE),35),IF('Gene Table'!$G$5="YES",IF(ISNUMBER(MATCH('Gene Table'!E10,'Array Content'!$M$2:$M$941,0)),VLOOKUP('Gene Table'!E10,'Array Content'!$M$2:$O$941,3,FALSE),35),"OOPS"))</f>
        <v>35</v>
      </c>
      <c r="C10" s="4" t="s">
        <v>41</v>
      </c>
      <c r="D10" s="29">
        <f>IF('Control Sample Data'!D9="","",IF(SUM('Control Sample Data'!D$2:D$97)&gt;10,IF(AND(ISNUMBER('Control Sample Data'!D9),'Control Sample Data'!D9&lt;$B10, 'Control Sample Data'!D9&gt;0),'Control Sample Data'!D9,$B10),""))</f>
        <v>35</v>
      </c>
      <c r="E10" s="29">
        <f>IF('Control Sample Data'!E9="","",IF(SUM('Control Sample Data'!E$2:E$97)&gt;10,IF(AND(ISNUMBER('Control Sample Data'!E9),'Control Sample Data'!E9&lt;$B10, 'Control Sample Data'!E9&gt;0),'Control Sample Data'!E9,$B10),""))</f>
        <v>35</v>
      </c>
      <c r="F10" s="29" t="str">
        <f>IF('Control Sample Data'!F9="","",IF(SUM('Control Sample Data'!F$2:F$97)&gt;10,IF(AND(ISNUMBER('Control Sample Data'!F9),'Control Sample Data'!F9&lt;$B10, 'Control Sample Data'!F9&gt;0),'Control Sample Data'!F9,$B10),""))</f>
        <v/>
      </c>
      <c r="G10" s="29" t="str">
        <f>IF('Control Sample Data'!G9="","",IF(SUM('Control Sample Data'!G$2:G$97)&gt;10,IF(AND(ISNUMBER('Control Sample Data'!G9),'Control Sample Data'!G9&lt;$B10, 'Control Sample Data'!G9&gt;0),'Control Sample Data'!G9,$B10),""))</f>
        <v/>
      </c>
      <c r="H10" s="29" t="str">
        <f>IF('Control Sample Data'!H9="","",IF(SUM('Control Sample Data'!H$2:H$97)&gt;10,IF(AND(ISNUMBER('Control Sample Data'!H9),'Control Sample Data'!H9&lt;$B10, 'Control Sample Data'!H9&gt;0),'Control Sample Data'!H9,$B10),""))</f>
        <v/>
      </c>
      <c r="I10" s="29" t="str">
        <f>IF('Control Sample Data'!I9="","",IF(SUM('Control Sample Data'!I$2:I$97)&gt;10,IF(AND(ISNUMBER('Control Sample Data'!I9),'Control Sample Data'!I9&lt;$B10, 'Control Sample Data'!I9&gt;0),'Control Sample Data'!I9,$B10),""))</f>
        <v/>
      </c>
      <c r="J10" s="29" t="str">
        <f>IF('Control Sample Data'!J9="","",IF(SUM('Control Sample Data'!J$2:J$97)&gt;10,IF(AND(ISNUMBER('Control Sample Data'!J9),'Control Sample Data'!J9&lt;$B10, 'Control Sample Data'!J9&gt;0),'Control Sample Data'!J9,$B10),""))</f>
        <v/>
      </c>
      <c r="K10" s="29" t="str">
        <f>IF('Control Sample Data'!K9="","",IF(SUM('Control Sample Data'!K$2:K$97)&gt;10,IF(AND(ISNUMBER('Control Sample Data'!K9),'Control Sample Data'!K9&lt;$B10, 'Control Sample Data'!K9&gt;0),'Control Sample Data'!K9,$B10),""))</f>
        <v/>
      </c>
      <c r="L10" s="29" t="str">
        <f>IF('Control Sample Data'!L9="","",IF(SUM('Control Sample Data'!L$2:L$97)&gt;10,IF(AND(ISNUMBER('Control Sample Data'!L9),'Control Sample Data'!L9&lt;$B10, 'Control Sample Data'!L9&gt;0),'Control Sample Data'!L9,$B10),""))</f>
        <v/>
      </c>
      <c r="M10" s="29" t="str">
        <f>IF('Control Sample Data'!M9="","",IF(SUM('Control Sample Data'!M$2:M$97)&gt;10,IF(AND(ISNUMBER('Control Sample Data'!M9),'Control Sample Data'!M9&lt;$B10, 'Control Sample Data'!M9&gt;0),'Control Sample Data'!M9,$B10),""))</f>
        <v/>
      </c>
      <c r="N10" s="29" t="str">
        <f>IF('Control Sample Data'!N9="","",IF(SUM('Control Sample Data'!N$2:N$97)&gt;10,IF(AND(ISNUMBER('Control Sample Data'!N9),'Control Sample Data'!N9&lt;$B10, 'Control Sample Data'!N9&gt;0),'Control Sample Data'!N9,$B10),""))</f>
        <v/>
      </c>
      <c r="O10" s="29" t="str">
        <f>IF('Control Sample Data'!O9="","",IF(SUM('Control Sample Data'!O$2:O$97)&gt;10,IF(AND(ISNUMBER('Control Sample Data'!O9),'Control Sample Data'!O9&lt;$B10, 'Control Sample Data'!O9&gt;0),'Control Sample Data'!O9,$B10),""))</f>
        <v/>
      </c>
      <c r="Q10" s="4" t="s">
        <v>41</v>
      </c>
      <c r="R10" s="29">
        <f>IF('Test Sample Data'!D9="","",IF(SUM('Test Sample Data'!D$2:D$97)&gt;10,IF(AND(ISNUMBER('Test Sample Data'!D9),'Test Sample Data'!D9&lt;$B10, 'Test Sample Data'!D9&gt;0),'Test Sample Data'!D9,$B10),""))</f>
        <v>35</v>
      </c>
      <c r="S10" s="29">
        <f>IF('Test Sample Data'!E9="","",IF(SUM('Test Sample Data'!E$2:E$97)&gt;10,IF(AND(ISNUMBER('Test Sample Data'!E9),'Test Sample Data'!E9&lt;$B10, 'Test Sample Data'!E9&gt;0),'Test Sample Data'!E9,$B10),""))</f>
        <v>35</v>
      </c>
      <c r="T10" s="29" t="str">
        <f>IF('Test Sample Data'!F9="","",IF(SUM('Test Sample Data'!F$2:F$97)&gt;10,IF(AND(ISNUMBER('Test Sample Data'!F9),'Test Sample Data'!F9&lt;$B10, 'Test Sample Data'!F9&gt;0),'Test Sample Data'!F9,$B10),""))</f>
        <v/>
      </c>
      <c r="U10" s="29" t="str">
        <f>IF('Test Sample Data'!G9="","",IF(SUM('Test Sample Data'!G$2:G$97)&gt;10,IF(AND(ISNUMBER('Test Sample Data'!G9),'Test Sample Data'!G9&lt;$B10, 'Test Sample Data'!G9&gt;0),'Test Sample Data'!G9,$B10),""))</f>
        <v/>
      </c>
      <c r="V10" s="29" t="str">
        <f>IF('Test Sample Data'!H9="","",IF(SUM('Test Sample Data'!H$2:H$97)&gt;10,IF(AND(ISNUMBER('Test Sample Data'!H9),'Test Sample Data'!H9&lt;$B10, 'Test Sample Data'!H9&gt;0),'Test Sample Data'!H9,$B10),""))</f>
        <v/>
      </c>
      <c r="W10" s="29" t="str">
        <f>IF('Test Sample Data'!I9="","",IF(SUM('Test Sample Data'!I$2:I$97)&gt;10,IF(AND(ISNUMBER('Test Sample Data'!I9),'Test Sample Data'!I9&lt;$B10, 'Test Sample Data'!I9&gt;0),'Test Sample Data'!I9,$B10),""))</f>
        <v/>
      </c>
      <c r="X10" s="29" t="str">
        <f>IF('Test Sample Data'!J9="","",IF(SUM('Test Sample Data'!J$2:J$97)&gt;10,IF(AND(ISNUMBER('Test Sample Data'!J9),'Test Sample Data'!J9&lt;$B10, 'Test Sample Data'!J9&gt;0),'Test Sample Data'!J9,$B10),""))</f>
        <v/>
      </c>
      <c r="Y10" s="29" t="str">
        <f>IF('Test Sample Data'!K9="","",IF(SUM('Test Sample Data'!K$2:K$97)&gt;10,IF(AND(ISNUMBER('Test Sample Data'!K9),'Test Sample Data'!K9&lt;$B10, 'Test Sample Data'!K9&gt;0),'Test Sample Data'!K9,$B10),""))</f>
        <v/>
      </c>
      <c r="Z10" s="29" t="str">
        <f>IF('Test Sample Data'!L9="","",IF(SUM('Test Sample Data'!L$2:L$97)&gt;10,IF(AND(ISNUMBER('Test Sample Data'!L9),'Test Sample Data'!L9&lt;$B10, 'Test Sample Data'!L9&gt;0),'Test Sample Data'!L9,$B10),""))</f>
        <v/>
      </c>
      <c r="AA10" s="29" t="str">
        <f>IF('Test Sample Data'!M9="","",IF(SUM('Test Sample Data'!M$2:M$97)&gt;10,IF(AND(ISNUMBER('Test Sample Data'!M9),'Test Sample Data'!M9&lt;$B10, 'Test Sample Data'!M9&gt;0),'Test Sample Data'!M9,$B10),""))</f>
        <v/>
      </c>
      <c r="AB10" s="29" t="str">
        <f>IF('Test Sample Data'!N9="","",IF(SUM('Test Sample Data'!N$2:N$97)&gt;10,IF(AND(ISNUMBER('Test Sample Data'!N9),'Test Sample Data'!N9&lt;$B10, 'Test Sample Data'!N9&gt;0),'Test Sample Data'!N9,$B10),""))</f>
        <v/>
      </c>
      <c r="AC10" s="29" t="str">
        <f>IF('Test Sample Data'!O9="","",IF(SUM('Test Sample Data'!O$2:O$97)&gt;10,IF(AND(ISNUMBER('Test Sample Data'!O9),'Test Sample Data'!O9&lt;$B10, 'Test Sample Data'!O9&gt;0),'Test Sample Data'!O9,$B10),""))</f>
        <v/>
      </c>
      <c r="AE10" s="4" t="s">
        <v>41</v>
      </c>
      <c r="AF10" s="4">
        <f t="shared" si="3"/>
        <v>9</v>
      </c>
      <c r="AG10" s="4">
        <f t="shared" si="4"/>
        <v>9</v>
      </c>
      <c r="AH10" s="4" t="str">
        <f t="shared" si="5"/>
        <v/>
      </c>
      <c r="AI10" s="4" t="str">
        <f t="shared" si="6"/>
        <v/>
      </c>
      <c r="AJ10" s="4" t="str">
        <f t="shared" si="7"/>
        <v/>
      </c>
      <c r="AK10" s="4" t="str">
        <f t="shared" si="8"/>
        <v/>
      </c>
      <c r="AL10" s="4" t="str">
        <f t="shared" si="9"/>
        <v/>
      </c>
      <c r="AM10" s="4" t="str">
        <f t="shared" si="10"/>
        <v/>
      </c>
      <c r="AN10" s="4" t="str">
        <f t="shared" si="11"/>
        <v/>
      </c>
      <c r="AO10" s="4" t="str">
        <f t="shared" si="12"/>
        <v/>
      </c>
      <c r="AP10" s="4" t="str">
        <f t="shared" si="13"/>
        <v/>
      </c>
      <c r="AQ10" s="4" t="str">
        <f t="shared" si="14"/>
        <v/>
      </c>
      <c r="AR10" s="4">
        <f t="shared" si="15"/>
        <v>0</v>
      </c>
      <c r="AS10" s="4">
        <f t="shared" si="16"/>
        <v>9</v>
      </c>
      <c r="AU10" s="4" t="s">
        <v>41</v>
      </c>
      <c r="AV10" s="4">
        <f t="shared" si="17"/>
        <v>8.4699999999999989</v>
      </c>
      <c r="AW10" s="4">
        <f t="shared" si="18"/>
        <v>9</v>
      </c>
      <c r="AX10" s="4" t="str">
        <f t="shared" si="19"/>
        <v/>
      </c>
      <c r="AY10" s="4" t="str">
        <f t="shared" si="20"/>
        <v/>
      </c>
      <c r="AZ10" s="4" t="str">
        <f t="shared" si="21"/>
        <v/>
      </c>
      <c r="BA10" s="4" t="str">
        <f t="shared" si="22"/>
        <v/>
      </c>
      <c r="BB10" s="4" t="str">
        <f t="shared" si="23"/>
        <v/>
      </c>
      <c r="BC10" s="4" t="str">
        <f t="shared" si="24"/>
        <v/>
      </c>
      <c r="BD10" s="4" t="str">
        <f t="shared" si="25"/>
        <v/>
      </c>
      <c r="BE10" s="4" t="str">
        <f t="shared" si="26"/>
        <v/>
      </c>
      <c r="BF10" s="4" t="str">
        <f t="shared" si="27"/>
        <v/>
      </c>
      <c r="BG10" s="4" t="str">
        <f t="shared" si="28"/>
        <v/>
      </c>
      <c r="BI10" s="4" t="s">
        <v>41</v>
      </c>
      <c r="BJ10" s="4">
        <f t="shared" si="29"/>
        <v>8.4699999999999989</v>
      </c>
      <c r="BK10" s="4">
        <f t="shared" si="30"/>
        <v>9</v>
      </c>
      <c r="BL10" s="4" t="str">
        <f t="shared" si="31"/>
        <v/>
      </c>
      <c r="BM10" s="4" t="str">
        <f t="shared" si="32"/>
        <v/>
      </c>
      <c r="BN10" s="4" t="str">
        <f t="shared" si="33"/>
        <v/>
      </c>
      <c r="BO10" s="4" t="str">
        <f t="shared" si="34"/>
        <v/>
      </c>
      <c r="BP10" s="4" t="str">
        <f t="shared" si="35"/>
        <v/>
      </c>
      <c r="BQ10" s="4" t="str">
        <f t="shared" si="36"/>
        <v/>
      </c>
      <c r="BR10" s="4" t="str">
        <f t="shared" si="37"/>
        <v/>
      </c>
      <c r="BS10" s="4" t="str">
        <f t="shared" si="38"/>
        <v/>
      </c>
      <c r="BT10" s="4" t="str">
        <f t="shared" si="39"/>
        <v/>
      </c>
      <c r="BU10" s="4" t="str">
        <f t="shared" si="40"/>
        <v/>
      </c>
      <c r="BV10" s="4">
        <f t="shared" si="41"/>
        <v>1.1200000000000001</v>
      </c>
      <c r="BW10" s="4">
        <f t="shared" si="42"/>
        <v>8.74</v>
      </c>
      <c r="BY10" s="4" t="s">
        <v>41</v>
      </c>
      <c r="BZ10" s="4">
        <f t="shared" si="43"/>
        <v>-0.27000000000000135</v>
      </c>
      <c r="CA10" s="4">
        <f t="shared" si="44"/>
        <v>0.25999999999999979</v>
      </c>
      <c r="CB10" s="4" t="str">
        <f t="shared" si="45"/>
        <v/>
      </c>
      <c r="CC10" s="4" t="str">
        <f t="shared" si="46"/>
        <v/>
      </c>
      <c r="CD10" s="4" t="str">
        <f t="shared" si="47"/>
        <v/>
      </c>
      <c r="CE10" s="4" t="str">
        <f t="shared" si="48"/>
        <v/>
      </c>
      <c r="CF10" s="4" t="str">
        <f t="shared" si="49"/>
        <v/>
      </c>
      <c r="CG10" s="4" t="str">
        <f t="shared" si="50"/>
        <v/>
      </c>
      <c r="CH10" s="4" t="str">
        <f t="shared" si="51"/>
        <v/>
      </c>
      <c r="CI10" s="4" t="str">
        <f t="shared" si="52"/>
        <v/>
      </c>
      <c r="CJ10" s="4" t="str">
        <f t="shared" si="53"/>
        <v/>
      </c>
      <c r="CK10" s="4" t="str">
        <f t="shared" si="54"/>
        <v/>
      </c>
      <c r="CM10" s="4" t="s">
        <v>41</v>
      </c>
      <c r="CN10" s="4" t="str">
        <f>IF(ISNUMBER(BZ10), IF($BV10&gt;VLOOKUP('Gene Table'!$G$2,'Array Content'!$A$2:$B$3,2,FALSE),IF(BZ10&lt;-$BV10,"mutant","WT"),IF(BZ10&lt;-VLOOKUP('Gene Table'!$G$2,'Array Content'!$A$2:$B$3,2,FALSE),"Mutant","WT")),"")</f>
        <v>WT</v>
      </c>
      <c r="CO10" s="4" t="str">
        <f>IF(ISNUMBER(CA10), IF($BV10&gt;VLOOKUP('Gene Table'!$G$2,'Array Content'!$A$2:$B$3,2,FALSE),IF(CA10&lt;-$BV10,"mutant","WT"),IF(CA10&lt;-VLOOKUP('Gene Table'!$G$2,'Array Content'!$A$2:$B$3,2,FALSE),"Mutant","WT")),"")</f>
        <v>WT</v>
      </c>
      <c r="CP10" s="4" t="str">
        <f>IF(ISNUMBER(CB10), IF($BV10&gt;VLOOKUP('Gene Table'!$G$2,'Array Content'!$A$2:$B$3,2,FALSE),IF(CB10&lt;-$BV10,"mutant","WT"),IF(CB10&lt;-VLOOKUP('Gene Table'!$G$2,'Array Content'!$A$2:$B$3,2,FALSE),"Mutant","WT")),"")</f>
        <v/>
      </c>
      <c r="CQ10" s="4" t="str">
        <f>IF(ISNUMBER(CC10), IF($BV10&gt;VLOOKUP('Gene Table'!$G$2,'Array Content'!$A$2:$B$3,2,FALSE),IF(CC10&lt;-$BV10,"mutant","WT"),IF(CC10&lt;-VLOOKUP('Gene Table'!$G$2,'Array Content'!$A$2:$B$3,2,FALSE),"Mutant","WT")),"")</f>
        <v/>
      </c>
      <c r="CR10" s="4" t="str">
        <f>IF(ISNUMBER(CD10), IF($BV10&gt;VLOOKUP('Gene Table'!$G$2,'Array Content'!$A$2:$B$3,2,FALSE),IF(CD10&lt;-$BV10,"mutant","WT"),IF(CD10&lt;-VLOOKUP('Gene Table'!$G$2,'Array Content'!$A$2:$B$3,2,FALSE),"Mutant","WT")),"")</f>
        <v/>
      </c>
      <c r="CS10" s="4" t="str">
        <f>IF(ISNUMBER(CE10), IF($BV10&gt;VLOOKUP('Gene Table'!$G$2,'Array Content'!$A$2:$B$3,2,FALSE),IF(CE10&lt;-$BV10,"mutant","WT"),IF(CE10&lt;-VLOOKUP('Gene Table'!$G$2,'Array Content'!$A$2:$B$3,2,FALSE),"Mutant","WT")),"")</f>
        <v/>
      </c>
      <c r="CT10" s="4" t="str">
        <f>IF(ISNUMBER(CF10), IF($BV10&gt;VLOOKUP('Gene Table'!$G$2,'Array Content'!$A$2:$B$3,2,FALSE),IF(CF10&lt;-$BV10,"mutant","WT"),IF(CF10&lt;-VLOOKUP('Gene Table'!$G$2,'Array Content'!$A$2:$B$3,2,FALSE),"Mutant","WT")),"")</f>
        <v/>
      </c>
      <c r="CU10" s="4" t="str">
        <f>IF(ISNUMBER(CG10), IF($BV10&gt;VLOOKUP('Gene Table'!$G$2,'Array Content'!$A$2:$B$3,2,FALSE),IF(CG10&lt;-$BV10,"mutant","WT"),IF(CG10&lt;-VLOOKUP('Gene Table'!$G$2,'Array Content'!$A$2:$B$3,2,FALSE),"Mutant","WT")),"")</f>
        <v/>
      </c>
      <c r="CV10" s="4" t="str">
        <f>IF(ISNUMBER(CH10), IF($BV10&gt;VLOOKUP('Gene Table'!$G$2,'Array Content'!$A$2:$B$3,2,FALSE),IF(CH10&lt;-$BV10,"mutant","WT"),IF(CH10&lt;-VLOOKUP('Gene Table'!$G$2,'Array Content'!$A$2:$B$3,2,FALSE),"Mutant","WT")),"")</f>
        <v/>
      </c>
      <c r="CW10" s="4" t="str">
        <f>IF(ISNUMBER(CI10), IF($BV10&gt;VLOOKUP('Gene Table'!$G$2,'Array Content'!$A$2:$B$3,2,FALSE),IF(CI10&lt;-$BV10,"mutant","WT"),IF(CI10&lt;-VLOOKUP('Gene Table'!$G$2,'Array Content'!$A$2:$B$3,2,FALSE),"Mutant","WT")),"")</f>
        <v/>
      </c>
      <c r="CX10" s="4" t="str">
        <f>IF(ISNUMBER(CJ10), IF($BV10&gt;VLOOKUP('Gene Table'!$G$2,'Array Content'!$A$2:$B$3,2,FALSE),IF(CJ10&lt;-$BV10,"mutant","WT"),IF(CJ10&lt;-VLOOKUP('Gene Table'!$G$2,'Array Content'!$A$2:$B$3,2,FALSE),"Mutant","WT")),"")</f>
        <v/>
      </c>
      <c r="CY10" s="4" t="str">
        <f>IF(ISNUMBER(CK10), IF($BV10&gt;VLOOKUP('Gene Table'!$G$2,'Array Content'!$A$2:$B$3,2,FALSE),IF(CK10&lt;-$BV10,"mutant","WT"),IF(CK10&lt;-VLOOKUP('Gene Table'!$G$2,'Array Content'!$A$2:$B$3,2,FALSE),"Mutant","WT")),"")</f>
        <v/>
      </c>
      <c r="DA10" s="4" t="s">
        <v>41</v>
      </c>
      <c r="DB10" s="4">
        <f t="shared" si="55"/>
        <v>-0.53000000000000114</v>
      </c>
      <c r="DC10" s="4">
        <f t="shared" si="56"/>
        <v>0</v>
      </c>
      <c r="DD10" s="4" t="str">
        <f t="shared" si="57"/>
        <v/>
      </c>
      <c r="DE10" s="4" t="str">
        <f t="shared" si="58"/>
        <v/>
      </c>
      <c r="DF10" s="4" t="str">
        <f t="shared" si="59"/>
        <v/>
      </c>
      <c r="DG10" s="4" t="str">
        <f t="shared" si="60"/>
        <v/>
      </c>
      <c r="DH10" s="4" t="str">
        <f t="shared" si="61"/>
        <v/>
      </c>
      <c r="DI10" s="4" t="str">
        <f t="shared" si="62"/>
        <v/>
      </c>
      <c r="DJ10" s="4" t="str">
        <f t="shared" si="63"/>
        <v/>
      </c>
      <c r="DK10" s="4" t="str">
        <f t="shared" si="64"/>
        <v/>
      </c>
      <c r="DL10" s="4" t="str">
        <f t="shared" si="65"/>
        <v/>
      </c>
      <c r="DM10" s="4" t="str">
        <f t="shared" si="66"/>
        <v/>
      </c>
      <c r="DO10" s="4" t="s">
        <v>41</v>
      </c>
      <c r="DP10" s="4" t="str">
        <f>IF(ISNUMBER(DB10), IF($AR10&gt;VLOOKUP('Gene Table'!$G$2,'Array Content'!$A$2:$B$3,2,FALSE),IF(DB10&lt;-$AR10,"mutant","WT"),IF(DB10&lt;-VLOOKUP('Gene Table'!$G$2,'Array Content'!$A$2:$B$3,2,FALSE),"Mutant","WT")),"")</f>
        <v>WT</v>
      </c>
      <c r="DQ10" s="4" t="str">
        <f>IF(ISNUMBER(DC10), IF($AR10&gt;VLOOKUP('Gene Table'!$G$2,'Array Content'!$A$2:$B$3,2,FALSE),IF(DC10&lt;-$AR10,"mutant","WT"),IF(DC10&lt;-VLOOKUP('Gene Table'!$G$2,'Array Content'!$A$2:$B$3,2,FALSE),"Mutant","WT")),"")</f>
        <v>WT</v>
      </c>
      <c r="DR10" s="4" t="str">
        <f>IF(ISNUMBER(DD10), IF($AR10&gt;VLOOKUP('Gene Table'!$G$2,'Array Content'!$A$2:$B$3,2,FALSE),IF(DD10&lt;-$AR10,"mutant","WT"),IF(DD10&lt;-VLOOKUP('Gene Table'!$G$2,'Array Content'!$A$2:$B$3,2,FALSE),"Mutant","WT")),"")</f>
        <v/>
      </c>
      <c r="DS10" s="4" t="str">
        <f>IF(ISNUMBER(DE10), IF($AR10&gt;VLOOKUP('Gene Table'!$G$2,'Array Content'!$A$2:$B$3,2,FALSE),IF(DE10&lt;-$AR10,"mutant","WT"),IF(DE10&lt;-VLOOKUP('Gene Table'!$G$2,'Array Content'!$A$2:$B$3,2,FALSE),"Mutant","WT")),"")</f>
        <v/>
      </c>
      <c r="DT10" s="4" t="str">
        <f>IF(ISNUMBER(DF10), IF($AR10&gt;VLOOKUP('Gene Table'!$G$2,'Array Content'!$A$2:$B$3,2,FALSE),IF(DF10&lt;-$AR10,"mutant","WT"),IF(DF10&lt;-VLOOKUP('Gene Table'!$G$2,'Array Content'!$A$2:$B$3,2,FALSE),"Mutant","WT")),"")</f>
        <v/>
      </c>
      <c r="DU10" s="4" t="str">
        <f>IF(ISNUMBER(DG10), IF($AR10&gt;VLOOKUP('Gene Table'!$G$2,'Array Content'!$A$2:$B$3,2,FALSE),IF(DG10&lt;-$AR10,"mutant","WT"),IF(DG10&lt;-VLOOKUP('Gene Table'!$G$2,'Array Content'!$A$2:$B$3,2,FALSE),"Mutant","WT")),"")</f>
        <v/>
      </c>
      <c r="DV10" s="4" t="str">
        <f>IF(ISNUMBER(DH10), IF($AR10&gt;VLOOKUP('Gene Table'!$G$2,'Array Content'!$A$2:$B$3,2,FALSE),IF(DH10&lt;-$AR10,"mutant","WT"),IF(DH10&lt;-VLOOKUP('Gene Table'!$G$2,'Array Content'!$A$2:$B$3,2,FALSE),"Mutant","WT")),"")</f>
        <v/>
      </c>
      <c r="DW10" s="4" t="str">
        <f>IF(ISNUMBER(DI10), IF($AR10&gt;VLOOKUP('Gene Table'!$G$2,'Array Content'!$A$2:$B$3,2,FALSE),IF(DI10&lt;-$AR10,"mutant","WT"),IF(DI10&lt;-VLOOKUP('Gene Table'!$G$2,'Array Content'!$A$2:$B$3,2,FALSE),"Mutant","WT")),"")</f>
        <v/>
      </c>
      <c r="DX10" s="4" t="str">
        <f>IF(ISNUMBER(DJ10), IF($AR10&gt;VLOOKUP('Gene Table'!$G$2,'Array Content'!$A$2:$B$3,2,FALSE),IF(DJ10&lt;-$AR10,"mutant","WT"),IF(DJ10&lt;-VLOOKUP('Gene Table'!$G$2,'Array Content'!$A$2:$B$3,2,FALSE),"Mutant","WT")),"")</f>
        <v/>
      </c>
      <c r="DY10" s="4" t="str">
        <f>IF(ISNUMBER(DK10), IF($AR10&gt;VLOOKUP('Gene Table'!$G$2,'Array Content'!$A$2:$B$3,2,FALSE),IF(DK10&lt;-$AR10,"mutant","WT"),IF(DK10&lt;-VLOOKUP('Gene Table'!$G$2,'Array Content'!$A$2:$B$3,2,FALSE),"Mutant","WT")),"")</f>
        <v/>
      </c>
      <c r="DZ10" s="4" t="str">
        <f>IF(ISNUMBER(DL10), IF($AR10&gt;VLOOKUP('Gene Table'!$G$2,'Array Content'!$A$2:$B$3,2,FALSE),IF(DL10&lt;-$AR10,"mutant","WT"),IF(DL10&lt;-VLOOKUP('Gene Table'!$G$2,'Array Content'!$A$2:$B$3,2,FALSE),"Mutant","WT")),"")</f>
        <v/>
      </c>
      <c r="EA10" s="4" t="str">
        <f>IF(ISNUMBER(DM10), IF($AR10&gt;VLOOKUP('Gene Table'!$G$2,'Array Content'!$A$2:$B$3,2,FALSE),IF(DM10&lt;-$AR10,"mutant","WT"),IF(DM10&lt;-VLOOKUP('Gene Table'!$G$2,'Array Content'!$A$2:$B$3,2,FALSE),"Mutant","WT")),"")</f>
        <v/>
      </c>
      <c r="EC10" s="4" t="s">
        <v>41</v>
      </c>
      <c r="ED10" s="4" t="str">
        <f>IF('Gene Table'!$D10="copy number",D10,"")</f>
        <v/>
      </c>
      <c r="EE10" s="4" t="str">
        <f>IF('Gene Table'!$D10="copy number",E10,"")</f>
        <v/>
      </c>
      <c r="EF10" s="4" t="str">
        <f>IF('Gene Table'!$D10="copy number",F10,"")</f>
        <v/>
      </c>
      <c r="EG10" s="4" t="str">
        <f>IF('Gene Table'!$D10="copy number",G10,"")</f>
        <v/>
      </c>
      <c r="EH10" s="4" t="str">
        <f>IF('Gene Table'!$D10="copy number",H10,"")</f>
        <v/>
      </c>
      <c r="EI10" s="4" t="str">
        <f>IF('Gene Table'!$D10="copy number",I10,"")</f>
        <v/>
      </c>
      <c r="EJ10" s="4" t="str">
        <f>IF('Gene Table'!$D10="copy number",J10,"")</f>
        <v/>
      </c>
      <c r="EK10" s="4" t="str">
        <f>IF('Gene Table'!$D10="copy number",K10,"")</f>
        <v/>
      </c>
      <c r="EL10" s="4" t="str">
        <f>IF('Gene Table'!$D10="copy number",L10,"")</f>
        <v/>
      </c>
      <c r="EM10" s="4" t="str">
        <f>IF('Gene Table'!$D10="copy number",M10,"")</f>
        <v/>
      </c>
      <c r="EN10" s="4" t="str">
        <f>IF('Gene Table'!$D10="copy number",N10,"")</f>
        <v/>
      </c>
      <c r="EO10" s="4" t="str">
        <f>IF('Gene Table'!$D10="copy number",O10,"")</f>
        <v/>
      </c>
      <c r="EQ10" s="4" t="s">
        <v>41</v>
      </c>
      <c r="ER10" s="4" t="str">
        <f>IF('Gene Table'!$D10="copy number",R10,"")</f>
        <v/>
      </c>
      <c r="ES10" s="4" t="str">
        <f>IF('Gene Table'!$D10="copy number",S10,"")</f>
        <v/>
      </c>
      <c r="ET10" s="4" t="str">
        <f>IF('Gene Table'!$D10="copy number",T10,"")</f>
        <v/>
      </c>
      <c r="EU10" s="4" t="str">
        <f>IF('Gene Table'!$D10="copy number",U10,"")</f>
        <v/>
      </c>
      <c r="EV10" s="4" t="str">
        <f>IF('Gene Table'!$D10="copy number",V10,"")</f>
        <v/>
      </c>
      <c r="EW10" s="4" t="str">
        <f>IF('Gene Table'!$D10="copy number",W10,"")</f>
        <v/>
      </c>
      <c r="EX10" s="4" t="str">
        <f>IF('Gene Table'!$D10="copy number",X10,"")</f>
        <v/>
      </c>
      <c r="EY10" s="4" t="str">
        <f>IF('Gene Table'!$D10="copy number",Y10,"")</f>
        <v/>
      </c>
      <c r="EZ10" s="4" t="str">
        <f>IF('Gene Table'!$D10="copy number",Z10,"")</f>
        <v/>
      </c>
      <c r="FA10" s="4" t="str">
        <f>IF('Gene Table'!$D10="copy number",AA10,"")</f>
        <v/>
      </c>
      <c r="FB10" s="4" t="str">
        <f>IF('Gene Table'!$D10="copy number",AB10,"")</f>
        <v/>
      </c>
      <c r="FC10" s="4" t="str">
        <f>IF('Gene Table'!$D10="copy number",AC10,"")</f>
        <v/>
      </c>
      <c r="FE10" s="4" t="s">
        <v>41</v>
      </c>
      <c r="FF10" s="4" t="str">
        <f>IF('Gene Table'!$C10="SMPC",D10,"")</f>
        <v/>
      </c>
      <c r="FG10" s="4" t="str">
        <f>IF('Gene Table'!$C10="SMPC",E10,"")</f>
        <v/>
      </c>
      <c r="FH10" s="4" t="str">
        <f>IF('Gene Table'!$C10="SMPC",F10,"")</f>
        <v/>
      </c>
      <c r="FI10" s="4" t="str">
        <f>IF('Gene Table'!$C10="SMPC",G10,"")</f>
        <v/>
      </c>
      <c r="FJ10" s="4" t="str">
        <f>IF('Gene Table'!$C10="SMPC",H10,"")</f>
        <v/>
      </c>
      <c r="FK10" s="4" t="str">
        <f>IF('Gene Table'!$C10="SMPC",I10,"")</f>
        <v/>
      </c>
      <c r="FL10" s="4" t="str">
        <f>IF('Gene Table'!$C10="SMPC",J10,"")</f>
        <v/>
      </c>
      <c r="FM10" s="4" t="str">
        <f>IF('Gene Table'!$C10="SMPC",K10,"")</f>
        <v/>
      </c>
      <c r="FN10" s="4" t="str">
        <f>IF('Gene Table'!$C10="SMPC",L10,"")</f>
        <v/>
      </c>
      <c r="FO10" s="4" t="str">
        <f>IF('Gene Table'!$C10="SMPC",M10,"")</f>
        <v/>
      </c>
      <c r="FP10" s="4" t="str">
        <f>IF('Gene Table'!$C10="SMPC",N10,"")</f>
        <v/>
      </c>
      <c r="FQ10" s="4" t="str">
        <f>IF('Gene Table'!$C10="SMPC",O10,"")</f>
        <v/>
      </c>
      <c r="FS10" s="4" t="s">
        <v>41</v>
      </c>
      <c r="FT10" s="4" t="str">
        <f>IF('Gene Table'!$C10="SMPC",R10,"")</f>
        <v/>
      </c>
      <c r="FU10" s="4" t="str">
        <f>IF('Gene Table'!$C10="SMPC",S10,"")</f>
        <v/>
      </c>
      <c r="FV10" s="4" t="str">
        <f>IF('Gene Table'!$C10="SMPC",T10,"")</f>
        <v/>
      </c>
      <c r="FW10" s="4" t="str">
        <f>IF('Gene Table'!$C10="SMPC",U10,"")</f>
        <v/>
      </c>
      <c r="FX10" s="4" t="str">
        <f>IF('Gene Table'!$C10="SMPC",V10,"")</f>
        <v/>
      </c>
      <c r="FY10" s="4" t="str">
        <f>IF('Gene Table'!$C10="SMPC",W10,"")</f>
        <v/>
      </c>
      <c r="FZ10" s="4" t="str">
        <f>IF('Gene Table'!$C10="SMPC",X10,"")</f>
        <v/>
      </c>
      <c r="GA10" s="4" t="str">
        <f>IF('Gene Table'!$C10="SMPC",Y10,"")</f>
        <v/>
      </c>
      <c r="GB10" s="4" t="str">
        <f>IF('Gene Table'!$C10="SMPC",Z10,"")</f>
        <v/>
      </c>
      <c r="GC10" s="4" t="str">
        <f>IF('Gene Table'!$C10="SMPC",AA10,"")</f>
        <v/>
      </c>
      <c r="GD10" s="4" t="str">
        <f>IF('Gene Table'!$C10="SMPC",AB10,"")</f>
        <v/>
      </c>
      <c r="GE10" s="4" t="str">
        <f>IF('Gene Table'!$C10="SMPC",AC10,"")</f>
        <v/>
      </c>
    </row>
    <row r="11" spans="1:187" ht="15" customHeight="1" x14ac:dyDescent="0.25">
      <c r="A11" s="4" t="str">
        <f>'Gene Table'!C11&amp;":"&amp;'Gene Table'!D11</f>
        <v>APC:c.3919_3920insA</v>
      </c>
      <c r="B11" s="4">
        <f>IF('Gene Table'!$G$5="NO",IF(ISNUMBER(MATCH('Gene Table'!E11,'Array Content'!$M$2:$M$941,0)),VLOOKUP('Gene Table'!E11,'Array Content'!$M$2:$O$941,2,FALSE),35),IF('Gene Table'!$G$5="YES",IF(ISNUMBER(MATCH('Gene Table'!E11,'Array Content'!$M$2:$M$941,0)),VLOOKUP('Gene Table'!E11,'Array Content'!$M$2:$O$941,3,FALSE),35),"OOPS"))</f>
        <v>35</v>
      </c>
      <c r="C11" s="4" t="s">
        <v>44</v>
      </c>
      <c r="D11" s="29">
        <f>IF('Control Sample Data'!D10="","",IF(SUM('Control Sample Data'!D$2:D$97)&gt;10,IF(AND(ISNUMBER('Control Sample Data'!D10),'Control Sample Data'!D10&lt;$B11, 'Control Sample Data'!D10&gt;0),'Control Sample Data'!D10,$B11),""))</f>
        <v>35</v>
      </c>
      <c r="E11" s="29">
        <f>IF('Control Sample Data'!E10="","",IF(SUM('Control Sample Data'!E$2:E$97)&gt;10,IF(AND(ISNUMBER('Control Sample Data'!E10),'Control Sample Data'!E10&lt;$B11, 'Control Sample Data'!E10&gt;0),'Control Sample Data'!E10,$B11),""))</f>
        <v>35</v>
      </c>
      <c r="F11" s="29" t="str">
        <f>IF('Control Sample Data'!F10="","",IF(SUM('Control Sample Data'!F$2:F$97)&gt;10,IF(AND(ISNUMBER('Control Sample Data'!F10),'Control Sample Data'!F10&lt;$B11, 'Control Sample Data'!F10&gt;0),'Control Sample Data'!F10,$B11),""))</f>
        <v/>
      </c>
      <c r="G11" s="29" t="str">
        <f>IF('Control Sample Data'!G10="","",IF(SUM('Control Sample Data'!G$2:G$97)&gt;10,IF(AND(ISNUMBER('Control Sample Data'!G10),'Control Sample Data'!G10&lt;$B11, 'Control Sample Data'!G10&gt;0),'Control Sample Data'!G10,$B11),""))</f>
        <v/>
      </c>
      <c r="H11" s="29" t="str">
        <f>IF('Control Sample Data'!H10="","",IF(SUM('Control Sample Data'!H$2:H$97)&gt;10,IF(AND(ISNUMBER('Control Sample Data'!H10),'Control Sample Data'!H10&lt;$B11, 'Control Sample Data'!H10&gt;0),'Control Sample Data'!H10,$B11),""))</f>
        <v/>
      </c>
      <c r="I11" s="29" t="str">
        <f>IF('Control Sample Data'!I10="","",IF(SUM('Control Sample Data'!I$2:I$97)&gt;10,IF(AND(ISNUMBER('Control Sample Data'!I10),'Control Sample Data'!I10&lt;$B11, 'Control Sample Data'!I10&gt;0),'Control Sample Data'!I10,$B11),""))</f>
        <v/>
      </c>
      <c r="J11" s="29" t="str">
        <f>IF('Control Sample Data'!J10="","",IF(SUM('Control Sample Data'!J$2:J$97)&gt;10,IF(AND(ISNUMBER('Control Sample Data'!J10),'Control Sample Data'!J10&lt;$B11, 'Control Sample Data'!J10&gt;0),'Control Sample Data'!J10,$B11),""))</f>
        <v/>
      </c>
      <c r="K11" s="29" t="str">
        <f>IF('Control Sample Data'!K10="","",IF(SUM('Control Sample Data'!K$2:K$97)&gt;10,IF(AND(ISNUMBER('Control Sample Data'!K10),'Control Sample Data'!K10&lt;$B11, 'Control Sample Data'!K10&gt;0),'Control Sample Data'!K10,$B11),""))</f>
        <v/>
      </c>
      <c r="L11" s="29" t="str">
        <f>IF('Control Sample Data'!L10="","",IF(SUM('Control Sample Data'!L$2:L$97)&gt;10,IF(AND(ISNUMBER('Control Sample Data'!L10),'Control Sample Data'!L10&lt;$B11, 'Control Sample Data'!L10&gt;0),'Control Sample Data'!L10,$B11),""))</f>
        <v/>
      </c>
      <c r="M11" s="29" t="str">
        <f>IF('Control Sample Data'!M10="","",IF(SUM('Control Sample Data'!M$2:M$97)&gt;10,IF(AND(ISNUMBER('Control Sample Data'!M10),'Control Sample Data'!M10&lt;$B11, 'Control Sample Data'!M10&gt;0),'Control Sample Data'!M10,$B11),""))</f>
        <v/>
      </c>
      <c r="N11" s="29" t="str">
        <f>IF('Control Sample Data'!N10="","",IF(SUM('Control Sample Data'!N$2:N$97)&gt;10,IF(AND(ISNUMBER('Control Sample Data'!N10),'Control Sample Data'!N10&lt;$B11, 'Control Sample Data'!N10&gt;0),'Control Sample Data'!N10,$B11),""))</f>
        <v/>
      </c>
      <c r="O11" s="29" t="str">
        <f>IF('Control Sample Data'!O10="","",IF(SUM('Control Sample Data'!O$2:O$97)&gt;10,IF(AND(ISNUMBER('Control Sample Data'!O10),'Control Sample Data'!O10&lt;$B11, 'Control Sample Data'!O10&gt;0),'Control Sample Data'!O10,$B11),""))</f>
        <v/>
      </c>
      <c r="Q11" s="4" t="s">
        <v>44</v>
      </c>
      <c r="R11" s="29">
        <f>IF('Test Sample Data'!D10="","",IF(SUM('Test Sample Data'!D$2:D$97)&gt;10,IF(AND(ISNUMBER('Test Sample Data'!D10),'Test Sample Data'!D10&lt;$B11, 'Test Sample Data'!D10&gt;0),'Test Sample Data'!D10,$B11),""))</f>
        <v>35</v>
      </c>
      <c r="S11" s="29">
        <f>IF('Test Sample Data'!E10="","",IF(SUM('Test Sample Data'!E$2:E$97)&gt;10,IF(AND(ISNUMBER('Test Sample Data'!E10),'Test Sample Data'!E10&lt;$B11, 'Test Sample Data'!E10&gt;0),'Test Sample Data'!E10,$B11),""))</f>
        <v>35</v>
      </c>
      <c r="T11" s="29" t="str">
        <f>IF('Test Sample Data'!F10="","",IF(SUM('Test Sample Data'!F$2:F$97)&gt;10,IF(AND(ISNUMBER('Test Sample Data'!F10),'Test Sample Data'!F10&lt;$B11, 'Test Sample Data'!F10&gt;0),'Test Sample Data'!F10,$B11),""))</f>
        <v/>
      </c>
      <c r="U11" s="29" t="str">
        <f>IF('Test Sample Data'!G10="","",IF(SUM('Test Sample Data'!G$2:G$97)&gt;10,IF(AND(ISNUMBER('Test Sample Data'!G10),'Test Sample Data'!G10&lt;$B11, 'Test Sample Data'!G10&gt;0),'Test Sample Data'!G10,$B11),""))</f>
        <v/>
      </c>
      <c r="V11" s="29" t="str">
        <f>IF('Test Sample Data'!H10="","",IF(SUM('Test Sample Data'!H$2:H$97)&gt;10,IF(AND(ISNUMBER('Test Sample Data'!H10),'Test Sample Data'!H10&lt;$B11, 'Test Sample Data'!H10&gt;0),'Test Sample Data'!H10,$B11),""))</f>
        <v/>
      </c>
      <c r="W11" s="29" t="str">
        <f>IF('Test Sample Data'!I10="","",IF(SUM('Test Sample Data'!I$2:I$97)&gt;10,IF(AND(ISNUMBER('Test Sample Data'!I10),'Test Sample Data'!I10&lt;$B11, 'Test Sample Data'!I10&gt;0),'Test Sample Data'!I10,$B11),""))</f>
        <v/>
      </c>
      <c r="X11" s="29" t="str">
        <f>IF('Test Sample Data'!J10="","",IF(SUM('Test Sample Data'!J$2:J$97)&gt;10,IF(AND(ISNUMBER('Test Sample Data'!J10),'Test Sample Data'!J10&lt;$B11, 'Test Sample Data'!J10&gt;0),'Test Sample Data'!J10,$B11),""))</f>
        <v/>
      </c>
      <c r="Y11" s="29" t="str">
        <f>IF('Test Sample Data'!K10="","",IF(SUM('Test Sample Data'!K$2:K$97)&gt;10,IF(AND(ISNUMBER('Test Sample Data'!K10),'Test Sample Data'!K10&lt;$B11, 'Test Sample Data'!K10&gt;0),'Test Sample Data'!K10,$B11),""))</f>
        <v/>
      </c>
      <c r="Z11" s="29" t="str">
        <f>IF('Test Sample Data'!L10="","",IF(SUM('Test Sample Data'!L$2:L$97)&gt;10,IF(AND(ISNUMBER('Test Sample Data'!L10),'Test Sample Data'!L10&lt;$B11, 'Test Sample Data'!L10&gt;0),'Test Sample Data'!L10,$B11),""))</f>
        <v/>
      </c>
      <c r="AA11" s="29" t="str">
        <f>IF('Test Sample Data'!M10="","",IF(SUM('Test Sample Data'!M$2:M$97)&gt;10,IF(AND(ISNUMBER('Test Sample Data'!M10),'Test Sample Data'!M10&lt;$B11, 'Test Sample Data'!M10&gt;0),'Test Sample Data'!M10,$B11),""))</f>
        <v/>
      </c>
      <c r="AB11" s="29" t="str">
        <f>IF('Test Sample Data'!N10="","",IF(SUM('Test Sample Data'!N$2:N$97)&gt;10,IF(AND(ISNUMBER('Test Sample Data'!N10),'Test Sample Data'!N10&lt;$B11, 'Test Sample Data'!N10&gt;0),'Test Sample Data'!N10,$B11),""))</f>
        <v/>
      </c>
      <c r="AC11" s="29" t="str">
        <f>IF('Test Sample Data'!O10="","",IF(SUM('Test Sample Data'!O$2:O$97)&gt;10,IF(AND(ISNUMBER('Test Sample Data'!O10),'Test Sample Data'!O10&lt;$B11, 'Test Sample Data'!O10&gt;0),'Test Sample Data'!O10,$B11),""))</f>
        <v/>
      </c>
      <c r="AE11" s="4" t="s">
        <v>44</v>
      </c>
      <c r="AF11" s="4">
        <f t="shared" si="3"/>
        <v>9</v>
      </c>
      <c r="AG11" s="4">
        <f t="shared" si="4"/>
        <v>9</v>
      </c>
      <c r="AH11" s="4" t="str">
        <f t="shared" si="5"/>
        <v/>
      </c>
      <c r="AI11" s="4" t="str">
        <f t="shared" si="6"/>
        <v/>
      </c>
      <c r="AJ11" s="4" t="str">
        <f t="shared" si="7"/>
        <v/>
      </c>
      <c r="AK11" s="4" t="str">
        <f t="shared" si="8"/>
        <v/>
      </c>
      <c r="AL11" s="4" t="str">
        <f t="shared" si="9"/>
        <v/>
      </c>
      <c r="AM11" s="4" t="str">
        <f t="shared" si="10"/>
        <v/>
      </c>
      <c r="AN11" s="4" t="str">
        <f t="shared" si="11"/>
        <v/>
      </c>
      <c r="AO11" s="4" t="str">
        <f t="shared" si="12"/>
        <v/>
      </c>
      <c r="AP11" s="4" t="str">
        <f t="shared" si="13"/>
        <v/>
      </c>
      <c r="AQ11" s="4" t="str">
        <f t="shared" si="14"/>
        <v/>
      </c>
      <c r="AR11" s="4">
        <f t="shared" si="15"/>
        <v>0</v>
      </c>
      <c r="AS11" s="4">
        <f t="shared" si="16"/>
        <v>9</v>
      </c>
      <c r="AU11" s="4" t="s">
        <v>44</v>
      </c>
      <c r="AV11" s="4">
        <f t="shared" si="17"/>
        <v>8.4699999999999989</v>
      </c>
      <c r="AW11" s="4">
        <f t="shared" si="18"/>
        <v>9</v>
      </c>
      <c r="AX11" s="4" t="str">
        <f t="shared" si="19"/>
        <v/>
      </c>
      <c r="AY11" s="4" t="str">
        <f t="shared" si="20"/>
        <v/>
      </c>
      <c r="AZ11" s="4" t="str">
        <f t="shared" si="21"/>
        <v/>
      </c>
      <c r="BA11" s="4" t="str">
        <f t="shared" si="22"/>
        <v/>
      </c>
      <c r="BB11" s="4" t="str">
        <f t="shared" si="23"/>
        <v/>
      </c>
      <c r="BC11" s="4" t="str">
        <f t="shared" si="24"/>
        <v/>
      </c>
      <c r="BD11" s="4" t="str">
        <f t="shared" si="25"/>
        <v/>
      </c>
      <c r="BE11" s="4" t="str">
        <f t="shared" si="26"/>
        <v/>
      </c>
      <c r="BF11" s="4" t="str">
        <f t="shared" si="27"/>
        <v/>
      </c>
      <c r="BG11" s="4" t="str">
        <f t="shared" si="28"/>
        <v/>
      </c>
      <c r="BI11" s="4" t="s">
        <v>44</v>
      </c>
      <c r="BJ11" s="4">
        <f t="shared" si="29"/>
        <v>8.4699999999999989</v>
      </c>
      <c r="BK11" s="4">
        <f t="shared" si="30"/>
        <v>9</v>
      </c>
      <c r="BL11" s="4" t="str">
        <f t="shared" si="31"/>
        <v/>
      </c>
      <c r="BM11" s="4" t="str">
        <f t="shared" si="32"/>
        <v/>
      </c>
      <c r="BN11" s="4" t="str">
        <f t="shared" si="33"/>
        <v/>
      </c>
      <c r="BO11" s="4" t="str">
        <f t="shared" si="34"/>
        <v/>
      </c>
      <c r="BP11" s="4" t="str">
        <f t="shared" si="35"/>
        <v/>
      </c>
      <c r="BQ11" s="4" t="str">
        <f t="shared" si="36"/>
        <v/>
      </c>
      <c r="BR11" s="4" t="str">
        <f t="shared" si="37"/>
        <v/>
      </c>
      <c r="BS11" s="4" t="str">
        <f t="shared" si="38"/>
        <v/>
      </c>
      <c r="BT11" s="4" t="str">
        <f t="shared" si="39"/>
        <v/>
      </c>
      <c r="BU11" s="4" t="str">
        <f t="shared" si="40"/>
        <v/>
      </c>
      <c r="BV11" s="4">
        <f t="shared" si="41"/>
        <v>1.1200000000000001</v>
      </c>
      <c r="BW11" s="4">
        <f t="shared" si="42"/>
        <v>8.74</v>
      </c>
      <c r="BY11" s="4" t="s">
        <v>44</v>
      </c>
      <c r="BZ11" s="4">
        <f t="shared" si="43"/>
        <v>-0.27000000000000135</v>
      </c>
      <c r="CA11" s="4">
        <f t="shared" si="44"/>
        <v>0.25999999999999979</v>
      </c>
      <c r="CB11" s="4" t="str">
        <f t="shared" si="45"/>
        <v/>
      </c>
      <c r="CC11" s="4" t="str">
        <f t="shared" si="46"/>
        <v/>
      </c>
      <c r="CD11" s="4" t="str">
        <f t="shared" si="47"/>
        <v/>
      </c>
      <c r="CE11" s="4" t="str">
        <f t="shared" si="48"/>
        <v/>
      </c>
      <c r="CF11" s="4" t="str">
        <f t="shared" si="49"/>
        <v/>
      </c>
      <c r="CG11" s="4" t="str">
        <f t="shared" si="50"/>
        <v/>
      </c>
      <c r="CH11" s="4" t="str">
        <f t="shared" si="51"/>
        <v/>
      </c>
      <c r="CI11" s="4" t="str">
        <f t="shared" si="52"/>
        <v/>
      </c>
      <c r="CJ11" s="4" t="str">
        <f t="shared" si="53"/>
        <v/>
      </c>
      <c r="CK11" s="4" t="str">
        <f t="shared" si="54"/>
        <v/>
      </c>
      <c r="CM11" s="4" t="s">
        <v>44</v>
      </c>
      <c r="CN11" s="4" t="str">
        <f>IF(ISNUMBER(BZ11), IF($BV11&gt;VLOOKUP('Gene Table'!$G$2,'Array Content'!$A$2:$B$3,2,FALSE),IF(BZ11&lt;-$BV11,"mutant","WT"),IF(BZ11&lt;-VLOOKUP('Gene Table'!$G$2,'Array Content'!$A$2:$B$3,2,FALSE),"Mutant","WT")),"")</f>
        <v>WT</v>
      </c>
      <c r="CO11" s="4" t="str">
        <f>IF(ISNUMBER(CA11), IF($BV11&gt;VLOOKUP('Gene Table'!$G$2,'Array Content'!$A$2:$B$3,2,FALSE),IF(CA11&lt;-$BV11,"mutant","WT"),IF(CA11&lt;-VLOOKUP('Gene Table'!$G$2,'Array Content'!$A$2:$B$3,2,FALSE),"Mutant","WT")),"")</f>
        <v>WT</v>
      </c>
      <c r="CP11" s="4" t="str">
        <f>IF(ISNUMBER(CB11), IF($BV11&gt;VLOOKUP('Gene Table'!$G$2,'Array Content'!$A$2:$B$3,2,FALSE),IF(CB11&lt;-$BV11,"mutant","WT"),IF(CB11&lt;-VLOOKUP('Gene Table'!$G$2,'Array Content'!$A$2:$B$3,2,FALSE),"Mutant","WT")),"")</f>
        <v/>
      </c>
      <c r="CQ11" s="4" t="str">
        <f>IF(ISNUMBER(CC11), IF($BV11&gt;VLOOKUP('Gene Table'!$G$2,'Array Content'!$A$2:$B$3,2,FALSE),IF(CC11&lt;-$BV11,"mutant","WT"),IF(CC11&lt;-VLOOKUP('Gene Table'!$G$2,'Array Content'!$A$2:$B$3,2,FALSE),"Mutant","WT")),"")</f>
        <v/>
      </c>
      <c r="CR11" s="4" t="str">
        <f>IF(ISNUMBER(CD11), IF($BV11&gt;VLOOKUP('Gene Table'!$G$2,'Array Content'!$A$2:$B$3,2,FALSE),IF(CD11&lt;-$BV11,"mutant","WT"),IF(CD11&lt;-VLOOKUP('Gene Table'!$G$2,'Array Content'!$A$2:$B$3,2,FALSE),"Mutant","WT")),"")</f>
        <v/>
      </c>
      <c r="CS11" s="4" t="str">
        <f>IF(ISNUMBER(CE11), IF($BV11&gt;VLOOKUP('Gene Table'!$G$2,'Array Content'!$A$2:$B$3,2,FALSE),IF(CE11&lt;-$BV11,"mutant","WT"),IF(CE11&lt;-VLOOKUP('Gene Table'!$G$2,'Array Content'!$A$2:$B$3,2,FALSE),"Mutant","WT")),"")</f>
        <v/>
      </c>
      <c r="CT11" s="4" t="str">
        <f>IF(ISNUMBER(CF11), IF($BV11&gt;VLOOKUP('Gene Table'!$G$2,'Array Content'!$A$2:$B$3,2,FALSE),IF(CF11&lt;-$BV11,"mutant","WT"),IF(CF11&lt;-VLOOKUP('Gene Table'!$G$2,'Array Content'!$A$2:$B$3,2,FALSE),"Mutant","WT")),"")</f>
        <v/>
      </c>
      <c r="CU11" s="4" t="str">
        <f>IF(ISNUMBER(CG11), IF($BV11&gt;VLOOKUP('Gene Table'!$G$2,'Array Content'!$A$2:$B$3,2,FALSE),IF(CG11&lt;-$BV11,"mutant","WT"),IF(CG11&lt;-VLOOKUP('Gene Table'!$G$2,'Array Content'!$A$2:$B$3,2,FALSE),"Mutant","WT")),"")</f>
        <v/>
      </c>
      <c r="CV11" s="4" t="str">
        <f>IF(ISNUMBER(CH11), IF($BV11&gt;VLOOKUP('Gene Table'!$G$2,'Array Content'!$A$2:$B$3,2,FALSE),IF(CH11&lt;-$BV11,"mutant","WT"),IF(CH11&lt;-VLOOKUP('Gene Table'!$G$2,'Array Content'!$A$2:$B$3,2,FALSE),"Mutant","WT")),"")</f>
        <v/>
      </c>
      <c r="CW11" s="4" t="str">
        <f>IF(ISNUMBER(CI11), IF($BV11&gt;VLOOKUP('Gene Table'!$G$2,'Array Content'!$A$2:$B$3,2,FALSE),IF(CI11&lt;-$BV11,"mutant","WT"),IF(CI11&lt;-VLOOKUP('Gene Table'!$G$2,'Array Content'!$A$2:$B$3,2,FALSE),"Mutant","WT")),"")</f>
        <v/>
      </c>
      <c r="CX11" s="4" t="str">
        <f>IF(ISNUMBER(CJ11), IF($BV11&gt;VLOOKUP('Gene Table'!$G$2,'Array Content'!$A$2:$B$3,2,FALSE),IF(CJ11&lt;-$BV11,"mutant","WT"),IF(CJ11&lt;-VLOOKUP('Gene Table'!$G$2,'Array Content'!$A$2:$B$3,2,FALSE),"Mutant","WT")),"")</f>
        <v/>
      </c>
      <c r="CY11" s="4" t="str">
        <f>IF(ISNUMBER(CK11), IF($BV11&gt;VLOOKUP('Gene Table'!$G$2,'Array Content'!$A$2:$B$3,2,FALSE),IF(CK11&lt;-$BV11,"mutant","WT"),IF(CK11&lt;-VLOOKUP('Gene Table'!$G$2,'Array Content'!$A$2:$B$3,2,FALSE),"Mutant","WT")),"")</f>
        <v/>
      </c>
      <c r="DA11" s="4" t="s">
        <v>44</v>
      </c>
      <c r="DB11" s="4">
        <f t="shared" si="55"/>
        <v>-0.53000000000000114</v>
      </c>
      <c r="DC11" s="4">
        <f t="shared" si="56"/>
        <v>0</v>
      </c>
      <c r="DD11" s="4" t="str">
        <f t="shared" si="57"/>
        <v/>
      </c>
      <c r="DE11" s="4" t="str">
        <f t="shared" si="58"/>
        <v/>
      </c>
      <c r="DF11" s="4" t="str">
        <f t="shared" si="59"/>
        <v/>
      </c>
      <c r="DG11" s="4" t="str">
        <f t="shared" si="60"/>
        <v/>
      </c>
      <c r="DH11" s="4" t="str">
        <f t="shared" si="61"/>
        <v/>
      </c>
      <c r="DI11" s="4" t="str">
        <f t="shared" si="62"/>
        <v/>
      </c>
      <c r="DJ11" s="4" t="str">
        <f t="shared" si="63"/>
        <v/>
      </c>
      <c r="DK11" s="4" t="str">
        <f t="shared" si="64"/>
        <v/>
      </c>
      <c r="DL11" s="4" t="str">
        <f t="shared" si="65"/>
        <v/>
      </c>
      <c r="DM11" s="4" t="str">
        <f t="shared" si="66"/>
        <v/>
      </c>
      <c r="DO11" s="4" t="s">
        <v>44</v>
      </c>
      <c r="DP11" s="4" t="str">
        <f>IF(ISNUMBER(DB11), IF($AR11&gt;VLOOKUP('Gene Table'!$G$2,'Array Content'!$A$2:$B$3,2,FALSE),IF(DB11&lt;-$AR11,"mutant","WT"),IF(DB11&lt;-VLOOKUP('Gene Table'!$G$2,'Array Content'!$A$2:$B$3,2,FALSE),"Mutant","WT")),"")</f>
        <v>WT</v>
      </c>
      <c r="DQ11" s="4" t="str">
        <f>IF(ISNUMBER(DC11), IF($AR11&gt;VLOOKUP('Gene Table'!$G$2,'Array Content'!$A$2:$B$3,2,FALSE),IF(DC11&lt;-$AR11,"mutant","WT"),IF(DC11&lt;-VLOOKUP('Gene Table'!$G$2,'Array Content'!$A$2:$B$3,2,FALSE),"Mutant","WT")),"")</f>
        <v>WT</v>
      </c>
      <c r="DR11" s="4" t="str">
        <f>IF(ISNUMBER(DD11), IF($AR11&gt;VLOOKUP('Gene Table'!$G$2,'Array Content'!$A$2:$B$3,2,FALSE),IF(DD11&lt;-$AR11,"mutant","WT"),IF(DD11&lt;-VLOOKUP('Gene Table'!$G$2,'Array Content'!$A$2:$B$3,2,FALSE),"Mutant","WT")),"")</f>
        <v/>
      </c>
      <c r="DS11" s="4" t="str">
        <f>IF(ISNUMBER(DE11), IF($AR11&gt;VLOOKUP('Gene Table'!$G$2,'Array Content'!$A$2:$B$3,2,FALSE),IF(DE11&lt;-$AR11,"mutant","WT"),IF(DE11&lt;-VLOOKUP('Gene Table'!$G$2,'Array Content'!$A$2:$B$3,2,FALSE),"Mutant","WT")),"")</f>
        <v/>
      </c>
      <c r="DT11" s="4" t="str">
        <f>IF(ISNUMBER(DF11), IF($AR11&gt;VLOOKUP('Gene Table'!$G$2,'Array Content'!$A$2:$B$3,2,FALSE),IF(DF11&lt;-$AR11,"mutant","WT"),IF(DF11&lt;-VLOOKUP('Gene Table'!$G$2,'Array Content'!$A$2:$B$3,2,FALSE),"Mutant","WT")),"")</f>
        <v/>
      </c>
      <c r="DU11" s="4" t="str">
        <f>IF(ISNUMBER(DG11), IF($AR11&gt;VLOOKUP('Gene Table'!$G$2,'Array Content'!$A$2:$B$3,2,FALSE),IF(DG11&lt;-$AR11,"mutant","WT"),IF(DG11&lt;-VLOOKUP('Gene Table'!$G$2,'Array Content'!$A$2:$B$3,2,FALSE),"Mutant","WT")),"")</f>
        <v/>
      </c>
      <c r="DV11" s="4" t="str">
        <f>IF(ISNUMBER(DH11), IF($AR11&gt;VLOOKUP('Gene Table'!$G$2,'Array Content'!$A$2:$B$3,2,FALSE),IF(DH11&lt;-$AR11,"mutant","WT"),IF(DH11&lt;-VLOOKUP('Gene Table'!$G$2,'Array Content'!$A$2:$B$3,2,FALSE),"Mutant","WT")),"")</f>
        <v/>
      </c>
      <c r="DW11" s="4" t="str">
        <f>IF(ISNUMBER(DI11), IF($AR11&gt;VLOOKUP('Gene Table'!$G$2,'Array Content'!$A$2:$B$3,2,FALSE),IF(DI11&lt;-$AR11,"mutant","WT"),IF(DI11&lt;-VLOOKUP('Gene Table'!$G$2,'Array Content'!$A$2:$B$3,2,FALSE),"Mutant","WT")),"")</f>
        <v/>
      </c>
      <c r="DX11" s="4" t="str">
        <f>IF(ISNUMBER(DJ11), IF($AR11&gt;VLOOKUP('Gene Table'!$G$2,'Array Content'!$A$2:$B$3,2,FALSE),IF(DJ11&lt;-$AR11,"mutant","WT"),IF(DJ11&lt;-VLOOKUP('Gene Table'!$G$2,'Array Content'!$A$2:$B$3,2,FALSE),"Mutant","WT")),"")</f>
        <v/>
      </c>
      <c r="DY11" s="4" t="str">
        <f>IF(ISNUMBER(DK11), IF($AR11&gt;VLOOKUP('Gene Table'!$G$2,'Array Content'!$A$2:$B$3,2,FALSE),IF(DK11&lt;-$AR11,"mutant","WT"),IF(DK11&lt;-VLOOKUP('Gene Table'!$G$2,'Array Content'!$A$2:$B$3,2,FALSE),"Mutant","WT")),"")</f>
        <v/>
      </c>
      <c r="DZ11" s="4" t="str">
        <f>IF(ISNUMBER(DL11), IF($AR11&gt;VLOOKUP('Gene Table'!$G$2,'Array Content'!$A$2:$B$3,2,FALSE),IF(DL11&lt;-$AR11,"mutant","WT"),IF(DL11&lt;-VLOOKUP('Gene Table'!$G$2,'Array Content'!$A$2:$B$3,2,FALSE),"Mutant","WT")),"")</f>
        <v/>
      </c>
      <c r="EA11" s="4" t="str">
        <f>IF(ISNUMBER(DM11), IF($AR11&gt;VLOOKUP('Gene Table'!$G$2,'Array Content'!$A$2:$B$3,2,FALSE),IF(DM11&lt;-$AR11,"mutant","WT"),IF(DM11&lt;-VLOOKUP('Gene Table'!$G$2,'Array Content'!$A$2:$B$3,2,FALSE),"Mutant","WT")),"")</f>
        <v/>
      </c>
      <c r="EC11" s="4" t="s">
        <v>44</v>
      </c>
      <c r="ED11" s="4" t="str">
        <f>IF('Gene Table'!$D11="copy number",D11,"")</f>
        <v/>
      </c>
      <c r="EE11" s="4" t="str">
        <f>IF('Gene Table'!$D11="copy number",E11,"")</f>
        <v/>
      </c>
      <c r="EF11" s="4" t="str">
        <f>IF('Gene Table'!$D11="copy number",F11,"")</f>
        <v/>
      </c>
      <c r="EG11" s="4" t="str">
        <f>IF('Gene Table'!$D11="copy number",G11,"")</f>
        <v/>
      </c>
      <c r="EH11" s="4" t="str">
        <f>IF('Gene Table'!$D11="copy number",H11,"")</f>
        <v/>
      </c>
      <c r="EI11" s="4" t="str">
        <f>IF('Gene Table'!$D11="copy number",I11,"")</f>
        <v/>
      </c>
      <c r="EJ11" s="4" t="str">
        <f>IF('Gene Table'!$D11="copy number",J11,"")</f>
        <v/>
      </c>
      <c r="EK11" s="4" t="str">
        <f>IF('Gene Table'!$D11="copy number",K11,"")</f>
        <v/>
      </c>
      <c r="EL11" s="4" t="str">
        <f>IF('Gene Table'!$D11="copy number",L11,"")</f>
        <v/>
      </c>
      <c r="EM11" s="4" t="str">
        <f>IF('Gene Table'!$D11="copy number",M11,"")</f>
        <v/>
      </c>
      <c r="EN11" s="4" t="str">
        <f>IF('Gene Table'!$D11="copy number",N11,"")</f>
        <v/>
      </c>
      <c r="EO11" s="4" t="str">
        <f>IF('Gene Table'!$D11="copy number",O11,"")</f>
        <v/>
      </c>
      <c r="EQ11" s="4" t="s">
        <v>44</v>
      </c>
      <c r="ER11" s="4" t="str">
        <f>IF('Gene Table'!$D11="copy number",R11,"")</f>
        <v/>
      </c>
      <c r="ES11" s="4" t="str">
        <f>IF('Gene Table'!$D11="copy number",S11,"")</f>
        <v/>
      </c>
      <c r="ET11" s="4" t="str">
        <f>IF('Gene Table'!$D11="copy number",T11,"")</f>
        <v/>
      </c>
      <c r="EU11" s="4" t="str">
        <f>IF('Gene Table'!$D11="copy number",U11,"")</f>
        <v/>
      </c>
      <c r="EV11" s="4" t="str">
        <f>IF('Gene Table'!$D11="copy number",V11,"")</f>
        <v/>
      </c>
      <c r="EW11" s="4" t="str">
        <f>IF('Gene Table'!$D11="copy number",W11,"")</f>
        <v/>
      </c>
      <c r="EX11" s="4" t="str">
        <f>IF('Gene Table'!$D11="copy number",X11,"")</f>
        <v/>
      </c>
      <c r="EY11" s="4" t="str">
        <f>IF('Gene Table'!$D11="copy number",Y11,"")</f>
        <v/>
      </c>
      <c r="EZ11" s="4" t="str">
        <f>IF('Gene Table'!$D11="copy number",Z11,"")</f>
        <v/>
      </c>
      <c r="FA11" s="4" t="str">
        <f>IF('Gene Table'!$D11="copy number",AA11,"")</f>
        <v/>
      </c>
      <c r="FB11" s="4" t="str">
        <f>IF('Gene Table'!$D11="copy number",AB11,"")</f>
        <v/>
      </c>
      <c r="FC11" s="4" t="str">
        <f>IF('Gene Table'!$D11="copy number",AC11,"")</f>
        <v/>
      </c>
      <c r="FE11" s="4" t="s">
        <v>44</v>
      </c>
      <c r="FF11" s="4" t="str">
        <f>IF('Gene Table'!$C11="SMPC",D11,"")</f>
        <v/>
      </c>
      <c r="FG11" s="4" t="str">
        <f>IF('Gene Table'!$C11="SMPC",E11,"")</f>
        <v/>
      </c>
      <c r="FH11" s="4" t="str">
        <f>IF('Gene Table'!$C11="SMPC",F11,"")</f>
        <v/>
      </c>
      <c r="FI11" s="4" t="str">
        <f>IF('Gene Table'!$C11="SMPC",G11,"")</f>
        <v/>
      </c>
      <c r="FJ11" s="4" t="str">
        <f>IF('Gene Table'!$C11="SMPC",H11,"")</f>
        <v/>
      </c>
      <c r="FK11" s="4" t="str">
        <f>IF('Gene Table'!$C11="SMPC",I11,"")</f>
        <v/>
      </c>
      <c r="FL11" s="4" t="str">
        <f>IF('Gene Table'!$C11="SMPC",J11,"")</f>
        <v/>
      </c>
      <c r="FM11" s="4" t="str">
        <f>IF('Gene Table'!$C11="SMPC",K11,"")</f>
        <v/>
      </c>
      <c r="FN11" s="4" t="str">
        <f>IF('Gene Table'!$C11="SMPC",L11,"")</f>
        <v/>
      </c>
      <c r="FO11" s="4" t="str">
        <f>IF('Gene Table'!$C11="SMPC",M11,"")</f>
        <v/>
      </c>
      <c r="FP11" s="4" t="str">
        <f>IF('Gene Table'!$C11="SMPC",N11,"")</f>
        <v/>
      </c>
      <c r="FQ11" s="4" t="str">
        <f>IF('Gene Table'!$C11="SMPC",O11,"")</f>
        <v/>
      </c>
      <c r="FS11" s="4" t="s">
        <v>44</v>
      </c>
      <c r="FT11" s="4" t="str">
        <f>IF('Gene Table'!$C11="SMPC",R11,"")</f>
        <v/>
      </c>
      <c r="FU11" s="4" t="str">
        <f>IF('Gene Table'!$C11="SMPC",S11,"")</f>
        <v/>
      </c>
      <c r="FV11" s="4" t="str">
        <f>IF('Gene Table'!$C11="SMPC",T11,"")</f>
        <v/>
      </c>
      <c r="FW11" s="4" t="str">
        <f>IF('Gene Table'!$C11="SMPC",U11,"")</f>
        <v/>
      </c>
      <c r="FX11" s="4" t="str">
        <f>IF('Gene Table'!$C11="SMPC",V11,"")</f>
        <v/>
      </c>
      <c r="FY11" s="4" t="str">
        <f>IF('Gene Table'!$C11="SMPC",W11,"")</f>
        <v/>
      </c>
      <c r="FZ11" s="4" t="str">
        <f>IF('Gene Table'!$C11="SMPC",X11,"")</f>
        <v/>
      </c>
      <c r="GA11" s="4" t="str">
        <f>IF('Gene Table'!$C11="SMPC",Y11,"")</f>
        <v/>
      </c>
      <c r="GB11" s="4" t="str">
        <f>IF('Gene Table'!$C11="SMPC",Z11,"")</f>
        <v/>
      </c>
      <c r="GC11" s="4" t="str">
        <f>IF('Gene Table'!$C11="SMPC",AA11,"")</f>
        <v/>
      </c>
      <c r="GD11" s="4" t="str">
        <f>IF('Gene Table'!$C11="SMPC",AB11,"")</f>
        <v/>
      </c>
      <c r="GE11" s="4" t="str">
        <f>IF('Gene Table'!$C11="SMPC",AC11,"")</f>
        <v/>
      </c>
    </row>
    <row r="12" spans="1:187" ht="15" customHeight="1" x14ac:dyDescent="0.25">
      <c r="A12" s="4" t="str">
        <f>'Gene Table'!C12&amp;":"&amp;'Gene Table'!D12</f>
        <v>APC:c.3920_3924delTAAAA</v>
      </c>
      <c r="B12" s="4">
        <f>IF('Gene Table'!$G$5="NO",IF(ISNUMBER(MATCH('Gene Table'!E12,'Array Content'!$M$2:$M$941,0)),VLOOKUP('Gene Table'!E12,'Array Content'!$M$2:$O$941,2,FALSE),35),IF('Gene Table'!$G$5="YES",IF(ISNUMBER(MATCH('Gene Table'!E12,'Array Content'!$M$2:$M$941,0)),VLOOKUP('Gene Table'!E12,'Array Content'!$M$2:$O$941,3,FALSE),35),"OOPS"))</f>
        <v>37</v>
      </c>
      <c r="C12" s="4" t="s">
        <v>47</v>
      </c>
      <c r="D12" s="29">
        <f>IF('Control Sample Data'!D11="","",IF(SUM('Control Sample Data'!D$2:D$97)&gt;10,IF(AND(ISNUMBER('Control Sample Data'!D11),'Control Sample Data'!D11&lt;$B12, 'Control Sample Data'!D11&gt;0),'Control Sample Data'!D11,$B12),""))</f>
        <v>35</v>
      </c>
      <c r="E12" s="29">
        <f>IF('Control Sample Data'!E11="","",IF(SUM('Control Sample Data'!E$2:E$97)&gt;10,IF(AND(ISNUMBER('Control Sample Data'!E11),'Control Sample Data'!E11&lt;$B12, 'Control Sample Data'!E11&gt;0),'Control Sample Data'!E11,$B12),""))</f>
        <v>35</v>
      </c>
      <c r="F12" s="29" t="str">
        <f>IF('Control Sample Data'!F11="","",IF(SUM('Control Sample Data'!F$2:F$97)&gt;10,IF(AND(ISNUMBER('Control Sample Data'!F11),'Control Sample Data'!F11&lt;$B12, 'Control Sample Data'!F11&gt;0),'Control Sample Data'!F11,$B12),""))</f>
        <v/>
      </c>
      <c r="G12" s="29" t="str">
        <f>IF('Control Sample Data'!G11="","",IF(SUM('Control Sample Data'!G$2:G$97)&gt;10,IF(AND(ISNUMBER('Control Sample Data'!G11),'Control Sample Data'!G11&lt;$B12, 'Control Sample Data'!G11&gt;0),'Control Sample Data'!G11,$B12),""))</f>
        <v/>
      </c>
      <c r="H12" s="29" t="str">
        <f>IF('Control Sample Data'!H11="","",IF(SUM('Control Sample Data'!H$2:H$97)&gt;10,IF(AND(ISNUMBER('Control Sample Data'!H11),'Control Sample Data'!H11&lt;$B12, 'Control Sample Data'!H11&gt;0),'Control Sample Data'!H11,$B12),""))</f>
        <v/>
      </c>
      <c r="I12" s="29" t="str">
        <f>IF('Control Sample Data'!I11="","",IF(SUM('Control Sample Data'!I$2:I$97)&gt;10,IF(AND(ISNUMBER('Control Sample Data'!I11),'Control Sample Data'!I11&lt;$B12, 'Control Sample Data'!I11&gt;0),'Control Sample Data'!I11,$B12),""))</f>
        <v/>
      </c>
      <c r="J12" s="29" t="str">
        <f>IF('Control Sample Data'!J11="","",IF(SUM('Control Sample Data'!J$2:J$97)&gt;10,IF(AND(ISNUMBER('Control Sample Data'!J11),'Control Sample Data'!J11&lt;$B12, 'Control Sample Data'!J11&gt;0),'Control Sample Data'!J11,$B12),""))</f>
        <v/>
      </c>
      <c r="K12" s="29" t="str">
        <f>IF('Control Sample Data'!K11="","",IF(SUM('Control Sample Data'!K$2:K$97)&gt;10,IF(AND(ISNUMBER('Control Sample Data'!K11),'Control Sample Data'!K11&lt;$B12, 'Control Sample Data'!K11&gt;0),'Control Sample Data'!K11,$B12),""))</f>
        <v/>
      </c>
      <c r="L12" s="29" t="str">
        <f>IF('Control Sample Data'!L11="","",IF(SUM('Control Sample Data'!L$2:L$97)&gt;10,IF(AND(ISNUMBER('Control Sample Data'!L11),'Control Sample Data'!L11&lt;$B12, 'Control Sample Data'!L11&gt;0),'Control Sample Data'!L11,$B12),""))</f>
        <v/>
      </c>
      <c r="M12" s="29" t="str">
        <f>IF('Control Sample Data'!M11="","",IF(SUM('Control Sample Data'!M$2:M$97)&gt;10,IF(AND(ISNUMBER('Control Sample Data'!M11),'Control Sample Data'!M11&lt;$B12, 'Control Sample Data'!M11&gt;0),'Control Sample Data'!M11,$B12),""))</f>
        <v/>
      </c>
      <c r="N12" s="29" t="str">
        <f>IF('Control Sample Data'!N11="","",IF(SUM('Control Sample Data'!N$2:N$97)&gt;10,IF(AND(ISNUMBER('Control Sample Data'!N11),'Control Sample Data'!N11&lt;$B12, 'Control Sample Data'!N11&gt;0),'Control Sample Data'!N11,$B12),""))</f>
        <v/>
      </c>
      <c r="O12" s="29" t="str">
        <f>IF('Control Sample Data'!O11="","",IF(SUM('Control Sample Data'!O$2:O$97)&gt;10,IF(AND(ISNUMBER('Control Sample Data'!O11),'Control Sample Data'!O11&lt;$B12, 'Control Sample Data'!O11&gt;0),'Control Sample Data'!O11,$B12),""))</f>
        <v/>
      </c>
      <c r="Q12" s="4" t="s">
        <v>47</v>
      </c>
      <c r="R12" s="29">
        <f>IF('Test Sample Data'!D11="","",IF(SUM('Test Sample Data'!D$2:D$97)&gt;10,IF(AND(ISNUMBER('Test Sample Data'!D11),'Test Sample Data'!D11&lt;$B12, 'Test Sample Data'!D11&gt;0),'Test Sample Data'!D11,$B12),""))</f>
        <v>33.229999999999997</v>
      </c>
      <c r="S12" s="29">
        <f>IF('Test Sample Data'!E11="","",IF(SUM('Test Sample Data'!E$2:E$97)&gt;10,IF(AND(ISNUMBER('Test Sample Data'!E11),'Test Sample Data'!E11&lt;$B12, 'Test Sample Data'!E11&gt;0),'Test Sample Data'!E11,$B12),""))</f>
        <v>35</v>
      </c>
      <c r="T12" s="29" t="str">
        <f>IF('Test Sample Data'!F11="","",IF(SUM('Test Sample Data'!F$2:F$97)&gt;10,IF(AND(ISNUMBER('Test Sample Data'!F11),'Test Sample Data'!F11&lt;$B12, 'Test Sample Data'!F11&gt;0),'Test Sample Data'!F11,$B12),""))</f>
        <v/>
      </c>
      <c r="U12" s="29" t="str">
        <f>IF('Test Sample Data'!G11="","",IF(SUM('Test Sample Data'!G$2:G$97)&gt;10,IF(AND(ISNUMBER('Test Sample Data'!G11),'Test Sample Data'!G11&lt;$B12, 'Test Sample Data'!G11&gt;0),'Test Sample Data'!G11,$B12),""))</f>
        <v/>
      </c>
      <c r="V12" s="29" t="str">
        <f>IF('Test Sample Data'!H11="","",IF(SUM('Test Sample Data'!H$2:H$97)&gt;10,IF(AND(ISNUMBER('Test Sample Data'!H11),'Test Sample Data'!H11&lt;$B12, 'Test Sample Data'!H11&gt;0),'Test Sample Data'!H11,$B12),""))</f>
        <v/>
      </c>
      <c r="W12" s="29" t="str">
        <f>IF('Test Sample Data'!I11="","",IF(SUM('Test Sample Data'!I$2:I$97)&gt;10,IF(AND(ISNUMBER('Test Sample Data'!I11),'Test Sample Data'!I11&lt;$B12, 'Test Sample Data'!I11&gt;0),'Test Sample Data'!I11,$B12),""))</f>
        <v/>
      </c>
      <c r="X12" s="29" t="str">
        <f>IF('Test Sample Data'!J11="","",IF(SUM('Test Sample Data'!J$2:J$97)&gt;10,IF(AND(ISNUMBER('Test Sample Data'!J11),'Test Sample Data'!J11&lt;$B12, 'Test Sample Data'!J11&gt;0),'Test Sample Data'!J11,$B12),""))</f>
        <v/>
      </c>
      <c r="Y12" s="29" t="str">
        <f>IF('Test Sample Data'!K11="","",IF(SUM('Test Sample Data'!K$2:K$97)&gt;10,IF(AND(ISNUMBER('Test Sample Data'!K11),'Test Sample Data'!K11&lt;$B12, 'Test Sample Data'!K11&gt;0),'Test Sample Data'!K11,$B12),""))</f>
        <v/>
      </c>
      <c r="Z12" s="29" t="str">
        <f>IF('Test Sample Data'!L11="","",IF(SUM('Test Sample Data'!L$2:L$97)&gt;10,IF(AND(ISNUMBER('Test Sample Data'!L11),'Test Sample Data'!L11&lt;$B12, 'Test Sample Data'!L11&gt;0),'Test Sample Data'!L11,$B12),""))</f>
        <v/>
      </c>
      <c r="AA12" s="29" t="str">
        <f>IF('Test Sample Data'!M11="","",IF(SUM('Test Sample Data'!M$2:M$97)&gt;10,IF(AND(ISNUMBER('Test Sample Data'!M11),'Test Sample Data'!M11&lt;$B12, 'Test Sample Data'!M11&gt;0),'Test Sample Data'!M11,$B12),""))</f>
        <v/>
      </c>
      <c r="AB12" s="29" t="str">
        <f>IF('Test Sample Data'!N11="","",IF(SUM('Test Sample Data'!N$2:N$97)&gt;10,IF(AND(ISNUMBER('Test Sample Data'!N11),'Test Sample Data'!N11&lt;$B12, 'Test Sample Data'!N11&gt;0),'Test Sample Data'!N11,$B12),""))</f>
        <v/>
      </c>
      <c r="AC12" s="29" t="str">
        <f>IF('Test Sample Data'!O11="","",IF(SUM('Test Sample Data'!O$2:O$97)&gt;10,IF(AND(ISNUMBER('Test Sample Data'!O11),'Test Sample Data'!O11&lt;$B12, 'Test Sample Data'!O11&gt;0),'Test Sample Data'!O11,$B12),""))</f>
        <v/>
      </c>
      <c r="AE12" s="4" t="s">
        <v>47</v>
      </c>
      <c r="AF12" s="4">
        <f t="shared" si="3"/>
        <v>9</v>
      </c>
      <c r="AG12" s="4">
        <f t="shared" si="4"/>
        <v>9</v>
      </c>
      <c r="AH12" s="4" t="str">
        <f t="shared" si="5"/>
        <v/>
      </c>
      <c r="AI12" s="4" t="str">
        <f t="shared" si="6"/>
        <v/>
      </c>
      <c r="AJ12" s="4" t="str">
        <f t="shared" si="7"/>
        <v/>
      </c>
      <c r="AK12" s="4" t="str">
        <f t="shared" si="8"/>
        <v/>
      </c>
      <c r="AL12" s="4" t="str">
        <f t="shared" si="9"/>
        <v/>
      </c>
      <c r="AM12" s="4" t="str">
        <f t="shared" si="10"/>
        <v/>
      </c>
      <c r="AN12" s="4" t="str">
        <f t="shared" si="11"/>
        <v/>
      </c>
      <c r="AO12" s="4" t="str">
        <f t="shared" si="12"/>
        <v/>
      </c>
      <c r="AP12" s="4" t="str">
        <f t="shared" si="13"/>
        <v/>
      </c>
      <c r="AQ12" s="4" t="str">
        <f t="shared" si="14"/>
        <v/>
      </c>
      <c r="AR12" s="4">
        <f t="shared" si="15"/>
        <v>0</v>
      </c>
      <c r="AS12" s="4">
        <f t="shared" si="16"/>
        <v>9</v>
      </c>
      <c r="AU12" s="4" t="s">
        <v>47</v>
      </c>
      <c r="AV12" s="4">
        <f t="shared" si="17"/>
        <v>6.6999999999999957</v>
      </c>
      <c r="AW12" s="4">
        <f t="shared" si="18"/>
        <v>9</v>
      </c>
      <c r="AX12" s="4" t="str">
        <f t="shared" si="19"/>
        <v/>
      </c>
      <c r="AY12" s="4" t="str">
        <f t="shared" si="20"/>
        <v/>
      </c>
      <c r="AZ12" s="4" t="str">
        <f t="shared" si="21"/>
        <v/>
      </c>
      <c r="BA12" s="4" t="str">
        <f t="shared" si="22"/>
        <v/>
      </c>
      <c r="BB12" s="4" t="str">
        <f t="shared" si="23"/>
        <v/>
      </c>
      <c r="BC12" s="4" t="str">
        <f t="shared" si="24"/>
        <v/>
      </c>
      <c r="BD12" s="4" t="str">
        <f t="shared" si="25"/>
        <v/>
      </c>
      <c r="BE12" s="4" t="str">
        <f t="shared" si="26"/>
        <v/>
      </c>
      <c r="BF12" s="4" t="str">
        <f t="shared" si="27"/>
        <v/>
      </c>
      <c r="BG12" s="4" t="str">
        <f t="shared" si="28"/>
        <v/>
      </c>
      <c r="BI12" s="4" t="s">
        <v>47</v>
      </c>
      <c r="BJ12" s="4" t="str">
        <f t="shared" si="29"/>
        <v/>
      </c>
      <c r="BK12" s="4">
        <f t="shared" si="30"/>
        <v>9</v>
      </c>
      <c r="BL12" s="4" t="str">
        <f t="shared" si="31"/>
        <v/>
      </c>
      <c r="BM12" s="4" t="str">
        <f t="shared" si="32"/>
        <v/>
      </c>
      <c r="BN12" s="4" t="str">
        <f t="shared" si="33"/>
        <v/>
      </c>
      <c r="BO12" s="4" t="str">
        <f t="shared" si="34"/>
        <v/>
      </c>
      <c r="BP12" s="4" t="str">
        <f t="shared" si="35"/>
        <v/>
      </c>
      <c r="BQ12" s="4" t="str">
        <f t="shared" si="36"/>
        <v/>
      </c>
      <c r="BR12" s="4" t="str">
        <f t="shared" si="37"/>
        <v/>
      </c>
      <c r="BS12" s="4" t="str">
        <f t="shared" si="38"/>
        <v/>
      </c>
      <c r="BT12" s="4" t="str">
        <f t="shared" si="39"/>
        <v/>
      </c>
      <c r="BU12" s="4" t="str">
        <f t="shared" si="40"/>
        <v/>
      </c>
      <c r="BV12" s="4">
        <f t="shared" si="41"/>
        <v>0</v>
      </c>
      <c r="BW12" s="4">
        <f t="shared" si="42"/>
        <v>9</v>
      </c>
      <c r="BY12" s="4" t="s">
        <v>47</v>
      </c>
      <c r="BZ12" s="4">
        <f t="shared" si="43"/>
        <v>-2.3000000000000043</v>
      </c>
      <c r="CA12" s="4">
        <f t="shared" si="44"/>
        <v>0</v>
      </c>
      <c r="CB12" s="4" t="str">
        <f t="shared" si="45"/>
        <v/>
      </c>
      <c r="CC12" s="4" t="str">
        <f t="shared" si="46"/>
        <v/>
      </c>
      <c r="CD12" s="4" t="str">
        <f t="shared" si="47"/>
        <v/>
      </c>
      <c r="CE12" s="4" t="str">
        <f t="shared" si="48"/>
        <v/>
      </c>
      <c r="CF12" s="4" t="str">
        <f t="shared" si="49"/>
        <v/>
      </c>
      <c r="CG12" s="4" t="str">
        <f t="shared" si="50"/>
        <v/>
      </c>
      <c r="CH12" s="4" t="str">
        <f t="shared" si="51"/>
        <v/>
      </c>
      <c r="CI12" s="4" t="str">
        <f t="shared" si="52"/>
        <v/>
      </c>
      <c r="CJ12" s="4" t="str">
        <f t="shared" si="53"/>
        <v/>
      </c>
      <c r="CK12" s="4" t="str">
        <f t="shared" si="54"/>
        <v/>
      </c>
      <c r="CM12" s="4" t="s">
        <v>47</v>
      </c>
      <c r="CN12" s="4" t="str">
        <f>IF(ISNUMBER(BZ12), IF($BV12&gt;VLOOKUP('Gene Table'!$G$2,'Array Content'!$A$2:$B$3,2,FALSE),IF(BZ12&lt;-$BV12,"mutant","WT"),IF(BZ12&lt;-VLOOKUP('Gene Table'!$G$2,'Array Content'!$A$2:$B$3,2,FALSE),"Mutant","WT")),"")</f>
        <v>Mutant</v>
      </c>
      <c r="CO12" s="4" t="str">
        <f>IF(ISNUMBER(CA12), IF($BV12&gt;VLOOKUP('Gene Table'!$G$2,'Array Content'!$A$2:$B$3,2,FALSE),IF(CA12&lt;-$BV12,"mutant","WT"),IF(CA12&lt;-VLOOKUP('Gene Table'!$G$2,'Array Content'!$A$2:$B$3,2,FALSE),"Mutant","WT")),"")</f>
        <v>WT</v>
      </c>
      <c r="CP12" s="4" t="str">
        <f>IF(ISNUMBER(CB12), IF($BV12&gt;VLOOKUP('Gene Table'!$G$2,'Array Content'!$A$2:$B$3,2,FALSE),IF(CB12&lt;-$BV12,"mutant","WT"),IF(CB12&lt;-VLOOKUP('Gene Table'!$G$2,'Array Content'!$A$2:$B$3,2,FALSE),"Mutant","WT")),"")</f>
        <v/>
      </c>
      <c r="CQ12" s="4" t="str">
        <f>IF(ISNUMBER(CC12), IF($BV12&gt;VLOOKUP('Gene Table'!$G$2,'Array Content'!$A$2:$B$3,2,FALSE),IF(CC12&lt;-$BV12,"mutant","WT"),IF(CC12&lt;-VLOOKUP('Gene Table'!$G$2,'Array Content'!$A$2:$B$3,2,FALSE),"Mutant","WT")),"")</f>
        <v/>
      </c>
      <c r="CR12" s="4" t="str">
        <f>IF(ISNUMBER(CD12), IF($BV12&gt;VLOOKUP('Gene Table'!$G$2,'Array Content'!$A$2:$B$3,2,FALSE),IF(CD12&lt;-$BV12,"mutant","WT"),IF(CD12&lt;-VLOOKUP('Gene Table'!$G$2,'Array Content'!$A$2:$B$3,2,FALSE),"Mutant","WT")),"")</f>
        <v/>
      </c>
      <c r="CS12" s="4" t="str">
        <f>IF(ISNUMBER(CE12), IF($BV12&gt;VLOOKUP('Gene Table'!$G$2,'Array Content'!$A$2:$B$3,2,FALSE),IF(CE12&lt;-$BV12,"mutant","WT"),IF(CE12&lt;-VLOOKUP('Gene Table'!$G$2,'Array Content'!$A$2:$B$3,2,FALSE),"Mutant","WT")),"")</f>
        <v/>
      </c>
      <c r="CT12" s="4" t="str">
        <f>IF(ISNUMBER(CF12), IF($BV12&gt;VLOOKUP('Gene Table'!$G$2,'Array Content'!$A$2:$B$3,2,FALSE),IF(CF12&lt;-$BV12,"mutant","WT"),IF(CF12&lt;-VLOOKUP('Gene Table'!$G$2,'Array Content'!$A$2:$B$3,2,FALSE),"Mutant","WT")),"")</f>
        <v/>
      </c>
      <c r="CU12" s="4" t="str">
        <f>IF(ISNUMBER(CG12), IF($BV12&gt;VLOOKUP('Gene Table'!$G$2,'Array Content'!$A$2:$B$3,2,FALSE),IF(CG12&lt;-$BV12,"mutant","WT"),IF(CG12&lt;-VLOOKUP('Gene Table'!$G$2,'Array Content'!$A$2:$B$3,2,FALSE),"Mutant","WT")),"")</f>
        <v/>
      </c>
      <c r="CV12" s="4" t="str">
        <f>IF(ISNUMBER(CH12), IF($BV12&gt;VLOOKUP('Gene Table'!$G$2,'Array Content'!$A$2:$B$3,2,FALSE),IF(CH12&lt;-$BV12,"mutant","WT"),IF(CH12&lt;-VLOOKUP('Gene Table'!$G$2,'Array Content'!$A$2:$B$3,2,FALSE),"Mutant","WT")),"")</f>
        <v/>
      </c>
      <c r="CW12" s="4" t="str">
        <f>IF(ISNUMBER(CI12), IF($BV12&gt;VLOOKUP('Gene Table'!$G$2,'Array Content'!$A$2:$B$3,2,FALSE),IF(CI12&lt;-$BV12,"mutant","WT"),IF(CI12&lt;-VLOOKUP('Gene Table'!$G$2,'Array Content'!$A$2:$B$3,2,FALSE),"Mutant","WT")),"")</f>
        <v/>
      </c>
      <c r="CX12" s="4" t="str">
        <f>IF(ISNUMBER(CJ12), IF($BV12&gt;VLOOKUP('Gene Table'!$G$2,'Array Content'!$A$2:$B$3,2,FALSE),IF(CJ12&lt;-$BV12,"mutant","WT"),IF(CJ12&lt;-VLOOKUP('Gene Table'!$G$2,'Array Content'!$A$2:$B$3,2,FALSE),"Mutant","WT")),"")</f>
        <v/>
      </c>
      <c r="CY12" s="4" t="str">
        <f>IF(ISNUMBER(CK12), IF($BV12&gt;VLOOKUP('Gene Table'!$G$2,'Array Content'!$A$2:$B$3,2,FALSE),IF(CK12&lt;-$BV12,"mutant","WT"),IF(CK12&lt;-VLOOKUP('Gene Table'!$G$2,'Array Content'!$A$2:$B$3,2,FALSE),"Mutant","WT")),"")</f>
        <v/>
      </c>
      <c r="DA12" s="4" t="s">
        <v>47</v>
      </c>
      <c r="DB12" s="4">
        <f t="shared" si="55"/>
        <v>-2.3000000000000043</v>
      </c>
      <c r="DC12" s="4">
        <f t="shared" si="56"/>
        <v>0</v>
      </c>
      <c r="DD12" s="4" t="str">
        <f t="shared" si="57"/>
        <v/>
      </c>
      <c r="DE12" s="4" t="str">
        <f t="shared" si="58"/>
        <v/>
      </c>
      <c r="DF12" s="4" t="str">
        <f t="shared" si="59"/>
        <v/>
      </c>
      <c r="DG12" s="4" t="str">
        <f t="shared" si="60"/>
        <v/>
      </c>
      <c r="DH12" s="4" t="str">
        <f t="shared" si="61"/>
        <v/>
      </c>
      <c r="DI12" s="4" t="str">
        <f t="shared" si="62"/>
        <v/>
      </c>
      <c r="DJ12" s="4" t="str">
        <f t="shared" si="63"/>
        <v/>
      </c>
      <c r="DK12" s="4" t="str">
        <f t="shared" si="64"/>
        <v/>
      </c>
      <c r="DL12" s="4" t="str">
        <f t="shared" si="65"/>
        <v/>
      </c>
      <c r="DM12" s="4" t="str">
        <f t="shared" si="66"/>
        <v/>
      </c>
      <c r="DO12" s="4" t="s">
        <v>47</v>
      </c>
      <c r="DP12" s="4" t="str">
        <f>IF(ISNUMBER(DB12), IF($AR12&gt;VLOOKUP('Gene Table'!$G$2,'Array Content'!$A$2:$B$3,2,FALSE),IF(DB12&lt;-$AR12,"mutant","WT"),IF(DB12&lt;-VLOOKUP('Gene Table'!$G$2,'Array Content'!$A$2:$B$3,2,FALSE),"Mutant","WT")),"")</f>
        <v>Mutant</v>
      </c>
      <c r="DQ12" s="4" t="str">
        <f>IF(ISNUMBER(DC12), IF($AR12&gt;VLOOKUP('Gene Table'!$G$2,'Array Content'!$A$2:$B$3,2,FALSE),IF(DC12&lt;-$AR12,"mutant","WT"),IF(DC12&lt;-VLOOKUP('Gene Table'!$G$2,'Array Content'!$A$2:$B$3,2,FALSE),"Mutant","WT")),"")</f>
        <v>WT</v>
      </c>
      <c r="DR12" s="4" t="str">
        <f>IF(ISNUMBER(DD12), IF($AR12&gt;VLOOKUP('Gene Table'!$G$2,'Array Content'!$A$2:$B$3,2,FALSE),IF(DD12&lt;-$AR12,"mutant","WT"),IF(DD12&lt;-VLOOKUP('Gene Table'!$G$2,'Array Content'!$A$2:$B$3,2,FALSE),"Mutant","WT")),"")</f>
        <v/>
      </c>
      <c r="DS12" s="4" t="str">
        <f>IF(ISNUMBER(DE12), IF($AR12&gt;VLOOKUP('Gene Table'!$G$2,'Array Content'!$A$2:$B$3,2,FALSE),IF(DE12&lt;-$AR12,"mutant","WT"),IF(DE12&lt;-VLOOKUP('Gene Table'!$G$2,'Array Content'!$A$2:$B$3,2,FALSE),"Mutant","WT")),"")</f>
        <v/>
      </c>
      <c r="DT12" s="4" t="str">
        <f>IF(ISNUMBER(DF12), IF($AR12&gt;VLOOKUP('Gene Table'!$G$2,'Array Content'!$A$2:$B$3,2,FALSE),IF(DF12&lt;-$AR12,"mutant","WT"),IF(DF12&lt;-VLOOKUP('Gene Table'!$G$2,'Array Content'!$A$2:$B$3,2,FALSE),"Mutant","WT")),"")</f>
        <v/>
      </c>
      <c r="DU12" s="4" t="str">
        <f>IF(ISNUMBER(DG12), IF($AR12&gt;VLOOKUP('Gene Table'!$G$2,'Array Content'!$A$2:$B$3,2,FALSE),IF(DG12&lt;-$AR12,"mutant","WT"),IF(DG12&lt;-VLOOKUP('Gene Table'!$G$2,'Array Content'!$A$2:$B$3,2,FALSE),"Mutant","WT")),"")</f>
        <v/>
      </c>
      <c r="DV12" s="4" t="str">
        <f>IF(ISNUMBER(DH12), IF($AR12&gt;VLOOKUP('Gene Table'!$G$2,'Array Content'!$A$2:$B$3,2,FALSE),IF(DH12&lt;-$AR12,"mutant","WT"),IF(DH12&lt;-VLOOKUP('Gene Table'!$G$2,'Array Content'!$A$2:$B$3,2,FALSE),"Mutant","WT")),"")</f>
        <v/>
      </c>
      <c r="DW12" s="4" t="str">
        <f>IF(ISNUMBER(DI12), IF($AR12&gt;VLOOKUP('Gene Table'!$G$2,'Array Content'!$A$2:$B$3,2,FALSE),IF(DI12&lt;-$AR12,"mutant","WT"),IF(DI12&lt;-VLOOKUP('Gene Table'!$G$2,'Array Content'!$A$2:$B$3,2,FALSE),"Mutant","WT")),"")</f>
        <v/>
      </c>
      <c r="DX12" s="4" t="str">
        <f>IF(ISNUMBER(DJ12), IF($AR12&gt;VLOOKUP('Gene Table'!$G$2,'Array Content'!$A$2:$B$3,2,FALSE),IF(DJ12&lt;-$AR12,"mutant","WT"),IF(DJ12&lt;-VLOOKUP('Gene Table'!$G$2,'Array Content'!$A$2:$B$3,2,FALSE),"Mutant","WT")),"")</f>
        <v/>
      </c>
      <c r="DY12" s="4" t="str">
        <f>IF(ISNUMBER(DK12), IF($AR12&gt;VLOOKUP('Gene Table'!$G$2,'Array Content'!$A$2:$B$3,2,FALSE),IF(DK12&lt;-$AR12,"mutant","WT"),IF(DK12&lt;-VLOOKUP('Gene Table'!$G$2,'Array Content'!$A$2:$B$3,2,FALSE),"Mutant","WT")),"")</f>
        <v/>
      </c>
      <c r="DZ12" s="4" t="str">
        <f>IF(ISNUMBER(DL12), IF($AR12&gt;VLOOKUP('Gene Table'!$G$2,'Array Content'!$A$2:$B$3,2,FALSE),IF(DL12&lt;-$AR12,"mutant","WT"),IF(DL12&lt;-VLOOKUP('Gene Table'!$G$2,'Array Content'!$A$2:$B$3,2,FALSE),"Mutant","WT")),"")</f>
        <v/>
      </c>
      <c r="EA12" s="4" t="str">
        <f>IF(ISNUMBER(DM12), IF($AR12&gt;VLOOKUP('Gene Table'!$G$2,'Array Content'!$A$2:$B$3,2,FALSE),IF(DM12&lt;-$AR12,"mutant","WT"),IF(DM12&lt;-VLOOKUP('Gene Table'!$G$2,'Array Content'!$A$2:$B$3,2,FALSE),"Mutant","WT")),"")</f>
        <v/>
      </c>
      <c r="EC12" s="4" t="s">
        <v>47</v>
      </c>
      <c r="ED12" s="4" t="str">
        <f>IF('Gene Table'!$D12="copy number",D12,"")</f>
        <v/>
      </c>
      <c r="EE12" s="4" t="str">
        <f>IF('Gene Table'!$D12="copy number",E12,"")</f>
        <v/>
      </c>
      <c r="EF12" s="4" t="str">
        <f>IF('Gene Table'!$D12="copy number",F12,"")</f>
        <v/>
      </c>
      <c r="EG12" s="4" t="str">
        <f>IF('Gene Table'!$D12="copy number",G12,"")</f>
        <v/>
      </c>
      <c r="EH12" s="4" t="str">
        <f>IF('Gene Table'!$D12="copy number",H12,"")</f>
        <v/>
      </c>
      <c r="EI12" s="4" t="str">
        <f>IF('Gene Table'!$D12="copy number",I12,"")</f>
        <v/>
      </c>
      <c r="EJ12" s="4" t="str">
        <f>IF('Gene Table'!$D12="copy number",J12,"")</f>
        <v/>
      </c>
      <c r="EK12" s="4" t="str">
        <f>IF('Gene Table'!$D12="copy number",K12,"")</f>
        <v/>
      </c>
      <c r="EL12" s="4" t="str">
        <f>IF('Gene Table'!$D12="copy number",L12,"")</f>
        <v/>
      </c>
      <c r="EM12" s="4" t="str">
        <f>IF('Gene Table'!$D12="copy number",M12,"")</f>
        <v/>
      </c>
      <c r="EN12" s="4" t="str">
        <f>IF('Gene Table'!$D12="copy number",N12,"")</f>
        <v/>
      </c>
      <c r="EO12" s="4" t="str">
        <f>IF('Gene Table'!$D12="copy number",O12,"")</f>
        <v/>
      </c>
      <c r="EQ12" s="4" t="s">
        <v>47</v>
      </c>
      <c r="ER12" s="4" t="str">
        <f>IF('Gene Table'!$D12="copy number",R12,"")</f>
        <v/>
      </c>
      <c r="ES12" s="4" t="str">
        <f>IF('Gene Table'!$D12="copy number",S12,"")</f>
        <v/>
      </c>
      <c r="ET12" s="4" t="str">
        <f>IF('Gene Table'!$D12="copy number",T12,"")</f>
        <v/>
      </c>
      <c r="EU12" s="4" t="str">
        <f>IF('Gene Table'!$D12="copy number",U12,"")</f>
        <v/>
      </c>
      <c r="EV12" s="4" t="str">
        <f>IF('Gene Table'!$D12="copy number",V12,"")</f>
        <v/>
      </c>
      <c r="EW12" s="4" t="str">
        <f>IF('Gene Table'!$D12="copy number",W12,"")</f>
        <v/>
      </c>
      <c r="EX12" s="4" t="str">
        <f>IF('Gene Table'!$D12="copy number",X12,"")</f>
        <v/>
      </c>
      <c r="EY12" s="4" t="str">
        <f>IF('Gene Table'!$D12="copy number",Y12,"")</f>
        <v/>
      </c>
      <c r="EZ12" s="4" t="str">
        <f>IF('Gene Table'!$D12="copy number",Z12,"")</f>
        <v/>
      </c>
      <c r="FA12" s="4" t="str">
        <f>IF('Gene Table'!$D12="copy number",AA12,"")</f>
        <v/>
      </c>
      <c r="FB12" s="4" t="str">
        <f>IF('Gene Table'!$D12="copy number",AB12,"")</f>
        <v/>
      </c>
      <c r="FC12" s="4" t="str">
        <f>IF('Gene Table'!$D12="copy number",AC12,"")</f>
        <v/>
      </c>
      <c r="FE12" s="4" t="s">
        <v>47</v>
      </c>
      <c r="FF12" s="4" t="str">
        <f>IF('Gene Table'!$C12="SMPC",D12,"")</f>
        <v/>
      </c>
      <c r="FG12" s="4" t="str">
        <f>IF('Gene Table'!$C12="SMPC",E12,"")</f>
        <v/>
      </c>
      <c r="FH12" s="4" t="str">
        <f>IF('Gene Table'!$C12="SMPC",F12,"")</f>
        <v/>
      </c>
      <c r="FI12" s="4" t="str">
        <f>IF('Gene Table'!$C12="SMPC",G12,"")</f>
        <v/>
      </c>
      <c r="FJ12" s="4" t="str">
        <f>IF('Gene Table'!$C12="SMPC",H12,"")</f>
        <v/>
      </c>
      <c r="FK12" s="4" t="str">
        <f>IF('Gene Table'!$C12="SMPC",I12,"")</f>
        <v/>
      </c>
      <c r="FL12" s="4" t="str">
        <f>IF('Gene Table'!$C12="SMPC",J12,"")</f>
        <v/>
      </c>
      <c r="FM12" s="4" t="str">
        <f>IF('Gene Table'!$C12="SMPC",K12,"")</f>
        <v/>
      </c>
      <c r="FN12" s="4" t="str">
        <f>IF('Gene Table'!$C12="SMPC",L12,"")</f>
        <v/>
      </c>
      <c r="FO12" s="4" t="str">
        <f>IF('Gene Table'!$C12="SMPC",M12,"")</f>
        <v/>
      </c>
      <c r="FP12" s="4" t="str">
        <f>IF('Gene Table'!$C12="SMPC",N12,"")</f>
        <v/>
      </c>
      <c r="FQ12" s="4" t="str">
        <f>IF('Gene Table'!$C12="SMPC",O12,"")</f>
        <v/>
      </c>
      <c r="FS12" s="4" t="s">
        <v>47</v>
      </c>
      <c r="FT12" s="4" t="str">
        <f>IF('Gene Table'!$C12="SMPC",R12,"")</f>
        <v/>
      </c>
      <c r="FU12" s="4" t="str">
        <f>IF('Gene Table'!$C12="SMPC",S12,"")</f>
        <v/>
      </c>
      <c r="FV12" s="4" t="str">
        <f>IF('Gene Table'!$C12="SMPC",T12,"")</f>
        <v/>
      </c>
      <c r="FW12" s="4" t="str">
        <f>IF('Gene Table'!$C12="SMPC",U12,"")</f>
        <v/>
      </c>
      <c r="FX12" s="4" t="str">
        <f>IF('Gene Table'!$C12="SMPC",V12,"")</f>
        <v/>
      </c>
      <c r="FY12" s="4" t="str">
        <f>IF('Gene Table'!$C12="SMPC",W12,"")</f>
        <v/>
      </c>
      <c r="FZ12" s="4" t="str">
        <f>IF('Gene Table'!$C12="SMPC",X12,"")</f>
        <v/>
      </c>
      <c r="GA12" s="4" t="str">
        <f>IF('Gene Table'!$C12="SMPC",Y12,"")</f>
        <v/>
      </c>
      <c r="GB12" s="4" t="str">
        <f>IF('Gene Table'!$C12="SMPC",Z12,"")</f>
        <v/>
      </c>
      <c r="GC12" s="4" t="str">
        <f>IF('Gene Table'!$C12="SMPC",AA12,"")</f>
        <v/>
      </c>
      <c r="GD12" s="4" t="str">
        <f>IF('Gene Table'!$C12="SMPC",AB12,"")</f>
        <v/>
      </c>
      <c r="GE12" s="4" t="str">
        <f>IF('Gene Table'!$C12="SMPC",AC12,"")</f>
        <v/>
      </c>
    </row>
    <row r="13" spans="1:187" ht="15" customHeight="1" x14ac:dyDescent="0.25">
      <c r="A13" s="4" t="str">
        <f>'Gene Table'!C13&amp;":"&amp;'Gene Table'!D13</f>
        <v>APC:c.3921_3925delAAAAG</v>
      </c>
      <c r="B13" s="4">
        <f>IF('Gene Table'!$G$5="NO",IF(ISNUMBER(MATCH('Gene Table'!E13,'Array Content'!$M$2:$M$941,0)),VLOOKUP('Gene Table'!E13,'Array Content'!$M$2:$O$941,2,FALSE),35),IF('Gene Table'!$G$5="YES",IF(ISNUMBER(MATCH('Gene Table'!E13,'Array Content'!$M$2:$M$941,0)),VLOOKUP('Gene Table'!E13,'Array Content'!$M$2:$O$941,3,FALSE),35),"OOPS"))</f>
        <v>37</v>
      </c>
      <c r="C13" s="4" t="s">
        <v>51</v>
      </c>
      <c r="D13" s="29">
        <f>IF('Control Sample Data'!D12="","",IF(SUM('Control Sample Data'!D$2:D$97)&gt;10,IF(AND(ISNUMBER('Control Sample Data'!D12),'Control Sample Data'!D12&lt;$B13, 'Control Sample Data'!D12&gt;0),'Control Sample Data'!D12,$B13),""))</f>
        <v>35</v>
      </c>
      <c r="E13" s="29">
        <f>IF('Control Sample Data'!E12="","",IF(SUM('Control Sample Data'!E$2:E$97)&gt;10,IF(AND(ISNUMBER('Control Sample Data'!E12),'Control Sample Data'!E12&lt;$B13, 'Control Sample Data'!E12&gt;0),'Control Sample Data'!E12,$B13),""))</f>
        <v>35</v>
      </c>
      <c r="F13" s="29" t="str">
        <f>IF('Control Sample Data'!F12="","",IF(SUM('Control Sample Data'!F$2:F$97)&gt;10,IF(AND(ISNUMBER('Control Sample Data'!F12),'Control Sample Data'!F12&lt;$B13, 'Control Sample Data'!F12&gt;0),'Control Sample Data'!F12,$B13),""))</f>
        <v/>
      </c>
      <c r="G13" s="29" t="str">
        <f>IF('Control Sample Data'!G12="","",IF(SUM('Control Sample Data'!G$2:G$97)&gt;10,IF(AND(ISNUMBER('Control Sample Data'!G12),'Control Sample Data'!G12&lt;$B13, 'Control Sample Data'!G12&gt;0),'Control Sample Data'!G12,$B13),""))</f>
        <v/>
      </c>
      <c r="H13" s="29" t="str">
        <f>IF('Control Sample Data'!H12="","",IF(SUM('Control Sample Data'!H$2:H$97)&gt;10,IF(AND(ISNUMBER('Control Sample Data'!H12),'Control Sample Data'!H12&lt;$B13, 'Control Sample Data'!H12&gt;0),'Control Sample Data'!H12,$B13),""))</f>
        <v/>
      </c>
      <c r="I13" s="29" t="str">
        <f>IF('Control Sample Data'!I12="","",IF(SUM('Control Sample Data'!I$2:I$97)&gt;10,IF(AND(ISNUMBER('Control Sample Data'!I12),'Control Sample Data'!I12&lt;$B13, 'Control Sample Data'!I12&gt;0),'Control Sample Data'!I12,$B13),""))</f>
        <v/>
      </c>
      <c r="J13" s="29" t="str">
        <f>IF('Control Sample Data'!J12="","",IF(SUM('Control Sample Data'!J$2:J$97)&gt;10,IF(AND(ISNUMBER('Control Sample Data'!J12),'Control Sample Data'!J12&lt;$B13, 'Control Sample Data'!J12&gt;0),'Control Sample Data'!J12,$B13),""))</f>
        <v/>
      </c>
      <c r="K13" s="29" t="str">
        <f>IF('Control Sample Data'!K12="","",IF(SUM('Control Sample Data'!K$2:K$97)&gt;10,IF(AND(ISNUMBER('Control Sample Data'!K12),'Control Sample Data'!K12&lt;$B13, 'Control Sample Data'!K12&gt;0),'Control Sample Data'!K12,$B13),""))</f>
        <v/>
      </c>
      <c r="L13" s="29" t="str">
        <f>IF('Control Sample Data'!L12="","",IF(SUM('Control Sample Data'!L$2:L$97)&gt;10,IF(AND(ISNUMBER('Control Sample Data'!L12),'Control Sample Data'!L12&lt;$B13, 'Control Sample Data'!L12&gt;0),'Control Sample Data'!L12,$B13),""))</f>
        <v/>
      </c>
      <c r="M13" s="29" t="str">
        <f>IF('Control Sample Data'!M12="","",IF(SUM('Control Sample Data'!M$2:M$97)&gt;10,IF(AND(ISNUMBER('Control Sample Data'!M12),'Control Sample Data'!M12&lt;$B13, 'Control Sample Data'!M12&gt;0),'Control Sample Data'!M12,$B13),""))</f>
        <v/>
      </c>
      <c r="N13" s="29" t="str">
        <f>IF('Control Sample Data'!N12="","",IF(SUM('Control Sample Data'!N$2:N$97)&gt;10,IF(AND(ISNUMBER('Control Sample Data'!N12),'Control Sample Data'!N12&lt;$B13, 'Control Sample Data'!N12&gt;0),'Control Sample Data'!N12,$B13),""))</f>
        <v/>
      </c>
      <c r="O13" s="29" t="str">
        <f>IF('Control Sample Data'!O12="","",IF(SUM('Control Sample Data'!O$2:O$97)&gt;10,IF(AND(ISNUMBER('Control Sample Data'!O12),'Control Sample Data'!O12&lt;$B13, 'Control Sample Data'!O12&gt;0),'Control Sample Data'!O12,$B13),""))</f>
        <v/>
      </c>
      <c r="Q13" s="4" t="s">
        <v>51</v>
      </c>
      <c r="R13" s="29">
        <f>IF('Test Sample Data'!D12="","",IF(SUM('Test Sample Data'!D$2:D$97)&gt;10,IF(AND(ISNUMBER('Test Sample Data'!D12),'Test Sample Data'!D12&lt;$B13, 'Test Sample Data'!D12&gt;0),'Test Sample Data'!D12,$B13),""))</f>
        <v>33.69</v>
      </c>
      <c r="S13" s="29">
        <f>IF('Test Sample Data'!E12="","",IF(SUM('Test Sample Data'!E$2:E$97)&gt;10,IF(AND(ISNUMBER('Test Sample Data'!E12),'Test Sample Data'!E12&lt;$B13, 'Test Sample Data'!E12&gt;0),'Test Sample Data'!E12,$B13),""))</f>
        <v>35</v>
      </c>
      <c r="T13" s="29" t="str">
        <f>IF('Test Sample Data'!F12="","",IF(SUM('Test Sample Data'!F$2:F$97)&gt;10,IF(AND(ISNUMBER('Test Sample Data'!F12),'Test Sample Data'!F12&lt;$B13, 'Test Sample Data'!F12&gt;0),'Test Sample Data'!F12,$B13),""))</f>
        <v/>
      </c>
      <c r="U13" s="29" t="str">
        <f>IF('Test Sample Data'!G12="","",IF(SUM('Test Sample Data'!G$2:G$97)&gt;10,IF(AND(ISNUMBER('Test Sample Data'!G12),'Test Sample Data'!G12&lt;$B13, 'Test Sample Data'!G12&gt;0),'Test Sample Data'!G12,$B13),""))</f>
        <v/>
      </c>
      <c r="V13" s="29" t="str">
        <f>IF('Test Sample Data'!H12="","",IF(SUM('Test Sample Data'!H$2:H$97)&gt;10,IF(AND(ISNUMBER('Test Sample Data'!H12),'Test Sample Data'!H12&lt;$B13, 'Test Sample Data'!H12&gt;0),'Test Sample Data'!H12,$B13),""))</f>
        <v/>
      </c>
      <c r="W13" s="29" t="str">
        <f>IF('Test Sample Data'!I12="","",IF(SUM('Test Sample Data'!I$2:I$97)&gt;10,IF(AND(ISNUMBER('Test Sample Data'!I12),'Test Sample Data'!I12&lt;$B13, 'Test Sample Data'!I12&gt;0),'Test Sample Data'!I12,$B13),""))</f>
        <v/>
      </c>
      <c r="X13" s="29" t="str">
        <f>IF('Test Sample Data'!J12="","",IF(SUM('Test Sample Data'!J$2:J$97)&gt;10,IF(AND(ISNUMBER('Test Sample Data'!J12),'Test Sample Data'!J12&lt;$B13, 'Test Sample Data'!J12&gt;0),'Test Sample Data'!J12,$B13),""))</f>
        <v/>
      </c>
      <c r="Y13" s="29" t="str">
        <f>IF('Test Sample Data'!K12="","",IF(SUM('Test Sample Data'!K$2:K$97)&gt;10,IF(AND(ISNUMBER('Test Sample Data'!K12),'Test Sample Data'!K12&lt;$B13, 'Test Sample Data'!K12&gt;0),'Test Sample Data'!K12,$B13),""))</f>
        <v/>
      </c>
      <c r="Z13" s="29" t="str">
        <f>IF('Test Sample Data'!L12="","",IF(SUM('Test Sample Data'!L$2:L$97)&gt;10,IF(AND(ISNUMBER('Test Sample Data'!L12),'Test Sample Data'!L12&lt;$B13, 'Test Sample Data'!L12&gt;0),'Test Sample Data'!L12,$B13),""))</f>
        <v/>
      </c>
      <c r="AA13" s="29" t="str">
        <f>IF('Test Sample Data'!M12="","",IF(SUM('Test Sample Data'!M$2:M$97)&gt;10,IF(AND(ISNUMBER('Test Sample Data'!M12),'Test Sample Data'!M12&lt;$B13, 'Test Sample Data'!M12&gt;0),'Test Sample Data'!M12,$B13),""))</f>
        <v/>
      </c>
      <c r="AB13" s="29" t="str">
        <f>IF('Test Sample Data'!N12="","",IF(SUM('Test Sample Data'!N$2:N$97)&gt;10,IF(AND(ISNUMBER('Test Sample Data'!N12),'Test Sample Data'!N12&lt;$B13, 'Test Sample Data'!N12&gt;0),'Test Sample Data'!N12,$B13),""))</f>
        <v/>
      </c>
      <c r="AC13" s="29" t="str">
        <f>IF('Test Sample Data'!O12="","",IF(SUM('Test Sample Data'!O$2:O$97)&gt;10,IF(AND(ISNUMBER('Test Sample Data'!O12),'Test Sample Data'!O12&lt;$B13, 'Test Sample Data'!O12&gt;0),'Test Sample Data'!O12,$B13),""))</f>
        <v/>
      </c>
      <c r="AE13" s="4" t="s">
        <v>51</v>
      </c>
      <c r="AF13" s="4">
        <f t="shared" si="3"/>
        <v>9</v>
      </c>
      <c r="AG13" s="4">
        <f t="shared" si="4"/>
        <v>9</v>
      </c>
      <c r="AH13" s="4" t="str">
        <f t="shared" si="5"/>
        <v/>
      </c>
      <c r="AI13" s="4" t="str">
        <f t="shared" si="6"/>
        <v/>
      </c>
      <c r="AJ13" s="4" t="str">
        <f t="shared" si="7"/>
        <v/>
      </c>
      <c r="AK13" s="4" t="str">
        <f t="shared" si="8"/>
        <v/>
      </c>
      <c r="AL13" s="4" t="str">
        <f t="shared" si="9"/>
        <v/>
      </c>
      <c r="AM13" s="4" t="str">
        <f t="shared" si="10"/>
        <v/>
      </c>
      <c r="AN13" s="4" t="str">
        <f t="shared" si="11"/>
        <v/>
      </c>
      <c r="AO13" s="4" t="str">
        <f t="shared" si="12"/>
        <v/>
      </c>
      <c r="AP13" s="4" t="str">
        <f t="shared" si="13"/>
        <v/>
      </c>
      <c r="AQ13" s="4" t="str">
        <f t="shared" si="14"/>
        <v/>
      </c>
      <c r="AR13" s="4">
        <f t="shared" si="15"/>
        <v>0</v>
      </c>
      <c r="AS13" s="4">
        <f t="shared" si="16"/>
        <v>9</v>
      </c>
      <c r="AU13" s="4" t="s">
        <v>51</v>
      </c>
      <c r="AV13" s="4">
        <f t="shared" si="17"/>
        <v>7.1599999999999966</v>
      </c>
      <c r="AW13" s="4">
        <f t="shared" si="18"/>
        <v>9</v>
      </c>
      <c r="AX13" s="4" t="str">
        <f t="shared" si="19"/>
        <v/>
      </c>
      <c r="AY13" s="4" t="str">
        <f t="shared" si="20"/>
        <v/>
      </c>
      <c r="AZ13" s="4" t="str">
        <f t="shared" si="21"/>
        <v/>
      </c>
      <c r="BA13" s="4" t="str">
        <f t="shared" si="22"/>
        <v/>
      </c>
      <c r="BB13" s="4" t="str">
        <f t="shared" si="23"/>
        <v/>
      </c>
      <c r="BC13" s="4" t="str">
        <f t="shared" si="24"/>
        <v/>
      </c>
      <c r="BD13" s="4" t="str">
        <f t="shared" si="25"/>
        <v/>
      </c>
      <c r="BE13" s="4" t="str">
        <f t="shared" si="26"/>
        <v/>
      </c>
      <c r="BF13" s="4" t="str">
        <f t="shared" si="27"/>
        <v/>
      </c>
      <c r="BG13" s="4" t="str">
        <f t="shared" si="28"/>
        <v/>
      </c>
      <c r="BI13" s="4" t="s">
        <v>51</v>
      </c>
      <c r="BJ13" s="4" t="str">
        <f t="shared" si="29"/>
        <v/>
      </c>
      <c r="BK13" s="4">
        <f t="shared" si="30"/>
        <v>9</v>
      </c>
      <c r="BL13" s="4" t="str">
        <f t="shared" si="31"/>
        <v/>
      </c>
      <c r="BM13" s="4" t="str">
        <f t="shared" si="32"/>
        <v/>
      </c>
      <c r="BN13" s="4" t="str">
        <f t="shared" si="33"/>
        <v/>
      </c>
      <c r="BO13" s="4" t="str">
        <f t="shared" si="34"/>
        <v/>
      </c>
      <c r="BP13" s="4" t="str">
        <f t="shared" si="35"/>
        <v/>
      </c>
      <c r="BQ13" s="4" t="str">
        <f t="shared" si="36"/>
        <v/>
      </c>
      <c r="BR13" s="4" t="str">
        <f t="shared" si="37"/>
        <v/>
      </c>
      <c r="BS13" s="4" t="str">
        <f t="shared" si="38"/>
        <v/>
      </c>
      <c r="BT13" s="4" t="str">
        <f t="shared" si="39"/>
        <v/>
      </c>
      <c r="BU13" s="4" t="str">
        <f t="shared" si="40"/>
        <v/>
      </c>
      <c r="BV13" s="4">
        <f t="shared" si="41"/>
        <v>0</v>
      </c>
      <c r="BW13" s="4">
        <f t="shared" si="42"/>
        <v>9</v>
      </c>
      <c r="BY13" s="4" t="s">
        <v>51</v>
      </c>
      <c r="BZ13" s="4">
        <f t="shared" si="43"/>
        <v>-1.8400000000000034</v>
      </c>
      <c r="CA13" s="4">
        <f t="shared" si="44"/>
        <v>0</v>
      </c>
      <c r="CB13" s="4" t="str">
        <f t="shared" si="45"/>
        <v/>
      </c>
      <c r="CC13" s="4" t="str">
        <f t="shared" si="46"/>
        <v/>
      </c>
      <c r="CD13" s="4" t="str">
        <f t="shared" si="47"/>
        <v/>
      </c>
      <c r="CE13" s="4" t="str">
        <f t="shared" si="48"/>
        <v/>
      </c>
      <c r="CF13" s="4" t="str">
        <f t="shared" si="49"/>
        <v/>
      </c>
      <c r="CG13" s="4" t="str">
        <f t="shared" si="50"/>
        <v/>
      </c>
      <c r="CH13" s="4" t="str">
        <f t="shared" si="51"/>
        <v/>
      </c>
      <c r="CI13" s="4" t="str">
        <f t="shared" si="52"/>
        <v/>
      </c>
      <c r="CJ13" s="4" t="str">
        <f t="shared" si="53"/>
        <v/>
      </c>
      <c r="CK13" s="4" t="str">
        <f t="shared" si="54"/>
        <v/>
      </c>
      <c r="CM13" s="4" t="s">
        <v>51</v>
      </c>
      <c r="CN13" s="4" t="str">
        <f>IF(ISNUMBER(BZ13), IF($BV13&gt;VLOOKUP('Gene Table'!$G$2,'Array Content'!$A$2:$B$3,2,FALSE),IF(BZ13&lt;-$BV13,"mutant","WT"),IF(BZ13&lt;-VLOOKUP('Gene Table'!$G$2,'Array Content'!$A$2:$B$3,2,FALSE),"Mutant","WT")),"")</f>
        <v>WT</v>
      </c>
      <c r="CO13" s="4" t="str">
        <f>IF(ISNUMBER(CA13), IF($BV13&gt;VLOOKUP('Gene Table'!$G$2,'Array Content'!$A$2:$B$3,2,FALSE),IF(CA13&lt;-$BV13,"mutant","WT"),IF(CA13&lt;-VLOOKUP('Gene Table'!$G$2,'Array Content'!$A$2:$B$3,2,FALSE),"Mutant","WT")),"")</f>
        <v>WT</v>
      </c>
      <c r="CP13" s="4" t="str">
        <f>IF(ISNUMBER(CB13), IF($BV13&gt;VLOOKUP('Gene Table'!$G$2,'Array Content'!$A$2:$B$3,2,FALSE),IF(CB13&lt;-$BV13,"mutant","WT"),IF(CB13&lt;-VLOOKUP('Gene Table'!$G$2,'Array Content'!$A$2:$B$3,2,FALSE),"Mutant","WT")),"")</f>
        <v/>
      </c>
      <c r="CQ13" s="4" t="str">
        <f>IF(ISNUMBER(CC13), IF($BV13&gt;VLOOKUP('Gene Table'!$G$2,'Array Content'!$A$2:$B$3,2,FALSE),IF(CC13&lt;-$BV13,"mutant","WT"),IF(CC13&lt;-VLOOKUP('Gene Table'!$G$2,'Array Content'!$A$2:$B$3,2,FALSE),"Mutant","WT")),"")</f>
        <v/>
      </c>
      <c r="CR13" s="4" t="str">
        <f>IF(ISNUMBER(CD13), IF($BV13&gt;VLOOKUP('Gene Table'!$G$2,'Array Content'!$A$2:$B$3,2,FALSE),IF(CD13&lt;-$BV13,"mutant","WT"),IF(CD13&lt;-VLOOKUP('Gene Table'!$G$2,'Array Content'!$A$2:$B$3,2,FALSE),"Mutant","WT")),"")</f>
        <v/>
      </c>
      <c r="CS13" s="4" t="str">
        <f>IF(ISNUMBER(CE13), IF($BV13&gt;VLOOKUP('Gene Table'!$G$2,'Array Content'!$A$2:$B$3,2,FALSE),IF(CE13&lt;-$BV13,"mutant","WT"),IF(CE13&lt;-VLOOKUP('Gene Table'!$G$2,'Array Content'!$A$2:$B$3,2,FALSE),"Mutant","WT")),"")</f>
        <v/>
      </c>
      <c r="CT13" s="4" t="str">
        <f>IF(ISNUMBER(CF13), IF($BV13&gt;VLOOKUP('Gene Table'!$G$2,'Array Content'!$A$2:$B$3,2,FALSE),IF(CF13&lt;-$BV13,"mutant","WT"),IF(CF13&lt;-VLOOKUP('Gene Table'!$G$2,'Array Content'!$A$2:$B$3,2,FALSE),"Mutant","WT")),"")</f>
        <v/>
      </c>
      <c r="CU13" s="4" t="str">
        <f>IF(ISNUMBER(CG13), IF($BV13&gt;VLOOKUP('Gene Table'!$G$2,'Array Content'!$A$2:$B$3,2,FALSE),IF(CG13&lt;-$BV13,"mutant","WT"),IF(CG13&lt;-VLOOKUP('Gene Table'!$G$2,'Array Content'!$A$2:$B$3,2,FALSE),"Mutant","WT")),"")</f>
        <v/>
      </c>
      <c r="CV13" s="4" t="str">
        <f>IF(ISNUMBER(CH13), IF($BV13&gt;VLOOKUP('Gene Table'!$G$2,'Array Content'!$A$2:$B$3,2,FALSE),IF(CH13&lt;-$BV13,"mutant","WT"),IF(CH13&lt;-VLOOKUP('Gene Table'!$G$2,'Array Content'!$A$2:$B$3,2,FALSE),"Mutant","WT")),"")</f>
        <v/>
      </c>
      <c r="CW13" s="4" t="str">
        <f>IF(ISNUMBER(CI13), IF($BV13&gt;VLOOKUP('Gene Table'!$G$2,'Array Content'!$A$2:$B$3,2,FALSE),IF(CI13&lt;-$BV13,"mutant","WT"),IF(CI13&lt;-VLOOKUP('Gene Table'!$G$2,'Array Content'!$A$2:$B$3,2,FALSE),"Mutant","WT")),"")</f>
        <v/>
      </c>
      <c r="CX13" s="4" t="str">
        <f>IF(ISNUMBER(CJ13), IF($BV13&gt;VLOOKUP('Gene Table'!$G$2,'Array Content'!$A$2:$B$3,2,FALSE),IF(CJ13&lt;-$BV13,"mutant","WT"),IF(CJ13&lt;-VLOOKUP('Gene Table'!$G$2,'Array Content'!$A$2:$B$3,2,FALSE),"Mutant","WT")),"")</f>
        <v/>
      </c>
      <c r="CY13" s="4" t="str">
        <f>IF(ISNUMBER(CK13), IF($BV13&gt;VLOOKUP('Gene Table'!$G$2,'Array Content'!$A$2:$B$3,2,FALSE),IF(CK13&lt;-$BV13,"mutant","WT"),IF(CK13&lt;-VLOOKUP('Gene Table'!$G$2,'Array Content'!$A$2:$B$3,2,FALSE),"Mutant","WT")),"")</f>
        <v/>
      </c>
      <c r="DA13" s="4" t="s">
        <v>51</v>
      </c>
      <c r="DB13" s="4">
        <f t="shared" si="55"/>
        <v>-1.8400000000000034</v>
      </c>
      <c r="DC13" s="4">
        <f t="shared" si="56"/>
        <v>0</v>
      </c>
      <c r="DD13" s="4" t="str">
        <f t="shared" si="57"/>
        <v/>
      </c>
      <c r="DE13" s="4" t="str">
        <f t="shared" si="58"/>
        <v/>
      </c>
      <c r="DF13" s="4" t="str">
        <f t="shared" si="59"/>
        <v/>
      </c>
      <c r="DG13" s="4" t="str">
        <f t="shared" si="60"/>
        <v/>
      </c>
      <c r="DH13" s="4" t="str">
        <f t="shared" si="61"/>
        <v/>
      </c>
      <c r="DI13" s="4" t="str">
        <f t="shared" si="62"/>
        <v/>
      </c>
      <c r="DJ13" s="4" t="str">
        <f t="shared" si="63"/>
        <v/>
      </c>
      <c r="DK13" s="4" t="str">
        <f t="shared" si="64"/>
        <v/>
      </c>
      <c r="DL13" s="4" t="str">
        <f t="shared" si="65"/>
        <v/>
      </c>
      <c r="DM13" s="4" t="str">
        <f t="shared" si="66"/>
        <v/>
      </c>
      <c r="DO13" s="4" t="s">
        <v>51</v>
      </c>
      <c r="DP13" s="4" t="str">
        <f>IF(ISNUMBER(DB13), IF($AR13&gt;VLOOKUP('Gene Table'!$G$2,'Array Content'!$A$2:$B$3,2,FALSE),IF(DB13&lt;-$AR13,"mutant","WT"),IF(DB13&lt;-VLOOKUP('Gene Table'!$G$2,'Array Content'!$A$2:$B$3,2,FALSE),"Mutant","WT")),"")</f>
        <v>WT</v>
      </c>
      <c r="DQ13" s="4" t="str">
        <f>IF(ISNUMBER(DC13), IF($AR13&gt;VLOOKUP('Gene Table'!$G$2,'Array Content'!$A$2:$B$3,2,FALSE),IF(DC13&lt;-$AR13,"mutant","WT"),IF(DC13&lt;-VLOOKUP('Gene Table'!$G$2,'Array Content'!$A$2:$B$3,2,FALSE),"Mutant","WT")),"")</f>
        <v>WT</v>
      </c>
      <c r="DR13" s="4" t="str">
        <f>IF(ISNUMBER(DD13), IF($AR13&gt;VLOOKUP('Gene Table'!$G$2,'Array Content'!$A$2:$B$3,2,FALSE),IF(DD13&lt;-$AR13,"mutant","WT"),IF(DD13&lt;-VLOOKUP('Gene Table'!$G$2,'Array Content'!$A$2:$B$3,2,FALSE),"Mutant","WT")),"")</f>
        <v/>
      </c>
      <c r="DS13" s="4" t="str">
        <f>IF(ISNUMBER(DE13), IF($AR13&gt;VLOOKUP('Gene Table'!$G$2,'Array Content'!$A$2:$B$3,2,FALSE),IF(DE13&lt;-$AR13,"mutant","WT"),IF(DE13&lt;-VLOOKUP('Gene Table'!$G$2,'Array Content'!$A$2:$B$3,2,FALSE),"Mutant","WT")),"")</f>
        <v/>
      </c>
      <c r="DT13" s="4" t="str">
        <f>IF(ISNUMBER(DF13), IF($AR13&gt;VLOOKUP('Gene Table'!$G$2,'Array Content'!$A$2:$B$3,2,FALSE),IF(DF13&lt;-$AR13,"mutant","WT"),IF(DF13&lt;-VLOOKUP('Gene Table'!$G$2,'Array Content'!$A$2:$B$3,2,FALSE),"Mutant","WT")),"")</f>
        <v/>
      </c>
      <c r="DU13" s="4" t="str">
        <f>IF(ISNUMBER(DG13), IF($AR13&gt;VLOOKUP('Gene Table'!$G$2,'Array Content'!$A$2:$B$3,2,FALSE),IF(DG13&lt;-$AR13,"mutant","WT"),IF(DG13&lt;-VLOOKUP('Gene Table'!$G$2,'Array Content'!$A$2:$B$3,2,FALSE),"Mutant","WT")),"")</f>
        <v/>
      </c>
      <c r="DV13" s="4" t="str">
        <f>IF(ISNUMBER(DH13), IF($AR13&gt;VLOOKUP('Gene Table'!$G$2,'Array Content'!$A$2:$B$3,2,FALSE),IF(DH13&lt;-$AR13,"mutant","WT"),IF(DH13&lt;-VLOOKUP('Gene Table'!$G$2,'Array Content'!$A$2:$B$3,2,FALSE),"Mutant","WT")),"")</f>
        <v/>
      </c>
      <c r="DW13" s="4" t="str">
        <f>IF(ISNUMBER(DI13), IF($AR13&gt;VLOOKUP('Gene Table'!$G$2,'Array Content'!$A$2:$B$3,2,FALSE),IF(DI13&lt;-$AR13,"mutant","WT"),IF(DI13&lt;-VLOOKUP('Gene Table'!$G$2,'Array Content'!$A$2:$B$3,2,FALSE),"Mutant","WT")),"")</f>
        <v/>
      </c>
      <c r="DX13" s="4" t="str">
        <f>IF(ISNUMBER(DJ13), IF($AR13&gt;VLOOKUP('Gene Table'!$G$2,'Array Content'!$A$2:$B$3,2,FALSE),IF(DJ13&lt;-$AR13,"mutant","WT"),IF(DJ13&lt;-VLOOKUP('Gene Table'!$G$2,'Array Content'!$A$2:$B$3,2,FALSE),"Mutant","WT")),"")</f>
        <v/>
      </c>
      <c r="DY13" s="4" t="str">
        <f>IF(ISNUMBER(DK13), IF($AR13&gt;VLOOKUP('Gene Table'!$G$2,'Array Content'!$A$2:$B$3,2,FALSE),IF(DK13&lt;-$AR13,"mutant","WT"),IF(DK13&lt;-VLOOKUP('Gene Table'!$G$2,'Array Content'!$A$2:$B$3,2,FALSE),"Mutant","WT")),"")</f>
        <v/>
      </c>
      <c r="DZ13" s="4" t="str">
        <f>IF(ISNUMBER(DL13), IF($AR13&gt;VLOOKUP('Gene Table'!$G$2,'Array Content'!$A$2:$B$3,2,FALSE),IF(DL13&lt;-$AR13,"mutant","WT"),IF(DL13&lt;-VLOOKUP('Gene Table'!$G$2,'Array Content'!$A$2:$B$3,2,FALSE),"Mutant","WT")),"")</f>
        <v/>
      </c>
      <c r="EA13" s="4" t="str">
        <f>IF(ISNUMBER(DM13), IF($AR13&gt;VLOOKUP('Gene Table'!$G$2,'Array Content'!$A$2:$B$3,2,FALSE),IF(DM13&lt;-$AR13,"mutant","WT"),IF(DM13&lt;-VLOOKUP('Gene Table'!$G$2,'Array Content'!$A$2:$B$3,2,FALSE),"Mutant","WT")),"")</f>
        <v/>
      </c>
      <c r="EC13" s="4" t="s">
        <v>51</v>
      </c>
      <c r="ED13" s="4" t="str">
        <f>IF('Gene Table'!$D13="copy number",D13,"")</f>
        <v/>
      </c>
      <c r="EE13" s="4" t="str">
        <f>IF('Gene Table'!$D13="copy number",E13,"")</f>
        <v/>
      </c>
      <c r="EF13" s="4" t="str">
        <f>IF('Gene Table'!$D13="copy number",F13,"")</f>
        <v/>
      </c>
      <c r="EG13" s="4" t="str">
        <f>IF('Gene Table'!$D13="copy number",G13,"")</f>
        <v/>
      </c>
      <c r="EH13" s="4" t="str">
        <f>IF('Gene Table'!$D13="copy number",H13,"")</f>
        <v/>
      </c>
      <c r="EI13" s="4" t="str">
        <f>IF('Gene Table'!$D13="copy number",I13,"")</f>
        <v/>
      </c>
      <c r="EJ13" s="4" t="str">
        <f>IF('Gene Table'!$D13="copy number",J13,"")</f>
        <v/>
      </c>
      <c r="EK13" s="4" t="str">
        <f>IF('Gene Table'!$D13="copy number",K13,"")</f>
        <v/>
      </c>
      <c r="EL13" s="4" t="str">
        <f>IF('Gene Table'!$D13="copy number",L13,"")</f>
        <v/>
      </c>
      <c r="EM13" s="4" t="str">
        <f>IF('Gene Table'!$D13="copy number",M13,"")</f>
        <v/>
      </c>
      <c r="EN13" s="4" t="str">
        <f>IF('Gene Table'!$D13="copy number",N13,"")</f>
        <v/>
      </c>
      <c r="EO13" s="4" t="str">
        <f>IF('Gene Table'!$D13="copy number",O13,"")</f>
        <v/>
      </c>
      <c r="EQ13" s="4" t="s">
        <v>51</v>
      </c>
      <c r="ER13" s="4" t="str">
        <f>IF('Gene Table'!$D13="copy number",R13,"")</f>
        <v/>
      </c>
      <c r="ES13" s="4" t="str">
        <f>IF('Gene Table'!$D13="copy number",S13,"")</f>
        <v/>
      </c>
      <c r="ET13" s="4" t="str">
        <f>IF('Gene Table'!$D13="copy number",T13,"")</f>
        <v/>
      </c>
      <c r="EU13" s="4" t="str">
        <f>IF('Gene Table'!$D13="copy number",U13,"")</f>
        <v/>
      </c>
      <c r="EV13" s="4" t="str">
        <f>IF('Gene Table'!$D13="copy number",V13,"")</f>
        <v/>
      </c>
      <c r="EW13" s="4" t="str">
        <f>IF('Gene Table'!$D13="copy number",W13,"")</f>
        <v/>
      </c>
      <c r="EX13" s="4" t="str">
        <f>IF('Gene Table'!$D13="copy number",X13,"")</f>
        <v/>
      </c>
      <c r="EY13" s="4" t="str">
        <f>IF('Gene Table'!$D13="copy number",Y13,"")</f>
        <v/>
      </c>
      <c r="EZ13" s="4" t="str">
        <f>IF('Gene Table'!$D13="copy number",Z13,"")</f>
        <v/>
      </c>
      <c r="FA13" s="4" t="str">
        <f>IF('Gene Table'!$D13="copy number",AA13,"")</f>
        <v/>
      </c>
      <c r="FB13" s="4" t="str">
        <f>IF('Gene Table'!$D13="copy number",AB13,"")</f>
        <v/>
      </c>
      <c r="FC13" s="4" t="str">
        <f>IF('Gene Table'!$D13="copy number",AC13,"")</f>
        <v/>
      </c>
      <c r="FE13" s="4" t="s">
        <v>51</v>
      </c>
      <c r="FF13" s="4" t="str">
        <f>IF('Gene Table'!$C13="SMPC",D13,"")</f>
        <v/>
      </c>
      <c r="FG13" s="4" t="str">
        <f>IF('Gene Table'!$C13="SMPC",E13,"")</f>
        <v/>
      </c>
      <c r="FH13" s="4" t="str">
        <f>IF('Gene Table'!$C13="SMPC",F13,"")</f>
        <v/>
      </c>
      <c r="FI13" s="4" t="str">
        <f>IF('Gene Table'!$C13="SMPC",G13,"")</f>
        <v/>
      </c>
      <c r="FJ13" s="4" t="str">
        <f>IF('Gene Table'!$C13="SMPC",H13,"")</f>
        <v/>
      </c>
      <c r="FK13" s="4" t="str">
        <f>IF('Gene Table'!$C13="SMPC",I13,"")</f>
        <v/>
      </c>
      <c r="FL13" s="4" t="str">
        <f>IF('Gene Table'!$C13="SMPC",J13,"")</f>
        <v/>
      </c>
      <c r="FM13" s="4" t="str">
        <f>IF('Gene Table'!$C13="SMPC",K13,"")</f>
        <v/>
      </c>
      <c r="FN13" s="4" t="str">
        <f>IF('Gene Table'!$C13="SMPC",L13,"")</f>
        <v/>
      </c>
      <c r="FO13" s="4" t="str">
        <f>IF('Gene Table'!$C13="SMPC",M13,"")</f>
        <v/>
      </c>
      <c r="FP13" s="4" t="str">
        <f>IF('Gene Table'!$C13="SMPC",N13,"")</f>
        <v/>
      </c>
      <c r="FQ13" s="4" t="str">
        <f>IF('Gene Table'!$C13="SMPC",O13,"")</f>
        <v/>
      </c>
      <c r="FS13" s="4" t="s">
        <v>51</v>
      </c>
      <c r="FT13" s="4" t="str">
        <f>IF('Gene Table'!$C13="SMPC",R13,"")</f>
        <v/>
      </c>
      <c r="FU13" s="4" t="str">
        <f>IF('Gene Table'!$C13="SMPC",S13,"")</f>
        <v/>
      </c>
      <c r="FV13" s="4" t="str">
        <f>IF('Gene Table'!$C13="SMPC",T13,"")</f>
        <v/>
      </c>
      <c r="FW13" s="4" t="str">
        <f>IF('Gene Table'!$C13="SMPC",U13,"")</f>
        <v/>
      </c>
      <c r="FX13" s="4" t="str">
        <f>IF('Gene Table'!$C13="SMPC",V13,"")</f>
        <v/>
      </c>
      <c r="FY13" s="4" t="str">
        <f>IF('Gene Table'!$C13="SMPC",W13,"")</f>
        <v/>
      </c>
      <c r="FZ13" s="4" t="str">
        <f>IF('Gene Table'!$C13="SMPC",X13,"")</f>
        <v/>
      </c>
      <c r="GA13" s="4" t="str">
        <f>IF('Gene Table'!$C13="SMPC",Y13,"")</f>
        <v/>
      </c>
      <c r="GB13" s="4" t="str">
        <f>IF('Gene Table'!$C13="SMPC",Z13,"")</f>
        <v/>
      </c>
      <c r="GC13" s="4" t="str">
        <f>IF('Gene Table'!$C13="SMPC",AA13,"")</f>
        <v/>
      </c>
      <c r="GD13" s="4" t="str">
        <f>IF('Gene Table'!$C13="SMPC",AB13,"")</f>
        <v/>
      </c>
      <c r="GE13" s="4" t="str">
        <f>IF('Gene Table'!$C13="SMPC",AC13,"")</f>
        <v/>
      </c>
    </row>
    <row r="14" spans="1:187" ht="15" customHeight="1" x14ac:dyDescent="0.25">
      <c r="A14" s="4" t="str">
        <f>'Gene Table'!C14&amp;":"&amp;'Gene Table'!D14</f>
        <v>APC:c.3922A&gt;T</v>
      </c>
      <c r="B14" s="4">
        <f>IF('Gene Table'!$G$5="NO",IF(ISNUMBER(MATCH('Gene Table'!E14,'Array Content'!$M$2:$M$941,0)),VLOOKUP('Gene Table'!E14,'Array Content'!$M$2:$O$941,2,FALSE),35),IF('Gene Table'!$G$5="YES",IF(ISNUMBER(MATCH('Gene Table'!E14,'Array Content'!$M$2:$M$941,0)),VLOOKUP('Gene Table'!E14,'Array Content'!$M$2:$O$941,3,FALSE),35),"OOPS"))</f>
        <v>37</v>
      </c>
      <c r="C14" s="4" t="s">
        <v>54</v>
      </c>
      <c r="D14" s="29">
        <f>IF('Control Sample Data'!D13="","",IF(SUM('Control Sample Data'!D$2:D$97)&gt;10,IF(AND(ISNUMBER('Control Sample Data'!D13),'Control Sample Data'!D13&lt;$B14, 'Control Sample Data'!D13&gt;0),'Control Sample Data'!D13,$B14),""))</f>
        <v>35</v>
      </c>
      <c r="E14" s="29">
        <f>IF('Control Sample Data'!E13="","",IF(SUM('Control Sample Data'!E$2:E$97)&gt;10,IF(AND(ISNUMBER('Control Sample Data'!E13),'Control Sample Data'!E13&lt;$B14, 'Control Sample Data'!E13&gt;0),'Control Sample Data'!E13,$B14),""))</f>
        <v>35</v>
      </c>
      <c r="F14" s="29" t="str">
        <f>IF('Control Sample Data'!F13="","",IF(SUM('Control Sample Data'!F$2:F$97)&gt;10,IF(AND(ISNUMBER('Control Sample Data'!F13),'Control Sample Data'!F13&lt;$B14, 'Control Sample Data'!F13&gt;0),'Control Sample Data'!F13,$B14),""))</f>
        <v/>
      </c>
      <c r="G14" s="29" t="str">
        <f>IF('Control Sample Data'!G13="","",IF(SUM('Control Sample Data'!G$2:G$97)&gt;10,IF(AND(ISNUMBER('Control Sample Data'!G13),'Control Sample Data'!G13&lt;$B14, 'Control Sample Data'!G13&gt;0),'Control Sample Data'!G13,$B14),""))</f>
        <v/>
      </c>
      <c r="H14" s="29" t="str">
        <f>IF('Control Sample Data'!H13="","",IF(SUM('Control Sample Data'!H$2:H$97)&gt;10,IF(AND(ISNUMBER('Control Sample Data'!H13),'Control Sample Data'!H13&lt;$B14, 'Control Sample Data'!H13&gt;0),'Control Sample Data'!H13,$B14),""))</f>
        <v/>
      </c>
      <c r="I14" s="29" t="str">
        <f>IF('Control Sample Data'!I13="","",IF(SUM('Control Sample Data'!I$2:I$97)&gt;10,IF(AND(ISNUMBER('Control Sample Data'!I13),'Control Sample Data'!I13&lt;$B14, 'Control Sample Data'!I13&gt;0),'Control Sample Data'!I13,$B14),""))</f>
        <v/>
      </c>
      <c r="J14" s="29" t="str">
        <f>IF('Control Sample Data'!J13="","",IF(SUM('Control Sample Data'!J$2:J$97)&gt;10,IF(AND(ISNUMBER('Control Sample Data'!J13),'Control Sample Data'!J13&lt;$B14, 'Control Sample Data'!J13&gt;0),'Control Sample Data'!J13,$B14),""))</f>
        <v/>
      </c>
      <c r="K14" s="29" t="str">
        <f>IF('Control Sample Data'!K13="","",IF(SUM('Control Sample Data'!K$2:K$97)&gt;10,IF(AND(ISNUMBER('Control Sample Data'!K13),'Control Sample Data'!K13&lt;$B14, 'Control Sample Data'!K13&gt;0),'Control Sample Data'!K13,$B14),""))</f>
        <v/>
      </c>
      <c r="L14" s="29" t="str">
        <f>IF('Control Sample Data'!L13="","",IF(SUM('Control Sample Data'!L$2:L$97)&gt;10,IF(AND(ISNUMBER('Control Sample Data'!L13),'Control Sample Data'!L13&lt;$B14, 'Control Sample Data'!L13&gt;0),'Control Sample Data'!L13,$B14),""))</f>
        <v/>
      </c>
      <c r="M14" s="29" t="str">
        <f>IF('Control Sample Data'!M13="","",IF(SUM('Control Sample Data'!M$2:M$97)&gt;10,IF(AND(ISNUMBER('Control Sample Data'!M13),'Control Sample Data'!M13&lt;$B14, 'Control Sample Data'!M13&gt;0),'Control Sample Data'!M13,$B14),""))</f>
        <v/>
      </c>
      <c r="N14" s="29" t="str">
        <f>IF('Control Sample Data'!N13="","",IF(SUM('Control Sample Data'!N$2:N$97)&gt;10,IF(AND(ISNUMBER('Control Sample Data'!N13),'Control Sample Data'!N13&lt;$B14, 'Control Sample Data'!N13&gt;0),'Control Sample Data'!N13,$B14),""))</f>
        <v/>
      </c>
      <c r="O14" s="29" t="str">
        <f>IF('Control Sample Data'!O13="","",IF(SUM('Control Sample Data'!O$2:O$97)&gt;10,IF(AND(ISNUMBER('Control Sample Data'!O13),'Control Sample Data'!O13&lt;$B14, 'Control Sample Data'!O13&gt;0),'Control Sample Data'!O13,$B14),""))</f>
        <v/>
      </c>
      <c r="Q14" s="4" t="s">
        <v>54</v>
      </c>
      <c r="R14" s="29">
        <f>IF('Test Sample Data'!D13="","",IF(SUM('Test Sample Data'!D$2:D$97)&gt;10,IF(AND(ISNUMBER('Test Sample Data'!D13),'Test Sample Data'!D13&lt;$B14, 'Test Sample Data'!D13&gt;0),'Test Sample Data'!D13,$B14),""))</f>
        <v>35</v>
      </c>
      <c r="S14" s="29">
        <f>IF('Test Sample Data'!E13="","",IF(SUM('Test Sample Data'!E$2:E$97)&gt;10,IF(AND(ISNUMBER('Test Sample Data'!E13),'Test Sample Data'!E13&lt;$B14, 'Test Sample Data'!E13&gt;0),'Test Sample Data'!E13,$B14),""))</f>
        <v>35</v>
      </c>
      <c r="T14" s="29" t="str">
        <f>IF('Test Sample Data'!F13="","",IF(SUM('Test Sample Data'!F$2:F$97)&gt;10,IF(AND(ISNUMBER('Test Sample Data'!F13),'Test Sample Data'!F13&lt;$B14, 'Test Sample Data'!F13&gt;0),'Test Sample Data'!F13,$B14),""))</f>
        <v/>
      </c>
      <c r="U14" s="29" t="str">
        <f>IF('Test Sample Data'!G13="","",IF(SUM('Test Sample Data'!G$2:G$97)&gt;10,IF(AND(ISNUMBER('Test Sample Data'!G13),'Test Sample Data'!G13&lt;$B14, 'Test Sample Data'!G13&gt;0),'Test Sample Data'!G13,$B14),""))</f>
        <v/>
      </c>
      <c r="V14" s="29" t="str">
        <f>IF('Test Sample Data'!H13="","",IF(SUM('Test Sample Data'!H$2:H$97)&gt;10,IF(AND(ISNUMBER('Test Sample Data'!H13),'Test Sample Data'!H13&lt;$B14, 'Test Sample Data'!H13&gt;0),'Test Sample Data'!H13,$B14),""))</f>
        <v/>
      </c>
      <c r="W14" s="29" t="str">
        <f>IF('Test Sample Data'!I13="","",IF(SUM('Test Sample Data'!I$2:I$97)&gt;10,IF(AND(ISNUMBER('Test Sample Data'!I13),'Test Sample Data'!I13&lt;$B14, 'Test Sample Data'!I13&gt;0),'Test Sample Data'!I13,$B14),""))</f>
        <v/>
      </c>
      <c r="X14" s="29" t="str">
        <f>IF('Test Sample Data'!J13="","",IF(SUM('Test Sample Data'!J$2:J$97)&gt;10,IF(AND(ISNUMBER('Test Sample Data'!J13),'Test Sample Data'!J13&lt;$B14, 'Test Sample Data'!J13&gt;0),'Test Sample Data'!J13,$B14),""))</f>
        <v/>
      </c>
      <c r="Y14" s="29" t="str">
        <f>IF('Test Sample Data'!K13="","",IF(SUM('Test Sample Data'!K$2:K$97)&gt;10,IF(AND(ISNUMBER('Test Sample Data'!K13),'Test Sample Data'!K13&lt;$B14, 'Test Sample Data'!K13&gt;0),'Test Sample Data'!K13,$B14),""))</f>
        <v/>
      </c>
      <c r="Z14" s="29" t="str">
        <f>IF('Test Sample Data'!L13="","",IF(SUM('Test Sample Data'!L$2:L$97)&gt;10,IF(AND(ISNUMBER('Test Sample Data'!L13),'Test Sample Data'!L13&lt;$B14, 'Test Sample Data'!L13&gt;0),'Test Sample Data'!L13,$B14),""))</f>
        <v/>
      </c>
      <c r="AA14" s="29" t="str">
        <f>IF('Test Sample Data'!M13="","",IF(SUM('Test Sample Data'!M$2:M$97)&gt;10,IF(AND(ISNUMBER('Test Sample Data'!M13),'Test Sample Data'!M13&lt;$B14, 'Test Sample Data'!M13&gt;0),'Test Sample Data'!M13,$B14),""))</f>
        <v/>
      </c>
      <c r="AB14" s="29" t="str">
        <f>IF('Test Sample Data'!N13="","",IF(SUM('Test Sample Data'!N$2:N$97)&gt;10,IF(AND(ISNUMBER('Test Sample Data'!N13),'Test Sample Data'!N13&lt;$B14, 'Test Sample Data'!N13&gt;0),'Test Sample Data'!N13,$B14),""))</f>
        <v/>
      </c>
      <c r="AC14" s="29" t="str">
        <f>IF('Test Sample Data'!O13="","",IF(SUM('Test Sample Data'!O$2:O$97)&gt;10,IF(AND(ISNUMBER('Test Sample Data'!O13),'Test Sample Data'!O13&lt;$B14, 'Test Sample Data'!O13&gt;0),'Test Sample Data'!O13,$B14),""))</f>
        <v/>
      </c>
      <c r="AE14" s="4" t="s">
        <v>54</v>
      </c>
      <c r="AF14" s="4">
        <f t="shared" si="3"/>
        <v>9</v>
      </c>
      <c r="AG14" s="4">
        <f t="shared" si="4"/>
        <v>9</v>
      </c>
      <c r="AH14" s="4" t="str">
        <f t="shared" si="5"/>
        <v/>
      </c>
      <c r="AI14" s="4" t="str">
        <f t="shared" si="6"/>
        <v/>
      </c>
      <c r="AJ14" s="4" t="str">
        <f t="shared" si="7"/>
        <v/>
      </c>
      <c r="AK14" s="4" t="str">
        <f t="shared" si="8"/>
        <v/>
      </c>
      <c r="AL14" s="4" t="str">
        <f t="shared" si="9"/>
        <v/>
      </c>
      <c r="AM14" s="4" t="str">
        <f t="shared" si="10"/>
        <v/>
      </c>
      <c r="AN14" s="4" t="str">
        <f t="shared" si="11"/>
        <v/>
      </c>
      <c r="AO14" s="4" t="str">
        <f t="shared" si="12"/>
        <v/>
      </c>
      <c r="AP14" s="4" t="str">
        <f t="shared" si="13"/>
        <v/>
      </c>
      <c r="AQ14" s="4" t="str">
        <f t="shared" si="14"/>
        <v/>
      </c>
      <c r="AR14" s="4">
        <f t="shared" si="15"/>
        <v>0</v>
      </c>
      <c r="AS14" s="4">
        <f t="shared" si="16"/>
        <v>9</v>
      </c>
      <c r="AU14" s="4" t="s">
        <v>54</v>
      </c>
      <c r="AV14" s="4">
        <f t="shared" si="17"/>
        <v>8.4699999999999989</v>
      </c>
      <c r="AW14" s="4">
        <f t="shared" si="18"/>
        <v>9</v>
      </c>
      <c r="AX14" s="4" t="str">
        <f t="shared" si="19"/>
        <v/>
      </c>
      <c r="AY14" s="4" t="str">
        <f t="shared" si="20"/>
        <v/>
      </c>
      <c r="AZ14" s="4" t="str">
        <f t="shared" si="21"/>
        <v/>
      </c>
      <c r="BA14" s="4" t="str">
        <f t="shared" si="22"/>
        <v/>
      </c>
      <c r="BB14" s="4" t="str">
        <f t="shared" si="23"/>
        <v/>
      </c>
      <c r="BC14" s="4" t="str">
        <f t="shared" si="24"/>
        <v/>
      </c>
      <c r="BD14" s="4" t="str">
        <f t="shared" si="25"/>
        <v/>
      </c>
      <c r="BE14" s="4" t="str">
        <f t="shared" si="26"/>
        <v/>
      </c>
      <c r="BF14" s="4" t="str">
        <f t="shared" si="27"/>
        <v/>
      </c>
      <c r="BG14" s="4" t="str">
        <f t="shared" si="28"/>
        <v/>
      </c>
      <c r="BI14" s="4" t="s">
        <v>54</v>
      </c>
      <c r="BJ14" s="4">
        <f t="shared" si="29"/>
        <v>8.4699999999999989</v>
      </c>
      <c r="BK14" s="4">
        <f t="shared" si="30"/>
        <v>9</v>
      </c>
      <c r="BL14" s="4" t="str">
        <f t="shared" si="31"/>
        <v/>
      </c>
      <c r="BM14" s="4" t="str">
        <f t="shared" si="32"/>
        <v/>
      </c>
      <c r="BN14" s="4" t="str">
        <f t="shared" si="33"/>
        <v/>
      </c>
      <c r="BO14" s="4" t="str">
        <f t="shared" si="34"/>
        <v/>
      </c>
      <c r="BP14" s="4" t="str">
        <f t="shared" si="35"/>
        <v/>
      </c>
      <c r="BQ14" s="4" t="str">
        <f t="shared" si="36"/>
        <v/>
      </c>
      <c r="BR14" s="4" t="str">
        <f t="shared" si="37"/>
        <v/>
      </c>
      <c r="BS14" s="4" t="str">
        <f t="shared" si="38"/>
        <v/>
      </c>
      <c r="BT14" s="4" t="str">
        <f t="shared" si="39"/>
        <v/>
      </c>
      <c r="BU14" s="4" t="str">
        <f t="shared" si="40"/>
        <v/>
      </c>
      <c r="BV14" s="4">
        <f t="shared" si="41"/>
        <v>1.1200000000000001</v>
      </c>
      <c r="BW14" s="4">
        <f t="shared" si="42"/>
        <v>8.74</v>
      </c>
      <c r="BY14" s="4" t="s">
        <v>54</v>
      </c>
      <c r="BZ14" s="4">
        <f t="shared" si="43"/>
        <v>-0.27000000000000135</v>
      </c>
      <c r="CA14" s="4">
        <f t="shared" si="44"/>
        <v>0.25999999999999979</v>
      </c>
      <c r="CB14" s="4" t="str">
        <f t="shared" si="45"/>
        <v/>
      </c>
      <c r="CC14" s="4" t="str">
        <f t="shared" si="46"/>
        <v/>
      </c>
      <c r="CD14" s="4" t="str">
        <f t="shared" si="47"/>
        <v/>
      </c>
      <c r="CE14" s="4" t="str">
        <f t="shared" si="48"/>
        <v/>
      </c>
      <c r="CF14" s="4" t="str">
        <f t="shared" si="49"/>
        <v/>
      </c>
      <c r="CG14" s="4" t="str">
        <f t="shared" si="50"/>
        <v/>
      </c>
      <c r="CH14" s="4" t="str">
        <f t="shared" si="51"/>
        <v/>
      </c>
      <c r="CI14" s="4" t="str">
        <f t="shared" si="52"/>
        <v/>
      </c>
      <c r="CJ14" s="4" t="str">
        <f t="shared" si="53"/>
        <v/>
      </c>
      <c r="CK14" s="4" t="str">
        <f t="shared" si="54"/>
        <v/>
      </c>
      <c r="CM14" s="4" t="s">
        <v>54</v>
      </c>
      <c r="CN14" s="4" t="str">
        <f>IF(ISNUMBER(BZ14), IF($BV14&gt;VLOOKUP('Gene Table'!$G$2,'Array Content'!$A$2:$B$3,2,FALSE),IF(BZ14&lt;-$BV14,"mutant","WT"),IF(BZ14&lt;-VLOOKUP('Gene Table'!$G$2,'Array Content'!$A$2:$B$3,2,FALSE),"Mutant","WT")),"")</f>
        <v>WT</v>
      </c>
      <c r="CO14" s="4" t="str">
        <f>IF(ISNUMBER(CA14), IF($BV14&gt;VLOOKUP('Gene Table'!$G$2,'Array Content'!$A$2:$B$3,2,FALSE),IF(CA14&lt;-$BV14,"mutant","WT"),IF(CA14&lt;-VLOOKUP('Gene Table'!$G$2,'Array Content'!$A$2:$B$3,2,FALSE),"Mutant","WT")),"")</f>
        <v>WT</v>
      </c>
      <c r="CP14" s="4" t="str">
        <f>IF(ISNUMBER(CB14), IF($BV14&gt;VLOOKUP('Gene Table'!$G$2,'Array Content'!$A$2:$B$3,2,FALSE),IF(CB14&lt;-$BV14,"mutant","WT"),IF(CB14&lt;-VLOOKUP('Gene Table'!$G$2,'Array Content'!$A$2:$B$3,2,FALSE),"Mutant","WT")),"")</f>
        <v/>
      </c>
      <c r="CQ14" s="4" t="str">
        <f>IF(ISNUMBER(CC14), IF($BV14&gt;VLOOKUP('Gene Table'!$G$2,'Array Content'!$A$2:$B$3,2,FALSE),IF(CC14&lt;-$BV14,"mutant","WT"),IF(CC14&lt;-VLOOKUP('Gene Table'!$G$2,'Array Content'!$A$2:$B$3,2,FALSE),"Mutant","WT")),"")</f>
        <v/>
      </c>
      <c r="CR14" s="4" t="str">
        <f>IF(ISNUMBER(CD14), IF($BV14&gt;VLOOKUP('Gene Table'!$G$2,'Array Content'!$A$2:$B$3,2,FALSE),IF(CD14&lt;-$BV14,"mutant","WT"),IF(CD14&lt;-VLOOKUP('Gene Table'!$G$2,'Array Content'!$A$2:$B$3,2,FALSE),"Mutant","WT")),"")</f>
        <v/>
      </c>
      <c r="CS14" s="4" t="str">
        <f>IF(ISNUMBER(CE14), IF($BV14&gt;VLOOKUP('Gene Table'!$G$2,'Array Content'!$A$2:$B$3,2,FALSE),IF(CE14&lt;-$BV14,"mutant","WT"),IF(CE14&lt;-VLOOKUP('Gene Table'!$G$2,'Array Content'!$A$2:$B$3,2,FALSE),"Mutant","WT")),"")</f>
        <v/>
      </c>
      <c r="CT14" s="4" t="str">
        <f>IF(ISNUMBER(CF14), IF($BV14&gt;VLOOKUP('Gene Table'!$G$2,'Array Content'!$A$2:$B$3,2,FALSE),IF(CF14&lt;-$BV14,"mutant","WT"),IF(CF14&lt;-VLOOKUP('Gene Table'!$G$2,'Array Content'!$A$2:$B$3,2,FALSE),"Mutant","WT")),"")</f>
        <v/>
      </c>
      <c r="CU14" s="4" t="str">
        <f>IF(ISNUMBER(CG14), IF($BV14&gt;VLOOKUP('Gene Table'!$G$2,'Array Content'!$A$2:$B$3,2,FALSE),IF(CG14&lt;-$BV14,"mutant","WT"),IF(CG14&lt;-VLOOKUP('Gene Table'!$G$2,'Array Content'!$A$2:$B$3,2,FALSE),"Mutant","WT")),"")</f>
        <v/>
      </c>
      <c r="CV14" s="4" t="str">
        <f>IF(ISNUMBER(CH14), IF($BV14&gt;VLOOKUP('Gene Table'!$G$2,'Array Content'!$A$2:$B$3,2,FALSE),IF(CH14&lt;-$BV14,"mutant","WT"),IF(CH14&lt;-VLOOKUP('Gene Table'!$G$2,'Array Content'!$A$2:$B$3,2,FALSE),"Mutant","WT")),"")</f>
        <v/>
      </c>
      <c r="CW14" s="4" t="str">
        <f>IF(ISNUMBER(CI14), IF($BV14&gt;VLOOKUP('Gene Table'!$G$2,'Array Content'!$A$2:$B$3,2,FALSE),IF(CI14&lt;-$BV14,"mutant","WT"),IF(CI14&lt;-VLOOKUP('Gene Table'!$G$2,'Array Content'!$A$2:$B$3,2,FALSE),"Mutant","WT")),"")</f>
        <v/>
      </c>
      <c r="CX14" s="4" t="str">
        <f>IF(ISNUMBER(CJ14), IF($BV14&gt;VLOOKUP('Gene Table'!$G$2,'Array Content'!$A$2:$B$3,2,FALSE),IF(CJ14&lt;-$BV14,"mutant","WT"),IF(CJ14&lt;-VLOOKUP('Gene Table'!$G$2,'Array Content'!$A$2:$B$3,2,FALSE),"Mutant","WT")),"")</f>
        <v/>
      </c>
      <c r="CY14" s="4" t="str">
        <f>IF(ISNUMBER(CK14), IF($BV14&gt;VLOOKUP('Gene Table'!$G$2,'Array Content'!$A$2:$B$3,2,FALSE),IF(CK14&lt;-$BV14,"mutant","WT"),IF(CK14&lt;-VLOOKUP('Gene Table'!$G$2,'Array Content'!$A$2:$B$3,2,FALSE),"Mutant","WT")),"")</f>
        <v/>
      </c>
      <c r="DA14" s="4" t="s">
        <v>54</v>
      </c>
      <c r="DB14" s="4">
        <f t="shared" si="55"/>
        <v>-0.53000000000000114</v>
      </c>
      <c r="DC14" s="4">
        <f t="shared" si="56"/>
        <v>0</v>
      </c>
      <c r="DD14" s="4" t="str">
        <f t="shared" si="57"/>
        <v/>
      </c>
      <c r="DE14" s="4" t="str">
        <f t="shared" si="58"/>
        <v/>
      </c>
      <c r="DF14" s="4" t="str">
        <f t="shared" si="59"/>
        <v/>
      </c>
      <c r="DG14" s="4" t="str">
        <f t="shared" si="60"/>
        <v/>
      </c>
      <c r="DH14" s="4" t="str">
        <f t="shared" si="61"/>
        <v/>
      </c>
      <c r="DI14" s="4" t="str">
        <f t="shared" si="62"/>
        <v/>
      </c>
      <c r="DJ14" s="4" t="str">
        <f t="shared" si="63"/>
        <v/>
      </c>
      <c r="DK14" s="4" t="str">
        <f t="shared" si="64"/>
        <v/>
      </c>
      <c r="DL14" s="4" t="str">
        <f t="shared" si="65"/>
        <v/>
      </c>
      <c r="DM14" s="4" t="str">
        <f t="shared" si="66"/>
        <v/>
      </c>
      <c r="DO14" s="4" t="s">
        <v>54</v>
      </c>
      <c r="DP14" s="4" t="str">
        <f>IF(ISNUMBER(DB14), IF($AR14&gt;VLOOKUP('Gene Table'!$G$2,'Array Content'!$A$2:$B$3,2,FALSE),IF(DB14&lt;-$AR14,"mutant","WT"),IF(DB14&lt;-VLOOKUP('Gene Table'!$G$2,'Array Content'!$A$2:$B$3,2,FALSE),"Mutant","WT")),"")</f>
        <v>WT</v>
      </c>
      <c r="DQ14" s="4" t="str">
        <f>IF(ISNUMBER(DC14), IF($AR14&gt;VLOOKUP('Gene Table'!$G$2,'Array Content'!$A$2:$B$3,2,FALSE),IF(DC14&lt;-$AR14,"mutant","WT"),IF(DC14&lt;-VLOOKUP('Gene Table'!$G$2,'Array Content'!$A$2:$B$3,2,FALSE),"Mutant","WT")),"")</f>
        <v>WT</v>
      </c>
      <c r="DR14" s="4" t="str">
        <f>IF(ISNUMBER(DD14), IF($AR14&gt;VLOOKUP('Gene Table'!$G$2,'Array Content'!$A$2:$B$3,2,FALSE),IF(DD14&lt;-$AR14,"mutant","WT"),IF(DD14&lt;-VLOOKUP('Gene Table'!$G$2,'Array Content'!$A$2:$B$3,2,FALSE),"Mutant","WT")),"")</f>
        <v/>
      </c>
      <c r="DS14" s="4" t="str">
        <f>IF(ISNUMBER(DE14), IF($AR14&gt;VLOOKUP('Gene Table'!$G$2,'Array Content'!$A$2:$B$3,2,FALSE),IF(DE14&lt;-$AR14,"mutant","WT"),IF(DE14&lt;-VLOOKUP('Gene Table'!$G$2,'Array Content'!$A$2:$B$3,2,FALSE),"Mutant","WT")),"")</f>
        <v/>
      </c>
      <c r="DT14" s="4" t="str">
        <f>IF(ISNUMBER(DF14), IF($AR14&gt;VLOOKUP('Gene Table'!$G$2,'Array Content'!$A$2:$B$3,2,FALSE),IF(DF14&lt;-$AR14,"mutant","WT"),IF(DF14&lt;-VLOOKUP('Gene Table'!$G$2,'Array Content'!$A$2:$B$3,2,FALSE),"Mutant","WT")),"")</f>
        <v/>
      </c>
      <c r="DU14" s="4" t="str">
        <f>IF(ISNUMBER(DG14), IF($AR14&gt;VLOOKUP('Gene Table'!$G$2,'Array Content'!$A$2:$B$3,2,FALSE),IF(DG14&lt;-$AR14,"mutant","WT"),IF(DG14&lt;-VLOOKUP('Gene Table'!$G$2,'Array Content'!$A$2:$B$3,2,FALSE),"Mutant","WT")),"")</f>
        <v/>
      </c>
      <c r="DV14" s="4" t="str">
        <f>IF(ISNUMBER(DH14), IF($AR14&gt;VLOOKUP('Gene Table'!$G$2,'Array Content'!$A$2:$B$3,2,FALSE),IF(DH14&lt;-$AR14,"mutant","WT"),IF(DH14&lt;-VLOOKUP('Gene Table'!$G$2,'Array Content'!$A$2:$B$3,2,FALSE),"Mutant","WT")),"")</f>
        <v/>
      </c>
      <c r="DW14" s="4" t="str">
        <f>IF(ISNUMBER(DI14), IF($AR14&gt;VLOOKUP('Gene Table'!$G$2,'Array Content'!$A$2:$B$3,2,FALSE),IF(DI14&lt;-$AR14,"mutant","WT"),IF(DI14&lt;-VLOOKUP('Gene Table'!$G$2,'Array Content'!$A$2:$B$3,2,FALSE),"Mutant","WT")),"")</f>
        <v/>
      </c>
      <c r="DX14" s="4" t="str">
        <f>IF(ISNUMBER(DJ14), IF($AR14&gt;VLOOKUP('Gene Table'!$G$2,'Array Content'!$A$2:$B$3,2,FALSE),IF(DJ14&lt;-$AR14,"mutant","WT"),IF(DJ14&lt;-VLOOKUP('Gene Table'!$G$2,'Array Content'!$A$2:$B$3,2,FALSE),"Mutant","WT")),"")</f>
        <v/>
      </c>
      <c r="DY14" s="4" t="str">
        <f>IF(ISNUMBER(DK14), IF($AR14&gt;VLOOKUP('Gene Table'!$G$2,'Array Content'!$A$2:$B$3,2,FALSE),IF(DK14&lt;-$AR14,"mutant","WT"),IF(DK14&lt;-VLOOKUP('Gene Table'!$G$2,'Array Content'!$A$2:$B$3,2,FALSE),"Mutant","WT")),"")</f>
        <v/>
      </c>
      <c r="DZ14" s="4" t="str">
        <f>IF(ISNUMBER(DL14), IF($AR14&gt;VLOOKUP('Gene Table'!$G$2,'Array Content'!$A$2:$B$3,2,FALSE),IF(DL14&lt;-$AR14,"mutant","WT"),IF(DL14&lt;-VLOOKUP('Gene Table'!$G$2,'Array Content'!$A$2:$B$3,2,FALSE),"Mutant","WT")),"")</f>
        <v/>
      </c>
      <c r="EA14" s="4" t="str">
        <f>IF(ISNUMBER(DM14), IF($AR14&gt;VLOOKUP('Gene Table'!$G$2,'Array Content'!$A$2:$B$3,2,FALSE),IF(DM14&lt;-$AR14,"mutant","WT"),IF(DM14&lt;-VLOOKUP('Gene Table'!$G$2,'Array Content'!$A$2:$B$3,2,FALSE),"Mutant","WT")),"")</f>
        <v/>
      </c>
      <c r="EC14" s="4" t="s">
        <v>54</v>
      </c>
      <c r="ED14" s="4" t="str">
        <f>IF('Gene Table'!$D14="copy number",D14,"")</f>
        <v/>
      </c>
      <c r="EE14" s="4" t="str">
        <f>IF('Gene Table'!$D14="copy number",E14,"")</f>
        <v/>
      </c>
      <c r="EF14" s="4" t="str">
        <f>IF('Gene Table'!$D14="copy number",F14,"")</f>
        <v/>
      </c>
      <c r="EG14" s="4" t="str">
        <f>IF('Gene Table'!$D14="copy number",G14,"")</f>
        <v/>
      </c>
      <c r="EH14" s="4" t="str">
        <f>IF('Gene Table'!$D14="copy number",H14,"")</f>
        <v/>
      </c>
      <c r="EI14" s="4" t="str">
        <f>IF('Gene Table'!$D14="copy number",I14,"")</f>
        <v/>
      </c>
      <c r="EJ14" s="4" t="str">
        <f>IF('Gene Table'!$D14="copy number",J14,"")</f>
        <v/>
      </c>
      <c r="EK14" s="4" t="str">
        <f>IF('Gene Table'!$D14="copy number",K14,"")</f>
        <v/>
      </c>
      <c r="EL14" s="4" t="str">
        <f>IF('Gene Table'!$D14="copy number",L14,"")</f>
        <v/>
      </c>
      <c r="EM14" s="4" t="str">
        <f>IF('Gene Table'!$D14="copy number",M14,"")</f>
        <v/>
      </c>
      <c r="EN14" s="4" t="str">
        <f>IF('Gene Table'!$D14="copy number",N14,"")</f>
        <v/>
      </c>
      <c r="EO14" s="4" t="str">
        <f>IF('Gene Table'!$D14="copy number",O14,"")</f>
        <v/>
      </c>
      <c r="EQ14" s="4" t="s">
        <v>54</v>
      </c>
      <c r="ER14" s="4" t="str">
        <f>IF('Gene Table'!$D14="copy number",R14,"")</f>
        <v/>
      </c>
      <c r="ES14" s="4" t="str">
        <f>IF('Gene Table'!$D14="copy number",S14,"")</f>
        <v/>
      </c>
      <c r="ET14" s="4" t="str">
        <f>IF('Gene Table'!$D14="copy number",T14,"")</f>
        <v/>
      </c>
      <c r="EU14" s="4" t="str">
        <f>IF('Gene Table'!$D14="copy number",U14,"")</f>
        <v/>
      </c>
      <c r="EV14" s="4" t="str">
        <f>IF('Gene Table'!$D14="copy number",V14,"")</f>
        <v/>
      </c>
      <c r="EW14" s="4" t="str">
        <f>IF('Gene Table'!$D14="copy number",W14,"")</f>
        <v/>
      </c>
      <c r="EX14" s="4" t="str">
        <f>IF('Gene Table'!$D14="copy number",X14,"")</f>
        <v/>
      </c>
      <c r="EY14" s="4" t="str">
        <f>IF('Gene Table'!$D14="copy number",Y14,"")</f>
        <v/>
      </c>
      <c r="EZ14" s="4" t="str">
        <f>IF('Gene Table'!$D14="copy number",Z14,"")</f>
        <v/>
      </c>
      <c r="FA14" s="4" t="str">
        <f>IF('Gene Table'!$D14="copy number",AA14,"")</f>
        <v/>
      </c>
      <c r="FB14" s="4" t="str">
        <f>IF('Gene Table'!$D14="copy number",AB14,"")</f>
        <v/>
      </c>
      <c r="FC14" s="4" t="str">
        <f>IF('Gene Table'!$D14="copy number",AC14,"")</f>
        <v/>
      </c>
      <c r="FE14" s="4" t="s">
        <v>54</v>
      </c>
      <c r="FF14" s="4" t="str">
        <f>IF('Gene Table'!$C14="SMPC",D14,"")</f>
        <v/>
      </c>
      <c r="FG14" s="4" t="str">
        <f>IF('Gene Table'!$C14="SMPC",E14,"")</f>
        <v/>
      </c>
      <c r="FH14" s="4" t="str">
        <f>IF('Gene Table'!$C14="SMPC",F14,"")</f>
        <v/>
      </c>
      <c r="FI14" s="4" t="str">
        <f>IF('Gene Table'!$C14="SMPC",G14,"")</f>
        <v/>
      </c>
      <c r="FJ14" s="4" t="str">
        <f>IF('Gene Table'!$C14="SMPC",H14,"")</f>
        <v/>
      </c>
      <c r="FK14" s="4" t="str">
        <f>IF('Gene Table'!$C14="SMPC",I14,"")</f>
        <v/>
      </c>
      <c r="FL14" s="4" t="str">
        <f>IF('Gene Table'!$C14="SMPC",J14,"")</f>
        <v/>
      </c>
      <c r="FM14" s="4" t="str">
        <f>IF('Gene Table'!$C14="SMPC",K14,"")</f>
        <v/>
      </c>
      <c r="FN14" s="4" t="str">
        <f>IF('Gene Table'!$C14="SMPC",L14,"")</f>
        <v/>
      </c>
      <c r="FO14" s="4" t="str">
        <f>IF('Gene Table'!$C14="SMPC",M14,"")</f>
        <v/>
      </c>
      <c r="FP14" s="4" t="str">
        <f>IF('Gene Table'!$C14="SMPC",N14,"")</f>
        <v/>
      </c>
      <c r="FQ14" s="4" t="str">
        <f>IF('Gene Table'!$C14="SMPC",O14,"")</f>
        <v/>
      </c>
      <c r="FS14" s="4" t="s">
        <v>54</v>
      </c>
      <c r="FT14" s="4" t="str">
        <f>IF('Gene Table'!$C14="SMPC",R14,"")</f>
        <v/>
      </c>
      <c r="FU14" s="4" t="str">
        <f>IF('Gene Table'!$C14="SMPC",S14,"")</f>
        <v/>
      </c>
      <c r="FV14" s="4" t="str">
        <f>IF('Gene Table'!$C14="SMPC",T14,"")</f>
        <v/>
      </c>
      <c r="FW14" s="4" t="str">
        <f>IF('Gene Table'!$C14="SMPC",U14,"")</f>
        <v/>
      </c>
      <c r="FX14" s="4" t="str">
        <f>IF('Gene Table'!$C14="SMPC",V14,"")</f>
        <v/>
      </c>
      <c r="FY14" s="4" t="str">
        <f>IF('Gene Table'!$C14="SMPC",W14,"")</f>
        <v/>
      </c>
      <c r="FZ14" s="4" t="str">
        <f>IF('Gene Table'!$C14="SMPC",X14,"")</f>
        <v/>
      </c>
      <c r="GA14" s="4" t="str">
        <f>IF('Gene Table'!$C14="SMPC",Y14,"")</f>
        <v/>
      </c>
      <c r="GB14" s="4" t="str">
        <f>IF('Gene Table'!$C14="SMPC",Z14,"")</f>
        <v/>
      </c>
      <c r="GC14" s="4" t="str">
        <f>IF('Gene Table'!$C14="SMPC",AA14,"")</f>
        <v/>
      </c>
      <c r="GD14" s="4" t="str">
        <f>IF('Gene Table'!$C14="SMPC",AB14,"")</f>
        <v/>
      </c>
      <c r="GE14" s="4" t="str">
        <f>IF('Gene Table'!$C14="SMPC",AC14,"")</f>
        <v/>
      </c>
    </row>
    <row r="15" spans="1:187" ht="15" customHeight="1" x14ac:dyDescent="0.25">
      <c r="A15" s="4" t="str">
        <f>'Gene Table'!C15&amp;":"&amp;'Gene Table'!D15</f>
        <v>APC:c.3925G&gt;T</v>
      </c>
      <c r="B15" s="4">
        <f>IF('Gene Table'!$G$5="NO",IF(ISNUMBER(MATCH('Gene Table'!E15,'Array Content'!$M$2:$M$941,0)),VLOOKUP('Gene Table'!E15,'Array Content'!$M$2:$O$941,2,FALSE),35),IF('Gene Table'!$G$5="YES",IF(ISNUMBER(MATCH('Gene Table'!E15,'Array Content'!$M$2:$M$941,0)),VLOOKUP('Gene Table'!E15,'Array Content'!$M$2:$O$941,3,FALSE),35),"OOPS"))</f>
        <v>37</v>
      </c>
      <c r="C15" s="4" t="s">
        <v>4756</v>
      </c>
      <c r="D15" s="29">
        <f>IF('Control Sample Data'!D14="","",IF(SUM('Control Sample Data'!D$2:D$97)&gt;10,IF(AND(ISNUMBER('Control Sample Data'!D14),'Control Sample Data'!D14&lt;$B15, 'Control Sample Data'!D14&gt;0),'Control Sample Data'!D14,$B15),""))</f>
        <v>35</v>
      </c>
      <c r="E15" s="29">
        <f>IF('Control Sample Data'!E14="","",IF(SUM('Control Sample Data'!E$2:E$97)&gt;10,IF(AND(ISNUMBER('Control Sample Data'!E14),'Control Sample Data'!E14&lt;$B15, 'Control Sample Data'!E14&gt;0),'Control Sample Data'!E14,$B15),""))</f>
        <v>35</v>
      </c>
      <c r="F15" s="29" t="str">
        <f>IF('Control Sample Data'!F14="","",IF(SUM('Control Sample Data'!F$2:F$97)&gt;10,IF(AND(ISNUMBER('Control Sample Data'!F14),'Control Sample Data'!F14&lt;$B15, 'Control Sample Data'!F14&gt;0),'Control Sample Data'!F14,$B15),""))</f>
        <v/>
      </c>
      <c r="G15" s="29" t="str">
        <f>IF('Control Sample Data'!G14="","",IF(SUM('Control Sample Data'!G$2:G$97)&gt;10,IF(AND(ISNUMBER('Control Sample Data'!G14),'Control Sample Data'!G14&lt;$B15, 'Control Sample Data'!G14&gt;0),'Control Sample Data'!G14,$B15),""))</f>
        <v/>
      </c>
      <c r="H15" s="29" t="str">
        <f>IF('Control Sample Data'!H14="","",IF(SUM('Control Sample Data'!H$2:H$97)&gt;10,IF(AND(ISNUMBER('Control Sample Data'!H14),'Control Sample Data'!H14&lt;$B15, 'Control Sample Data'!H14&gt;0),'Control Sample Data'!H14,$B15),""))</f>
        <v/>
      </c>
      <c r="I15" s="29" t="str">
        <f>IF('Control Sample Data'!I14="","",IF(SUM('Control Sample Data'!I$2:I$97)&gt;10,IF(AND(ISNUMBER('Control Sample Data'!I14),'Control Sample Data'!I14&lt;$B15, 'Control Sample Data'!I14&gt;0),'Control Sample Data'!I14,$B15),""))</f>
        <v/>
      </c>
      <c r="J15" s="29" t="str">
        <f>IF('Control Sample Data'!J14="","",IF(SUM('Control Sample Data'!J$2:J$97)&gt;10,IF(AND(ISNUMBER('Control Sample Data'!J14),'Control Sample Data'!J14&lt;$B15, 'Control Sample Data'!J14&gt;0),'Control Sample Data'!J14,$B15),""))</f>
        <v/>
      </c>
      <c r="K15" s="29" t="str">
        <f>IF('Control Sample Data'!K14="","",IF(SUM('Control Sample Data'!K$2:K$97)&gt;10,IF(AND(ISNUMBER('Control Sample Data'!K14),'Control Sample Data'!K14&lt;$B15, 'Control Sample Data'!K14&gt;0),'Control Sample Data'!K14,$B15),""))</f>
        <v/>
      </c>
      <c r="L15" s="29" t="str">
        <f>IF('Control Sample Data'!L14="","",IF(SUM('Control Sample Data'!L$2:L$97)&gt;10,IF(AND(ISNUMBER('Control Sample Data'!L14),'Control Sample Data'!L14&lt;$B15, 'Control Sample Data'!L14&gt;0),'Control Sample Data'!L14,$B15),""))</f>
        <v/>
      </c>
      <c r="M15" s="29" t="str">
        <f>IF('Control Sample Data'!M14="","",IF(SUM('Control Sample Data'!M$2:M$97)&gt;10,IF(AND(ISNUMBER('Control Sample Data'!M14),'Control Sample Data'!M14&lt;$B15, 'Control Sample Data'!M14&gt;0),'Control Sample Data'!M14,$B15),""))</f>
        <v/>
      </c>
      <c r="N15" s="29" t="str">
        <f>IF('Control Sample Data'!N14="","",IF(SUM('Control Sample Data'!N$2:N$97)&gt;10,IF(AND(ISNUMBER('Control Sample Data'!N14),'Control Sample Data'!N14&lt;$B15, 'Control Sample Data'!N14&gt;0),'Control Sample Data'!N14,$B15),""))</f>
        <v/>
      </c>
      <c r="O15" s="29" t="str">
        <f>IF('Control Sample Data'!O14="","",IF(SUM('Control Sample Data'!O$2:O$97)&gt;10,IF(AND(ISNUMBER('Control Sample Data'!O14),'Control Sample Data'!O14&lt;$B15, 'Control Sample Data'!O14&gt;0),'Control Sample Data'!O14,$B15),""))</f>
        <v/>
      </c>
      <c r="Q15" s="4" t="s">
        <v>4756</v>
      </c>
      <c r="R15" s="29">
        <f>IF('Test Sample Data'!D14="","",IF(SUM('Test Sample Data'!D$2:D$97)&gt;10,IF(AND(ISNUMBER('Test Sample Data'!D14),'Test Sample Data'!D14&lt;$B15, 'Test Sample Data'!D14&gt;0),'Test Sample Data'!D14,$B15),""))</f>
        <v>35</v>
      </c>
      <c r="S15" s="29">
        <f>IF('Test Sample Data'!E14="","",IF(SUM('Test Sample Data'!E$2:E$97)&gt;10,IF(AND(ISNUMBER('Test Sample Data'!E14),'Test Sample Data'!E14&lt;$B15, 'Test Sample Data'!E14&gt;0),'Test Sample Data'!E14,$B15),""))</f>
        <v>35</v>
      </c>
      <c r="T15" s="29" t="str">
        <f>IF('Test Sample Data'!F14="","",IF(SUM('Test Sample Data'!F$2:F$97)&gt;10,IF(AND(ISNUMBER('Test Sample Data'!F14),'Test Sample Data'!F14&lt;$B15, 'Test Sample Data'!F14&gt;0),'Test Sample Data'!F14,$B15),""))</f>
        <v/>
      </c>
      <c r="U15" s="29" t="str">
        <f>IF('Test Sample Data'!G14="","",IF(SUM('Test Sample Data'!G$2:G$97)&gt;10,IF(AND(ISNUMBER('Test Sample Data'!G14),'Test Sample Data'!G14&lt;$B15, 'Test Sample Data'!G14&gt;0),'Test Sample Data'!G14,$B15),""))</f>
        <v/>
      </c>
      <c r="V15" s="29" t="str">
        <f>IF('Test Sample Data'!H14="","",IF(SUM('Test Sample Data'!H$2:H$97)&gt;10,IF(AND(ISNUMBER('Test Sample Data'!H14),'Test Sample Data'!H14&lt;$B15, 'Test Sample Data'!H14&gt;0),'Test Sample Data'!H14,$B15),""))</f>
        <v/>
      </c>
      <c r="W15" s="29" t="str">
        <f>IF('Test Sample Data'!I14="","",IF(SUM('Test Sample Data'!I$2:I$97)&gt;10,IF(AND(ISNUMBER('Test Sample Data'!I14),'Test Sample Data'!I14&lt;$B15, 'Test Sample Data'!I14&gt;0),'Test Sample Data'!I14,$B15),""))</f>
        <v/>
      </c>
      <c r="X15" s="29" t="str">
        <f>IF('Test Sample Data'!J14="","",IF(SUM('Test Sample Data'!J$2:J$97)&gt;10,IF(AND(ISNUMBER('Test Sample Data'!J14),'Test Sample Data'!J14&lt;$B15, 'Test Sample Data'!J14&gt;0),'Test Sample Data'!J14,$B15),""))</f>
        <v/>
      </c>
      <c r="Y15" s="29" t="str">
        <f>IF('Test Sample Data'!K14="","",IF(SUM('Test Sample Data'!K$2:K$97)&gt;10,IF(AND(ISNUMBER('Test Sample Data'!K14),'Test Sample Data'!K14&lt;$B15, 'Test Sample Data'!K14&gt;0),'Test Sample Data'!K14,$B15),""))</f>
        <v/>
      </c>
      <c r="Z15" s="29" t="str">
        <f>IF('Test Sample Data'!L14="","",IF(SUM('Test Sample Data'!L$2:L$97)&gt;10,IF(AND(ISNUMBER('Test Sample Data'!L14),'Test Sample Data'!L14&lt;$B15, 'Test Sample Data'!L14&gt;0),'Test Sample Data'!L14,$B15),""))</f>
        <v/>
      </c>
      <c r="AA15" s="29" t="str">
        <f>IF('Test Sample Data'!M14="","",IF(SUM('Test Sample Data'!M$2:M$97)&gt;10,IF(AND(ISNUMBER('Test Sample Data'!M14),'Test Sample Data'!M14&lt;$B15, 'Test Sample Data'!M14&gt;0),'Test Sample Data'!M14,$B15),""))</f>
        <v/>
      </c>
      <c r="AB15" s="29" t="str">
        <f>IF('Test Sample Data'!N14="","",IF(SUM('Test Sample Data'!N$2:N$97)&gt;10,IF(AND(ISNUMBER('Test Sample Data'!N14),'Test Sample Data'!N14&lt;$B15, 'Test Sample Data'!N14&gt;0),'Test Sample Data'!N14,$B15),""))</f>
        <v/>
      </c>
      <c r="AC15" s="29" t="str">
        <f>IF('Test Sample Data'!O14="","",IF(SUM('Test Sample Data'!O$2:O$97)&gt;10,IF(AND(ISNUMBER('Test Sample Data'!O14),'Test Sample Data'!O14&lt;$B15, 'Test Sample Data'!O14&gt;0),'Test Sample Data'!O14,$B15),""))</f>
        <v/>
      </c>
      <c r="AE15" s="4" t="s">
        <v>4756</v>
      </c>
      <c r="AF15" s="4">
        <f t="shared" si="3"/>
        <v>9</v>
      </c>
      <c r="AG15" s="4">
        <f t="shared" si="4"/>
        <v>9</v>
      </c>
      <c r="AH15" s="4" t="str">
        <f t="shared" si="5"/>
        <v/>
      </c>
      <c r="AI15" s="4" t="str">
        <f t="shared" si="6"/>
        <v/>
      </c>
      <c r="AJ15" s="4" t="str">
        <f t="shared" si="7"/>
        <v/>
      </c>
      <c r="AK15" s="4" t="str">
        <f t="shared" si="8"/>
        <v/>
      </c>
      <c r="AL15" s="4" t="str">
        <f t="shared" si="9"/>
        <v/>
      </c>
      <c r="AM15" s="4" t="str">
        <f t="shared" si="10"/>
        <v/>
      </c>
      <c r="AN15" s="4" t="str">
        <f t="shared" si="11"/>
        <v/>
      </c>
      <c r="AO15" s="4" t="str">
        <f t="shared" si="12"/>
        <v/>
      </c>
      <c r="AP15" s="4" t="str">
        <f t="shared" si="13"/>
        <v/>
      </c>
      <c r="AQ15" s="4" t="str">
        <f t="shared" si="14"/>
        <v/>
      </c>
      <c r="AR15" s="4">
        <f t="shared" si="15"/>
        <v>0</v>
      </c>
      <c r="AS15" s="4">
        <f t="shared" si="16"/>
        <v>9</v>
      </c>
      <c r="AU15" s="4" t="s">
        <v>4756</v>
      </c>
      <c r="AV15" s="4">
        <f t="shared" si="17"/>
        <v>8.4699999999999989</v>
      </c>
      <c r="AW15" s="4">
        <f t="shared" si="18"/>
        <v>9</v>
      </c>
      <c r="AX15" s="4" t="str">
        <f t="shared" si="19"/>
        <v/>
      </c>
      <c r="AY15" s="4" t="str">
        <f t="shared" si="20"/>
        <v/>
      </c>
      <c r="AZ15" s="4" t="str">
        <f t="shared" si="21"/>
        <v/>
      </c>
      <c r="BA15" s="4" t="str">
        <f t="shared" si="22"/>
        <v/>
      </c>
      <c r="BB15" s="4" t="str">
        <f t="shared" si="23"/>
        <v/>
      </c>
      <c r="BC15" s="4" t="str">
        <f t="shared" si="24"/>
        <v/>
      </c>
      <c r="BD15" s="4" t="str">
        <f t="shared" si="25"/>
        <v/>
      </c>
      <c r="BE15" s="4" t="str">
        <f t="shared" si="26"/>
        <v/>
      </c>
      <c r="BF15" s="4" t="str">
        <f t="shared" si="27"/>
        <v/>
      </c>
      <c r="BG15" s="4" t="str">
        <f t="shared" si="28"/>
        <v/>
      </c>
      <c r="BI15" s="4" t="s">
        <v>4756</v>
      </c>
      <c r="BJ15" s="4">
        <f t="shared" si="29"/>
        <v>8.4699999999999989</v>
      </c>
      <c r="BK15" s="4">
        <f t="shared" si="30"/>
        <v>9</v>
      </c>
      <c r="BL15" s="4" t="str">
        <f t="shared" si="31"/>
        <v/>
      </c>
      <c r="BM15" s="4" t="str">
        <f t="shared" si="32"/>
        <v/>
      </c>
      <c r="BN15" s="4" t="str">
        <f t="shared" si="33"/>
        <v/>
      </c>
      <c r="BO15" s="4" t="str">
        <f t="shared" si="34"/>
        <v/>
      </c>
      <c r="BP15" s="4" t="str">
        <f t="shared" si="35"/>
        <v/>
      </c>
      <c r="BQ15" s="4" t="str">
        <f t="shared" si="36"/>
        <v/>
      </c>
      <c r="BR15" s="4" t="str">
        <f t="shared" si="37"/>
        <v/>
      </c>
      <c r="BS15" s="4" t="str">
        <f t="shared" si="38"/>
        <v/>
      </c>
      <c r="BT15" s="4" t="str">
        <f t="shared" si="39"/>
        <v/>
      </c>
      <c r="BU15" s="4" t="str">
        <f t="shared" si="40"/>
        <v/>
      </c>
      <c r="BV15" s="4">
        <f t="shared" si="41"/>
        <v>1.1200000000000001</v>
      </c>
      <c r="BW15" s="4">
        <f t="shared" si="42"/>
        <v>8.74</v>
      </c>
      <c r="BY15" s="4" t="s">
        <v>4756</v>
      </c>
      <c r="BZ15" s="4">
        <f t="shared" si="43"/>
        <v>-0.27000000000000135</v>
      </c>
      <c r="CA15" s="4">
        <f t="shared" si="44"/>
        <v>0.25999999999999979</v>
      </c>
      <c r="CB15" s="4" t="str">
        <f t="shared" si="45"/>
        <v/>
      </c>
      <c r="CC15" s="4" t="str">
        <f t="shared" si="46"/>
        <v/>
      </c>
      <c r="CD15" s="4" t="str">
        <f t="shared" si="47"/>
        <v/>
      </c>
      <c r="CE15" s="4" t="str">
        <f t="shared" si="48"/>
        <v/>
      </c>
      <c r="CF15" s="4" t="str">
        <f t="shared" si="49"/>
        <v/>
      </c>
      <c r="CG15" s="4" t="str">
        <f t="shared" si="50"/>
        <v/>
      </c>
      <c r="CH15" s="4" t="str">
        <f t="shared" si="51"/>
        <v/>
      </c>
      <c r="CI15" s="4" t="str">
        <f t="shared" si="52"/>
        <v/>
      </c>
      <c r="CJ15" s="4" t="str">
        <f t="shared" si="53"/>
        <v/>
      </c>
      <c r="CK15" s="4" t="str">
        <f t="shared" si="54"/>
        <v/>
      </c>
      <c r="CM15" s="4" t="s">
        <v>4756</v>
      </c>
      <c r="CN15" s="4" t="str">
        <f>IF(ISNUMBER(BZ15), IF($BV15&gt;VLOOKUP('Gene Table'!$G$2,'Array Content'!$A$2:$B$3,2,FALSE),IF(BZ15&lt;-$BV15,"mutant","WT"),IF(BZ15&lt;-VLOOKUP('Gene Table'!$G$2,'Array Content'!$A$2:$B$3,2,FALSE),"Mutant","WT")),"")</f>
        <v>WT</v>
      </c>
      <c r="CO15" s="4" t="str">
        <f>IF(ISNUMBER(CA15), IF($BV15&gt;VLOOKUP('Gene Table'!$G$2,'Array Content'!$A$2:$B$3,2,FALSE),IF(CA15&lt;-$BV15,"mutant","WT"),IF(CA15&lt;-VLOOKUP('Gene Table'!$G$2,'Array Content'!$A$2:$B$3,2,FALSE),"Mutant","WT")),"")</f>
        <v>WT</v>
      </c>
      <c r="CP15" s="4" t="str">
        <f>IF(ISNUMBER(CB15), IF($BV15&gt;VLOOKUP('Gene Table'!$G$2,'Array Content'!$A$2:$B$3,2,FALSE),IF(CB15&lt;-$BV15,"mutant","WT"),IF(CB15&lt;-VLOOKUP('Gene Table'!$G$2,'Array Content'!$A$2:$B$3,2,FALSE),"Mutant","WT")),"")</f>
        <v/>
      </c>
      <c r="CQ15" s="4" t="str">
        <f>IF(ISNUMBER(CC15), IF($BV15&gt;VLOOKUP('Gene Table'!$G$2,'Array Content'!$A$2:$B$3,2,FALSE),IF(CC15&lt;-$BV15,"mutant","WT"),IF(CC15&lt;-VLOOKUP('Gene Table'!$G$2,'Array Content'!$A$2:$B$3,2,FALSE),"Mutant","WT")),"")</f>
        <v/>
      </c>
      <c r="CR15" s="4" t="str">
        <f>IF(ISNUMBER(CD15), IF($BV15&gt;VLOOKUP('Gene Table'!$G$2,'Array Content'!$A$2:$B$3,2,FALSE),IF(CD15&lt;-$BV15,"mutant","WT"),IF(CD15&lt;-VLOOKUP('Gene Table'!$G$2,'Array Content'!$A$2:$B$3,2,FALSE),"Mutant","WT")),"")</f>
        <v/>
      </c>
      <c r="CS15" s="4" t="str">
        <f>IF(ISNUMBER(CE15), IF($BV15&gt;VLOOKUP('Gene Table'!$G$2,'Array Content'!$A$2:$B$3,2,FALSE),IF(CE15&lt;-$BV15,"mutant","WT"),IF(CE15&lt;-VLOOKUP('Gene Table'!$G$2,'Array Content'!$A$2:$B$3,2,FALSE),"Mutant","WT")),"")</f>
        <v/>
      </c>
      <c r="CT15" s="4" t="str">
        <f>IF(ISNUMBER(CF15), IF($BV15&gt;VLOOKUP('Gene Table'!$G$2,'Array Content'!$A$2:$B$3,2,FALSE),IF(CF15&lt;-$BV15,"mutant","WT"),IF(CF15&lt;-VLOOKUP('Gene Table'!$G$2,'Array Content'!$A$2:$B$3,2,FALSE),"Mutant","WT")),"")</f>
        <v/>
      </c>
      <c r="CU15" s="4" t="str">
        <f>IF(ISNUMBER(CG15), IF($BV15&gt;VLOOKUP('Gene Table'!$G$2,'Array Content'!$A$2:$B$3,2,FALSE),IF(CG15&lt;-$BV15,"mutant","WT"),IF(CG15&lt;-VLOOKUP('Gene Table'!$G$2,'Array Content'!$A$2:$B$3,2,FALSE),"Mutant","WT")),"")</f>
        <v/>
      </c>
      <c r="CV15" s="4" t="str">
        <f>IF(ISNUMBER(CH15), IF($BV15&gt;VLOOKUP('Gene Table'!$G$2,'Array Content'!$A$2:$B$3,2,FALSE),IF(CH15&lt;-$BV15,"mutant","WT"),IF(CH15&lt;-VLOOKUP('Gene Table'!$G$2,'Array Content'!$A$2:$B$3,2,FALSE),"Mutant","WT")),"")</f>
        <v/>
      </c>
      <c r="CW15" s="4" t="str">
        <f>IF(ISNUMBER(CI15), IF($BV15&gt;VLOOKUP('Gene Table'!$G$2,'Array Content'!$A$2:$B$3,2,FALSE),IF(CI15&lt;-$BV15,"mutant","WT"),IF(CI15&lt;-VLOOKUP('Gene Table'!$G$2,'Array Content'!$A$2:$B$3,2,FALSE),"Mutant","WT")),"")</f>
        <v/>
      </c>
      <c r="CX15" s="4" t="str">
        <f>IF(ISNUMBER(CJ15), IF($BV15&gt;VLOOKUP('Gene Table'!$G$2,'Array Content'!$A$2:$B$3,2,FALSE),IF(CJ15&lt;-$BV15,"mutant","WT"),IF(CJ15&lt;-VLOOKUP('Gene Table'!$G$2,'Array Content'!$A$2:$B$3,2,FALSE),"Mutant","WT")),"")</f>
        <v/>
      </c>
      <c r="CY15" s="4" t="str">
        <f>IF(ISNUMBER(CK15), IF($BV15&gt;VLOOKUP('Gene Table'!$G$2,'Array Content'!$A$2:$B$3,2,FALSE),IF(CK15&lt;-$BV15,"mutant","WT"),IF(CK15&lt;-VLOOKUP('Gene Table'!$G$2,'Array Content'!$A$2:$B$3,2,FALSE),"Mutant","WT")),"")</f>
        <v/>
      </c>
      <c r="DA15" s="4" t="s">
        <v>4756</v>
      </c>
      <c r="DB15" s="4">
        <f t="shared" si="55"/>
        <v>-0.53000000000000114</v>
      </c>
      <c r="DC15" s="4">
        <f t="shared" si="56"/>
        <v>0</v>
      </c>
      <c r="DD15" s="4" t="str">
        <f t="shared" si="57"/>
        <v/>
      </c>
      <c r="DE15" s="4" t="str">
        <f t="shared" si="58"/>
        <v/>
      </c>
      <c r="DF15" s="4" t="str">
        <f t="shared" si="59"/>
        <v/>
      </c>
      <c r="DG15" s="4" t="str">
        <f t="shared" si="60"/>
        <v/>
      </c>
      <c r="DH15" s="4" t="str">
        <f t="shared" si="61"/>
        <v/>
      </c>
      <c r="DI15" s="4" t="str">
        <f t="shared" si="62"/>
        <v/>
      </c>
      <c r="DJ15" s="4" t="str">
        <f t="shared" si="63"/>
        <v/>
      </c>
      <c r="DK15" s="4" t="str">
        <f t="shared" si="64"/>
        <v/>
      </c>
      <c r="DL15" s="4" t="str">
        <f t="shared" si="65"/>
        <v/>
      </c>
      <c r="DM15" s="4" t="str">
        <f t="shared" si="66"/>
        <v/>
      </c>
      <c r="DO15" s="4" t="s">
        <v>4756</v>
      </c>
      <c r="DP15" s="4" t="str">
        <f>IF(ISNUMBER(DB15), IF($AR15&gt;VLOOKUP('Gene Table'!$G$2,'Array Content'!$A$2:$B$3,2,FALSE),IF(DB15&lt;-$AR15,"mutant","WT"),IF(DB15&lt;-VLOOKUP('Gene Table'!$G$2,'Array Content'!$A$2:$B$3,2,FALSE),"Mutant","WT")),"")</f>
        <v>WT</v>
      </c>
      <c r="DQ15" s="4" t="str">
        <f>IF(ISNUMBER(DC15), IF($AR15&gt;VLOOKUP('Gene Table'!$G$2,'Array Content'!$A$2:$B$3,2,FALSE),IF(DC15&lt;-$AR15,"mutant","WT"),IF(DC15&lt;-VLOOKUP('Gene Table'!$G$2,'Array Content'!$A$2:$B$3,2,FALSE),"Mutant","WT")),"")</f>
        <v>WT</v>
      </c>
      <c r="DR15" s="4" t="str">
        <f>IF(ISNUMBER(DD15), IF($AR15&gt;VLOOKUP('Gene Table'!$G$2,'Array Content'!$A$2:$B$3,2,FALSE),IF(DD15&lt;-$AR15,"mutant","WT"),IF(DD15&lt;-VLOOKUP('Gene Table'!$G$2,'Array Content'!$A$2:$B$3,2,FALSE),"Mutant","WT")),"")</f>
        <v/>
      </c>
      <c r="DS15" s="4" t="str">
        <f>IF(ISNUMBER(DE15), IF($AR15&gt;VLOOKUP('Gene Table'!$G$2,'Array Content'!$A$2:$B$3,2,FALSE),IF(DE15&lt;-$AR15,"mutant","WT"),IF(DE15&lt;-VLOOKUP('Gene Table'!$G$2,'Array Content'!$A$2:$B$3,2,FALSE),"Mutant","WT")),"")</f>
        <v/>
      </c>
      <c r="DT15" s="4" t="str">
        <f>IF(ISNUMBER(DF15), IF($AR15&gt;VLOOKUP('Gene Table'!$G$2,'Array Content'!$A$2:$B$3,2,FALSE),IF(DF15&lt;-$AR15,"mutant","WT"),IF(DF15&lt;-VLOOKUP('Gene Table'!$G$2,'Array Content'!$A$2:$B$3,2,FALSE),"Mutant","WT")),"")</f>
        <v/>
      </c>
      <c r="DU15" s="4" t="str">
        <f>IF(ISNUMBER(DG15), IF($AR15&gt;VLOOKUP('Gene Table'!$G$2,'Array Content'!$A$2:$B$3,2,FALSE),IF(DG15&lt;-$AR15,"mutant","WT"),IF(DG15&lt;-VLOOKUP('Gene Table'!$G$2,'Array Content'!$A$2:$B$3,2,FALSE),"Mutant","WT")),"")</f>
        <v/>
      </c>
      <c r="DV15" s="4" t="str">
        <f>IF(ISNUMBER(DH15), IF($AR15&gt;VLOOKUP('Gene Table'!$G$2,'Array Content'!$A$2:$B$3,2,FALSE),IF(DH15&lt;-$AR15,"mutant","WT"),IF(DH15&lt;-VLOOKUP('Gene Table'!$G$2,'Array Content'!$A$2:$B$3,2,FALSE),"Mutant","WT")),"")</f>
        <v/>
      </c>
      <c r="DW15" s="4" t="str">
        <f>IF(ISNUMBER(DI15), IF($AR15&gt;VLOOKUP('Gene Table'!$G$2,'Array Content'!$A$2:$B$3,2,FALSE),IF(DI15&lt;-$AR15,"mutant","WT"),IF(DI15&lt;-VLOOKUP('Gene Table'!$G$2,'Array Content'!$A$2:$B$3,2,FALSE),"Mutant","WT")),"")</f>
        <v/>
      </c>
      <c r="DX15" s="4" t="str">
        <f>IF(ISNUMBER(DJ15), IF($AR15&gt;VLOOKUP('Gene Table'!$G$2,'Array Content'!$A$2:$B$3,2,FALSE),IF(DJ15&lt;-$AR15,"mutant","WT"),IF(DJ15&lt;-VLOOKUP('Gene Table'!$G$2,'Array Content'!$A$2:$B$3,2,FALSE),"Mutant","WT")),"")</f>
        <v/>
      </c>
      <c r="DY15" s="4" t="str">
        <f>IF(ISNUMBER(DK15), IF($AR15&gt;VLOOKUP('Gene Table'!$G$2,'Array Content'!$A$2:$B$3,2,FALSE),IF(DK15&lt;-$AR15,"mutant","WT"),IF(DK15&lt;-VLOOKUP('Gene Table'!$G$2,'Array Content'!$A$2:$B$3,2,FALSE),"Mutant","WT")),"")</f>
        <v/>
      </c>
      <c r="DZ15" s="4" t="str">
        <f>IF(ISNUMBER(DL15), IF($AR15&gt;VLOOKUP('Gene Table'!$G$2,'Array Content'!$A$2:$B$3,2,FALSE),IF(DL15&lt;-$AR15,"mutant","WT"),IF(DL15&lt;-VLOOKUP('Gene Table'!$G$2,'Array Content'!$A$2:$B$3,2,FALSE),"Mutant","WT")),"")</f>
        <v/>
      </c>
      <c r="EA15" s="4" t="str">
        <f>IF(ISNUMBER(DM15), IF($AR15&gt;VLOOKUP('Gene Table'!$G$2,'Array Content'!$A$2:$B$3,2,FALSE),IF(DM15&lt;-$AR15,"mutant","WT"),IF(DM15&lt;-VLOOKUP('Gene Table'!$G$2,'Array Content'!$A$2:$B$3,2,FALSE),"Mutant","WT")),"")</f>
        <v/>
      </c>
      <c r="EC15" s="4" t="s">
        <v>4756</v>
      </c>
      <c r="ED15" s="4" t="str">
        <f>IF('Gene Table'!$D15="copy number",D15,"")</f>
        <v/>
      </c>
      <c r="EE15" s="4" t="str">
        <f>IF('Gene Table'!$D15="copy number",E15,"")</f>
        <v/>
      </c>
      <c r="EF15" s="4" t="str">
        <f>IF('Gene Table'!$D15="copy number",F15,"")</f>
        <v/>
      </c>
      <c r="EG15" s="4" t="str">
        <f>IF('Gene Table'!$D15="copy number",G15,"")</f>
        <v/>
      </c>
      <c r="EH15" s="4" t="str">
        <f>IF('Gene Table'!$D15="copy number",H15,"")</f>
        <v/>
      </c>
      <c r="EI15" s="4" t="str">
        <f>IF('Gene Table'!$D15="copy number",I15,"")</f>
        <v/>
      </c>
      <c r="EJ15" s="4" t="str">
        <f>IF('Gene Table'!$D15="copy number",J15,"")</f>
        <v/>
      </c>
      <c r="EK15" s="4" t="str">
        <f>IF('Gene Table'!$D15="copy number",K15,"")</f>
        <v/>
      </c>
      <c r="EL15" s="4" t="str">
        <f>IF('Gene Table'!$D15="copy number",L15,"")</f>
        <v/>
      </c>
      <c r="EM15" s="4" t="str">
        <f>IF('Gene Table'!$D15="copy number",M15,"")</f>
        <v/>
      </c>
      <c r="EN15" s="4" t="str">
        <f>IF('Gene Table'!$D15="copy number",N15,"")</f>
        <v/>
      </c>
      <c r="EO15" s="4" t="str">
        <f>IF('Gene Table'!$D15="copy number",O15,"")</f>
        <v/>
      </c>
      <c r="EQ15" s="4" t="s">
        <v>4756</v>
      </c>
      <c r="ER15" s="4" t="str">
        <f>IF('Gene Table'!$D15="copy number",R15,"")</f>
        <v/>
      </c>
      <c r="ES15" s="4" t="str">
        <f>IF('Gene Table'!$D15="copy number",S15,"")</f>
        <v/>
      </c>
      <c r="ET15" s="4" t="str">
        <f>IF('Gene Table'!$D15="copy number",T15,"")</f>
        <v/>
      </c>
      <c r="EU15" s="4" t="str">
        <f>IF('Gene Table'!$D15="copy number",U15,"")</f>
        <v/>
      </c>
      <c r="EV15" s="4" t="str">
        <f>IF('Gene Table'!$D15="copy number",V15,"")</f>
        <v/>
      </c>
      <c r="EW15" s="4" t="str">
        <f>IF('Gene Table'!$D15="copy number",W15,"")</f>
        <v/>
      </c>
      <c r="EX15" s="4" t="str">
        <f>IF('Gene Table'!$D15="copy number",X15,"")</f>
        <v/>
      </c>
      <c r="EY15" s="4" t="str">
        <f>IF('Gene Table'!$D15="copy number",Y15,"")</f>
        <v/>
      </c>
      <c r="EZ15" s="4" t="str">
        <f>IF('Gene Table'!$D15="copy number",Z15,"")</f>
        <v/>
      </c>
      <c r="FA15" s="4" t="str">
        <f>IF('Gene Table'!$D15="copy number",AA15,"")</f>
        <v/>
      </c>
      <c r="FB15" s="4" t="str">
        <f>IF('Gene Table'!$D15="copy number",AB15,"")</f>
        <v/>
      </c>
      <c r="FC15" s="4" t="str">
        <f>IF('Gene Table'!$D15="copy number",AC15,"")</f>
        <v/>
      </c>
      <c r="FE15" s="4" t="s">
        <v>4756</v>
      </c>
      <c r="FF15" s="4" t="str">
        <f>IF('Gene Table'!$C15="SMPC",D15,"")</f>
        <v/>
      </c>
      <c r="FG15" s="4" t="str">
        <f>IF('Gene Table'!$C15="SMPC",E15,"")</f>
        <v/>
      </c>
      <c r="FH15" s="4" t="str">
        <f>IF('Gene Table'!$C15="SMPC",F15,"")</f>
        <v/>
      </c>
      <c r="FI15" s="4" t="str">
        <f>IF('Gene Table'!$C15="SMPC",G15,"")</f>
        <v/>
      </c>
      <c r="FJ15" s="4" t="str">
        <f>IF('Gene Table'!$C15="SMPC",H15,"")</f>
        <v/>
      </c>
      <c r="FK15" s="4" t="str">
        <f>IF('Gene Table'!$C15="SMPC",I15,"")</f>
        <v/>
      </c>
      <c r="FL15" s="4" t="str">
        <f>IF('Gene Table'!$C15="SMPC",J15,"")</f>
        <v/>
      </c>
      <c r="FM15" s="4" t="str">
        <f>IF('Gene Table'!$C15="SMPC",K15,"")</f>
        <v/>
      </c>
      <c r="FN15" s="4" t="str">
        <f>IF('Gene Table'!$C15="SMPC",L15,"")</f>
        <v/>
      </c>
      <c r="FO15" s="4" t="str">
        <f>IF('Gene Table'!$C15="SMPC",M15,"")</f>
        <v/>
      </c>
      <c r="FP15" s="4" t="str">
        <f>IF('Gene Table'!$C15="SMPC",N15,"")</f>
        <v/>
      </c>
      <c r="FQ15" s="4" t="str">
        <f>IF('Gene Table'!$C15="SMPC",O15,"")</f>
        <v/>
      </c>
      <c r="FS15" s="4" t="s">
        <v>4756</v>
      </c>
      <c r="FT15" s="4" t="str">
        <f>IF('Gene Table'!$C15="SMPC",R15,"")</f>
        <v/>
      </c>
      <c r="FU15" s="4" t="str">
        <f>IF('Gene Table'!$C15="SMPC",S15,"")</f>
        <v/>
      </c>
      <c r="FV15" s="4" t="str">
        <f>IF('Gene Table'!$C15="SMPC",T15,"")</f>
        <v/>
      </c>
      <c r="FW15" s="4" t="str">
        <f>IF('Gene Table'!$C15="SMPC",U15,"")</f>
        <v/>
      </c>
      <c r="FX15" s="4" t="str">
        <f>IF('Gene Table'!$C15="SMPC",V15,"")</f>
        <v/>
      </c>
      <c r="FY15" s="4" t="str">
        <f>IF('Gene Table'!$C15="SMPC",W15,"")</f>
        <v/>
      </c>
      <c r="FZ15" s="4" t="str">
        <f>IF('Gene Table'!$C15="SMPC",X15,"")</f>
        <v/>
      </c>
      <c r="GA15" s="4" t="str">
        <f>IF('Gene Table'!$C15="SMPC",Y15,"")</f>
        <v/>
      </c>
      <c r="GB15" s="4" t="str">
        <f>IF('Gene Table'!$C15="SMPC",Z15,"")</f>
        <v/>
      </c>
      <c r="GC15" s="4" t="str">
        <f>IF('Gene Table'!$C15="SMPC",AA15,"")</f>
        <v/>
      </c>
      <c r="GD15" s="4" t="str">
        <f>IF('Gene Table'!$C15="SMPC",AB15,"")</f>
        <v/>
      </c>
      <c r="GE15" s="4" t="str">
        <f>IF('Gene Table'!$C15="SMPC",AC15,"")</f>
        <v/>
      </c>
    </row>
    <row r="16" spans="1:187" ht="15" customHeight="1" x14ac:dyDescent="0.25">
      <c r="A16" s="4" t="str">
        <f>'Gene Table'!C16&amp;":"&amp;'Gene Table'!D16</f>
        <v>APC:c.3927_3931delAAAGA</v>
      </c>
      <c r="B16" s="4">
        <f>IF('Gene Table'!$G$5="NO",IF(ISNUMBER(MATCH('Gene Table'!E16,'Array Content'!$M$2:$M$941,0)),VLOOKUP('Gene Table'!E16,'Array Content'!$M$2:$O$941,2,FALSE),35),IF('Gene Table'!$G$5="YES",IF(ISNUMBER(MATCH('Gene Table'!E16,'Array Content'!$M$2:$M$941,0)),VLOOKUP('Gene Table'!E16,'Array Content'!$M$2:$O$941,3,FALSE),35),"OOPS"))</f>
        <v>37</v>
      </c>
      <c r="C16" s="4" t="s">
        <v>4757</v>
      </c>
      <c r="D16" s="29">
        <f>IF('Control Sample Data'!D15="","",IF(SUM('Control Sample Data'!D$2:D$97)&gt;10,IF(AND(ISNUMBER('Control Sample Data'!D15),'Control Sample Data'!D15&lt;$B16, 'Control Sample Data'!D15&gt;0),'Control Sample Data'!D15,$B16),""))</f>
        <v>35</v>
      </c>
      <c r="E16" s="29">
        <f>IF('Control Sample Data'!E15="","",IF(SUM('Control Sample Data'!E$2:E$97)&gt;10,IF(AND(ISNUMBER('Control Sample Data'!E15),'Control Sample Data'!E15&lt;$B16, 'Control Sample Data'!E15&gt;0),'Control Sample Data'!E15,$B16),""))</f>
        <v>35</v>
      </c>
      <c r="F16" s="29" t="str">
        <f>IF('Control Sample Data'!F15="","",IF(SUM('Control Sample Data'!F$2:F$97)&gt;10,IF(AND(ISNUMBER('Control Sample Data'!F15),'Control Sample Data'!F15&lt;$B16, 'Control Sample Data'!F15&gt;0),'Control Sample Data'!F15,$B16),""))</f>
        <v/>
      </c>
      <c r="G16" s="29" t="str">
        <f>IF('Control Sample Data'!G15="","",IF(SUM('Control Sample Data'!G$2:G$97)&gt;10,IF(AND(ISNUMBER('Control Sample Data'!G15),'Control Sample Data'!G15&lt;$B16, 'Control Sample Data'!G15&gt;0),'Control Sample Data'!G15,$B16),""))</f>
        <v/>
      </c>
      <c r="H16" s="29" t="str">
        <f>IF('Control Sample Data'!H15="","",IF(SUM('Control Sample Data'!H$2:H$97)&gt;10,IF(AND(ISNUMBER('Control Sample Data'!H15),'Control Sample Data'!H15&lt;$B16, 'Control Sample Data'!H15&gt;0),'Control Sample Data'!H15,$B16),""))</f>
        <v/>
      </c>
      <c r="I16" s="29" t="str">
        <f>IF('Control Sample Data'!I15="","",IF(SUM('Control Sample Data'!I$2:I$97)&gt;10,IF(AND(ISNUMBER('Control Sample Data'!I15),'Control Sample Data'!I15&lt;$B16, 'Control Sample Data'!I15&gt;0),'Control Sample Data'!I15,$B16),""))</f>
        <v/>
      </c>
      <c r="J16" s="29" t="str">
        <f>IF('Control Sample Data'!J15="","",IF(SUM('Control Sample Data'!J$2:J$97)&gt;10,IF(AND(ISNUMBER('Control Sample Data'!J15),'Control Sample Data'!J15&lt;$B16, 'Control Sample Data'!J15&gt;0),'Control Sample Data'!J15,$B16),""))</f>
        <v/>
      </c>
      <c r="K16" s="29" t="str">
        <f>IF('Control Sample Data'!K15="","",IF(SUM('Control Sample Data'!K$2:K$97)&gt;10,IF(AND(ISNUMBER('Control Sample Data'!K15),'Control Sample Data'!K15&lt;$B16, 'Control Sample Data'!K15&gt;0),'Control Sample Data'!K15,$B16),""))</f>
        <v/>
      </c>
      <c r="L16" s="29" t="str">
        <f>IF('Control Sample Data'!L15="","",IF(SUM('Control Sample Data'!L$2:L$97)&gt;10,IF(AND(ISNUMBER('Control Sample Data'!L15),'Control Sample Data'!L15&lt;$B16, 'Control Sample Data'!L15&gt;0),'Control Sample Data'!L15,$B16),""))</f>
        <v/>
      </c>
      <c r="M16" s="29" t="str">
        <f>IF('Control Sample Data'!M15="","",IF(SUM('Control Sample Data'!M$2:M$97)&gt;10,IF(AND(ISNUMBER('Control Sample Data'!M15),'Control Sample Data'!M15&lt;$B16, 'Control Sample Data'!M15&gt;0),'Control Sample Data'!M15,$B16),""))</f>
        <v/>
      </c>
      <c r="N16" s="29" t="str">
        <f>IF('Control Sample Data'!N15="","",IF(SUM('Control Sample Data'!N$2:N$97)&gt;10,IF(AND(ISNUMBER('Control Sample Data'!N15),'Control Sample Data'!N15&lt;$B16, 'Control Sample Data'!N15&gt;0),'Control Sample Data'!N15,$B16),""))</f>
        <v/>
      </c>
      <c r="O16" s="29" t="str">
        <f>IF('Control Sample Data'!O15="","",IF(SUM('Control Sample Data'!O$2:O$97)&gt;10,IF(AND(ISNUMBER('Control Sample Data'!O15),'Control Sample Data'!O15&lt;$B16, 'Control Sample Data'!O15&gt;0),'Control Sample Data'!O15,$B16),""))</f>
        <v/>
      </c>
      <c r="Q16" s="4" t="s">
        <v>4757</v>
      </c>
      <c r="R16" s="29">
        <f>IF('Test Sample Data'!D15="","",IF(SUM('Test Sample Data'!D$2:D$97)&gt;10,IF(AND(ISNUMBER('Test Sample Data'!D15),'Test Sample Data'!D15&lt;$B16, 'Test Sample Data'!D15&gt;0),'Test Sample Data'!D15,$B16),""))</f>
        <v>35</v>
      </c>
      <c r="S16" s="29">
        <f>IF('Test Sample Data'!E15="","",IF(SUM('Test Sample Data'!E$2:E$97)&gt;10,IF(AND(ISNUMBER('Test Sample Data'!E15),'Test Sample Data'!E15&lt;$B16, 'Test Sample Data'!E15&gt;0),'Test Sample Data'!E15,$B16),""))</f>
        <v>35</v>
      </c>
      <c r="T16" s="29" t="str">
        <f>IF('Test Sample Data'!F15="","",IF(SUM('Test Sample Data'!F$2:F$97)&gt;10,IF(AND(ISNUMBER('Test Sample Data'!F15),'Test Sample Data'!F15&lt;$B16, 'Test Sample Data'!F15&gt;0),'Test Sample Data'!F15,$B16),""))</f>
        <v/>
      </c>
      <c r="U16" s="29" t="str">
        <f>IF('Test Sample Data'!G15="","",IF(SUM('Test Sample Data'!G$2:G$97)&gt;10,IF(AND(ISNUMBER('Test Sample Data'!G15),'Test Sample Data'!G15&lt;$B16, 'Test Sample Data'!G15&gt;0),'Test Sample Data'!G15,$B16),""))</f>
        <v/>
      </c>
      <c r="V16" s="29" t="str">
        <f>IF('Test Sample Data'!H15="","",IF(SUM('Test Sample Data'!H$2:H$97)&gt;10,IF(AND(ISNUMBER('Test Sample Data'!H15),'Test Sample Data'!H15&lt;$B16, 'Test Sample Data'!H15&gt;0),'Test Sample Data'!H15,$B16),""))</f>
        <v/>
      </c>
      <c r="W16" s="29" t="str">
        <f>IF('Test Sample Data'!I15="","",IF(SUM('Test Sample Data'!I$2:I$97)&gt;10,IF(AND(ISNUMBER('Test Sample Data'!I15),'Test Sample Data'!I15&lt;$B16, 'Test Sample Data'!I15&gt;0),'Test Sample Data'!I15,$B16),""))</f>
        <v/>
      </c>
      <c r="X16" s="29" t="str">
        <f>IF('Test Sample Data'!J15="","",IF(SUM('Test Sample Data'!J$2:J$97)&gt;10,IF(AND(ISNUMBER('Test Sample Data'!J15),'Test Sample Data'!J15&lt;$B16, 'Test Sample Data'!J15&gt;0),'Test Sample Data'!J15,$B16),""))</f>
        <v/>
      </c>
      <c r="Y16" s="29" t="str">
        <f>IF('Test Sample Data'!K15="","",IF(SUM('Test Sample Data'!K$2:K$97)&gt;10,IF(AND(ISNUMBER('Test Sample Data'!K15),'Test Sample Data'!K15&lt;$B16, 'Test Sample Data'!K15&gt;0),'Test Sample Data'!K15,$B16),""))</f>
        <v/>
      </c>
      <c r="Z16" s="29" t="str">
        <f>IF('Test Sample Data'!L15="","",IF(SUM('Test Sample Data'!L$2:L$97)&gt;10,IF(AND(ISNUMBER('Test Sample Data'!L15),'Test Sample Data'!L15&lt;$B16, 'Test Sample Data'!L15&gt;0),'Test Sample Data'!L15,$B16),""))</f>
        <v/>
      </c>
      <c r="AA16" s="29" t="str">
        <f>IF('Test Sample Data'!M15="","",IF(SUM('Test Sample Data'!M$2:M$97)&gt;10,IF(AND(ISNUMBER('Test Sample Data'!M15),'Test Sample Data'!M15&lt;$B16, 'Test Sample Data'!M15&gt;0),'Test Sample Data'!M15,$B16),""))</f>
        <v/>
      </c>
      <c r="AB16" s="29" t="str">
        <f>IF('Test Sample Data'!N15="","",IF(SUM('Test Sample Data'!N$2:N$97)&gt;10,IF(AND(ISNUMBER('Test Sample Data'!N15),'Test Sample Data'!N15&lt;$B16, 'Test Sample Data'!N15&gt;0),'Test Sample Data'!N15,$B16),""))</f>
        <v/>
      </c>
      <c r="AC16" s="29" t="str">
        <f>IF('Test Sample Data'!O15="","",IF(SUM('Test Sample Data'!O$2:O$97)&gt;10,IF(AND(ISNUMBER('Test Sample Data'!O15),'Test Sample Data'!O15&lt;$B16, 'Test Sample Data'!O15&gt;0),'Test Sample Data'!O15,$B16),""))</f>
        <v/>
      </c>
      <c r="AE16" s="4" t="s">
        <v>4757</v>
      </c>
      <c r="AF16" s="4">
        <f t="shared" si="3"/>
        <v>9</v>
      </c>
      <c r="AG16" s="4">
        <f t="shared" si="4"/>
        <v>9</v>
      </c>
      <c r="AH16" s="4" t="str">
        <f t="shared" si="5"/>
        <v/>
      </c>
      <c r="AI16" s="4" t="str">
        <f t="shared" si="6"/>
        <v/>
      </c>
      <c r="AJ16" s="4" t="str">
        <f t="shared" si="7"/>
        <v/>
      </c>
      <c r="AK16" s="4" t="str">
        <f t="shared" si="8"/>
        <v/>
      </c>
      <c r="AL16" s="4" t="str">
        <f t="shared" si="9"/>
        <v/>
      </c>
      <c r="AM16" s="4" t="str">
        <f t="shared" si="10"/>
        <v/>
      </c>
      <c r="AN16" s="4" t="str">
        <f t="shared" si="11"/>
        <v/>
      </c>
      <c r="AO16" s="4" t="str">
        <f t="shared" si="12"/>
        <v/>
      </c>
      <c r="AP16" s="4" t="str">
        <f t="shared" si="13"/>
        <v/>
      </c>
      <c r="AQ16" s="4" t="str">
        <f t="shared" si="14"/>
        <v/>
      </c>
      <c r="AR16" s="4">
        <f t="shared" si="15"/>
        <v>0</v>
      </c>
      <c r="AS16" s="4">
        <f t="shared" si="16"/>
        <v>9</v>
      </c>
      <c r="AU16" s="4" t="s">
        <v>4757</v>
      </c>
      <c r="AV16" s="4">
        <f t="shared" si="17"/>
        <v>8.4699999999999989</v>
      </c>
      <c r="AW16" s="4">
        <f t="shared" si="18"/>
        <v>9</v>
      </c>
      <c r="AX16" s="4" t="str">
        <f t="shared" si="19"/>
        <v/>
      </c>
      <c r="AY16" s="4" t="str">
        <f t="shared" si="20"/>
        <v/>
      </c>
      <c r="AZ16" s="4" t="str">
        <f t="shared" si="21"/>
        <v/>
      </c>
      <c r="BA16" s="4" t="str">
        <f t="shared" si="22"/>
        <v/>
      </c>
      <c r="BB16" s="4" t="str">
        <f t="shared" si="23"/>
        <v/>
      </c>
      <c r="BC16" s="4" t="str">
        <f t="shared" si="24"/>
        <v/>
      </c>
      <c r="BD16" s="4" t="str">
        <f t="shared" si="25"/>
        <v/>
      </c>
      <c r="BE16" s="4" t="str">
        <f t="shared" si="26"/>
        <v/>
      </c>
      <c r="BF16" s="4" t="str">
        <f t="shared" si="27"/>
        <v/>
      </c>
      <c r="BG16" s="4" t="str">
        <f t="shared" si="28"/>
        <v/>
      </c>
      <c r="BI16" s="4" t="s">
        <v>4757</v>
      </c>
      <c r="BJ16" s="4">
        <f t="shared" si="29"/>
        <v>8.4699999999999989</v>
      </c>
      <c r="BK16" s="4">
        <f t="shared" si="30"/>
        <v>9</v>
      </c>
      <c r="BL16" s="4" t="str">
        <f t="shared" si="31"/>
        <v/>
      </c>
      <c r="BM16" s="4" t="str">
        <f t="shared" si="32"/>
        <v/>
      </c>
      <c r="BN16" s="4" t="str">
        <f t="shared" si="33"/>
        <v/>
      </c>
      <c r="BO16" s="4" t="str">
        <f t="shared" si="34"/>
        <v/>
      </c>
      <c r="BP16" s="4" t="str">
        <f t="shared" si="35"/>
        <v/>
      </c>
      <c r="BQ16" s="4" t="str">
        <f t="shared" si="36"/>
        <v/>
      </c>
      <c r="BR16" s="4" t="str">
        <f t="shared" si="37"/>
        <v/>
      </c>
      <c r="BS16" s="4" t="str">
        <f t="shared" si="38"/>
        <v/>
      </c>
      <c r="BT16" s="4" t="str">
        <f t="shared" si="39"/>
        <v/>
      </c>
      <c r="BU16" s="4" t="str">
        <f t="shared" si="40"/>
        <v/>
      </c>
      <c r="BV16" s="4">
        <f t="shared" si="41"/>
        <v>1.1200000000000001</v>
      </c>
      <c r="BW16" s="4">
        <f t="shared" si="42"/>
        <v>8.74</v>
      </c>
      <c r="BY16" s="4" t="s">
        <v>4757</v>
      </c>
      <c r="BZ16" s="4">
        <f t="shared" si="43"/>
        <v>-0.27000000000000135</v>
      </c>
      <c r="CA16" s="4">
        <f t="shared" si="44"/>
        <v>0.25999999999999979</v>
      </c>
      <c r="CB16" s="4" t="str">
        <f t="shared" si="45"/>
        <v/>
      </c>
      <c r="CC16" s="4" t="str">
        <f t="shared" si="46"/>
        <v/>
      </c>
      <c r="CD16" s="4" t="str">
        <f t="shared" si="47"/>
        <v/>
      </c>
      <c r="CE16" s="4" t="str">
        <f t="shared" si="48"/>
        <v/>
      </c>
      <c r="CF16" s="4" t="str">
        <f t="shared" si="49"/>
        <v/>
      </c>
      <c r="CG16" s="4" t="str">
        <f t="shared" si="50"/>
        <v/>
      </c>
      <c r="CH16" s="4" t="str">
        <f t="shared" si="51"/>
        <v/>
      </c>
      <c r="CI16" s="4" t="str">
        <f t="shared" si="52"/>
        <v/>
      </c>
      <c r="CJ16" s="4" t="str">
        <f t="shared" si="53"/>
        <v/>
      </c>
      <c r="CK16" s="4" t="str">
        <f t="shared" si="54"/>
        <v/>
      </c>
      <c r="CM16" s="4" t="s">
        <v>4757</v>
      </c>
      <c r="CN16" s="4" t="str">
        <f>IF(ISNUMBER(BZ16), IF($BV16&gt;VLOOKUP('Gene Table'!$G$2,'Array Content'!$A$2:$B$3,2,FALSE),IF(BZ16&lt;-$BV16,"mutant","WT"),IF(BZ16&lt;-VLOOKUP('Gene Table'!$G$2,'Array Content'!$A$2:$B$3,2,FALSE),"Mutant","WT")),"")</f>
        <v>WT</v>
      </c>
      <c r="CO16" s="4" t="str">
        <f>IF(ISNUMBER(CA16), IF($BV16&gt;VLOOKUP('Gene Table'!$G$2,'Array Content'!$A$2:$B$3,2,FALSE),IF(CA16&lt;-$BV16,"mutant","WT"),IF(CA16&lt;-VLOOKUP('Gene Table'!$G$2,'Array Content'!$A$2:$B$3,2,FALSE),"Mutant","WT")),"")</f>
        <v>WT</v>
      </c>
      <c r="CP16" s="4" t="str">
        <f>IF(ISNUMBER(CB16), IF($BV16&gt;VLOOKUP('Gene Table'!$G$2,'Array Content'!$A$2:$B$3,2,FALSE),IF(CB16&lt;-$BV16,"mutant","WT"),IF(CB16&lt;-VLOOKUP('Gene Table'!$G$2,'Array Content'!$A$2:$B$3,2,FALSE),"Mutant","WT")),"")</f>
        <v/>
      </c>
      <c r="CQ16" s="4" t="str">
        <f>IF(ISNUMBER(CC16), IF($BV16&gt;VLOOKUP('Gene Table'!$G$2,'Array Content'!$A$2:$B$3,2,FALSE),IF(CC16&lt;-$BV16,"mutant","WT"),IF(CC16&lt;-VLOOKUP('Gene Table'!$G$2,'Array Content'!$A$2:$B$3,2,FALSE),"Mutant","WT")),"")</f>
        <v/>
      </c>
      <c r="CR16" s="4" t="str">
        <f>IF(ISNUMBER(CD16), IF($BV16&gt;VLOOKUP('Gene Table'!$G$2,'Array Content'!$A$2:$B$3,2,FALSE),IF(CD16&lt;-$BV16,"mutant","WT"),IF(CD16&lt;-VLOOKUP('Gene Table'!$G$2,'Array Content'!$A$2:$B$3,2,FALSE),"Mutant","WT")),"")</f>
        <v/>
      </c>
      <c r="CS16" s="4" t="str">
        <f>IF(ISNUMBER(CE16), IF($BV16&gt;VLOOKUP('Gene Table'!$G$2,'Array Content'!$A$2:$B$3,2,FALSE),IF(CE16&lt;-$BV16,"mutant","WT"),IF(CE16&lt;-VLOOKUP('Gene Table'!$G$2,'Array Content'!$A$2:$B$3,2,FALSE),"Mutant","WT")),"")</f>
        <v/>
      </c>
      <c r="CT16" s="4" t="str">
        <f>IF(ISNUMBER(CF16), IF($BV16&gt;VLOOKUP('Gene Table'!$G$2,'Array Content'!$A$2:$B$3,2,FALSE),IF(CF16&lt;-$BV16,"mutant","WT"),IF(CF16&lt;-VLOOKUP('Gene Table'!$G$2,'Array Content'!$A$2:$B$3,2,FALSE),"Mutant","WT")),"")</f>
        <v/>
      </c>
      <c r="CU16" s="4" t="str">
        <f>IF(ISNUMBER(CG16), IF($BV16&gt;VLOOKUP('Gene Table'!$G$2,'Array Content'!$A$2:$B$3,2,FALSE),IF(CG16&lt;-$BV16,"mutant","WT"),IF(CG16&lt;-VLOOKUP('Gene Table'!$G$2,'Array Content'!$A$2:$B$3,2,FALSE),"Mutant","WT")),"")</f>
        <v/>
      </c>
      <c r="CV16" s="4" t="str">
        <f>IF(ISNUMBER(CH16), IF($BV16&gt;VLOOKUP('Gene Table'!$G$2,'Array Content'!$A$2:$B$3,2,FALSE),IF(CH16&lt;-$BV16,"mutant","WT"),IF(CH16&lt;-VLOOKUP('Gene Table'!$G$2,'Array Content'!$A$2:$B$3,2,FALSE),"Mutant","WT")),"")</f>
        <v/>
      </c>
      <c r="CW16" s="4" t="str">
        <f>IF(ISNUMBER(CI16), IF($BV16&gt;VLOOKUP('Gene Table'!$G$2,'Array Content'!$A$2:$B$3,2,FALSE),IF(CI16&lt;-$BV16,"mutant","WT"),IF(CI16&lt;-VLOOKUP('Gene Table'!$G$2,'Array Content'!$A$2:$B$3,2,FALSE),"Mutant","WT")),"")</f>
        <v/>
      </c>
      <c r="CX16" s="4" t="str">
        <f>IF(ISNUMBER(CJ16), IF($BV16&gt;VLOOKUP('Gene Table'!$G$2,'Array Content'!$A$2:$B$3,2,FALSE),IF(CJ16&lt;-$BV16,"mutant","WT"),IF(CJ16&lt;-VLOOKUP('Gene Table'!$G$2,'Array Content'!$A$2:$B$3,2,FALSE),"Mutant","WT")),"")</f>
        <v/>
      </c>
      <c r="CY16" s="4" t="str">
        <f>IF(ISNUMBER(CK16), IF($BV16&gt;VLOOKUP('Gene Table'!$G$2,'Array Content'!$A$2:$B$3,2,FALSE),IF(CK16&lt;-$BV16,"mutant","WT"),IF(CK16&lt;-VLOOKUP('Gene Table'!$G$2,'Array Content'!$A$2:$B$3,2,FALSE),"Mutant","WT")),"")</f>
        <v/>
      </c>
      <c r="DA16" s="4" t="s">
        <v>4757</v>
      </c>
      <c r="DB16" s="4">
        <f t="shared" si="55"/>
        <v>-0.53000000000000114</v>
      </c>
      <c r="DC16" s="4">
        <f t="shared" si="56"/>
        <v>0</v>
      </c>
      <c r="DD16" s="4" t="str">
        <f t="shared" si="57"/>
        <v/>
      </c>
      <c r="DE16" s="4" t="str">
        <f t="shared" si="58"/>
        <v/>
      </c>
      <c r="DF16" s="4" t="str">
        <f t="shared" si="59"/>
        <v/>
      </c>
      <c r="DG16" s="4" t="str">
        <f t="shared" si="60"/>
        <v/>
      </c>
      <c r="DH16" s="4" t="str">
        <f t="shared" si="61"/>
        <v/>
      </c>
      <c r="DI16" s="4" t="str">
        <f t="shared" si="62"/>
        <v/>
      </c>
      <c r="DJ16" s="4" t="str">
        <f t="shared" si="63"/>
        <v/>
      </c>
      <c r="DK16" s="4" t="str">
        <f t="shared" si="64"/>
        <v/>
      </c>
      <c r="DL16" s="4" t="str">
        <f t="shared" si="65"/>
        <v/>
      </c>
      <c r="DM16" s="4" t="str">
        <f t="shared" si="66"/>
        <v/>
      </c>
      <c r="DO16" s="4" t="s">
        <v>4757</v>
      </c>
      <c r="DP16" s="4" t="str">
        <f>IF(ISNUMBER(DB16), IF($AR16&gt;VLOOKUP('Gene Table'!$G$2,'Array Content'!$A$2:$B$3,2,FALSE),IF(DB16&lt;-$AR16,"mutant","WT"),IF(DB16&lt;-VLOOKUP('Gene Table'!$G$2,'Array Content'!$A$2:$B$3,2,FALSE),"Mutant","WT")),"")</f>
        <v>WT</v>
      </c>
      <c r="DQ16" s="4" t="str">
        <f>IF(ISNUMBER(DC16), IF($AR16&gt;VLOOKUP('Gene Table'!$G$2,'Array Content'!$A$2:$B$3,2,FALSE),IF(DC16&lt;-$AR16,"mutant","WT"),IF(DC16&lt;-VLOOKUP('Gene Table'!$G$2,'Array Content'!$A$2:$B$3,2,FALSE),"Mutant","WT")),"")</f>
        <v>WT</v>
      </c>
      <c r="DR16" s="4" t="str">
        <f>IF(ISNUMBER(DD16), IF($AR16&gt;VLOOKUP('Gene Table'!$G$2,'Array Content'!$A$2:$B$3,2,FALSE),IF(DD16&lt;-$AR16,"mutant","WT"),IF(DD16&lt;-VLOOKUP('Gene Table'!$G$2,'Array Content'!$A$2:$B$3,2,FALSE),"Mutant","WT")),"")</f>
        <v/>
      </c>
      <c r="DS16" s="4" t="str">
        <f>IF(ISNUMBER(DE16), IF($AR16&gt;VLOOKUP('Gene Table'!$G$2,'Array Content'!$A$2:$B$3,2,FALSE),IF(DE16&lt;-$AR16,"mutant","WT"),IF(DE16&lt;-VLOOKUP('Gene Table'!$G$2,'Array Content'!$A$2:$B$3,2,FALSE),"Mutant","WT")),"")</f>
        <v/>
      </c>
      <c r="DT16" s="4" t="str">
        <f>IF(ISNUMBER(DF16), IF($AR16&gt;VLOOKUP('Gene Table'!$G$2,'Array Content'!$A$2:$B$3,2,FALSE),IF(DF16&lt;-$AR16,"mutant","WT"),IF(DF16&lt;-VLOOKUP('Gene Table'!$G$2,'Array Content'!$A$2:$B$3,2,FALSE),"Mutant","WT")),"")</f>
        <v/>
      </c>
      <c r="DU16" s="4" t="str">
        <f>IF(ISNUMBER(DG16), IF($AR16&gt;VLOOKUP('Gene Table'!$G$2,'Array Content'!$A$2:$B$3,2,FALSE),IF(DG16&lt;-$AR16,"mutant","WT"),IF(DG16&lt;-VLOOKUP('Gene Table'!$G$2,'Array Content'!$A$2:$B$3,2,FALSE),"Mutant","WT")),"")</f>
        <v/>
      </c>
      <c r="DV16" s="4" t="str">
        <f>IF(ISNUMBER(DH16), IF($AR16&gt;VLOOKUP('Gene Table'!$G$2,'Array Content'!$A$2:$B$3,2,FALSE),IF(DH16&lt;-$AR16,"mutant","WT"),IF(DH16&lt;-VLOOKUP('Gene Table'!$G$2,'Array Content'!$A$2:$B$3,2,FALSE),"Mutant","WT")),"")</f>
        <v/>
      </c>
      <c r="DW16" s="4" t="str">
        <f>IF(ISNUMBER(DI16), IF($AR16&gt;VLOOKUP('Gene Table'!$G$2,'Array Content'!$A$2:$B$3,2,FALSE),IF(DI16&lt;-$AR16,"mutant","WT"),IF(DI16&lt;-VLOOKUP('Gene Table'!$G$2,'Array Content'!$A$2:$B$3,2,FALSE),"Mutant","WT")),"")</f>
        <v/>
      </c>
      <c r="DX16" s="4" t="str">
        <f>IF(ISNUMBER(DJ16), IF($AR16&gt;VLOOKUP('Gene Table'!$G$2,'Array Content'!$A$2:$B$3,2,FALSE),IF(DJ16&lt;-$AR16,"mutant","WT"),IF(DJ16&lt;-VLOOKUP('Gene Table'!$G$2,'Array Content'!$A$2:$B$3,2,FALSE),"Mutant","WT")),"")</f>
        <v/>
      </c>
      <c r="DY16" s="4" t="str">
        <f>IF(ISNUMBER(DK16), IF($AR16&gt;VLOOKUP('Gene Table'!$G$2,'Array Content'!$A$2:$B$3,2,FALSE),IF(DK16&lt;-$AR16,"mutant","WT"),IF(DK16&lt;-VLOOKUP('Gene Table'!$G$2,'Array Content'!$A$2:$B$3,2,FALSE),"Mutant","WT")),"")</f>
        <v/>
      </c>
      <c r="DZ16" s="4" t="str">
        <f>IF(ISNUMBER(DL16), IF($AR16&gt;VLOOKUP('Gene Table'!$G$2,'Array Content'!$A$2:$B$3,2,FALSE),IF(DL16&lt;-$AR16,"mutant","WT"),IF(DL16&lt;-VLOOKUP('Gene Table'!$G$2,'Array Content'!$A$2:$B$3,2,FALSE),"Mutant","WT")),"")</f>
        <v/>
      </c>
      <c r="EA16" s="4" t="str">
        <f>IF(ISNUMBER(DM16), IF($AR16&gt;VLOOKUP('Gene Table'!$G$2,'Array Content'!$A$2:$B$3,2,FALSE),IF(DM16&lt;-$AR16,"mutant","WT"),IF(DM16&lt;-VLOOKUP('Gene Table'!$G$2,'Array Content'!$A$2:$B$3,2,FALSE),"Mutant","WT")),"")</f>
        <v/>
      </c>
      <c r="EC16" s="4" t="s">
        <v>4757</v>
      </c>
      <c r="ED16" s="4" t="str">
        <f>IF('Gene Table'!$D16="copy number",D16,"")</f>
        <v/>
      </c>
      <c r="EE16" s="4" t="str">
        <f>IF('Gene Table'!$D16="copy number",E16,"")</f>
        <v/>
      </c>
      <c r="EF16" s="4" t="str">
        <f>IF('Gene Table'!$D16="copy number",F16,"")</f>
        <v/>
      </c>
      <c r="EG16" s="4" t="str">
        <f>IF('Gene Table'!$D16="copy number",G16,"")</f>
        <v/>
      </c>
      <c r="EH16" s="4" t="str">
        <f>IF('Gene Table'!$D16="copy number",H16,"")</f>
        <v/>
      </c>
      <c r="EI16" s="4" t="str">
        <f>IF('Gene Table'!$D16="copy number",I16,"")</f>
        <v/>
      </c>
      <c r="EJ16" s="4" t="str">
        <f>IF('Gene Table'!$D16="copy number",J16,"")</f>
        <v/>
      </c>
      <c r="EK16" s="4" t="str">
        <f>IF('Gene Table'!$D16="copy number",K16,"")</f>
        <v/>
      </c>
      <c r="EL16" s="4" t="str">
        <f>IF('Gene Table'!$D16="copy number",L16,"")</f>
        <v/>
      </c>
      <c r="EM16" s="4" t="str">
        <f>IF('Gene Table'!$D16="copy number",M16,"")</f>
        <v/>
      </c>
      <c r="EN16" s="4" t="str">
        <f>IF('Gene Table'!$D16="copy number",N16,"")</f>
        <v/>
      </c>
      <c r="EO16" s="4" t="str">
        <f>IF('Gene Table'!$D16="copy number",O16,"")</f>
        <v/>
      </c>
      <c r="EQ16" s="4" t="s">
        <v>4757</v>
      </c>
      <c r="ER16" s="4" t="str">
        <f>IF('Gene Table'!$D16="copy number",R16,"")</f>
        <v/>
      </c>
      <c r="ES16" s="4" t="str">
        <f>IF('Gene Table'!$D16="copy number",S16,"")</f>
        <v/>
      </c>
      <c r="ET16" s="4" t="str">
        <f>IF('Gene Table'!$D16="copy number",T16,"")</f>
        <v/>
      </c>
      <c r="EU16" s="4" t="str">
        <f>IF('Gene Table'!$D16="copy number",U16,"")</f>
        <v/>
      </c>
      <c r="EV16" s="4" t="str">
        <f>IF('Gene Table'!$D16="copy number",V16,"")</f>
        <v/>
      </c>
      <c r="EW16" s="4" t="str">
        <f>IF('Gene Table'!$D16="copy number",W16,"")</f>
        <v/>
      </c>
      <c r="EX16" s="4" t="str">
        <f>IF('Gene Table'!$D16="copy number",X16,"")</f>
        <v/>
      </c>
      <c r="EY16" s="4" t="str">
        <f>IF('Gene Table'!$D16="copy number",Y16,"")</f>
        <v/>
      </c>
      <c r="EZ16" s="4" t="str">
        <f>IF('Gene Table'!$D16="copy number",Z16,"")</f>
        <v/>
      </c>
      <c r="FA16" s="4" t="str">
        <f>IF('Gene Table'!$D16="copy number",AA16,"")</f>
        <v/>
      </c>
      <c r="FB16" s="4" t="str">
        <f>IF('Gene Table'!$D16="copy number",AB16,"")</f>
        <v/>
      </c>
      <c r="FC16" s="4" t="str">
        <f>IF('Gene Table'!$D16="copy number",AC16,"")</f>
        <v/>
      </c>
      <c r="FE16" s="4" t="s">
        <v>4757</v>
      </c>
      <c r="FF16" s="4" t="str">
        <f>IF('Gene Table'!$C16="SMPC",D16,"")</f>
        <v/>
      </c>
      <c r="FG16" s="4" t="str">
        <f>IF('Gene Table'!$C16="SMPC",E16,"")</f>
        <v/>
      </c>
      <c r="FH16" s="4" t="str">
        <f>IF('Gene Table'!$C16="SMPC",F16,"")</f>
        <v/>
      </c>
      <c r="FI16" s="4" t="str">
        <f>IF('Gene Table'!$C16="SMPC",G16,"")</f>
        <v/>
      </c>
      <c r="FJ16" s="4" t="str">
        <f>IF('Gene Table'!$C16="SMPC",H16,"")</f>
        <v/>
      </c>
      <c r="FK16" s="4" t="str">
        <f>IF('Gene Table'!$C16="SMPC",I16,"")</f>
        <v/>
      </c>
      <c r="FL16" s="4" t="str">
        <f>IF('Gene Table'!$C16="SMPC",J16,"")</f>
        <v/>
      </c>
      <c r="FM16" s="4" t="str">
        <f>IF('Gene Table'!$C16="SMPC",K16,"")</f>
        <v/>
      </c>
      <c r="FN16" s="4" t="str">
        <f>IF('Gene Table'!$C16="SMPC",L16,"")</f>
        <v/>
      </c>
      <c r="FO16" s="4" t="str">
        <f>IF('Gene Table'!$C16="SMPC",M16,"")</f>
        <v/>
      </c>
      <c r="FP16" s="4" t="str">
        <f>IF('Gene Table'!$C16="SMPC",N16,"")</f>
        <v/>
      </c>
      <c r="FQ16" s="4" t="str">
        <f>IF('Gene Table'!$C16="SMPC",O16,"")</f>
        <v/>
      </c>
      <c r="FS16" s="4" t="s">
        <v>4757</v>
      </c>
      <c r="FT16" s="4" t="str">
        <f>IF('Gene Table'!$C16="SMPC",R16,"")</f>
        <v/>
      </c>
      <c r="FU16" s="4" t="str">
        <f>IF('Gene Table'!$C16="SMPC",S16,"")</f>
        <v/>
      </c>
      <c r="FV16" s="4" t="str">
        <f>IF('Gene Table'!$C16="SMPC",T16,"")</f>
        <v/>
      </c>
      <c r="FW16" s="4" t="str">
        <f>IF('Gene Table'!$C16="SMPC",U16,"")</f>
        <v/>
      </c>
      <c r="FX16" s="4" t="str">
        <f>IF('Gene Table'!$C16="SMPC",V16,"")</f>
        <v/>
      </c>
      <c r="FY16" s="4" t="str">
        <f>IF('Gene Table'!$C16="SMPC",W16,"")</f>
        <v/>
      </c>
      <c r="FZ16" s="4" t="str">
        <f>IF('Gene Table'!$C16="SMPC",X16,"")</f>
        <v/>
      </c>
      <c r="GA16" s="4" t="str">
        <f>IF('Gene Table'!$C16="SMPC",Y16,"")</f>
        <v/>
      </c>
      <c r="GB16" s="4" t="str">
        <f>IF('Gene Table'!$C16="SMPC",Z16,"")</f>
        <v/>
      </c>
      <c r="GC16" s="4" t="str">
        <f>IF('Gene Table'!$C16="SMPC",AA16,"")</f>
        <v/>
      </c>
      <c r="GD16" s="4" t="str">
        <f>IF('Gene Table'!$C16="SMPC",AB16,"")</f>
        <v/>
      </c>
      <c r="GE16" s="4" t="str">
        <f>IF('Gene Table'!$C16="SMPC",AC16,"")</f>
        <v/>
      </c>
    </row>
    <row r="17" spans="1:187" ht="15" customHeight="1" x14ac:dyDescent="0.25">
      <c r="A17" s="4" t="str">
        <f>'Gene Table'!C17&amp;":"&amp;'Gene Table'!D17</f>
        <v>APC:c.3928A&gt;T</v>
      </c>
      <c r="B17" s="4">
        <f>IF('Gene Table'!$G$5="NO",IF(ISNUMBER(MATCH('Gene Table'!E17,'Array Content'!$M$2:$M$941,0)),VLOOKUP('Gene Table'!E17,'Array Content'!$M$2:$O$941,2,FALSE),35),IF('Gene Table'!$G$5="YES",IF(ISNUMBER(MATCH('Gene Table'!E17,'Array Content'!$M$2:$M$941,0)),VLOOKUP('Gene Table'!E17,'Array Content'!$M$2:$O$941,3,FALSE),35),"OOPS"))</f>
        <v>37</v>
      </c>
      <c r="C17" s="4" t="s">
        <v>4758</v>
      </c>
      <c r="D17" s="29">
        <f>IF('Control Sample Data'!D16="","",IF(SUM('Control Sample Data'!D$2:D$97)&gt;10,IF(AND(ISNUMBER('Control Sample Data'!D16),'Control Sample Data'!D16&lt;$B17, 'Control Sample Data'!D16&gt;0),'Control Sample Data'!D16,$B17),""))</f>
        <v>35</v>
      </c>
      <c r="E17" s="29">
        <f>IF('Control Sample Data'!E16="","",IF(SUM('Control Sample Data'!E$2:E$97)&gt;10,IF(AND(ISNUMBER('Control Sample Data'!E16),'Control Sample Data'!E16&lt;$B17, 'Control Sample Data'!E16&gt;0),'Control Sample Data'!E16,$B17),""))</f>
        <v>35</v>
      </c>
      <c r="F17" s="29" t="str">
        <f>IF('Control Sample Data'!F16="","",IF(SUM('Control Sample Data'!F$2:F$97)&gt;10,IF(AND(ISNUMBER('Control Sample Data'!F16),'Control Sample Data'!F16&lt;$B17, 'Control Sample Data'!F16&gt;0),'Control Sample Data'!F16,$B17),""))</f>
        <v/>
      </c>
      <c r="G17" s="29" t="str">
        <f>IF('Control Sample Data'!G16="","",IF(SUM('Control Sample Data'!G$2:G$97)&gt;10,IF(AND(ISNUMBER('Control Sample Data'!G16),'Control Sample Data'!G16&lt;$B17, 'Control Sample Data'!G16&gt;0),'Control Sample Data'!G16,$B17),""))</f>
        <v/>
      </c>
      <c r="H17" s="29" t="str">
        <f>IF('Control Sample Data'!H16="","",IF(SUM('Control Sample Data'!H$2:H$97)&gt;10,IF(AND(ISNUMBER('Control Sample Data'!H16),'Control Sample Data'!H16&lt;$B17, 'Control Sample Data'!H16&gt;0),'Control Sample Data'!H16,$B17),""))</f>
        <v/>
      </c>
      <c r="I17" s="29" t="str">
        <f>IF('Control Sample Data'!I16="","",IF(SUM('Control Sample Data'!I$2:I$97)&gt;10,IF(AND(ISNUMBER('Control Sample Data'!I16),'Control Sample Data'!I16&lt;$B17, 'Control Sample Data'!I16&gt;0),'Control Sample Data'!I16,$B17),""))</f>
        <v/>
      </c>
      <c r="J17" s="29" t="str">
        <f>IF('Control Sample Data'!J16="","",IF(SUM('Control Sample Data'!J$2:J$97)&gt;10,IF(AND(ISNUMBER('Control Sample Data'!J16),'Control Sample Data'!J16&lt;$B17, 'Control Sample Data'!J16&gt;0),'Control Sample Data'!J16,$B17),""))</f>
        <v/>
      </c>
      <c r="K17" s="29" t="str">
        <f>IF('Control Sample Data'!K16="","",IF(SUM('Control Sample Data'!K$2:K$97)&gt;10,IF(AND(ISNUMBER('Control Sample Data'!K16),'Control Sample Data'!K16&lt;$B17, 'Control Sample Data'!K16&gt;0),'Control Sample Data'!K16,$B17),""))</f>
        <v/>
      </c>
      <c r="L17" s="29" t="str">
        <f>IF('Control Sample Data'!L16="","",IF(SUM('Control Sample Data'!L$2:L$97)&gt;10,IF(AND(ISNUMBER('Control Sample Data'!L16),'Control Sample Data'!L16&lt;$B17, 'Control Sample Data'!L16&gt;0),'Control Sample Data'!L16,$B17),""))</f>
        <v/>
      </c>
      <c r="M17" s="29" t="str">
        <f>IF('Control Sample Data'!M16="","",IF(SUM('Control Sample Data'!M$2:M$97)&gt;10,IF(AND(ISNUMBER('Control Sample Data'!M16),'Control Sample Data'!M16&lt;$B17, 'Control Sample Data'!M16&gt;0),'Control Sample Data'!M16,$B17),""))</f>
        <v/>
      </c>
      <c r="N17" s="29" t="str">
        <f>IF('Control Sample Data'!N16="","",IF(SUM('Control Sample Data'!N$2:N$97)&gt;10,IF(AND(ISNUMBER('Control Sample Data'!N16),'Control Sample Data'!N16&lt;$B17, 'Control Sample Data'!N16&gt;0),'Control Sample Data'!N16,$B17),""))</f>
        <v/>
      </c>
      <c r="O17" s="29" t="str">
        <f>IF('Control Sample Data'!O16="","",IF(SUM('Control Sample Data'!O$2:O$97)&gt;10,IF(AND(ISNUMBER('Control Sample Data'!O16),'Control Sample Data'!O16&lt;$B17, 'Control Sample Data'!O16&gt;0),'Control Sample Data'!O16,$B17),""))</f>
        <v/>
      </c>
      <c r="Q17" s="4" t="s">
        <v>4758</v>
      </c>
      <c r="R17" s="29">
        <f>IF('Test Sample Data'!D16="","",IF(SUM('Test Sample Data'!D$2:D$97)&gt;10,IF(AND(ISNUMBER('Test Sample Data'!D16),'Test Sample Data'!D16&lt;$B17, 'Test Sample Data'!D16&gt;0),'Test Sample Data'!D16,$B17),""))</f>
        <v>35</v>
      </c>
      <c r="S17" s="29">
        <f>IF('Test Sample Data'!E16="","",IF(SUM('Test Sample Data'!E$2:E$97)&gt;10,IF(AND(ISNUMBER('Test Sample Data'!E16),'Test Sample Data'!E16&lt;$B17, 'Test Sample Data'!E16&gt;0),'Test Sample Data'!E16,$B17),""))</f>
        <v>35</v>
      </c>
      <c r="T17" s="29" t="str">
        <f>IF('Test Sample Data'!F16="","",IF(SUM('Test Sample Data'!F$2:F$97)&gt;10,IF(AND(ISNUMBER('Test Sample Data'!F16),'Test Sample Data'!F16&lt;$B17, 'Test Sample Data'!F16&gt;0),'Test Sample Data'!F16,$B17),""))</f>
        <v/>
      </c>
      <c r="U17" s="29" t="str">
        <f>IF('Test Sample Data'!G16="","",IF(SUM('Test Sample Data'!G$2:G$97)&gt;10,IF(AND(ISNUMBER('Test Sample Data'!G16),'Test Sample Data'!G16&lt;$B17, 'Test Sample Data'!G16&gt;0),'Test Sample Data'!G16,$B17),""))</f>
        <v/>
      </c>
      <c r="V17" s="29" t="str">
        <f>IF('Test Sample Data'!H16="","",IF(SUM('Test Sample Data'!H$2:H$97)&gt;10,IF(AND(ISNUMBER('Test Sample Data'!H16),'Test Sample Data'!H16&lt;$B17, 'Test Sample Data'!H16&gt;0),'Test Sample Data'!H16,$B17),""))</f>
        <v/>
      </c>
      <c r="W17" s="29" t="str">
        <f>IF('Test Sample Data'!I16="","",IF(SUM('Test Sample Data'!I$2:I$97)&gt;10,IF(AND(ISNUMBER('Test Sample Data'!I16),'Test Sample Data'!I16&lt;$B17, 'Test Sample Data'!I16&gt;0),'Test Sample Data'!I16,$B17),""))</f>
        <v/>
      </c>
      <c r="X17" s="29" t="str">
        <f>IF('Test Sample Data'!J16="","",IF(SUM('Test Sample Data'!J$2:J$97)&gt;10,IF(AND(ISNUMBER('Test Sample Data'!J16),'Test Sample Data'!J16&lt;$B17, 'Test Sample Data'!J16&gt;0),'Test Sample Data'!J16,$B17),""))</f>
        <v/>
      </c>
      <c r="Y17" s="29" t="str">
        <f>IF('Test Sample Data'!K16="","",IF(SUM('Test Sample Data'!K$2:K$97)&gt;10,IF(AND(ISNUMBER('Test Sample Data'!K16),'Test Sample Data'!K16&lt;$B17, 'Test Sample Data'!K16&gt;0),'Test Sample Data'!K16,$B17),""))</f>
        <v/>
      </c>
      <c r="Z17" s="29" t="str">
        <f>IF('Test Sample Data'!L16="","",IF(SUM('Test Sample Data'!L$2:L$97)&gt;10,IF(AND(ISNUMBER('Test Sample Data'!L16),'Test Sample Data'!L16&lt;$B17, 'Test Sample Data'!L16&gt;0),'Test Sample Data'!L16,$B17),""))</f>
        <v/>
      </c>
      <c r="AA17" s="29" t="str">
        <f>IF('Test Sample Data'!M16="","",IF(SUM('Test Sample Data'!M$2:M$97)&gt;10,IF(AND(ISNUMBER('Test Sample Data'!M16),'Test Sample Data'!M16&lt;$B17, 'Test Sample Data'!M16&gt;0),'Test Sample Data'!M16,$B17),""))</f>
        <v/>
      </c>
      <c r="AB17" s="29" t="str">
        <f>IF('Test Sample Data'!N16="","",IF(SUM('Test Sample Data'!N$2:N$97)&gt;10,IF(AND(ISNUMBER('Test Sample Data'!N16),'Test Sample Data'!N16&lt;$B17, 'Test Sample Data'!N16&gt;0),'Test Sample Data'!N16,$B17),""))</f>
        <v/>
      </c>
      <c r="AC17" s="29" t="str">
        <f>IF('Test Sample Data'!O16="","",IF(SUM('Test Sample Data'!O$2:O$97)&gt;10,IF(AND(ISNUMBER('Test Sample Data'!O16),'Test Sample Data'!O16&lt;$B17, 'Test Sample Data'!O16&gt;0),'Test Sample Data'!O16,$B17),""))</f>
        <v/>
      </c>
      <c r="AE17" s="4" t="s">
        <v>4758</v>
      </c>
      <c r="AF17" s="4">
        <f t="shared" si="3"/>
        <v>9</v>
      </c>
      <c r="AG17" s="4">
        <f t="shared" si="4"/>
        <v>9</v>
      </c>
      <c r="AH17" s="4" t="str">
        <f t="shared" si="5"/>
        <v/>
      </c>
      <c r="AI17" s="4" t="str">
        <f t="shared" si="6"/>
        <v/>
      </c>
      <c r="AJ17" s="4" t="str">
        <f t="shared" si="7"/>
        <v/>
      </c>
      <c r="AK17" s="4" t="str">
        <f t="shared" si="8"/>
        <v/>
      </c>
      <c r="AL17" s="4" t="str">
        <f t="shared" si="9"/>
        <v/>
      </c>
      <c r="AM17" s="4" t="str">
        <f t="shared" si="10"/>
        <v/>
      </c>
      <c r="AN17" s="4" t="str">
        <f t="shared" si="11"/>
        <v/>
      </c>
      <c r="AO17" s="4" t="str">
        <f t="shared" si="12"/>
        <v/>
      </c>
      <c r="AP17" s="4" t="str">
        <f t="shared" si="13"/>
        <v/>
      </c>
      <c r="AQ17" s="4" t="str">
        <f t="shared" si="14"/>
        <v/>
      </c>
      <c r="AR17" s="4">
        <f t="shared" si="15"/>
        <v>0</v>
      </c>
      <c r="AS17" s="4">
        <f t="shared" si="16"/>
        <v>9</v>
      </c>
      <c r="AU17" s="4" t="s">
        <v>4758</v>
      </c>
      <c r="AV17" s="4">
        <f t="shared" si="17"/>
        <v>8.4699999999999989</v>
      </c>
      <c r="AW17" s="4">
        <f t="shared" si="18"/>
        <v>9</v>
      </c>
      <c r="AX17" s="4" t="str">
        <f t="shared" si="19"/>
        <v/>
      </c>
      <c r="AY17" s="4" t="str">
        <f t="shared" si="20"/>
        <v/>
      </c>
      <c r="AZ17" s="4" t="str">
        <f t="shared" si="21"/>
        <v/>
      </c>
      <c r="BA17" s="4" t="str">
        <f t="shared" si="22"/>
        <v/>
      </c>
      <c r="BB17" s="4" t="str">
        <f t="shared" si="23"/>
        <v/>
      </c>
      <c r="BC17" s="4" t="str">
        <f t="shared" si="24"/>
        <v/>
      </c>
      <c r="BD17" s="4" t="str">
        <f t="shared" si="25"/>
        <v/>
      </c>
      <c r="BE17" s="4" t="str">
        <f t="shared" si="26"/>
        <v/>
      </c>
      <c r="BF17" s="4" t="str">
        <f t="shared" si="27"/>
        <v/>
      </c>
      <c r="BG17" s="4" t="str">
        <f t="shared" si="28"/>
        <v/>
      </c>
      <c r="BI17" s="4" t="s">
        <v>4758</v>
      </c>
      <c r="BJ17" s="4">
        <f t="shared" si="29"/>
        <v>8.4699999999999989</v>
      </c>
      <c r="BK17" s="4">
        <f t="shared" si="30"/>
        <v>9</v>
      </c>
      <c r="BL17" s="4" t="str">
        <f t="shared" si="31"/>
        <v/>
      </c>
      <c r="BM17" s="4" t="str">
        <f t="shared" si="32"/>
        <v/>
      </c>
      <c r="BN17" s="4" t="str">
        <f t="shared" si="33"/>
        <v/>
      </c>
      <c r="BO17" s="4" t="str">
        <f t="shared" si="34"/>
        <v/>
      </c>
      <c r="BP17" s="4" t="str">
        <f t="shared" si="35"/>
        <v/>
      </c>
      <c r="BQ17" s="4" t="str">
        <f t="shared" si="36"/>
        <v/>
      </c>
      <c r="BR17" s="4" t="str">
        <f t="shared" si="37"/>
        <v/>
      </c>
      <c r="BS17" s="4" t="str">
        <f t="shared" si="38"/>
        <v/>
      </c>
      <c r="BT17" s="4" t="str">
        <f t="shared" si="39"/>
        <v/>
      </c>
      <c r="BU17" s="4" t="str">
        <f t="shared" si="40"/>
        <v/>
      </c>
      <c r="BV17" s="4">
        <f t="shared" si="41"/>
        <v>1.1200000000000001</v>
      </c>
      <c r="BW17" s="4">
        <f t="shared" si="42"/>
        <v>8.74</v>
      </c>
      <c r="BY17" s="4" t="s">
        <v>4758</v>
      </c>
      <c r="BZ17" s="4">
        <f t="shared" si="43"/>
        <v>-0.27000000000000135</v>
      </c>
      <c r="CA17" s="4">
        <f t="shared" si="44"/>
        <v>0.25999999999999979</v>
      </c>
      <c r="CB17" s="4" t="str">
        <f t="shared" si="45"/>
        <v/>
      </c>
      <c r="CC17" s="4" t="str">
        <f t="shared" si="46"/>
        <v/>
      </c>
      <c r="CD17" s="4" t="str">
        <f t="shared" si="47"/>
        <v/>
      </c>
      <c r="CE17" s="4" t="str">
        <f t="shared" si="48"/>
        <v/>
      </c>
      <c r="CF17" s="4" t="str">
        <f t="shared" si="49"/>
        <v/>
      </c>
      <c r="CG17" s="4" t="str">
        <f t="shared" si="50"/>
        <v/>
      </c>
      <c r="CH17" s="4" t="str">
        <f t="shared" si="51"/>
        <v/>
      </c>
      <c r="CI17" s="4" t="str">
        <f t="shared" si="52"/>
        <v/>
      </c>
      <c r="CJ17" s="4" t="str">
        <f t="shared" si="53"/>
        <v/>
      </c>
      <c r="CK17" s="4" t="str">
        <f t="shared" si="54"/>
        <v/>
      </c>
      <c r="CM17" s="4" t="s">
        <v>4758</v>
      </c>
      <c r="CN17" s="4" t="str">
        <f>IF(ISNUMBER(BZ17), IF($BV17&gt;VLOOKUP('Gene Table'!$G$2,'Array Content'!$A$2:$B$3,2,FALSE),IF(BZ17&lt;-$BV17,"mutant","WT"),IF(BZ17&lt;-VLOOKUP('Gene Table'!$G$2,'Array Content'!$A$2:$B$3,2,FALSE),"Mutant","WT")),"")</f>
        <v>WT</v>
      </c>
      <c r="CO17" s="4" t="str">
        <f>IF(ISNUMBER(CA17), IF($BV17&gt;VLOOKUP('Gene Table'!$G$2,'Array Content'!$A$2:$B$3,2,FALSE),IF(CA17&lt;-$BV17,"mutant","WT"),IF(CA17&lt;-VLOOKUP('Gene Table'!$G$2,'Array Content'!$A$2:$B$3,2,FALSE),"Mutant","WT")),"")</f>
        <v>WT</v>
      </c>
      <c r="CP17" s="4" t="str">
        <f>IF(ISNUMBER(CB17), IF($BV17&gt;VLOOKUP('Gene Table'!$G$2,'Array Content'!$A$2:$B$3,2,FALSE),IF(CB17&lt;-$BV17,"mutant","WT"),IF(CB17&lt;-VLOOKUP('Gene Table'!$G$2,'Array Content'!$A$2:$B$3,2,FALSE),"Mutant","WT")),"")</f>
        <v/>
      </c>
      <c r="CQ17" s="4" t="str">
        <f>IF(ISNUMBER(CC17), IF($BV17&gt;VLOOKUP('Gene Table'!$G$2,'Array Content'!$A$2:$B$3,2,FALSE),IF(CC17&lt;-$BV17,"mutant","WT"),IF(CC17&lt;-VLOOKUP('Gene Table'!$G$2,'Array Content'!$A$2:$B$3,2,FALSE),"Mutant","WT")),"")</f>
        <v/>
      </c>
      <c r="CR17" s="4" t="str">
        <f>IF(ISNUMBER(CD17), IF($BV17&gt;VLOOKUP('Gene Table'!$G$2,'Array Content'!$A$2:$B$3,2,FALSE),IF(CD17&lt;-$BV17,"mutant","WT"),IF(CD17&lt;-VLOOKUP('Gene Table'!$G$2,'Array Content'!$A$2:$B$3,2,FALSE),"Mutant","WT")),"")</f>
        <v/>
      </c>
      <c r="CS17" s="4" t="str">
        <f>IF(ISNUMBER(CE17), IF($BV17&gt;VLOOKUP('Gene Table'!$G$2,'Array Content'!$A$2:$B$3,2,FALSE),IF(CE17&lt;-$BV17,"mutant","WT"),IF(CE17&lt;-VLOOKUP('Gene Table'!$G$2,'Array Content'!$A$2:$B$3,2,FALSE),"Mutant","WT")),"")</f>
        <v/>
      </c>
      <c r="CT17" s="4" t="str">
        <f>IF(ISNUMBER(CF17), IF($BV17&gt;VLOOKUP('Gene Table'!$G$2,'Array Content'!$A$2:$B$3,2,FALSE),IF(CF17&lt;-$BV17,"mutant","WT"),IF(CF17&lt;-VLOOKUP('Gene Table'!$G$2,'Array Content'!$A$2:$B$3,2,FALSE),"Mutant","WT")),"")</f>
        <v/>
      </c>
      <c r="CU17" s="4" t="str">
        <f>IF(ISNUMBER(CG17), IF($BV17&gt;VLOOKUP('Gene Table'!$G$2,'Array Content'!$A$2:$B$3,2,FALSE),IF(CG17&lt;-$BV17,"mutant","WT"),IF(CG17&lt;-VLOOKUP('Gene Table'!$G$2,'Array Content'!$A$2:$B$3,2,FALSE),"Mutant","WT")),"")</f>
        <v/>
      </c>
      <c r="CV17" s="4" t="str">
        <f>IF(ISNUMBER(CH17), IF($BV17&gt;VLOOKUP('Gene Table'!$G$2,'Array Content'!$A$2:$B$3,2,FALSE),IF(CH17&lt;-$BV17,"mutant","WT"),IF(CH17&lt;-VLOOKUP('Gene Table'!$G$2,'Array Content'!$A$2:$B$3,2,FALSE),"Mutant","WT")),"")</f>
        <v/>
      </c>
      <c r="CW17" s="4" t="str">
        <f>IF(ISNUMBER(CI17), IF($BV17&gt;VLOOKUP('Gene Table'!$G$2,'Array Content'!$A$2:$B$3,2,FALSE),IF(CI17&lt;-$BV17,"mutant","WT"),IF(CI17&lt;-VLOOKUP('Gene Table'!$G$2,'Array Content'!$A$2:$B$3,2,FALSE),"Mutant","WT")),"")</f>
        <v/>
      </c>
      <c r="CX17" s="4" t="str">
        <f>IF(ISNUMBER(CJ17), IF($BV17&gt;VLOOKUP('Gene Table'!$G$2,'Array Content'!$A$2:$B$3,2,FALSE),IF(CJ17&lt;-$BV17,"mutant","WT"),IF(CJ17&lt;-VLOOKUP('Gene Table'!$G$2,'Array Content'!$A$2:$B$3,2,FALSE),"Mutant","WT")),"")</f>
        <v/>
      </c>
      <c r="CY17" s="4" t="str">
        <f>IF(ISNUMBER(CK17), IF($BV17&gt;VLOOKUP('Gene Table'!$G$2,'Array Content'!$A$2:$B$3,2,FALSE),IF(CK17&lt;-$BV17,"mutant","WT"),IF(CK17&lt;-VLOOKUP('Gene Table'!$G$2,'Array Content'!$A$2:$B$3,2,FALSE),"Mutant","WT")),"")</f>
        <v/>
      </c>
      <c r="DA17" s="4" t="s">
        <v>4758</v>
      </c>
      <c r="DB17" s="4">
        <f t="shared" si="55"/>
        <v>-0.53000000000000114</v>
      </c>
      <c r="DC17" s="4">
        <f t="shared" si="56"/>
        <v>0</v>
      </c>
      <c r="DD17" s="4" t="str">
        <f t="shared" si="57"/>
        <v/>
      </c>
      <c r="DE17" s="4" t="str">
        <f t="shared" si="58"/>
        <v/>
      </c>
      <c r="DF17" s="4" t="str">
        <f t="shared" si="59"/>
        <v/>
      </c>
      <c r="DG17" s="4" t="str">
        <f t="shared" si="60"/>
        <v/>
      </c>
      <c r="DH17" s="4" t="str">
        <f t="shared" si="61"/>
        <v/>
      </c>
      <c r="DI17" s="4" t="str">
        <f t="shared" si="62"/>
        <v/>
      </c>
      <c r="DJ17" s="4" t="str">
        <f t="shared" si="63"/>
        <v/>
      </c>
      <c r="DK17" s="4" t="str">
        <f t="shared" si="64"/>
        <v/>
      </c>
      <c r="DL17" s="4" t="str">
        <f t="shared" si="65"/>
        <v/>
      </c>
      <c r="DM17" s="4" t="str">
        <f t="shared" si="66"/>
        <v/>
      </c>
      <c r="DO17" s="4" t="s">
        <v>4758</v>
      </c>
      <c r="DP17" s="4" t="str">
        <f>IF(ISNUMBER(DB17), IF($AR17&gt;VLOOKUP('Gene Table'!$G$2,'Array Content'!$A$2:$B$3,2,FALSE),IF(DB17&lt;-$AR17,"mutant","WT"),IF(DB17&lt;-VLOOKUP('Gene Table'!$G$2,'Array Content'!$A$2:$B$3,2,FALSE),"Mutant","WT")),"")</f>
        <v>WT</v>
      </c>
      <c r="DQ17" s="4" t="str">
        <f>IF(ISNUMBER(DC17), IF($AR17&gt;VLOOKUP('Gene Table'!$G$2,'Array Content'!$A$2:$B$3,2,FALSE),IF(DC17&lt;-$AR17,"mutant","WT"),IF(DC17&lt;-VLOOKUP('Gene Table'!$G$2,'Array Content'!$A$2:$B$3,2,FALSE),"Mutant","WT")),"")</f>
        <v>WT</v>
      </c>
      <c r="DR17" s="4" t="str">
        <f>IF(ISNUMBER(DD17), IF($AR17&gt;VLOOKUP('Gene Table'!$G$2,'Array Content'!$A$2:$B$3,2,FALSE),IF(DD17&lt;-$AR17,"mutant","WT"),IF(DD17&lt;-VLOOKUP('Gene Table'!$G$2,'Array Content'!$A$2:$B$3,2,FALSE),"Mutant","WT")),"")</f>
        <v/>
      </c>
      <c r="DS17" s="4" t="str">
        <f>IF(ISNUMBER(DE17), IF($AR17&gt;VLOOKUP('Gene Table'!$G$2,'Array Content'!$A$2:$B$3,2,FALSE),IF(DE17&lt;-$AR17,"mutant","WT"),IF(DE17&lt;-VLOOKUP('Gene Table'!$G$2,'Array Content'!$A$2:$B$3,2,FALSE),"Mutant","WT")),"")</f>
        <v/>
      </c>
      <c r="DT17" s="4" t="str">
        <f>IF(ISNUMBER(DF17), IF($AR17&gt;VLOOKUP('Gene Table'!$G$2,'Array Content'!$A$2:$B$3,2,FALSE),IF(DF17&lt;-$AR17,"mutant","WT"),IF(DF17&lt;-VLOOKUP('Gene Table'!$G$2,'Array Content'!$A$2:$B$3,2,FALSE),"Mutant","WT")),"")</f>
        <v/>
      </c>
      <c r="DU17" s="4" t="str">
        <f>IF(ISNUMBER(DG17), IF($AR17&gt;VLOOKUP('Gene Table'!$G$2,'Array Content'!$A$2:$B$3,2,FALSE),IF(DG17&lt;-$AR17,"mutant","WT"),IF(DG17&lt;-VLOOKUP('Gene Table'!$G$2,'Array Content'!$A$2:$B$3,2,FALSE),"Mutant","WT")),"")</f>
        <v/>
      </c>
      <c r="DV17" s="4" t="str">
        <f>IF(ISNUMBER(DH17), IF($AR17&gt;VLOOKUP('Gene Table'!$G$2,'Array Content'!$A$2:$B$3,2,FALSE),IF(DH17&lt;-$AR17,"mutant","WT"),IF(DH17&lt;-VLOOKUP('Gene Table'!$G$2,'Array Content'!$A$2:$B$3,2,FALSE),"Mutant","WT")),"")</f>
        <v/>
      </c>
      <c r="DW17" s="4" t="str">
        <f>IF(ISNUMBER(DI17), IF($AR17&gt;VLOOKUP('Gene Table'!$G$2,'Array Content'!$A$2:$B$3,2,FALSE),IF(DI17&lt;-$AR17,"mutant","WT"),IF(DI17&lt;-VLOOKUP('Gene Table'!$G$2,'Array Content'!$A$2:$B$3,2,FALSE),"Mutant","WT")),"")</f>
        <v/>
      </c>
      <c r="DX17" s="4" t="str">
        <f>IF(ISNUMBER(DJ17), IF($AR17&gt;VLOOKUP('Gene Table'!$G$2,'Array Content'!$A$2:$B$3,2,FALSE),IF(DJ17&lt;-$AR17,"mutant","WT"),IF(DJ17&lt;-VLOOKUP('Gene Table'!$G$2,'Array Content'!$A$2:$B$3,2,FALSE),"Mutant","WT")),"")</f>
        <v/>
      </c>
      <c r="DY17" s="4" t="str">
        <f>IF(ISNUMBER(DK17), IF($AR17&gt;VLOOKUP('Gene Table'!$G$2,'Array Content'!$A$2:$B$3,2,FALSE),IF(DK17&lt;-$AR17,"mutant","WT"),IF(DK17&lt;-VLOOKUP('Gene Table'!$G$2,'Array Content'!$A$2:$B$3,2,FALSE),"Mutant","WT")),"")</f>
        <v/>
      </c>
      <c r="DZ17" s="4" t="str">
        <f>IF(ISNUMBER(DL17), IF($AR17&gt;VLOOKUP('Gene Table'!$G$2,'Array Content'!$A$2:$B$3,2,FALSE),IF(DL17&lt;-$AR17,"mutant","WT"),IF(DL17&lt;-VLOOKUP('Gene Table'!$G$2,'Array Content'!$A$2:$B$3,2,FALSE),"Mutant","WT")),"")</f>
        <v/>
      </c>
      <c r="EA17" s="4" t="str">
        <f>IF(ISNUMBER(DM17), IF($AR17&gt;VLOOKUP('Gene Table'!$G$2,'Array Content'!$A$2:$B$3,2,FALSE),IF(DM17&lt;-$AR17,"mutant","WT"),IF(DM17&lt;-VLOOKUP('Gene Table'!$G$2,'Array Content'!$A$2:$B$3,2,FALSE),"Mutant","WT")),"")</f>
        <v/>
      </c>
      <c r="EC17" s="4" t="s">
        <v>4758</v>
      </c>
      <c r="ED17" s="4" t="str">
        <f>IF('Gene Table'!$D17="copy number",D17,"")</f>
        <v/>
      </c>
      <c r="EE17" s="4" t="str">
        <f>IF('Gene Table'!$D17="copy number",E17,"")</f>
        <v/>
      </c>
      <c r="EF17" s="4" t="str">
        <f>IF('Gene Table'!$D17="copy number",F17,"")</f>
        <v/>
      </c>
      <c r="EG17" s="4" t="str">
        <f>IF('Gene Table'!$D17="copy number",G17,"")</f>
        <v/>
      </c>
      <c r="EH17" s="4" t="str">
        <f>IF('Gene Table'!$D17="copy number",H17,"")</f>
        <v/>
      </c>
      <c r="EI17" s="4" t="str">
        <f>IF('Gene Table'!$D17="copy number",I17,"")</f>
        <v/>
      </c>
      <c r="EJ17" s="4" t="str">
        <f>IF('Gene Table'!$D17="copy number",J17,"")</f>
        <v/>
      </c>
      <c r="EK17" s="4" t="str">
        <f>IF('Gene Table'!$D17="copy number",K17,"")</f>
        <v/>
      </c>
      <c r="EL17" s="4" t="str">
        <f>IF('Gene Table'!$D17="copy number",L17,"")</f>
        <v/>
      </c>
      <c r="EM17" s="4" t="str">
        <f>IF('Gene Table'!$D17="copy number",M17,"")</f>
        <v/>
      </c>
      <c r="EN17" s="4" t="str">
        <f>IF('Gene Table'!$D17="copy number",N17,"")</f>
        <v/>
      </c>
      <c r="EO17" s="4" t="str">
        <f>IF('Gene Table'!$D17="copy number",O17,"")</f>
        <v/>
      </c>
      <c r="EQ17" s="4" t="s">
        <v>4758</v>
      </c>
      <c r="ER17" s="4" t="str">
        <f>IF('Gene Table'!$D17="copy number",R17,"")</f>
        <v/>
      </c>
      <c r="ES17" s="4" t="str">
        <f>IF('Gene Table'!$D17="copy number",S17,"")</f>
        <v/>
      </c>
      <c r="ET17" s="4" t="str">
        <f>IF('Gene Table'!$D17="copy number",T17,"")</f>
        <v/>
      </c>
      <c r="EU17" s="4" t="str">
        <f>IF('Gene Table'!$D17="copy number",U17,"")</f>
        <v/>
      </c>
      <c r="EV17" s="4" t="str">
        <f>IF('Gene Table'!$D17="copy number",V17,"")</f>
        <v/>
      </c>
      <c r="EW17" s="4" t="str">
        <f>IF('Gene Table'!$D17="copy number",W17,"")</f>
        <v/>
      </c>
      <c r="EX17" s="4" t="str">
        <f>IF('Gene Table'!$D17="copy number",X17,"")</f>
        <v/>
      </c>
      <c r="EY17" s="4" t="str">
        <f>IF('Gene Table'!$D17="copy number",Y17,"")</f>
        <v/>
      </c>
      <c r="EZ17" s="4" t="str">
        <f>IF('Gene Table'!$D17="copy number",Z17,"")</f>
        <v/>
      </c>
      <c r="FA17" s="4" t="str">
        <f>IF('Gene Table'!$D17="copy number",AA17,"")</f>
        <v/>
      </c>
      <c r="FB17" s="4" t="str">
        <f>IF('Gene Table'!$D17="copy number",AB17,"")</f>
        <v/>
      </c>
      <c r="FC17" s="4" t="str">
        <f>IF('Gene Table'!$D17="copy number",AC17,"")</f>
        <v/>
      </c>
      <c r="FE17" s="4" t="s">
        <v>4758</v>
      </c>
      <c r="FF17" s="4" t="str">
        <f>IF('Gene Table'!$C17="SMPC",D17,"")</f>
        <v/>
      </c>
      <c r="FG17" s="4" t="str">
        <f>IF('Gene Table'!$C17="SMPC",E17,"")</f>
        <v/>
      </c>
      <c r="FH17" s="4" t="str">
        <f>IF('Gene Table'!$C17="SMPC",F17,"")</f>
        <v/>
      </c>
      <c r="FI17" s="4" t="str">
        <f>IF('Gene Table'!$C17="SMPC",G17,"")</f>
        <v/>
      </c>
      <c r="FJ17" s="4" t="str">
        <f>IF('Gene Table'!$C17="SMPC",H17,"")</f>
        <v/>
      </c>
      <c r="FK17" s="4" t="str">
        <f>IF('Gene Table'!$C17="SMPC",I17,"")</f>
        <v/>
      </c>
      <c r="FL17" s="4" t="str">
        <f>IF('Gene Table'!$C17="SMPC",J17,"")</f>
        <v/>
      </c>
      <c r="FM17" s="4" t="str">
        <f>IF('Gene Table'!$C17="SMPC",K17,"")</f>
        <v/>
      </c>
      <c r="FN17" s="4" t="str">
        <f>IF('Gene Table'!$C17="SMPC",L17,"")</f>
        <v/>
      </c>
      <c r="FO17" s="4" t="str">
        <f>IF('Gene Table'!$C17="SMPC",M17,"")</f>
        <v/>
      </c>
      <c r="FP17" s="4" t="str">
        <f>IF('Gene Table'!$C17="SMPC",N17,"")</f>
        <v/>
      </c>
      <c r="FQ17" s="4" t="str">
        <f>IF('Gene Table'!$C17="SMPC",O17,"")</f>
        <v/>
      </c>
      <c r="FS17" s="4" t="s">
        <v>4758</v>
      </c>
      <c r="FT17" s="4" t="str">
        <f>IF('Gene Table'!$C17="SMPC",R17,"")</f>
        <v/>
      </c>
      <c r="FU17" s="4" t="str">
        <f>IF('Gene Table'!$C17="SMPC",S17,"")</f>
        <v/>
      </c>
      <c r="FV17" s="4" t="str">
        <f>IF('Gene Table'!$C17="SMPC",T17,"")</f>
        <v/>
      </c>
      <c r="FW17" s="4" t="str">
        <f>IF('Gene Table'!$C17="SMPC",U17,"")</f>
        <v/>
      </c>
      <c r="FX17" s="4" t="str">
        <f>IF('Gene Table'!$C17="SMPC",V17,"")</f>
        <v/>
      </c>
      <c r="FY17" s="4" t="str">
        <f>IF('Gene Table'!$C17="SMPC",W17,"")</f>
        <v/>
      </c>
      <c r="FZ17" s="4" t="str">
        <f>IF('Gene Table'!$C17="SMPC",X17,"")</f>
        <v/>
      </c>
      <c r="GA17" s="4" t="str">
        <f>IF('Gene Table'!$C17="SMPC",Y17,"")</f>
        <v/>
      </c>
      <c r="GB17" s="4" t="str">
        <f>IF('Gene Table'!$C17="SMPC",Z17,"")</f>
        <v/>
      </c>
      <c r="GC17" s="4" t="str">
        <f>IF('Gene Table'!$C17="SMPC",AA17,"")</f>
        <v/>
      </c>
      <c r="GD17" s="4" t="str">
        <f>IF('Gene Table'!$C17="SMPC",AB17,"")</f>
        <v/>
      </c>
      <c r="GE17" s="4" t="str">
        <f>IF('Gene Table'!$C17="SMPC",AC17,"")</f>
        <v/>
      </c>
    </row>
    <row r="18" spans="1:187" ht="15" customHeight="1" x14ac:dyDescent="0.25">
      <c r="A18" s="4" t="str">
        <f>'Gene Table'!C18&amp;":"&amp;'Gene Table'!D18</f>
        <v>APC:c.3934G&gt;T</v>
      </c>
      <c r="B18" s="4">
        <f>IF('Gene Table'!$G$5="NO",IF(ISNUMBER(MATCH('Gene Table'!E18,'Array Content'!$M$2:$M$941,0)),VLOOKUP('Gene Table'!E18,'Array Content'!$M$2:$O$941,2,FALSE),35),IF('Gene Table'!$G$5="YES",IF(ISNUMBER(MATCH('Gene Table'!E18,'Array Content'!$M$2:$M$941,0)),VLOOKUP('Gene Table'!E18,'Array Content'!$M$2:$O$941,3,FALSE),35),"OOPS"))</f>
        <v>35</v>
      </c>
      <c r="C18" s="4" t="s">
        <v>4759</v>
      </c>
      <c r="D18" s="29">
        <f>IF('Control Sample Data'!D17="","",IF(SUM('Control Sample Data'!D$2:D$97)&gt;10,IF(AND(ISNUMBER('Control Sample Data'!D17),'Control Sample Data'!D17&lt;$B18, 'Control Sample Data'!D17&gt;0),'Control Sample Data'!D17,$B18),""))</f>
        <v>35</v>
      </c>
      <c r="E18" s="29">
        <f>IF('Control Sample Data'!E17="","",IF(SUM('Control Sample Data'!E$2:E$97)&gt;10,IF(AND(ISNUMBER('Control Sample Data'!E17),'Control Sample Data'!E17&lt;$B18, 'Control Sample Data'!E17&gt;0),'Control Sample Data'!E17,$B18),""))</f>
        <v>35</v>
      </c>
      <c r="F18" s="29" t="str">
        <f>IF('Control Sample Data'!F17="","",IF(SUM('Control Sample Data'!F$2:F$97)&gt;10,IF(AND(ISNUMBER('Control Sample Data'!F17),'Control Sample Data'!F17&lt;$B18, 'Control Sample Data'!F17&gt;0),'Control Sample Data'!F17,$B18),""))</f>
        <v/>
      </c>
      <c r="G18" s="29" t="str">
        <f>IF('Control Sample Data'!G17="","",IF(SUM('Control Sample Data'!G$2:G$97)&gt;10,IF(AND(ISNUMBER('Control Sample Data'!G17),'Control Sample Data'!G17&lt;$B18, 'Control Sample Data'!G17&gt;0),'Control Sample Data'!G17,$B18),""))</f>
        <v/>
      </c>
      <c r="H18" s="29" t="str">
        <f>IF('Control Sample Data'!H17="","",IF(SUM('Control Sample Data'!H$2:H$97)&gt;10,IF(AND(ISNUMBER('Control Sample Data'!H17),'Control Sample Data'!H17&lt;$B18, 'Control Sample Data'!H17&gt;0),'Control Sample Data'!H17,$B18),""))</f>
        <v/>
      </c>
      <c r="I18" s="29" t="str">
        <f>IF('Control Sample Data'!I17="","",IF(SUM('Control Sample Data'!I$2:I$97)&gt;10,IF(AND(ISNUMBER('Control Sample Data'!I17),'Control Sample Data'!I17&lt;$B18, 'Control Sample Data'!I17&gt;0),'Control Sample Data'!I17,$B18),""))</f>
        <v/>
      </c>
      <c r="J18" s="29" t="str">
        <f>IF('Control Sample Data'!J17="","",IF(SUM('Control Sample Data'!J$2:J$97)&gt;10,IF(AND(ISNUMBER('Control Sample Data'!J17),'Control Sample Data'!J17&lt;$B18, 'Control Sample Data'!J17&gt;0),'Control Sample Data'!J17,$B18),""))</f>
        <v/>
      </c>
      <c r="K18" s="29" t="str">
        <f>IF('Control Sample Data'!K17="","",IF(SUM('Control Sample Data'!K$2:K$97)&gt;10,IF(AND(ISNUMBER('Control Sample Data'!K17),'Control Sample Data'!K17&lt;$B18, 'Control Sample Data'!K17&gt;0),'Control Sample Data'!K17,$B18),""))</f>
        <v/>
      </c>
      <c r="L18" s="29" t="str">
        <f>IF('Control Sample Data'!L17="","",IF(SUM('Control Sample Data'!L$2:L$97)&gt;10,IF(AND(ISNUMBER('Control Sample Data'!L17),'Control Sample Data'!L17&lt;$B18, 'Control Sample Data'!L17&gt;0),'Control Sample Data'!L17,$B18),""))</f>
        <v/>
      </c>
      <c r="M18" s="29" t="str">
        <f>IF('Control Sample Data'!M17="","",IF(SUM('Control Sample Data'!M$2:M$97)&gt;10,IF(AND(ISNUMBER('Control Sample Data'!M17),'Control Sample Data'!M17&lt;$B18, 'Control Sample Data'!M17&gt;0),'Control Sample Data'!M17,$B18),""))</f>
        <v/>
      </c>
      <c r="N18" s="29" t="str">
        <f>IF('Control Sample Data'!N17="","",IF(SUM('Control Sample Data'!N$2:N$97)&gt;10,IF(AND(ISNUMBER('Control Sample Data'!N17),'Control Sample Data'!N17&lt;$B18, 'Control Sample Data'!N17&gt;0),'Control Sample Data'!N17,$B18),""))</f>
        <v/>
      </c>
      <c r="O18" s="29" t="str">
        <f>IF('Control Sample Data'!O17="","",IF(SUM('Control Sample Data'!O$2:O$97)&gt;10,IF(AND(ISNUMBER('Control Sample Data'!O17),'Control Sample Data'!O17&lt;$B18, 'Control Sample Data'!O17&gt;0),'Control Sample Data'!O17,$B18),""))</f>
        <v/>
      </c>
      <c r="Q18" s="4" t="s">
        <v>4759</v>
      </c>
      <c r="R18" s="29">
        <f>IF('Test Sample Data'!D17="","",IF(SUM('Test Sample Data'!D$2:D$97)&gt;10,IF(AND(ISNUMBER('Test Sample Data'!D17),'Test Sample Data'!D17&lt;$B18, 'Test Sample Data'!D17&gt;0),'Test Sample Data'!D17,$B18),""))</f>
        <v>35</v>
      </c>
      <c r="S18" s="29">
        <f>IF('Test Sample Data'!E17="","",IF(SUM('Test Sample Data'!E$2:E$97)&gt;10,IF(AND(ISNUMBER('Test Sample Data'!E17),'Test Sample Data'!E17&lt;$B18, 'Test Sample Data'!E17&gt;0),'Test Sample Data'!E17,$B18),""))</f>
        <v>35</v>
      </c>
      <c r="T18" s="29" t="str">
        <f>IF('Test Sample Data'!F17="","",IF(SUM('Test Sample Data'!F$2:F$97)&gt;10,IF(AND(ISNUMBER('Test Sample Data'!F17),'Test Sample Data'!F17&lt;$B18, 'Test Sample Data'!F17&gt;0),'Test Sample Data'!F17,$B18),""))</f>
        <v/>
      </c>
      <c r="U18" s="29" t="str">
        <f>IF('Test Sample Data'!G17="","",IF(SUM('Test Sample Data'!G$2:G$97)&gt;10,IF(AND(ISNUMBER('Test Sample Data'!G17),'Test Sample Data'!G17&lt;$B18, 'Test Sample Data'!G17&gt;0),'Test Sample Data'!G17,$B18),""))</f>
        <v/>
      </c>
      <c r="V18" s="29" t="str">
        <f>IF('Test Sample Data'!H17="","",IF(SUM('Test Sample Data'!H$2:H$97)&gt;10,IF(AND(ISNUMBER('Test Sample Data'!H17),'Test Sample Data'!H17&lt;$B18, 'Test Sample Data'!H17&gt;0),'Test Sample Data'!H17,$B18),""))</f>
        <v/>
      </c>
      <c r="W18" s="29" t="str">
        <f>IF('Test Sample Data'!I17="","",IF(SUM('Test Sample Data'!I$2:I$97)&gt;10,IF(AND(ISNUMBER('Test Sample Data'!I17),'Test Sample Data'!I17&lt;$B18, 'Test Sample Data'!I17&gt;0),'Test Sample Data'!I17,$B18),""))</f>
        <v/>
      </c>
      <c r="X18" s="29" t="str">
        <f>IF('Test Sample Data'!J17="","",IF(SUM('Test Sample Data'!J$2:J$97)&gt;10,IF(AND(ISNUMBER('Test Sample Data'!J17),'Test Sample Data'!J17&lt;$B18, 'Test Sample Data'!J17&gt;0),'Test Sample Data'!J17,$B18),""))</f>
        <v/>
      </c>
      <c r="Y18" s="29" t="str">
        <f>IF('Test Sample Data'!K17="","",IF(SUM('Test Sample Data'!K$2:K$97)&gt;10,IF(AND(ISNUMBER('Test Sample Data'!K17),'Test Sample Data'!K17&lt;$B18, 'Test Sample Data'!K17&gt;0),'Test Sample Data'!K17,$B18),""))</f>
        <v/>
      </c>
      <c r="Z18" s="29" t="str">
        <f>IF('Test Sample Data'!L17="","",IF(SUM('Test Sample Data'!L$2:L$97)&gt;10,IF(AND(ISNUMBER('Test Sample Data'!L17),'Test Sample Data'!L17&lt;$B18, 'Test Sample Data'!L17&gt;0),'Test Sample Data'!L17,$B18),""))</f>
        <v/>
      </c>
      <c r="AA18" s="29" t="str">
        <f>IF('Test Sample Data'!M17="","",IF(SUM('Test Sample Data'!M$2:M$97)&gt;10,IF(AND(ISNUMBER('Test Sample Data'!M17),'Test Sample Data'!M17&lt;$B18, 'Test Sample Data'!M17&gt;0),'Test Sample Data'!M17,$B18),""))</f>
        <v/>
      </c>
      <c r="AB18" s="29" t="str">
        <f>IF('Test Sample Data'!N17="","",IF(SUM('Test Sample Data'!N$2:N$97)&gt;10,IF(AND(ISNUMBER('Test Sample Data'!N17),'Test Sample Data'!N17&lt;$B18, 'Test Sample Data'!N17&gt;0),'Test Sample Data'!N17,$B18),""))</f>
        <v/>
      </c>
      <c r="AC18" s="29" t="str">
        <f>IF('Test Sample Data'!O17="","",IF(SUM('Test Sample Data'!O$2:O$97)&gt;10,IF(AND(ISNUMBER('Test Sample Data'!O17),'Test Sample Data'!O17&lt;$B18, 'Test Sample Data'!O17&gt;0),'Test Sample Data'!O17,$B18),""))</f>
        <v/>
      </c>
      <c r="AE18" s="4" t="s">
        <v>4759</v>
      </c>
      <c r="AF18" s="4">
        <f t="shared" si="3"/>
        <v>9</v>
      </c>
      <c r="AG18" s="4">
        <f t="shared" si="4"/>
        <v>9</v>
      </c>
      <c r="AH18" s="4" t="str">
        <f t="shared" si="5"/>
        <v/>
      </c>
      <c r="AI18" s="4" t="str">
        <f t="shared" si="6"/>
        <v/>
      </c>
      <c r="AJ18" s="4" t="str">
        <f t="shared" si="7"/>
        <v/>
      </c>
      <c r="AK18" s="4" t="str">
        <f t="shared" si="8"/>
        <v/>
      </c>
      <c r="AL18" s="4" t="str">
        <f t="shared" si="9"/>
        <v/>
      </c>
      <c r="AM18" s="4" t="str">
        <f t="shared" si="10"/>
        <v/>
      </c>
      <c r="AN18" s="4" t="str">
        <f t="shared" si="11"/>
        <v/>
      </c>
      <c r="AO18" s="4" t="str">
        <f t="shared" si="12"/>
        <v/>
      </c>
      <c r="AP18" s="4" t="str">
        <f t="shared" si="13"/>
        <v/>
      </c>
      <c r="AQ18" s="4" t="str">
        <f t="shared" si="14"/>
        <v/>
      </c>
      <c r="AR18" s="4">
        <f t="shared" si="15"/>
        <v>0</v>
      </c>
      <c r="AS18" s="4">
        <f t="shared" si="16"/>
        <v>9</v>
      </c>
      <c r="AU18" s="4" t="s">
        <v>4759</v>
      </c>
      <c r="AV18" s="4">
        <f t="shared" si="17"/>
        <v>8.4699999999999989</v>
      </c>
      <c r="AW18" s="4">
        <f t="shared" si="18"/>
        <v>9</v>
      </c>
      <c r="AX18" s="4" t="str">
        <f t="shared" si="19"/>
        <v/>
      </c>
      <c r="AY18" s="4" t="str">
        <f t="shared" si="20"/>
        <v/>
      </c>
      <c r="AZ18" s="4" t="str">
        <f t="shared" si="21"/>
        <v/>
      </c>
      <c r="BA18" s="4" t="str">
        <f t="shared" si="22"/>
        <v/>
      </c>
      <c r="BB18" s="4" t="str">
        <f t="shared" si="23"/>
        <v/>
      </c>
      <c r="BC18" s="4" t="str">
        <f t="shared" si="24"/>
        <v/>
      </c>
      <c r="BD18" s="4" t="str">
        <f t="shared" si="25"/>
        <v/>
      </c>
      <c r="BE18" s="4" t="str">
        <f t="shared" si="26"/>
        <v/>
      </c>
      <c r="BF18" s="4" t="str">
        <f t="shared" si="27"/>
        <v/>
      </c>
      <c r="BG18" s="4" t="str">
        <f t="shared" si="28"/>
        <v/>
      </c>
      <c r="BI18" s="4" t="s">
        <v>4759</v>
      </c>
      <c r="BJ18" s="4">
        <f t="shared" si="29"/>
        <v>8.4699999999999989</v>
      </c>
      <c r="BK18" s="4">
        <f t="shared" si="30"/>
        <v>9</v>
      </c>
      <c r="BL18" s="4" t="str">
        <f t="shared" si="31"/>
        <v/>
      </c>
      <c r="BM18" s="4" t="str">
        <f t="shared" si="32"/>
        <v/>
      </c>
      <c r="BN18" s="4" t="str">
        <f t="shared" si="33"/>
        <v/>
      </c>
      <c r="BO18" s="4" t="str">
        <f t="shared" si="34"/>
        <v/>
      </c>
      <c r="BP18" s="4" t="str">
        <f t="shared" si="35"/>
        <v/>
      </c>
      <c r="BQ18" s="4" t="str">
        <f t="shared" si="36"/>
        <v/>
      </c>
      <c r="BR18" s="4" t="str">
        <f t="shared" si="37"/>
        <v/>
      </c>
      <c r="BS18" s="4" t="str">
        <f t="shared" si="38"/>
        <v/>
      </c>
      <c r="BT18" s="4" t="str">
        <f t="shared" si="39"/>
        <v/>
      </c>
      <c r="BU18" s="4" t="str">
        <f t="shared" si="40"/>
        <v/>
      </c>
      <c r="BV18" s="4">
        <f t="shared" si="41"/>
        <v>1.1200000000000001</v>
      </c>
      <c r="BW18" s="4">
        <f t="shared" si="42"/>
        <v>8.74</v>
      </c>
      <c r="BY18" s="4" t="s">
        <v>4759</v>
      </c>
      <c r="BZ18" s="4">
        <f t="shared" si="43"/>
        <v>-0.27000000000000135</v>
      </c>
      <c r="CA18" s="4">
        <f t="shared" si="44"/>
        <v>0.25999999999999979</v>
      </c>
      <c r="CB18" s="4" t="str">
        <f t="shared" si="45"/>
        <v/>
      </c>
      <c r="CC18" s="4" t="str">
        <f t="shared" si="46"/>
        <v/>
      </c>
      <c r="CD18" s="4" t="str">
        <f t="shared" si="47"/>
        <v/>
      </c>
      <c r="CE18" s="4" t="str">
        <f t="shared" si="48"/>
        <v/>
      </c>
      <c r="CF18" s="4" t="str">
        <f t="shared" si="49"/>
        <v/>
      </c>
      <c r="CG18" s="4" t="str">
        <f t="shared" si="50"/>
        <v/>
      </c>
      <c r="CH18" s="4" t="str">
        <f t="shared" si="51"/>
        <v/>
      </c>
      <c r="CI18" s="4" t="str">
        <f t="shared" si="52"/>
        <v/>
      </c>
      <c r="CJ18" s="4" t="str">
        <f t="shared" si="53"/>
        <v/>
      </c>
      <c r="CK18" s="4" t="str">
        <f t="shared" si="54"/>
        <v/>
      </c>
      <c r="CM18" s="4" t="s">
        <v>4759</v>
      </c>
      <c r="CN18" s="4" t="str">
        <f>IF(ISNUMBER(BZ18), IF($BV18&gt;VLOOKUP('Gene Table'!$G$2,'Array Content'!$A$2:$B$3,2,FALSE),IF(BZ18&lt;-$BV18,"mutant","WT"),IF(BZ18&lt;-VLOOKUP('Gene Table'!$G$2,'Array Content'!$A$2:$B$3,2,FALSE),"Mutant","WT")),"")</f>
        <v>WT</v>
      </c>
      <c r="CO18" s="4" t="str">
        <f>IF(ISNUMBER(CA18), IF($BV18&gt;VLOOKUP('Gene Table'!$G$2,'Array Content'!$A$2:$B$3,2,FALSE),IF(CA18&lt;-$BV18,"mutant","WT"),IF(CA18&lt;-VLOOKUP('Gene Table'!$G$2,'Array Content'!$A$2:$B$3,2,FALSE),"Mutant","WT")),"")</f>
        <v>WT</v>
      </c>
      <c r="CP18" s="4" t="str">
        <f>IF(ISNUMBER(CB18), IF($BV18&gt;VLOOKUP('Gene Table'!$G$2,'Array Content'!$A$2:$B$3,2,FALSE),IF(CB18&lt;-$BV18,"mutant","WT"),IF(CB18&lt;-VLOOKUP('Gene Table'!$G$2,'Array Content'!$A$2:$B$3,2,FALSE),"Mutant","WT")),"")</f>
        <v/>
      </c>
      <c r="CQ18" s="4" t="str">
        <f>IF(ISNUMBER(CC18), IF($BV18&gt;VLOOKUP('Gene Table'!$G$2,'Array Content'!$A$2:$B$3,2,FALSE),IF(CC18&lt;-$BV18,"mutant","WT"),IF(CC18&lt;-VLOOKUP('Gene Table'!$G$2,'Array Content'!$A$2:$B$3,2,FALSE),"Mutant","WT")),"")</f>
        <v/>
      </c>
      <c r="CR18" s="4" t="str">
        <f>IF(ISNUMBER(CD18), IF($BV18&gt;VLOOKUP('Gene Table'!$G$2,'Array Content'!$A$2:$B$3,2,FALSE),IF(CD18&lt;-$BV18,"mutant","WT"),IF(CD18&lt;-VLOOKUP('Gene Table'!$G$2,'Array Content'!$A$2:$B$3,2,FALSE),"Mutant","WT")),"")</f>
        <v/>
      </c>
      <c r="CS18" s="4" t="str">
        <f>IF(ISNUMBER(CE18), IF($BV18&gt;VLOOKUP('Gene Table'!$G$2,'Array Content'!$A$2:$B$3,2,FALSE),IF(CE18&lt;-$BV18,"mutant","WT"),IF(CE18&lt;-VLOOKUP('Gene Table'!$G$2,'Array Content'!$A$2:$B$3,2,FALSE),"Mutant","WT")),"")</f>
        <v/>
      </c>
      <c r="CT18" s="4" t="str">
        <f>IF(ISNUMBER(CF18), IF($BV18&gt;VLOOKUP('Gene Table'!$G$2,'Array Content'!$A$2:$B$3,2,FALSE),IF(CF18&lt;-$BV18,"mutant","WT"),IF(CF18&lt;-VLOOKUP('Gene Table'!$G$2,'Array Content'!$A$2:$B$3,2,FALSE),"Mutant","WT")),"")</f>
        <v/>
      </c>
      <c r="CU18" s="4" t="str">
        <f>IF(ISNUMBER(CG18), IF($BV18&gt;VLOOKUP('Gene Table'!$G$2,'Array Content'!$A$2:$B$3,2,FALSE),IF(CG18&lt;-$BV18,"mutant","WT"),IF(CG18&lt;-VLOOKUP('Gene Table'!$G$2,'Array Content'!$A$2:$B$3,2,FALSE),"Mutant","WT")),"")</f>
        <v/>
      </c>
      <c r="CV18" s="4" t="str">
        <f>IF(ISNUMBER(CH18), IF($BV18&gt;VLOOKUP('Gene Table'!$G$2,'Array Content'!$A$2:$B$3,2,FALSE),IF(CH18&lt;-$BV18,"mutant","WT"),IF(CH18&lt;-VLOOKUP('Gene Table'!$G$2,'Array Content'!$A$2:$B$3,2,FALSE),"Mutant","WT")),"")</f>
        <v/>
      </c>
      <c r="CW18" s="4" t="str">
        <f>IF(ISNUMBER(CI18), IF($BV18&gt;VLOOKUP('Gene Table'!$G$2,'Array Content'!$A$2:$B$3,2,FALSE),IF(CI18&lt;-$BV18,"mutant","WT"),IF(CI18&lt;-VLOOKUP('Gene Table'!$G$2,'Array Content'!$A$2:$B$3,2,FALSE),"Mutant","WT")),"")</f>
        <v/>
      </c>
      <c r="CX18" s="4" t="str">
        <f>IF(ISNUMBER(CJ18), IF($BV18&gt;VLOOKUP('Gene Table'!$G$2,'Array Content'!$A$2:$B$3,2,FALSE),IF(CJ18&lt;-$BV18,"mutant","WT"),IF(CJ18&lt;-VLOOKUP('Gene Table'!$G$2,'Array Content'!$A$2:$B$3,2,FALSE),"Mutant","WT")),"")</f>
        <v/>
      </c>
      <c r="CY18" s="4" t="str">
        <f>IF(ISNUMBER(CK18), IF($BV18&gt;VLOOKUP('Gene Table'!$G$2,'Array Content'!$A$2:$B$3,2,FALSE),IF(CK18&lt;-$BV18,"mutant","WT"),IF(CK18&lt;-VLOOKUP('Gene Table'!$G$2,'Array Content'!$A$2:$B$3,2,FALSE),"Mutant","WT")),"")</f>
        <v/>
      </c>
      <c r="DA18" s="4" t="s">
        <v>4759</v>
      </c>
      <c r="DB18" s="4">
        <f t="shared" si="55"/>
        <v>-0.53000000000000114</v>
      </c>
      <c r="DC18" s="4">
        <f t="shared" si="56"/>
        <v>0</v>
      </c>
      <c r="DD18" s="4" t="str">
        <f t="shared" si="57"/>
        <v/>
      </c>
      <c r="DE18" s="4" t="str">
        <f t="shared" si="58"/>
        <v/>
      </c>
      <c r="DF18" s="4" t="str">
        <f t="shared" si="59"/>
        <v/>
      </c>
      <c r="DG18" s="4" t="str">
        <f t="shared" si="60"/>
        <v/>
      </c>
      <c r="DH18" s="4" t="str">
        <f t="shared" si="61"/>
        <v/>
      </c>
      <c r="DI18" s="4" t="str">
        <f t="shared" si="62"/>
        <v/>
      </c>
      <c r="DJ18" s="4" t="str">
        <f t="shared" si="63"/>
        <v/>
      </c>
      <c r="DK18" s="4" t="str">
        <f t="shared" si="64"/>
        <v/>
      </c>
      <c r="DL18" s="4" t="str">
        <f t="shared" si="65"/>
        <v/>
      </c>
      <c r="DM18" s="4" t="str">
        <f t="shared" si="66"/>
        <v/>
      </c>
      <c r="DO18" s="4" t="s">
        <v>4759</v>
      </c>
      <c r="DP18" s="4" t="str">
        <f>IF(ISNUMBER(DB18), IF($AR18&gt;VLOOKUP('Gene Table'!$G$2,'Array Content'!$A$2:$B$3,2,FALSE),IF(DB18&lt;-$AR18,"mutant","WT"),IF(DB18&lt;-VLOOKUP('Gene Table'!$G$2,'Array Content'!$A$2:$B$3,2,FALSE),"Mutant","WT")),"")</f>
        <v>WT</v>
      </c>
      <c r="DQ18" s="4" t="str">
        <f>IF(ISNUMBER(DC18), IF($AR18&gt;VLOOKUP('Gene Table'!$G$2,'Array Content'!$A$2:$B$3,2,FALSE),IF(DC18&lt;-$AR18,"mutant","WT"),IF(DC18&lt;-VLOOKUP('Gene Table'!$G$2,'Array Content'!$A$2:$B$3,2,FALSE),"Mutant","WT")),"")</f>
        <v>WT</v>
      </c>
      <c r="DR18" s="4" t="str">
        <f>IF(ISNUMBER(DD18), IF($AR18&gt;VLOOKUP('Gene Table'!$G$2,'Array Content'!$A$2:$B$3,2,FALSE),IF(DD18&lt;-$AR18,"mutant","WT"),IF(DD18&lt;-VLOOKUP('Gene Table'!$G$2,'Array Content'!$A$2:$B$3,2,FALSE),"Mutant","WT")),"")</f>
        <v/>
      </c>
      <c r="DS18" s="4" t="str">
        <f>IF(ISNUMBER(DE18), IF($AR18&gt;VLOOKUP('Gene Table'!$G$2,'Array Content'!$A$2:$B$3,2,FALSE),IF(DE18&lt;-$AR18,"mutant","WT"),IF(DE18&lt;-VLOOKUP('Gene Table'!$G$2,'Array Content'!$A$2:$B$3,2,FALSE),"Mutant","WT")),"")</f>
        <v/>
      </c>
      <c r="DT18" s="4" t="str">
        <f>IF(ISNUMBER(DF18), IF($AR18&gt;VLOOKUP('Gene Table'!$G$2,'Array Content'!$A$2:$B$3,2,FALSE),IF(DF18&lt;-$AR18,"mutant","WT"),IF(DF18&lt;-VLOOKUP('Gene Table'!$G$2,'Array Content'!$A$2:$B$3,2,FALSE),"Mutant","WT")),"")</f>
        <v/>
      </c>
      <c r="DU18" s="4" t="str">
        <f>IF(ISNUMBER(DG18), IF($AR18&gt;VLOOKUP('Gene Table'!$G$2,'Array Content'!$A$2:$B$3,2,FALSE),IF(DG18&lt;-$AR18,"mutant","WT"),IF(DG18&lt;-VLOOKUP('Gene Table'!$G$2,'Array Content'!$A$2:$B$3,2,FALSE),"Mutant","WT")),"")</f>
        <v/>
      </c>
      <c r="DV18" s="4" t="str">
        <f>IF(ISNUMBER(DH18), IF($AR18&gt;VLOOKUP('Gene Table'!$G$2,'Array Content'!$A$2:$B$3,2,FALSE),IF(DH18&lt;-$AR18,"mutant","WT"),IF(DH18&lt;-VLOOKUP('Gene Table'!$G$2,'Array Content'!$A$2:$B$3,2,FALSE),"Mutant","WT")),"")</f>
        <v/>
      </c>
      <c r="DW18" s="4" t="str">
        <f>IF(ISNUMBER(DI18), IF($AR18&gt;VLOOKUP('Gene Table'!$G$2,'Array Content'!$A$2:$B$3,2,FALSE),IF(DI18&lt;-$AR18,"mutant","WT"),IF(DI18&lt;-VLOOKUP('Gene Table'!$G$2,'Array Content'!$A$2:$B$3,2,FALSE),"Mutant","WT")),"")</f>
        <v/>
      </c>
      <c r="DX18" s="4" t="str">
        <f>IF(ISNUMBER(DJ18), IF($AR18&gt;VLOOKUP('Gene Table'!$G$2,'Array Content'!$A$2:$B$3,2,FALSE),IF(DJ18&lt;-$AR18,"mutant","WT"),IF(DJ18&lt;-VLOOKUP('Gene Table'!$G$2,'Array Content'!$A$2:$B$3,2,FALSE),"Mutant","WT")),"")</f>
        <v/>
      </c>
      <c r="DY18" s="4" t="str">
        <f>IF(ISNUMBER(DK18), IF($AR18&gt;VLOOKUP('Gene Table'!$G$2,'Array Content'!$A$2:$B$3,2,FALSE),IF(DK18&lt;-$AR18,"mutant","WT"),IF(DK18&lt;-VLOOKUP('Gene Table'!$G$2,'Array Content'!$A$2:$B$3,2,FALSE),"Mutant","WT")),"")</f>
        <v/>
      </c>
      <c r="DZ18" s="4" t="str">
        <f>IF(ISNUMBER(DL18), IF($AR18&gt;VLOOKUP('Gene Table'!$G$2,'Array Content'!$A$2:$B$3,2,FALSE),IF(DL18&lt;-$AR18,"mutant","WT"),IF(DL18&lt;-VLOOKUP('Gene Table'!$G$2,'Array Content'!$A$2:$B$3,2,FALSE),"Mutant","WT")),"")</f>
        <v/>
      </c>
      <c r="EA18" s="4" t="str">
        <f>IF(ISNUMBER(DM18), IF($AR18&gt;VLOOKUP('Gene Table'!$G$2,'Array Content'!$A$2:$B$3,2,FALSE),IF(DM18&lt;-$AR18,"mutant","WT"),IF(DM18&lt;-VLOOKUP('Gene Table'!$G$2,'Array Content'!$A$2:$B$3,2,FALSE),"Mutant","WT")),"")</f>
        <v/>
      </c>
      <c r="EC18" s="4" t="s">
        <v>4759</v>
      </c>
      <c r="ED18" s="4" t="str">
        <f>IF('Gene Table'!$D18="copy number",D18,"")</f>
        <v/>
      </c>
      <c r="EE18" s="4" t="str">
        <f>IF('Gene Table'!$D18="copy number",E18,"")</f>
        <v/>
      </c>
      <c r="EF18" s="4" t="str">
        <f>IF('Gene Table'!$D18="copy number",F18,"")</f>
        <v/>
      </c>
      <c r="EG18" s="4" t="str">
        <f>IF('Gene Table'!$D18="copy number",G18,"")</f>
        <v/>
      </c>
      <c r="EH18" s="4" t="str">
        <f>IF('Gene Table'!$D18="copy number",H18,"")</f>
        <v/>
      </c>
      <c r="EI18" s="4" t="str">
        <f>IF('Gene Table'!$D18="copy number",I18,"")</f>
        <v/>
      </c>
      <c r="EJ18" s="4" t="str">
        <f>IF('Gene Table'!$D18="copy number",J18,"")</f>
        <v/>
      </c>
      <c r="EK18" s="4" t="str">
        <f>IF('Gene Table'!$D18="copy number",K18,"")</f>
        <v/>
      </c>
      <c r="EL18" s="4" t="str">
        <f>IF('Gene Table'!$D18="copy number",L18,"")</f>
        <v/>
      </c>
      <c r="EM18" s="4" t="str">
        <f>IF('Gene Table'!$D18="copy number",M18,"")</f>
        <v/>
      </c>
      <c r="EN18" s="4" t="str">
        <f>IF('Gene Table'!$D18="copy number",N18,"")</f>
        <v/>
      </c>
      <c r="EO18" s="4" t="str">
        <f>IF('Gene Table'!$D18="copy number",O18,"")</f>
        <v/>
      </c>
      <c r="EQ18" s="4" t="s">
        <v>4759</v>
      </c>
      <c r="ER18" s="4" t="str">
        <f>IF('Gene Table'!$D18="copy number",R18,"")</f>
        <v/>
      </c>
      <c r="ES18" s="4" t="str">
        <f>IF('Gene Table'!$D18="copy number",S18,"")</f>
        <v/>
      </c>
      <c r="ET18" s="4" t="str">
        <f>IF('Gene Table'!$D18="copy number",T18,"")</f>
        <v/>
      </c>
      <c r="EU18" s="4" t="str">
        <f>IF('Gene Table'!$D18="copy number",U18,"")</f>
        <v/>
      </c>
      <c r="EV18" s="4" t="str">
        <f>IF('Gene Table'!$D18="copy number",V18,"")</f>
        <v/>
      </c>
      <c r="EW18" s="4" t="str">
        <f>IF('Gene Table'!$D18="copy number",W18,"")</f>
        <v/>
      </c>
      <c r="EX18" s="4" t="str">
        <f>IF('Gene Table'!$D18="copy number",X18,"")</f>
        <v/>
      </c>
      <c r="EY18" s="4" t="str">
        <f>IF('Gene Table'!$D18="copy number",Y18,"")</f>
        <v/>
      </c>
      <c r="EZ18" s="4" t="str">
        <f>IF('Gene Table'!$D18="copy number",Z18,"")</f>
        <v/>
      </c>
      <c r="FA18" s="4" t="str">
        <f>IF('Gene Table'!$D18="copy number",AA18,"")</f>
        <v/>
      </c>
      <c r="FB18" s="4" t="str">
        <f>IF('Gene Table'!$D18="copy number",AB18,"")</f>
        <v/>
      </c>
      <c r="FC18" s="4" t="str">
        <f>IF('Gene Table'!$D18="copy number",AC18,"")</f>
        <v/>
      </c>
      <c r="FE18" s="4" t="s">
        <v>4759</v>
      </c>
      <c r="FF18" s="4" t="str">
        <f>IF('Gene Table'!$C18="SMPC",D18,"")</f>
        <v/>
      </c>
      <c r="FG18" s="4" t="str">
        <f>IF('Gene Table'!$C18="SMPC",E18,"")</f>
        <v/>
      </c>
      <c r="FH18" s="4" t="str">
        <f>IF('Gene Table'!$C18="SMPC",F18,"")</f>
        <v/>
      </c>
      <c r="FI18" s="4" t="str">
        <f>IF('Gene Table'!$C18="SMPC",G18,"")</f>
        <v/>
      </c>
      <c r="FJ18" s="4" t="str">
        <f>IF('Gene Table'!$C18="SMPC",H18,"")</f>
        <v/>
      </c>
      <c r="FK18" s="4" t="str">
        <f>IF('Gene Table'!$C18="SMPC",I18,"")</f>
        <v/>
      </c>
      <c r="FL18" s="4" t="str">
        <f>IF('Gene Table'!$C18="SMPC",J18,"")</f>
        <v/>
      </c>
      <c r="FM18" s="4" t="str">
        <f>IF('Gene Table'!$C18="SMPC",K18,"")</f>
        <v/>
      </c>
      <c r="FN18" s="4" t="str">
        <f>IF('Gene Table'!$C18="SMPC",L18,"")</f>
        <v/>
      </c>
      <c r="FO18" s="4" t="str">
        <f>IF('Gene Table'!$C18="SMPC",M18,"")</f>
        <v/>
      </c>
      <c r="FP18" s="4" t="str">
        <f>IF('Gene Table'!$C18="SMPC",N18,"")</f>
        <v/>
      </c>
      <c r="FQ18" s="4" t="str">
        <f>IF('Gene Table'!$C18="SMPC",O18,"")</f>
        <v/>
      </c>
      <c r="FS18" s="4" t="s">
        <v>4759</v>
      </c>
      <c r="FT18" s="4" t="str">
        <f>IF('Gene Table'!$C18="SMPC",R18,"")</f>
        <v/>
      </c>
      <c r="FU18" s="4" t="str">
        <f>IF('Gene Table'!$C18="SMPC",S18,"")</f>
        <v/>
      </c>
      <c r="FV18" s="4" t="str">
        <f>IF('Gene Table'!$C18="SMPC",T18,"")</f>
        <v/>
      </c>
      <c r="FW18" s="4" t="str">
        <f>IF('Gene Table'!$C18="SMPC",U18,"")</f>
        <v/>
      </c>
      <c r="FX18" s="4" t="str">
        <f>IF('Gene Table'!$C18="SMPC",V18,"")</f>
        <v/>
      </c>
      <c r="FY18" s="4" t="str">
        <f>IF('Gene Table'!$C18="SMPC",W18,"")</f>
        <v/>
      </c>
      <c r="FZ18" s="4" t="str">
        <f>IF('Gene Table'!$C18="SMPC",X18,"")</f>
        <v/>
      </c>
      <c r="GA18" s="4" t="str">
        <f>IF('Gene Table'!$C18="SMPC",Y18,"")</f>
        <v/>
      </c>
      <c r="GB18" s="4" t="str">
        <f>IF('Gene Table'!$C18="SMPC",Z18,"")</f>
        <v/>
      </c>
      <c r="GC18" s="4" t="str">
        <f>IF('Gene Table'!$C18="SMPC",AA18,"")</f>
        <v/>
      </c>
      <c r="GD18" s="4" t="str">
        <f>IF('Gene Table'!$C18="SMPC",AB18,"")</f>
        <v/>
      </c>
      <c r="GE18" s="4" t="str">
        <f>IF('Gene Table'!$C18="SMPC",AC18,"")</f>
        <v/>
      </c>
    </row>
    <row r="19" spans="1:187" ht="15" customHeight="1" x14ac:dyDescent="0.25">
      <c r="A19" s="4" t="str">
        <f>'Gene Table'!C19&amp;":"&amp;'Gene Table'!D19</f>
        <v>APC:c.3944C&gt;A</v>
      </c>
      <c r="B19" s="4">
        <f>IF('Gene Table'!$G$5="NO",IF(ISNUMBER(MATCH('Gene Table'!E19,'Array Content'!$M$2:$M$941,0)),VLOOKUP('Gene Table'!E19,'Array Content'!$M$2:$O$941,2,FALSE),35),IF('Gene Table'!$G$5="YES",IF(ISNUMBER(MATCH('Gene Table'!E19,'Array Content'!$M$2:$M$941,0)),VLOOKUP('Gene Table'!E19,'Array Content'!$M$2:$O$941,3,FALSE),35),"OOPS"))</f>
        <v>35</v>
      </c>
      <c r="C19" s="4" t="s">
        <v>4760</v>
      </c>
      <c r="D19" s="29">
        <f>IF('Control Sample Data'!D18="","",IF(SUM('Control Sample Data'!D$2:D$97)&gt;10,IF(AND(ISNUMBER('Control Sample Data'!D18),'Control Sample Data'!D18&lt;$B19, 'Control Sample Data'!D18&gt;0),'Control Sample Data'!D18,$B19),""))</f>
        <v>35</v>
      </c>
      <c r="E19" s="29">
        <f>IF('Control Sample Data'!E18="","",IF(SUM('Control Sample Data'!E$2:E$97)&gt;10,IF(AND(ISNUMBER('Control Sample Data'!E18),'Control Sample Data'!E18&lt;$B19, 'Control Sample Data'!E18&gt;0),'Control Sample Data'!E18,$B19),""))</f>
        <v>35</v>
      </c>
      <c r="F19" s="29" t="str">
        <f>IF('Control Sample Data'!F18="","",IF(SUM('Control Sample Data'!F$2:F$97)&gt;10,IF(AND(ISNUMBER('Control Sample Data'!F18),'Control Sample Data'!F18&lt;$B19, 'Control Sample Data'!F18&gt;0),'Control Sample Data'!F18,$B19),""))</f>
        <v/>
      </c>
      <c r="G19" s="29" t="str">
        <f>IF('Control Sample Data'!G18="","",IF(SUM('Control Sample Data'!G$2:G$97)&gt;10,IF(AND(ISNUMBER('Control Sample Data'!G18),'Control Sample Data'!G18&lt;$B19, 'Control Sample Data'!G18&gt;0),'Control Sample Data'!G18,$B19),""))</f>
        <v/>
      </c>
      <c r="H19" s="29" t="str">
        <f>IF('Control Sample Data'!H18="","",IF(SUM('Control Sample Data'!H$2:H$97)&gt;10,IF(AND(ISNUMBER('Control Sample Data'!H18),'Control Sample Data'!H18&lt;$B19, 'Control Sample Data'!H18&gt;0),'Control Sample Data'!H18,$B19),""))</f>
        <v/>
      </c>
      <c r="I19" s="29" t="str">
        <f>IF('Control Sample Data'!I18="","",IF(SUM('Control Sample Data'!I$2:I$97)&gt;10,IF(AND(ISNUMBER('Control Sample Data'!I18),'Control Sample Data'!I18&lt;$B19, 'Control Sample Data'!I18&gt;0),'Control Sample Data'!I18,$B19),""))</f>
        <v/>
      </c>
      <c r="J19" s="29" t="str">
        <f>IF('Control Sample Data'!J18="","",IF(SUM('Control Sample Data'!J$2:J$97)&gt;10,IF(AND(ISNUMBER('Control Sample Data'!J18),'Control Sample Data'!J18&lt;$B19, 'Control Sample Data'!J18&gt;0),'Control Sample Data'!J18,$B19),""))</f>
        <v/>
      </c>
      <c r="K19" s="29" t="str">
        <f>IF('Control Sample Data'!K18="","",IF(SUM('Control Sample Data'!K$2:K$97)&gt;10,IF(AND(ISNUMBER('Control Sample Data'!K18),'Control Sample Data'!K18&lt;$B19, 'Control Sample Data'!K18&gt;0),'Control Sample Data'!K18,$B19),""))</f>
        <v/>
      </c>
      <c r="L19" s="29" t="str">
        <f>IF('Control Sample Data'!L18="","",IF(SUM('Control Sample Data'!L$2:L$97)&gt;10,IF(AND(ISNUMBER('Control Sample Data'!L18),'Control Sample Data'!L18&lt;$B19, 'Control Sample Data'!L18&gt;0),'Control Sample Data'!L18,$B19),""))</f>
        <v/>
      </c>
      <c r="M19" s="29" t="str">
        <f>IF('Control Sample Data'!M18="","",IF(SUM('Control Sample Data'!M$2:M$97)&gt;10,IF(AND(ISNUMBER('Control Sample Data'!M18),'Control Sample Data'!M18&lt;$B19, 'Control Sample Data'!M18&gt;0),'Control Sample Data'!M18,$B19),""))</f>
        <v/>
      </c>
      <c r="N19" s="29" t="str">
        <f>IF('Control Sample Data'!N18="","",IF(SUM('Control Sample Data'!N$2:N$97)&gt;10,IF(AND(ISNUMBER('Control Sample Data'!N18),'Control Sample Data'!N18&lt;$B19, 'Control Sample Data'!N18&gt;0),'Control Sample Data'!N18,$B19),""))</f>
        <v/>
      </c>
      <c r="O19" s="29" t="str">
        <f>IF('Control Sample Data'!O18="","",IF(SUM('Control Sample Data'!O$2:O$97)&gt;10,IF(AND(ISNUMBER('Control Sample Data'!O18),'Control Sample Data'!O18&lt;$B19, 'Control Sample Data'!O18&gt;0),'Control Sample Data'!O18,$B19),""))</f>
        <v/>
      </c>
      <c r="Q19" s="4" t="s">
        <v>4760</v>
      </c>
      <c r="R19" s="29">
        <f>IF('Test Sample Data'!D18="","",IF(SUM('Test Sample Data'!D$2:D$97)&gt;10,IF(AND(ISNUMBER('Test Sample Data'!D18),'Test Sample Data'!D18&lt;$B19, 'Test Sample Data'!D18&gt;0),'Test Sample Data'!D18,$B19),""))</f>
        <v>35</v>
      </c>
      <c r="S19" s="29">
        <f>IF('Test Sample Data'!E18="","",IF(SUM('Test Sample Data'!E$2:E$97)&gt;10,IF(AND(ISNUMBER('Test Sample Data'!E18),'Test Sample Data'!E18&lt;$B19, 'Test Sample Data'!E18&gt;0),'Test Sample Data'!E18,$B19),""))</f>
        <v>35</v>
      </c>
      <c r="T19" s="29" t="str">
        <f>IF('Test Sample Data'!F18="","",IF(SUM('Test Sample Data'!F$2:F$97)&gt;10,IF(AND(ISNUMBER('Test Sample Data'!F18),'Test Sample Data'!F18&lt;$B19, 'Test Sample Data'!F18&gt;0),'Test Sample Data'!F18,$B19),""))</f>
        <v/>
      </c>
      <c r="U19" s="29" t="str">
        <f>IF('Test Sample Data'!G18="","",IF(SUM('Test Sample Data'!G$2:G$97)&gt;10,IF(AND(ISNUMBER('Test Sample Data'!G18),'Test Sample Data'!G18&lt;$B19, 'Test Sample Data'!G18&gt;0),'Test Sample Data'!G18,$B19),""))</f>
        <v/>
      </c>
      <c r="V19" s="29" t="str">
        <f>IF('Test Sample Data'!H18="","",IF(SUM('Test Sample Data'!H$2:H$97)&gt;10,IF(AND(ISNUMBER('Test Sample Data'!H18),'Test Sample Data'!H18&lt;$B19, 'Test Sample Data'!H18&gt;0),'Test Sample Data'!H18,$B19),""))</f>
        <v/>
      </c>
      <c r="W19" s="29" t="str">
        <f>IF('Test Sample Data'!I18="","",IF(SUM('Test Sample Data'!I$2:I$97)&gt;10,IF(AND(ISNUMBER('Test Sample Data'!I18),'Test Sample Data'!I18&lt;$B19, 'Test Sample Data'!I18&gt;0),'Test Sample Data'!I18,$B19),""))</f>
        <v/>
      </c>
      <c r="X19" s="29" t="str">
        <f>IF('Test Sample Data'!J18="","",IF(SUM('Test Sample Data'!J$2:J$97)&gt;10,IF(AND(ISNUMBER('Test Sample Data'!J18),'Test Sample Data'!J18&lt;$B19, 'Test Sample Data'!J18&gt;0),'Test Sample Data'!J18,$B19),""))</f>
        <v/>
      </c>
      <c r="Y19" s="29" t="str">
        <f>IF('Test Sample Data'!K18="","",IF(SUM('Test Sample Data'!K$2:K$97)&gt;10,IF(AND(ISNUMBER('Test Sample Data'!K18),'Test Sample Data'!K18&lt;$B19, 'Test Sample Data'!K18&gt;0),'Test Sample Data'!K18,$B19),""))</f>
        <v/>
      </c>
      <c r="Z19" s="29" t="str">
        <f>IF('Test Sample Data'!L18="","",IF(SUM('Test Sample Data'!L$2:L$97)&gt;10,IF(AND(ISNUMBER('Test Sample Data'!L18),'Test Sample Data'!L18&lt;$B19, 'Test Sample Data'!L18&gt;0),'Test Sample Data'!L18,$B19),""))</f>
        <v/>
      </c>
      <c r="AA19" s="29" t="str">
        <f>IF('Test Sample Data'!M18="","",IF(SUM('Test Sample Data'!M$2:M$97)&gt;10,IF(AND(ISNUMBER('Test Sample Data'!M18),'Test Sample Data'!M18&lt;$B19, 'Test Sample Data'!M18&gt;0),'Test Sample Data'!M18,$B19),""))</f>
        <v/>
      </c>
      <c r="AB19" s="29" t="str">
        <f>IF('Test Sample Data'!N18="","",IF(SUM('Test Sample Data'!N$2:N$97)&gt;10,IF(AND(ISNUMBER('Test Sample Data'!N18),'Test Sample Data'!N18&lt;$B19, 'Test Sample Data'!N18&gt;0),'Test Sample Data'!N18,$B19),""))</f>
        <v/>
      </c>
      <c r="AC19" s="29" t="str">
        <f>IF('Test Sample Data'!O18="","",IF(SUM('Test Sample Data'!O$2:O$97)&gt;10,IF(AND(ISNUMBER('Test Sample Data'!O18),'Test Sample Data'!O18&lt;$B19, 'Test Sample Data'!O18&gt;0),'Test Sample Data'!O18,$B19),""))</f>
        <v/>
      </c>
      <c r="AE19" s="4" t="s">
        <v>4760</v>
      </c>
      <c r="AF19" s="4">
        <f t="shared" si="3"/>
        <v>9</v>
      </c>
      <c r="AG19" s="4">
        <f t="shared" si="4"/>
        <v>9</v>
      </c>
      <c r="AH19" s="4" t="str">
        <f t="shared" si="5"/>
        <v/>
      </c>
      <c r="AI19" s="4" t="str">
        <f t="shared" si="6"/>
        <v/>
      </c>
      <c r="AJ19" s="4" t="str">
        <f t="shared" si="7"/>
        <v/>
      </c>
      <c r="AK19" s="4" t="str">
        <f t="shared" si="8"/>
        <v/>
      </c>
      <c r="AL19" s="4" t="str">
        <f t="shared" si="9"/>
        <v/>
      </c>
      <c r="AM19" s="4" t="str">
        <f t="shared" si="10"/>
        <v/>
      </c>
      <c r="AN19" s="4" t="str">
        <f t="shared" si="11"/>
        <v/>
      </c>
      <c r="AO19" s="4" t="str">
        <f t="shared" si="12"/>
        <v/>
      </c>
      <c r="AP19" s="4" t="str">
        <f t="shared" si="13"/>
        <v/>
      </c>
      <c r="AQ19" s="4" t="str">
        <f t="shared" si="14"/>
        <v/>
      </c>
      <c r="AR19" s="4">
        <f t="shared" si="15"/>
        <v>0</v>
      </c>
      <c r="AS19" s="4">
        <f t="shared" si="16"/>
        <v>9</v>
      </c>
      <c r="AU19" s="4" t="s">
        <v>4760</v>
      </c>
      <c r="AV19" s="4">
        <f t="shared" si="17"/>
        <v>8.4699999999999989</v>
      </c>
      <c r="AW19" s="4">
        <f t="shared" si="18"/>
        <v>9</v>
      </c>
      <c r="AX19" s="4" t="str">
        <f t="shared" si="19"/>
        <v/>
      </c>
      <c r="AY19" s="4" t="str">
        <f t="shared" si="20"/>
        <v/>
      </c>
      <c r="AZ19" s="4" t="str">
        <f t="shared" si="21"/>
        <v/>
      </c>
      <c r="BA19" s="4" t="str">
        <f t="shared" si="22"/>
        <v/>
      </c>
      <c r="BB19" s="4" t="str">
        <f t="shared" si="23"/>
        <v/>
      </c>
      <c r="BC19" s="4" t="str">
        <f t="shared" si="24"/>
        <v/>
      </c>
      <c r="BD19" s="4" t="str">
        <f t="shared" si="25"/>
        <v/>
      </c>
      <c r="BE19" s="4" t="str">
        <f t="shared" si="26"/>
        <v/>
      </c>
      <c r="BF19" s="4" t="str">
        <f t="shared" si="27"/>
        <v/>
      </c>
      <c r="BG19" s="4" t="str">
        <f t="shared" si="28"/>
        <v/>
      </c>
      <c r="BI19" s="4" t="s">
        <v>4760</v>
      </c>
      <c r="BJ19" s="4">
        <f t="shared" si="29"/>
        <v>8.4699999999999989</v>
      </c>
      <c r="BK19" s="4">
        <f t="shared" si="30"/>
        <v>9</v>
      </c>
      <c r="BL19" s="4" t="str">
        <f t="shared" si="31"/>
        <v/>
      </c>
      <c r="BM19" s="4" t="str">
        <f t="shared" si="32"/>
        <v/>
      </c>
      <c r="BN19" s="4" t="str">
        <f t="shared" si="33"/>
        <v/>
      </c>
      <c r="BO19" s="4" t="str">
        <f t="shared" si="34"/>
        <v/>
      </c>
      <c r="BP19" s="4" t="str">
        <f t="shared" si="35"/>
        <v/>
      </c>
      <c r="BQ19" s="4" t="str">
        <f t="shared" si="36"/>
        <v/>
      </c>
      <c r="BR19" s="4" t="str">
        <f t="shared" si="37"/>
        <v/>
      </c>
      <c r="BS19" s="4" t="str">
        <f t="shared" si="38"/>
        <v/>
      </c>
      <c r="BT19" s="4" t="str">
        <f t="shared" si="39"/>
        <v/>
      </c>
      <c r="BU19" s="4" t="str">
        <f t="shared" si="40"/>
        <v/>
      </c>
      <c r="BV19" s="4">
        <f t="shared" si="41"/>
        <v>1.1200000000000001</v>
      </c>
      <c r="BW19" s="4">
        <f t="shared" si="42"/>
        <v>8.74</v>
      </c>
      <c r="BY19" s="4" t="s">
        <v>4760</v>
      </c>
      <c r="BZ19" s="4">
        <f t="shared" si="43"/>
        <v>-0.27000000000000135</v>
      </c>
      <c r="CA19" s="4">
        <f t="shared" si="44"/>
        <v>0.25999999999999979</v>
      </c>
      <c r="CB19" s="4" t="str">
        <f t="shared" si="45"/>
        <v/>
      </c>
      <c r="CC19" s="4" t="str">
        <f t="shared" si="46"/>
        <v/>
      </c>
      <c r="CD19" s="4" t="str">
        <f t="shared" si="47"/>
        <v/>
      </c>
      <c r="CE19" s="4" t="str">
        <f t="shared" si="48"/>
        <v/>
      </c>
      <c r="CF19" s="4" t="str">
        <f t="shared" si="49"/>
        <v/>
      </c>
      <c r="CG19" s="4" t="str">
        <f t="shared" si="50"/>
        <v/>
      </c>
      <c r="CH19" s="4" t="str">
        <f t="shared" si="51"/>
        <v/>
      </c>
      <c r="CI19" s="4" t="str">
        <f t="shared" si="52"/>
        <v/>
      </c>
      <c r="CJ19" s="4" t="str">
        <f t="shared" si="53"/>
        <v/>
      </c>
      <c r="CK19" s="4" t="str">
        <f t="shared" si="54"/>
        <v/>
      </c>
      <c r="CM19" s="4" t="s">
        <v>4760</v>
      </c>
      <c r="CN19" s="4" t="str">
        <f>IF(ISNUMBER(BZ19), IF($BV19&gt;VLOOKUP('Gene Table'!$G$2,'Array Content'!$A$2:$B$3,2,FALSE),IF(BZ19&lt;-$BV19,"mutant","WT"),IF(BZ19&lt;-VLOOKUP('Gene Table'!$G$2,'Array Content'!$A$2:$B$3,2,FALSE),"Mutant","WT")),"")</f>
        <v>WT</v>
      </c>
      <c r="CO19" s="4" t="str">
        <f>IF(ISNUMBER(CA19), IF($BV19&gt;VLOOKUP('Gene Table'!$G$2,'Array Content'!$A$2:$B$3,2,FALSE),IF(CA19&lt;-$BV19,"mutant","WT"),IF(CA19&lt;-VLOOKUP('Gene Table'!$G$2,'Array Content'!$A$2:$B$3,2,FALSE),"Mutant","WT")),"")</f>
        <v>WT</v>
      </c>
      <c r="CP19" s="4" t="str">
        <f>IF(ISNUMBER(CB19), IF($BV19&gt;VLOOKUP('Gene Table'!$G$2,'Array Content'!$A$2:$B$3,2,FALSE),IF(CB19&lt;-$BV19,"mutant","WT"),IF(CB19&lt;-VLOOKUP('Gene Table'!$G$2,'Array Content'!$A$2:$B$3,2,FALSE),"Mutant","WT")),"")</f>
        <v/>
      </c>
      <c r="CQ19" s="4" t="str">
        <f>IF(ISNUMBER(CC19), IF($BV19&gt;VLOOKUP('Gene Table'!$G$2,'Array Content'!$A$2:$B$3,2,FALSE),IF(CC19&lt;-$BV19,"mutant","WT"),IF(CC19&lt;-VLOOKUP('Gene Table'!$G$2,'Array Content'!$A$2:$B$3,2,FALSE),"Mutant","WT")),"")</f>
        <v/>
      </c>
      <c r="CR19" s="4" t="str">
        <f>IF(ISNUMBER(CD19), IF($BV19&gt;VLOOKUP('Gene Table'!$G$2,'Array Content'!$A$2:$B$3,2,FALSE),IF(CD19&lt;-$BV19,"mutant","WT"),IF(CD19&lt;-VLOOKUP('Gene Table'!$G$2,'Array Content'!$A$2:$B$3,2,FALSE),"Mutant","WT")),"")</f>
        <v/>
      </c>
      <c r="CS19" s="4" t="str">
        <f>IF(ISNUMBER(CE19), IF($BV19&gt;VLOOKUP('Gene Table'!$G$2,'Array Content'!$A$2:$B$3,2,FALSE),IF(CE19&lt;-$BV19,"mutant","WT"),IF(CE19&lt;-VLOOKUP('Gene Table'!$G$2,'Array Content'!$A$2:$B$3,2,FALSE),"Mutant","WT")),"")</f>
        <v/>
      </c>
      <c r="CT19" s="4" t="str">
        <f>IF(ISNUMBER(CF19), IF($BV19&gt;VLOOKUP('Gene Table'!$G$2,'Array Content'!$A$2:$B$3,2,FALSE),IF(CF19&lt;-$BV19,"mutant","WT"),IF(CF19&lt;-VLOOKUP('Gene Table'!$G$2,'Array Content'!$A$2:$B$3,2,FALSE),"Mutant","WT")),"")</f>
        <v/>
      </c>
      <c r="CU19" s="4" t="str">
        <f>IF(ISNUMBER(CG19), IF($BV19&gt;VLOOKUP('Gene Table'!$G$2,'Array Content'!$A$2:$B$3,2,FALSE),IF(CG19&lt;-$BV19,"mutant","WT"),IF(CG19&lt;-VLOOKUP('Gene Table'!$G$2,'Array Content'!$A$2:$B$3,2,FALSE),"Mutant","WT")),"")</f>
        <v/>
      </c>
      <c r="CV19" s="4" t="str">
        <f>IF(ISNUMBER(CH19), IF($BV19&gt;VLOOKUP('Gene Table'!$G$2,'Array Content'!$A$2:$B$3,2,FALSE),IF(CH19&lt;-$BV19,"mutant","WT"),IF(CH19&lt;-VLOOKUP('Gene Table'!$G$2,'Array Content'!$A$2:$B$3,2,FALSE),"Mutant","WT")),"")</f>
        <v/>
      </c>
      <c r="CW19" s="4" t="str">
        <f>IF(ISNUMBER(CI19), IF($BV19&gt;VLOOKUP('Gene Table'!$G$2,'Array Content'!$A$2:$B$3,2,FALSE),IF(CI19&lt;-$BV19,"mutant","WT"),IF(CI19&lt;-VLOOKUP('Gene Table'!$G$2,'Array Content'!$A$2:$B$3,2,FALSE),"Mutant","WT")),"")</f>
        <v/>
      </c>
      <c r="CX19" s="4" t="str">
        <f>IF(ISNUMBER(CJ19), IF($BV19&gt;VLOOKUP('Gene Table'!$G$2,'Array Content'!$A$2:$B$3,2,FALSE),IF(CJ19&lt;-$BV19,"mutant","WT"),IF(CJ19&lt;-VLOOKUP('Gene Table'!$G$2,'Array Content'!$A$2:$B$3,2,FALSE),"Mutant","WT")),"")</f>
        <v/>
      </c>
      <c r="CY19" s="4" t="str">
        <f>IF(ISNUMBER(CK19), IF($BV19&gt;VLOOKUP('Gene Table'!$G$2,'Array Content'!$A$2:$B$3,2,FALSE),IF(CK19&lt;-$BV19,"mutant","WT"),IF(CK19&lt;-VLOOKUP('Gene Table'!$G$2,'Array Content'!$A$2:$B$3,2,FALSE),"Mutant","WT")),"")</f>
        <v/>
      </c>
      <c r="DA19" s="4" t="s">
        <v>4760</v>
      </c>
      <c r="DB19" s="4">
        <f t="shared" si="55"/>
        <v>-0.53000000000000114</v>
      </c>
      <c r="DC19" s="4">
        <f t="shared" si="56"/>
        <v>0</v>
      </c>
      <c r="DD19" s="4" t="str">
        <f t="shared" si="57"/>
        <v/>
      </c>
      <c r="DE19" s="4" t="str">
        <f t="shared" si="58"/>
        <v/>
      </c>
      <c r="DF19" s="4" t="str">
        <f t="shared" si="59"/>
        <v/>
      </c>
      <c r="DG19" s="4" t="str">
        <f t="shared" si="60"/>
        <v/>
      </c>
      <c r="DH19" s="4" t="str">
        <f t="shared" si="61"/>
        <v/>
      </c>
      <c r="DI19" s="4" t="str">
        <f t="shared" si="62"/>
        <v/>
      </c>
      <c r="DJ19" s="4" t="str">
        <f t="shared" si="63"/>
        <v/>
      </c>
      <c r="DK19" s="4" t="str">
        <f t="shared" si="64"/>
        <v/>
      </c>
      <c r="DL19" s="4" t="str">
        <f t="shared" si="65"/>
        <v/>
      </c>
      <c r="DM19" s="4" t="str">
        <f t="shared" si="66"/>
        <v/>
      </c>
      <c r="DO19" s="4" t="s">
        <v>4760</v>
      </c>
      <c r="DP19" s="4" t="str">
        <f>IF(ISNUMBER(DB19), IF($AR19&gt;VLOOKUP('Gene Table'!$G$2,'Array Content'!$A$2:$B$3,2,FALSE),IF(DB19&lt;-$AR19,"mutant","WT"),IF(DB19&lt;-VLOOKUP('Gene Table'!$G$2,'Array Content'!$A$2:$B$3,2,FALSE),"Mutant","WT")),"")</f>
        <v>WT</v>
      </c>
      <c r="DQ19" s="4" t="str">
        <f>IF(ISNUMBER(DC19), IF($AR19&gt;VLOOKUP('Gene Table'!$G$2,'Array Content'!$A$2:$B$3,2,FALSE),IF(DC19&lt;-$AR19,"mutant","WT"),IF(DC19&lt;-VLOOKUP('Gene Table'!$G$2,'Array Content'!$A$2:$B$3,2,FALSE),"Mutant","WT")),"")</f>
        <v>WT</v>
      </c>
      <c r="DR19" s="4" t="str">
        <f>IF(ISNUMBER(DD19), IF($AR19&gt;VLOOKUP('Gene Table'!$G$2,'Array Content'!$A$2:$B$3,2,FALSE),IF(DD19&lt;-$AR19,"mutant","WT"),IF(DD19&lt;-VLOOKUP('Gene Table'!$G$2,'Array Content'!$A$2:$B$3,2,FALSE),"Mutant","WT")),"")</f>
        <v/>
      </c>
      <c r="DS19" s="4" t="str">
        <f>IF(ISNUMBER(DE19), IF($AR19&gt;VLOOKUP('Gene Table'!$G$2,'Array Content'!$A$2:$B$3,2,FALSE),IF(DE19&lt;-$AR19,"mutant","WT"),IF(DE19&lt;-VLOOKUP('Gene Table'!$G$2,'Array Content'!$A$2:$B$3,2,FALSE),"Mutant","WT")),"")</f>
        <v/>
      </c>
      <c r="DT19" s="4" t="str">
        <f>IF(ISNUMBER(DF19), IF($AR19&gt;VLOOKUP('Gene Table'!$G$2,'Array Content'!$A$2:$B$3,2,FALSE),IF(DF19&lt;-$AR19,"mutant","WT"),IF(DF19&lt;-VLOOKUP('Gene Table'!$G$2,'Array Content'!$A$2:$B$3,2,FALSE),"Mutant","WT")),"")</f>
        <v/>
      </c>
      <c r="DU19" s="4" t="str">
        <f>IF(ISNUMBER(DG19), IF($AR19&gt;VLOOKUP('Gene Table'!$G$2,'Array Content'!$A$2:$B$3,2,FALSE),IF(DG19&lt;-$AR19,"mutant","WT"),IF(DG19&lt;-VLOOKUP('Gene Table'!$G$2,'Array Content'!$A$2:$B$3,2,FALSE),"Mutant","WT")),"")</f>
        <v/>
      </c>
      <c r="DV19" s="4" t="str">
        <f>IF(ISNUMBER(DH19), IF($AR19&gt;VLOOKUP('Gene Table'!$G$2,'Array Content'!$A$2:$B$3,2,FALSE),IF(DH19&lt;-$AR19,"mutant","WT"),IF(DH19&lt;-VLOOKUP('Gene Table'!$G$2,'Array Content'!$A$2:$B$3,2,FALSE),"Mutant","WT")),"")</f>
        <v/>
      </c>
      <c r="DW19" s="4" t="str">
        <f>IF(ISNUMBER(DI19), IF($AR19&gt;VLOOKUP('Gene Table'!$G$2,'Array Content'!$A$2:$B$3,2,FALSE),IF(DI19&lt;-$AR19,"mutant","WT"),IF(DI19&lt;-VLOOKUP('Gene Table'!$G$2,'Array Content'!$A$2:$B$3,2,FALSE),"Mutant","WT")),"")</f>
        <v/>
      </c>
      <c r="DX19" s="4" t="str">
        <f>IF(ISNUMBER(DJ19), IF($AR19&gt;VLOOKUP('Gene Table'!$G$2,'Array Content'!$A$2:$B$3,2,FALSE),IF(DJ19&lt;-$AR19,"mutant","WT"),IF(DJ19&lt;-VLOOKUP('Gene Table'!$G$2,'Array Content'!$A$2:$B$3,2,FALSE),"Mutant","WT")),"")</f>
        <v/>
      </c>
      <c r="DY19" s="4" t="str">
        <f>IF(ISNUMBER(DK19), IF($AR19&gt;VLOOKUP('Gene Table'!$G$2,'Array Content'!$A$2:$B$3,2,FALSE),IF(DK19&lt;-$AR19,"mutant","WT"),IF(DK19&lt;-VLOOKUP('Gene Table'!$G$2,'Array Content'!$A$2:$B$3,2,FALSE),"Mutant","WT")),"")</f>
        <v/>
      </c>
      <c r="DZ19" s="4" t="str">
        <f>IF(ISNUMBER(DL19), IF($AR19&gt;VLOOKUP('Gene Table'!$G$2,'Array Content'!$A$2:$B$3,2,FALSE),IF(DL19&lt;-$AR19,"mutant","WT"),IF(DL19&lt;-VLOOKUP('Gene Table'!$G$2,'Array Content'!$A$2:$B$3,2,FALSE),"Mutant","WT")),"")</f>
        <v/>
      </c>
      <c r="EA19" s="4" t="str">
        <f>IF(ISNUMBER(DM19), IF($AR19&gt;VLOOKUP('Gene Table'!$G$2,'Array Content'!$A$2:$B$3,2,FALSE),IF(DM19&lt;-$AR19,"mutant","WT"),IF(DM19&lt;-VLOOKUP('Gene Table'!$G$2,'Array Content'!$A$2:$B$3,2,FALSE),"Mutant","WT")),"")</f>
        <v/>
      </c>
      <c r="EC19" s="4" t="s">
        <v>4760</v>
      </c>
      <c r="ED19" s="4" t="str">
        <f>IF('Gene Table'!$D19="copy number",D19,"")</f>
        <v/>
      </c>
      <c r="EE19" s="4" t="str">
        <f>IF('Gene Table'!$D19="copy number",E19,"")</f>
        <v/>
      </c>
      <c r="EF19" s="4" t="str">
        <f>IF('Gene Table'!$D19="copy number",F19,"")</f>
        <v/>
      </c>
      <c r="EG19" s="4" t="str">
        <f>IF('Gene Table'!$D19="copy number",G19,"")</f>
        <v/>
      </c>
      <c r="EH19" s="4" t="str">
        <f>IF('Gene Table'!$D19="copy number",H19,"")</f>
        <v/>
      </c>
      <c r="EI19" s="4" t="str">
        <f>IF('Gene Table'!$D19="copy number",I19,"")</f>
        <v/>
      </c>
      <c r="EJ19" s="4" t="str">
        <f>IF('Gene Table'!$D19="copy number",J19,"")</f>
        <v/>
      </c>
      <c r="EK19" s="4" t="str">
        <f>IF('Gene Table'!$D19="copy number",K19,"")</f>
        <v/>
      </c>
      <c r="EL19" s="4" t="str">
        <f>IF('Gene Table'!$D19="copy number",L19,"")</f>
        <v/>
      </c>
      <c r="EM19" s="4" t="str">
        <f>IF('Gene Table'!$D19="copy number",M19,"")</f>
        <v/>
      </c>
      <c r="EN19" s="4" t="str">
        <f>IF('Gene Table'!$D19="copy number",N19,"")</f>
        <v/>
      </c>
      <c r="EO19" s="4" t="str">
        <f>IF('Gene Table'!$D19="copy number",O19,"")</f>
        <v/>
      </c>
      <c r="EQ19" s="4" t="s">
        <v>4760</v>
      </c>
      <c r="ER19" s="4" t="str">
        <f>IF('Gene Table'!$D19="copy number",R19,"")</f>
        <v/>
      </c>
      <c r="ES19" s="4" t="str">
        <f>IF('Gene Table'!$D19="copy number",S19,"")</f>
        <v/>
      </c>
      <c r="ET19" s="4" t="str">
        <f>IF('Gene Table'!$D19="copy number",T19,"")</f>
        <v/>
      </c>
      <c r="EU19" s="4" t="str">
        <f>IF('Gene Table'!$D19="copy number",U19,"")</f>
        <v/>
      </c>
      <c r="EV19" s="4" t="str">
        <f>IF('Gene Table'!$D19="copy number",V19,"")</f>
        <v/>
      </c>
      <c r="EW19" s="4" t="str">
        <f>IF('Gene Table'!$D19="copy number",W19,"")</f>
        <v/>
      </c>
      <c r="EX19" s="4" t="str">
        <f>IF('Gene Table'!$D19="copy number",X19,"")</f>
        <v/>
      </c>
      <c r="EY19" s="4" t="str">
        <f>IF('Gene Table'!$D19="copy number",Y19,"")</f>
        <v/>
      </c>
      <c r="EZ19" s="4" t="str">
        <f>IF('Gene Table'!$D19="copy number",Z19,"")</f>
        <v/>
      </c>
      <c r="FA19" s="4" t="str">
        <f>IF('Gene Table'!$D19="copy number",AA19,"")</f>
        <v/>
      </c>
      <c r="FB19" s="4" t="str">
        <f>IF('Gene Table'!$D19="copy number",AB19,"")</f>
        <v/>
      </c>
      <c r="FC19" s="4" t="str">
        <f>IF('Gene Table'!$D19="copy number",AC19,"")</f>
        <v/>
      </c>
      <c r="FE19" s="4" t="s">
        <v>4760</v>
      </c>
      <c r="FF19" s="4" t="str">
        <f>IF('Gene Table'!$C19="SMPC",D19,"")</f>
        <v/>
      </c>
      <c r="FG19" s="4" t="str">
        <f>IF('Gene Table'!$C19="SMPC",E19,"")</f>
        <v/>
      </c>
      <c r="FH19" s="4" t="str">
        <f>IF('Gene Table'!$C19="SMPC",F19,"")</f>
        <v/>
      </c>
      <c r="FI19" s="4" t="str">
        <f>IF('Gene Table'!$C19="SMPC",G19,"")</f>
        <v/>
      </c>
      <c r="FJ19" s="4" t="str">
        <f>IF('Gene Table'!$C19="SMPC",H19,"")</f>
        <v/>
      </c>
      <c r="FK19" s="4" t="str">
        <f>IF('Gene Table'!$C19="SMPC",I19,"")</f>
        <v/>
      </c>
      <c r="FL19" s="4" t="str">
        <f>IF('Gene Table'!$C19="SMPC",J19,"")</f>
        <v/>
      </c>
      <c r="FM19" s="4" t="str">
        <f>IF('Gene Table'!$C19="SMPC",K19,"")</f>
        <v/>
      </c>
      <c r="FN19" s="4" t="str">
        <f>IF('Gene Table'!$C19="SMPC",L19,"")</f>
        <v/>
      </c>
      <c r="FO19" s="4" t="str">
        <f>IF('Gene Table'!$C19="SMPC",M19,"")</f>
        <v/>
      </c>
      <c r="FP19" s="4" t="str">
        <f>IF('Gene Table'!$C19="SMPC",N19,"")</f>
        <v/>
      </c>
      <c r="FQ19" s="4" t="str">
        <f>IF('Gene Table'!$C19="SMPC",O19,"")</f>
        <v/>
      </c>
      <c r="FS19" s="4" t="s">
        <v>4760</v>
      </c>
      <c r="FT19" s="4" t="str">
        <f>IF('Gene Table'!$C19="SMPC",R19,"")</f>
        <v/>
      </c>
      <c r="FU19" s="4" t="str">
        <f>IF('Gene Table'!$C19="SMPC",S19,"")</f>
        <v/>
      </c>
      <c r="FV19" s="4" t="str">
        <f>IF('Gene Table'!$C19="SMPC",T19,"")</f>
        <v/>
      </c>
      <c r="FW19" s="4" t="str">
        <f>IF('Gene Table'!$C19="SMPC",U19,"")</f>
        <v/>
      </c>
      <c r="FX19" s="4" t="str">
        <f>IF('Gene Table'!$C19="SMPC",V19,"")</f>
        <v/>
      </c>
      <c r="FY19" s="4" t="str">
        <f>IF('Gene Table'!$C19="SMPC",W19,"")</f>
        <v/>
      </c>
      <c r="FZ19" s="4" t="str">
        <f>IF('Gene Table'!$C19="SMPC",X19,"")</f>
        <v/>
      </c>
      <c r="GA19" s="4" t="str">
        <f>IF('Gene Table'!$C19="SMPC",Y19,"")</f>
        <v/>
      </c>
      <c r="GB19" s="4" t="str">
        <f>IF('Gene Table'!$C19="SMPC",Z19,"")</f>
        <v/>
      </c>
      <c r="GC19" s="4" t="str">
        <f>IF('Gene Table'!$C19="SMPC",AA19,"")</f>
        <v/>
      </c>
      <c r="GD19" s="4" t="str">
        <f>IF('Gene Table'!$C19="SMPC",AB19,"")</f>
        <v/>
      </c>
      <c r="GE19" s="4" t="str">
        <f>IF('Gene Table'!$C19="SMPC",AC19,"")</f>
        <v/>
      </c>
    </row>
    <row r="20" spans="1:187" ht="15" customHeight="1" x14ac:dyDescent="0.25">
      <c r="A20" s="4" t="str">
        <f>'Gene Table'!C20&amp;":"&amp;'Gene Table'!D20</f>
        <v>APC:c.3956delC</v>
      </c>
      <c r="B20" s="4">
        <f>IF('Gene Table'!$G$5="NO",IF(ISNUMBER(MATCH('Gene Table'!E20,'Array Content'!$M$2:$M$941,0)),VLOOKUP('Gene Table'!E20,'Array Content'!$M$2:$O$941,2,FALSE),35),IF('Gene Table'!$G$5="YES",IF(ISNUMBER(MATCH('Gene Table'!E20,'Array Content'!$M$2:$M$941,0)),VLOOKUP('Gene Table'!E20,'Array Content'!$M$2:$O$941,3,FALSE),35),"OOPS"))</f>
        <v>37</v>
      </c>
      <c r="C20" s="4" t="s">
        <v>4761</v>
      </c>
      <c r="D20" s="29">
        <f>IF('Control Sample Data'!D19="","",IF(SUM('Control Sample Data'!D$2:D$97)&gt;10,IF(AND(ISNUMBER('Control Sample Data'!D19),'Control Sample Data'!D19&lt;$B20, 'Control Sample Data'!D19&gt;0),'Control Sample Data'!D19,$B20),""))</f>
        <v>35</v>
      </c>
      <c r="E20" s="29">
        <f>IF('Control Sample Data'!E19="","",IF(SUM('Control Sample Data'!E$2:E$97)&gt;10,IF(AND(ISNUMBER('Control Sample Data'!E19),'Control Sample Data'!E19&lt;$B20, 'Control Sample Data'!E19&gt;0),'Control Sample Data'!E19,$B20),""))</f>
        <v>35</v>
      </c>
      <c r="F20" s="29" t="str">
        <f>IF('Control Sample Data'!F19="","",IF(SUM('Control Sample Data'!F$2:F$97)&gt;10,IF(AND(ISNUMBER('Control Sample Data'!F19),'Control Sample Data'!F19&lt;$B20, 'Control Sample Data'!F19&gt;0),'Control Sample Data'!F19,$B20),""))</f>
        <v/>
      </c>
      <c r="G20" s="29" t="str">
        <f>IF('Control Sample Data'!G19="","",IF(SUM('Control Sample Data'!G$2:G$97)&gt;10,IF(AND(ISNUMBER('Control Sample Data'!G19),'Control Sample Data'!G19&lt;$B20, 'Control Sample Data'!G19&gt;0),'Control Sample Data'!G19,$B20),""))</f>
        <v/>
      </c>
      <c r="H20" s="29" t="str">
        <f>IF('Control Sample Data'!H19="","",IF(SUM('Control Sample Data'!H$2:H$97)&gt;10,IF(AND(ISNUMBER('Control Sample Data'!H19),'Control Sample Data'!H19&lt;$B20, 'Control Sample Data'!H19&gt;0),'Control Sample Data'!H19,$B20),""))</f>
        <v/>
      </c>
      <c r="I20" s="29" t="str">
        <f>IF('Control Sample Data'!I19="","",IF(SUM('Control Sample Data'!I$2:I$97)&gt;10,IF(AND(ISNUMBER('Control Sample Data'!I19),'Control Sample Data'!I19&lt;$B20, 'Control Sample Data'!I19&gt;0),'Control Sample Data'!I19,$B20),""))</f>
        <v/>
      </c>
      <c r="J20" s="29" t="str">
        <f>IF('Control Sample Data'!J19="","",IF(SUM('Control Sample Data'!J$2:J$97)&gt;10,IF(AND(ISNUMBER('Control Sample Data'!J19),'Control Sample Data'!J19&lt;$B20, 'Control Sample Data'!J19&gt;0),'Control Sample Data'!J19,$B20),""))</f>
        <v/>
      </c>
      <c r="K20" s="29" t="str">
        <f>IF('Control Sample Data'!K19="","",IF(SUM('Control Sample Data'!K$2:K$97)&gt;10,IF(AND(ISNUMBER('Control Sample Data'!K19),'Control Sample Data'!K19&lt;$B20, 'Control Sample Data'!K19&gt;0),'Control Sample Data'!K19,$B20),""))</f>
        <v/>
      </c>
      <c r="L20" s="29" t="str">
        <f>IF('Control Sample Data'!L19="","",IF(SUM('Control Sample Data'!L$2:L$97)&gt;10,IF(AND(ISNUMBER('Control Sample Data'!L19),'Control Sample Data'!L19&lt;$B20, 'Control Sample Data'!L19&gt;0),'Control Sample Data'!L19,$B20),""))</f>
        <v/>
      </c>
      <c r="M20" s="29" t="str">
        <f>IF('Control Sample Data'!M19="","",IF(SUM('Control Sample Data'!M$2:M$97)&gt;10,IF(AND(ISNUMBER('Control Sample Data'!M19),'Control Sample Data'!M19&lt;$B20, 'Control Sample Data'!M19&gt;0),'Control Sample Data'!M19,$B20),""))</f>
        <v/>
      </c>
      <c r="N20" s="29" t="str">
        <f>IF('Control Sample Data'!N19="","",IF(SUM('Control Sample Data'!N$2:N$97)&gt;10,IF(AND(ISNUMBER('Control Sample Data'!N19),'Control Sample Data'!N19&lt;$B20, 'Control Sample Data'!N19&gt;0),'Control Sample Data'!N19,$B20),""))</f>
        <v/>
      </c>
      <c r="O20" s="29" t="str">
        <f>IF('Control Sample Data'!O19="","",IF(SUM('Control Sample Data'!O$2:O$97)&gt;10,IF(AND(ISNUMBER('Control Sample Data'!O19),'Control Sample Data'!O19&lt;$B20, 'Control Sample Data'!O19&gt;0),'Control Sample Data'!O19,$B20),""))</f>
        <v/>
      </c>
      <c r="Q20" s="4" t="s">
        <v>4761</v>
      </c>
      <c r="R20" s="29">
        <f>IF('Test Sample Data'!D19="","",IF(SUM('Test Sample Data'!D$2:D$97)&gt;10,IF(AND(ISNUMBER('Test Sample Data'!D19),'Test Sample Data'!D19&lt;$B20, 'Test Sample Data'!D19&gt;0),'Test Sample Data'!D19,$B20),""))</f>
        <v>35</v>
      </c>
      <c r="S20" s="29">
        <f>IF('Test Sample Data'!E19="","",IF(SUM('Test Sample Data'!E$2:E$97)&gt;10,IF(AND(ISNUMBER('Test Sample Data'!E19),'Test Sample Data'!E19&lt;$B20, 'Test Sample Data'!E19&gt;0),'Test Sample Data'!E19,$B20),""))</f>
        <v>29</v>
      </c>
      <c r="T20" s="29" t="str">
        <f>IF('Test Sample Data'!F19="","",IF(SUM('Test Sample Data'!F$2:F$97)&gt;10,IF(AND(ISNUMBER('Test Sample Data'!F19),'Test Sample Data'!F19&lt;$B20, 'Test Sample Data'!F19&gt;0),'Test Sample Data'!F19,$B20),""))</f>
        <v/>
      </c>
      <c r="U20" s="29" t="str">
        <f>IF('Test Sample Data'!G19="","",IF(SUM('Test Sample Data'!G$2:G$97)&gt;10,IF(AND(ISNUMBER('Test Sample Data'!G19),'Test Sample Data'!G19&lt;$B20, 'Test Sample Data'!G19&gt;0),'Test Sample Data'!G19,$B20),""))</f>
        <v/>
      </c>
      <c r="V20" s="29" t="str">
        <f>IF('Test Sample Data'!H19="","",IF(SUM('Test Sample Data'!H$2:H$97)&gt;10,IF(AND(ISNUMBER('Test Sample Data'!H19),'Test Sample Data'!H19&lt;$B20, 'Test Sample Data'!H19&gt;0),'Test Sample Data'!H19,$B20),""))</f>
        <v/>
      </c>
      <c r="W20" s="29" t="str">
        <f>IF('Test Sample Data'!I19="","",IF(SUM('Test Sample Data'!I$2:I$97)&gt;10,IF(AND(ISNUMBER('Test Sample Data'!I19),'Test Sample Data'!I19&lt;$B20, 'Test Sample Data'!I19&gt;0),'Test Sample Data'!I19,$B20),""))</f>
        <v/>
      </c>
      <c r="X20" s="29" t="str">
        <f>IF('Test Sample Data'!J19="","",IF(SUM('Test Sample Data'!J$2:J$97)&gt;10,IF(AND(ISNUMBER('Test Sample Data'!J19),'Test Sample Data'!J19&lt;$B20, 'Test Sample Data'!J19&gt;0),'Test Sample Data'!J19,$B20),""))</f>
        <v/>
      </c>
      <c r="Y20" s="29" t="str">
        <f>IF('Test Sample Data'!K19="","",IF(SUM('Test Sample Data'!K$2:K$97)&gt;10,IF(AND(ISNUMBER('Test Sample Data'!K19),'Test Sample Data'!K19&lt;$B20, 'Test Sample Data'!K19&gt;0),'Test Sample Data'!K19,$B20),""))</f>
        <v/>
      </c>
      <c r="Z20" s="29" t="str">
        <f>IF('Test Sample Data'!L19="","",IF(SUM('Test Sample Data'!L$2:L$97)&gt;10,IF(AND(ISNUMBER('Test Sample Data'!L19),'Test Sample Data'!L19&lt;$B20, 'Test Sample Data'!L19&gt;0),'Test Sample Data'!L19,$B20),""))</f>
        <v/>
      </c>
      <c r="AA20" s="29" t="str">
        <f>IF('Test Sample Data'!M19="","",IF(SUM('Test Sample Data'!M$2:M$97)&gt;10,IF(AND(ISNUMBER('Test Sample Data'!M19),'Test Sample Data'!M19&lt;$B20, 'Test Sample Data'!M19&gt;0),'Test Sample Data'!M19,$B20),""))</f>
        <v/>
      </c>
      <c r="AB20" s="29" t="str">
        <f>IF('Test Sample Data'!N19="","",IF(SUM('Test Sample Data'!N$2:N$97)&gt;10,IF(AND(ISNUMBER('Test Sample Data'!N19),'Test Sample Data'!N19&lt;$B20, 'Test Sample Data'!N19&gt;0),'Test Sample Data'!N19,$B20),""))</f>
        <v/>
      </c>
      <c r="AC20" s="29" t="str">
        <f>IF('Test Sample Data'!O19="","",IF(SUM('Test Sample Data'!O$2:O$97)&gt;10,IF(AND(ISNUMBER('Test Sample Data'!O19),'Test Sample Data'!O19&lt;$B20, 'Test Sample Data'!O19&gt;0),'Test Sample Data'!O19,$B20),""))</f>
        <v/>
      </c>
      <c r="AE20" s="4" t="s">
        <v>4761</v>
      </c>
      <c r="AF20" s="4">
        <f t="shared" si="3"/>
        <v>9</v>
      </c>
      <c r="AG20" s="4">
        <f t="shared" si="4"/>
        <v>9</v>
      </c>
      <c r="AH20" s="4" t="str">
        <f t="shared" si="5"/>
        <v/>
      </c>
      <c r="AI20" s="4" t="str">
        <f t="shared" si="6"/>
        <v/>
      </c>
      <c r="AJ20" s="4" t="str">
        <f t="shared" si="7"/>
        <v/>
      </c>
      <c r="AK20" s="4" t="str">
        <f t="shared" si="8"/>
        <v/>
      </c>
      <c r="AL20" s="4" t="str">
        <f t="shared" si="9"/>
        <v/>
      </c>
      <c r="AM20" s="4" t="str">
        <f t="shared" si="10"/>
        <v/>
      </c>
      <c r="AN20" s="4" t="str">
        <f t="shared" si="11"/>
        <v/>
      </c>
      <c r="AO20" s="4" t="str">
        <f t="shared" si="12"/>
        <v/>
      </c>
      <c r="AP20" s="4" t="str">
        <f t="shared" si="13"/>
        <v/>
      </c>
      <c r="AQ20" s="4" t="str">
        <f t="shared" si="14"/>
        <v/>
      </c>
      <c r="AR20" s="4">
        <f t="shared" si="15"/>
        <v>0</v>
      </c>
      <c r="AS20" s="4">
        <f t="shared" si="16"/>
        <v>9</v>
      </c>
      <c r="AU20" s="4" t="s">
        <v>4761</v>
      </c>
      <c r="AV20" s="4">
        <f t="shared" si="17"/>
        <v>8.4699999999999989</v>
      </c>
      <c r="AW20" s="4">
        <f t="shared" si="18"/>
        <v>3</v>
      </c>
      <c r="AX20" s="4" t="str">
        <f t="shared" si="19"/>
        <v/>
      </c>
      <c r="AY20" s="4" t="str">
        <f t="shared" si="20"/>
        <v/>
      </c>
      <c r="AZ20" s="4" t="str">
        <f t="shared" si="21"/>
        <v/>
      </c>
      <c r="BA20" s="4" t="str">
        <f t="shared" si="22"/>
        <v/>
      </c>
      <c r="BB20" s="4" t="str">
        <f t="shared" si="23"/>
        <v/>
      </c>
      <c r="BC20" s="4" t="str">
        <f t="shared" si="24"/>
        <v/>
      </c>
      <c r="BD20" s="4" t="str">
        <f t="shared" si="25"/>
        <v/>
      </c>
      <c r="BE20" s="4" t="str">
        <f t="shared" si="26"/>
        <v/>
      </c>
      <c r="BF20" s="4" t="str">
        <f t="shared" si="27"/>
        <v/>
      </c>
      <c r="BG20" s="4" t="str">
        <f t="shared" si="28"/>
        <v/>
      </c>
      <c r="BI20" s="4" t="s">
        <v>4761</v>
      </c>
      <c r="BJ20" s="4">
        <f t="shared" si="29"/>
        <v>8.4699999999999989</v>
      </c>
      <c r="BK20" s="4" t="str">
        <f t="shared" si="30"/>
        <v/>
      </c>
      <c r="BL20" s="4" t="str">
        <f t="shared" si="31"/>
        <v/>
      </c>
      <c r="BM20" s="4" t="str">
        <f t="shared" si="32"/>
        <v/>
      </c>
      <c r="BN20" s="4" t="str">
        <f t="shared" si="33"/>
        <v/>
      </c>
      <c r="BO20" s="4" t="str">
        <f t="shared" si="34"/>
        <v/>
      </c>
      <c r="BP20" s="4" t="str">
        <f t="shared" si="35"/>
        <v/>
      </c>
      <c r="BQ20" s="4" t="str">
        <f t="shared" si="36"/>
        <v/>
      </c>
      <c r="BR20" s="4" t="str">
        <f t="shared" si="37"/>
        <v/>
      </c>
      <c r="BS20" s="4" t="str">
        <f t="shared" si="38"/>
        <v/>
      </c>
      <c r="BT20" s="4" t="str">
        <f t="shared" si="39"/>
        <v/>
      </c>
      <c r="BU20" s="4" t="str">
        <f t="shared" si="40"/>
        <v/>
      </c>
      <c r="BV20" s="4">
        <f t="shared" si="41"/>
        <v>0</v>
      </c>
      <c r="BW20" s="4">
        <f t="shared" si="42"/>
        <v>8.4700000000000006</v>
      </c>
      <c r="BY20" s="4" t="s">
        <v>4761</v>
      </c>
      <c r="BZ20" s="4">
        <f t="shared" si="43"/>
        <v>-1.7763568394002505E-15</v>
      </c>
      <c r="CA20" s="4">
        <f t="shared" si="44"/>
        <v>-5.4700000000000006</v>
      </c>
      <c r="CB20" s="4" t="str">
        <f t="shared" si="45"/>
        <v/>
      </c>
      <c r="CC20" s="4" t="str">
        <f t="shared" si="46"/>
        <v/>
      </c>
      <c r="CD20" s="4" t="str">
        <f t="shared" si="47"/>
        <v/>
      </c>
      <c r="CE20" s="4" t="str">
        <f t="shared" si="48"/>
        <v/>
      </c>
      <c r="CF20" s="4" t="str">
        <f t="shared" si="49"/>
        <v/>
      </c>
      <c r="CG20" s="4" t="str">
        <f t="shared" si="50"/>
        <v/>
      </c>
      <c r="CH20" s="4" t="str">
        <f t="shared" si="51"/>
        <v/>
      </c>
      <c r="CI20" s="4" t="str">
        <f t="shared" si="52"/>
        <v/>
      </c>
      <c r="CJ20" s="4" t="str">
        <f t="shared" si="53"/>
        <v/>
      </c>
      <c r="CK20" s="4" t="str">
        <f t="shared" si="54"/>
        <v/>
      </c>
      <c r="CM20" s="4" t="s">
        <v>4761</v>
      </c>
      <c r="CN20" s="4" t="str">
        <f>IF(ISNUMBER(BZ20), IF($BV20&gt;VLOOKUP('Gene Table'!$G$2,'Array Content'!$A$2:$B$3,2,FALSE),IF(BZ20&lt;-$BV20,"mutant","WT"),IF(BZ20&lt;-VLOOKUP('Gene Table'!$G$2,'Array Content'!$A$2:$B$3,2,FALSE),"Mutant","WT")),"")</f>
        <v>WT</v>
      </c>
      <c r="CO20" s="4" t="str">
        <f>IF(ISNUMBER(CA20), IF($BV20&gt;VLOOKUP('Gene Table'!$G$2,'Array Content'!$A$2:$B$3,2,FALSE),IF(CA20&lt;-$BV20,"mutant","WT"),IF(CA20&lt;-VLOOKUP('Gene Table'!$G$2,'Array Content'!$A$2:$B$3,2,FALSE),"Mutant","WT")),"")</f>
        <v>Mutant</v>
      </c>
      <c r="CP20" s="4" t="str">
        <f>IF(ISNUMBER(CB20), IF($BV20&gt;VLOOKUP('Gene Table'!$G$2,'Array Content'!$A$2:$B$3,2,FALSE),IF(CB20&lt;-$BV20,"mutant","WT"),IF(CB20&lt;-VLOOKUP('Gene Table'!$G$2,'Array Content'!$A$2:$B$3,2,FALSE),"Mutant","WT")),"")</f>
        <v/>
      </c>
      <c r="CQ20" s="4" t="str">
        <f>IF(ISNUMBER(CC20), IF($BV20&gt;VLOOKUP('Gene Table'!$G$2,'Array Content'!$A$2:$B$3,2,FALSE),IF(CC20&lt;-$BV20,"mutant","WT"),IF(CC20&lt;-VLOOKUP('Gene Table'!$G$2,'Array Content'!$A$2:$B$3,2,FALSE),"Mutant","WT")),"")</f>
        <v/>
      </c>
      <c r="CR20" s="4" t="str">
        <f>IF(ISNUMBER(CD20), IF($BV20&gt;VLOOKUP('Gene Table'!$G$2,'Array Content'!$A$2:$B$3,2,FALSE),IF(CD20&lt;-$BV20,"mutant","WT"),IF(CD20&lt;-VLOOKUP('Gene Table'!$G$2,'Array Content'!$A$2:$B$3,2,FALSE),"Mutant","WT")),"")</f>
        <v/>
      </c>
      <c r="CS20" s="4" t="str">
        <f>IF(ISNUMBER(CE20), IF($BV20&gt;VLOOKUP('Gene Table'!$G$2,'Array Content'!$A$2:$B$3,2,FALSE),IF(CE20&lt;-$BV20,"mutant","WT"),IF(CE20&lt;-VLOOKUP('Gene Table'!$G$2,'Array Content'!$A$2:$B$3,2,FALSE),"Mutant","WT")),"")</f>
        <v/>
      </c>
      <c r="CT20" s="4" t="str">
        <f>IF(ISNUMBER(CF20), IF($BV20&gt;VLOOKUP('Gene Table'!$G$2,'Array Content'!$A$2:$B$3,2,FALSE),IF(CF20&lt;-$BV20,"mutant","WT"),IF(CF20&lt;-VLOOKUP('Gene Table'!$G$2,'Array Content'!$A$2:$B$3,2,FALSE),"Mutant","WT")),"")</f>
        <v/>
      </c>
      <c r="CU20" s="4" t="str">
        <f>IF(ISNUMBER(CG20), IF($BV20&gt;VLOOKUP('Gene Table'!$G$2,'Array Content'!$A$2:$B$3,2,FALSE),IF(CG20&lt;-$BV20,"mutant","WT"),IF(CG20&lt;-VLOOKUP('Gene Table'!$G$2,'Array Content'!$A$2:$B$3,2,FALSE),"Mutant","WT")),"")</f>
        <v/>
      </c>
      <c r="CV20" s="4" t="str">
        <f>IF(ISNUMBER(CH20), IF($BV20&gt;VLOOKUP('Gene Table'!$G$2,'Array Content'!$A$2:$B$3,2,FALSE),IF(CH20&lt;-$BV20,"mutant","WT"),IF(CH20&lt;-VLOOKUP('Gene Table'!$G$2,'Array Content'!$A$2:$B$3,2,FALSE),"Mutant","WT")),"")</f>
        <v/>
      </c>
      <c r="CW20" s="4" t="str">
        <f>IF(ISNUMBER(CI20), IF($BV20&gt;VLOOKUP('Gene Table'!$G$2,'Array Content'!$A$2:$B$3,2,FALSE),IF(CI20&lt;-$BV20,"mutant","WT"),IF(CI20&lt;-VLOOKUP('Gene Table'!$G$2,'Array Content'!$A$2:$B$3,2,FALSE),"Mutant","WT")),"")</f>
        <v/>
      </c>
      <c r="CX20" s="4" t="str">
        <f>IF(ISNUMBER(CJ20), IF($BV20&gt;VLOOKUP('Gene Table'!$G$2,'Array Content'!$A$2:$B$3,2,FALSE),IF(CJ20&lt;-$BV20,"mutant","WT"),IF(CJ20&lt;-VLOOKUP('Gene Table'!$G$2,'Array Content'!$A$2:$B$3,2,FALSE),"Mutant","WT")),"")</f>
        <v/>
      </c>
      <c r="CY20" s="4" t="str">
        <f>IF(ISNUMBER(CK20), IF($BV20&gt;VLOOKUP('Gene Table'!$G$2,'Array Content'!$A$2:$B$3,2,FALSE),IF(CK20&lt;-$BV20,"mutant","WT"),IF(CK20&lt;-VLOOKUP('Gene Table'!$G$2,'Array Content'!$A$2:$B$3,2,FALSE),"Mutant","WT")),"")</f>
        <v/>
      </c>
      <c r="DA20" s="4" t="s">
        <v>4761</v>
      </c>
      <c r="DB20" s="4">
        <f t="shared" si="55"/>
        <v>-0.53000000000000114</v>
      </c>
      <c r="DC20" s="4">
        <f t="shared" si="56"/>
        <v>-6</v>
      </c>
      <c r="DD20" s="4" t="str">
        <f t="shared" si="57"/>
        <v/>
      </c>
      <c r="DE20" s="4" t="str">
        <f t="shared" si="58"/>
        <v/>
      </c>
      <c r="DF20" s="4" t="str">
        <f t="shared" si="59"/>
        <v/>
      </c>
      <c r="DG20" s="4" t="str">
        <f t="shared" si="60"/>
        <v/>
      </c>
      <c r="DH20" s="4" t="str">
        <f t="shared" si="61"/>
        <v/>
      </c>
      <c r="DI20" s="4" t="str">
        <f t="shared" si="62"/>
        <v/>
      </c>
      <c r="DJ20" s="4" t="str">
        <f t="shared" si="63"/>
        <v/>
      </c>
      <c r="DK20" s="4" t="str">
        <f t="shared" si="64"/>
        <v/>
      </c>
      <c r="DL20" s="4" t="str">
        <f t="shared" si="65"/>
        <v/>
      </c>
      <c r="DM20" s="4" t="str">
        <f t="shared" si="66"/>
        <v/>
      </c>
      <c r="DO20" s="4" t="s">
        <v>4761</v>
      </c>
      <c r="DP20" s="4" t="str">
        <f>IF(ISNUMBER(DB20), IF($AR20&gt;VLOOKUP('Gene Table'!$G$2,'Array Content'!$A$2:$B$3,2,FALSE),IF(DB20&lt;-$AR20,"mutant","WT"),IF(DB20&lt;-VLOOKUP('Gene Table'!$G$2,'Array Content'!$A$2:$B$3,2,FALSE),"Mutant","WT")),"")</f>
        <v>WT</v>
      </c>
      <c r="DQ20" s="4" t="str">
        <f>IF(ISNUMBER(DC20), IF($AR20&gt;VLOOKUP('Gene Table'!$G$2,'Array Content'!$A$2:$B$3,2,FALSE),IF(DC20&lt;-$AR20,"mutant","WT"),IF(DC20&lt;-VLOOKUP('Gene Table'!$G$2,'Array Content'!$A$2:$B$3,2,FALSE),"Mutant","WT")),"")</f>
        <v>Mutant</v>
      </c>
      <c r="DR20" s="4" t="str">
        <f>IF(ISNUMBER(DD20), IF($AR20&gt;VLOOKUP('Gene Table'!$G$2,'Array Content'!$A$2:$B$3,2,FALSE),IF(DD20&lt;-$AR20,"mutant","WT"),IF(DD20&lt;-VLOOKUP('Gene Table'!$G$2,'Array Content'!$A$2:$B$3,2,FALSE),"Mutant","WT")),"")</f>
        <v/>
      </c>
      <c r="DS20" s="4" t="str">
        <f>IF(ISNUMBER(DE20), IF($AR20&gt;VLOOKUP('Gene Table'!$G$2,'Array Content'!$A$2:$B$3,2,FALSE),IF(DE20&lt;-$AR20,"mutant","WT"),IF(DE20&lt;-VLOOKUP('Gene Table'!$G$2,'Array Content'!$A$2:$B$3,2,FALSE),"Mutant","WT")),"")</f>
        <v/>
      </c>
      <c r="DT20" s="4" t="str">
        <f>IF(ISNUMBER(DF20), IF($AR20&gt;VLOOKUP('Gene Table'!$G$2,'Array Content'!$A$2:$B$3,2,FALSE),IF(DF20&lt;-$AR20,"mutant","WT"),IF(DF20&lt;-VLOOKUP('Gene Table'!$G$2,'Array Content'!$A$2:$B$3,2,FALSE),"Mutant","WT")),"")</f>
        <v/>
      </c>
      <c r="DU20" s="4" t="str">
        <f>IF(ISNUMBER(DG20), IF($AR20&gt;VLOOKUP('Gene Table'!$G$2,'Array Content'!$A$2:$B$3,2,FALSE),IF(DG20&lt;-$AR20,"mutant","WT"),IF(DG20&lt;-VLOOKUP('Gene Table'!$G$2,'Array Content'!$A$2:$B$3,2,FALSE),"Mutant","WT")),"")</f>
        <v/>
      </c>
      <c r="DV20" s="4" t="str">
        <f>IF(ISNUMBER(DH20), IF($AR20&gt;VLOOKUP('Gene Table'!$G$2,'Array Content'!$A$2:$B$3,2,FALSE),IF(DH20&lt;-$AR20,"mutant","WT"),IF(DH20&lt;-VLOOKUP('Gene Table'!$G$2,'Array Content'!$A$2:$B$3,2,FALSE),"Mutant","WT")),"")</f>
        <v/>
      </c>
      <c r="DW20" s="4" t="str">
        <f>IF(ISNUMBER(DI20), IF($AR20&gt;VLOOKUP('Gene Table'!$G$2,'Array Content'!$A$2:$B$3,2,FALSE),IF(DI20&lt;-$AR20,"mutant","WT"),IF(DI20&lt;-VLOOKUP('Gene Table'!$G$2,'Array Content'!$A$2:$B$3,2,FALSE),"Mutant","WT")),"")</f>
        <v/>
      </c>
      <c r="DX20" s="4" t="str">
        <f>IF(ISNUMBER(DJ20), IF($AR20&gt;VLOOKUP('Gene Table'!$G$2,'Array Content'!$A$2:$B$3,2,FALSE),IF(DJ20&lt;-$AR20,"mutant","WT"),IF(DJ20&lt;-VLOOKUP('Gene Table'!$G$2,'Array Content'!$A$2:$B$3,2,FALSE),"Mutant","WT")),"")</f>
        <v/>
      </c>
      <c r="DY20" s="4" t="str">
        <f>IF(ISNUMBER(DK20), IF($AR20&gt;VLOOKUP('Gene Table'!$G$2,'Array Content'!$A$2:$B$3,2,FALSE),IF(DK20&lt;-$AR20,"mutant","WT"),IF(DK20&lt;-VLOOKUP('Gene Table'!$G$2,'Array Content'!$A$2:$B$3,2,FALSE),"Mutant","WT")),"")</f>
        <v/>
      </c>
      <c r="DZ20" s="4" t="str">
        <f>IF(ISNUMBER(DL20), IF($AR20&gt;VLOOKUP('Gene Table'!$G$2,'Array Content'!$A$2:$B$3,2,FALSE),IF(DL20&lt;-$AR20,"mutant","WT"),IF(DL20&lt;-VLOOKUP('Gene Table'!$G$2,'Array Content'!$A$2:$B$3,2,FALSE),"Mutant","WT")),"")</f>
        <v/>
      </c>
      <c r="EA20" s="4" t="str">
        <f>IF(ISNUMBER(DM20), IF($AR20&gt;VLOOKUP('Gene Table'!$G$2,'Array Content'!$A$2:$B$3,2,FALSE),IF(DM20&lt;-$AR20,"mutant","WT"),IF(DM20&lt;-VLOOKUP('Gene Table'!$G$2,'Array Content'!$A$2:$B$3,2,FALSE),"Mutant","WT")),"")</f>
        <v/>
      </c>
      <c r="EC20" s="4" t="s">
        <v>4761</v>
      </c>
      <c r="ED20" s="4" t="str">
        <f>IF('Gene Table'!$D20="copy number",D20,"")</f>
        <v/>
      </c>
      <c r="EE20" s="4" t="str">
        <f>IF('Gene Table'!$D20="copy number",E20,"")</f>
        <v/>
      </c>
      <c r="EF20" s="4" t="str">
        <f>IF('Gene Table'!$D20="copy number",F20,"")</f>
        <v/>
      </c>
      <c r="EG20" s="4" t="str">
        <f>IF('Gene Table'!$D20="copy number",G20,"")</f>
        <v/>
      </c>
      <c r="EH20" s="4" t="str">
        <f>IF('Gene Table'!$D20="copy number",H20,"")</f>
        <v/>
      </c>
      <c r="EI20" s="4" t="str">
        <f>IF('Gene Table'!$D20="copy number",I20,"")</f>
        <v/>
      </c>
      <c r="EJ20" s="4" t="str">
        <f>IF('Gene Table'!$D20="copy number",J20,"")</f>
        <v/>
      </c>
      <c r="EK20" s="4" t="str">
        <f>IF('Gene Table'!$D20="copy number",K20,"")</f>
        <v/>
      </c>
      <c r="EL20" s="4" t="str">
        <f>IF('Gene Table'!$D20="copy number",L20,"")</f>
        <v/>
      </c>
      <c r="EM20" s="4" t="str">
        <f>IF('Gene Table'!$D20="copy number",M20,"")</f>
        <v/>
      </c>
      <c r="EN20" s="4" t="str">
        <f>IF('Gene Table'!$D20="copy number",N20,"")</f>
        <v/>
      </c>
      <c r="EO20" s="4" t="str">
        <f>IF('Gene Table'!$D20="copy number",O20,"")</f>
        <v/>
      </c>
      <c r="EQ20" s="4" t="s">
        <v>4761</v>
      </c>
      <c r="ER20" s="4" t="str">
        <f>IF('Gene Table'!$D20="copy number",R20,"")</f>
        <v/>
      </c>
      <c r="ES20" s="4" t="str">
        <f>IF('Gene Table'!$D20="copy number",S20,"")</f>
        <v/>
      </c>
      <c r="ET20" s="4" t="str">
        <f>IF('Gene Table'!$D20="copy number",T20,"")</f>
        <v/>
      </c>
      <c r="EU20" s="4" t="str">
        <f>IF('Gene Table'!$D20="copy number",U20,"")</f>
        <v/>
      </c>
      <c r="EV20" s="4" t="str">
        <f>IF('Gene Table'!$D20="copy number",V20,"")</f>
        <v/>
      </c>
      <c r="EW20" s="4" t="str">
        <f>IF('Gene Table'!$D20="copy number",W20,"")</f>
        <v/>
      </c>
      <c r="EX20" s="4" t="str">
        <f>IF('Gene Table'!$D20="copy number",X20,"")</f>
        <v/>
      </c>
      <c r="EY20" s="4" t="str">
        <f>IF('Gene Table'!$D20="copy number",Y20,"")</f>
        <v/>
      </c>
      <c r="EZ20" s="4" t="str">
        <f>IF('Gene Table'!$D20="copy number",Z20,"")</f>
        <v/>
      </c>
      <c r="FA20" s="4" t="str">
        <f>IF('Gene Table'!$D20="copy number",AA20,"")</f>
        <v/>
      </c>
      <c r="FB20" s="4" t="str">
        <f>IF('Gene Table'!$D20="copy number",AB20,"")</f>
        <v/>
      </c>
      <c r="FC20" s="4" t="str">
        <f>IF('Gene Table'!$D20="copy number",AC20,"")</f>
        <v/>
      </c>
      <c r="FE20" s="4" t="s">
        <v>4761</v>
      </c>
      <c r="FF20" s="4" t="str">
        <f>IF('Gene Table'!$C20="SMPC",D20,"")</f>
        <v/>
      </c>
      <c r="FG20" s="4" t="str">
        <f>IF('Gene Table'!$C20="SMPC",E20,"")</f>
        <v/>
      </c>
      <c r="FH20" s="4" t="str">
        <f>IF('Gene Table'!$C20="SMPC",F20,"")</f>
        <v/>
      </c>
      <c r="FI20" s="4" t="str">
        <f>IF('Gene Table'!$C20="SMPC",G20,"")</f>
        <v/>
      </c>
      <c r="FJ20" s="4" t="str">
        <f>IF('Gene Table'!$C20="SMPC",H20,"")</f>
        <v/>
      </c>
      <c r="FK20" s="4" t="str">
        <f>IF('Gene Table'!$C20="SMPC",I20,"")</f>
        <v/>
      </c>
      <c r="FL20" s="4" t="str">
        <f>IF('Gene Table'!$C20="SMPC",J20,"")</f>
        <v/>
      </c>
      <c r="FM20" s="4" t="str">
        <f>IF('Gene Table'!$C20="SMPC",K20,"")</f>
        <v/>
      </c>
      <c r="FN20" s="4" t="str">
        <f>IF('Gene Table'!$C20="SMPC",L20,"")</f>
        <v/>
      </c>
      <c r="FO20" s="4" t="str">
        <f>IF('Gene Table'!$C20="SMPC",M20,"")</f>
        <v/>
      </c>
      <c r="FP20" s="4" t="str">
        <f>IF('Gene Table'!$C20="SMPC",N20,"")</f>
        <v/>
      </c>
      <c r="FQ20" s="4" t="str">
        <f>IF('Gene Table'!$C20="SMPC",O20,"")</f>
        <v/>
      </c>
      <c r="FS20" s="4" t="s">
        <v>4761</v>
      </c>
      <c r="FT20" s="4" t="str">
        <f>IF('Gene Table'!$C20="SMPC",R20,"")</f>
        <v/>
      </c>
      <c r="FU20" s="4" t="str">
        <f>IF('Gene Table'!$C20="SMPC",S20,"")</f>
        <v/>
      </c>
      <c r="FV20" s="4" t="str">
        <f>IF('Gene Table'!$C20="SMPC",T20,"")</f>
        <v/>
      </c>
      <c r="FW20" s="4" t="str">
        <f>IF('Gene Table'!$C20="SMPC",U20,"")</f>
        <v/>
      </c>
      <c r="FX20" s="4" t="str">
        <f>IF('Gene Table'!$C20="SMPC",V20,"")</f>
        <v/>
      </c>
      <c r="FY20" s="4" t="str">
        <f>IF('Gene Table'!$C20="SMPC",W20,"")</f>
        <v/>
      </c>
      <c r="FZ20" s="4" t="str">
        <f>IF('Gene Table'!$C20="SMPC",X20,"")</f>
        <v/>
      </c>
      <c r="GA20" s="4" t="str">
        <f>IF('Gene Table'!$C20="SMPC",Y20,"")</f>
        <v/>
      </c>
      <c r="GB20" s="4" t="str">
        <f>IF('Gene Table'!$C20="SMPC",Z20,"")</f>
        <v/>
      </c>
      <c r="GC20" s="4" t="str">
        <f>IF('Gene Table'!$C20="SMPC",AA20,"")</f>
        <v/>
      </c>
      <c r="GD20" s="4" t="str">
        <f>IF('Gene Table'!$C20="SMPC",AB20,"")</f>
        <v/>
      </c>
      <c r="GE20" s="4" t="str">
        <f>IF('Gene Table'!$C20="SMPC",AC20,"")</f>
        <v/>
      </c>
    </row>
    <row r="21" spans="1:187" ht="15" customHeight="1" x14ac:dyDescent="0.25">
      <c r="A21" s="4" t="str">
        <f>'Gene Table'!C21&amp;":"&amp;'Gene Table'!D21</f>
        <v>APC:c.3964G&gt;T</v>
      </c>
      <c r="B21" s="4">
        <f>IF('Gene Table'!$G$5="NO",IF(ISNUMBER(MATCH('Gene Table'!E21,'Array Content'!$M$2:$M$941,0)),VLOOKUP('Gene Table'!E21,'Array Content'!$M$2:$O$941,2,FALSE),35),IF('Gene Table'!$G$5="YES",IF(ISNUMBER(MATCH('Gene Table'!E21,'Array Content'!$M$2:$M$941,0)),VLOOKUP('Gene Table'!E21,'Array Content'!$M$2:$O$941,3,FALSE),35),"OOPS"))</f>
        <v>37</v>
      </c>
      <c r="C21" s="4" t="s">
        <v>4762</v>
      </c>
      <c r="D21" s="29">
        <f>IF('Control Sample Data'!D20="","",IF(SUM('Control Sample Data'!D$2:D$97)&gt;10,IF(AND(ISNUMBER('Control Sample Data'!D20),'Control Sample Data'!D20&lt;$B21, 'Control Sample Data'!D20&gt;0),'Control Sample Data'!D20,$B21),""))</f>
        <v>35</v>
      </c>
      <c r="E21" s="29">
        <f>IF('Control Sample Data'!E20="","",IF(SUM('Control Sample Data'!E$2:E$97)&gt;10,IF(AND(ISNUMBER('Control Sample Data'!E20),'Control Sample Data'!E20&lt;$B21, 'Control Sample Data'!E20&gt;0),'Control Sample Data'!E20,$B21),""))</f>
        <v>35</v>
      </c>
      <c r="F21" s="29" t="str">
        <f>IF('Control Sample Data'!F20="","",IF(SUM('Control Sample Data'!F$2:F$97)&gt;10,IF(AND(ISNUMBER('Control Sample Data'!F20),'Control Sample Data'!F20&lt;$B21, 'Control Sample Data'!F20&gt;0),'Control Sample Data'!F20,$B21),""))</f>
        <v/>
      </c>
      <c r="G21" s="29" t="str">
        <f>IF('Control Sample Data'!G20="","",IF(SUM('Control Sample Data'!G$2:G$97)&gt;10,IF(AND(ISNUMBER('Control Sample Data'!G20),'Control Sample Data'!G20&lt;$B21, 'Control Sample Data'!G20&gt;0),'Control Sample Data'!G20,$B21),""))</f>
        <v/>
      </c>
      <c r="H21" s="29" t="str">
        <f>IF('Control Sample Data'!H20="","",IF(SUM('Control Sample Data'!H$2:H$97)&gt;10,IF(AND(ISNUMBER('Control Sample Data'!H20),'Control Sample Data'!H20&lt;$B21, 'Control Sample Data'!H20&gt;0),'Control Sample Data'!H20,$B21),""))</f>
        <v/>
      </c>
      <c r="I21" s="29" t="str">
        <f>IF('Control Sample Data'!I20="","",IF(SUM('Control Sample Data'!I$2:I$97)&gt;10,IF(AND(ISNUMBER('Control Sample Data'!I20),'Control Sample Data'!I20&lt;$B21, 'Control Sample Data'!I20&gt;0),'Control Sample Data'!I20,$B21),""))</f>
        <v/>
      </c>
      <c r="J21" s="29" t="str">
        <f>IF('Control Sample Data'!J20="","",IF(SUM('Control Sample Data'!J$2:J$97)&gt;10,IF(AND(ISNUMBER('Control Sample Data'!J20),'Control Sample Data'!J20&lt;$B21, 'Control Sample Data'!J20&gt;0),'Control Sample Data'!J20,$B21),""))</f>
        <v/>
      </c>
      <c r="K21" s="29" t="str">
        <f>IF('Control Sample Data'!K20="","",IF(SUM('Control Sample Data'!K$2:K$97)&gt;10,IF(AND(ISNUMBER('Control Sample Data'!K20),'Control Sample Data'!K20&lt;$B21, 'Control Sample Data'!K20&gt;0),'Control Sample Data'!K20,$B21),""))</f>
        <v/>
      </c>
      <c r="L21" s="29" t="str">
        <f>IF('Control Sample Data'!L20="","",IF(SUM('Control Sample Data'!L$2:L$97)&gt;10,IF(AND(ISNUMBER('Control Sample Data'!L20),'Control Sample Data'!L20&lt;$B21, 'Control Sample Data'!L20&gt;0),'Control Sample Data'!L20,$B21),""))</f>
        <v/>
      </c>
      <c r="M21" s="29" t="str">
        <f>IF('Control Sample Data'!M20="","",IF(SUM('Control Sample Data'!M$2:M$97)&gt;10,IF(AND(ISNUMBER('Control Sample Data'!M20),'Control Sample Data'!M20&lt;$B21, 'Control Sample Data'!M20&gt;0),'Control Sample Data'!M20,$B21),""))</f>
        <v/>
      </c>
      <c r="N21" s="29" t="str">
        <f>IF('Control Sample Data'!N20="","",IF(SUM('Control Sample Data'!N$2:N$97)&gt;10,IF(AND(ISNUMBER('Control Sample Data'!N20),'Control Sample Data'!N20&lt;$B21, 'Control Sample Data'!N20&gt;0),'Control Sample Data'!N20,$B21),""))</f>
        <v/>
      </c>
      <c r="O21" s="29" t="str">
        <f>IF('Control Sample Data'!O20="","",IF(SUM('Control Sample Data'!O$2:O$97)&gt;10,IF(AND(ISNUMBER('Control Sample Data'!O20),'Control Sample Data'!O20&lt;$B21, 'Control Sample Data'!O20&gt;0),'Control Sample Data'!O20,$B21),""))</f>
        <v/>
      </c>
      <c r="Q21" s="4" t="s">
        <v>4762</v>
      </c>
      <c r="R21" s="29">
        <f>IF('Test Sample Data'!D20="","",IF(SUM('Test Sample Data'!D$2:D$97)&gt;10,IF(AND(ISNUMBER('Test Sample Data'!D20),'Test Sample Data'!D20&lt;$B21, 'Test Sample Data'!D20&gt;0),'Test Sample Data'!D20,$B21),""))</f>
        <v>34.450000000000003</v>
      </c>
      <c r="S21" s="29">
        <f>IF('Test Sample Data'!E20="","",IF(SUM('Test Sample Data'!E$2:E$97)&gt;10,IF(AND(ISNUMBER('Test Sample Data'!E20),'Test Sample Data'!E20&lt;$B21, 'Test Sample Data'!E20&gt;0),'Test Sample Data'!E20,$B21),""))</f>
        <v>35</v>
      </c>
      <c r="T21" s="29" t="str">
        <f>IF('Test Sample Data'!F20="","",IF(SUM('Test Sample Data'!F$2:F$97)&gt;10,IF(AND(ISNUMBER('Test Sample Data'!F20),'Test Sample Data'!F20&lt;$B21, 'Test Sample Data'!F20&gt;0),'Test Sample Data'!F20,$B21),""))</f>
        <v/>
      </c>
      <c r="U21" s="29" t="str">
        <f>IF('Test Sample Data'!G20="","",IF(SUM('Test Sample Data'!G$2:G$97)&gt;10,IF(AND(ISNUMBER('Test Sample Data'!G20),'Test Sample Data'!G20&lt;$B21, 'Test Sample Data'!G20&gt;0),'Test Sample Data'!G20,$B21),""))</f>
        <v/>
      </c>
      <c r="V21" s="29" t="str">
        <f>IF('Test Sample Data'!H20="","",IF(SUM('Test Sample Data'!H$2:H$97)&gt;10,IF(AND(ISNUMBER('Test Sample Data'!H20),'Test Sample Data'!H20&lt;$B21, 'Test Sample Data'!H20&gt;0),'Test Sample Data'!H20,$B21),""))</f>
        <v/>
      </c>
      <c r="W21" s="29" t="str">
        <f>IF('Test Sample Data'!I20="","",IF(SUM('Test Sample Data'!I$2:I$97)&gt;10,IF(AND(ISNUMBER('Test Sample Data'!I20),'Test Sample Data'!I20&lt;$B21, 'Test Sample Data'!I20&gt;0),'Test Sample Data'!I20,$B21),""))</f>
        <v/>
      </c>
      <c r="X21" s="29" t="str">
        <f>IF('Test Sample Data'!J20="","",IF(SUM('Test Sample Data'!J$2:J$97)&gt;10,IF(AND(ISNUMBER('Test Sample Data'!J20),'Test Sample Data'!J20&lt;$B21, 'Test Sample Data'!J20&gt;0),'Test Sample Data'!J20,$B21),""))</f>
        <v/>
      </c>
      <c r="Y21" s="29" t="str">
        <f>IF('Test Sample Data'!K20="","",IF(SUM('Test Sample Data'!K$2:K$97)&gt;10,IF(AND(ISNUMBER('Test Sample Data'!K20),'Test Sample Data'!K20&lt;$B21, 'Test Sample Data'!K20&gt;0),'Test Sample Data'!K20,$B21),""))</f>
        <v/>
      </c>
      <c r="Z21" s="29" t="str">
        <f>IF('Test Sample Data'!L20="","",IF(SUM('Test Sample Data'!L$2:L$97)&gt;10,IF(AND(ISNUMBER('Test Sample Data'!L20),'Test Sample Data'!L20&lt;$B21, 'Test Sample Data'!L20&gt;0),'Test Sample Data'!L20,$B21),""))</f>
        <v/>
      </c>
      <c r="AA21" s="29" t="str">
        <f>IF('Test Sample Data'!M20="","",IF(SUM('Test Sample Data'!M$2:M$97)&gt;10,IF(AND(ISNUMBER('Test Sample Data'!M20),'Test Sample Data'!M20&lt;$B21, 'Test Sample Data'!M20&gt;0),'Test Sample Data'!M20,$B21),""))</f>
        <v/>
      </c>
      <c r="AB21" s="29" t="str">
        <f>IF('Test Sample Data'!N20="","",IF(SUM('Test Sample Data'!N$2:N$97)&gt;10,IF(AND(ISNUMBER('Test Sample Data'!N20),'Test Sample Data'!N20&lt;$B21, 'Test Sample Data'!N20&gt;0),'Test Sample Data'!N20,$B21),""))</f>
        <v/>
      </c>
      <c r="AC21" s="29" t="str">
        <f>IF('Test Sample Data'!O20="","",IF(SUM('Test Sample Data'!O$2:O$97)&gt;10,IF(AND(ISNUMBER('Test Sample Data'!O20),'Test Sample Data'!O20&lt;$B21, 'Test Sample Data'!O20&gt;0),'Test Sample Data'!O20,$B21),""))</f>
        <v/>
      </c>
      <c r="AE21" s="4" t="s">
        <v>4762</v>
      </c>
      <c r="AF21" s="4">
        <f t="shared" si="3"/>
        <v>9</v>
      </c>
      <c r="AG21" s="4">
        <f t="shared" si="4"/>
        <v>9</v>
      </c>
      <c r="AH21" s="4" t="str">
        <f t="shared" si="5"/>
        <v/>
      </c>
      <c r="AI21" s="4" t="str">
        <f t="shared" si="6"/>
        <v/>
      </c>
      <c r="AJ21" s="4" t="str">
        <f t="shared" si="7"/>
        <v/>
      </c>
      <c r="AK21" s="4" t="str">
        <f t="shared" si="8"/>
        <v/>
      </c>
      <c r="AL21" s="4" t="str">
        <f t="shared" si="9"/>
        <v/>
      </c>
      <c r="AM21" s="4" t="str">
        <f t="shared" si="10"/>
        <v/>
      </c>
      <c r="AN21" s="4" t="str">
        <f t="shared" si="11"/>
        <v/>
      </c>
      <c r="AO21" s="4" t="str">
        <f t="shared" si="12"/>
        <v/>
      </c>
      <c r="AP21" s="4" t="str">
        <f t="shared" si="13"/>
        <v/>
      </c>
      <c r="AQ21" s="4" t="str">
        <f t="shared" si="14"/>
        <v/>
      </c>
      <c r="AR21" s="4">
        <f t="shared" si="15"/>
        <v>0</v>
      </c>
      <c r="AS21" s="4">
        <f t="shared" si="16"/>
        <v>9</v>
      </c>
      <c r="AU21" s="4" t="s">
        <v>4762</v>
      </c>
      <c r="AV21" s="4">
        <f t="shared" si="17"/>
        <v>7.9200000000000017</v>
      </c>
      <c r="AW21" s="4">
        <f t="shared" si="18"/>
        <v>9</v>
      </c>
      <c r="AX21" s="4" t="str">
        <f t="shared" si="19"/>
        <v/>
      </c>
      <c r="AY21" s="4" t="str">
        <f t="shared" si="20"/>
        <v/>
      </c>
      <c r="AZ21" s="4" t="str">
        <f t="shared" si="21"/>
        <v/>
      </c>
      <c r="BA21" s="4" t="str">
        <f t="shared" si="22"/>
        <v/>
      </c>
      <c r="BB21" s="4" t="str">
        <f t="shared" si="23"/>
        <v/>
      </c>
      <c r="BC21" s="4" t="str">
        <f t="shared" si="24"/>
        <v/>
      </c>
      <c r="BD21" s="4" t="str">
        <f t="shared" si="25"/>
        <v/>
      </c>
      <c r="BE21" s="4" t="str">
        <f t="shared" si="26"/>
        <v/>
      </c>
      <c r="BF21" s="4" t="str">
        <f t="shared" si="27"/>
        <v/>
      </c>
      <c r="BG21" s="4" t="str">
        <f t="shared" si="28"/>
        <v/>
      </c>
      <c r="BI21" s="4" t="s">
        <v>4762</v>
      </c>
      <c r="BJ21" s="4" t="str">
        <f t="shared" si="29"/>
        <v/>
      </c>
      <c r="BK21" s="4">
        <f t="shared" si="30"/>
        <v>9</v>
      </c>
      <c r="BL21" s="4" t="str">
        <f t="shared" si="31"/>
        <v/>
      </c>
      <c r="BM21" s="4" t="str">
        <f t="shared" si="32"/>
        <v/>
      </c>
      <c r="BN21" s="4" t="str">
        <f t="shared" si="33"/>
        <v/>
      </c>
      <c r="BO21" s="4" t="str">
        <f t="shared" si="34"/>
        <v/>
      </c>
      <c r="BP21" s="4" t="str">
        <f t="shared" si="35"/>
        <v/>
      </c>
      <c r="BQ21" s="4" t="str">
        <f t="shared" si="36"/>
        <v/>
      </c>
      <c r="BR21" s="4" t="str">
        <f t="shared" si="37"/>
        <v/>
      </c>
      <c r="BS21" s="4" t="str">
        <f t="shared" si="38"/>
        <v/>
      </c>
      <c r="BT21" s="4" t="str">
        <f t="shared" si="39"/>
        <v/>
      </c>
      <c r="BU21" s="4" t="str">
        <f t="shared" si="40"/>
        <v/>
      </c>
      <c r="BV21" s="4">
        <f t="shared" si="41"/>
        <v>0</v>
      </c>
      <c r="BW21" s="4">
        <f t="shared" si="42"/>
        <v>9</v>
      </c>
      <c r="BY21" s="4" t="s">
        <v>4762</v>
      </c>
      <c r="BZ21" s="4">
        <f t="shared" si="43"/>
        <v>-1.0799999999999983</v>
      </c>
      <c r="CA21" s="4">
        <f t="shared" si="44"/>
        <v>0</v>
      </c>
      <c r="CB21" s="4" t="str">
        <f t="shared" si="45"/>
        <v/>
      </c>
      <c r="CC21" s="4" t="str">
        <f t="shared" si="46"/>
        <v/>
      </c>
      <c r="CD21" s="4" t="str">
        <f t="shared" si="47"/>
        <v/>
      </c>
      <c r="CE21" s="4" t="str">
        <f t="shared" si="48"/>
        <v/>
      </c>
      <c r="CF21" s="4" t="str">
        <f t="shared" si="49"/>
        <v/>
      </c>
      <c r="CG21" s="4" t="str">
        <f t="shared" si="50"/>
        <v/>
      </c>
      <c r="CH21" s="4" t="str">
        <f t="shared" si="51"/>
        <v/>
      </c>
      <c r="CI21" s="4" t="str">
        <f t="shared" si="52"/>
        <v/>
      </c>
      <c r="CJ21" s="4" t="str">
        <f t="shared" si="53"/>
        <v/>
      </c>
      <c r="CK21" s="4" t="str">
        <f t="shared" si="54"/>
        <v/>
      </c>
      <c r="CM21" s="4" t="s">
        <v>4762</v>
      </c>
      <c r="CN21" s="4" t="str">
        <f>IF(ISNUMBER(BZ21), IF($BV21&gt;VLOOKUP('Gene Table'!$G$2,'Array Content'!$A$2:$B$3,2,FALSE),IF(BZ21&lt;-$BV21,"mutant","WT"),IF(BZ21&lt;-VLOOKUP('Gene Table'!$G$2,'Array Content'!$A$2:$B$3,2,FALSE),"Mutant","WT")),"")</f>
        <v>WT</v>
      </c>
      <c r="CO21" s="4" t="str">
        <f>IF(ISNUMBER(CA21), IF($BV21&gt;VLOOKUP('Gene Table'!$G$2,'Array Content'!$A$2:$B$3,2,FALSE),IF(CA21&lt;-$BV21,"mutant","WT"),IF(CA21&lt;-VLOOKUP('Gene Table'!$G$2,'Array Content'!$A$2:$B$3,2,FALSE),"Mutant","WT")),"")</f>
        <v>WT</v>
      </c>
      <c r="CP21" s="4" t="str">
        <f>IF(ISNUMBER(CB21), IF($BV21&gt;VLOOKUP('Gene Table'!$G$2,'Array Content'!$A$2:$B$3,2,FALSE),IF(CB21&lt;-$BV21,"mutant","WT"),IF(CB21&lt;-VLOOKUP('Gene Table'!$G$2,'Array Content'!$A$2:$B$3,2,FALSE),"Mutant","WT")),"")</f>
        <v/>
      </c>
      <c r="CQ21" s="4" t="str">
        <f>IF(ISNUMBER(CC21), IF($BV21&gt;VLOOKUP('Gene Table'!$G$2,'Array Content'!$A$2:$B$3,2,FALSE),IF(CC21&lt;-$BV21,"mutant","WT"),IF(CC21&lt;-VLOOKUP('Gene Table'!$G$2,'Array Content'!$A$2:$B$3,2,FALSE),"Mutant","WT")),"")</f>
        <v/>
      </c>
      <c r="CR21" s="4" t="str">
        <f>IF(ISNUMBER(CD21), IF($BV21&gt;VLOOKUP('Gene Table'!$G$2,'Array Content'!$A$2:$B$3,2,FALSE),IF(CD21&lt;-$BV21,"mutant","WT"),IF(CD21&lt;-VLOOKUP('Gene Table'!$G$2,'Array Content'!$A$2:$B$3,2,FALSE),"Mutant","WT")),"")</f>
        <v/>
      </c>
      <c r="CS21" s="4" t="str">
        <f>IF(ISNUMBER(CE21), IF($BV21&gt;VLOOKUP('Gene Table'!$G$2,'Array Content'!$A$2:$B$3,2,FALSE),IF(CE21&lt;-$BV21,"mutant","WT"),IF(CE21&lt;-VLOOKUP('Gene Table'!$G$2,'Array Content'!$A$2:$B$3,2,FALSE),"Mutant","WT")),"")</f>
        <v/>
      </c>
      <c r="CT21" s="4" t="str">
        <f>IF(ISNUMBER(CF21), IF($BV21&gt;VLOOKUP('Gene Table'!$G$2,'Array Content'!$A$2:$B$3,2,FALSE),IF(CF21&lt;-$BV21,"mutant","WT"),IF(CF21&lt;-VLOOKUP('Gene Table'!$G$2,'Array Content'!$A$2:$B$3,2,FALSE),"Mutant","WT")),"")</f>
        <v/>
      </c>
      <c r="CU21" s="4" t="str">
        <f>IF(ISNUMBER(CG21), IF($BV21&gt;VLOOKUP('Gene Table'!$G$2,'Array Content'!$A$2:$B$3,2,FALSE),IF(CG21&lt;-$BV21,"mutant","WT"),IF(CG21&lt;-VLOOKUP('Gene Table'!$G$2,'Array Content'!$A$2:$B$3,2,FALSE),"Mutant","WT")),"")</f>
        <v/>
      </c>
      <c r="CV21" s="4" t="str">
        <f>IF(ISNUMBER(CH21), IF($BV21&gt;VLOOKUP('Gene Table'!$G$2,'Array Content'!$A$2:$B$3,2,FALSE),IF(CH21&lt;-$BV21,"mutant","WT"),IF(CH21&lt;-VLOOKUP('Gene Table'!$G$2,'Array Content'!$A$2:$B$3,2,FALSE),"Mutant","WT")),"")</f>
        <v/>
      </c>
      <c r="CW21" s="4" t="str">
        <f>IF(ISNUMBER(CI21), IF($BV21&gt;VLOOKUP('Gene Table'!$G$2,'Array Content'!$A$2:$B$3,2,FALSE),IF(CI21&lt;-$BV21,"mutant","WT"),IF(CI21&lt;-VLOOKUP('Gene Table'!$G$2,'Array Content'!$A$2:$B$3,2,FALSE),"Mutant","WT")),"")</f>
        <v/>
      </c>
      <c r="CX21" s="4" t="str">
        <f>IF(ISNUMBER(CJ21), IF($BV21&gt;VLOOKUP('Gene Table'!$G$2,'Array Content'!$A$2:$B$3,2,FALSE),IF(CJ21&lt;-$BV21,"mutant","WT"),IF(CJ21&lt;-VLOOKUP('Gene Table'!$G$2,'Array Content'!$A$2:$B$3,2,FALSE),"Mutant","WT")),"")</f>
        <v/>
      </c>
      <c r="CY21" s="4" t="str">
        <f>IF(ISNUMBER(CK21), IF($BV21&gt;VLOOKUP('Gene Table'!$G$2,'Array Content'!$A$2:$B$3,2,FALSE),IF(CK21&lt;-$BV21,"mutant","WT"),IF(CK21&lt;-VLOOKUP('Gene Table'!$G$2,'Array Content'!$A$2:$B$3,2,FALSE),"Mutant","WT")),"")</f>
        <v/>
      </c>
      <c r="DA21" s="4" t="s">
        <v>4762</v>
      </c>
      <c r="DB21" s="4">
        <f t="shared" si="55"/>
        <v>-1.0799999999999983</v>
      </c>
      <c r="DC21" s="4">
        <f t="shared" si="56"/>
        <v>0</v>
      </c>
      <c r="DD21" s="4" t="str">
        <f t="shared" si="57"/>
        <v/>
      </c>
      <c r="DE21" s="4" t="str">
        <f t="shared" si="58"/>
        <v/>
      </c>
      <c r="DF21" s="4" t="str">
        <f t="shared" si="59"/>
        <v/>
      </c>
      <c r="DG21" s="4" t="str">
        <f t="shared" si="60"/>
        <v/>
      </c>
      <c r="DH21" s="4" t="str">
        <f t="shared" si="61"/>
        <v/>
      </c>
      <c r="DI21" s="4" t="str">
        <f t="shared" si="62"/>
        <v/>
      </c>
      <c r="DJ21" s="4" t="str">
        <f t="shared" si="63"/>
        <v/>
      </c>
      <c r="DK21" s="4" t="str">
        <f t="shared" si="64"/>
        <v/>
      </c>
      <c r="DL21" s="4" t="str">
        <f t="shared" si="65"/>
        <v/>
      </c>
      <c r="DM21" s="4" t="str">
        <f t="shared" si="66"/>
        <v/>
      </c>
      <c r="DO21" s="4" t="s">
        <v>4762</v>
      </c>
      <c r="DP21" s="4" t="str">
        <f>IF(ISNUMBER(DB21), IF($AR21&gt;VLOOKUP('Gene Table'!$G$2,'Array Content'!$A$2:$B$3,2,FALSE),IF(DB21&lt;-$AR21,"mutant","WT"),IF(DB21&lt;-VLOOKUP('Gene Table'!$G$2,'Array Content'!$A$2:$B$3,2,FALSE),"Mutant","WT")),"")</f>
        <v>WT</v>
      </c>
      <c r="DQ21" s="4" t="str">
        <f>IF(ISNUMBER(DC21), IF($AR21&gt;VLOOKUP('Gene Table'!$G$2,'Array Content'!$A$2:$B$3,2,FALSE),IF(DC21&lt;-$AR21,"mutant","WT"),IF(DC21&lt;-VLOOKUP('Gene Table'!$G$2,'Array Content'!$A$2:$B$3,2,FALSE),"Mutant","WT")),"")</f>
        <v>WT</v>
      </c>
      <c r="DR21" s="4" t="str">
        <f>IF(ISNUMBER(DD21), IF($AR21&gt;VLOOKUP('Gene Table'!$G$2,'Array Content'!$A$2:$B$3,2,FALSE),IF(DD21&lt;-$AR21,"mutant","WT"),IF(DD21&lt;-VLOOKUP('Gene Table'!$G$2,'Array Content'!$A$2:$B$3,2,FALSE),"Mutant","WT")),"")</f>
        <v/>
      </c>
      <c r="DS21" s="4" t="str">
        <f>IF(ISNUMBER(DE21), IF($AR21&gt;VLOOKUP('Gene Table'!$G$2,'Array Content'!$A$2:$B$3,2,FALSE),IF(DE21&lt;-$AR21,"mutant","WT"),IF(DE21&lt;-VLOOKUP('Gene Table'!$G$2,'Array Content'!$A$2:$B$3,2,FALSE),"Mutant","WT")),"")</f>
        <v/>
      </c>
      <c r="DT21" s="4" t="str">
        <f>IF(ISNUMBER(DF21), IF($AR21&gt;VLOOKUP('Gene Table'!$G$2,'Array Content'!$A$2:$B$3,2,FALSE),IF(DF21&lt;-$AR21,"mutant","WT"),IF(DF21&lt;-VLOOKUP('Gene Table'!$G$2,'Array Content'!$A$2:$B$3,2,FALSE),"Mutant","WT")),"")</f>
        <v/>
      </c>
      <c r="DU21" s="4" t="str">
        <f>IF(ISNUMBER(DG21), IF($AR21&gt;VLOOKUP('Gene Table'!$G$2,'Array Content'!$A$2:$B$3,2,FALSE),IF(DG21&lt;-$AR21,"mutant","WT"),IF(DG21&lt;-VLOOKUP('Gene Table'!$G$2,'Array Content'!$A$2:$B$3,2,FALSE),"Mutant","WT")),"")</f>
        <v/>
      </c>
      <c r="DV21" s="4" t="str">
        <f>IF(ISNUMBER(DH21), IF($AR21&gt;VLOOKUP('Gene Table'!$G$2,'Array Content'!$A$2:$B$3,2,FALSE),IF(DH21&lt;-$AR21,"mutant","WT"),IF(DH21&lt;-VLOOKUP('Gene Table'!$G$2,'Array Content'!$A$2:$B$3,2,FALSE),"Mutant","WT")),"")</f>
        <v/>
      </c>
      <c r="DW21" s="4" t="str">
        <f>IF(ISNUMBER(DI21), IF($AR21&gt;VLOOKUP('Gene Table'!$G$2,'Array Content'!$A$2:$B$3,2,FALSE),IF(DI21&lt;-$AR21,"mutant","WT"),IF(DI21&lt;-VLOOKUP('Gene Table'!$G$2,'Array Content'!$A$2:$B$3,2,FALSE),"Mutant","WT")),"")</f>
        <v/>
      </c>
      <c r="DX21" s="4" t="str">
        <f>IF(ISNUMBER(DJ21), IF($AR21&gt;VLOOKUP('Gene Table'!$G$2,'Array Content'!$A$2:$B$3,2,FALSE),IF(DJ21&lt;-$AR21,"mutant","WT"),IF(DJ21&lt;-VLOOKUP('Gene Table'!$G$2,'Array Content'!$A$2:$B$3,2,FALSE),"Mutant","WT")),"")</f>
        <v/>
      </c>
      <c r="DY21" s="4" t="str">
        <f>IF(ISNUMBER(DK21), IF($AR21&gt;VLOOKUP('Gene Table'!$G$2,'Array Content'!$A$2:$B$3,2,FALSE),IF(DK21&lt;-$AR21,"mutant","WT"),IF(DK21&lt;-VLOOKUP('Gene Table'!$G$2,'Array Content'!$A$2:$B$3,2,FALSE),"Mutant","WT")),"")</f>
        <v/>
      </c>
      <c r="DZ21" s="4" t="str">
        <f>IF(ISNUMBER(DL21), IF($AR21&gt;VLOOKUP('Gene Table'!$G$2,'Array Content'!$A$2:$B$3,2,FALSE),IF(DL21&lt;-$AR21,"mutant","WT"),IF(DL21&lt;-VLOOKUP('Gene Table'!$G$2,'Array Content'!$A$2:$B$3,2,FALSE),"Mutant","WT")),"")</f>
        <v/>
      </c>
      <c r="EA21" s="4" t="str">
        <f>IF(ISNUMBER(DM21), IF($AR21&gt;VLOOKUP('Gene Table'!$G$2,'Array Content'!$A$2:$B$3,2,FALSE),IF(DM21&lt;-$AR21,"mutant","WT"),IF(DM21&lt;-VLOOKUP('Gene Table'!$G$2,'Array Content'!$A$2:$B$3,2,FALSE),"Mutant","WT")),"")</f>
        <v/>
      </c>
      <c r="EC21" s="4" t="s">
        <v>4762</v>
      </c>
      <c r="ED21" s="4" t="str">
        <f>IF('Gene Table'!$D21="copy number",D21,"")</f>
        <v/>
      </c>
      <c r="EE21" s="4" t="str">
        <f>IF('Gene Table'!$D21="copy number",E21,"")</f>
        <v/>
      </c>
      <c r="EF21" s="4" t="str">
        <f>IF('Gene Table'!$D21="copy number",F21,"")</f>
        <v/>
      </c>
      <c r="EG21" s="4" t="str">
        <f>IF('Gene Table'!$D21="copy number",G21,"")</f>
        <v/>
      </c>
      <c r="EH21" s="4" t="str">
        <f>IF('Gene Table'!$D21="copy number",H21,"")</f>
        <v/>
      </c>
      <c r="EI21" s="4" t="str">
        <f>IF('Gene Table'!$D21="copy number",I21,"")</f>
        <v/>
      </c>
      <c r="EJ21" s="4" t="str">
        <f>IF('Gene Table'!$D21="copy number",J21,"")</f>
        <v/>
      </c>
      <c r="EK21" s="4" t="str">
        <f>IF('Gene Table'!$D21="copy number",K21,"")</f>
        <v/>
      </c>
      <c r="EL21" s="4" t="str">
        <f>IF('Gene Table'!$D21="copy number",L21,"")</f>
        <v/>
      </c>
      <c r="EM21" s="4" t="str">
        <f>IF('Gene Table'!$D21="copy number",M21,"")</f>
        <v/>
      </c>
      <c r="EN21" s="4" t="str">
        <f>IF('Gene Table'!$D21="copy number",N21,"")</f>
        <v/>
      </c>
      <c r="EO21" s="4" t="str">
        <f>IF('Gene Table'!$D21="copy number",O21,"")</f>
        <v/>
      </c>
      <c r="EQ21" s="4" t="s">
        <v>4762</v>
      </c>
      <c r="ER21" s="4" t="str">
        <f>IF('Gene Table'!$D21="copy number",R21,"")</f>
        <v/>
      </c>
      <c r="ES21" s="4" t="str">
        <f>IF('Gene Table'!$D21="copy number",S21,"")</f>
        <v/>
      </c>
      <c r="ET21" s="4" t="str">
        <f>IF('Gene Table'!$D21="copy number",T21,"")</f>
        <v/>
      </c>
      <c r="EU21" s="4" t="str">
        <f>IF('Gene Table'!$D21="copy number",U21,"")</f>
        <v/>
      </c>
      <c r="EV21" s="4" t="str">
        <f>IF('Gene Table'!$D21="copy number",V21,"")</f>
        <v/>
      </c>
      <c r="EW21" s="4" t="str">
        <f>IF('Gene Table'!$D21="copy number",W21,"")</f>
        <v/>
      </c>
      <c r="EX21" s="4" t="str">
        <f>IF('Gene Table'!$D21="copy number",X21,"")</f>
        <v/>
      </c>
      <c r="EY21" s="4" t="str">
        <f>IF('Gene Table'!$D21="copy number",Y21,"")</f>
        <v/>
      </c>
      <c r="EZ21" s="4" t="str">
        <f>IF('Gene Table'!$D21="copy number",Z21,"")</f>
        <v/>
      </c>
      <c r="FA21" s="4" t="str">
        <f>IF('Gene Table'!$D21="copy number",AA21,"")</f>
        <v/>
      </c>
      <c r="FB21" s="4" t="str">
        <f>IF('Gene Table'!$D21="copy number",AB21,"")</f>
        <v/>
      </c>
      <c r="FC21" s="4" t="str">
        <f>IF('Gene Table'!$D21="copy number",AC21,"")</f>
        <v/>
      </c>
      <c r="FE21" s="4" t="s">
        <v>4762</v>
      </c>
      <c r="FF21" s="4" t="str">
        <f>IF('Gene Table'!$C21="SMPC",D21,"")</f>
        <v/>
      </c>
      <c r="FG21" s="4" t="str">
        <f>IF('Gene Table'!$C21="SMPC",E21,"")</f>
        <v/>
      </c>
      <c r="FH21" s="4" t="str">
        <f>IF('Gene Table'!$C21="SMPC",F21,"")</f>
        <v/>
      </c>
      <c r="FI21" s="4" t="str">
        <f>IF('Gene Table'!$C21="SMPC",G21,"")</f>
        <v/>
      </c>
      <c r="FJ21" s="4" t="str">
        <f>IF('Gene Table'!$C21="SMPC",H21,"")</f>
        <v/>
      </c>
      <c r="FK21" s="4" t="str">
        <f>IF('Gene Table'!$C21="SMPC",I21,"")</f>
        <v/>
      </c>
      <c r="FL21" s="4" t="str">
        <f>IF('Gene Table'!$C21="SMPC",J21,"")</f>
        <v/>
      </c>
      <c r="FM21" s="4" t="str">
        <f>IF('Gene Table'!$C21="SMPC",K21,"")</f>
        <v/>
      </c>
      <c r="FN21" s="4" t="str">
        <f>IF('Gene Table'!$C21="SMPC",L21,"")</f>
        <v/>
      </c>
      <c r="FO21" s="4" t="str">
        <f>IF('Gene Table'!$C21="SMPC",M21,"")</f>
        <v/>
      </c>
      <c r="FP21" s="4" t="str">
        <f>IF('Gene Table'!$C21="SMPC",N21,"")</f>
        <v/>
      </c>
      <c r="FQ21" s="4" t="str">
        <f>IF('Gene Table'!$C21="SMPC",O21,"")</f>
        <v/>
      </c>
      <c r="FS21" s="4" t="s">
        <v>4762</v>
      </c>
      <c r="FT21" s="4" t="str">
        <f>IF('Gene Table'!$C21="SMPC",R21,"")</f>
        <v/>
      </c>
      <c r="FU21" s="4" t="str">
        <f>IF('Gene Table'!$C21="SMPC",S21,"")</f>
        <v/>
      </c>
      <c r="FV21" s="4" t="str">
        <f>IF('Gene Table'!$C21="SMPC",T21,"")</f>
        <v/>
      </c>
      <c r="FW21" s="4" t="str">
        <f>IF('Gene Table'!$C21="SMPC",U21,"")</f>
        <v/>
      </c>
      <c r="FX21" s="4" t="str">
        <f>IF('Gene Table'!$C21="SMPC",V21,"")</f>
        <v/>
      </c>
      <c r="FY21" s="4" t="str">
        <f>IF('Gene Table'!$C21="SMPC",W21,"")</f>
        <v/>
      </c>
      <c r="FZ21" s="4" t="str">
        <f>IF('Gene Table'!$C21="SMPC",X21,"")</f>
        <v/>
      </c>
      <c r="GA21" s="4" t="str">
        <f>IF('Gene Table'!$C21="SMPC",Y21,"")</f>
        <v/>
      </c>
      <c r="GB21" s="4" t="str">
        <f>IF('Gene Table'!$C21="SMPC",Z21,"")</f>
        <v/>
      </c>
      <c r="GC21" s="4" t="str">
        <f>IF('Gene Table'!$C21="SMPC",AA21,"")</f>
        <v/>
      </c>
      <c r="GD21" s="4" t="str">
        <f>IF('Gene Table'!$C21="SMPC",AB21,"")</f>
        <v/>
      </c>
      <c r="GE21" s="4" t="str">
        <f>IF('Gene Table'!$C21="SMPC",AC21,"")</f>
        <v/>
      </c>
    </row>
    <row r="22" spans="1:187" ht="15" customHeight="1" x14ac:dyDescent="0.25">
      <c r="A22" s="4" t="str">
        <f>'Gene Table'!C22&amp;":"&amp;'Gene Table'!D22</f>
        <v>APC:c.3982C&gt;T</v>
      </c>
      <c r="B22" s="4">
        <f>IF('Gene Table'!$G$5="NO",IF(ISNUMBER(MATCH('Gene Table'!E22,'Array Content'!$M$2:$M$941,0)),VLOOKUP('Gene Table'!E22,'Array Content'!$M$2:$O$941,2,FALSE),35),IF('Gene Table'!$G$5="YES",IF(ISNUMBER(MATCH('Gene Table'!E22,'Array Content'!$M$2:$M$941,0)),VLOOKUP('Gene Table'!E22,'Array Content'!$M$2:$O$941,3,FALSE),35),"OOPS"))</f>
        <v>37</v>
      </c>
      <c r="C22" s="4" t="s">
        <v>4763</v>
      </c>
      <c r="D22" s="29">
        <f>IF('Control Sample Data'!D21="","",IF(SUM('Control Sample Data'!D$2:D$97)&gt;10,IF(AND(ISNUMBER('Control Sample Data'!D21),'Control Sample Data'!D21&lt;$B22, 'Control Sample Data'!D21&gt;0),'Control Sample Data'!D21,$B22),""))</f>
        <v>35</v>
      </c>
      <c r="E22" s="29">
        <f>IF('Control Sample Data'!E21="","",IF(SUM('Control Sample Data'!E$2:E$97)&gt;10,IF(AND(ISNUMBER('Control Sample Data'!E21),'Control Sample Data'!E21&lt;$B22, 'Control Sample Data'!E21&gt;0),'Control Sample Data'!E21,$B22),""))</f>
        <v>35</v>
      </c>
      <c r="F22" s="29" t="str">
        <f>IF('Control Sample Data'!F21="","",IF(SUM('Control Sample Data'!F$2:F$97)&gt;10,IF(AND(ISNUMBER('Control Sample Data'!F21),'Control Sample Data'!F21&lt;$B22, 'Control Sample Data'!F21&gt;0),'Control Sample Data'!F21,$B22),""))</f>
        <v/>
      </c>
      <c r="G22" s="29" t="str">
        <f>IF('Control Sample Data'!G21="","",IF(SUM('Control Sample Data'!G$2:G$97)&gt;10,IF(AND(ISNUMBER('Control Sample Data'!G21),'Control Sample Data'!G21&lt;$B22, 'Control Sample Data'!G21&gt;0),'Control Sample Data'!G21,$B22),""))</f>
        <v/>
      </c>
      <c r="H22" s="29" t="str">
        <f>IF('Control Sample Data'!H21="","",IF(SUM('Control Sample Data'!H$2:H$97)&gt;10,IF(AND(ISNUMBER('Control Sample Data'!H21),'Control Sample Data'!H21&lt;$B22, 'Control Sample Data'!H21&gt;0),'Control Sample Data'!H21,$B22),""))</f>
        <v/>
      </c>
      <c r="I22" s="29" t="str">
        <f>IF('Control Sample Data'!I21="","",IF(SUM('Control Sample Data'!I$2:I$97)&gt;10,IF(AND(ISNUMBER('Control Sample Data'!I21),'Control Sample Data'!I21&lt;$B22, 'Control Sample Data'!I21&gt;0),'Control Sample Data'!I21,$B22),""))</f>
        <v/>
      </c>
      <c r="J22" s="29" t="str">
        <f>IF('Control Sample Data'!J21="","",IF(SUM('Control Sample Data'!J$2:J$97)&gt;10,IF(AND(ISNUMBER('Control Sample Data'!J21),'Control Sample Data'!J21&lt;$B22, 'Control Sample Data'!J21&gt;0),'Control Sample Data'!J21,$B22),""))</f>
        <v/>
      </c>
      <c r="K22" s="29" t="str">
        <f>IF('Control Sample Data'!K21="","",IF(SUM('Control Sample Data'!K$2:K$97)&gt;10,IF(AND(ISNUMBER('Control Sample Data'!K21),'Control Sample Data'!K21&lt;$B22, 'Control Sample Data'!K21&gt;0),'Control Sample Data'!K21,$B22),""))</f>
        <v/>
      </c>
      <c r="L22" s="29" t="str">
        <f>IF('Control Sample Data'!L21="","",IF(SUM('Control Sample Data'!L$2:L$97)&gt;10,IF(AND(ISNUMBER('Control Sample Data'!L21),'Control Sample Data'!L21&lt;$B22, 'Control Sample Data'!L21&gt;0),'Control Sample Data'!L21,$B22),""))</f>
        <v/>
      </c>
      <c r="M22" s="29" t="str">
        <f>IF('Control Sample Data'!M21="","",IF(SUM('Control Sample Data'!M$2:M$97)&gt;10,IF(AND(ISNUMBER('Control Sample Data'!M21),'Control Sample Data'!M21&lt;$B22, 'Control Sample Data'!M21&gt;0),'Control Sample Data'!M21,$B22),""))</f>
        <v/>
      </c>
      <c r="N22" s="29" t="str">
        <f>IF('Control Sample Data'!N21="","",IF(SUM('Control Sample Data'!N$2:N$97)&gt;10,IF(AND(ISNUMBER('Control Sample Data'!N21),'Control Sample Data'!N21&lt;$B22, 'Control Sample Data'!N21&gt;0),'Control Sample Data'!N21,$B22),""))</f>
        <v/>
      </c>
      <c r="O22" s="29" t="str">
        <f>IF('Control Sample Data'!O21="","",IF(SUM('Control Sample Data'!O$2:O$97)&gt;10,IF(AND(ISNUMBER('Control Sample Data'!O21),'Control Sample Data'!O21&lt;$B22, 'Control Sample Data'!O21&gt;0),'Control Sample Data'!O21,$B22),""))</f>
        <v/>
      </c>
      <c r="Q22" s="4" t="s">
        <v>4763</v>
      </c>
      <c r="R22" s="29">
        <f>IF('Test Sample Data'!D21="","",IF(SUM('Test Sample Data'!D$2:D$97)&gt;10,IF(AND(ISNUMBER('Test Sample Data'!D21),'Test Sample Data'!D21&lt;$B22, 'Test Sample Data'!D21&gt;0),'Test Sample Data'!D21,$B22),""))</f>
        <v>35</v>
      </c>
      <c r="S22" s="29">
        <f>IF('Test Sample Data'!E21="","",IF(SUM('Test Sample Data'!E$2:E$97)&gt;10,IF(AND(ISNUMBER('Test Sample Data'!E21),'Test Sample Data'!E21&lt;$B22, 'Test Sample Data'!E21&gt;0),'Test Sample Data'!E21,$B22),""))</f>
        <v>35</v>
      </c>
      <c r="T22" s="29" t="str">
        <f>IF('Test Sample Data'!F21="","",IF(SUM('Test Sample Data'!F$2:F$97)&gt;10,IF(AND(ISNUMBER('Test Sample Data'!F21),'Test Sample Data'!F21&lt;$B22, 'Test Sample Data'!F21&gt;0),'Test Sample Data'!F21,$B22),""))</f>
        <v/>
      </c>
      <c r="U22" s="29" t="str">
        <f>IF('Test Sample Data'!G21="","",IF(SUM('Test Sample Data'!G$2:G$97)&gt;10,IF(AND(ISNUMBER('Test Sample Data'!G21),'Test Sample Data'!G21&lt;$B22, 'Test Sample Data'!G21&gt;0),'Test Sample Data'!G21,$B22),""))</f>
        <v/>
      </c>
      <c r="V22" s="29" t="str">
        <f>IF('Test Sample Data'!H21="","",IF(SUM('Test Sample Data'!H$2:H$97)&gt;10,IF(AND(ISNUMBER('Test Sample Data'!H21),'Test Sample Data'!H21&lt;$B22, 'Test Sample Data'!H21&gt;0),'Test Sample Data'!H21,$B22),""))</f>
        <v/>
      </c>
      <c r="W22" s="29" t="str">
        <f>IF('Test Sample Data'!I21="","",IF(SUM('Test Sample Data'!I$2:I$97)&gt;10,IF(AND(ISNUMBER('Test Sample Data'!I21),'Test Sample Data'!I21&lt;$B22, 'Test Sample Data'!I21&gt;0),'Test Sample Data'!I21,$B22),""))</f>
        <v/>
      </c>
      <c r="X22" s="29" t="str">
        <f>IF('Test Sample Data'!J21="","",IF(SUM('Test Sample Data'!J$2:J$97)&gt;10,IF(AND(ISNUMBER('Test Sample Data'!J21),'Test Sample Data'!J21&lt;$B22, 'Test Sample Data'!J21&gt;0),'Test Sample Data'!J21,$B22),""))</f>
        <v/>
      </c>
      <c r="Y22" s="29" t="str">
        <f>IF('Test Sample Data'!K21="","",IF(SUM('Test Sample Data'!K$2:K$97)&gt;10,IF(AND(ISNUMBER('Test Sample Data'!K21),'Test Sample Data'!K21&lt;$B22, 'Test Sample Data'!K21&gt;0),'Test Sample Data'!K21,$B22),""))</f>
        <v/>
      </c>
      <c r="Z22" s="29" t="str">
        <f>IF('Test Sample Data'!L21="","",IF(SUM('Test Sample Data'!L$2:L$97)&gt;10,IF(AND(ISNUMBER('Test Sample Data'!L21),'Test Sample Data'!L21&lt;$B22, 'Test Sample Data'!L21&gt;0),'Test Sample Data'!L21,$B22),""))</f>
        <v/>
      </c>
      <c r="AA22" s="29" t="str">
        <f>IF('Test Sample Data'!M21="","",IF(SUM('Test Sample Data'!M$2:M$97)&gt;10,IF(AND(ISNUMBER('Test Sample Data'!M21),'Test Sample Data'!M21&lt;$B22, 'Test Sample Data'!M21&gt;0),'Test Sample Data'!M21,$B22),""))</f>
        <v/>
      </c>
      <c r="AB22" s="29" t="str">
        <f>IF('Test Sample Data'!N21="","",IF(SUM('Test Sample Data'!N$2:N$97)&gt;10,IF(AND(ISNUMBER('Test Sample Data'!N21),'Test Sample Data'!N21&lt;$B22, 'Test Sample Data'!N21&gt;0),'Test Sample Data'!N21,$B22),""))</f>
        <v/>
      </c>
      <c r="AC22" s="29" t="str">
        <f>IF('Test Sample Data'!O21="","",IF(SUM('Test Sample Data'!O$2:O$97)&gt;10,IF(AND(ISNUMBER('Test Sample Data'!O21),'Test Sample Data'!O21&lt;$B22, 'Test Sample Data'!O21&gt;0),'Test Sample Data'!O21,$B22),""))</f>
        <v/>
      </c>
      <c r="AE22" s="4" t="s">
        <v>4763</v>
      </c>
      <c r="AF22" s="4">
        <f t="shared" si="3"/>
        <v>9</v>
      </c>
      <c r="AG22" s="4">
        <f t="shared" si="4"/>
        <v>9</v>
      </c>
      <c r="AH22" s="4" t="str">
        <f t="shared" si="5"/>
        <v/>
      </c>
      <c r="AI22" s="4" t="str">
        <f t="shared" si="6"/>
        <v/>
      </c>
      <c r="AJ22" s="4" t="str">
        <f t="shared" si="7"/>
        <v/>
      </c>
      <c r="AK22" s="4" t="str">
        <f t="shared" si="8"/>
        <v/>
      </c>
      <c r="AL22" s="4" t="str">
        <f t="shared" si="9"/>
        <v/>
      </c>
      <c r="AM22" s="4" t="str">
        <f t="shared" si="10"/>
        <v/>
      </c>
      <c r="AN22" s="4" t="str">
        <f t="shared" si="11"/>
        <v/>
      </c>
      <c r="AO22" s="4" t="str">
        <f t="shared" si="12"/>
        <v/>
      </c>
      <c r="AP22" s="4" t="str">
        <f t="shared" si="13"/>
        <v/>
      </c>
      <c r="AQ22" s="4" t="str">
        <f t="shared" si="14"/>
        <v/>
      </c>
      <c r="AR22" s="4">
        <f t="shared" si="15"/>
        <v>0</v>
      </c>
      <c r="AS22" s="4">
        <f t="shared" si="16"/>
        <v>9</v>
      </c>
      <c r="AU22" s="4" t="s">
        <v>4763</v>
      </c>
      <c r="AV22" s="4">
        <f t="shared" si="17"/>
        <v>8.4699999999999989</v>
      </c>
      <c r="AW22" s="4">
        <f t="shared" si="18"/>
        <v>9</v>
      </c>
      <c r="AX22" s="4" t="str">
        <f t="shared" si="19"/>
        <v/>
      </c>
      <c r="AY22" s="4" t="str">
        <f t="shared" si="20"/>
        <v/>
      </c>
      <c r="AZ22" s="4" t="str">
        <f t="shared" si="21"/>
        <v/>
      </c>
      <c r="BA22" s="4" t="str">
        <f t="shared" si="22"/>
        <v/>
      </c>
      <c r="BB22" s="4" t="str">
        <f t="shared" si="23"/>
        <v/>
      </c>
      <c r="BC22" s="4" t="str">
        <f t="shared" si="24"/>
        <v/>
      </c>
      <c r="BD22" s="4" t="str">
        <f t="shared" si="25"/>
        <v/>
      </c>
      <c r="BE22" s="4" t="str">
        <f t="shared" si="26"/>
        <v/>
      </c>
      <c r="BF22" s="4" t="str">
        <f t="shared" si="27"/>
        <v/>
      </c>
      <c r="BG22" s="4" t="str">
        <f t="shared" si="28"/>
        <v/>
      </c>
      <c r="BI22" s="4" t="s">
        <v>4763</v>
      </c>
      <c r="BJ22" s="4">
        <f t="shared" si="29"/>
        <v>8.4699999999999989</v>
      </c>
      <c r="BK22" s="4">
        <f t="shared" si="30"/>
        <v>9</v>
      </c>
      <c r="BL22" s="4" t="str">
        <f t="shared" si="31"/>
        <v/>
      </c>
      <c r="BM22" s="4" t="str">
        <f t="shared" si="32"/>
        <v/>
      </c>
      <c r="BN22" s="4" t="str">
        <f t="shared" si="33"/>
        <v/>
      </c>
      <c r="BO22" s="4" t="str">
        <f t="shared" si="34"/>
        <v/>
      </c>
      <c r="BP22" s="4" t="str">
        <f t="shared" si="35"/>
        <v/>
      </c>
      <c r="BQ22" s="4" t="str">
        <f t="shared" si="36"/>
        <v/>
      </c>
      <c r="BR22" s="4" t="str">
        <f t="shared" si="37"/>
        <v/>
      </c>
      <c r="BS22" s="4" t="str">
        <f t="shared" si="38"/>
        <v/>
      </c>
      <c r="BT22" s="4" t="str">
        <f t="shared" si="39"/>
        <v/>
      </c>
      <c r="BU22" s="4" t="str">
        <f t="shared" si="40"/>
        <v/>
      </c>
      <c r="BV22" s="4">
        <f t="shared" si="41"/>
        <v>1.1200000000000001</v>
      </c>
      <c r="BW22" s="4">
        <f t="shared" si="42"/>
        <v>8.74</v>
      </c>
      <c r="BY22" s="4" t="s">
        <v>4763</v>
      </c>
      <c r="BZ22" s="4">
        <f t="shared" si="43"/>
        <v>-0.27000000000000135</v>
      </c>
      <c r="CA22" s="4">
        <f t="shared" si="44"/>
        <v>0.25999999999999979</v>
      </c>
      <c r="CB22" s="4" t="str">
        <f t="shared" si="45"/>
        <v/>
      </c>
      <c r="CC22" s="4" t="str">
        <f t="shared" si="46"/>
        <v/>
      </c>
      <c r="CD22" s="4" t="str">
        <f t="shared" si="47"/>
        <v/>
      </c>
      <c r="CE22" s="4" t="str">
        <f t="shared" si="48"/>
        <v/>
      </c>
      <c r="CF22" s="4" t="str">
        <f t="shared" si="49"/>
        <v/>
      </c>
      <c r="CG22" s="4" t="str">
        <f t="shared" si="50"/>
        <v/>
      </c>
      <c r="CH22" s="4" t="str">
        <f t="shared" si="51"/>
        <v/>
      </c>
      <c r="CI22" s="4" t="str">
        <f t="shared" si="52"/>
        <v/>
      </c>
      <c r="CJ22" s="4" t="str">
        <f t="shared" si="53"/>
        <v/>
      </c>
      <c r="CK22" s="4" t="str">
        <f t="shared" si="54"/>
        <v/>
      </c>
      <c r="CM22" s="4" t="s">
        <v>4763</v>
      </c>
      <c r="CN22" s="4" t="str">
        <f>IF(ISNUMBER(BZ22), IF($BV22&gt;VLOOKUP('Gene Table'!$G$2,'Array Content'!$A$2:$B$3,2,FALSE),IF(BZ22&lt;-$BV22,"mutant","WT"),IF(BZ22&lt;-VLOOKUP('Gene Table'!$G$2,'Array Content'!$A$2:$B$3,2,FALSE),"Mutant","WT")),"")</f>
        <v>WT</v>
      </c>
      <c r="CO22" s="4" t="str">
        <f>IF(ISNUMBER(CA22), IF($BV22&gt;VLOOKUP('Gene Table'!$G$2,'Array Content'!$A$2:$B$3,2,FALSE),IF(CA22&lt;-$BV22,"mutant","WT"),IF(CA22&lt;-VLOOKUP('Gene Table'!$G$2,'Array Content'!$A$2:$B$3,2,FALSE),"Mutant","WT")),"")</f>
        <v>WT</v>
      </c>
      <c r="CP22" s="4" t="str">
        <f>IF(ISNUMBER(CB22), IF($BV22&gt;VLOOKUP('Gene Table'!$G$2,'Array Content'!$A$2:$B$3,2,FALSE),IF(CB22&lt;-$BV22,"mutant","WT"),IF(CB22&lt;-VLOOKUP('Gene Table'!$G$2,'Array Content'!$A$2:$B$3,2,FALSE),"Mutant","WT")),"")</f>
        <v/>
      </c>
      <c r="CQ22" s="4" t="str">
        <f>IF(ISNUMBER(CC22), IF($BV22&gt;VLOOKUP('Gene Table'!$G$2,'Array Content'!$A$2:$B$3,2,FALSE),IF(CC22&lt;-$BV22,"mutant","WT"),IF(CC22&lt;-VLOOKUP('Gene Table'!$G$2,'Array Content'!$A$2:$B$3,2,FALSE),"Mutant","WT")),"")</f>
        <v/>
      </c>
      <c r="CR22" s="4" t="str">
        <f>IF(ISNUMBER(CD22), IF($BV22&gt;VLOOKUP('Gene Table'!$G$2,'Array Content'!$A$2:$B$3,2,FALSE),IF(CD22&lt;-$BV22,"mutant","WT"),IF(CD22&lt;-VLOOKUP('Gene Table'!$G$2,'Array Content'!$A$2:$B$3,2,FALSE),"Mutant","WT")),"")</f>
        <v/>
      </c>
      <c r="CS22" s="4" t="str">
        <f>IF(ISNUMBER(CE22), IF($BV22&gt;VLOOKUP('Gene Table'!$G$2,'Array Content'!$A$2:$B$3,2,FALSE),IF(CE22&lt;-$BV22,"mutant","WT"),IF(CE22&lt;-VLOOKUP('Gene Table'!$G$2,'Array Content'!$A$2:$B$3,2,FALSE),"Mutant","WT")),"")</f>
        <v/>
      </c>
      <c r="CT22" s="4" t="str">
        <f>IF(ISNUMBER(CF22), IF($BV22&gt;VLOOKUP('Gene Table'!$G$2,'Array Content'!$A$2:$B$3,2,FALSE),IF(CF22&lt;-$BV22,"mutant","WT"),IF(CF22&lt;-VLOOKUP('Gene Table'!$G$2,'Array Content'!$A$2:$B$3,2,FALSE),"Mutant","WT")),"")</f>
        <v/>
      </c>
      <c r="CU22" s="4" t="str">
        <f>IF(ISNUMBER(CG22), IF($BV22&gt;VLOOKUP('Gene Table'!$G$2,'Array Content'!$A$2:$B$3,2,FALSE),IF(CG22&lt;-$BV22,"mutant","WT"),IF(CG22&lt;-VLOOKUP('Gene Table'!$G$2,'Array Content'!$A$2:$B$3,2,FALSE),"Mutant","WT")),"")</f>
        <v/>
      </c>
      <c r="CV22" s="4" t="str">
        <f>IF(ISNUMBER(CH22), IF($BV22&gt;VLOOKUP('Gene Table'!$G$2,'Array Content'!$A$2:$B$3,2,FALSE),IF(CH22&lt;-$BV22,"mutant","WT"),IF(CH22&lt;-VLOOKUP('Gene Table'!$G$2,'Array Content'!$A$2:$B$3,2,FALSE),"Mutant","WT")),"")</f>
        <v/>
      </c>
      <c r="CW22" s="4" t="str">
        <f>IF(ISNUMBER(CI22), IF($BV22&gt;VLOOKUP('Gene Table'!$G$2,'Array Content'!$A$2:$B$3,2,FALSE),IF(CI22&lt;-$BV22,"mutant","WT"),IF(CI22&lt;-VLOOKUP('Gene Table'!$G$2,'Array Content'!$A$2:$B$3,2,FALSE),"Mutant","WT")),"")</f>
        <v/>
      </c>
      <c r="CX22" s="4" t="str">
        <f>IF(ISNUMBER(CJ22), IF($BV22&gt;VLOOKUP('Gene Table'!$G$2,'Array Content'!$A$2:$B$3,2,FALSE),IF(CJ22&lt;-$BV22,"mutant","WT"),IF(CJ22&lt;-VLOOKUP('Gene Table'!$G$2,'Array Content'!$A$2:$B$3,2,FALSE),"Mutant","WT")),"")</f>
        <v/>
      </c>
      <c r="CY22" s="4" t="str">
        <f>IF(ISNUMBER(CK22), IF($BV22&gt;VLOOKUP('Gene Table'!$G$2,'Array Content'!$A$2:$B$3,2,FALSE),IF(CK22&lt;-$BV22,"mutant","WT"),IF(CK22&lt;-VLOOKUP('Gene Table'!$G$2,'Array Content'!$A$2:$B$3,2,FALSE),"Mutant","WT")),"")</f>
        <v/>
      </c>
      <c r="DA22" s="4" t="s">
        <v>4763</v>
      </c>
      <c r="DB22" s="4">
        <f t="shared" si="55"/>
        <v>-0.53000000000000114</v>
      </c>
      <c r="DC22" s="4">
        <f t="shared" si="56"/>
        <v>0</v>
      </c>
      <c r="DD22" s="4" t="str">
        <f t="shared" si="57"/>
        <v/>
      </c>
      <c r="DE22" s="4" t="str">
        <f t="shared" si="58"/>
        <v/>
      </c>
      <c r="DF22" s="4" t="str">
        <f t="shared" si="59"/>
        <v/>
      </c>
      <c r="DG22" s="4" t="str">
        <f t="shared" si="60"/>
        <v/>
      </c>
      <c r="DH22" s="4" t="str">
        <f t="shared" si="61"/>
        <v/>
      </c>
      <c r="DI22" s="4" t="str">
        <f t="shared" si="62"/>
        <v/>
      </c>
      <c r="DJ22" s="4" t="str">
        <f t="shared" si="63"/>
        <v/>
      </c>
      <c r="DK22" s="4" t="str">
        <f t="shared" si="64"/>
        <v/>
      </c>
      <c r="DL22" s="4" t="str">
        <f t="shared" si="65"/>
        <v/>
      </c>
      <c r="DM22" s="4" t="str">
        <f t="shared" si="66"/>
        <v/>
      </c>
      <c r="DO22" s="4" t="s">
        <v>4763</v>
      </c>
      <c r="DP22" s="4" t="str">
        <f>IF(ISNUMBER(DB22), IF($AR22&gt;VLOOKUP('Gene Table'!$G$2,'Array Content'!$A$2:$B$3,2,FALSE),IF(DB22&lt;-$AR22,"mutant","WT"),IF(DB22&lt;-VLOOKUP('Gene Table'!$G$2,'Array Content'!$A$2:$B$3,2,FALSE),"Mutant","WT")),"")</f>
        <v>WT</v>
      </c>
      <c r="DQ22" s="4" t="str">
        <f>IF(ISNUMBER(DC22), IF($AR22&gt;VLOOKUP('Gene Table'!$G$2,'Array Content'!$A$2:$B$3,2,FALSE),IF(DC22&lt;-$AR22,"mutant","WT"),IF(DC22&lt;-VLOOKUP('Gene Table'!$G$2,'Array Content'!$A$2:$B$3,2,FALSE),"Mutant","WT")),"")</f>
        <v>WT</v>
      </c>
      <c r="DR22" s="4" t="str">
        <f>IF(ISNUMBER(DD22), IF($AR22&gt;VLOOKUP('Gene Table'!$G$2,'Array Content'!$A$2:$B$3,2,FALSE),IF(DD22&lt;-$AR22,"mutant","WT"),IF(DD22&lt;-VLOOKUP('Gene Table'!$G$2,'Array Content'!$A$2:$B$3,2,FALSE),"Mutant","WT")),"")</f>
        <v/>
      </c>
      <c r="DS22" s="4" t="str">
        <f>IF(ISNUMBER(DE22), IF($AR22&gt;VLOOKUP('Gene Table'!$G$2,'Array Content'!$A$2:$B$3,2,FALSE),IF(DE22&lt;-$AR22,"mutant","WT"),IF(DE22&lt;-VLOOKUP('Gene Table'!$G$2,'Array Content'!$A$2:$B$3,2,FALSE),"Mutant","WT")),"")</f>
        <v/>
      </c>
      <c r="DT22" s="4" t="str">
        <f>IF(ISNUMBER(DF22), IF($AR22&gt;VLOOKUP('Gene Table'!$G$2,'Array Content'!$A$2:$B$3,2,FALSE),IF(DF22&lt;-$AR22,"mutant","WT"),IF(DF22&lt;-VLOOKUP('Gene Table'!$G$2,'Array Content'!$A$2:$B$3,2,FALSE),"Mutant","WT")),"")</f>
        <v/>
      </c>
      <c r="DU22" s="4" t="str">
        <f>IF(ISNUMBER(DG22), IF($AR22&gt;VLOOKUP('Gene Table'!$G$2,'Array Content'!$A$2:$B$3,2,FALSE),IF(DG22&lt;-$AR22,"mutant","WT"),IF(DG22&lt;-VLOOKUP('Gene Table'!$G$2,'Array Content'!$A$2:$B$3,2,FALSE),"Mutant","WT")),"")</f>
        <v/>
      </c>
      <c r="DV22" s="4" t="str">
        <f>IF(ISNUMBER(DH22), IF($AR22&gt;VLOOKUP('Gene Table'!$G$2,'Array Content'!$A$2:$B$3,2,FALSE),IF(DH22&lt;-$AR22,"mutant","WT"),IF(DH22&lt;-VLOOKUP('Gene Table'!$G$2,'Array Content'!$A$2:$B$3,2,FALSE),"Mutant","WT")),"")</f>
        <v/>
      </c>
      <c r="DW22" s="4" t="str">
        <f>IF(ISNUMBER(DI22), IF($AR22&gt;VLOOKUP('Gene Table'!$G$2,'Array Content'!$A$2:$B$3,2,FALSE),IF(DI22&lt;-$AR22,"mutant","WT"),IF(DI22&lt;-VLOOKUP('Gene Table'!$G$2,'Array Content'!$A$2:$B$3,2,FALSE),"Mutant","WT")),"")</f>
        <v/>
      </c>
      <c r="DX22" s="4" t="str">
        <f>IF(ISNUMBER(DJ22), IF($AR22&gt;VLOOKUP('Gene Table'!$G$2,'Array Content'!$A$2:$B$3,2,FALSE),IF(DJ22&lt;-$AR22,"mutant","WT"),IF(DJ22&lt;-VLOOKUP('Gene Table'!$G$2,'Array Content'!$A$2:$B$3,2,FALSE),"Mutant","WT")),"")</f>
        <v/>
      </c>
      <c r="DY22" s="4" t="str">
        <f>IF(ISNUMBER(DK22), IF($AR22&gt;VLOOKUP('Gene Table'!$G$2,'Array Content'!$A$2:$B$3,2,FALSE),IF(DK22&lt;-$AR22,"mutant","WT"),IF(DK22&lt;-VLOOKUP('Gene Table'!$G$2,'Array Content'!$A$2:$B$3,2,FALSE),"Mutant","WT")),"")</f>
        <v/>
      </c>
      <c r="DZ22" s="4" t="str">
        <f>IF(ISNUMBER(DL22), IF($AR22&gt;VLOOKUP('Gene Table'!$G$2,'Array Content'!$A$2:$B$3,2,FALSE),IF(DL22&lt;-$AR22,"mutant","WT"),IF(DL22&lt;-VLOOKUP('Gene Table'!$G$2,'Array Content'!$A$2:$B$3,2,FALSE),"Mutant","WT")),"")</f>
        <v/>
      </c>
      <c r="EA22" s="4" t="str">
        <f>IF(ISNUMBER(DM22), IF($AR22&gt;VLOOKUP('Gene Table'!$G$2,'Array Content'!$A$2:$B$3,2,FALSE),IF(DM22&lt;-$AR22,"mutant","WT"),IF(DM22&lt;-VLOOKUP('Gene Table'!$G$2,'Array Content'!$A$2:$B$3,2,FALSE),"Mutant","WT")),"")</f>
        <v/>
      </c>
      <c r="EC22" s="4" t="s">
        <v>4763</v>
      </c>
      <c r="ED22" s="4" t="str">
        <f>IF('Gene Table'!$D22="copy number",D22,"")</f>
        <v/>
      </c>
      <c r="EE22" s="4" t="str">
        <f>IF('Gene Table'!$D22="copy number",E22,"")</f>
        <v/>
      </c>
      <c r="EF22" s="4" t="str">
        <f>IF('Gene Table'!$D22="copy number",F22,"")</f>
        <v/>
      </c>
      <c r="EG22" s="4" t="str">
        <f>IF('Gene Table'!$D22="copy number",G22,"")</f>
        <v/>
      </c>
      <c r="EH22" s="4" t="str">
        <f>IF('Gene Table'!$D22="copy number",H22,"")</f>
        <v/>
      </c>
      <c r="EI22" s="4" t="str">
        <f>IF('Gene Table'!$D22="copy number",I22,"")</f>
        <v/>
      </c>
      <c r="EJ22" s="4" t="str">
        <f>IF('Gene Table'!$D22="copy number",J22,"")</f>
        <v/>
      </c>
      <c r="EK22" s="4" t="str">
        <f>IF('Gene Table'!$D22="copy number",K22,"")</f>
        <v/>
      </c>
      <c r="EL22" s="4" t="str">
        <f>IF('Gene Table'!$D22="copy number",L22,"")</f>
        <v/>
      </c>
      <c r="EM22" s="4" t="str">
        <f>IF('Gene Table'!$D22="copy number",M22,"")</f>
        <v/>
      </c>
      <c r="EN22" s="4" t="str">
        <f>IF('Gene Table'!$D22="copy number",N22,"")</f>
        <v/>
      </c>
      <c r="EO22" s="4" t="str">
        <f>IF('Gene Table'!$D22="copy number",O22,"")</f>
        <v/>
      </c>
      <c r="EQ22" s="4" t="s">
        <v>4763</v>
      </c>
      <c r="ER22" s="4" t="str">
        <f>IF('Gene Table'!$D22="copy number",R22,"")</f>
        <v/>
      </c>
      <c r="ES22" s="4" t="str">
        <f>IF('Gene Table'!$D22="copy number",S22,"")</f>
        <v/>
      </c>
      <c r="ET22" s="4" t="str">
        <f>IF('Gene Table'!$D22="copy number",T22,"")</f>
        <v/>
      </c>
      <c r="EU22" s="4" t="str">
        <f>IF('Gene Table'!$D22="copy number",U22,"")</f>
        <v/>
      </c>
      <c r="EV22" s="4" t="str">
        <f>IF('Gene Table'!$D22="copy number",V22,"")</f>
        <v/>
      </c>
      <c r="EW22" s="4" t="str">
        <f>IF('Gene Table'!$D22="copy number",W22,"")</f>
        <v/>
      </c>
      <c r="EX22" s="4" t="str">
        <f>IF('Gene Table'!$D22="copy number",X22,"")</f>
        <v/>
      </c>
      <c r="EY22" s="4" t="str">
        <f>IF('Gene Table'!$D22="copy number",Y22,"")</f>
        <v/>
      </c>
      <c r="EZ22" s="4" t="str">
        <f>IF('Gene Table'!$D22="copy number",Z22,"")</f>
        <v/>
      </c>
      <c r="FA22" s="4" t="str">
        <f>IF('Gene Table'!$D22="copy number",AA22,"")</f>
        <v/>
      </c>
      <c r="FB22" s="4" t="str">
        <f>IF('Gene Table'!$D22="copy number",AB22,"")</f>
        <v/>
      </c>
      <c r="FC22" s="4" t="str">
        <f>IF('Gene Table'!$D22="copy number",AC22,"")</f>
        <v/>
      </c>
      <c r="FE22" s="4" t="s">
        <v>4763</v>
      </c>
      <c r="FF22" s="4" t="str">
        <f>IF('Gene Table'!$C22="SMPC",D22,"")</f>
        <v/>
      </c>
      <c r="FG22" s="4" t="str">
        <f>IF('Gene Table'!$C22="SMPC",E22,"")</f>
        <v/>
      </c>
      <c r="FH22" s="4" t="str">
        <f>IF('Gene Table'!$C22="SMPC",F22,"")</f>
        <v/>
      </c>
      <c r="FI22" s="4" t="str">
        <f>IF('Gene Table'!$C22="SMPC",G22,"")</f>
        <v/>
      </c>
      <c r="FJ22" s="4" t="str">
        <f>IF('Gene Table'!$C22="SMPC",H22,"")</f>
        <v/>
      </c>
      <c r="FK22" s="4" t="str">
        <f>IF('Gene Table'!$C22="SMPC",I22,"")</f>
        <v/>
      </c>
      <c r="FL22" s="4" t="str">
        <f>IF('Gene Table'!$C22="SMPC",J22,"")</f>
        <v/>
      </c>
      <c r="FM22" s="4" t="str">
        <f>IF('Gene Table'!$C22="SMPC",K22,"")</f>
        <v/>
      </c>
      <c r="FN22" s="4" t="str">
        <f>IF('Gene Table'!$C22="SMPC",L22,"")</f>
        <v/>
      </c>
      <c r="FO22" s="4" t="str">
        <f>IF('Gene Table'!$C22="SMPC",M22,"")</f>
        <v/>
      </c>
      <c r="FP22" s="4" t="str">
        <f>IF('Gene Table'!$C22="SMPC",N22,"")</f>
        <v/>
      </c>
      <c r="FQ22" s="4" t="str">
        <f>IF('Gene Table'!$C22="SMPC",O22,"")</f>
        <v/>
      </c>
      <c r="FS22" s="4" t="s">
        <v>4763</v>
      </c>
      <c r="FT22" s="4" t="str">
        <f>IF('Gene Table'!$C22="SMPC",R22,"")</f>
        <v/>
      </c>
      <c r="FU22" s="4" t="str">
        <f>IF('Gene Table'!$C22="SMPC",S22,"")</f>
        <v/>
      </c>
      <c r="FV22" s="4" t="str">
        <f>IF('Gene Table'!$C22="SMPC",T22,"")</f>
        <v/>
      </c>
      <c r="FW22" s="4" t="str">
        <f>IF('Gene Table'!$C22="SMPC",U22,"")</f>
        <v/>
      </c>
      <c r="FX22" s="4" t="str">
        <f>IF('Gene Table'!$C22="SMPC",V22,"")</f>
        <v/>
      </c>
      <c r="FY22" s="4" t="str">
        <f>IF('Gene Table'!$C22="SMPC",W22,"")</f>
        <v/>
      </c>
      <c r="FZ22" s="4" t="str">
        <f>IF('Gene Table'!$C22="SMPC",X22,"")</f>
        <v/>
      </c>
      <c r="GA22" s="4" t="str">
        <f>IF('Gene Table'!$C22="SMPC",Y22,"")</f>
        <v/>
      </c>
      <c r="GB22" s="4" t="str">
        <f>IF('Gene Table'!$C22="SMPC",Z22,"")</f>
        <v/>
      </c>
      <c r="GC22" s="4" t="str">
        <f>IF('Gene Table'!$C22="SMPC",AA22,"")</f>
        <v/>
      </c>
      <c r="GD22" s="4" t="str">
        <f>IF('Gene Table'!$C22="SMPC",AB22,"")</f>
        <v/>
      </c>
      <c r="GE22" s="4" t="str">
        <f>IF('Gene Table'!$C22="SMPC",AC22,"")</f>
        <v/>
      </c>
    </row>
    <row r="23" spans="1:187" ht="15" customHeight="1" x14ac:dyDescent="0.25">
      <c r="A23" s="4" t="str">
        <f>'Gene Table'!C23&amp;":"&amp;'Gene Table'!D23</f>
        <v>APC:c.4012C&gt;T</v>
      </c>
      <c r="B23" s="4">
        <f>IF('Gene Table'!$G$5="NO",IF(ISNUMBER(MATCH('Gene Table'!E23,'Array Content'!$M$2:$M$941,0)),VLOOKUP('Gene Table'!E23,'Array Content'!$M$2:$O$941,2,FALSE),35),IF('Gene Table'!$G$5="YES",IF(ISNUMBER(MATCH('Gene Table'!E23,'Array Content'!$M$2:$M$941,0)),VLOOKUP('Gene Table'!E23,'Array Content'!$M$2:$O$941,3,FALSE),35),"OOPS"))</f>
        <v>37</v>
      </c>
      <c r="C23" s="4" t="s">
        <v>4764</v>
      </c>
      <c r="D23" s="29">
        <f>IF('Control Sample Data'!D22="","",IF(SUM('Control Sample Data'!D$2:D$97)&gt;10,IF(AND(ISNUMBER('Control Sample Data'!D22),'Control Sample Data'!D22&lt;$B23, 'Control Sample Data'!D22&gt;0),'Control Sample Data'!D22,$B23),""))</f>
        <v>35</v>
      </c>
      <c r="E23" s="29">
        <f>IF('Control Sample Data'!E22="","",IF(SUM('Control Sample Data'!E$2:E$97)&gt;10,IF(AND(ISNUMBER('Control Sample Data'!E22),'Control Sample Data'!E22&lt;$B23, 'Control Sample Data'!E22&gt;0),'Control Sample Data'!E22,$B23),""))</f>
        <v>35</v>
      </c>
      <c r="F23" s="29" t="str">
        <f>IF('Control Sample Data'!F22="","",IF(SUM('Control Sample Data'!F$2:F$97)&gt;10,IF(AND(ISNUMBER('Control Sample Data'!F22),'Control Sample Data'!F22&lt;$B23, 'Control Sample Data'!F22&gt;0),'Control Sample Data'!F22,$B23),""))</f>
        <v/>
      </c>
      <c r="G23" s="29" t="str">
        <f>IF('Control Sample Data'!G22="","",IF(SUM('Control Sample Data'!G$2:G$97)&gt;10,IF(AND(ISNUMBER('Control Sample Data'!G22),'Control Sample Data'!G22&lt;$B23, 'Control Sample Data'!G22&gt;0),'Control Sample Data'!G22,$B23),""))</f>
        <v/>
      </c>
      <c r="H23" s="29" t="str">
        <f>IF('Control Sample Data'!H22="","",IF(SUM('Control Sample Data'!H$2:H$97)&gt;10,IF(AND(ISNUMBER('Control Sample Data'!H22),'Control Sample Data'!H22&lt;$B23, 'Control Sample Data'!H22&gt;0),'Control Sample Data'!H22,$B23),""))</f>
        <v/>
      </c>
      <c r="I23" s="29" t="str">
        <f>IF('Control Sample Data'!I22="","",IF(SUM('Control Sample Data'!I$2:I$97)&gt;10,IF(AND(ISNUMBER('Control Sample Data'!I22),'Control Sample Data'!I22&lt;$B23, 'Control Sample Data'!I22&gt;0),'Control Sample Data'!I22,$B23),""))</f>
        <v/>
      </c>
      <c r="J23" s="29" t="str">
        <f>IF('Control Sample Data'!J22="","",IF(SUM('Control Sample Data'!J$2:J$97)&gt;10,IF(AND(ISNUMBER('Control Sample Data'!J22),'Control Sample Data'!J22&lt;$B23, 'Control Sample Data'!J22&gt;0),'Control Sample Data'!J22,$B23),""))</f>
        <v/>
      </c>
      <c r="K23" s="29" t="str">
        <f>IF('Control Sample Data'!K22="","",IF(SUM('Control Sample Data'!K$2:K$97)&gt;10,IF(AND(ISNUMBER('Control Sample Data'!K22),'Control Sample Data'!K22&lt;$B23, 'Control Sample Data'!K22&gt;0),'Control Sample Data'!K22,$B23),""))</f>
        <v/>
      </c>
      <c r="L23" s="29" t="str">
        <f>IF('Control Sample Data'!L22="","",IF(SUM('Control Sample Data'!L$2:L$97)&gt;10,IF(AND(ISNUMBER('Control Sample Data'!L22),'Control Sample Data'!L22&lt;$B23, 'Control Sample Data'!L22&gt;0),'Control Sample Data'!L22,$B23),""))</f>
        <v/>
      </c>
      <c r="M23" s="29" t="str">
        <f>IF('Control Sample Data'!M22="","",IF(SUM('Control Sample Data'!M$2:M$97)&gt;10,IF(AND(ISNUMBER('Control Sample Data'!M22),'Control Sample Data'!M22&lt;$B23, 'Control Sample Data'!M22&gt;0),'Control Sample Data'!M22,$B23),""))</f>
        <v/>
      </c>
      <c r="N23" s="29" t="str">
        <f>IF('Control Sample Data'!N22="","",IF(SUM('Control Sample Data'!N$2:N$97)&gt;10,IF(AND(ISNUMBER('Control Sample Data'!N22),'Control Sample Data'!N22&lt;$B23, 'Control Sample Data'!N22&gt;0),'Control Sample Data'!N22,$B23),""))</f>
        <v/>
      </c>
      <c r="O23" s="29" t="str">
        <f>IF('Control Sample Data'!O22="","",IF(SUM('Control Sample Data'!O$2:O$97)&gt;10,IF(AND(ISNUMBER('Control Sample Data'!O22),'Control Sample Data'!O22&lt;$B23, 'Control Sample Data'!O22&gt;0),'Control Sample Data'!O22,$B23),""))</f>
        <v/>
      </c>
      <c r="Q23" s="4" t="s">
        <v>4764</v>
      </c>
      <c r="R23" s="29">
        <f>IF('Test Sample Data'!D22="","",IF(SUM('Test Sample Data'!D$2:D$97)&gt;10,IF(AND(ISNUMBER('Test Sample Data'!D22),'Test Sample Data'!D22&lt;$B23, 'Test Sample Data'!D22&gt;0),'Test Sample Data'!D22,$B23),""))</f>
        <v>35</v>
      </c>
      <c r="S23" s="29">
        <f>IF('Test Sample Data'!E22="","",IF(SUM('Test Sample Data'!E$2:E$97)&gt;10,IF(AND(ISNUMBER('Test Sample Data'!E22),'Test Sample Data'!E22&lt;$B23, 'Test Sample Data'!E22&gt;0),'Test Sample Data'!E22,$B23),""))</f>
        <v>35</v>
      </c>
      <c r="T23" s="29" t="str">
        <f>IF('Test Sample Data'!F22="","",IF(SUM('Test Sample Data'!F$2:F$97)&gt;10,IF(AND(ISNUMBER('Test Sample Data'!F22),'Test Sample Data'!F22&lt;$B23, 'Test Sample Data'!F22&gt;0),'Test Sample Data'!F22,$B23),""))</f>
        <v/>
      </c>
      <c r="U23" s="29" t="str">
        <f>IF('Test Sample Data'!G22="","",IF(SUM('Test Sample Data'!G$2:G$97)&gt;10,IF(AND(ISNUMBER('Test Sample Data'!G22),'Test Sample Data'!G22&lt;$B23, 'Test Sample Data'!G22&gt;0),'Test Sample Data'!G22,$B23),""))</f>
        <v/>
      </c>
      <c r="V23" s="29" t="str">
        <f>IF('Test Sample Data'!H22="","",IF(SUM('Test Sample Data'!H$2:H$97)&gt;10,IF(AND(ISNUMBER('Test Sample Data'!H22),'Test Sample Data'!H22&lt;$B23, 'Test Sample Data'!H22&gt;0),'Test Sample Data'!H22,$B23),""))</f>
        <v/>
      </c>
      <c r="W23" s="29" t="str">
        <f>IF('Test Sample Data'!I22="","",IF(SUM('Test Sample Data'!I$2:I$97)&gt;10,IF(AND(ISNUMBER('Test Sample Data'!I22),'Test Sample Data'!I22&lt;$B23, 'Test Sample Data'!I22&gt;0),'Test Sample Data'!I22,$B23),""))</f>
        <v/>
      </c>
      <c r="X23" s="29" t="str">
        <f>IF('Test Sample Data'!J22="","",IF(SUM('Test Sample Data'!J$2:J$97)&gt;10,IF(AND(ISNUMBER('Test Sample Data'!J22),'Test Sample Data'!J22&lt;$B23, 'Test Sample Data'!J22&gt;0),'Test Sample Data'!J22,$B23),""))</f>
        <v/>
      </c>
      <c r="Y23" s="29" t="str">
        <f>IF('Test Sample Data'!K22="","",IF(SUM('Test Sample Data'!K$2:K$97)&gt;10,IF(AND(ISNUMBER('Test Sample Data'!K22),'Test Sample Data'!K22&lt;$B23, 'Test Sample Data'!K22&gt;0),'Test Sample Data'!K22,$B23),""))</f>
        <v/>
      </c>
      <c r="Z23" s="29" t="str">
        <f>IF('Test Sample Data'!L22="","",IF(SUM('Test Sample Data'!L$2:L$97)&gt;10,IF(AND(ISNUMBER('Test Sample Data'!L22),'Test Sample Data'!L22&lt;$B23, 'Test Sample Data'!L22&gt;0),'Test Sample Data'!L22,$B23),""))</f>
        <v/>
      </c>
      <c r="AA23" s="29" t="str">
        <f>IF('Test Sample Data'!M22="","",IF(SUM('Test Sample Data'!M$2:M$97)&gt;10,IF(AND(ISNUMBER('Test Sample Data'!M22),'Test Sample Data'!M22&lt;$B23, 'Test Sample Data'!M22&gt;0),'Test Sample Data'!M22,$B23),""))</f>
        <v/>
      </c>
      <c r="AB23" s="29" t="str">
        <f>IF('Test Sample Data'!N22="","",IF(SUM('Test Sample Data'!N$2:N$97)&gt;10,IF(AND(ISNUMBER('Test Sample Data'!N22),'Test Sample Data'!N22&lt;$B23, 'Test Sample Data'!N22&gt;0),'Test Sample Data'!N22,$B23),""))</f>
        <v/>
      </c>
      <c r="AC23" s="29" t="str">
        <f>IF('Test Sample Data'!O22="","",IF(SUM('Test Sample Data'!O$2:O$97)&gt;10,IF(AND(ISNUMBER('Test Sample Data'!O22),'Test Sample Data'!O22&lt;$B23, 'Test Sample Data'!O22&gt;0),'Test Sample Data'!O22,$B23),""))</f>
        <v/>
      </c>
      <c r="AE23" s="4" t="s">
        <v>4764</v>
      </c>
      <c r="AF23" s="4">
        <f t="shared" si="3"/>
        <v>9</v>
      </c>
      <c r="AG23" s="4">
        <f t="shared" si="4"/>
        <v>9</v>
      </c>
      <c r="AH23" s="4" t="str">
        <f t="shared" si="5"/>
        <v/>
      </c>
      <c r="AI23" s="4" t="str">
        <f t="shared" si="6"/>
        <v/>
      </c>
      <c r="AJ23" s="4" t="str">
        <f t="shared" si="7"/>
        <v/>
      </c>
      <c r="AK23" s="4" t="str">
        <f t="shared" si="8"/>
        <v/>
      </c>
      <c r="AL23" s="4" t="str">
        <f t="shared" si="9"/>
        <v/>
      </c>
      <c r="AM23" s="4" t="str">
        <f t="shared" si="10"/>
        <v/>
      </c>
      <c r="AN23" s="4" t="str">
        <f t="shared" si="11"/>
        <v/>
      </c>
      <c r="AO23" s="4" t="str">
        <f t="shared" si="12"/>
        <v/>
      </c>
      <c r="AP23" s="4" t="str">
        <f t="shared" si="13"/>
        <v/>
      </c>
      <c r="AQ23" s="4" t="str">
        <f t="shared" si="14"/>
        <v/>
      </c>
      <c r="AR23" s="4">
        <f t="shared" si="15"/>
        <v>0</v>
      </c>
      <c r="AS23" s="4">
        <f t="shared" si="16"/>
        <v>9</v>
      </c>
      <c r="AU23" s="4" t="s">
        <v>4764</v>
      </c>
      <c r="AV23" s="4">
        <f t="shared" si="17"/>
        <v>8.4699999999999989</v>
      </c>
      <c r="AW23" s="4">
        <f t="shared" si="18"/>
        <v>9</v>
      </c>
      <c r="AX23" s="4" t="str">
        <f t="shared" si="19"/>
        <v/>
      </c>
      <c r="AY23" s="4" t="str">
        <f t="shared" si="20"/>
        <v/>
      </c>
      <c r="AZ23" s="4" t="str">
        <f t="shared" si="21"/>
        <v/>
      </c>
      <c r="BA23" s="4" t="str">
        <f t="shared" si="22"/>
        <v/>
      </c>
      <c r="BB23" s="4" t="str">
        <f t="shared" si="23"/>
        <v/>
      </c>
      <c r="BC23" s="4" t="str">
        <f t="shared" si="24"/>
        <v/>
      </c>
      <c r="BD23" s="4" t="str">
        <f t="shared" si="25"/>
        <v/>
      </c>
      <c r="BE23" s="4" t="str">
        <f t="shared" si="26"/>
        <v/>
      </c>
      <c r="BF23" s="4" t="str">
        <f t="shared" si="27"/>
        <v/>
      </c>
      <c r="BG23" s="4" t="str">
        <f t="shared" si="28"/>
        <v/>
      </c>
      <c r="BI23" s="4" t="s">
        <v>4764</v>
      </c>
      <c r="BJ23" s="4">
        <f t="shared" si="29"/>
        <v>8.4699999999999989</v>
      </c>
      <c r="BK23" s="4">
        <f t="shared" si="30"/>
        <v>9</v>
      </c>
      <c r="BL23" s="4" t="str">
        <f t="shared" si="31"/>
        <v/>
      </c>
      <c r="BM23" s="4" t="str">
        <f t="shared" si="32"/>
        <v/>
      </c>
      <c r="BN23" s="4" t="str">
        <f t="shared" si="33"/>
        <v/>
      </c>
      <c r="BO23" s="4" t="str">
        <f t="shared" si="34"/>
        <v/>
      </c>
      <c r="BP23" s="4" t="str">
        <f t="shared" si="35"/>
        <v/>
      </c>
      <c r="BQ23" s="4" t="str">
        <f t="shared" si="36"/>
        <v/>
      </c>
      <c r="BR23" s="4" t="str">
        <f t="shared" si="37"/>
        <v/>
      </c>
      <c r="BS23" s="4" t="str">
        <f t="shared" si="38"/>
        <v/>
      </c>
      <c r="BT23" s="4" t="str">
        <f t="shared" si="39"/>
        <v/>
      </c>
      <c r="BU23" s="4" t="str">
        <f t="shared" si="40"/>
        <v/>
      </c>
      <c r="BV23" s="4">
        <f t="shared" si="41"/>
        <v>1.1200000000000001</v>
      </c>
      <c r="BW23" s="4">
        <f t="shared" si="42"/>
        <v>8.74</v>
      </c>
      <c r="BY23" s="4" t="s">
        <v>4764</v>
      </c>
      <c r="BZ23" s="4">
        <f t="shared" si="43"/>
        <v>-0.27000000000000135</v>
      </c>
      <c r="CA23" s="4">
        <f t="shared" si="44"/>
        <v>0.25999999999999979</v>
      </c>
      <c r="CB23" s="4" t="str">
        <f t="shared" si="45"/>
        <v/>
      </c>
      <c r="CC23" s="4" t="str">
        <f t="shared" si="46"/>
        <v/>
      </c>
      <c r="CD23" s="4" t="str">
        <f t="shared" si="47"/>
        <v/>
      </c>
      <c r="CE23" s="4" t="str">
        <f t="shared" si="48"/>
        <v/>
      </c>
      <c r="CF23" s="4" t="str">
        <f t="shared" si="49"/>
        <v/>
      </c>
      <c r="CG23" s="4" t="str">
        <f t="shared" si="50"/>
        <v/>
      </c>
      <c r="CH23" s="4" t="str">
        <f t="shared" si="51"/>
        <v/>
      </c>
      <c r="CI23" s="4" t="str">
        <f t="shared" si="52"/>
        <v/>
      </c>
      <c r="CJ23" s="4" t="str">
        <f t="shared" si="53"/>
        <v/>
      </c>
      <c r="CK23" s="4" t="str">
        <f t="shared" si="54"/>
        <v/>
      </c>
      <c r="CM23" s="4" t="s">
        <v>4764</v>
      </c>
      <c r="CN23" s="4" t="str">
        <f>IF(ISNUMBER(BZ23), IF($BV23&gt;VLOOKUP('Gene Table'!$G$2,'Array Content'!$A$2:$B$3,2,FALSE),IF(BZ23&lt;-$BV23,"mutant","WT"),IF(BZ23&lt;-VLOOKUP('Gene Table'!$G$2,'Array Content'!$A$2:$B$3,2,FALSE),"Mutant","WT")),"")</f>
        <v>WT</v>
      </c>
      <c r="CO23" s="4" t="str">
        <f>IF(ISNUMBER(CA23), IF($BV23&gt;VLOOKUP('Gene Table'!$G$2,'Array Content'!$A$2:$B$3,2,FALSE),IF(CA23&lt;-$BV23,"mutant","WT"),IF(CA23&lt;-VLOOKUP('Gene Table'!$G$2,'Array Content'!$A$2:$B$3,2,FALSE),"Mutant","WT")),"")</f>
        <v>WT</v>
      </c>
      <c r="CP23" s="4" t="str">
        <f>IF(ISNUMBER(CB23), IF($BV23&gt;VLOOKUP('Gene Table'!$G$2,'Array Content'!$A$2:$B$3,2,FALSE),IF(CB23&lt;-$BV23,"mutant","WT"),IF(CB23&lt;-VLOOKUP('Gene Table'!$G$2,'Array Content'!$A$2:$B$3,2,FALSE),"Mutant","WT")),"")</f>
        <v/>
      </c>
      <c r="CQ23" s="4" t="str">
        <f>IF(ISNUMBER(CC23), IF($BV23&gt;VLOOKUP('Gene Table'!$G$2,'Array Content'!$A$2:$B$3,2,FALSE),IF(CC23&lt;-$BV23,"mutant","WT"),IF(CC23&lt;-VLOOKUP('Gene Table'!$G$2,'Array Content'!$A$2:$B$3,2,FALSE),"Mutant","WT")),"")</f>
        <v/>
      </c>
      <c r="CR23" s="4" t="str">
        <f>IF(ISNUMBER(CD23), IF($BV23&gt;VLOOKUP('Gene Table'!$G$2,'Array Content'!$A$2:$B$3,2,FALSE),IF(CD23&lt;-$BV23,"mutant","WT"),IF(CD23&lt;-VLOOKUP('Gene Table'!$G$2,'Array Content'!$A$2:$B$3,2,FALSE),"Mutant","WT")),"")</f>
        <v/>
      </c>
      <c r="CS23" s="4" t="str">
        <f>IF(ISNUMBER(CE23), IF($BV23&gt;VLOOKUP('Gene Table'!$G$2,'Array Content'!$A$2:$B$3,2,FALSE),IF(CE23&lt;-$BV23,"mutant","WT"),IF(CE23&lt;-VLOOKUP('Gene Table'!$G$2,'Array Content'!$A$2:$B$3,2,FALSE),"Mutant","WT")),"")</f>
        <v/>
      </c>
      <c r="CT23" s="4" t="str">
        <f>IF(ISNUMBER(CF23), IF($BV23&gt;VLOOKUP('Gene Table'!$G$2,'Array Content'!$A$2:$B$3,2,FALSE),IF(CF23&lt;-$BV23,"mutant","WT"),IF(CF23&lt;-VLOOKUP('Gene Table'!$G$2,'Array Content'!$A$2:$B$3,2,FALSE),"Mutant","WT")),"")</f>
        <v/>
      </c>
      <c r="CU23" s="4" t="str">
        <f>IF(ISNUMBER(CG23), IF($BV23&gt;VLOOKUP('Gene Table'!$G$2,'Array Content'!$A$2:$B$3,2,FALSE),IF(CG23&lt;-$BV23,"mutant","WT"),IF(CG23&lt;-VLOOKUP('Gene Table'!$G$2,'Array Content'!$A$2:$B$3,2,FALSE),"Mutant","WT")),"")</f>
        <v/>
      </c>
      <c r="CV23" s="4" t="str">
        <f>IF(ISNUMBER(CH23), IF($BV23&gt;VLOOKUP('Gene Table'!$G$2,'Array Content'!$A$2:$B$3,2,FALSE),IF(CH23&lt;-$BV23,"mutant","WT"),IF(CH23&lt;-VLOOKUP('Gene Table'!$G$2,'Array Content'!$A$2:$B$3,2,FALSE),"Mutant","WT")),"")</f>
        <v/>
      </c>
      <c r="CW23" s="4" t="str">
        <f>IF(ISNUMBER(CI23), IF($BV23&gt;VLOOKUP('Gene Table'!$G$2,'Array Content'!$A$2:$B$3,2,FALSE),IF(CI23&lt;-$BV23,"mutant","WT"),IF(CI23&lt;-VLOOKUP('Gene Table'!$G$2,'Array Content'!$A$2:$B$3,2,FALSE),"Mutant","WT")),"")</f>
        <v/>
      </c>
      <c r="CX23" s="4" t="str">
        <f>IF(ISNUMBER(CJ23), IF($BV23&gt;VLOOKUP('Gene Table'!$G$2,'Array Content'!$A$2:$B$3,2,FALSE),IF(CJ23&lt;-$BV23,"mutant","WT"),IF(CJ23&lt;-VLOOKUP('Gene Table'!$G$2,'Array Content'!$A$2:$B$3,2,FALSE),"Mutant","WT")),"")</f>
        <v/>
      </c>
      <c r="CY23" s="4" t="str">
        <f>IF(ISNUMBER(CK23), IF($BV23&gt;VLOOKUP('Gene Table'!$G$2,'Array Content'!$A$2:$B$3,2,FALSE),IF(CK23&lt;-$BV23,"mutant","WT"),IF(CK23&lt;-VLOOKUP('Gene Table'!$G$2,'Array Content'!$A$2:$B$3,2,FALSE),"Mutant","WT")),"")</f>
        <v/>
      </c>
      <c r="DA23" s="4" t="s">
        <v>4764</v>
      </c>
      <c r="DB23" s="4">
        <f t="shared" si="55"/>
        <v>-0.53000000000000114</v>
      </c>
      <c r="DC23" s="4">
        <f t="shared" si="56"/>
        <v>0</v>
      </c>
      <c r="DD23" s="4" t="str">
        <f t="shared" si="57"/>
        <v/>
      </c>
      <c r="DE23" s="4" t="str">
        <f t="shared" si="58"/>
        <v/>
      </c>
      <c r="DF23" s="4" t="str">
        <f t="shared" si="59"/>
        <v/>
      </c>
      <c r="DG23" s="4" t="str">
        <f t="shared" si="60"/>
        <v/>
      </c>
      <c r="DH23" s="4" t="str">
        <f t="shared" si="61"/>
        <v/>
      </c>
      <c r="DI23" s="4" t="str">
        <f t="shared" si="62"/>
        <v/>
      </c>
      <c r="DJ23" s="4" t="str">
        <f t="shared" si="63"/>
        <v/>
      </c>
      <c r="DK23" s="4" t="str">
        <f t="shared" si="64"/>
        <v/>
      </c>
      <c r="DL23" s="4" t="str">
        <f t="shared" si="65"/>
        <v/>
      </c>
      <c r="DM23" s="4" t="str">
        <f t="shared" si="66"/>
        <v/>
      </c>
      <c r="DO23" s="4" t="s">
        <v>4764</v>
      </c>
      <c r="DP23" s="4" t="str">
        <f>IF(ISNUMBER(DB23), IF($AR23&gt;VLOOKUP('Gene Table'!$G$2,'Array Content'!$A$2:$B$3,2,FALSE),IF(DB23&lt;-$AR23,"mutant","WT"),IF(DB23&lt;-VLOOKUP('Gene Table'!$G$2,'Array Content'!$A$2:$B$3,2,FALSE),"Mutant","WT")),"")</f>
        <v>WT</v>
      </c>
      <c r="DQ23" s="4" t="str">
        <f>IF(ISNUMBER(DC23), IF($AR23&gt;VLOOKUP('Gene Table'!$G$2,'Array Content'!$A$2:$B$3,2,FALSE),IF(DC23&lt;-$AR23,"mutant","WT"),IF(DC23&lt;-VLOOKUP('Gene Table'!$G$2,'Array Content'!$A$2:$B$3,2,FALSE),"Mutant","WT")),"")</f>
        <v>WT</v>
      </c>
      <c r="DR23" s="4" t="str">
        <f>IF(ISNUMBER(DD23), IF($AR23&gt;VLOOKUP('Gene Table'!$G$2,'Array Content'!$A$2:$B$3,2,FALSE),IF(DD23&lt;-$AR23,"mutant","WT"),IF(DD23&lt;-VLOOKUP('Gene Table'!$G$2,'Array Content'!$A$2:$B$3,2,FALSE),"Mutant","WT")),"")</f>
        <v/>
      </c>
      <c r="DS23" s="4" t="str">
        <f>IF(ISNUMBER(DE23), IF($AR23&gt;VLOOKUP('Gene Table'!$G$2,'Array Content'!$A$2:$B$3,2,FALSE),IF(DE23&lt;-$AR23,"mutant","WT"),IF(DE23&lt;-VLOOKUP('Gene Table'!$G$2,'Array Content'!$A$2:$B$3,2,FALSE),"Mutant","WT")),"")</f>
        <v/>
      </c>
      <c r="DT23" s="4" t="str">
        <f>IF(ISNUMBER(DF23), IF($AR23&gt;VLOOKUP('Gene Table'!$G$2,'Array Content'!$A$2:$B$3,2,FALSE),IF(DF23&lt;-$AR23,"mutant","WT"),IF(DF23&lt;-VLOOKUP('Gene Table'!$G$2,'Array Content'!$A$2:$B$3,2,FALSE),"Mutant","WT")),"")</f>
        <v/>
      </c>
      <c r="DU23" s="4" t="str">
        <f>IF(ISNUMBER(DG23), IF($AR23&gt;VLOOKUP('Gene Table'!$G$2,'Array Content'!$A$2:$B$3,2,FALSE),IF(DG23&lt;-$AR23,"mutant","WT"),IF(DG23&lt;-VLOOKUP('Gene Table'!$G$2,'Array Content'!$A$2:$B$3,2,FALSE),"Mutant","WT")),"")</f>
        <v/>
      </c>
      <c r="DV23" s="4" t="str">
        <f>IF(ISNUMBER(DH23), IF($AR23&gt;VLOOKUP('Gene Table'!$G$2,'Array Content'!$A$2:$B$3,2,FALSE),IF(DH23&lt;-$AR23,"mutant","WT"),IF(DH23&lt;-VLOOKUP('Gene Table'!$G$2,'Array Content'!$A$2:$B$3,2,FALSE),"Mutant","WT")),"")</f>
        <v/>
      </c>
      <c r="DW23" s="4" t="str">
        <f>IF(ISNUMBER(DI23), IF($AR23&gt;VLOOKUP('Gene Table'!$G$2,'Array Content'!$A$2:$B$3,2,FALSE),IF(DI23&lt;-$AR23,"mutant","WT"),IF(DI23&lt;-VLOOKUP('Gene Table'!$G$2,'Array Content'!$A$2:$B$3,2,FALSE),"Mutant","WT")),"")</f>
        <v/>
      </c>
      <c r="DX23" s="4" t="str">
        <f>IF(ISNUMBER(DJ23), IF($AR23&gt;VLOOKUP('Gene Table'!$G$2,'Array Content'!$A$2:$B$3,2,FALSE),IF(DJ23&lt;-$AR23,"mutant","WT"),IF(DJ23&lt;-VLOOKUP('Gene Table'!$G$2,'Array Content'!$A$2:$B$3,2,FALSE),"Mutant","WT")),"")</f>
        <v/>
      </c>
      <c r="DY23" s="4" t="str">
        <f>IF(ISNUMBER(DK23), IF($AR23&gt;VLOOKUP('Gene Table'!$G$2,'Array Content'!$A$2:$B$3,2,FALSE),IF(DK23&lt;-$AR23,"mutant","WT"),IF(DK23&lt;-VLOOKUP('Gene Table'!$G$2,'Array Content'!$A$2:$B$3,2,FALSE),"Mutant","WT")),"")</f>
        <v/>
      </c>
      <c r="DZ23" s="4" t="str">
        <f>IF(ISNUMBER(DL23), IF($AR23&gt;VLOOKUP('Gene Table'!$G$2,'Array Content'!$A$2:$B$3,2,FALSE),IF(DL23&lt;-$AR23,"mutant","WT"),IF(DL23&lt;-VLOOKUP('Gene Table'!$G$2,'Array Content'!$A$2:$B$3,2,FALSE),"Mutant","WT")),"")</f>
        <v/>
      </c>
      <c r="EA23" s="4" t="str">
        <f>IF(ISNUMBER(DM23), IF($AR23&gt;VLOOKUP('Gene Table'!$G$2,'Array Content'!$A$2:$B$3,2,FALSE),IF(DM23&lt;-$AR23,"mutant","WT"),IF(DM23&lt;-VLOOKUP('Gene Table'!$G$2,'Array Content'!$A$2:$B$3,2,FALSE),"Mutant","WT")),"")</f>
        <v/>
      </c>
      <c r="EC23" s="4" t="s">
        <v>4764</v>
      </c>
      <c r="ED23" s="4" t="str">
        <f>IF('Gene Table'!$D23="copy number",D23,"")</f>
        <v/>
      </c>
      <c r="EE23" s="4" t="str">
        <f>IF('Gene Table'!$D23="copy number",E23,"")</f>
        <v/>
      </c>
      <c r="EF23" s="4" t="str">
        <f>IF('Gene Table'!$D23="copy number",F23,"")</f>
        <v/>
      </c>
      <c r="EG23" s="4" t="str">
        <f>IF('Gene Table'!$D23="copy number",G23,"")</f>
        <v/>
      </c>
      <c r="EH23" s="4" t="str">
        <f>IF('Gene Table'!$D23="copy number",H23,"")</f>
        <v/>
      </c>
      <c r="EI23" s="4" t="str">
        <f>IF('Gene Table'!$D23="copy number",I23,"")</f>
        <v/>
      </c>
      <c r="EJ23" s="4" t="str">
        <f>IF('Gene Table'!$D23="copy number",J23,"")</f>
        <v/>
      </c>
      <c r="EK23" s="4" t="str">
        <f>IF('Gene Table'!$D23="copy number",K23,"")</f>
        <v/>
      </c>
      <c r="EL23" s="4" t="str">
        <f>IF('Gene Table'!$D23="copy number",L23,"")</f>
        <v/>
      </c>
      <c r="EM23" s="4" t="str">
        <f>IF('Gene Table'!$D23="copy number",M23,"")</f>
        <v/>
      </c>
      <c r="EN23" s="4" t="str">
        <f>IF('Gene Table'!$D23="copy number",N23,"")</f>
        <v/>
      </c>
      <c r="EO23" s="4" t="str">
        <f>IF('Gene Table'!$D23="copy number",O23,"")</f>
        <v/>
      </c>
      <c r="EQ23" s="4" t="s">
        <v>4764</v>
      </c>
      <c r="ER23" s="4" t="str">
        <f>IF('Gene Table'!$D23="copy number",R23,"")</f>
        <v/>
      </c>
      <c r="ES23" s="4" t="str">
        <f>IF('Gene Table'!$D23="copy number",S23,"")</f>
        <v/>
      </c>
      <c r="ET23" s="4" t="str">
        <f>IF('Gene Table'!$D23="copy number",T23,"")</f>
        <v/>
      </c>
      <c r="EU23" s="4" t="str">
        <f>IF('Gene Table'!$D23="copy number",U23,"")</f>
        <v/>
      </c>
      <c r="EV23" s="4" t="str">
        <f>IF('Gene Table'!$D23="copy number",V23,"")</f>
        <v/>
      </c>
      <c r="EW23" s="4" t="str">
        <f>IF('Gene Table'!$D23="copy number",W23,"")</f>
        <v/>
      </c>
      <c r="EX23" s="4" t="str">
        <f>IF('Gene Table'!$D23="copy number",X23,"")</f>
        <v/>
      </c>
      <c r="EY23" s="4" t="str">
        <f>IF('Gene Table'!$D23="copy number",Y23,"")</f>
        <v/>
      </c>
      <c r="EZ23" s="4" t="str">
        <f>IF('Gene Table'!$D23="copy number",Z23,"")</f>
        <v/>
      </c>
      <c r="FA23" s="4" t="str">
        <f>IF('Gene Table'!$D23="copy number",AA23,"")</f>
        <v/>
      </c>
      <c r="FB23" s="4" t="str">
        <f>IF('Gene Table'!$D23="copy number",AB23,"")</f>
        <v/>
      </c>
      <c r="FC23" s="4" t="str">
        <f>IF('Gene Table'!$D23="copy number",AC23,"")</f>
        <v/>
      </c>
      <c r="FE23" s="4" t="s">
        <v>4764</v>
      </c>
      <c r="FF23" s="4" t="str">
        <f>IF('Gene Table'!$C23="SMPC",D23,"")</f>
        <v/>
      </c>
      <c r="FG23" s="4" t="str">
        <f>IF('Gene Table'!$C23="SMPC",E23,"")</f>
        <v/>
      </c>
      <c r="FH23" s="4" t="str">
        <f>IF('Gene Table'!$C23="SMPC",F23,"")</f>
        <v/>
      </c>
      <c r="FI23" s="4" t="str">
        <f>IF('Gene Table'!$C23="SMPC",G23,"")</f>
        <v/>
      </c>
      <c r="FJ23" s="4" t="str">
        <f>IF('Gene Table'!$C23="SMPC",H23,"")</f>
        <v/>
      </c>
      <c r="FK23" s="4" t="str">
        <f>IF('Gene Table'!$C23="SMPC",I23,"")</f>
        <v/>
      </c>
      <c r="FL23" s="4" t="str">
        <f>IF('Gene Table'!$C23="SMPC",J23,"")</f>
        <v/>
      </c>
      <c r="FM23" s="4" t="str">
        <f>IF('Gene Table'!$C23="SMPC",K23,"")</f>
        <v/>
      </c>
      <c r="FN23" s="4" t="str">
        <f>IF('Gene Table'!$C23="SMPC",L23,"")</f>
        <v/>
      </c>
      <c r="FO23" s="4" t="str">
        <f>IF('Gene Table'!$C23="SMPC",M23,"")</f>
        <v/>
      </c>
      <c r="FP23" s="4" t="str">
        <f>IF('Gene Table'!$C23="SMPC",N23,"")</f>
        <v/>
      </c>
      <c r="FQ23" s="4" t="str">
        <f>IF('Gene Table'!$C23="SMPC",O23,"")</f>
        <v/>
      </c>
      <c r="FS23" s="4" t="s">
        <v>4764</v>
      </c>
      <c r="FT23" s="4" t="str">
        <f>IF('Gene Table'!$C23="SMPC",R23,"")</f>
        <v/>
      </c>
      <c r="FU23" s="4" t="str">
        <f>IF('Gene Table'!$C23="SMPC",S23,"")</f>
        <v/>
      </c>
      <c r="FV23" s="4" t="str">
        <f>IF('Gene Table'!$C23="SMPC",T23,"")</f>
        <v/>
      </c>
      <c r="FW23" s="4" t="str">
        <f>IF('Gene Table'!$C23="SMPC",U23,"")</f>
        <v/>
      </c>
      <c r="FX23" s="4" t="str">
        <f>IF('Gene Table'!$C23="SMPC",V23,"")</f>
        <v/>
      </c>
      <c r="FY23" s="4" t="str">
        <f>IF('Gene Table'!$C23="SMPC",W23,"")</f>
        <v/>
      </c>
      <c r="FZ23" s="4" t="str">
        <f>IF('Gene Table'!$C23="SMPC",X23,"")</f>
        <v/>
      </c>
      <c r="GA23" s="4" t="str">
        <f>IF('Gene Table'!$C23="SMPC",Y23,"")</f>
        <v/>
      </c>
      <c r="GB23" s="4" t="str">
        <f>IF('Gene Table'!$C23="SMPC",Z23,"")</f>
        <v/>
      </c>
      <c r="GC23" s="4" t="str">
        <f>IF('Gene Table'!$C23="SMPC",AA23,"")</f>
        <v/>
      </c>
      <c r="GD23" s="4" t="str">
        <f>IF('Gene Table'!$C23="SMPC",AB23,"")</f>
        <v/>
      </c>
      <c r="GE23" s="4" t="str">
        <f>IF('Gene Table'!$C23="SMPC",AC23,"")</f>
        <v/>
      </c>
    </row>
    <row r="24" spans="1:187" ht="15" customHeight="1" x14ac:dyDescent="0.25">
      <c r="A24" s="4" t="str">
        <f>'Gene Table'!C24&amp;":"&amp;'Gene Table'!D24</f>
        <v>APC:c.4016G&gt;C</v>
      </c>
      <c r="B24" s="4">
        <f>IF('Gene Table'!$G$5="NO",IF(ISNUMBER(MATCH('Gene Table'!E24,'Array Content'!$M$2:$M$941,0)),VLOOKUP('Gene Table'!E24,'Array Content'!$M$2:$O$941,2,FALSE),35),IF('Gene Table'!$G$5="YES",IF(ISNUMBER(MATCH('Gene Table'!E24,'Array Content'!$M$2:$M$941,0)),VLOOKUP('Gene Table'!E24,'Array Content'!$M$2:$O$941,3,FALSE),35),"OOPS"))</f>
        <v>37</v>
      </c>
      <c r="C24" s="4" t="s">
        <v>4765</v>
      </c>
      <c r="D24" s="29">
        <f>IF('Control Sample Data'!D23="","",IF(SUM('Control Sample Data'!D$2:D$97)&gt;10,IF(AND(ISNUMBER('Control Sample Data'!D23),'Control Sample Data'!D23&lt;$B24, 'Control Sample Data'!D23&gt;0),'Control Sample Data'!D23,$B24),""))</f>
        <v>35</v>
      </c>
      <c r="E24" s="29">
        <f>IF('Control Sample Data'!E23="","",IF(SUM('Control Sample Data'!E$2:E$97)&gt;10,IF(AND(ISNUMBER('Control Sample Data'!E23),'Control Sample Data'!E23&lt;$B24, 'Control Sample Data'!E23&gt;0),'Control Sample Data'!E23,$B24),""))</f>
        <v>35</v>
      </c>
      <c r="F24" s="29" t="str">
        <f>IF('Control Sample Data'!F23="","",IF(SUM('Control Sample Data'!F$2:F$97)&gt;10,IF(AND(ISNUMBER('Control Sample Data'!F23),'Control Sample Data'!F23&lt;$B24, 'Control Sample Data'!F23&gt;0),'Control Sample Data'!F23,$B24),""))</f>
        <v/>
      </c>
      <c r="G24" s="29" t="str">
        <f>IF('Control Sample Data'!G23="","",IF(SUM('Control Sample Data'!G$2:G$97)&gt;10,IF(AND(ISNUMBER('Control Sample Data'!G23),'Control Sample Data'!G23&lt;$B24, 'Control Sample Data'!G23&gt;0),'Control Sample Data'!G23,$B24),""))</f>
        <v/>
      </c>
      <c r="H24" s="29" t="str">
        <f>IF('Control Sample Data'!H23="","",IF(SUM('Control Sample Data'!H$2:H$97)&gt;10,IF(AND(ISNUMBER('Control Sample Data'!H23),'Control Sample Data'!H23&lt;$B24, 'Control Sample Data'!H23&gt;0),'Control Sample Data'!H23,$B24),""))</f>
        <v/>
      </c>
      <c r="I24" s="29" t="str">
        <f>IF('Control Sample Data'!I23="","",IF(SUM('Control Sample Data'!I$2:I$97)&gt;10,IF(AND(ISNUMBER('Control Sample Data'!I23),'Control Sample Data'!I23&lt;$B24, 'Control Sample Data'!I23&gt;0),'Control Sample Data'!I23,$B24),""))</f>
        <v/>
      </c>
      <c r="J24" s="29" t="str">
        <f>IF('Control Sample Data'!J23="","",IF(SUM('Control Sample Data'!J$2:J$97)&gt;10,IF(AND(ISNUMBER('Control Sample Data'!J23),'Control Sample Data'!J23&lt;$B24, 'Control Sample Data'!J23&gt;0),'Control Sample Data'!J23,$B24),""))</f>
        <v/>
      </c>
      <c r="K24" s="29" t="str">
        <f>IF('Control Sample Data'!K23="","",IF(SUM('Control Sample Data'!K$2:K$97)&gt;10,IF(AND(ISNUMBER('Control Sample Data'!K23),'Control Sample Data'!K23&lt;$B24, 'Control Sample Data'!K23&gt;0),'Control Sample Data'!K23,$B24),""))</f>
        <v/>
      </c>
      <c r="L24" s="29" t="str">
        <f>IF('Control Sample Data'!L23="","",IF(SUM('Control Sample Data'!L$2:L$97)&gt;10,IF(AND(ISNUMBER('Control Sample Data'!L23),'Control Sample Data'!L23&lt;$B24, 'Control Sample Data'!L23&gt;0),'Control Sample Data'!L23,$B24),""))</f>
        <v/>
      </c>
      <c r="M24" s="29" t="str">
        <f>IF('Control Sample Data'!M23="","",IF(SUM('Control Sample Data'!M$2:M$97)&gt;10,IF(AND(ISNUMBER('Control Sample Data'!M23),'Control Sample Data'!M23&lt;$B24, 'Control Sample Data'!M23&gt;0),'Control Sample Data'!M23,$B24),""))</f>
        <v/>
      </c>
      <c r="N24" s="29" t="str">
        <f>IF('Control Sample Data'!N23="","",IF(SUM('Control Sample Data'!N$2:N$97)&gt;10,IF(AND(ISNUMBER('Control Sample Data'!N23),'Control Sample Data'!N23&lt;$B24, 'Control Sample Data'!N23&gt;0),'Control Sample Data'!N23,$B24),""))</f>
        <v/>
      </c>
      <c r="O24" s="29" t="str">
        <f>IF('Control Sample Data'!O23="","",IF(SUM('Control Sample Data'!O$2:O$97)&gt;10,IF(AND(ISNUMBER('Control Sample Data'!O23),'Control Sample Data'!O23&lt;$B24, 'Control Sample Data'!O23&gt;0),'Control Sample Data'!O23,$B24),""))</f>
        <v/>
      </c>
      <c r="Q24" s="4" t="s">
        <v>4765</v>
      </c>
      <c r="R24" s="29">
        <f>IF('Test Sample Data'!D23="","",IF(SUM('Test Sample Data'!D$2:D$97)&gt;10,IF(AND(ISNUMBER('Test Sample Data'!D23),'Test Sample Data'!D23&lt;$B24, 'Test Sample Data'!D23&gt;0),'Test Sample Data'!D23,$B24),""))</f>
        <v>35</v>
      </c>
      <c r="S24" s="29">
        <f>IF('Test Sample Data'!E23="","",IF(SUM('Test Sample Data'!E$2:E$97)&gt;10,IF(AND(ISNUMBER('Test Sample Data'!E23),'Test Sample Data'!E23&lt;$B24, 'Test Sample Data'!E23&gt;0),'Test Sample Data'!E23,$B24),""))</f>
        <v>35</v>
      </c>
      <c r="T24" s="29" t="str">
        <f>IF('Test Sample Data'!F23="","",IF(SUM('Test Sample Data'!F$2:F$97)&gt;10,IF(AND(ISNUMBER('Test Sample Data'!F23),'Test Sample Data'!F23&lt;$B24, 'Test Sample Data'!F23&gt;0),'Test Sample Data'!F23,$B24),""))</f>
        <v/>
      </c>
      <c r="U24" s="29" t="str">
        <f>IF('Test Sample Data'!G23="","",IF(SUM('Test Sample Data'!G$2:G$97)&gt;10,IF(AND(ISNUMBER('Test Sample Data'!G23),'Test Sample Data'!G23&lt;$B24, 'Test Sample Data'!G23&gt;0),'Test Sample Data'!G23,$B24),""))</f>
        <v/>
      </c>
      <c r="V24" s="29" t="str">
        <f>IF('Test Sample Data'!H23="","",IF(SUM('Test Sample Data'!H$2:H$97)&gt;10,IF(AND(ISNUMBER('Test Sample Data'!H23),'Test Sample Data'!H23&lt;$B24, 'Test Sample Data'!H23&gt;0),'Test Sample Data'!H23,$B24),""))</f>
        <v/>
      </c>
      <c r="W24" s="29" t="str">
        <f>IF('Test Sample Data'!I23="","",IF(SUM('Test Sample Data'!I$2:I$97)&gt;10,IF(AND(ISNUMBER('Test Sample Data'!I23),'Test Sample Data'!I23&lt;$B24, 'Test Sample Data'!I23&gt;0),'Test Sample Data'!I23,$B24),""))</f>
        <v/>
      </c>
      <c r="X24" s="29" t="str">
        <f>IF('Test Sample Data'!J23="","",IF(SUM('Test Sample Data'!J$2:J$97)&gt;10,IF(AND(ISNUMBER('Test Sample Data'!J23),'Test Sample Data'!J23&lt;$B24, 'Test Sample Data'!J23&gt;0),'Test Sample Data'!J23,$B24),""))</f>
        <v/>
      </c>
      <c r="Y24" s="29" t="str">
        <f>IF('Test Sample Data'!K23="","",IF(SUM('Test Sample Data'!K$2:K$97)&gt;10,IF(AND(ISNUMBER('Test Sample Data'!K23),'Test Sample Data'!K23&lt;$B24, 'Test Sample Data'!K23&gt;0),'Test Sample Data'!K23,$B24),""))</f>
        <v/>
      </c>
      <c r="Z24" s="29" t="str">
        <f>IF('Test Sample Data'!L23="","",IF(SUM('Test Sample Data'!L$2:L$97)&gt;10,IF(AND(ISNUMBER('Test Sample Data'!L23),'Test Sample Data'!L23&lt;$B24, 'Test Sample Data'!L23&gt;0),'Test Sample Data'!L23,$B24),""))</f>
        <v/>
      </c>
      <c r="AA24" s="29" t="str">
        <f>IF('Test Sample Data'!M23="","",IF(SUM('Test Sample Data'!M$2:M$97)&gt;10,IF(AND(ISNUMBER('Test Sample Data'!M23),'Test Sample Data'!M23&lt;$B24, 'Test Sample Data'!M23&gt;0),'Test Sample Data'!M23,$B24),""))</f>
        <v/>
      </c>
      <c r="AB24" s="29" t="str">
        <f>IF('Test Sample Data'!N23="","",IF(SUM('Test Sample Data'!N$2:N$97)&gt;10,IF(AND(ISNUMBER('Test Sample Data'!N23),'Test Sample Data'!N23&lt;$B24, 'Test Sample Data'!N23&gt;0),'Test Sample Data'!N23,$B24),""))</f>
        <v/>
      </c>
      <c r="AC24" s="29" t="str">
        <f>IF('Test Sample Data'!O23="","",IF(SUM('Test Sample Data'!O$2:O$97)&gt;10,IF(AND(ISNUMBER('Test Sample Data'!O23),'Test Sample Data'!O23&lt;$B24, 'Test Sample Data'!O23&gt;0),'Test Sample Data'!O23,$B24),""))</f>
        <v/>
      </c>
      <c r="AE24" s="4" t="s">
        <v>4765</v>
      </c>
      <c r="AF24" s="4">
        <f t="shared" si="3"/>
        <v>9</v>
      </c>
      <c r="AG24" s="4">
        <f t="shared" si="4"/>
        <v>9</v>
      </c>
      <c r="AH24" s="4" t="str">
        <f t="shared" si="5"/>
        <v/>
      </c>
      <c r="AI24" s="4" t="str">
        <f t="shared" si="6"/>
        <v/>
      </c>
      <c r="AJ24" s="4" t="str">
        <f t="shared" si="7"/>
        <v/>
      </c>
      <c r="AK24" s="4" t="str">
        <f t="shared" si="8"/>
        <v/>
      </c>
      <c r="AL24" s="4" t="str">
        <f t="shared" si="9"/>
        <v/>
      </c>
      <c r="AM24" s="4" t="str">
        <f t="shared" si="10"/>
        <v/>
      </c>
      <c r="AN24" s="4" t="str">
        <f t="shared" si="11"/>
        <v/>
      </c>
      <c r="AO24" s="4" t="str">
        <f t="shared" si="12"/>
        <v/>
      </c>
      <c r="AP24" s="4" t="str">
        <f t="shared" si="13"/>
        <v/>
      </c>
      <c r="AQ24" s="4" t="str">
        <f t="shared" si="14"/>
        <v/>
      </c>
      <c r="AR24" s="4">
        <f t="shared" si="15"/>
        <v>0</v>
      </c>
      <c r="AS24" s="4">
        <f t="shared" si="16"/>
        <v>9</v>
      </c>
      <c r="AU24" s="4" t="s">
        <v>4765</v>
      </c>
      <c r="AV24" s="4">
        <f t="shared" si="17"/>
        <v>8.4699999999999989</v>
      </c>
      <c r="AW24" s="4">
        <f t="shared" si="18"/>
        <v>9</v>
      </c>
      <c r="AX24" s="4" t="str">
        <f t="shared" si="19"/>
        <v/>
      </c>
      <c r="AY24" s="4" t="str">
        <f t="shared" si="20"/>
        <v/>
      </c>
      <c r="AZ24" s="4" t="str">
        <f t="shared" si="21"/>
        <v/>
      </c>
      <c r="BA24" s="4" t="str">
        <f t="shared" si="22"/>
        <v/>
      </c>
      <c r="BB24" s="4" t="str">
        <f t="shared" si="23"/>
        <v/>
      </c>
      <c r="BC24" s="4" t="str">
        <f t="shared" si="24"/>
        <v/>
      </c>
      <c r="BD24" s="4" t="str">
        <f t="shared" si="25"/>
        <v/>
      </c>
      <c r="BE24" s="4" t="str">
        <f t="shared" si="26"/>
        <v/>
      </c>
      <c r="BF24" s="4" t="str">
        <f t="shared" si="27"/>
        <v/>
      </c>
      <c r="BG24" s="4" t="str">
        <f t="shared" si="28"/>
        <v/>
      </c>
      <c r="BI24" s="4" t="s">
        <v>4765</v>
      </c>
      <c r="BJ24" s="4">
        <f t="shared" si="29"/>
        <v>8.4699999999999989</v>
      </c>
      <c r="BK24" s="4">
        <f t="shared" si="30"/>
        <v>9</v>
      </c>
      <c r="BL24" s="4" t="str">
        <f t="shared" si="31"/>
        <v/>
      </c>
      <c r="BM24" s="4" t="str">
        <f t="shared" si="32"/>
        <v/>
      </c>
      <c r="BN24" s="4" t="str">
        <f t="shared" si="33"/>
        <v/>
      </c>
      <c r="BO24" s="4" t="str">
        <f t="shared" si="34"/>
        <v/>
      </c>
      <c r="BP24" s="4" t="str">
        <f t="shared" si="35"/>
        <v/>
      </c>
      <c r="BQ24" s="4" t="str">
        <f t="shared" si="36"/>
        <v/>
      </c>
      <c r="BR24" s="4" t="str">
        <f t="shared" si="37"/>
        <v/>
      </c>
      <c r="BS24" s="4" t="str">
        <f t="shared" si="38"/>
        <v/>
      </c>
      <c r="BT24" s="4" t="str">
        <f t="shared" si="39"/>
        <v/>
      </c>
      <c r="BU24" s="4" t="str">
        <f t="shared" si="40"/>
        <v/>
      </c>
      <c r="BV24" s="4">
        <f t="shared" si="41"/>
        <v>1.1200000000000001</v>
      </c>
      <c r="BW24" s="4">
        <f t="shared" si="42"/>
        <v>8.74</v>
      </c>
      <c r="BY24" s="4" t="s">
        <v>4765</v>
      </c>
      <c r="BZ24" s="4">
        <f t="shared" si="43"/>
        <v>-0.27000000000000135</v>
      </c>
      <c r="CA24" s="4">
        <f t="shared" si="44"/>
        <v>0.25999999999999979</v>
      </c>
      <c r="CB24" s="4" t="str">
        <f t="shared" si="45"/>
        <v/>
      </c>
      <c r="CC24" s="4" t="str">
        <f t="shared" si="46"/>
        <v/>
      </c>
      <c r="CD24" s="4" t="str">
        <f t="shared" si="47"/>
        <v/>
      </c>
      <c r="CE24" s="4" t="str">
        <f t="shared" si="48"/>
        <v/>
      </c>
      <c r="CF24" s="4" t="str">
        <f t="shared" si="49"/>
        <v/>
      </c>
      <c r="CG24" s="4" t="str">
        <f t="shared" si="50"/>
        <v/>
      </c>
      <c r="CH24" s="4" t="str">
        <f t="shared" si="51"/>
        <v/>
      </c>
      <c r="CI24" s="4" t="str">
        <f t="shared" si="52"/>
        <v/>
      </c>
      <c r="CJ24" s="4" t="str">
        <f t="shared" si="53"/>
        <v/>
      </c>
      <c r="CK24" s="4" t="str">
        <f t="shared" si="54"/>
        <v/>
      </c>
      <c r="CM24" s="4" t="s">
        <v>4765</v>
      </c>
      <c r="CN24" s="4" t="str">
        <f>IF(ISNUMBER(BZ24), IF($BV24&gt;VLOOKUP('Gene Table'!$G$2,'Array Content'!$A$2:$B$3,2,FALSE),IF(BZ24&lt;-$BV24,"mutant","WT"),IF(BZ24&lt;-VLOOKUP('Gene Table'!$G$2,'Array Content'!$A$2:$B$3,2,FALSE),"Mutant","WT")),"")</f>
        <v>WT</v>
      </c>
      <c r="CO24" s="4" t="str">
        <f>IF(ISNUMBER(CA24), IF($BV24&gt;VLOOKUP('Gene Table'!$G$2,'Array Content'!$A$2:$B$3,2,FALSE),IF(CA24&lt;-$BV24,"mutant","WT"),IF(CA24&lt;-VLOOKUP('Gene Table'!$G$2,'Array Content'!$A$2:$B$3,2,FALSE),"Mutant","WT")),"")</f>
        <v>WT</v>
      </c>
      <c r="CP24" s="4" t="str">
        <f>IF(ISNUMBER(CB24), IF($BV24&gt;VLOOKUP('Gene Table'!$G$2,'Array Content'!$A$2:$B$3,2,FALSE),IF(CB24&lt;-$BV24,"mutant","WT"),IF(CB24&lt;-VLOOKUP('Gene Table'!$G$2,'Array Content'!$A$2:$B$3,2,FALSE),"Mutant","WT")),"")</f>
        <v/>
      </c>
      <c r="CQ24" s="4" t="str">
        <f>IF(ISNUMBER(CC24), IF($BV24&gt;VLOOKUP('Gene Table'!$G$2,'Array Content'!$A$2:$B$3,2,FALSE),IF(CC24&lt;-$BV24,"mutant","WT"),IF(CC24&lt;-VLOOKUP('Gene Table'!$G$2,'Array Content'!$A$2:$B$3,2,FALSE),"Mutant","WT")),"")</f>
        <v/>
      </c>
      <c r="CR24" s="4" t="str">
        <f>IF(ISNUMBER(CD24), IF($BV24&gt;VLOOKUP('Gene Table'!$G$2,'Array Content'!$A$2:$B$3,2,FALSE),IF(CD24&lt;-$BV24,"mutant","WT"),IF(CD24&lt;-VLOOKUP('Gene Table'!$G$2,'Array Content'!$A$2:$B$3,2,FALSE),"Mutant","WT")),"")</f>
        <v/>
      </c>
      <c r="CS24" s="4" t="str">
        <f>IF(ISNUMBER(CE24), IF($BV24&gt;VLOOKUP('Gene Table'!$G$2,'Array Content'!$A$2:$B$3,2,FALSE),IF(CE24&lt;-$BV24,"mutant","WT"),IF(CE24&lt;-VLOOKUP('Gene Table'!$G$2,'Array Content'!$A$2:$B$3,2,FALSE),"Mutant","WT")),"")</f>
        <v/>
      </c>
      <c r="CT24" s="4" t="str">
        <f>IF(ISNUMBER(CF24), IF($BV24&gt;VLOOKUP('Gene Table'!$G$2,'Array Content'!$A$2:$B$3,2,FALSE),IF(CF24&lt;-$BV24,"mutant","WT"),IF(CF24&lt;-VLOOKUP('Gene Table'!$G$2,'Array Content'!$A$2:$B$3,2,FALSE),"Mutant","WT")),"")</f>
        <v/>
      </c>
      <c r="CU24" s="4" t="str">
        <f>IF(ISNUMBER(CG24), IF($BV24&gt;VLOOKUP('Gene Table'!$G$2,'Array Content'!$A$2:$B$3,2,FALSE),IF(CG24&lt;-$BV24,"mutant","WT"),IF(CG24&lt;-VLOOKUP('Gene Table'!$G$2,'Array Content'!$A$2:$B$3,2,FALSE),"Mutant","WT")),"")</f>
        <v/>
      </c>
      <c r="CV24" s="4" t="str">
        <f>IF(ISNUMBER(CH24), IF($BV24&gt;VLOOKUP('Gene Table'!$G$2,'Array Content'!$A$2:$B$3,2,FALSE),IF(CH24&lt;-$BV24,"mutant","WT"),IF(CH24&lt;-VLOOKUP('Gene Table'!$G$2,'Array Content'!$A$2:$B$3,2,FALSE),"Mutant","WT")),"")</f>
        <v/>
      </c>
      <c r="CW24" s="4" t="str">
        <f>IF(ISNUMBER(CI24), IF($BV24&gt;VLOOKUP('Gene Table'!$G$2,'Array Content'!$A$2:$B$3,2,FALSE),IF(CI24&lt;-$BV24,"mutant","WT"),IF(CI24&lt;-VLOOKUP('Gene Table'!$G$2,'Array Content'!$A$2:$B$3,2,FALSE),"Mutant","WT")),"")</f>
        <v/>
      </c>
      <c r="CX24" s="4" t="str">
        <f>IF(ISNUMBER(CJ24), IF($BV24&gt;VLOOKUP('Gene Table'!$G$2,'Array Content'!$A$2:$B$3,2,FALSE),IF(CJ24&lt;-$BV24,"mutant","WT"),IF(CJ24&lt;-VLOOKUP('Gene Table'!$G$2,'Array Content'!$A$2:$B$3,2,FALSE),"Mutant","WT")),"")</f>
        <v/>
      </c>
      <c r="CY24" s="4" t="str">
        <f>IF(ISNUMBER(CK24), IF($BV24&gt;VLOOKUP('Gene Table'!$G$2,'Array Content'!$A$2:$B$3,2,FALSE),IF(CK24&lt;-$BV24,"mutant","WT"),IF(CK24&lt;-VLOOKUP('Gene Table'!$G$2,'Array Content'!$A$2:$B$3,2,FALSE),"Mutant","WT")),"")</f>
        <v/>
      </c>
      <c r="DA24" s="4" t="s">
        <v>4765</v>
      </c>
      <c r="DB24" s="4">
        <f t="shared" si="55"/>
        <v>-0.53000000000000114</v>
      </c>
      <c r="DC24" s="4">
        <f t="shared" si="56"/>
        <v>0</v>
      </c>
      <c r="DD24" s="4" t="str">
        <f t="shared" si="57"/>
        <v/>
      </c>
      <c r="DE24" s="4" t="str">
        <f t="shared" si="58"/>
        <v/>
      </c>
      <c r="DF24" s="4" t="str">
        <f t="shared" si="59"/>
        <v/>
      </c>
      <c r="DG24" s="4" t="str">
        <f t="shared" si="60"/>
        <v/>
      </c>
      <c r="DH24" s="4" t="str">
        <f t="shared" si="61"/>
        <v/>
      </c>
      <c r="DI24" s="4" t="str">
        <f t="shared" si="62"/>
        <v/>
      </c>
      <c r="DJ24" s="4" t="str">
        <f t="shared" si="63"/>
        <v/>
      </c>
      <c r="DK24" s="4" t="str">
        <f t="shared" si="64"/>
        <v/>
      </c>
      <c r="DL24" s="4" t="str">
        <f t="shared" si="65"/>
        <v/>
      </c>
      <c r="DM24" s="4" t="str">
        <f t="shared" si="66"/>
        <v/>
      </c>
      <c r="DO24" s="4" t="s">
        <v>4765</v>
      </c>
      <c r="DP24" s="4" t="str">
        <f>IF(ISNUMBER(DB24), IF($AR24&gt;VLOOKUP('Gene Table'!$G$2,'Array Content'!$A$2:$B$3,2,FALSE),IF(DB24&lt;-$AR24,"mutant","WT"),IF(DB24&lt;-VLOOKUP('Gene Table'!$G$2,'Array Content'!$A$2:$B$3,2,FALSE),"Mutant","WT")),"")</f>
        <v>WT</v>
      </c>
      <c r="DQ24" s="4" t="str">
        <f>IF(ISNUMBER(DC24), IF($AR24&gt;VLOOKUP('Gene Table'!$G$2,'Array Content'!$A$2:$B$3,2,FALSE),IF(DC24&lt;-$AR24,"mutant","WT"),IF(DC24&lt;-VLOOKUP('Gene Table'!$G$2,'Array Content'!$A$2:$B$3,2,FALSE),"Mutant","WT")),"")</f>
        <v>WT</v>
      </c>
      <c r="DR24" s="4" t="str">
        <f>IF(ISNUMBER(DD24), IF($AR24&gt;VLOOKUP('Gene Table'!$G$2,'Array Content'!$A$2:$B$3,2,FALSE),IF(DD24&lt;-$AR24,"mutant","WT"),IF(DD24&lt;-VLOOKUP('Gene Table'!$G$2,'Array Content'!$A$2:$B$3,2,FALSE),"Mutant","WT")),"")</f>
        <v/>
      </c>
      <c r="DS24" s="4" t="str">
        <f>IF(ISNUMBER(DE24), IF($AR24&gt;VLOOKUP('Gene Table'!$G$2,'Array Content'!$A$2:$B$3,2,FALSE),IF(DE24&lt;-$AR24,"mutant","WT"),IF(DE24&lt;-VLOOKUP('Gene Table'!$G$2,'Array Content'!$A$2:$B$3,2,FALSE),"Mutant","WT")),"")</f>
        <v/>
      </c>
      <c r="DT24" s="4" t="str">
        <f>IF(ISNUMBER(DF24), IF($AR24&gt;VLOOKUP('Gene Table'!$G$2,'Array Content'!$A$2:$B$3,2,FALSE),IF(DF24&lt;-$AR24,"mutant","WT"),IF(DF24&lt;-VLOOKUP('Gene Table'!$G$2,'Array Content'!$A$2:$B$3,2,FALSE),"Mutant","WT")),"")</f>
        <v/>
      </c>
      <c r="DU24" s="4" t="str">
        <f>IF(ISNUMBER(DG24), IF($AR24&gt;VLOOKUP('Gene Table'!$G$2,'Array Content'!$A$2:$B$3,2,FALSE),IF(DG24&lt;-$AR24,"mutant","WT"),IF(DG24&lt;-VLOOKUP('Gene Table'!$G$2,'Array Content'!$A$2:$B$3,2,FALSE),"Mutant","WT")),"")</f>
        <v/>
      </c>
      <c r="DV24" s="4" t="str">
        <f>IF(ISNUMBER(DH24), IF($AR24&gt;VLOOKUP('Gene Table'!$G$2,'Array Content'!$A$2:$B$3,2,FALSE),IF(DH24&lt;-$AR24,"mutant","WT"),IF(DH24&lt;-VLOOKUP('Gene Table'!$G$2,'Array Content'!$A$2:$B$3,2,FALSE),"Mutant","WT")),"")</f>
        <v/>
      </c>
      <c r="DW24" s="4" t="str">
        <f>IF(ISNUMBER(DI24), IF($AR24&gt;VLOOKUP('Gene Table'!$G$2,'Array Content'!$A$2:$B$3,2,FALSE),IF(DI24&lt;-$AR24,"mutant","WT"),IF(DI24&lt;-VLOOKUP('Gene Table'!$G$2,'Array Content'!$A$2:$B$3,2,FALSE),"Mutant","WT")),"")</f>
        <v/>
      </c>
      <c r="DX24" s="4" t="str">
        <f>IF(ISNUMBER(DJ24), IF($AR24&gt;VLOOKUP('Gene Table'!$G$2,'Array Content'!$A$2:$B$3,2,FALSE),IF(DJ24&lt;-$AR24,"mutant","WT"),IF(DJ24&lt;-VLOOKUP('Gene Table'!$G$2,'Array Content'!$A$2:$B$3,2,FALSE),"Mutant","WT")),"")</f>
        <v/>
      </c>
      <c r="DY24" s="4" t="str">
        <f>IF(ISNUMBER(DK24), IF($AR24&gt;VLOOKUP('Gene Table'!$G$2,'Array Content'!$A$2:$B$3,2,FALSE),IF(DK24&lt;-$AR24,"mutant","WT"),IF(DK24&lt;-VLOOKUP('Gene Table'!$G$2,'Array Content'!$A$2:$B$3,2,FALSE),"Mutant","WT")),"")</f>
        <v/>
      </c>
      <c r="DZ24" s="4" t="str">
        <f>IF(ISNUMBER(DL24), IF($AR24&gt;VLOOKUP('Gene Table'!$G$2,'Array Content'!$A$2:$B$3,2,FALSE),IF(DL24&lt;-$AR24,"mutant","WT"),IF(DL24&lt;-VLOOKUP('Gene Table'!$G$2,'Array Content'!$A$2:$B$3,2,FALSE),"Mutant","WT")),"")</f>
        <v/>
      </c>
      <c r="EA24" s="4" t="str">
        <f>IF(ISNUMBER(DM24), IF($AR24&gt;VLOOKUP('Gene Table'!$G$2,'Array Content'!$A$2:$B$3,2,FALSE),IF(DM24&lt;-$AR24,"mutant","WT"),IF(DM24&lt;-VLOOKUP('Gene Table'!$G$2,'Array Content'!$A$2:$B$3,2,FALSE),"Mutant","WT")),"")</f>
        <v/>
      </c>
      <c r="EC24" s="4" t="s">
        <v>4765</v>
      </c>
      <c r="ED24" s="4" t="str">
        <f>IF('Gene Table'!$D24="copy number",D24,"")</f>
        <v/>
      </c>
      <c r="EE24" s="4" t="str">
        <f>IF('Gene Table'!$D24="copy number",E24,"")</f>
        <v/>
      </c>
      <c r="EF24" s="4" t="str">
        <f>IF('Gene Table'!$D24="copy number",F24,"")</f>
        <v/>
      </c>
      <c r="EG24" s="4" t="str">
        <f>IF('Gene Table'!$D24="copy number",G24,"")</f>
        <v/>
      </c>
      <c r="EH24" s="4" t="str">
        <f>IF('Gene Table'!$D24="copy number",H24,"")</f>
        <v/>
      </c>
      <c r="EI24" s="4" t="str">
        <f>IF('Gene Table'!$D24="copy number",I24,"")</f>
        <v/>
      </c>
      <c r="EJ24" s="4" t="str">
        <f>IF('Gene Table'!$D24="copy number",J24,"")</f>
        <v/>
      </c>
      <c r="EK24" s="4" t="str">
        <f>IF('Gene Table'!$D24="copy number",K24,"")</f>
        <v/>
      </c>
      <c r="EL24" s="4" t="str">
        <f>IF('Gene Table'!$D24="copy number",L24,"")</f>
        <v/>
      </c>
      <c r="EM24" s="4" t="str">
        <f>IF('Gene Table'!$D24="copy number",M24,"")</f>
        <v/>
      </c>
      <c r="EN24" s="4" t="str">
        <f>IF('Gene Table'!$D24="copy number",N24,"")</f>
        <v/>
      </c>
      <c r="EO24" s="4" t="str">
        <f>IF('Gene Table'!$D24="copy number",O24,"")</f>
        <v/>
      </c>
      <c r="EQ24" s="4" t="s">
        <v>4765</v>
      </c>
      <c r="ER24" s="4" t="str">
        <f>IF('Gene Table'!$D24="copy number",R24,"")</f>
        <v/>
      </c>
      <c r="ES24" s="4" t="str">
        <f>IF('Gene Table'!$D24="copy number",S24,"")</f>
        <v/>
      </c>
      <c r="ET24" s="4" t="str">
        <f>IF('Gene Table'!$D24="copy number",T24,"")</f>
        <v/>
      </c>
      <c r="EU24" s="4" t="str">
        <f>IF('Gene Table'!$D24="copy number",U24,"")</f>
        <v/>
      </c>
      <c r="EV24" s="4" t="str">
        <f>IF('Gene Table'!$D24="copy number",V24,"")</f>
        <v/>
      </c>
      <c r="EW24" s="4" t="str">
        <f>IF('Gene Table'!$D24="copy number",W24,"")</f>
        <v/>
      </c>
      <c r="EX24" s="4" t="str">
        <f>IF('Gene Table'!$D24="copy number",X24,"")</f>
        <v/>
      </c>
      <c r="EY24" s="4" t="str">
        <f>IF('Gene Table'!$D24="copy number",Y24,"")</f>
        <v/>
      </c>
      <c r="EZ24" s="4" t="str">
        <f>IF('Gene Table'!$D24="copy number",Z24,"")</f>
        <v/>
      </c>
      <c r="FA24" s="4" t="str">
        <f>IF('Gene Table'!$D24="copy number",AA24,"")</f>
        <v/>
      </c>
      <c r="FB24" s="4" t="str">
        <f>IF('Gene Table'!$D24="copy number",AB24,"")</f>
        <v/>
      </c>
      <c r="FC24" s="4" t="str">
        <f>IF('Gene Table'!$D24="copy number",AC24,"")</f>
        <v/>
      </c>
      <c r="FE24" s="4" t="s">
        <v>4765</v>
      </c>
      <c r="FF24" s="4" t="str">
        <f>IF('Gene Table'!$C24="SMPC",D24,"")</f>
        <v/>
      </c>
      <c r="FG24" s="4" t="str">
        <f>IF('Gene Table'!$C24="SMPC",E24,"")</f>
        <v/>
      </c>
      <c r="FH24" s="4" t="str">
        <f>IF('Gene Table'!$C24="SMPC",F24,"")</f>
        <v/>
      </c>
      <c r="FI24" s="4" t="str">
        <f>IF('Gene Table'!$C24="SMPC",G24,"")</f>
        <v/>
      </c>
      <c r="FJ24" s="4" t="str">
        <f>IF('Gene Table'!$C24="SMPC",H24,"")</f>
        <v/>
      </c>
      <c r="FK24" s="4" t="str">
        <f>IF('Gene Table'!$C24="SMPC",I24,"")</f>
        <v/>
      </c>
      <c r="FL24" s="4" t="str">
        <f>IF('Gene Table'!$C24="SMPC",J24,"")</f>
        <v/>
      </c>
      <c r="FM24" s="4" t="str">
        <f>IF('Gene Table'!$C24="SMPC",K24,"")</f>
        <v/>
      </c>
      <c r="FN24" s="4" t="str">
        <f>IF('Gene Table'!$C24="SMPC",L24,"")</f>
        <v/>
      </c>
      <c r="FO24" s="4" t="str">
        <f>IF('Gene Table'!$C24="SMPC",M24,"")</f>
        <v/>
      </c>
      <c r="FP24" s="4" t="str">
        <f>IF('Gene Table'!$C24="SMPC",N24,"")</f>
        <v/>
      </c>
      <c r="FQ24" s="4" t="str">
        <f>IF('Gene Table'!$C24="SMPC",O24,"")</f>
        <v/>
      </c>
      <c r="FS24" s="4" t="s">
        <v>4765</v>
      </c>
      <c r="FT24" s="4" t="str">
        <f>IF('Gene Table'!$C24="SMPC",R24,"")</f>
        <v/>
      </c>
      <c r="FU24" s="4" t="str">
        <f>IF('Gene Table'!$C24="SMPC",S24,"")</f>
        <v/>
      </c>
      <c r="FV24" s="4" t="str">
        <f>IF('Gene Table'!$C24="SMPC",T24,"")</f>
        <v/>
      </c>
      <c r="FW24" s="4" t="str">
        <f>IF('Gene Table'!$C24="SMPC",U24,"")</f>
        <v/>
      </c>
      <c r="FX24" s="4" t="str">
        <f>IF('Gene Table'!$C24="SMPC",V24,"")</f>
        <v/>
      </c>
      <c r="FY24" s="4" t="str">
        <f>IF('Gene Table'!$C24="SMPC",W24,"")</f>
        <v/>
      </c>
      <c r="FZ24" s="4" t="str">
        <f>IF('Gene Table'!$C24="SMPC",X24,"")</f>
        <v/>
      </c>
      <c r="GA24" s="4" t="str">
        <f>IF('Gene Table'!$C24="SMPC",Y24,"")</f>
        <v/>
      </c>
      <c r="GB24" s="4" t="str">
        <f>IF('Gene Table'!$C24="SMPC",Z24,"")</f>
        <v/>
      </c>
      <c r="GC24" s="4" t="str">
        <f>IF('Gene Table'!$C24="SMPC",AA24,"")</f>
        <v/>
      </c>
      <c r="GD24" s="4" t="str">
        <f>IF('Gene Table'!$C24="SMPC",AB24,"")</f>
        <v/>
      </c>
      <c r="GE24" s="4" t="str">
        <f>IF('Gene Table'!$C24="SMPC",AC24,"")</f>
        <v/>
      </c>
    </row>
    <row r="25" spans="1:187" ht="15" customHeight="1" x14ac:dyDescent="0.25">
      <c r="A25" s="4" t="str">
        <f>'Gene Table'!C25&amp;":"&amp;'Gene Table'!D25</f>
        <v>APC:c.4023T&gt;G</v>
      </c>
      <c r="B25" s="4">
        <f>IF('Gene Table'!$G$5="NO",IF(ISNUMBER(MATCH('Gene Table'!E25,'Array Content'!$M$2:$M$941,0)),VLOOKUP('Gene Table'!E25,'Array Content'!$M$2:$O$941,2,FALSE),35),IF('Gene Table'!$G$5="YES",IF(ISNUMBER(MATCH('Gene Table'!E25,'Array Content'!$M$2:$M$941,0)),VLOOKUP('Gene Table'!E25,'Array Content'!$M$2:$O$941,3,FALSE),35),"OOPS"))</f>
        <v>37</v>
      </c>
      <c r="C25" s="4" t="s">
        <v>4766</v>
      </c>
      <c r="D25" s="29">
        <f>IF('Control Sample Data'!D24="","",IF(SUM('Control Sample Data'!D$2:D$97)&gt;10,IF(AND(ISNUMBER('Control Sample Data'!D24),'Control Sample Data'!D24&lt;$B25, 'Control Sample Data'!D24&gt;0),'Control Sample Data'!D24,$B25),""))</f>
        <v>35</v>
      </c>
      <c r="E25" s="29">
        <f>IF('Control Sample Data'!E24="","",IF(SUM('Control Sample Data'!E$2:E$97)&gt;10,IF(AND(ISNUMBER('Control Sample Data'!E24),'Control Sample Data'!E24&lt;$B25, 'Control Sample Data'!E24&gt;0),'Control Sample Data'!E24,$B25),""))</f>
        <v>35</v>
      </c>
      <c r="F25" s="29" t="str">
        <f>IF('Control Sample Data'!F24="","",IF(SUM('Control Sample Data'!F$2:F$97)&gt;10,IF(AND(ISNUMBER('Control Sample Data'!F24),'Control Sample Data'!F24&lt;$B25, 'Control Sample Data'!F24&gt;0),'Control Sample Data'!F24,$B25),""))</f>
        <v/>
      </c>
      <c r="G25" s="29" t="str">
        <f>IF('Control Sample Data'!G24="","",IF(SUM('Control Sample Data'!G$2:G$97)&gt;10,IF(AND(ISNUMBER('Control Sample Data'!G24),'Control Sample Data'!G24&lt;$B25, 'Control Sample Data'!G24&gt;0),'Control Sample Data'!G24,$B25),""))</f>
        <v/>
      </c>
      <c r="H25" s="29" t="str">
        <f>IF('Control Sample Data'!H24="","",IF(SUM('Control Sample Data'!H$2:H$97)&gt;10,IF(AND(ISNUMBER('Control Sample Data'!H24),'Control Sample Data'!H24&lt;$B25, 'Control Sample Data'!H24&gt;0),'Control Sample Data'!H24,$B25),""))</f>
        <v/>
      </c>
      <c r="I25" s="29" t="str">
        <f>IF('Control Sample Data'!I24="","",IF(SUM('Control Sample Data'!I$2:I$97)&gt;10,IF(AND(ISNUMBER('Control Sample Data'!I24),'Control Sample Data'!I24&lt;$B25, 'Control Sample Data'!I24&gt;0),'Control Sample Data'!I24,$B25),""))</f>
        <v/>
      </c>
      <c r="J25" s="29" t="str">
        <f>IF('Control Sample Data'!J24="","",IF(SUM('Control Sample Data'!J$2:J$97)&gt;10,IF(AND(ISNUMBER('Control Sample Data'!J24),'Control Sample Data'!J24&lt;$B25, 'Control Sample Data'!J24&gt;0),'Control Sample Data'!J24,$B25),""))</f>
        <v/>
      </c>
      <c r="K25" s="29" t="str">
        <f>IF('Control Sample Data'!K24="","",IF(SUM('Control Sample Data'!K$2:K$97)&gt;10,IF(AND(ISNUMBER('Control Sample Data'!K24),'Control Sample Data'!K24&lt;$B25, 'Control Sample Data'!K24&gt;0),'Control Sample Data'!K24,$B25),""))</f>
        <v/>
      </c>
      <c r="L25" s="29" t="str">
        <f>IF('Control Sample Data'!L24="","",IF(SUM('Control Sample Data'!L$2:L$97)&gt;10,IF(AND(ISNUMBER('Control Sample Data'!L24),'Control Sample Data'!L24&lt;$B25, 'Control Sample Data'!L24&gt;0),'Control Sample Data'!L24,$B25),""))</f>
        <v/>
      </c>
      <c r="M25" s="29" t="str">
        <f>IF('Control Sample Data'!M24="","",IF(SUM('Control Sample Data'!M$2:M$97)&gt;10,IF(AND(ISNUMBER('Control Sample Data'!M24),'Control Sample Data'!M24&lt;$B25, 'Control Sample Data'!M24&gt;0),'Control Sample Data'!M24,$B25),""))</f>
        <v/>
      </c>
      <c r="N25" s="29" t="str">
        <f>IF('Control Sample Data'!N24="","",IF(SUM('Control Sample Data'!N$2:N$97)&gt;10,IF(AND(ISNUMBER('Control Sample Data'!N24),'Control Sample Data'!N24&lt;$B25, 'Control Sample Data'!N24&gt;0),'Control Sample Data'!N24,$B25),""))</f>
        <v/>
      </c>
      <c r="O25" s="29" t="str">
        <f>IF('Control Sample Data'!O24="","",IF(SUM('Control Sample Data'!O$2:O$97)&gt;10,IF(AND(ISNUMBER('Control Sample Data'!O24),'Control Sample Data'!O24&lt;$B25, 'Control Sample Data'!O24&gt;0),'Control Sample Data'!O24,$B25),""))</f>
        <v/>
      </c>
      <c r="Q25" s="4" t="s">
        <v>4766</v>
      </c>
      <c r="R25" s="29">
        <f>IF('Test Sample Data'!D24="","",IF(SUM('Test Sample Data'!D$2:D$97)&gt;10,IF(AND(ISNUMBER('Test Sample Data'!D24),'Test Sample Data'!D24&lt;$B25, 'Test Sample Data'!D24&gt;0),'Test Sample Data'!D24,$B25),""))</f>
        <v>35</v>
      </c>
      <c r="S25" s="29">
        <f>IF('Test Sample Data'!E24="","",IF(SUM('Test Sample Data'!E$2:E$97)&gt;10,IF(AND(ISNUMBER('Test Sample Data'!E24),'Test Sample Data'!E24&lt;$B25, 'Test Sample Data'!E24&gt;0),'Test Sample Data'!E24,$B25),""))</f>
        <v>35</v>
      </c>
      <c r="T25" s="29" t="str">
        <f>IF('Test Sample Data'!F24="","",IF(SUM('Test Sample Data'!F$2:F$97)&gt;10,IF(AND(ISNUMBER('Test Sample Data'!F24),'Test Sample Data'!F24&lt;$B25, 'Test Sample Data'!F24&gt;0),'Test Sample Data'!F24,$B25),""))</f>
        <v/>
      </c>
      <c r="U25" s="29" t="str">
        <f>IF('Test Sample Data'!G24="","",IF(SUM('Test Sample Data'!G$2:G$97)&gt;10,IF(AND(ISNUMBER('Test Sample Data'!G24),'Test Sample Data'!G24&lt;$B25, 'Test Sample Data'!G24&gt;0),'Test Sample Data'!G24,$B25),""))</f>
        <v/>
      </c>
      <c r="V25" s="29" t="str">
        <f>IF('Test Sample Data'!H24="","",IF(SUM('Test Sample Data'!H$2:H$97)&gt;10,IF(AND(ISNUMBER('Test Sample Data'!H24),'Test Sample Data'!H24&lt;$B25, 'Test Sample Data'!H24&gt;0),'Test Sample Data'!H24,$B25),""))</f>
        <v/>
      </c>
      <c r="W25" s="29" t="str">
        <f>IF('Test Sample Data'!I24="","",IF(SUM('Test Sample Data'!I$2:I$97)&gt;10,IF(AND(ISNUMBER('Test Sample Data'!I24),'Test Sample Data'!I24&lt;$B25, 'Test Sample Data'!I24&gt;0),'Test Sample Data'!I24,$B25),""))</f>
        <v/>
      </c>
      <c r="X25" s="29" t="str">
        <f>IF('Test Sample Data'!J24="","",IF(SUM('Test Sample Data'!J$2:J$97)&gt;10,IF(AND(ISNUMBER('Test Sample Data'!J24),'Test Sample Data'!J24&lt;$B25, 'Test Sample Data'!J24&gt;0),'Test Sample Data'!J24,$B25),""))</f>
        <v/>
      </c>
      <c r="Y25" s="29" t="str">
        <f>IF('Test Sample Data'!K24="","",IF(SUM('Test Sample Data'!K$2:K$97)&gt;10,IF(AND(ISNUMBER('Test Sample Data'!K24),'Test Sample Data'!K24&lt;$B25, 'Test Sample Data'!K24&gt;0),'Test Sample Data'!K24,$B25),""))</f>
        <v/>
      </c>
      <c r="Z25" s="29" t="str">
        <f>IF('Test Sample Data'!L24="","",IF(SUM('Test Sample Data'!L$2:L$97)&gt;10,IF(AND(ISNUMBER('Test Sample Data'!L24),'Test Sample Data'!L24&lt;$B25, 'Test Sample Data'!L24&gt;0),'Test Sample Data'!L24,$B25),""))</f>
        <v/>
      </c>
      <c r="AA25" s="29" t="str">
        <f>IF('Test Sample Data'!M24="","",IF(SUM('Test Sample Data'!M$2:M$97)&gt;10,IF(AND(ISNUMBER('Test Sample Data'!M24),'Test Sample Data'!M24&lt;$B25, 'Test Sample Data'!M24&gt;0),'Test Sample Data'!M24,$B25),""))</f>
        <v/>
      </c>
      <c r="AB25" s="29" t="str">
        <f>IF('Test Sample Data'!N24="","",IF(SUM('Test Sample Data'!N$2:N$97)&gt;10,IF(AND(ISNUMBER('Test Sample Data'!N24),'Test Sample Data'!N24&lt;$B25, 'Test Sample Data'!N24&gt;0),'Test Sample Data'!N24,$B25),""))</f>
        <v/>
      </c>
      <c r="AC25" s="29" t="str">
        <f>IF('Test Sample Data'!O24="","",IF(SUM('Test Sample Data'!O$2:O$97)&gt;10,IF(AND(ISNUMBER('Test Sample Data'!O24),'Test Sample Data'!O24&lt;$B25, 'Test Sample Data'!O24&gt;0),'Test Sample Data'!O24,$B25),""))</f>
        <v/>
      </c>
      <c r="AE25" s="4" t="s">
        <v>4766</v>
      </c>
      <c r="AF25" s="4">
        <f t="shared" si="3"/>
        <v>9</v>
      </c>
      <c r="AG25" s="4">
        <f t="shared" si="4"/>
        <v>9</v>
      </c>
      <c r="AH25" s="4" t="str">
        <f t="shared" si="5"/>
        <v/>
      </c>
      <c r="AI25" s="4" t="str">
        <f t="shared" si="6"/>
        <v/>
      </c>
      <c r="AJ25" s="4" t="str">
        <f t="shared" si="7"/>
        <v/>
      </c>
      <c r="AK25" s="4" t="str">
        <f t="shared" si="8"/>
        <v/>
      </c>
      <c r="AL25" s="4" t="str">
        <f t="shared" si="9"/>
        <v/>
      </c>
      <c r="AM25" s="4" t="str">
        <f t="shared" si="10"/>
        <v/>
      </c>
      <c r="AN25" s="4" t="str">
        <f t="shared" si="11"/>
        <v/>
      </c>
      <c r="AO25" s="4" t="str">
        <f t="shared" si="12"/>
        <v/>
      </c>
      <c r="AP25" s="4" t="str">
        <f t="shared" si="13"/>
        <v/>
      </c>
      <c r="AQ25" s="4" t="str">
        <f t="shared" si="14"/>
        <v/>
      </c>
      <c r="AR25" s="4">
        <f t="shared" si="15"/>
        <v>0</v>
      </c>
      <c r="AS25" s="4">
        <f t="shared" si="16"/>
        <v>9</v>
      </c>
      <c r="AU25" s="4" t="s">
        <v>4766</v>
      </c>
      <c r="AV25" s="4">
        <f t="shared" si="17"/>
        <v>8.4699999999999989</v>
      </c>
      <c r="AW25" s="4">
        <f t="shared" si="18"/>
        <v>9</v>
      </c>
      <c r="AX25" s="4" t="str">
        <f t="shared" si="19"/>
        <v/>
      </c>
      <c r="AY25" s="4" t="str">
        <f t="shared" si="20"/>
        <v/>
      </c>
      <c r="AZ25" s="4" t="str">
        <f t="shared" si="21"/>
        <v/>
      </c>
      <c r="BA25" s="4" t="str">
        <f t="shared" si="22"/>
        <v/>
      </c>
      <c r="BB25" s="4" t="str">
        <f t="shared" si="23"/>
        <v/>
      </c>
      <c r="BC25" s="4" t="str">
        <f t="shared" si="24"/>
        <v/>
      </c>
      <c r="BD25" s="4" t="str">
        <f t="shared" si="25"/>
        <v/>
      </c>
      <c r="BE25" s="4" t="str">
        <f t="shared" si="26"/>
        <v/>
      </c>
      <c r="BF25" s="4" t="str">
        <f t="shared" si="27"/>
        <v/>
      </c>
      <c r="BG25" s="4" t="str">
        <f t="shared" si="28"/>
        <v/>
      </c>
      <c r="BI25" s="4" t="s">
        <v>4766</v>
      </c>
      <c r="BJ25" s="4">
        <f t="shared" si="29"/>
        <v>8.4699999999999989</v>
      </c>
      <c r="BK25" s="4">
        <f t="shared" si="30"/>
        <v>9</v>
      </c>
      <c r="BL25" s="4" t="str">
        <f t="shared" si="31"/>
        <v/>
      </c>
      <c r="BM25" s="4" t="str">
        <f t="shared" si="32"/>
        <v/>
      </c>
      <c r="BN25" s="4" t="str">
        <f t="shared" si="33"/>
        <v/>
      </c>
      <c r="BO25" s="4" t="str">
        <f t="shared" si="34"/>
        <v/>
      </c>
      <c r="BP25" s="4" t="str">
        <f t="shared" si="35"/>
        <v/>
      </c>
      <c r="BQ25" s="4" t="str">
        <f t="shared" si="36"/>
        <v/>
      </c>
      <c r="BR25" s="4" t="str">
        <f t="shared" si="37"/>
        <v/>
      </c>
      <c r="BS25" s="4" t="str">
        <f t="shared" si="38"/>
        <v/>
      </c>
      <c r="BT25" s="4" t="str">
        <f t="shared" si="39"/>
        <v/>
      </c>
      <c r="BU25" s="4" t="str">
        <f t="shared" si="40"/>
        <v/>
      </c>
      <c r="BV25" s="4">
        <f t="shared" si="41"/>
        <v>1.1200000000000001</v>
      </c>
      <c r="BW25" s="4">
        <f t="shared" si="42"/>
        <v>8.74</v>
      </c>
      <c r="BY25" s="4" t="s">
        <v>4766</v>
      </c>
      <c r="BZ25" s="4">
        <f t="shared" si="43"/>
        <v>-0.27000000000000135</v>
      </c>
      <c r="CA25" s="4">
        <f t="shared" si="44"/>
        <v>0.25999999999999979</v>
      </c>
      <c r="CB25" s="4" t="str">
        <f t="shared" si="45"/>
        <v/>
      </c>
      <c r="CC25" s="4" t="str">
        <f t="shared" si="46"/>
        <v/>
      </c>
      <c r="CD25" s="4" t="str">
        <f t="shared" si="47"/>
        <v/>
      </c>
      <c r="CE25" s="4" t="str">
        <f t="shared" si="48"/>
        <v/>
      </c>
      <c r="CF25" s="4" t="str">
        <f t="shared" si="49"/>
        <v/>
      </c>
      <c r="CG25" s="4" t="str">
        <f t="shared" si="50"/>
        <v/>
      </c>
      <c r="CH25" s="4" t="str">
        <f t="shared" si="51"/>
        <v/>
      </c>
      <c r="CI25" s="4" t="str">
        <f t="shared" si="52"/>
        <v/>
      </c>
      <c r="CJ25" s="4" t="str">
        <f t="shared" si="53"/>
        <v/>
      </c>
      <c r="CK25" s="4" t="str">
        <f t="shared" si="54"/>
        <v/>
      </c>
      <c r="CM25" s="4" t="s">
        <v>4766</v>
      </c>
      <c r="CN25" s="4" t="str">
        <f>IF(ISNUMBER(BZ25), IF($BV25&gt;VLOOKUP('Gene Table'!$G$2,'Array Content'!$A$2:$B$3,2,FALSE),IF(BZ25&lt;-$BV25,"mutant","WT"),IF(BZ25&lt;-VLOOKUP('Gene Table'!$G$2,'Array Content'!$A$2:$B$3,2,FALSE),"Mutant","WT")),"")</f>
        <v>WT</v>
      </c>
      <c r="CO25" s="4" t="str">
        <f>IF(ISNUMBER(CA25), IF($BV25&gt;VLOOKUP('Gene Table'!$G$2,'Array Content'!$A$2:$B$3,2,FALSE),IF(CA25&lt;-$BV25,"mutant","WT"),IF(CA25&lt;-VLOOKUP('Gene Table'!$G$2,'Array Content'!$A$2:$B$3,2,FALSE),"Mutant","WT")),"")</f>
        <v>WT</v>
      </c>
      <c r="CP25" s="4" t="str">
        <f>IF(ISNUMBER(CB25), IF($BV25&gt;VLOOKUP('Gene Table'!$G$2,'Array Content'!$A$2:$B$3,2,FALSE),IF(CB25&lt;-$BV25,"mutant","WT"),IF(CB25&lt;-VLOOKUP('Gene Table'!$G$2,'Array Content'!$A$2:$B$3,2,FALSE),"Mutant","WT")),"")</f>
        <v/>
      </c>
      <c r="CQ25" s="4" t="str">
        <f>IF(ISNUMBER(CC25), IF($BV25&gt;VLOOKUP('Gene Table'!$G$2,'Array Content'!$A$2:$B$3,2,FALSE),IF(CC25&lt;-$BV25,"mutant","WT"),IF(CC25&lt;-VLOOKUP('Gene Table'!$G$2,'Array Content'!$A$2:$B$3,2,FALSE),"Mutant","WT")),"")</f>
        <v/>
      </c>
      <c r="CR25" s="4" t="str">
        <f>IF(ISNUMBER(CD25), IF($BV25&gt;VLOOKUP('Gene Table'!$G$2,'Array Content'!$A$2:$B$3,2,FALSE),IF(CD25&lt;-$BV25,"mutant","WT"),IF(CD25&lt;-VLOOKUP('Gene Table'!$G$2,'Array Content'!$A$2:$B$3,2,FALSE),"Mutant","WT")),"")</f>
        <v/>
      </c>
      <c r="CS25" s="4" t="str">
        <f>IF(ISNUMBER(CE25), IF($BV25&gt;VLOOKUP('Gene Table'!$G$2,'Array Content'!$A$2:$B$3,2,FALSE),IF(CE25&lt;-$BV25,"mutant","WT"),IF(CE25&lt;-VLOOKUP('Gene Table'!$G$2,'Array Content'!$A$2:$B$3,2,FALSE),"Mutant","WT")),"")</f>
        <v/>
      </c>
      <c r="CT25" s="4" t="str">
        <f>IF(ISNUMBER(CF25), IF($BV25&gt;VLOOKUP('Gene Table'!$G$2,'Array Content'!$A$2:$B$3,2,FALSE),IF(CF25&lt;-$BV25,"mutant","WT"),IF(CF25&lt;-VLOOKUP('Gene Table'!$G$2,'Array Content'!$A$2:$B$3,2,FALSE),"Mutant","WT")),"")</f>
        <v/>
      </c>
      <c r="CU25" s="4" t="str">
        <f>IF(ISNUMBER(CG25), IF($BV25&gt;VLOOKUP('Gene Table'!$G$2,'Array Content'!$A$2:$B$3,2,FALSE),IF(CG25&lt;-$BV25,"mutant","WT"),IF(CG25&lt;-VLOOKUP('Gene Table'!$G$2,'Array Content'!$A$2:$B$3,2,FALSE),"Mutant","WT")),"")</f>
        <v/>
      </c>
      <c r="CV25" s="4" t="str">
        <f>IF(ISNUMBER(CH25), IF($BV25&gt;VLOOKUP('Gene Table'!$G$2,'Array Content'!$A$2:$B$3,2,FALSE),IF(CH25&lt;-$BV25,"mutant","WT"),IF(CH25&lt;-VLOOKUP('Gene Table'!$G$2,'Array Content'!$A$2:$B$3,2,FALSE),"Mutant","WT")),"")</f>
        <v/>
      </c>
      <c r="CW25" s="4" t="str">
        <f>IF(ISNUMBER(CI25), IF($BV25&gt;VLOOKUP('Gene Table'!$G$2,'Array Content'!$A$2:$B$3,2,FALSE),IF(CI25&lt;-$BV25,"mutant","WT"),IF(CI25&lt;-VLOOKUP('Gene Table'!$G$2,'Array Content'!$A$2:$B$3,2,FALSE),"Mutant","WT")),"")</f>
        <v/>
      </c>
      <c r="CX25" s="4" t="str">
        <f>IF(ISNUMBER(CJ25), IF($BV25&gt;VLOOKUP('Gene Table'!$G$2,'Array Content'!$A$2:$B$3,2,FALSE),IF(CJ25&lt;-$BV25,"mutant","WT"),IF(CJ25&lt;-VLOOKUP('Gene Table'!$G$2,'Array Content'!$A$2:$B$3,2,FALSE),"Mutant","WT")),"")</f>
        <v/>
      </c>
      <c r="CY25" s="4" t="str">
        <f>IF(ISNUMBER(CK25), IF($BV25&gt;VLOOKUP('Gene Table'!$G$2,'Array Content'!$A$2:$B$3,2,FALSE),IF(CK25&lt;-$BV25,"mutant","WT"),IF(CK25&lt;-VLOOKUP('Gene Table'!$G$2,'Array Content'!$A$2:$B$3,2,FALSE),"Mutant","WT")),"")</f>
        <v/>
      </c>
      <c r="DA25" s="4" t="s">
        <v>4766</v>
      </c>
      <c r="DB25" s="4">
        <f t="shared" si="55"/>
        <v>-0.53000000000000114</v>
      </c>
      <c r="DC25" s="4">
        <f t="shared" si="56"/>
        <v>0</v>
      </c>
      <c r="DD25" s="4" t="str">
        <f t="shared" si="57"/>
        <v/>
      </c>
      <c r="DE25" s="4" t="str">
        <f t="shared" si="58"/>
        <v/>
      </c>
      <c r="DF25" s="4" t="str">
        <f t="shared" si="59"/>
        <v/>
      </c>
      <c r="DG25" s="4" t="str">
        <f t="shared" si="60"/>
        <v/>
      </c>
      <c r="DH25" s="4" t="str">
        <f t="shared" si="61"/>
        <v/>
      </c>
      <c r="DI25" s="4" t="str">
        <f t="shared" si="62"/>
        <v/>
      </c>
      <c r="DJ25" s="4" t="str">
        <f t="shared" si="63"/>
        <v/>
      </c>
      <c r="DK25" s="4" t="str">
        <f t="shared" si="64"/>
        <v/>
      </c>
      <c r="DL25" s="4" t="str">
        <f t="shared" si="65"/>
        <v/>
      </c>
      <c r="DM25" s="4" t="str">
        <f t="shared" si="66"/>
        <v/>
      </c>
      <c r="DO25" s="4" t="s">
        <v>4766</v>
      </c>
      <c r="DP25" s="4" t="str">
        <f>IF(ISNUMBER(DB25), IF($AR25&gt;VLOOKUP('Gene Table'!$G$2,'Array Content'!$A$2:$B$3,2,FALSE),IF(DB25&lt;-$AR25,"mutant","WT"),IF(DB25&lt;-VLOOKUP('Gene Table'!$G$2,'Array Content'!$A$2:$B$3,2,FALSE),"Mutant","WT")),"")</f>
        <v>WT</v>
      </c>
      <c r="DQ25" s="4" t="str">
        <f>IF(ISNUMBER(DC25), IF($AR25&gt;VLOOKUP('Gene Table'!$G$2,'Array Content'!$A$2:$B$3,2,FALSE),IF(DC25&lt;-$AR25,"mutant","WT"),IF(DC25&lt;-VLOOKUP('Gene Table'!$G$2,'Array Content'!$A$2:$B$3,2,FALSE),"Mutant","WT")),"")</f>
        <v>WT</v>
      </c>
      <c r="DR25" s="4" t="str">
        <f>IF(ISNUMBER(DD25), IF($AR25&gt;VLOOKUP('Gene Table'!$G$2,'Array Content'!$A$2:$B$3,2,FALSE),IF(DD25&lt;-$AR25,"mutant","WT"),IF(DD25&lt;-VLOOKUP('Gene Table'!$G$2,'Array Content'!$A$2:$B$3,2,FALSE),"Mutant","WT")),"")</f>
        <v/>
      </c>
      <c r="DS25" s="4" t="str">
        <f>IF(ISNUMBER(DE25), IF($AR25&gt;VLOOKUP('Gene Table'!$G$2,'Array Content'!$A$2:$B$3,2,FALSE),IF(DE25&lt;-$AR25,"mutant","WT"),IF(DE25&lt;-VLOOKUP('Gene Table'!$G$2,'Array Content'!$A$2:$B$3,2,FALSE),"Mutant","WT")),"")</f>
        <v/>
      </c>
      <c r="DT25" s="4" t="str">
        <f>IF(ISNUMBER(DF25), IF($AR25&gt;VLOOKUP('Gene Table'!$G$2,'Array Content'!$A$2:$B$3,2,FALSE),IF(DF25&lt;-$AR25,"mutant","WT"),IF(DF25&lt;-VLOOKUP('Gene Table'!$G$2,'Array Content'!$A$2:$B$3,2,FALSE),"Mutant","WT")),"")</f>
        <v/>
      </c>
      <c r="DU25" s="4" t="str">
        <f>IF(ISNUMBER(DG25), IF($AR25&gt;VLOOKUP('Gene Table'!$G$2,'Array Content'!$A$2:$B$3,2,FALSE),IF(DG25&lt;-$AR25,"mutant","WT"),IF(DG25&lt;-VLOOKUP('Gene Table'!$G$2,'Array Content'!$A$2:$B$3,2,FALSE),"Mutant","WT")),"")</f>
        <v/>
      </c>
      <c r="DV25" s="4" t="str">
        <f>IF(ISNUMBER(DH25), IF($AR25&gt;VLOOKUP('Gene Table'!$G$2,'Array Content'!$A$2:$B$3,2,FALSE),IF(DH25&lt;-$AR25,"mutant","WT"),IF(DH25&lt;-VLOOKUP('Gene Table'!$G$2,'Array Content'!$A$2:$B$3,2,FALSE),"Mutant","WT")),"")</f>
        <v/>
      </c>
      <c r="DW25" s="4" t="str">
        <f>IF(ISNUMBER(DI25), IF($AR25&gt;VLOOKUP('Gene Table'!$G$2,'Array Content'!$A$2:$B$3,2,FALSE),IF(DI25&lt;-$AR25,"mutant","WT"),IF(DI25&lt;-VLOOKUP('Gene Table'!$G$2,'Array Content'!$A$2:$B$3,2,FALSE),"Mutant","WT")),"")</f>
        <v/>
      </c>
      <c r="DX25" s="4" t="str">
        <f>IF(ISNUMBER(DJ25), IF($AR25&gt;VLOOKUP('Gene Table'!$G$2,'Array Content'!$A$2:$B$3,2,FALSE),IF(DJ25&lt;-$AR25,"mutant","WT"),IF(DJ25&lt;-VLOOKUP('Gene Table'!$G$2,'Array Content'!$A$2:$B$3,2,FALSE),"Mutant","WT")),"")</f>
        <v/>
      </c>
      <c r="DY25" s="4" t="str">
        <f>IF(ISNUMBER(DK25), IF($AR25&gt;VLOOKUP('Gene Table'!$G$2,'Array Content'!$A$2:$B$3,2,FALSE),IF(DK25&lt;-$AR25,"mutant","WT"),IF(DK25&lt;-VLOOKUP('Gene Table'!$G$2,'Array Content'!$A$2:$B$3,2,FALSE),"Mutant","WT")),"")</f>
        <v/>
      </c>
      <c r="DZ25" s="4" t="str">
        <f>IF(ISNUMBER(DL25), IF($AR25&gt;VLOOKUP('Gene Table'!$G$2,'Array Content'!$A$2:$B$3,2,FALSE),IF(DL25&lt;-$AR25,"mutant","WT"),IF(DL25&lt;-VLOOKUP('Gene Table'!$G$2,'Array Content'!$A$2:$B$3,2,FALSE),"Mutant","WT")),"")</f>
        <v/>
      </c>
      <c r="EA25" s="4" t="str">
        <f>IF(ISNUMBER(DM25), IF($AR25&gt;VLOOKUP('Gene Table'!$G$2,'Array Content'!$A$2:$B$3,2,FALSE),IF(DM25&lt;-$AR25,"mutant","WT"),IF(DM25&lt;-VLOOKUP('Gene Table'!$G$2,'Array Content'!$A$2:$B$3,2,FALSE),"Mutant","WT")),"")</f>
        <v/>
      </c>
      <c r="EC25" s="4" t="s">
        <v>4766</v>
      </c>
      <c r="ED25" s="4" t="str">
        <f>IF('Gene Table'!$D25="copy number",D25,"")</f>
        <v/>
      </c>
      <c r="EE25" s="4" t="str">
        <f>IF('Gene Table'!$D25="copy number",E25,"")</f>
        <v/>
      </c>
      <c r="EF25" s="4" t="str">
        <f>IF('Gene Table'!$D25="copy number",F25,"")</f>
        <v/>
      </c>
      <c r="EG25" s="4" t="str">
        <f>IF('Gene Table'!$D25="copy number",G25,"")</f>
        <v/>
      </c>
      <c r="EH25" s="4" t="str">
        <f>IF('Gene Table'!$D25="copy number",H25,"")</f>
        <v/>
      </c>
      <c r="EI25" s="4" t="str">
        <f>IF('Gene Table'!$D25="copy number",I25,"")</f>
        <v/>
      </c>
      <c r="EJ25" s="4" t="str">
        <f>IF('Gene Table'!$D25="copy number",J25,"")</f>
        <v/>
      </c>
      <c r="EK25" s="4" t="str">
        <f>IF('Gene Table'!$D25="copy number",K25,"")</f>
        <v/>
      </c>
      <c r="EL25" s="4" t="str">
        <f>IF('Gene Table'!$D25="copy number",L25,"")</f>
        <v/>
      </c>
      <c r="EM25" s="4" t="str">
        <f>IF('Gene Table'!$D25="copy number",M25,"")</f>
        <v/>
      </c>
      <c r="EN25" s="4" t="str">
        <f>IF('Gene Table'!$D25="copy number",N25,"")</f>
        <v/>
      </c>
      <c r="EO25" s="4" t="str">
        <f>IF('Gene Table'!$D25="copy number",O25,"")</f>
        <v/>
      </c>
      <c r="EQ25" s="4" t="s">
        <v>4766</v>
      </c>
      <c r="ER25" s="4" t="str">
        <f>IF('Gene Table'!$D25="copy number",R25,"")</f>
        <v/>
      </c>
      <c r="ES25" s="4" t="str">
        <f>IF('Gene Table'!$D25="copy number",S25,"")</f>
        <v/>
      </c>
      <c r="ET25" s="4" t="str">
        <f>IF('Gene Table'!$D25="copy number",T25,"")</f>
        <v/>
      </c>
      <c r="EU25" s="4" t="str">
        <f>IF('Gene Table'!$D25="copy number",U25,"")</f>
        <v/>
      </c>
      <c r="EV25" s="4" t="str">
        <f>IF('Gene Table'!$D25="copy number",V25,"")</f>
        <v/>
      </c>
      <c r="EW25" s="4" t="str">
        <f>IF('Gene Table'!$D25="copy number",W25,"")</f>
        <v/>
      </c>
      <c r="EX25" s="4" t="str">
        <f>IF('Gene Table'!$D25="copy number",X25,"")</f>
        <v/>
      </c>
      <c r="EY25" s="4" t="str">
        <f>IF('Gene Table'!$D25="copy number",Y25,"")</f>
        <v/>
      </c>
      <c r="EZ25" s="4" t="str">
        <f>IF('Gene Table'!$D25="copy number",Z25,"")</f>
        <v/>
      </c>
      <c r="FA25" s="4" t="str">
        <f>IF('Gene Table'!$D25="copy number",AA25,"")</f>
        <v/>
      </c>
      <c r="FB25" s="4" t="str">
        <f>IF('Gene Table'!$D25="copy number",AB25,"")</f>
        <v/>
      </c>
      <c r="FC25" s="4" t="str">
        <f>IF('Gene Table'!$D25="copy number",AC25,"")</f>
        <v/>
      </c>
      <c r="FE25" s="4" t="s">
        <v>4766</v>
      </c>
      <c r="FF25" s="4" t="str">
        <f>IF('Gene Table'!$C25="SMPC",D25,"")</f>
        <v/>
      </c>
      <c r="FG25" s="4" t="str">
        <f>IF('Gene Table'!$C25="SMPC",E25,"")</f>
        <v/>
      </c>
      <c r="FH25" s="4" t="str">
        <f>IF('Gene Table'!$C25="SMPC",F25,"")</f>
        <v/>
      </c>
      <c r="FI25" s="4" t="str">
        <f>IF('Gene Table'!$C25="SMPC",G25,"")</f>
        <v/>
      </c>
      <c r="FJ25" s="4" t="str">
        <f>IF('Gene Table'!$C25="SMPC",H25,"")</f>
        <v/>
      </c>
      <c r="FK25" s="4" t="str">
        <f>IF('Gene Table'!$C25="SMPC",I25,"")</f>
        <v/>
      </c>
      <c r="FL25" s="4" t="str">
        <f>IF('Gene Table'!$C25="SMPC",J25,"")</f>
        <v/>
      </c>
      <c r="FM25" s="4" t="str">
        <f>IF('Gene Table'!$C25="SMPC",K25,"")</f>
        <v/>
      </c>
      <c r="FN25" s="4" t="str">
        <f>IF('Gene Table'!$C25="SMPC",L25,"")</f>
        <v/>
      </c>
      <c r="FO25" s="4" t="str">
        <f>IF('Gene Table'!$C25="SMPC",M25,"")</f>
        <v/>
      </c>
      <c r="FP25" s="4" t="str">
        <f>IF('Gene Table'!$C25="SMPC",N25,"")</f>
        <v/>
      </c>
      <c r="FQ25" s="4" t="str">
        <f>IF('Gene Table'!$C25="SMPC",O25,"")</f>
        <v/>
      </c>
      <c r="FS25" s="4" t="s">
        <v>4766</v>
      </c>
      <c r="FT25" s="4" t="str">
        <f>IF('Gene Table'!$C25="SMPC",R25,"")</f>
        <v/>
      </c>
      <c r="FU25" s="4" t="str">
        <f>IF('Gene Table'!$C25="SMPC",S25,"")</f>
        <v/>
      </c>
      <c r="FV25" s="4" t="str">
        <f>IF('Gene Table'!$C25="SMPC",T25,"")</f>
        <v/>
      </c>
      <c r="FW25" s="4" t="str">
        <f>IF('Gene Table'!$C25="SMPC",U25,"")</f>
        <v/>
      </c>
      <c r="FX25" s="4" t="str">
        <f>IF('Gene Table'!$C25="SMPC",V25,"")</f>
        <v/>
      </c>
      <c r="FY25" s="4" t="str">
        <f>IF('Gene Table'!$C25="SMPC",W25,"")</f>
        <v/>
      </c>
      <c r="FZ25" s="4" t="str">
        <f>IF('Gene Table'!$C25="SMPC",X25,"")</f>
        <v/>
      </c>
      <c r="GA25" s="4" t="str">
        <f>IF('Gene Table'!$C25="SMPC",Y25,"")</f>
        <v/>
      </c>
      <c r="GB25" s="4" t="str">
        <f>IF('Gene Table'!$C25="SMPC",Z25,"")</f>
        <v/>
      </c>
      <c r="GC25" s="4" t="str">
        <f>IF('Gene Table'!$C25="SMPC",AA25,"")</f>
        <v/>
      </c>
      <c r="GD25" s="4" t="str">
        <f>IF('Gene Table'!$C25="SMPC",AB25,"")</f>
        <v/>
      </c>
      <c r="GE25" s="4" t="str">
        <f>IF('Gene Table'!$C25="SMPC",AC25,"")</f>
        <v/>
      </c>
    </row>
    <row r="26" spans="1:187" ht="15" customHeight="1" x14ac:dyDescent="0.25">
      <c r="A26" s="4" t="str">
        <f>'Gene Table'!C26&amp;":"&amp;'Gene Table'!D26</f>
        <v>APC:c.4037C&gt;G</v>
      </c>
      <c r="B26" s="4">
        <f>IF('Gene Table'!$G$5="NO",IF(ISNUMBER(MATCH('Gene Table'!E26,'Array Content'!$M$2:$M$941,0)),VLOOKUP('Gene Table'!E26,'Array Content'!$M$2:$O$941,2,FALSE),35),IF('Gene Table'!$G$5="YES",IF(ISNUMBER(MATCH('Gene Table'!E26,'Array Content'!$M$2:$M$941,0)),VLOOKUP('Gene Table'!E26,'Array Content'!$M$2:$O$941,3,FALSE),35),"OOPS"))</f>
        <v>37</v>
      </c>
      <c r="C26" s="4" t="s">
        <v>4767</v>
      </c>
      <c r="D26" s="29">
        <f>IF('Control Sample Data'!D25="","",IF(SUM('Control Sample Data'!D$2:D$97)&gt;10,IF(AND(ISNUMBER('Control Sample Data'!D25),'Control Sample Data'!D25&lt;$B26, 'Control Sample Data'!D25&gt;0),'Control Sample Data'!D25,$B26),""))</f>
        <v>35</v>
      </c>
      <c r="E26" s="29">
        <f>IF('Control Sample Data'!E25="","",IF(SUM('Control Sample Data'!E$2:E$97)&gt;10,IF(AND(ISNUMBER('Control Sample Data'!E25),'Control Sample Data'!E25&lt;$B26, 'Control Sample Data'!E25&gt;0),'Control Sample Data'!E25,$B26),""))</f>
        <v>35</v>
      </c>
      <c r="F26" s="29" t="str">
        <f>IF('Control Sample Data'!F25="","",IF(SUM('Control Sample Data'!F$2:F$97)&gt;10,IF(AND(ISNUMBER('Control Sample Data'!F25),'Control Sample Data'!F25&lt;$B26, 'Control Sample Data'!F25&gt;0),'Control Sample Data'!F25,$B26),""))</f>
        <v/>
      </c>
      <c r="G26" s="29" t="str">
        <f>IF('Control Sample Data'!G25="","",IF(SUM('Control Sample Data'!G$2:G$97)&gt;10,IF(AND(ISNUMBER('Control Sample Data'!G25),'Control Sample Data'!G25&lt;$B26, 'Control Sample Data'!G25&gt;0),'Control Sample Data'!G25,$B26),""))</f>
        <v/>
      </c>
      <c r="H26" s="29" t="str">
        <f>IF('Control Sample Data'!H25="","",IF(SUM('Control Sample Data'!H$2:H$97)&gt;10,IF(AND(ISNUMBER('Control Sample Data'!H25),'Control Sample Data'!H25&lt;$B26, 'Control Sample Data'!H25&gt;0),'Control Sample Data'!H25,$B26),""))</f>
        <v/>
      </c>
      <c r="I26" s="29" t="str">
        <f>IF('Control Sample Data'!I25="","",IF(SUM('Control Sample Data'!I$2:I$97)&gt;10,IF(AND(ISNUMBER('Control Sample Data'!I25),'Control Sample Data'!I25&lt;$B26, 'Control Sample Data'!I25&gt;0),'Control Sample Data'!I25,$B26),""))</f>
        <v/>
      </c>
      <c r="J26" s="29" t="str">
        <f>IF('Control Sample Data'!J25="","",IF(SUM('Control Sample Data'!J$2:J$97)&gt;10,IF(AND(ISNUMBER('Control Sample Data'!J25),'Control Sample Data'!J25&lt;$B26, 'Control Sample Data'!J25&gt;0),'Control Sample Data'!J25,$B26),""))</f>
        <v/>
      </c>
      <c r="K26" s="29" t="str">
        <f>IF('Control Sample Data'!K25="","",IF(SUM('Control Sample Data'!K$2:K$97)&gt;10,IF(AND(ISNUMBER('Control Sample Data'!K25),'Control Sample Data'!K25&lt;$B26, 'Control Sample Data'!K25&gt;0),'Control Sample Data'!K25,$B26),""))</f>
        <v/>
      </c>
      <c r="L26" s="29" t="str">
        <f>IF('Control Sample Data'!L25="","",IF(SUM('Control Sample Data'!L$2:L$97)&gt;10,IF(AND(ISNUMBER('Control Sample Data'!L25),'Control Sample Data'!L25&lt;$B26, 'Control Sample Data'!L25&gt;0),'Control Sample Data'!L25,$B26),""))</f>
        <v/>
      </c>
      <c r="M26" s="29" t="str">
        <f>IF('Control Sample Data'!M25="","",IF(SUM('Control Sample Data'!M$2:M$97)&gt;10,IF(AND(ISNUMBER('Control Sample Data'!M25),'Control Sample Data'!M25&lt;$B26, 'Control Sample Data'!M25&gt;0),'Control Sample Data'!M25,$B26),""))</f>
        <v/>
      </c>
      <c r="N26" s="29" t="str">
        <f>IF('Control Sample Data'!N25="","",IF(SUM('Control Sample Data'!N$2:N$97)&gt;10,IF(AND(ISNUMBER('Control Sample Data'!N25),'Control Sample Data'!N25&lt;$B26, 'Control Sample Data'!N25&gt;0),'Control Sample Data'!N25,$B26),""))</f>
        <v/>
      </c>
      <c r="O26" s="29" t="str">
        <f>IF('Control Sample Data'!O25="","",IF(SUM('Control Sample Data'!O$2:O$97)&gt;10,IF(AND(ISNUMBER('Control Sample Data'!O25),'Control Sample Data'!O25&lt;$B26, 'Control Sample Data'!O25&gt;0),'Control Sample Data'!O25,$B26),""))</f>
        <v/>
      </c>
      <c r="Q26" s="4" t="s">
        <v>4767</v>
      </c>
      <c r="R26" s="29">
        <f>IF('Test Sample Data'!D25="","",IF(SUM('Test Sample Data'!D$2:D$97)&gt;10,IF(AND(ISNUMBER('Test Sample Data'!D25),'Test Sample Data'!D25&lt;$B26, 'Test Sample Data'!D25&gt;0),'Test Sample Data'!D25,$B26),""))</f>
        <v>35</v>
      </c>
      <c r="S26" s="29">
        <f>IF('Test Sample Data'!E25="","",IF(SUM('Test Sample Data'!E$2:E$97)&gt;10,IF(AND(ISNUMBER('Test Sample Data'!E25),'Test Sample Data'!E25&lt;$B26, 'Test Sample Data'!E25&gt;0),'Test Sample Data'!E25,$B26),""))</f>
        <v>35</v>
      </c>
      <c r="T26" s="29" t="str">
        <f>IF('Test Sample Data'!F25="","",IF(SUM('Test Sample Data'!F$2:F$97)&gt;10,IF(AND(ISNUMBER('Test Sample Data'!F25),'Test Sample Data'!F25&lt;$B26, 'Test Sample Data'!F25&gt;0),'Test Sample Data'!F25,$B26),""))</f>
        <v/>
      </c>
      <c r="U26" s="29" t="str">
        <f>IF('Test Sample Data'!G25="","",IF(SUM('Test Sample Data'!G$2:G$97)&gt;10,IF(AND(ISNUMBER('Test Sample Data'!G25),'Test Sample Data'!G25&lt;$B26, 'Test Sample Data'!G25&gt;0),'Test Sample Data'!G25,$B26),""))</f>
        <v/>
      </c>
      <c r="V26" s="29" t="str">
        <f>IF('Test Sample Data'!H25="","",IF(SUM('Test Sample Data'!H$2:H$97)&gt;10,IF(AND(ISNUMBER('Test Sample Data'!H25),'Test Sample Data'!H25&lt;$B26, 'Test Sample Data'!H25&gt;0),'Test Sample Data'!H25,$B26),""))</f>
        <v/>
      </c>
      <c r="W26" s="29" t="str">
        <f>IF('Test Sample Data'!I25="","",IF(SUM('Test Sample Data'!I$2:I$97)&gt;10,IF(AND(ISNUMBER('Test Sample Data'!I25),'Test Sample Data'!I25&lt;$B26, 'Test Sample Data'!I25&gt;0),'Test Sample Data'!I25,$B26),""))</f>
        <v/>
      </c>
      <c r="X26" s="29" t="str">
        <f>IF('Test Sample Data'!J25="","",IF(SUM('Test Sample Data'!J$2:J$97)&gt;10,IF(AND(ISNUMBER('Test Sample Data'!J25),'Test Sample Data'!J25&lt;$B26, 'Test Sample Data'!J25&gt;0),'Test Sample Data'!J25,$B26),""))</f>
        <v/>
      </c>
      <c r="Y26" s="29" t="str">
        <f>IF('Test Sample Data'!K25="","",IF(SUM('Test Sample Data'!K$2:K$97)&gt;10,IF(AND(ISNUMBER('Test Sample Data'!K25),'Test Sample Data'!K25&lt;$B26, 'Test Sample Data'!K25&gt;0),'Test Sample Data'!K25,$B26),""))</f>
        <v/>
      </c>
      <c r="Z26" s="29" t="str">
        <f>IF('Test Sample Data'!L25="","",IF(SUM('Test Sample Data'!L$2:L$97)&gt;10,IF(AND(ISNUMBER('Test Sample Data'!L25),'Test Sample Data'!L25&lt;$B26, 'Test Sample Data'!L25&gt;0),'Test Sample Data'!L25,$B26),""))</f>
        <v/>
      </c>
      <c r="AA26" s="29" t="str">
        <f>IF('Test Sample Data'!M25="","",IF(SUM('Test Sample Data'!M$2:M$97)&gt;10,IF(AND(ISNUMBER('Test Sample Data'!M25),'Test Sample Data'!M25&lt;$B26, 'Test Sample Data'!M25&gt;0),'Test Sample Data'!M25,$B26),""))</f>
        <v/>
      </c>
      <c r="AB26" s="29" t="str">
        <f>IF('Test Sample Data'!N25="","",IF(SUM('Test Sample Data'!N$2:N$97)&gt;10,IF(AND(ISNUMBER('Test Sample Data'!N25),'Test Sample Data'!N25&lt;$B26, 'Test Sample Data'!N25&gt;0),'Test Sample Data'!N25,$B26),""))</f>
        <v/>
      </c>
      <c r="AC26" s="29" t="str">
        <f>IF('Test Sample Data'!O25="","",IF(SUM('Test Sample Data'!O$2:O$97)&gt;10,IF(AND(ISNUMBER('Test Sample Data'!O25),'Test Sample Data'!O25&lt;$B26, 'Test Sample Data'!O25&gt;0),'Test Sample Data'!O25,$B26),""))</f>
        <v/>
      </c>
      <c r="AE26" s="4" t="s">
        <v>4767</v>
      </c>
      <c r="AF26" s="4">
        <f t="shared" si="3"/>
        <v>9</v>
      </c>
      <c r="AG26" s="4">
        <f t="shared" si="4"/>
        <v>9</v>
      </c>
      <c r="AH26" s="4" t="str">
        <f t="shared" si="5"/>
        <v/>
      </c>
      <c r="AI26" s="4" t="str">
        <f t="shared" si="6"/>
        <v/>
      </c>
      <c r="AJ26" s="4" t="str">
        <f t="shared" si="7"/>
        <v/>
      </c>
      <c r="AK26" s="4" t="str">
        <f t="shared" si="8"/>
        <v/>
      </c>
      <c r="AL26" s="4" t="str">
        <f t="shared" si="9"/>
        <v/>
      </c>
      <c r="AM26" s="4" t="str">
        <f t="shared" si="10"/>
        <v/>
      </c>
      <c r="AN26" s="4" t="str">
        <f t="shared" si="11"/>
        <v/>
      </c>
      <c r="AO26" s="4" t="str">
        <f t="shared" si="12"/>
        <v/>
      </c>
      <c r="AP26" s="4" t="str">
        <f t="shared" si="13"/>
        <v/>
      </c>
      <c r="AQ26" s="4" t="str">
        <f t="shared" si="14"/>
        <v/>
      </c>
      <c r="AR26" s="4">
        <f t="shared" si="15"/>
        <v>0</v>
      </c>
      <c r="AS26" s="4">
        <f t="shared" si="16"/>
        <v>9</v>
      </c>
      <c r="AU26" s="4" t="s">
        <v>4767</v>
      </c>
      <c r="AV26" s="4">
        <f t="shared" si="17"/>
        <v>8.4699999999999989</v>
      </c>
      <c r="AW26" s="4">
        <f t="shared" si="18"/>
        <v>9</v>
      </c>
      <c r="AX26" s="4" t="str">
        <f t="shared" si="19"/>
        <v/>
      </c>
      <c r="AY26" s="4" t="str">
        <f t="shared" si="20"/>
        <v/>
      </c>
      <c r="AZ26" s="4" t="str">
        <f t="shared" si="21"/>
        <v/>
      </c>
      <c r="BA26" s="4" t="str">
        <f t="shared" si="22"/>
        <v/>
      </c>
      <c r="BB26" s="4" t="str">
        <f t="shared" si="23"/>
        <v/>
      </c>
      <c r="BC26" s="4" t="str">
        <f t="shared" si="24"/>
        <v/>
      </c>
      <c r="BD26" s="4" t="str">
        <f t="shared" si="25"/>
        <v/>
      </c>
      <c r="BE26" s="4" t="str">
        <f t="shared" si="26"/>
        <v/>
      </c>
      <c r="BF26" s="4" t="str">
        <f t="shared" si="27"/>
        <v/>
      </c>
      <c r="BG26" s="4" t="str">
        <f t="shared" si="28"/>
        <v/>
      </c>
      <c r="BI26" s="4" t="s">
        <v>4767</v>
      </c>
      <c r="BJ26" s="4">
        <f t="shared" si="29"/>
        <v>8.4699999999999989</v>
      </c>
      <c r="BK26" s="4">
        <f t="shared" si="30"/>
        <v>9</v>
      </c>
      <c r="BL26" s="4" t="str">
        <f t="shared" si="31"/>
        <v/>
      </c>
      <c r="BM26" s="4" t="str">
        <f t="shared" si="32"/>
        <v/>
      </c>
      <c r="BN26" s="4" t="str">
        <f t="shared" si="33"/>
        <v/>
      </c>
      <c r="BO26" s="4" t="str">
        <f t="shared" si="34"/>
        <v/>
      </c>
      <c r="BP26" s="4" t="str">
        <f t="shared" si="35"/>
        <v/>
      </c>
      <c r="BQ26" s="4" t="str">
        <f t="shared" si="36"/>
        <v/>
      </c>
      <c r="BR26" s="4" t="str">
        <f t="shared" si="37"/>
        <v/>
      </c>
      <c r="BS26" s="4" t="str">
        <f t="shared" si="38"/>
        <v/>
      </c>
      <c r="BT26" s="4" t="str">
        <f t="shared" si="39"/>
        <v/>
      </c>
      <c r="BU26" s="4" t="str">
        <f t="shared" si="40"/>
        <v/>
      </c>
      <c r="BV26" s="4">
        <f t="shared" si="41"/>
        <v>1.1200000000000001</v>
      </c>
      <c r="BW26" s="4">
        <f t="shared" si="42"/>
        <v>8.74</v>
      </c>
      <c r="BY26" s="4" t="s">
        <v>4767</v>
      </c>
      <c r="BZ26" s="4">
        <f t="shared" si="43"/>
        <v>-0.27000000000000135</v>
      </c>
      <c r="CA26" s="4">
        <f t="shared" si="44"/>
        <v>0.25999999999999979</v>
      </c>
      <c r="CB26" s="4" t="str">
        <f t="shared" si="45"/>
        <v/>
      </c>
      <c r="CC26" s="4" t="str">
        <f t="shared" si="46"/>
        <v/>
      </c>
      <c r="CD26" s="4" t="str">
        <f t="shared" si="47"/>
        <v/>
      </c>
      <c r="CE26" s="4" t="str">
        <f t="shared" si="48"/>
        <v/>
      </c>
      <c r="CF26" s="4" t="str">
        <f t="shared" si="49"/>
        <v/>
      </c>
      <c r="CG26" s="4" t="str">
        <f t="shared" si="50"/>
        <v/>
      </c>
      <c r="CH26" s="4" t="str">
        <f t="shared" si="51"/>
        <v/>
      </c>
      <c r="CI26" s="4" t="str">
        <f t="shared" si="52"/>
        <v/>
      </c>
      <c r="CJ26" s="4" t="str">
        <f t="shared" si="53"/>
        <v/>
      </c>
      <c r="CK26" s="4" t="str">
        <f t="shared" si="54"/>
        <v/>
      </c>
      <c r="CM26" s="4" t="s">
        <v>4767</v>
      </c>
      <c r="CN26" s="4" t="str">
        <f>IF(ISNUMBER(BZ26), IF($BV26&gt;VLOOKUP('Gene Table'!$G$2,'Array Content'!$A$2:$B$3,2,FALSE),IF(BZ26&lt;-$BV26,"mutant","WT"),IF(BZ26&lt;-VLOOKUP('Gene Table'!$G$2,'Array Content'!$A$2:$B$3,2,FALSE),"Mutant","WT")),"")</f>
        <v>WT</v>
      </c>
      <c r="CO26" s="4" t="str">
        <f>IF(ISNUMBER(CA26), IF($BV26&gt;VLOOKUP('Gene Table'!$G$2,'Array Content'!$A$2:$B$3,2,FALSE),IF(CA26&lt;-$BV26,"mutant","WT"),IF(CA26&lt;-VLOOKUP('Gene Table'!$G$2,'Array Content'!$A$2:$B$3,2,FALSE),"Mutant","WT")),"")</f>
        <v>WT</v>
      </c>
      <c r="CP26" s="4" t="str">
        <f>IF(ISNUMBER(CB26), IF($BV26&gt;VLOOKUP('Gene Table'!$G$2,'Array Content'!$A$2:$B$3,2,FALSE),IF(CB26&lt;-$BV26,"mutant","WT"),IF(CB26&lt;-VLOOKUP('Gene Table'!$G$2,'Array Content'!$A$2:$B$3,2,FALSE),"Mutant","WT")),"")</f>
        <v/>
      </c>
      <c r="CQ26" s="4" t="str">
        <f>IF(ISNUMBER(CC26), IF($BV26&gt;VLOOKUP('Gene Table'!$G$2,'Array Content'!$A$2:$B$3,2,FALSE),IF(CC26&lt;-$BV26,"mutant","WT"),IF(CC26&lt;-VLOOKUP('Gene Table'!$G$2,'Array Content'!$A$2:$B$3,2,FALSE),"Mutant","WT")),"")</f>
        <v/>
      </c>
      <c r="CR26" s="4" t="str">
        <f>IF(ISNUMBER(CD26), IF($BV26&gt;VLOOKUP('Gene Table'!$G$2,'Array Content'!$A$2:$B$3,2,FALSE),IF(CD26&lt;-$BV26,"mutant","WT"),IF(CD26&lt;-VLOOKUP('Gene Table'!$G$2,'Array Content'!$A$2:$B$3,2,FALSE),"Mutant","WT")),"")</f>
        <v/>
      </c>
      <c r="CS26" s="4" t="str">
        <f>IF(ISNUMBER(CE26), IF($BV26&gt;VLOOKUP('Gene Table'!$G$2,'Array Content'!$A$2:$B$3,2,FALSE),IF(CE26&lt;-$BV26,"mutant","WT"),IF(CE26&lt;-VLOOKUP('Gene Table'!$G$2,'Array Content'!$A$2:$B$3,2,FALSE),"Mutant","WT")),"")</f>
        <v/>
      </c>
      <c r="CT26" s="4" t="str">
        <f>IF(ISNUMBER(CF26), IF($BV26&gt;VLOOKUP('Gene Table'!$G$2,'Array Content'!$A$2:$B$3,2,FALSE),IF(CF26&lt;-$BV26,"mutant","WT"),IF(CF26&lt;-VLOOKUP('Gene Table'!$G$2,'Array Content'!$A$2:$B$3,2,FALSE),"Mutant","WT")),"")</f>
        <v/>
      </c>
      <c r="CU26" s="4" t="str">
        <f>IF(ISNUMBER(CG26), IF($BV26&gt;VLOOKUP('Gene Table'!$G$2,'Array Content'!$A$2:$B$3,2,FALSE),IF(CG26&lt;-$BV26,"mutant","WT"),IF(CG26&lt;-VLOOKUP('Gene Table'!$G$2,'Array Content'!$A$2:$B$3,2,FALSE),"Mutant","WT")),"")</f>
        <v/>
      </c>
      <c r="CV26" s="4" t="str">
        <f>IF(ISNUMBER(CH26), IF($BV26&gt;VLOOKUP('Gene Table'!$G$2,'Array Content'!$A$2:$B$3,2,FALSE),IF(CH26&lt;-$BV26,"mutant","WT"),IF(CH26&lt;-VLOOKUP('Gene Table'!$G$2,'Array Content'!$A$2:$B$3,2,FALSE),"Mutant","WT")),"")</f>
        <v/>
      </c>
      <c r="CW26" s="4" t="str">
        <f>IF(ISNUMBER(CI26), IF($BV26&gt;VLOOKUP('Gene Table'!$G$2,'Array Content'!$A$2:$B$3,2,FALSE),IF(CI26&lt;-$BV26,"mutant","WT"),IF(CI26&lt;-VLOOKUP('Gene Table'!$G$2,'Array Content'!$A$2:$B$3,2,FALSE),"Mutant","WT")),"")</f>
        <v/>
      </c>
      <c r="CX26" s="4" t="str">
        <f>IF(ISNUMBER(CJ26), IF($BV26&gt;VLOOKUP('Gene Table'!$G$2,'Array Content'!$A$2:$B$3,2,FALSE),IF(CJ26&lt;-$BV26,"mutant","WT"),IF(CJ26&lt;-VLOOKUP('Gene Table'!$G$2,'Array Content'!$A$2:$B$3,2,FALSE),"Mutant","WT")),"")</f>
        <v/>
      </c>
      <c r="CY26" s="4" t="str">
        <f>IF(ISNUMBER(CK26), IF($BV26&gt;VLOOKUP('Gene Table'!$G$2,'Array Content'!$A$2:$B$3,2,FALSE),IF(CK26&lt;-$BV26,"mutant","WT"),IF(CK26&lt;-VLOOKUP('Gene Table'!$G$2,'Array Content'!$A$2:$B$3,2,FALSE),"Mutant","WT")),"")</f>
        <v/>
      </c>
      <c r="DA26" s="4" t="s">
        <v>4767</v>
      </c>
      <c r="DB26" s="4">
        <f t="shared" si="55"/>
        <v>-0.53000000000000114</v>
      </c>
      <c r="DC26" s="4">
        <f t="shared" si="56"/>
        <v>0</v>
      </c>
      <c r="DD26" s="4" t="str">
        <f t="shared" si="57"/>
        <v/>
      </c>
      <c r="DE26" s="4" t="str">
        <f t="shared" si="58"/>
        <v/>
      </c>
      <c r="DF26" s="4" t="str">
        <f t="shared" si="59"/>
        <v/>
      </c>
      <c r="DG26" s="4" t="str">
        <f t="shared" si="60"/>
        <v/>
      </c>
      <c r="DH26" s="4" t="str">
        <f t="shared" si="61"/>
        <v/>
      </c>
      <c r="DI26" s="4" t="str">
        <f t="shared" si="62"/>
        <v/>
      </c>
      <c r="DJ26" s="4" t="str">
        <f t="shared" si="63"/>
        <v/>
      </c>
      <c r="DK26" s="4" t="str">
        <f t="shared" si="64"/>
        <v/>
      </c>
      <c r="DL26" s="4" t="str">
        <f t="shared" si="65"/>
        <v/>
      </c>
      <c r="DM26" s="4" t="str">
        <f t="shared" si="66"/>
        <v/>
      </c>
      <c r="DO26" s="4" t="s">
        <v>4767</v>
      </c>
      <c r="DP26" s="4" t="str">
        <f>IF(ISNUMBER(DB26), IF($AR26&gt;VLOOKUP('Gene Table'!$G$2,'Array Content'!$A$2:$B$3,2,FALSE),IF(DB26&lt;-$AR26,"mutant","WT"),IF(DB26&lt;-VLOOKUP('Gene Table'!$G$2,'Array Content'!$A$2:$B$3,2,FALSE),"Mutant","WT")),"")</f>
        <v>WT</v>
      </c>
      <c r="DQ26" s="4" t="str">
        <f>IF(ISNUMBER(DC26), IF($AR26&gt;VLOOKUP('Gene Table'!$G$2,'Array Content'!$A$2:$B$3,2,FALSE),IF(DC26&lt;-$AR26,"mutant","WT"),IF(DC26&lt;-VLOOKUP('Gene Table'!$G$2,'Array Content'!$A$2:$B$3,2,FALSE),"Mutant","WT")),"")</f>
        <v>WT</v>
      </c>
      <c r="DR26" s="4" t="str">
        <f>IF(ISNUMBER(DD26), IF($AR26&gt;VLOOKUP('Gene Table'!$G$2,'Array Content'!$A$2:$B$3,2,FALSE),IF(DD26&lt;-$AR26,"mutant","WT"),IF(DD26&lt;-VLOOKUP('Gene Table'!$G$2,'Array Content'!$A$2:$B$3,2,FALSE),"Mutant","WT")),"")</f>
        <v/>
      </c>
      <c r="DS26" s="4" t="str">
        <f>IF(ISNUMBER(DE26), IF($AR26&gt;VLOOKUP('Gene Table'!$G$2,'Array Content'!$A$2:$B$3,2,FALSE),IF(DE26&lt;-$AR26,"mutant","WT"),IF(DE26&lt;-VLOOKUP('Gene Table'!$G$2,'Array Content'!$A$2:$B$3,2,FALSE),"Mutant","WT")),"")</f>
        <v/>
      </c>
      <c r="DT26" s="4" t="str">
        <f>IF(ISNUMBER(DF26), IF($AR26&gt;VLOOKUP('Gene Table'!$G$2,'Array Content'!$A$2:$B$3,2,FALSE),IF(DF26&lt;-$AR26,"mutant","WT"),IF(DF26&lt;-VLOOKUP('Gene Table'!$G$2,'Array Content'!$A$2:$B$3,2,FALSE),"Mutant","WT")),"")</f>
        <v/>
      </c>
      <c r="DU26" s="4" t="str">
        <f>IF(ISNUMBER(DG26), IF($AR26&gt;VLOOKUP('Gene Table'!$G$2,'Array Content'!$A$2:$B$3,2,FALSE),IF(DG26&lt;-$AR26,"mutant","WT"),IF(DG26&lt;-VLOOKUP('Gene Table'!$G$2,'Array Content'!$A$2:$B$3,2,FALSE),"Mutant","WT")),"")</f>
        <v/>
      </c>
      <c r="DV26" s="4" t="str">
        <f>IF(ISNUMBER(DH26), IF($AR26&gt;VLOOKUP('Gene Table'!$G$2,'Array Content'!$A$2:$B$3,2,FALSE),IF(DH26&lt;-$AR26,"mutant","WT"),IF(DH26&lt;-VLOOKUP('Gene Table'!$G$2,'Array Content'!$A$2:$B$3,2,FALSE),"Mutant","WT")),"")</f>
        <v/>
      </c>
      <c r="DW26" s="4" t="str">
        <f>IF(ISNUMBER(DI26), IF($AR26&gt;VLOOKUP('Gene Table'!$G$2,'Array Content'!$A$2:$B$3,2,FALSE),IF(DI26&lt;-$AR26,"mutant","WT"),IF(DI26&lt;-VLOOKUP('Gene Table'!$G$2,'Array Content'!$A$2:$B$3,2,FALSE),"Mutant","WT")),"")</f>
        <v/>
      </c>
      <c r="DX26" s="4" t="str">
        <f>IF(ISNUMBER(DJ26), IF($AR26&gt;VLOOKUP('Gene Table'!$G$2,'Array Content'!$A$2:$B$3,2,FALSE),IF(DJ26&lt;-$AR26,"mutant","WT"),IF(DJ26&lt;-VLOOKUP('Gene Table'!$G$2,'Array Content'!$A$2:$B$3,2,FALSE),"Mutant","WT")),"")</f>
        <v/>
      </c>
      <c r="DY26" s="4" t="str">
        <f>IF(ISNUMBER(DK26), IF($AR26&gt;VLOOKUP('Gene Table'!$G$2,'Array Content'!$A$2:$B$3,2,FALSE),IF(DK26&lt;-$AR26,"mutant","WT"),IF(DK26&lt;-VLOOKUP('Gene Table'!$G$2,'Array Content'!$A$2:$B$3,2,FALSE),"Mutant","WT")),"")</f>
        <v/>
      </c>
      <c r="DZ26" s="4" t="str">
        <f>IF(ISNUMBER(DL26), IF($AR26&gt;VLOOKUP('Gene Table'!$G$2,'Array Content'!$A$2:$B$3,2,FALSE),IF(DL26&lt;-$AR26,"mutant","WT"),IF(DL26&lt;-VLOOKUP('Gene Table'!$G$2,'Array Content'!$A$2:$B$3,2,FALSE),"Mutant","WT")),"")</f>
        <v/>
      </c>
      <c r="EA26" s="4" t="str">
        <f>IF(ISNUMBER(DM26), IF($AR26&gt;VLOOKUP('Gene Table'!$G$2,'Array Content'!$A$2:$B$3,2,FALSE),IF(DM26&lt;-$AR26,"mutant","WT"),IF(DM26&lt;-VLOOKUP('Gene Table'!$G$2,'Array Content'!$A$2:$B$3,2,FALSE),"Mutant","WT")),"")</f>
        <v/>
      </c>
      <c r="EC26" s="4" t="s">
        <v>4767</v>
      </c>
      <c r="ED26" s="4" t="str">
        <f>IF('Gene Table'!$D26="copy number",D26,"")</f>
        <v/>
      </c>
      <c r="EE26" s="4" t="str">
        <f>IF('Gene Table'!$D26="copy number",E26,"")</f>
        <v/>
      </c>
      <c r="EF26" s="4" t="str">
        <f>IF('Gene Table'!$D26="copy number",F26,"")</f>
        <v/>
      </c>
      <c r="EG26" s="4" t="str">
        <f>IF('Gene Table'!$D26="copy number",G26,"")</f>
        <v/>
      </c>
      <c r="EH26" s="4" t="str">
        <f>IF('Gene Table'!$D26="copy number",H26,"")</f>
        <v/>
      </c>
      <c r="EI26" s="4" t="str">
        <f>IF('Gene Table'!$D26="copy number",I26,"")</f>
        <v/>
      </c>
      <c r="EJ26" s="4" t="str">
        <f>IF('Gene Table'!$D26="copy number",J26,"")</f>
        <v/>
      </c>
      <c r="EK26" s="4" t="str">
        <f>IF('Gene Table'!$D26="copy number",K26,"")</f>
        <v/>
      </c>
      <c r="EL26" s="4" t="str">
        <f>IF('Gene Table'!$D26="copy number",L26,"")</f>
        <v/>
      </c>
      <c r="EM26" s="4" t="str">
        <f>IF('Gene Table'!$D26="copy number",M26,"")</f>
        <v/>
      </c>
      <c r="EN26" s="4" t="str">
        <f>IF('Gene Table'!$D26="copy number",N26,"")</f>
        <v/>
      </c>
      <c r="EO26" s="4" t="str">
        <f>IF('Gene Table'!$D26="copy number",O26,"")</f>
        <v/>
      </c>
      <c r="EQ26" s="4" t="s">
        <v>4767</v>
      </c>
      <c r="ER26" s="4" t="str">
        <f>IF('Gene Table'!$D26="copy number",R26,"")</f>
        <v/>
      </c>
      <c r="ES26" s="4" t="str">
        <f>IF('Gene Table'!$D26="copy number",S26,"")</f>
        <v/>
      </c>
      <c r="ET26" s="4" t="str">
        <f>IF('Gene Table'!$D26="copy number",T26,"")</f>
        <v/>
      </c>
      <c r="EU26" s="4" t="str">
        <f>IF('Gene Table'!$D26="copy number",U26,"")</f>
        <v/>
      </c>
      <c r="EV26" s="4" t="str">
        <f>IF('Gene Table'!$D26="copy number",V26,"")</f>
        <v/>
      </c>
      <c r="EW26" s="4" t="str">
        <f>IF('Gene Table'!$D26="copy number",W26,"")</f>
        <v/>
      </c>
      <c r="EX26" s="4" t="str">
        <f>IF('Gene Table'!$D26="copy number",X26,"")</f>
        <v/>
      </c>
      <c r="EY26" s="4" t="str">
        <f>IF('Gene Table'!$D26="copy number",Y26,"")</f>
        <v/>
      </c>
      <c r="EZ26" s="4" t="str">
        <f>IF('Gene Table'!$D26="copy number",Z26,"")</f>
        <v/>
      </c>
      <c r="FA26" s="4" t="str">
        <f>IF('Gene Table'!$D26="copy number",AA26,"")</f>
        <v/>
      </c>
      <c r="FB26" s="4" t="str">
        <f>IF('Gene Table'!$D26="copy number",AB26,"")</f>
        <v/>
      </c>
      <c r="FC26" s="4" t="str">
        <f>IF('Gene Table'!$D26="copy number",AC26,"")</f>
        <v/>
      </c>
      <c r="FE26" s="4" t="s">
        <v>4767</v>
      </c>
      <c r="FF26" s="4" t="str">
        <f>IF('Gene Table'!$C26="SMPC",D26,"")</f>
        <v/>
      </c>
      <c r="FG26" s="4" t="str">
        <f>IF('Gene Table'!$C26="SMPC",E26,"")</f>
        <v/>
      </c>
      <c r="FH26" s="4" t="str">
        <f>IF('Gene Table'!$C26="SMPC",F26,"")</f>
        <v/>
      </c>
      <c r="FI26" s="4" t="str">
        <f>IF('Gene Table'!$C26="SMPC",G26,"")</f>
        <v/>
      </c>
      <c r="FJ26" s="4" t="str">
        <f>IF('Gene Table'!$C26="SMPC",H26,"")</f>
        <v/>
      </c>
      <c r="FK26" s="4" t="str">
        <f>IF('Gene Table'!$C26="SMPC",I26,"")</f>
        <v/>
      </c>
      <c r="FL26" s="4" t="str">
        <f>IF('Gene Table'!$C26="SMPC",J26,"")</f>
        <v/>
      </c>
      <c r="FM26" s="4" t="str">
        <f>IF('Gene Table'!$C26="SMPC",K26,"")</f>
        <v/>
      </c>
      <c r="FN26" s="4" t="str">
        <f>IF('Gene Table'!$C26="SMPC",L26,"")</f>
        <v/>
      </c>
      <c r="FO26" s="4" t="str">
        <f>IF('Gene Table'!$C26="SMPC",M26,"")</f>
        <v/>
      </c>
      <c r="FP26" s="4" t="str">
        <f>IF('Gene Table'!$C26="SMPC",N26,"")</f>
        <v/>
      </c>
      <c r="FQ26" s="4" t="str">
        <f>IF('Gene Table'!$C26="SMPC",O26,"")</f>
        <v/>
      </c>
      <c r="FS26" s="4" t="s">
        <v>4767</v>
      </c>
      <c r="FT26" s="4" t="str">
        <f>IF('Gene Table'!$C26="SMPC",R26,"")</f>
        <v/>
      </c>
      <c r="FU26" s="4" t="str">
        <f>IF('Gene Table'!$C26="SMPC",S26,"")</f>
        <v/>
      </c>
      <c r="FV26" s="4" t="str">
        <f>IF('Gene Table'!$C26="SMPC",T26,"")</f>
        <v/>
      </c>
      <c r="FW26" s="4" t="str">
        <f>IF('Gene Table'!$C26="SMPC",U26,"")</f>
        <v/>
      </c>
      <c r="FX26" s="4" t="str">
        <f>IF('Gene Table'!$C26="SMPC",V26,"")</f>
        <v/>
      </c>
      <c r="FY26" s="4" t="str">
        <f>IF('Gene Table'!$C26="SMPC",W26,"")</f>
        <v/>
      </c>
      <c r="FZ26" s="4" t="str">
        <f>IF('Gene Table'!$C26="SMPC",X26,"")</f>
        <v/>
      </c>
      <c r="GA26" s="4" t="str">
        <f>IF('Gene Table'!$C26="SMPC",Y26,"")</f>
        <v/>
      </c>
      <c r="GB26" s="4" t="str">
        <f>IF('Gene Table'!$C26="SMPC",Z26,"")</f>
        <v/>
      </c>
      <c r="GC26" s="4" t="str">
        <f>IF('Gene Table'!$C26="SMPC",AA26,"")</f>
        <v/>
      </c>
      <c r="GD26" s="4" t="str">
        <f>IF('Gene Table'!$C26="SMPC",AB26,"")</f>
        <v/>
      </c>
      <c r="GE26" s="4" t="str">
        <f>IF('Gene Table'!$C26="SMPC",AC26,"")</f>
        <v/>
      </c>
    </row>
    <row r="27" spans="1:187" ht="15" customHeight="1" x14ac:dyDescent="0.25">
      <c r="A27" s="4" t="str">
        <f>'Gene Table'!C27&amp;":"&amp;'Gene Table'!D27</f>
        <v>APC:c.4057G&gt;T</v>
      </c>
      <c r="B27" s="4">
        <f>IF('Gene Table'!$G$5="NO",IF(ISNUMBER(MATCH('Gene Table'!E27,'Array Content'!$M$2:$M$941,0)),VLOOKUP('Gene Table'!E27,'Array Content'!$M$2:$O$941,2,FALSE),35),IF('Gene Table'!$G$5="YES",IF(ISNUMBER(MATCH('Gene Table'!E27,'Array Content'!$M$2:$M$941,0)),VLOOKUP('Gene Table'!E27,'Array Content'!$M$2:$O$941,3,FALSE),35),"OOPS"))</f>
        <v>36</v>
      </c>
      <c r="C27" s="4" t="s">
        <v>57</v>
      </c>
      <c r="D27" s="29">
        <f>IF('Control Sample Data'!D26="","",IF(SUM('Control Sample Data'!D$2:D$97)&gt;10,IF(AND(ISNUMBER('Control Sample Data'!D26),'Control Sample Data'!D26&lt;$B27, 'Control Sample Data'!D26&gt;0),'Control Sample Data'!D26,$B27),""))</f>
        <v>35</v>
      </c>
      <c r="E27" s="29">
        <f>IF('Control Sample Data'!E26="","",IF(SUM('Control Sample Data'!E$2:E$97)&gt;10,IF(AND(ISNUMBER('Control Sample Data'!E26),'Control Sample Data'!E26&lt;$B27, 'Control Sample Data'!E26&gt;0),'Control Sample Data'!E26,$B27),""))</f>
        <v>35</v>
      </c>
      <c r="F27" s="29" t="str">
        <f>IF('Control Sample Data'!F26="","",IF(SUM('Control Sample Data'!F$2:F$97)&gt;10,IF(AND(ISNUMBER('Control Sample Data'!F26),'Control Sample Data'!F26&lt;$B27, 'Control Sample Data'!F26&gt;0),'Control Sample Data'!F26,$B27),""))</f>
        <v/>
      </c>
      <c r="G27" s="29" t="str">
        <f>IF('Control Sample Data'!G26="","",IF(SUM('Control Sample Data'!G$2:G$97)&gt;10,IF(AND(ISNUMBER('Control Sample Data'!G26),'Control Sample Data'!G26&lt;$B27, 'Control Sample Data'!G26&gt;0),'Control Sample Data'!G26,$B27),""))</f>
        <v/>
      </c>
      <c r="H27" s="29" t="str">
        <f>IF('Control Sample Data'!H26="","",IF(SUM('Control Sample Data'!H$2:H$97)&gt;10,IF(AND(ISNUMBER('Control Sample Data'!H26),'Control Sample Data'!H26&lt;$B27, 'Control Sample Data'!H26&gt;0),'Control Sample Data'!H26,$B27),""))</f>
        <v/>
      </c>
      <c r="I27" s="29" t="str">
        <f>IF('Control Sample Data'!I26="","",IF(SUM('Control Sample Data'!I$2:I$97)&gt;10,IF(AND(ISNUMBER('Control Sample Data'!I26),'Control Sample Data'!I26&lt;$B27, 'Control Sample Data'!I26&gt;0),'Control Sample Data'!I26,$B27),""))</f>
        <v/>
      </c>
      <c r="J27" s="29" t="str">
        <f>IF('Control Sample Data'!J26="","",IF(SUM('Control Sample Data'!J$2:J$97)&gt;10,IF(AND(ISNUMBER('Control Sample Data'!J26),'Control Sample Data'!J26&lt;$B27, 'Control Sample Data'!J26&gt;0),'Control Sample Data'!J26,$B27),""))</f>
        <v/>
      </c>
      <c r="K27" s="29" t="str">
        <f>IF('Control Sample Data'!K26="","",IF(SUM('Control Sample Data'!K$2:K$97)&gt;10,IF(AND(ISNUMBER('Control Sample Data'!K26),'Control Sample Data'!K26&lt;$B27, 'Control Sample Data'!K26&gt;0),'Control Sample Data'!K26,$B27),""))</f>
        <v/>
      </c>
      <c r="L27" s="29" t="str">
        <f>IF('Control Sample Data'!L26="","",IF(SUM('Control Sample Data'!L$2:L$97)&gt;10,IF(AND(ISNUMBER('Control Sample Data'!L26),'Control Sample Data'!L26&lt;$B27, 'Control Sample Data'!L26&gt;0),'Control Sample Data'!L26,$B27),""))</f>
        <v/>
      </c>
      <c r="M27" s="29" t="str">
        <f>IF('Control Sample Data'!M26="","",IF(SUM('Control Sample Data'!M$2:M$97)&gt;10,IF(AND(ISNUMBER('Control Sample Data'!M26),'Control Sample Data'!M26&lt;$B27, 'Control Sample Data'!M26&gt;0),'Control Sample Data'!M26,$B27),""))</f>
        <v/>
      </c>
      <c r="N27" s="29" t="str">
        <f>IF('Control Sample Data'!N26="","",IF(SUM('Control Sample Data'!N$2:N$97)&gt;10,IF(AND(ISNUMBER('Control Sample Data'!N26),'Control Sample Data'!N26&lt;$B27, 'Control Sample Data'!N26&gt;0),'Control Sample Data'!N26,$B27),""))</f>
        <v/>
      </c>
      <c r="O27" s="29" t="str">
        <f>IF('Control Sample Data'!O26="","",IF(SUM('Control Sample Data'!O$2:O$97)&gt;10,IF(AND(ISNUMBER('Control Sample Data'!O26),'Control Sample Data'!O26&lt;$B27, 'Control Sample Data'!O26&gt;0),'Control Sample Data'!O26,$B27),""))</f>
        <v/>
      </c>
      <c r="Q27" s="4" t="s">
        <v>57</v>
      </c>
      <c r="R27" s="29">
        <f>IF('Test Sample Data'!D26="","",IF(SUM('Test Sample Data'!D$2:D$97)&gt;10,IF(AND(ISNUMBER('Test Sample Data'!D26),'Test Sample Data'!D26&lt;$B27, 'Test Sample Data'!D26&gt;0),'Test Sample Data'!D26,$B27),""))</f>
        <v>35</v>
      </c>
      <c r="S27" s="29">
        <f>IF('Test Sample Data'!E26="","",IF(SUM('Test Sample Data'!E$2:E$97)&gt;10,IF(AND(ISNUMBER('Test Sample Data'!E26),'Test Sample Data'!E26&lt;$B27, 'Test Sample Data'!E26&gt;0),'Test Sample Data'!E26,$B27),""))</f>
        <v>35</v>
      </c>
      <c r="T27" s="29" t="str">
        <f>IF('Test Sample Data'!F26="","",IF(SUM('Test Sample Data'!F$2:F$97)&gt;10,IF(AND(ISNUMBER('Test Sample Data'!F26),'Test Sample Data'!F26&lt;$B27, 'Test Sample Data'!F26&gt;0),'Test Sample Data'!F26,$B27),""))</f>
        <v/>
      </c>
      <c r="U27" s="29" t="str">
        <f>IF('Test Sample Data'!G26="","",IF(SUM('Test Sample Data'!G$2:G$97)&gt;10,IF(AND(ISNUMBER('Test Sample Data'!G26),'Test Sample Data'!G26&lt;$B27, 'Test Sample Data'!G26&gt;0),'Test Sample Data'!G26,$B27),""))</f>
        <v/>
      </c>
      <c r="V27" s="29" t="str">
        <f>IF('Test Sample Data'!H26="","",IF(SUM('Test Sample Data'!H$2:H$97)&gt;10,IF(AND(ISNUMBER('Test Sample Data'!H26),'Test Sample Data'!H26&lt;$B27, 'Test Sample Data'!H26&gt;0),'Test Sample Data'!H26,$B27),""))</f>
        <v/>
      </c>
      <c r="W27" s="29" t="str">
        <f>IF('Test Sample Data'!I26="","",IF(SUM('Test Sample Data'!I$2:I$97)&gt;10,IF(AND(ISNUMBER('Test Sample Data'!I26),'Test Sample Data'!I26&lt;$B27, 'Test Sample Data'!I26&gt;0),'Test Sample Data'!I26,$B27),""))</f>
        <v/>
      </c>
      <c r="X27" s="29" t="str">
        <f>IF('Test Sample Data'!J26="","",IF(SUM('Test Sample Data'!J$2:J$97)&gt;10,IF(AND(ISNUMBER('Test Sample Data'!J26),'Test Sample Data'!J26&lt;$B27, 'Test Sample Data'!J26&gt;0),'Test Sample Data'!J26,$B27),""))</f>
        <v/>
      </c>
      <c r="Y27" s="29" t="str">
        <f>IF('Test Sample Data'!K26="","",IF(SUM('Test Sample Data'!K$2:K$97)&gt;10,IF(AND(ISNUMBER('Test Sample Data'!K26),'Test Sample Data'!K26&lt;$B27, 'Test Sample Data'!K26&gt;0),'Test Sample Data'!K26,$B27),""))</f>
        <v/>
      </c>
      <c r="Z27" s="29" t="str">
        <f>IF('Test Sample Data'!L26="","",IF(SUM('Test Sample Data'!L$2:L$97)&gt;10,IF(AND(ISNUMBER('Test Sample Data'!L26),'Test Sample Data'!L26&lt;$B27, 'Test Sample Data'!L26&gt;0),'Test Sample Data'!L26,$B27),""))</f>
        <v/>
      </c>
      <c r="AA27" s="29" t="str">
        <f>IF('Test Sample Data'!M26="","",IF(SUM('Test Sample Data'!M$2:M$97)&gt;10,IF(AND(ISNUMBER('Test Sample Data'!M26),'Test Sample Data'!M26&lt;$B27, 'Test Sample Data'!M26&gt;0),'Test Sample Data'!M26,$B27),""))</f>
        <v/>
      </c>
      <c r="AB27" s="29" t="str">
        <f>IF('Test Sample Data'!N26="","",IF(SUM('Test Sample Data'!N$2:N$97)&gt;10,IF(AND(ISNUMBER('Test Sample Data'!N26),'Test Sample Data'!N26&lt;$B27, 'Test Sample Data'!N26&gt;0),'Test Sample Data'!N26,$B27),""))</f>
        <v/>
      </c>
      <c r="AC27" s="29" t="str">
        <f>IF('Test Sample Data'!O26="","",IF(SUM('Test Sample Data'!O$2:O$97)&gt;10,IF(AND(ISNUMBER('Test Sample Data'!O26),'Test Sample Data'!O26&lt;$B27, 'Test Sample Data'!O26&gt;0),'Test Sample Data'!O26,$B27),""))</f>
        <v/>
      </c>
      <c r="AE27" s="4" t="s">
        <v>57</v>
      </c>
      <c r="AF27" s="4">
        <f t="shared" si="3"/>
        <v>9</v>
      </c>
      <c r="AG27" s="4">
        <f t="shared" si="4"/>
        <v>9</v>
      </c>
      <c r="AH27" s="4" t="str">
        <f t="shared" si="5"/>
        <v/>
      </c>
      <c r="AI27" s="4" t="str">
        <f t="shared" si="6"/>
        <v/>
      </c>
      <c r="AJ27" s="4" t="str">
        <f t="shared" si="7"/>
        <v/>
      </c>
      <c r="AK27" s="4" t="str">
        <f t="shared" si="8"/>
        <v/>
      </c>
      <c r="AL27" s="4" t="str">
        <f t="shared" si="9"/>
        <v/>
      </c>
      <c r="AM27" s="4" t="str">
        <f t="shared" si="10"/>
        <v/>
      </c>
      <c r="AN27" s="4" t="str">
        <f t="shared" si="11"/>
        <v/>
      </c>
      <c r="AO27" s="4" t="str">
        <f t="shared" si="12"/>
        <v/>
      </c>
      <c r="AP27" s="4" t="str">
        <f t="shared" si="13"/>
        <v/>
      </c>
      <c r="AQ27" s="4" t="str">
        <f t="shared" si="14"/>
        <v/>
      </c>
      <c r="AR27" s="4">
        <f t="shared" si="15"/>
        <v>0</v>
      </c>
      <c r="AS27" s="4">
        <f t="shared" si="16"/>
        <v>9</v>
      </c>
      <c r="AU27" s="4" t="s">
        <v>57</v>
      </c>
      <c r="AV27" s="4">
        <f t="shared" si="17"/>
        <v>8.4699999999999989</v>
      </c>
      <c r="AW27" s="4">
        <f t="shared" si="18"/>
        <v>9</v>
      </c>
      <c r="AX27" s="4" t="str">
        <f t="shared" si="19"/>
        <v/>
      </c>
      <c r="AY27" s="4" t="str">
        <f t="shared" si="20"/>
        <v/>
      </c>
      <c r="AZ27" s="4" t="str">
        <f t="shared" si="21"/>
        <v/>
      </c>
      <c r="BA27" s="4" t="str">
        <f t="shared" si="22"/>
        <v/>
      </c>
      <c r="BB27" s="4" t="str">
        <f t="shared" si="23"/>
        <v/>
      </c>
      <c r="BC27" s="4" t="str">
        <f t="shared" si="24"/>
        <v/>
      </c>
      <c r="BD27" s="4" t="str">
        <f t="shared" si="25"/>
        <v/>
      </c>
      <c r="BE27" s="4" t="str">
        <f t="shared" si="26"/>
        <v/>
      </c>
      <c r="BF27" s="4" t="str">
        <f t="shared" si="27"/>
        <v/>
      </c>
      <c r="BG27" s="4" t="str">
        <f t="shared" si="28"/>
        <v/>
      </c>
      <c r="BI27" s="4" t="s">
        <v>57</v>
      </c>
      <c r="BJ27" s="4">
        <f t="shared" si="29"/>
        <v>8.4699999999999989</v>
      </c>
      <c r="BK27" s="4">
        <f t="shared" si="30"/>
        <v>9</v>
      </c>
      <c r="BL27" s="4" t="str">
        <f t="shared" si="31"/>
        <v/>
      </c>
      <c r="BM27" s="4" t="str">
        <f t="shared" si="32"/>
        <v/>
      </c>
      <c r="BN27" s="4" t="str">
        <f t="shared" si="33"/>
        <v/>
      </c>
      <c r="BO27" s="4" t="str">
        <f t="shared" si="34"/>
        <v/>
      </c>
      <c r="BP27" s="4" t="str">
        <f t="shared" si="35"/>
        <v/>
      </c>
      <c r="BQ27" s="4" t="str">
        <f t="shared" si="36"/>
        <v/>
      </c>
      <c r="BR27" s="4" t="str">
        <f t="shared" si="37"/>
        <v/>
      </c>
      <c r="BS27" s="4" t="str">
        <f t="shared" si="38"/>
        <v/>
      </c>
      <c r="BT27" s="4" t="str">
        <f t="shared" si="39"/>
        <v/>
      </c>
      <c r="BU27" s="4" t="str">
        <f t="shared" si="40"/>
        <v/>
      </c>
      <c r="BV27" s="4">
        <f t="shared" si="41"/>
        <v>1.1200000000000001</v>
      </c>
      <c r="BW27" s="4">
        <f t="shared" si="42"/>
        <v>8.74</v>
      </c>
      <c r="BY27" s="4" t="s">
        <v>57</v>
      </c>
      <c r="BZ27" s="4">
        <f t="shared" si="43"/>
        <v>-0.27000000000000135</v>
      </c>
      <c r="CA27" s="4">
        <f t="shared" si="44"/>
        <v>0.25999999999999979</v>
      </c>
      <c r="CB27" s="4" t="str">
        <f t="shared" si="45"/>
        <v/>
      </c>
      <c r="CC27" s="4" t="str">
        <f t="shared" si="46"/>
        <v/>
      </c>
      <c r="CD27" s="4" t="str">
        <f t="shared" si="47"/>
        <v/>
      </c>
      <c r="CE27" s="4" t="str">
        <f t="shared" si="48"/>
        <v/>
      </c>
      <c r="CF27" s="4" t="str">
        <f t="shared" si="49"/>
        <v/>
      </c>
      <c r="CG27" s="4" t="str">
        <f t="shared" si="50"/>
        <v/>
      </c>
      <c r="CH27" s="4" t="str">
        <f t="shared" si="51"/>
        <v/>
      </c>
      <c r="CI27" s="4" t="str">
        <f t="shared" si="52"/>
        <v/>
      </c>
      <c r="CJ27" s="4" t="str">
        <f t="shared" si="53"/>
        <v/>
      </c>
      <c r="CK27" s="4" t="str">
        <f t="shared" si="54"/>
        <v/>
      </c>
      <c r="CM27" s="4" t="s">
        <v>57</v>
      </c>
      <c r="CN27" s="4" t="str">
        <f>IF(ISNUMBER(BZ27), IF($BV27&gt;VLOOKUP('Gene Table'!$G$2,'Array Content'!$A$2:$B$3,2,FALSE),IF(BZ27&lt;-$BV27,"mutant","WT"),IF(BZ27&lt;-VLOOKUP('Gene Table'!$G$2,'Array Content'!$A$2:$B$3,2,FALSE),"Mutant","WT")),"")</f>
        <v>WT</v>
      </c>
      <c r="CO27" s="4" t="str">
        <f>IF(ISNUMBER(CA27), IF($BV27&gt;VLOOKUP('Gene Table'!$G$2,'Array Content'!$A$2:$B$3,2,FALSE),IF(CA27&lt;-$BV27,"mutant","WT"),IF(CA27&lt;-VLOOKUP('Gene Table'!$G$2,'Array Content'!$A$2:$B$3,2,FALSE),"Mutant","WT")),"")</f>
        <v>WT</v>
      </c>
      <c r="CP27" s="4" t="str">
        <f>IF(ISNUMBER(CB27), IF($BV27&gt;VLOOKUP('Gene Table'!$G$2,'Array Content'!$A$2:$B$3,2,FALSE),IF(CB27&lt;-$BV27,"mutant","WT"),IF(CB27&lt;-VLOOKUP('Gene Table'!$G$2,'Array Content'!$A$2:$B$3,2,FALSE),"Mutant","WT")),"")</f>
        <v/>
      </c>
      <c r="CQ27" s="4" t="str">
        <f>IF(ISNUMBER(CC27), IF($BV27&gt;VLOOKUP('Gene Table'!$G$2,'Array Content'!$A$2:$B$3,2,FALSE),IF(CC27&lt;-$BV27,"mutant","WT"),IF(CC27&lt;-VLOOKUP('Gene Table'!$G$2,'Array Content'!$A$2:$B$3,2,FALSE),"Mutant","WT")),"")</f>
        <v/>
      </c>
      <c r="CR27" s="4" t="str">
        <f>IF(ISNUMBER(CD27), IF($BV27&gt;VLOOKUP('Gene Table'!$G$2,'Array Content'!$A$2:$B$3,2,FALSE),IF(CD27&lt;-$BV27,"mutant","WT"),IF(CD27&lt;-VLOOKUP('Gene Table'!$G$2,'Array Content'!$A$2:$B$3,2,FALSE),"Mutant","WT")),"")</f>
        <v/>
      </c>
      <c r="CS27" s="4" t="str">
        <f>IF(ISNUMBER(CE27), IF($BV27&gt;VLOOKUP('Gene Table'!$G$2,'Array Content'!$A$2:$B$3,2,FALSE),IF(CE27&lt;-$BV27,"mutant","WT"),IF(CE27&lt;-VLOOKUP('Gene Table'!$G$2,'Array Content'!$A$2:$B$3,2,FALSE),"Mutant","WT")),"")</f>
        <v/>
      </c>
      <c r="CT27" s="4" t="str">
        <f>IF(ISNUMBER(CF27), IF($BV27&gt;VLOOKUP('Gene Table'!$G$2,'Array Content'!$A$2:$B$3,2,FALSE),IF(CF27&lt;-$BV27,"mutant","WT"),IF(CF27&lt;-VLOOKUP('Gene Table'!$G$2,'Array Content'!$A$2:$B$3,2,FALSE),"Mutant","WT")),"")</f>
        <v/>
      </c>
      <c r="CU27" s="4" t="str">
        <f>IF(ISNUMBER(CG27), IF($BV27&gt;VLOOKUP('Gene Table'!$G$2,'Array Content'!$A$2:$B$3,2,FALSE),IF(CG27&lt;-$BV27,"mutant","WT"),IF(CG27&lt;-VLOOKUP('Gene Table'!$G$2,'Array Content'!$A$2:$B$3,2,FALSE),"Mutant","WT")),"")</f>
        <v/>
      </c>
      <c r="CV27" s="4" t="str">
        <f>IF(ISNUMBER(CH27), IF($BV27&gt;VLOOKUP('Gene Table'!$G$2,'Array Content'!$A$2:$B$3,2,FALSE),IF(CH27&lt;-$BV27,"mutant","WT"),IF(CH27&lt;-VLOOKUP('Gene Table'!$G$2,'Array Content'!$A$2:$B$3,2,FALSE),"Mutant","WT")),"")</f>
        <v/>
      </c>
      <c r="CW27" s="4" t="str">
        <f>IF(ISNUMBER(CI27), IF($BV27&gt;VLOOKUP('Gene Table'!$G$2,'Array Content'!$A$2:$B$3,2,FALSE),IF(CI27&lt;-$BV27,"mutant","WT"),IF(CI27&lt;-VLOOKUP('Gene Table'!$G$2,'Array Content'!$A$2:$B$3,2,FALSE),"Mutant","WT")),"")</f>
        <v/>
      </c>
      <c r="CX27" s="4" t="str">
        <f>IF(ISNUMBER(CJ27), IF($BV27&gt;VLOOKUP('Gene Table'!$G$2,'Array Content'!$A$2:$B$3,2,FALSE),IF(CJ27&lt;-$BV27,"mutant","WT"),IF(CJ27&lt;-VLOOKUP('Gene Table'!$G$2,'Array Content'!$A$2:$B$3,2,FALSE),"Mutant","WT")),"")</f>
        <v/>
      </c>
      <c r="CY27" s="4" t="str">
        <f>IF(ISNUMBER(CK27), IF($BV27&gt;VLOOKUP('Gene Table'!$G$2,'Array Content'!$A$2:$B$3,2,FALSE),IF(CK27&lt;-$BV27,"mutant","WT"),IF(CK27&lt;-VLOOKUP('Gene Table'!$G$2,'Array Content'!$A$2:$B$3,2,FALSE),"Mutant","WT")),"")</f>
        <v/>
      </c>
      <c r="DA27" s="4" t="s">
        <v>57</v>
      </c>
      <c r="DB27" s="4">
        <f t="shared" si="55"/>
        <v>-0.53000000000000114</v>
      </c>
      <c r="DC27" s="4">
        <f t="shared" si="56"/>
        <v>0</v>
      </c>
      <c r="DD27" s="4" t="str">
        <f t="shared" si="57"/>
        <v/>
      </c>
      <c r="DE27" s="4" t="str">
        <f t="shared" si="58"/>
        <v/>
      </c>
      <c r="DF27" s="4" t="str">
        <f t="shared" si="59"/>
        <v/>
      </c>
      <c r="DG27" s="4" t="str">
        <f t="shared" si="60"/>
        <v/>
      </c>
      <c r="DH27" s="4" t="str">
        <f t="shared" si="61"/>
        <v/>
      </c>
      <c r="DI27" s="4" t="str">
        <f t="shared" si="62"/>
        <v/>
      </c>
      <c r="DJ27" s="4" t="str">
        <f t="shared" si="63"/>
        <v/>
      </c>
      <c r="DK27" s="4" t="str">
        <f t="shared" si="64"/>
        <v/>
      </c>
      <c r="DL27" s="4" t="str">
        <f t="shared" si="65"/>
        <v/>
      </c>
      <c r="DM27" s="4" t="str">
        <f t="shared" si="66"/>
        <v/>
      </c>
      <c r="DO27" s="4" t="s">
        <v>57</v>
      </c>
      <c r="DP27" s="4" t="str">
        <f>IF(ISNUMBER(DB27), IF($AR27&gt;VLOOKUP('Gene Table'!$G$2,'Array Content'!$A$2:$B$3,2,FALSE),IF(DB27&lt;-$AR27,"mutant","WT"),IF(DB27&lt;-VLOOKUP('Gene Table'!$G$2,'Array Content'!$A$2:$B$3,2,FALSE),"Mutant","WT")),"")</f>
        <v>WT</v>
      </c>
      <c r="DQ27" s="4" t="str">
        <f>IF(ISNUMBER(DC27), IF($AR27&gt;VLOOKUP('Gene Table'!$G$2,'Array Content'!$A$2:$B$3,2,FALSE),IF(DC27&lt;-$AR27,"mutant","WT"),IF(DC27&lt;-VLOOKUP('Gene Table'!$G$2,'Array Content'!$A$2:$B$3,2,FALSE),"Mutant","WT")),"")</f>
        <v>WT</v>
      </c>
      <c r="DR27" s="4" t="str">
        <f>IF(ISNUMBER(DD27), IF($AR27&gt;VLOOKUP('Gene Table'!$G$2,'Array Content'!$A$2:$B$3,2,FALSE),IF(DD27&lt;-$AR27,"mutant","WT"),IF(DD27&lt;-VLOOKUP('Gene Table'!$G$2,'Array Content'!$A$2:$B$3,2,FALSE),"Mutant","WT")),"")</f>
        <v/>
      </c>
      <c r="DS27" s="4" t="str">
        <f>IF(ISNUMBER(DE27), IF($AR27&gt;VLOOKUP('Gene Table'!$G$2,'Array Content'!$A$2:$B$3,2,FALSE),IF(DE27&lt;-$AR27,"mutant","WT"),IF(DE27&lt;-VLOOKUP('Gene Table'!$G$2,'Array Content'!$A$2:$B$3,2,FALSE),"Mutant","WT")),"")</f>
        <v/>
      </c>
      <c r="DT27" s="4" t="str">
        <f>IF(ISNUMBER(DF27), IF($AR27&gt;VLOOKUP('Gene Table'!$G$2,'Array Content'!$A$2:$B$3,2,FALSE),IF(DF27&lt;-$AR27,"mutant","WT"),IF(DF27&lt;-VLOOKUP('Gene Table'!$G$2,'Array Content'!$A$2:$B$3,2,FALSE),"Mutant","WT")),"")</f>
        <v/>
      </c>
      <c r="DU27" s="4" t="str">
        <f>IF(ISNUMBER(DG27), IF($AR27&gt;VLOOKUP('Gene Table'!$G$2,'Array Content'!$A$2:$B$3,2,FALSE),IF(DG27&lt;-$AR27,"mutant","WT"),IF(DG27&lt;-VLOOKUP('Gene Table'!$G$2,'Array Content'!$A$2:$B$3,2,FALSE),"Mutant","WT")),"")</f>
        <v/>
      </c>
      <c r="DV27" s="4" t="str">
        <f>IF(ISNUMBER(DH27), IF($AR27&gt;VLOOKUP('Gene Table'!$G$2,'Array Content'!$A$2:$B$3,2,FALSE),IF(DH27&lt;-$AR27,"mutant","WT"),IF(DH27&lt;-VLOOKUP('Gene Table'!$G$2,'Array Content'!$A$2:$B$3,2,FALSE),"Mutant","WT")),"")</f>
        <v/>
      </c>
      <c r="DW27" s="4" t="str">
        <f>IF(ISNUMBER(DI27), IF($AR27&gt;VLOOKUP('Gene Table'!$G$2,'Array Content'!$A$2:$B$3,2,FALSE),IF(DI27&lt;-$AR27,"mutant","WT"),IF(DI27&lt;-VLOOKUP('Gene Table'!$G$2,'Array Content'!$A$2:$B$3,2,FALSE),"Mutant","WT")),"")</f>
        <v/>
      </c>
      <c r="DX27" s="4" t="str">
        <f>IF(ISNUMBER(DJ27), IF($AR27&gt;VLOOKUP('Gene Table'!$G$2,'Array Content'!$A$2:$B$3,2,FALSE),IF(DJ27&lt;-$AR27,"mutant","WT"),IF(DJ27&lt;-VLOOKUP('Gene Table'!$G$2,'Array Content'!$A$2:$B$3,2,FALSE),"Mutant","WT")),"")</f>
        <v/>
      </c>
      <c r="DY27" s="4" t="str">
        <f>IF(ISNUMBER(DK27), IF($AR27&gt;VLOOKUP('Gene Table'!$G$2,'Array Content'!$A$2:$B$3,2,FALSE),IF(DK27&lt;-$AR27,"mutant","WT"),IF(DK27&lt;-VLOOKUP('Gene Table'!$G$2,'Array Content'!$A$2:$B$3,2,FALSE),"Mutant","WT")),"")</f>
        <v/>
      </c>
      <c r="DZ27" s="4" t="str">
        <f>IF(ISNUMBER(DL27), IF($AR27&gt;VLOOKUP('Gene Table'!$G$2,'Array Content'!$A$2:$B$3,2,FALSE),IF(DL27&lt;-$AR27,"mutant","WT"),IF(DL27&lt;-VLOOKUP('Gene Table'!$G$2,'Array Content'!$A$2:$B$3,2,FALSE),"Mutant","WT")),"")</f>
        <v/>
      </c>
      <c r="EA27" s="4" t="str">
        <f>IF(ISNUMBER(DM27), IF($AR27&gt;VLOOKUP('Gene Table'!$G$2,'Array Content'!$A$2:$B$3,2,FALSE),IF(DM27&lt;-$AR27,"mutant","WT"),IF(DM27&lt;-VLOOKUP('Gene Table'!$G$2,'Array Content'!$A$2:$B$3,2,FALSE),"Mutant","WT")),"")</f>
        <v/>
      </c>
      <c r="EC27" s="4" t="s">
        <v>57</v>
      </c>
      <c r="ED27" s="4" t="str">
        <f>IF('Gene Table'!$D27="copy number",D27,"")</f>
        <v/>
      </c>
      <c r="EE27" s="4" t="str">
        <f>IF('Gene Table'!$D27="copy number",E27,"")</f>
        <v/>
      </c>
      <c r="EF27" s="4" t="str">
        <f>IF('Gene Table'!$D27="copy number",F27,"")</f>
        <v/>
      </c>
      <c r="EG27" s="4" t="str">
        <f>IF('Gene Table'!$D27="copy number",G27,"")</f>
        <v/>
      </c>
      <c r="EH27" s="4" t="str">
        <f>IF('Gene Table'!$D27="copy number",H27,"")</f>
        <v/>
      </c>
      <c r="EI27" s="4" t="str">
        <f>IF('Gene Table'!$D27="copy number",I27,"")</f>
        <v/>
      </c>
      <c r="EJ27" s="4" t="str">
        <f>IF('Gene Table'!$D27="copy number",J27,"")</f>
        <v/>
      </c>
      <c r="EK27" s="4" t="str">
        <f>IF('Gene Table'!$D27="copy number",K27,"")</f>
        <v/>
      </c>
      <c r="EL27" s="4" t="str">
        <f>IF('Gene Table'!$D27="copy number",L27,"")</f>
        <v/>
      </c>
      <c r="EM27" s="4" t="str">
        <f>IF('Gene Table'!$D27="copy number",M27,"")</f>
        <v/>
      </c>
      <c r="EN27" s="4" t="str">
        <f>IF('Gene Table'!$D27="copy number",N27,"")</f>
        <v/>
      </c>
      <c r="EO27" s="4" t="str">
        <f>IF('Gene Table'!$D27="copy number",O27,"")</f>
        <v/>
      </c>
      <c r="EQ27" s="4" t="s">
        <v>57</v>
      </c>
      <c r="ER27" s="4" t="str">
        <f>IF('Gene Table'!$D27="copy number",R27,"")</f>
        <v/>
      </c>
      <c r="ES27" s="4" t="str">
        <f>IF('Gene Table'!$D27="copy number",S27,"")</f>
        <v/>
      </c>
      <c r="ET27" s="4" t="str">
        <f>IF('Gene Table'!$D27="copy number",T27,"")</f>
        <v/>
      </c>
      <c r="EU27" s="4" t="str">
        <f>IF('Gene Table'!$D27="copy number",U27,"")</f>
        <v/>
      </c>
      <c r="EV27" s="4" t="str">
        <f>IF('Gene Table'!$D27="copy number",V27,"")</f>
        <v/>
      </c>
      <c r="EW27" s="4" t="str">
        <f>IF('Gene Table'!$D27="copy number",W27,"")</f>
        <v/>
      </c>
      <c r="EX27" s="4" t="str">
        <f>IF('Gene Table'!$D27="copy number",X27,"")</f>
        <v/>
      </c>
      <c r="EY27" s="4" t="str">
        <f>IF('Gene Table'!$D27="copy number",Y27,"")</f>
        <v/>
      </c>
      <c r="EZ27" s="4" t="str">
        <f>IF('Gene Table'!$D27="copy number",Z27,"")</f>
        <v/>
      </c>
      <c r="FA27" s="4" t="str">
        <f>IF('Gene Table'!$D27="copy number",AA27,"")</f>
        <v/>
      </c>
      <c r="FB27" s="4" t="str">
        <f>IF('Gene Table'!$D27="copy number",AB27,"")</f>
        <v/>
      </c>
      <c r="FC27" s="4" t="str">
        <f>IF('Gene Table'!$D27="copy number",AC27,"")</f>
        <v/>
      </c>
      <c r="FE27" s="4" t="s">
        <v>57</v>
      </c>
      <c r="FF27" s="4" t="str">
        <f>IF('Gene Table'!$C27="SMPC",D27,"")</f>
        <v/>
      </c>
      <c r="FG27" s="4" t="str">
        <f>IF('Gene Table'!$C27="SMPC",E27,"")</f>
        <v/>
      </c>
      <c r="FH27" s="4" t="str">
        <f>IF('Gene Table'!$C27="SMPC",F27,"")</f>
        <v/>
      </c>
      <c r="FI27" s="4" t="str">
        <f>IF('Gene Table'!$C27="SMPC",G27,"")</f>
        <v/>
      </c>
      <c r="FJ27" s="4" t="str">
        <f>IF('Gene Table'!$C27="SMPC",H27,"")</f>
        <v/>
      </c>
      <c r="FK27" s="4" t="str">
        <f>IF('Gene Table'!$C27="SMPC",I27,"")</f>
        <v/>
      </c>
      <c r="FL27" s="4" t="str">
        <f>IF('Gene Table'!$C27="SMPC",J27,"")</f>
        <v/>
      </c>
      <c r="FM27" s="4" t="str">
        <f>IF('Gene Table'!$C27="SMPC",K27,"")</f>
        <v/>
      </c>
      <c r="FN27" s="4" t="str">
        <f>IF('Gene Table'!$C27="SMPC",L27,"")</f>
        <v/>
      </c>
      <c r="FO27" s="4" t="str">
        <f>IF('Gene Table'!$C27="SMPC",M27,"")</f>
        <v/>
      </c>
      <c r="FP27" s="4" t="str">
        <f>IF('Gene Table'!$C27="SMPC",N27,"")</f>
        <v/>
      </c>
      <c r="FQ27" s="4" t="str">
        <f>IF('Gene Table'!$C27="SMPC",O27,"")</f>
        <v/>
      </c>
      <c r="FS27" s="4" t="s">
        <v>57</v>
      </c>
      <c r="FT27" s="4" t="str">
        <f>IF('Gene Table'!$C27="SMPC",R27,"")</f>
        <v/>
      </c>
      <c r="FU27" s="4" t="str">
        <f>IF('Gene Table'!$C27="SMPC",S27,"")</f>
        <v/>
      </c>
      <c r="FV27" s="4" t="str">
        <f>IF('Gene Table'!$C27="SMPC",T27,"")</f>
        <v/>
      </c>
      <c r="FW27" s="4" t="str">
        <f>IF('Gene Table'!$C27="SMPC",U27,"")</f>
        <v/>
      </c>
      <c r="FX27" s="4" t="str">
        <f>IF('Gene Table'!$C27="SMPC",V27,"")</f>
        <v/>
      </c>
      <c r="FY27" s="4" t="str">
        <f>IF('Gene Table'!$C27="SMPC",W27,"")</f>
        <v/>
      </c>
      <c r="FZ27" s="4" t="str">
        <f>IF('Gene Table'!$C27="SMPC",X27,"")</f>
        <v/>
      </c>
      <c r="GA27" s="4" t="str">
        <f>IF('Gene Table'!$C27="SMPC",Y27,"")</f>
        <v/>
      </c>
      <c r="GB27" s="4" t="str">
        <f>IF('Gene Table'!$C27="SMPC",Z27,"")</f>
        <v/>
      </c>
      <c r="GC27" s="4" t="str">
        <f>IF('Gene Table'!$C27="SMPC",AA27,"")</f>
        <v/>
      </c>
      <c r="GD27" s="4" t="str">
        <f>IF('Gene Table'!$C27="SMPC",AB27,"")</f>
        <v/>
      </c>
      <c r="GE27" s="4" t="str">
        <f>IF('Gene Table'!$C27="SMPC",AC27,"")</f>
        <v/>
      </c>
    </row>
    <row r="28" spans="1:187" ht="15" customHeight="1" x14ac:dyDescent="0.25">
      <c r="A28" s="4" t="str">
        <f>'Gene Table'!C28&amp;":"&amp;'Gene Table'!D28</f>
        <v>APC:c.4067C&gt;G</v>
      </c>
      <c r="B28" s="4">
        <f>IF('Gene Table'!$G$5="NO",IF(ISNUMBER(MATCH('Gene Table'!E28,'Array Content'!$M$2:$M$941,0)),VLOOKUP('Gene Table'!E28,'Array Content'!$M$2:$O$941,2,FALSE),35),IF('Gene Table'!$G$5="YES",IF(ISNUMBER(MATCH('Gene Table'!E28,'Array Content'!$M$2:$M$941,0)),VLOOKUP('Gene Table'!E28,'Array Content'!$M$2:$O$941,3,FALSE),35),"OOPS"))</f>
        <v>37</v>
      </c>
      <c r="C28" s="4" t="s">
        <v>60</v>
      </c>
      <c r="D28" s="29">
        <f>IF('Control Sample Data'!D27="","",IF(SUM('Control Sample Data'!D$2:D$97)&gt;10,IF(AND(ISNUMBER('Control Sample Data'!D27),'Control Sample Data'!D27&lt;$B28, 'Control Sample Data'!D27&gt;0),'Control Sample Data'!D27,$B28),""))</f>
        <v>31</v>
      </c>
      <c r="E28" s="29">
        <f>IF('Control Sample Data'!E27="","",IF(SUM('Control Sample Data'!E$2:E$97)&gt;10,IF(AND(ISNUMBER('Control Sample Data'!E27),'Control Sample Data'!E27&lt;$B28, 'Control Sample Data'!E27&gt;0),'Control Sample Data'!E27,$B28),""))</f>
        <v>31</v>
      </c>
      <c r="F28" s="29" t="str">
        <f>IF('Control Sample Data'!F27="","",IF(SUM('Control Sample Data'!F$2:F$97)&gt;10,IF(AND(ISNUMBER('Control Sample Data'!F27),'Control Sample Data'!F27&lt;$B28, 'Control Sample Data'!F27&gt;0),'Control Sample Data'!F27,$B28),""))</f>
        <v/>
      </c>
      <c r="G28" s="29" t="str">
        <f>IF('Control Sample Data'!G27="","",IF(SUM('Control Sample Data'!G$2:G$97)&gt;10,IF(AND(ISNUMBER('Control Sample Data'!G27),'Control Sample Data'!G27&lt;$B28, 'Control Sample Data'!G27&gt;0),'Control Sample Data'!G27,$B28),""))</f>
        <v/>
      </c>
      <c r="H28" s="29" t="str">
        <f>IF('Control Sample Data'!H27="","",IF(SUM('Control Sample Data'!H$2:H$97)&gt;10,IF(AND(ISNUMBER('Control Sample Data'!H27),'Control Sample Data'!H27&lt;$B28, 'Control Sample Data'!H27&gt;0),'Control Sample Data'!H27,$B28),""))</f>
        <v/>
      </c>
      <c r="I28" s="29" t="str">
        <f>IF('Control Sample Data'!I27="","",IF(SUM('Control Sample Data'!I$2:I$97)&gt;10,IF(AND(ISNUMBER('Control Sample Data'!I27),'Control Sample Data'!I27&lt;$B28, 'Control Sample Data'!I27&gt;0),'Control Sample Data'!I27,$B28),""))</f>
        <v/>
      </c>
      <c r="J28" s="29" t="str">
        <f>IF('Control Sample Data'!J27="","",IF(SUM('Control Sample Data'!J$2:J$97)&gt;10,IF(AND(ISNUMBER('Control Sample Data'!J27),'Control Sample Data'!J27&lt;$B28, 'Control Sample Data'!J27&gt;0),'Control Sample Data'!J27,$B28),""))</f>
        <v/>
      </c>
      <c r="K28" s="29" t="str">
        <f>IF('Control Sample Data'!K27="","",IF(SUM('Control Sample Data'!K$2:K$97)&gt;10,IF(AND(ISNUMBER('Control Sample Data'!K27),'Control Sample Data'!K27&lt;$B28, 'Control Sample Data'!K27&gt;0),'Control Sample Data'!K27,$B28),""))</f>
        <v/>
      </c>
      <c r="L28" s="29" t="str">
        <f>IF('Control Sample Data'!L27="","",IF(SUM('Control Sample Data'!L$2:L$97)&gt;10,IF(AND(ISNUMBER('Control Sample Data'!L27),'Control Sample Data'!L27&lt;$B28, 'Control Sample Data'!L27&gt;0),'Control Sample Data'!L27,$B28),""))</f>
        <v/>
      </c>
      <c r="M28" s="29" t="str">
        <f>IF('Control Sample Data'!M27="","",IF(SUM('Control Sample Data'!M$2:M$97)&gt;10,IF(AND(ISNUMBER('Control Sample Data'!M27),'Control Sample Data'!M27&lt;$B28, 'Control Sample Data'!M27&gt;0),'Control Sample Data'!M27,$B28),""))</f>
        <v/>
      </c>
      <c r="N28" s="29" t="str">
        <f>IF('Control Sample Data'!N27="","",IF(SUM('Control Sample Data'!N$2:N$97)&gt;10,IF(AND(ISNUMBER('Control Sample Data'!N27),'Control Sample Data'!N27&lt;$B28, 'Control Sample Data'!N27&gt;0),'Control Sample Data'!N27,$B28),""))</f>
        <v/>
      </c>
      <c r="O28" s="29" t="str">
        <f>IF('Control Sample Data'!O27="","",IF(SUM('Control Sample Data'!O$2:O$97)&gt;10,IF(AND(ISNUMBER('Control Sample Data'!O27),'Control Sample Data'!O27&lt;$B28, 'Control Sample Data'!O27&gt;0),'Control Sample Data'!O27,$B28),""))</f>
        <v/>
      </c>
      <c r="Q28" s="4" t="s">
        <v>60</v>
      </c>
      <c r="R28" s="29">
        <f>IF('Test Sample Data'!D27="","",IF(SUM('Test Sample Data'!D$2:D$97)&gt;10,IF(AND(ISNUMBER('Test Sample Data'!D27),'Test Sample Data'!D27&lt;$B28, 'Test Sample Data'!D27&gt;0),'Test Sample Data'!D27,$B28),""))</f>
        <v>35</v>
      </c>
      <c r="S28" s="29">
        <f>IF('Test Sample Data'!E27="","",IF(SUM('Test Sample Data'!E$2:E$97)&gt;10,IF(AND(ISNUMBER('Test Sample Data'!E27),'Test Sample Data'!E27&lt;$B28, 'Test Sample Data'!E27&gt;0),'Test Sample Data'!E27,$B28),""))</f>
        <v>35</v>
      </c>
      <c r="T28" s="29" t="str">
        <f>IF('Test Sample Data'!F27="","",IF(SUM('Test Sample Data'!F$2:F$97)&gt;10,IF(AND(ISNUMBER('Test Sample Data'!F27),'Test Sample Data'!F27&lt;$B28, 'Test Sample Data'!F27&gt;0),'Test Sample Data'!F27,$B28),""))</f>
        <v/>
      </c>
      <c r="U28" s="29" t="str">
        <f>IF('Test Sample Data'!G27="","",IF(SUM('Test Sample Data'!G$2:G$97)&gt;10,IF(AND(ISNUMBER('Test Sample Data'!G27),'Test Sample Data'!G27&lt;$B28, 'Test Sample Data'!G27&gt;0),'Test Sample Data'!G27,$B28),""))</f>
        <v/>
      </c>
      <c r="V28" s="29" t="str">
        <f>IF('Test Sample Data'!H27="","",IF(SUM('Test Sample Data'!H$2:H$97)&gt;10,IF(AND(ISNUMBER('Test Sample Data'!H27),'Test Sample Data'!H27&lt;$B28, 'Test Sample Data'!H27&gt;0),'Test Sample Data'!H27,$B28),""))</f>
        <v/>
      </c>
      <c r="W28" s="29" t="str">
        <f>IF('Test Sample Data'!I27="","",IF(SUM('Test Sample Data'!I$2:I$97)&gt;10,IF(AND(ISNUMBER('Test Sample Data'!I27),'Test Sample Data'!I27&lt;$B28, 'Test Sample Data'!I27&gt;0),'Test Sample Data'!I27,$B28),""))</f>
        <v/>
      </c>
      <c r="X28" s="29" t="str">
        <f>IF('Test Sample Data'!J27="","",IF(SUM('Test Sample Data'!J$2:J$97)&gt;10,IF(AND(ISNUMBER('Test Sample Data'!J27),'Test Sample Data'!J27&lt;$B28, 'Test Sample Data'!J27&gt;0),'Test Sample Data'!J27,$B28),""))</f>
        <v/>
      </c>
      <c r="Y28" s="29" t="str">
        <f>IF('Test Sample Data'!K27="","",IF(SUM('Test Sample Data'!K$2:K$97)&gt;10,IF(AND(ISNUMBER('Test Sample Data'!K27),'Test Sample Data'!K27&lt;$B28, 'Test Sample Data'!K27&gt;0),'Test Sample Data'!K27,$B28),""))</f>
        <v/>
      </c>
      <c r="Z28" s="29" t="str">
        <f>IF('Test Sample Data'!L27="","",IF(SUM('Test Sample Data'!L$2:L$97)&gt;10,IF(AND(ISNUMBER('Test Sample Data'!L27),'Test Sample Data'!L27&lt;$B28, 'Test Sample Data'!L27&gt;0),'Test Sample Data'!L27,$B28),""))</f>
        <v/>
      </c>
      <c r="AA28" s="29" t="str">
        <f>IF('Test Sample Data'!M27="","",IF(SUM('Test Sample Data'!M$2:M$97)&gt;10,IF(AND(ISNUMBER('Test Sample Data'!M27),'Test Sample Data'!M27&lt;$B28, 'Test Sample Data'!M27&gt;0),'Test Sample Data'!M27,$B28),""))</f>
        <v/>
      </c>
      <c r="AB28" s="29" t="str">
        <f>IF('Test Sample Data'!N27="","",IF(SUM('Test Sample Data'!N$2:N$97)&gt;10,IF(AND(ISNUMBER('Test Sample Data'!N27),'Test Sample Data'!N27&lt;$B28, 'Test Sample Data'!N27&gt;0),'Test Sample Data'!N27,$B28),""))</f>
        <v/>
      </c>
      <c r="AC28" s="29" t="str">
        <f>IF('Test Sample Data'!O27="","",IF(SUM('Test Sample Data'!O$2:O$97)&gt;10,IF(AND(ISNUMBER('Test Sample Data'!O27),'Test Sample Data'!O27&lt;$B28, 'Test Sample Data'!O27&gt;0),'Test Sample Data'!O27,$B28),""))</f>
        <v/>
      </c>
      <c r="AE28" s="4" t="s">
        <v>60</v>
      </c>
      <c r="AF28" s="4">
        <f t="shared" si="3"/>
        <v>5</v>
      </c>
      <c r="AG28" s="4">
        <f t="shared" si="4"/>
        <v>5</v>
      </c>
      <c r="AH28" s="4" t="str">
        <f t="shared" si="5"/>
        <v/>
      </c>
      <c r="AI28" s="4" t="str">
        <f t="shared" si="6"/>
        <v/>
      </c>
      <c r="AJ28" s="4" t="str">
        <f t="shared" si="7"/>
        <v/>
      </c>
      <c r="AK28" s="4" t="str">
        <f t="shared" si="8"/>
        <v/>
      </c>
      <c r="AL28" s="4" t="str">
        <f t="shared" si="9"/>
        <v/>
      </c>
      <c r="AM28" s="4" t="str">
        <f t="shared" si="10"/>
        <v/>
      </c>
      <c r="AN28" s="4" t="str">
        <f t="shared" si="11"/>
        <v/>
      </c>
      <c r="AO28" s="4" t="str">
        <f t="shared" si="12"/>
        <v/>
      </c>
      <c r="AP28" s="4" t="str">
        <f t="shared" si="13"/>
        <v/>
      </c>
      <c r="AQ28" s="4" t="str">
        <f t="shared" si="14"/>
        <v/>
      </c>
      <c r="AR28" s="4">
        <f t="shared" si="15"/>
        <v>0</v>
      </c>
      <c r="AS28" s="4">
        <f t="shared" si="16"/>
        <v>5</v>
      </c>
      <c r="AU28" s="4" t="s">
        <v>60</v>
      </c>
      <c r="AV28" s="4">
        <f t="shared" si="17"/>
        <v>8.4699999999999989</v>
      </c>
      <c r="AW28" s="4">
        <f t="shared" si="18"/>
        <v>9</v>
      </c>
      <c r="AX28" s="4" t="str">
        <f t="shared" si="19"/>
        <v/>
      </c>
      <c r="AY28" s="4" t="str">
        <f t="shared" si="20"/>
        <v/>
      </c>
      <c r="AZ28" s="4" t="str">
        <f t="shared" si="21"/>
        <v/>
      </c>
      <c r="BA28" s="4" t="str">
        <f t="shared" si="22"/>
        <v/>
      </c>
      <c r="BB28" s="4" t="str">
        <f t="shared" si="23"/>
        <v/>
      </c>
      <c r="BC28" s="4" t="str">
        <f t="shared" si="24"/>
        <v/>
      </c>
      <c r="BD28" s="4" t="str">
        <f t="shared" si="25"/>
        <v/>
      </c>
      <c r="BE28" s="4" t="str">
        <f t="shared" si="26"/>
        <v/>
      </c>
      <c r="BF28" s="4" t="str">
        <f t="shared" si="27"/>
        <v/>
      </c>
      <c r="BG28" s="4" t="str">
        <f t="shared" si="28"/>
        <v/>
      </c>
      <c r="BI28" s="4" t="s">
        <v>60</v>
      </c>
      <c r="BJ28" s="4">
        <f t="shared" si="29"/>
        <v>8.4699999999999989</v>
      </c>
      <c r="BK28" s="4">
        <f t="shared" si="30"/>
        <v>9</v>
      </c>
      <c r="BL28" s="4" t="str">
        <f t="shared" si="31"/>
        <v/>
      </c>
      <c r="BM28" s="4" t="str">
        <f t="shared" si="32"/>
        <v/>
      </c>
      <c r="BN28" s="4" t="str">
        <f t="shared" si="33"/>
        <v/>
      </c>
      <c r="BO28" s="4" t="str">
        <f t="shared" si="34"/>
        <v/>
      </c>
      <c r="BP28" s="4" t="str">
        <f t="shared" si="35"/>
        <v/>
      </c>
      <c r="BQ28" s="4" t="str">
        <f t="shared" si="36"/>
        <v/>
      </c>
      <c r="BR28" s="4" t="str">
        <f t="shared" si="37"/>
        <v/>
      </c>
      <c r="BS28" s="4" t="str">
        <f t="shared" si="38"/>
        <v/>
      </c>
      <c r="BT28" s="4" t="str">
        <f t="shared" si="39"/>
        <v/>
      </c>
      <c r="BU28" s="4" t="str">
        <f t="shared" si="40"/>
        <v/>
      </c>
      <c r="BV28" s="4">
        <f t="shared" si="41"/>
        <v>1.1200000000000001</v>
      </c>
      <c r="BW28" s="4">
        <f t="shared" si="42"/>
        <v>8.74</v>
      </c>
      <c r="BY28" s="4" t="s">
        <v>60</v>
      </c>
      <c r="BZ28" s="4">
        <f t="shared" si="43"/>
        <v>-0.27000000000000135</v>
      </c>
      <c r="CA28" s="4">
        <f t="shared" si="44"/>
        <v>0.25999999999999979</v>
      </c>
      <c r="CB28" s="4" t="str">
        <f t="shared" si="45"/>
        <v/>
      </c>
      <c r="CC28" s="4" t="str">
        <f t="shared" si="46"/>
        <v/>
      </c>
      <c r="CD28" s="4" t="str">
        <f t="shared" si="47"/>
        <v/>
      </c>
      <c r="CE28" s="4" t="str">
        <f t="shared" si="48"/>
        <v/>
      </c>
      <c r="CF28" s="4" t="str">
        <f t="shared" si="49"/>
        <v/>
      </c>
      <c r="CG28" s="4" t="str">
        <f t="shared" si="50"/>
        <v/>
      </c>
      <c r="CH28" s="4" t="str">
        <f t="shared" si="51"/>
        <v/>
      </c>
      <c r="CI28" s="4" t="str">
        <f t="shared" si="52"/>
        <v/>
      </c>
      <c r="CJ28" s="4" t="str">
        <f t="shared" si="53"/>
        <v/>
      </c>
      <c r="CK28" s="4" t="str">
        <f t="shared" si="54"/>
        <v/>
      </c>
      <c r="CM28" s="4" t="s">
        <v>60</v>
      </c>
      <c r="CN28" s="4" t="str">
        <f>IF(ISNUMBER(BZ28), IF($BV28&gt;VLOOKUP('Gene Table'!$G$2,'Array Content'!$A$2:$B$3,2,FALSE),IF(BZ28&lt;-$BV28,"mutant","WT"),IF(BZ28&lt;-VLOOKUP('Gene Table'!$G$2,'Array Content'!$A$2:$B$3,2,FALSE),"Mutant","WT")),"")</f>
        <v>WT</v>
      </c>
      <c r="CO28" s="4" t="str">
        <f>IF(ISNUMBER(CA28), IF($BV28&gt;VLOOKUP('Gene Table'!$G$2,'Array Content'!$A$2:$B$3,2,FALSE),IF(CA28&lt;-$BV28,"mutant","WT"),IF(CA28&lt;-VLOOKUP('Gene Table'!$G$2,'Array Content'!$A$2:$B$3,2,FALSE),"Mutant","WT")),"")</f>
        <v>WT</v>
      </c>
      <c r="CP28" s="4" t="str">
        <f>IF(ISNUMBER(CB28), IF($BV28&gt;VLOOKUP('Gene Table'!$G$2,'Array Content'!$A$2:$B$3,2,FALSE),IF(CB28&lt;-$BV28,"mutant","WT"),IF(CB28&lt;-VLOOKUP('Gene Table'!$G$2,'Array Content'!$A$2:$B$3,2,FALSE),"Mutant","WT")),"")</f>
        <v/>
      </c>
      <c r="CQ28" s="4" t="str">
        <f>IF(ISNUMBER(CC28), IF($BV28&gt;VLOOKUP('Gene Table'!$G$2,'Array Content'!$A$2:$B$3,2,FALSE),IF(CC28&lt;-$BV28,"mutant","WT"),IF(CC28&lt;-VLOOKUP('Gene Table'!$G$2,'Array Content'!$A$2:$B$3,2,FALSE),"Mutant","WT")),"")</f>
        <v/>
      </c>
      <c r="CR28" s="4" t="str">
        <f>IF(ISNUMBER(CD28), IF($BV28&gt;VLOOKUP('Gene Table'!$G$2,'Array Content'!$A$2:$B$3,2,FALSE),IF(CD28&lt;-$BV28,"mutant","WT"),IF(CD28&lt;-VLOOKUP('Gene Table'!$G$2,'Array Content'!$A$2:$B$3,2,FALSE),"Mutant","WT")),"")</f>
        <v/>
      </c>
      <c r="CS28" s="4" t="str">
        <f>IF(ISNUMBER(CE28), IF($BV28&gt;VLOOKUP('Gene Table'!$G$2,'Array Content'!$A$2:$B$3,2,FALSE),IF(CE28&lt;-$BV28,"mutant","WT"),IF(CE28&lt;-VLOOKUP('Gene Table'!$G$2,'Array Content'!$A$2:$B$3,2,FALSE),"Mutant","WT")),"")</f>
        <v/>
      </c>
      <c r="CT28" s="4" t="str">
        <f>IF(ISNUMBER(CF28), IF($BV28&gt;VLOOKUP('Gene Table'!$G$2,'Array Content'!$A$2:$B$3,2,FALSE),IF(CF28&lt;-$BV28,"mutant","WT"),IF(CF28&lt;-VLOOKUP('Gene Table'!$G$2,'Array Content'!$A$2:$B$3,2,FALSE),"Mutant","WT")),"")</f>
        <v/>
      </c>
      <c r="CU28" s="4" t="str">
        <f>IF(ISNUMBER(CG28), IF($BV28&gt;VLOOKUP('Gene Table'!$G$2,'Array Content'!$A$2:$B$3,2,FALSE),IF(CG28&lt;-$BV28,"mutant","WT"),IF(CG28&lt;-VLOOKUP('Gene Table'!$G$2,'Array Content'!$A$2:$B$3,2,FALSE),"Mutant","WT")),"")</f>
        <v/>
      </c>
      <c r="CV28" s="4" t="str">
        <f>IF(ISNUMBER(CH28), IF($BV28&gt;VLOOKUP('Gene Table'!$G$2,'Array Content'!$A$2:$B$3,2,FALSE),IF(CH28&lt;-$BV28,"mutant","WT"),IF(CH28&lt;-VLOOKUP('Gene Table'!$G$2,'Array Content'!$A$2:$B$3,2,FALSE),"Mutant","WT")),"")</f>
        <v/>
      </c>
      <c r="CW28" s="4" t="str">
        <f>IF(ISNUMBER(CI28), IF($BV28&gt;VLOOKUP('Gene Table'!$G$2,'Array Content'!$A$2:$B$3,2,FALSE),IF(CI28&lt;-$BV28,"mutant","WT"),IF(CI28&lt;-VLOOKUP('Gene Table'!$G$2,'Array Content'!$A$2:$B$3,2,FALSE),"Mutant","WT")),"")</f>
        <v/>
      </c>
      <c r="CX28" s="4" t="str">
        <f>IF(ISNUMBER(CJ28), IF($BV28&gt;VLOOKUP('Gene Table'!$G$2,'Array Content'!$A$2:$B$3,2,FALSE),IF(CJ28&lt;-$BV28,"mutant","WT"),IF(CJ28&lt;-VLOOKUP('Gene Table'!$G$2,'Array Content'!$A$2:$B$3,2,FALSE),"Mutant","WT")),"")</f>
        <v/>
      </c>
      <c r="CY28" s="4" t="str">
        <f>IF(ISNUMBER(CK28), IF($BV28&gt;VLOOKUP('Gene Table'!$G$2,'Array Content'!$A$2:$B$3,2,FALSE),IF(CK28&lt;-$BV28,"mutant","WT"),IF(CK28&lt;-VLOOKUP('Gene Table'!$G$2,'Array Content'!$A$2:$B$3,2,FALSE),"Mutant","WT")),"")</f>
        <v/>
      </c>
      <c r="DA28" s="4" t="s">
        <v>60</v>
      </c>
      <c r="DB28" s="4">
        <f t="shared" si="55"/>
        <v>3.4699999999999989</v>
      </c>
      <c r="DC28" s="4">
        <f t="shared" si="56"/>
        <v>4</v>
      </c>
      <c r="DD28" s="4" t="str">
        <f t="shared" si="57"/>
        <v/>
      </c>
      <c r="DE28" s="4" t="str">
        <f t="shared" si="58"/>
        <v/>
      </c>
      <c r="DF28" s="4" t="str">
        <f t="shared" si="59"/>
        <v/>
      </c>
      <c r="DG28" s="4" t="str">
        <f t="shared" si="60"/>
        <v/>
      </c>
      <c r="DH28" s="4" t="str">
        <f t="shared" si="61"/>
        <v/>
      </c>
      <c r="DI28" s="4" t="str">
        <f t="shared" si="62"/>
        <v/>
      </c>
      <c r="DJ28" s="4" t="str">
        <f t="shared" si="63"/>
        <v/>
      </c>
      <c r="DK28" s="4" t="str">
        <f t="shared" si="64"/>
        <v/>
      </c>
      <c r="DL28" s="4" t="str">
        <f t="shared" si="65"/>
        <v/>
      </c>
      <c r="DM28" s="4" t="str">
        <f t="shared" si="66"/>
        <v/>
      </c>
      <c r="DO28" s="4" t="s">
        <v>60</v>
      </c>
      <c r="DP28" s="4" t="str">
        <f>IF(ISNUMBER(DB28), IF($AR28&gt;VLOOKUP('Gene Table'!$G$2,'Array Content'!$A$2:$B$3,2,FALSE),IF(DB28&lt;-$AR28,"mutant","WT"),IF(DB28&lt;-VLOOKUP('Gene Table'!$G$2,'Array Content'!$A$2:$B$3,2,FALSE),"Mutant","WT")),"")</f>
        <v>WT</v>
      </c>
      <c r="DQ28" s="4" t="str">
        <f>IF(ISNUMBER(DC28), IF($AR28&gt;VLOOKUP('Gene Table'!$G$2,'Array Content'!$A$2:$B$3,2,FALSE),IF(DC28&lt;-$AR28,"mutant","WT"),IF(DC28&lt;-VLOOKUP('Gene Table'!$G$2,'Array Content'!$A$2:$B$3,2,FALSE),"Mutant","WT")),"")</f>
        <v>WT</v>
      </c>
      <c r="DR28" s="4" t="str">
        <f>IF(ISNUMBER(DD28), IF($AR28&gt;VLOOKUP('Gene Table'!$G$2,'Array Content'!$A$2:$B$3,2,FALSE),IF(DD28&lt;-$AR28,"mutant","WT"),IF(DD28&lt;-VLOOKUP('Gene Table'!$G$2,'Array Content'!$A$2:$B$3,2,FALSE),"Mutant","WT")),"")</f>
        <v/>
      </c>
      <c r="DS28" s="4" t="str">
        <f>IF(ISNUMBER(DE28), IF($AR28&gt;VLOOKUP('Gene Table'!$G$2,'Array Content'!$A$2:$B$3,2,FALSE),IF(DE28&lt;-$AR28,"mutant","WT"),IF(DE28&lt;-VLOOKUP('Gene Table'!$G$2,'Array Content'!$A$2:$B$3,2,FALSE),"Mutant","WT")),"")</f>
        <v/>
      </c>
      <c r="DT28" s="4" t="str">
        <f>IF(ISNUMBER(DF28), IF($AR28&gt;VLOOKUP('Gene Table'!$G$2,'Array Content'!$A$2:$B$3,2,FALSE),IF(DF28&lt;-$AR28,"mutant","WT"),IF(DF28&lt;-VLOOKUP('Gene Table'!$G$2,'Array Content'!$A$2:$B$3,2,FALSE),"Mutant","WT")),"")</f>
        <v/>
      </c>
      <c r="DU28" s="4" t="str">
        <f>IF(ISNUMBER(DG28), IF($AR28&gt;VLOOKUP('Gene Table'!$G$2,'Array Content'!$A$2:$B$3,2,FALSE),IF(DG28&lt;-$AR28,"mutant","WT"),IF(DG28&lt;-VLOOKUP('Gene Table'!$G$2,'Array Content'!$A$2:$B$3,2,FALSE),"Mutant","WT")),"")</f>
        <v/>
      </c>
      <c r="DV28" s="4" t="str">
        <f>IF(ISNUMBER(DH28), IF($AR28&gt;VLOOKUP('Gene Table'!$G$2,'Array Content'!$A$2:$B$3,2,FALSE),IF(DH28&lt;-$AR28,"mutant","WT"),IF(DH28&lt;-VLOOKUP('Gene Table'!$G$2,'Array Content'!$A$2:$B$3,2,FALSE),"Mutant","WT")),"")</f>
        <v/>
      </c>
      <c r="DW28" s="4" t="str">
        <f>IF(ISNUMBER(DI28), IF($AR28&gt;VLOOKUP('Gene Table'!$G$2,'Array Content'!$A$2:$B$3,2,FALSE),IF(DI28&lt;-$AR28,"mutant","WT"),IF(DI28&lt;-VLOOKUP('Gene Table'!$G$2,'Array Content'!$A$2:$B$3,2,FALSE),"Mutant","WT")),"")</f>
        <v/>
      </c>
      <c r="DX28" s="4" t="str">
        <f>IF(ISNUMBER(DJ28), IF($AR28&gt;VLOOKUP('Gene Table'!$G$2,'Array Content'!$A$2:$B$3,2,FALSE),IF(DJ28&lt;-$AR28,"mutant","WT"),IF(DJ28&lt;-VLOOKUP('Gene Table'!$G$2,'Array Content'!$A$2:$B$3,2,FALSE),"Mutant","WT")),"")</f>
        <v/>
      </c>
      <c r="DY28" s="4" t="str">
        <f>IF(ISNUMBER(DK28), IF($AR28&gt;VLOOKUP('Gene Table'!$G$2,'Array Content'!$A$2:$B$3,2,FALSE),IF(DK28&lt;-$AR28,"mutant","WT"),IF(DK28&lt;-VLOOKUP('Gene Table'!$G$2,'Array Content'!$A$2:$B$3,2,FALSE),"Mutant","WT")),"")</f>
        <v/>
      </c>
      <c r="DZ28" s="4" t="str">
        <f>IF(ISNUMBER(DL28), IF($AR28&gt;VLOOKUP('Gene Table'!$G$2,'Array Content'!$A$2:$B$3,2,FALSE),IF(DL28&lt;-$AR28,"mutant","WT"),IF(DL28&lt;-VLOOKUP('Gene Table'!$G$2,'Array Content'!$A$2:$B$3,2,FALSE),"Mutant","WT")),"")</f>
        <v/>
      </c>
      <c r="EA28" s="4" t="str">
        <f>IF(ISNUMBER(DM28), IF($AR28&gt;VLOOKUP('Gene Table'!$G$2,'Array Content'!$A$2:$B$3,2,FALSE),IF(DM28&lt;-$AR28,"mutant","WT"),IF(DM28&lt;-VLOOKUP('Gene Table'!$G$2,'Array Content'!$A$2:$B$3,2,FALSE),"Mutant","WT")),"")</f>
        <v/>
      </c>
      <c r="EC28" s="4" t="s">
        <v>60</v>
      </c>
      <c r="ED28" s="4" t="str">
        <f>IF('Gene Table'!$D28="copy number",D28,"")</f>
        <v/>
      </c>
      <c r="EE28" s="4" t="str">
        <f>IF('Gene Table'!$D28="copy number",E28,"")</f>
        <v/>
      </c>
      <c r="EF28" s="4" t="str">
        <f>IF('Gene Table'!$D28="copy number",F28,"")</f>
        <v/>
      </c>
      <c r="EG28" s="4" t="str">
        <f>IF('Gene Table'!$D28="copy number",G28,"")</f>
        <v/>
      </c>
      <c r="EH28" s="4" t="str">
        <f>IF('Gene Table'!$D28="copy number",H28,"")</f>
        <v/>
      </c>
      <c r="EI28" s="4" t="str">
        <f>IF('Gene Table'!$D28="copy number",I28,"")</f>
        <v/>
      </c>
      <c r="EJ28" s="4" t="str">
        <f>IF('Gene Table'!$D28="copy number",J28,"")</f>
        <v/>
      </c>
      <c r="EK28" s="4" t="str">
        <f>IF('Gene Table'!$D28="copy number",K28,"")</f>
        <v/>
      </c>
      <c r="EL28" s="4" t="str">
        <f>IF('Gene Table'!$D28="copy number",L28,"")</f>
        <v/>
      </c>
      <c r="EM28" s="4" t="str">
        <f>IF('Gene Table'!$D28="copy number",M28,"")</f>
        <v/>
      </c>
      <c r="EN28" s="4" t="str">
        <f>IF('Gene Table'!$D28="copy number",N28,"")</f>
        <v/>
      </c>
      <c r="EO28" s="4" t="str">
        <f>IF('Gene Table'!$D28="copy number",O28,"")</f>
        <v/>
      </c>
      <c r="EQ28" s="4" t="s">
        <v>60</v>
      </c>
      <c r="ER28" s="4" t="str">
        <f>IF('Gene Table'!$D28="copy number",R28,"")</f>
        <v/>
      </c>
      <c r="ES28" s="4" t="str">
        <f>IF('Gene Table'!$D28="copy number",S28,"")</f>
        <v/>
      </c>
      <c r="ET28" s="4" t="str">
        <f>IF('Gene Table'!$D28="copy number",T28,"")</f>
        <v/>
      </c>
      <c r="EU28" s="4" t="str">
        <f>IF('Gene Table'!$D28="copy number",U28,"")</f>
        <v/>
      </c>
      <c r="EV28" s="4" t="str">
        <f>IF('Gene Table'!$D28="copy number",V28,"")</f>
        <v/>
      </c>
      <c r="EW28" s="4" t="str">
        <f>IF('Gene Table'!$D28="copy number",W28,"")</f>
        <v/>
      </c>
      <c r="EX28" s="4" t="str">
        <f>IF('Gene Table'!$D28="copy number",X28,"")</f>
        <v/>
      </c>
      <c r="EY28" s="4" t="str">
        <f>IF('Gene Table'!$D28="copy number",Y28,"")</f>
        <v/>
      </c>
      <c r="EZ28" s="4" t="str">
        <f>IF('Gene Table'!$D28="copy number",Z28,"")</f>
        <v/>
      </c>
      <c r="FA28" s="4" t="str">
        <f>IF('Gene Table'!$D28="copy number",AA28,"")</f>
        <v/>
      </c>
      <c r="FB28" s="4" t="str">
        <f>IF('Gene Table'!$D28="copy number",AB28,"")</f>
        <v/>
      </c>
      <c r="FC28" s="4" t="str">
        <f>IF('Gene Table'!$D28="copy number",AC28,"")</f>
        <v/>
      </c>
      <c r="FE28" s="4" t="s">
        <v>60</v>
      </c>
      <c r="FF28" s="4" t="str">
        <f>IF('Gene Table'!$C28="SMPC",D28,"")</f>
        <v/>
      </c>
      <c r="FG28" s="4" t="str">
        <f>IF('Gene Table'!$C28="SMPC",E28,"")</f>
        <v/>
      </c>
      <c r="FH28" s="4" t="str">
        <f>IF('Gene Table'!$C28="SMPC",F28,"")</f>
        <v/>
      </c>
      <c r="FI28" s="4" t="str">
        <f>IF('Gene Table'!$C28="SMPC",G28,"")</f>
        <v/>
      </c>
      <c r="FJ28" s="4" t="str">
        <f>IF('Gene Table'!$C28="SMPC",H28,"")</f>
        <v/>
      </c>
      <c r="FK28" s="4" t="str">
        <f>IF('Gene Table'!$C28="SMPC",I28,"")</f>
        <v/>
      </c>
      <c r="FL28" s="4" t="str">
        <f>IF('Gene Table'!$C28="SMPC",J28,"")</f>
        <v/>
      </c>
      <c r="FM28" s="4" t="str">
        <f>IF('Gene Table'!$C28="SMPC",K28,"")</f>
        <v/>
      </c>
      <c r="FN28" s="4" t="str">
        <f>IF('Gene Table'!$C28="SMPC",L28,"")</f>
        <v/>
      </c>
      <c r="FO28" s="4" t="str">
        <f>IF('Gene Table'!$C28="SMPC",M28,"")</f>
        <v/>
      </c>
      <c r="FP28" s="4" t="str">
        <f>IF('Gene Table'!$C28="SMPC",N28,"")</f>
        <v/>
      </c>
      <c r="FQ28" s="4" t="str">
        <f>IF('Gene Table'!$C28="SMPC",O28,"")</f>
        <v/>
      </c>
      <c r="FS28" s="4" t="s">
        <v>60</v>
      </c>
      <c r="FT28" s="4" t="str">
        <f>IF('Gene Table'!$C28="SMPC",R28,"")</f>
        <v/>
      </c>
      <c r="FU28" s="4" t="str">
        <f>IF('Gene Table'!$C28="SMPC",S28,"")</f>
        <v/>
      </c>
      <c r="FV28" s="4" t="str">
        <f>IF('Gene Table'!$C28="SMPC",T28,"")</f>
        <v/>
      </c>
      <c r="FW28" s="4" t="str">
        <f>IF('Gene Table'!$C28="SMPC",U28,"")</f>
        <v/>
      </c>
      <c r="FX28" s="4" t="str">
        <f>IF('Gene Table'!$C28="SMPC",V28,"")</f>
        <v/>
      </c>
      <c r="FY28" s="4" t="str">
        <f>IF('Gene Table'!$C28="SMPC",W28,"")</f>
        <v/>
      </c>
      <c r="FZ28" s="4" t="str">
        <f>IF('Gene Table'!$C28="SMPC",X28,"")</f>
        <v/>
      </c>
      <c r="GA28" s="4" t="str">
        <f>IF('Gene Table'!$C28="SMPC",Y28,"")</f>
        <v/>
      </c>
      <c r="GB28" s="4" t="str">
        <f>IF('Gene Table'!$C28="SMPC",Z28,"")</f>
        <v/>
      </c>
      <c r="GC28" s="4" t="str">
        <f>IF('Gene Table'!$C28="SMPC",AA28,"")</f>
        <v/>
      </c>
      <c r="GD28" s="4" t="str">
        <f>IF('Gene Table'!$C28="SMPC",AB28,"")</f>
        <v/>
      </c>
      <c r="GE28" s="4" t="str">
        <f>IF('Gene Table'!$C28="SMPC",AC28,"")</f>
        <v/>
      </c>
    </row>
    <row r="29" spans="1:187" ht="15" customHeight="1" x14ac:dyDescent="0.25">
      <c r="A29" s="4" t="str">
        <f>'Gene Table'!C29&amp;":"&amp;'Gene Table'!D29</f>
        <v>APC:c.4081_4082delCC</v>
      </c>
      <c r="B29" s="4">
        <f>IF('Gene Table'!$G$5="NO",IF(ISNUMBER(MATCH('Gene Table'!E29,'Array Content'!$M$2:$M$941,0)),VLOOKUP('Gene Table'!E29,'Array Content'!$M$2:$O$941,2,FALSE),35),IF('Gene Table'!$G$5="YES",IF(ISNUMBER(MATCH('Gene Table'!E29,'Array Content'!$M$2:$M$941,0)),VLOOKUP('Gene Table'!E29,'Array Content'!$M$2:$O$941,3,FALSE),35),"OOPS"))</f>
        <v>36</v>
      </c>
      <c r="C29" s="4" t="s">
        <v>63</v>
      </c>
      <c r="D29" s="29">
        <f>IF('Control Sample Data'!D28="","",IF(SUM('Control Sample Data'!D$2:D$97)&gt;10,IF(AND(ISNUMBER('Control Sample Data'!D28),'Control Sample Data'!D28&lt;$B29, 'Control Sample Data'!D28&gt;0),'Control Sample Data'!D28,$B29),""))</f>
        <v>35</v>
      </c>
      <c r="E29" s="29">
        <f>IF('Control Sample Data'!E28="","",IF(SUM('Control Sample Data'!E$2:E$97)&gt;10,IF(AND(ISNUMBER('Control Sample Data'!E28),'Control Sample Data'!E28&lt;$B29, 'Control Sample Data'!E28&gt;0),'Control Sample Data'!E28,$B29),""))</f>
        <v>35</v>
      </c>
      <c r="F29" s="29" t="str">
        <f>IF('Control Sample Data'!F28="","",IF(SUM('Control Sample Data'!F$2:F$97)&gt;10,IF(AND(ISNUMBER('Control Sample Data'!F28),'Control Sample Data'!F28&lt;$B29, 'Control Sample Data'!F28&gt;0),'Control Sample Data'!F28,$B29),""))</f>
        <v/>
      </c>
      <c r="G29" s="29" t="str">
        <f>IF('Control Sample Data'!G28="","",IF(SUM('Control Sample Data'!G$2:G$97)&gt;10,IF(AND(ISNUMBER('Control Sample Data'!G28),'Control Sample Data'!G28&lt;$B29, 'Control Sample Data'!G28&gt;0),'Control Sample Data'!G28,$B29),""))</f>
        <v/>
      </c>
      <c r="H29" s="29" t="str">
        <f>IF('Control Sample Data'!H28="","",IF(SUM('Control Sample Data'!H$2:H$97)&gt;10,IF(AND(ISNUMBER('Control Sample Data'!H28),'Control Sample Data'!H28&lt;$B29, 'Control Sample Data'!H28&gt;0),'Control Sample Data'!H28,$B29),""))</f>
        <v/>
      </c>
      <c r="I29" s="29" t="str">
        <f>IF('Control Sample Data'!I28="","",IF(SUM('Control Sample Data'!I$2:I$97)&gt;10,IF(AND(ISNUMBER('Control Sample Data'!I28),'Control Sample Data'!I28&lt;$B29, 'Control Sample Data'!I28&gt;0),'Control Sample Data'!I28,$B29),""))</f>
        <v/>
      </c>
      <c r="J29" s="29" t="str">
        <f>IF('Control Sample Data'!J28="","",IF(SUM('Control Sample Data'!J$2:J$97)&gt;10,IF(AND(ISNUMBER('Control Sample Data'!J28),'Control Sample Data'!J28&lt;$B29, 'Control Sample Data'!J28&gt;0),'Control Sample Data'!J28,$B29),""))</f>
        <v/>
      </c>
      <c r="K29" s="29" t="str">
        <f>IF('Control Sample Data'!K28="","",IF(SUM('Control Sample Data'!K$2:K$97)&gt;10,IF(AND(ISNUMBER('Control Sample Data'!K28),'Control Sample Data'!K28&lt;$B29, 'Control Sample Data'!K28&gt;0),'Control Sample Data'!K28,$B29),""))</f>
        <v/>
      </c>
      <c r="L29" s="29" t="str">
        <f>IF('Control Sample Data'!L28="","",IF(SUM('Control Sample Data'!L$2:L$97)&gt;10,IF(AND(ISNUMBER('Control Sample Data'!L28),'Control Sample Data'!L28&lt;$B29, 'Control Sample Data'!L28&gt;0),'Control Sample Data'!L28,$B29),""))</f>
        <v/>
      </c>
      <c r="M29" s="29" t="str">
        <f>IF('Control Sample Data'!M28="","",IF(SUM('Control Sample Data'!M$2:M$97)&gt;10,IF(AND(ISNUMBER('Control Sample Data'!M28),'Control Sample Data'!M28&lt;$B29, 'Control Sample Data'!M28&gt;0),'Control Sample Data'!M28,$B29),""))</f>
        <v/>
      </c>
      <c r="N29" s="29" t="str">
        <f>IF('Control Sample Data'!N28="","",IF(SUM('Control Sample Data'!N$2:N$97)&gt;10,IF(AND(ISNUMBER('Control Sample Data'!N28),'Control Sample Data'!N28&lt;$B29, 'Control Sample Data'!N28&gt;0),'Control Sample Data'!N28,$B29),""))</f>
        <v/>
      </c>
      <c r="O29" s="29" t="str">
        <f>IF('Control Sample Data'!O28="","",IF(SUM('Control Sample Data'!O$2:O$97)&gt;10,IF(AND(ISNUMBER('Control Sample Data'!O28),'Control Sample Data'!O28&lt;$B29, 'Control Sample Data'!O28&gt;0),'Control Sample Data'!O28,$B29),""))</f>
        <v/>
      </c>
      <c r="Q29" s="4" t="s">
        <v>63</v>
      </c>
      <c r="R29" s="29">
        <f>IF('Test Sample Data'!D28="","",IF(SUM('Test Sample Data'!D$2:D$97)&gt;10,IF(AND(ISNUMBER('Test Sample Data'!D28),'Test Sample Data'!D28&lt;$B29, 'Test Sample Data'!D28&gt;0),'Test Sample Data'!D28,$B29),""))</f>
        <v>35</v>
      </c>
      <c r="S29" s="29">
        <f>IF('Test Sample Data'!E28="","",IF(SUM('Test Sample Data'!E$2:E$97)&gt;10,IF(AND(ISNUMBER('Test Sample Data'!E28),'Test Sample Data'!E28&lt;$B29, 'Test Sample Data'!E28&gt;0),'Test Sample Data'!E28,$B29),""))</f>
        <v>35</v>
      </c>
      <c r="T29" s="29" t="str">
        <f>IF('Test Sample Data'!F28="","",IF(SUM('Test Sample Data'!F$2:F$97)&gt;10,IF(AND(ISNUMBER('Test Sample Data'!F28),'Test Sample Data'!F28&lt;$B29, 'Test Sample Data'!F28&gt;0),'Test Sample Data'!F28,$B29),""))</f>
        <v/>
      </c>
      <c r="U29" s="29" t="str">
        <f>IF('Test Sample Data'!G28="","",IF(SUM('Test Sample Data'!G$2:G$97)&gt;10,IF(AND(ISNUMBER('Test Sample Data'!G28),'Test Sample Data'!G28&lt;$B29, 'Test Sample Data'!G28&gt;0),'Test Sample Data'!G28,$B29),""))</f>
        <v/>
      </c>
      <c r="V29" s="29" t="str">
        <f>IF('Test Sample Data'!H28="","",IF(SUM('Test Sample Data'!H$2:H$97)&gt;10,IF(AND(ISNUMBER('Test Sample Data'!H28),'Test Sample Data'!H28&lt;$B29, 'Test Sample Data'!H28&gt;0),'Test Sample Data'!H28,$B29),""))</f>
        <v/>
      </c>
      <c r="W29" s="29" t="str">
        <f>IF('Test Sample Data'!I28="","",IF(SUM('Test Sample Data'!I$2:I$97)&gt;10,IF(AND(ISNUMBER('Test Sample Data'!I28),'Test Sample Data'!I28&lt;$B29, 'Test Sample Data'!I28&gt;0),'Test Sample Data'!I28,$B29),""))</f>
        <v/>
      </c>
      <c r="X29" s="29" t="str">
        <f>IF('Test Sample Data'!J28="","",IF(SUM('Test Sample Data'!J$2:J$97)&gt;10,IF(AND(ISNUMBER('Test Sample Data'!J28),'Test Sample Data'!J28&lt;$B29, 'Test Sample Data'!J28&gt;0),'Test Sample Data'!J28,$B29),""))</f>
        <v/>
      </c>
      <c r="Y29" s="29" t="str">
        <f>IF('Test Sample Data'!K28="","",IF(SUM('Test Sample Data'!K$2:K$97)&gt;10,IF(AND(ISNUMBER('Test Sample Data'!K28),'Test Sample Data'!K28&lt;$B29, 'Test Sample Data'!K28&gt;0),'Test Sample Data'!K28,$B29),""))</f>
        <v/>
      </c>
      <c r="Z29" s="29" t="str">
        <f>IF('Test Sample Data'!L28="","",IF(SUM('Test Sample Data'!L$2:L$97)&gt;10,IF(AND(ISNUMBER('Test Sample Data'!L28),'Test Sample Data'!L28&lt;$B29, 'Test Sample Data'!L28&gt;0),'Test Sample Data'!L28,$B29),""))</f>
        <v/>
      </c>
      <c r="AA29" s="29" t="str">
        <f>IF('Test Sample Data'!M28="","",IF(SUM('Test Sample Data'!M$2:M$97)&gt;10,IF(AND(ISNUMBER('Test Sample Data'!M28),'Test Sample Data'!M28&lt;$B29, 'Test Sample Data'!M28&gt;0),'Test Sample Data'!M28,$B29),""))</f>
        <v/>
      </c>
      <c r="AB29" s="29" t="str">
        <f>IF('Test Sample Data'!N28="","",IF(SUM('Test Sample Data'!N$2:N$97)&gt;10,IF(AND(ISNUMBER('Test Sample Data'!N28),'Test Sample Data'!N28&lt;$B29, 'Test Sample Data'!N28&gt;0),'Test Sample Data'!N28,$B29),""))</f>
        <v/>
      </c>
      <c r="AC29" s="29" t="str">
        <f>IF('Test Sample Data'!O28="","",IF(SUM('Test Sample Data'!O$2:O$97)&gt;10,IF(AND(ISNUMBER('Test Sample Data'!O28),'Test Sample Data'!O28&lt;$B29, 'Test Sample Data'!O28&gt;0),'Test Sample Data'!O28,$B29),""))</f>
        <v/>
      </c>
      <c r="AE29" s="4" t="s">
        <v>63</v>
      </c>
      <c r="AF29" s="4">
        <f t="shared" si="3"/>
        <v>9</v>
      </c>
      <c r="AG29" s="4">
        <f t="shared" si="4"/>
        <v>9</v>
      </c>
      <c r="AH29" s="4" t="str">
        <f t="shared" si="5"/>
        <v/>
      </c>
      <c r="AI29" s="4" t="str">
        <f t="shared" si="6"/>
        <v/>
      </c>
      <c r="AJ29" s="4" t="str">
        <f t="shared" si="7"/>
        <v/>
      </c>
      <c r="AK29" s="4" t="str">
        <f t="shared" si="8"/>
        <v/>
      </c>
      <c r="AL29" s="4" t="str">
        <f t="shared" si="9"/>
        <v/>
      </c>
      <c r="AM29" s="4" t="str">
        <f t="shared" si="10"/>
        <v/>
      </c>
      <c r="AN29" s="4" t="str">
        <f t="shared" si="11"/>
        <v/>
      </c>
      <c r="AO29" s="4" t="str">
        <f t="shared" si="12"/>
        <v/>
      </c>
      <c r="AP29" s="4" t="str">
        <f t="shared" si="13"/>
        <v/>
      </c>
      <c r="AQ29" s="4" t="str">
        <f t="shared" si="14"/>
        <v/>
      </c>
      <c r="AR29" s="4">
        <f t="shared" si="15"/>
        <v>0</v>
      </c>
      <c r="AS29" s="4">
        <f t="shared" si="16"/>
        <v>9</v>
      </c>
      <c r="AU29" s="4" t="s">
        <v>63</v>
      </c>
      <c r="AV29" s="4">
        <f t="shared" si="17"/>
        <v>8.4699999999999989</v>
      </c>
      <c r="AW29" s="4">
        <f t="shared" si="18"/>
        <v>9</v>
      </c>
      <c r="AX29" s="4" t="str">
        <f t="shared" si="19"/>
        <v/>
      </c>
      <c r="AY29" s="4" t="str">
        <f t="shared" si="20"/>
        <v/>
      </c>
      <c r="AZ29" s="4" t="str">
        <f t="shared" si="21"/>
        <v/>
      </c>
      <c r="BA29" s="4" t="str">
        <f t="shared" si="22"/>
        <v/>
      </c>
      <c r="BB29" s="4" t="str">
        <f t="shared" si="23"/>
        <v/>
      </c>
      <c r="BC29" s="4" t="str">
        <f t="shared" si="24"/>
        <v/>
      </c>
      <c r="BD29" s="4" t="str">
        <f t="shared" si="25"/>
        <v/>
      </c>
      <c r="BE29" s="4" t="str">
        <f t="shared" si="26"/>
        <v/>
      </c>
      <c r="BF29" s="4" t="str">
        <f t="shared" si="27"/>
        <v/>
      </c>
      <c r="BG29" s="4" t="str">
        <f t="shared" si="28"/>
        <v/>
      </c>
      <c r="BI29" s="4" t="s">
        <v>63</v>
      </c>
      <c r="BJ29" s="4">
        <f t="shared" si="29"/>
        <v>8.4699999999999989</v>
      </c>
      <c r="BK29" s="4">
        <f t="shared" si="30"/>
        <v>9</v>
      </c>
      <c r="BL29" s="4" t="str">
        <f t="shared" si="31"/>
        <v/>
      </c>
      <c r="BM29" s="4" t="str">
        <f t="shared" si="32"/>
        <v/>
      </c>
      <c r="BN29" s="4" t="str">
        <f t="shared" si="33"/>
        <v/>
      </c>
      <c r="BO29" s="4" t="str">
        <f t="shared" si="34"/>
        <v/>
      </c>
      <c r="BP29" s="4" t="str">
        <f t="shared" si="35"/>
        <v/>
      </c>
      <c r="BQ29" s="4" t="str">
        <f t="shared" si="36"/>
        <v/>
      </c>
      <c r="BR29" s="4" t="str">
        <f t="shared" si="37"/>
        <v/>
      </c>
      <c r="BS29" s="4" t="str">
        <f t="shared" si="38"/>
        <v/>
      </c>
      <c r="BT29" s="4" t="str">
        <f t="shared" si="39"/>
        <v/>
      </c>
      <c r="BU29" s="4" t="str">
        <f t="shared" si="40"/>
        <v/>
      </c>
      <c r="BV29" s="4">
        <f t="shared" si="41"/>
        <v>1.1200000000000001</v>
      </c>
      <c r="BW29" s="4">
        <f t="shared" si="42"/>
        <v>8.74</v>
      </c>
      <c r="BY29" s="4" t="s">
        <v>63</v>
      </c>
      <c r="BZ29" s="4">
        <f t="shared" si="43"/>
        <v>-0.27000000000000135</v>
      </c>
      <c r="CA29" s="4">
        <f t="shared" si="44"/>
        <v>0.25999999999999979</v>
      </c>
      <c r="CB29" s="4" t="str">
        <f t="shared" si="45"/>
        <v/>
      </c>
      <c r="CC29" s="4" t="str">
        <f t="shared" si="46"/>
        <v/>
      </c>
      <c r="CD29" s="4" t="str">
        <f t="shared" si="47"/>
        <v/>
      </c>
      <c r="CE29" s="4" t="str">
        <f t="shared" si="48"/>
        <v/>
      </c>
      <c r="CF29" s="4" t="str">
        <f t="shared" si="49"/>
        <v/>
      </c>
      <c r="CG29" s="4" t="str">
        <f t="shared" si="50"/>
        <v/>
      </c>
      <c r="CH29" s="4" t="str">
        <f t="shared" si="51"/>
        <v/>
      </c>
      <c r="CI29" s="4" t="str">
        <f t="shared" si="52"/>
        <v/>
      </c>
      <c r="CJ29" s="4" t="str">
        <f t="shared" si="53"/>
        <v/>
      </c>
      <c r="CK29" s="4" t="str">
        <f t="shared" si="54"/>
        <v/>
      </c>
      <c r="CM29" s="4" t="s">
        <v>63</v>
      </c>
      <c r="CN29" s="4" t="str">
        <f>IF(ISNUMBER(BZ29), IF($BV29&gt;VLOOKUP('Gene Table'!$G$2,'Array Content'!$A$2:$B$3,2,FALSE),IF(BZ29&lt;-$BV29,"mutant","WT"),IF(BZ29&lt;-VLOOKUP('Gene Table'!$G$2,'Array Content'!$A$2:$B$3,2,FALSE),"Mutant","WT")),"")</f>
        <v>WT</v>
      </c>
      <c r="CO29" s="4" t="str">
        <f>IF(ISNUMBER(CA29), IF($BV29&gt;VLOOKUP('Gene Table'!$G$2,'Array Content'!$A$2:$B$3,2,FALSE),IF(CA29&lt;-$BV29,"mutant","WT"),IF(CA29&lt;-VLOOKUP('Gene Table'!$G$2,'Array Content'!$A$2:$B$3,2,FALSE),"Mutant","WT")),"")</f>
        <v>WT</v>
      </c>
      <c r="CP29" s="4" t="str">
        <f>IF(ISNUMBER(CB29), IF($BV29&gt;VLOOKUP('Gene Table'!$G$2,'Array Content'!$A$2:$B$3,2,FALSE),IF(CB29&lt;-$BV29,"mutant","WT"),IF(CB29&lt;-VLOOKUP('Gene Table'!$G$2,'Array Content'!$A$2:$B$3,2,FALSE),"Mutant","WT")),"")</f>
        <v/>
      </c>
      <c r="CQ29" s="4" t="str">
        <f>IF(ISNUMBER(CC29), IF($BV29&gt;VLOOKUP('Gene Table'!$G$2,'Array Content'!$A$2:$B$3,2,FALSE),IF(CC29&lt;-$BV29,"mutant","WT"),IF(CC29&lt;-VLOOKUP('Gene Table'!$G$2,'Array Content'!$A$2:$B$3,2,FALSE),"Mutant","WT")),"")</f>
        <v/>
      </c>
      <c r="CR29" s="4" t="str">
        <f>IF(ISNUMBER(CD29), IF($BV29&gt;VLOOKUP('Gene Table'!$G$2,'Array Content'!$A$2:$B$3,2,FALSE),IF(CD29&lt;-$BV29,"mutant","WT"),IF(CD29&lt;-VLOOKUP('Gene Table'!$G$2,'Array Content'!$A$2:$B$3,2,FALSE),"Mutant","WT")),"")</f>
        <v/>
      </c>
      <c r="CS29" s="4" t="str">
        <f>IF(ISNUMBER(CE29), IF($BV29&gt;VLOOKUP('Gene Table'!$G$2,'Array Content'!$A$2:$B$3,2,FALSE),IF(CE29&lt;-$BV29,"mutant","WT"),IF(CE29&lt;-VLOOKUP('Gene Table'!$G$2,'Array Content'!$A$2:$B$3,2,FALSE),"Mutant","WT")),"")</f>
        <v/>
      </c>
      <c r="CT29" s="4" t="str">
        <f>IF(ISNUMBER(CF29), IF($BV29&gt;VLOOKUP('Gene Table'!$G$2,'Array Content'!$A$2:$B$3,2,FALSE),IF(CF29&lt;-$BV29,"mutant","WT"),IF(CF29&lt;-VLOOKUP('Gene Table'!$G$2,'Array Content'!$A$2:$B$3,2,FALSE),"Mutant","WT")),"")</f>
        <v/>
      </c>
      <c r="CU29" s="4" t="str">
        <f>IF(ISNUMBER(CG29), IF($BV29&gt;VLOOKUP('Gene Table'!$G$2,'Array Content'!$A$2:$B$3,2,FALSE),IF(CG29&lt;-$BV29,"mutant","WT"),IF(CG29&lt;-VLOOKUP('Gene Table'!$G$2,'Array Content'!$A$2:$B$3,2,FALSE),"Mutant","WT")),"")</f>
        <v/>
      </c>
      <c r="CV29" s="4" t="str">
        <f>IF(ISNUMBER(CH29), IF($BV29&gt;VLOOKUP('Gene Table'!$G$2,'Array Content'!$A$2:$B$3,2,FALSE),IF(CH29&lt;-$BV29,"mutant","WT"),IF(CH29&lt;-VLOOKUP('Gene Table'!$G$2,'Array Content'!$A$2:$B$3,2,FALSE),"Mutant","WT")),"")</f>
        <v/>
      </c>
      <c r="CW29" s="4" t="str">
        <f>IF(ISNUMBER(CI29), IF($BV29&gt;VLOOKUP('Gene Table'!$G$2,'Array Content'!$A$2:$B$3,2,FALSE),IF(CI29&lt;-$BV29,"mutant","WT"),IF(CI29&lt;-VLOOKUP('Gene Table'!$G$2,'Array Content'!$A$2:$B$3,2,FALSE),"Mutant","WT")),"")</f>
        <v/>
      </c>
      <c r="CX29" s="4" t="str">
        <f>IF(ISNUMBER(CJ29), IF($BV29&gt;VLOOKUP('Gene Table'!$G$2,'Array Content'!$A$2:$B$3,2,FALSE),IF(CJ29&lt;-$BV29,"mutant","WT"),IF(CJ29&lt;-VLOOKUP('Gene Table'!$G$2,'Array Content'!$A$2:$B$3,2,FALSE),"Mutant","WT")),"")</f>
        <v/>
      </c>
      <c r="CY29" s="4" t="str">
        <f>IF(ISNUMBER(CK29), IF($BV29&gt;VLOOKUP('Gene Table'!$G$2,'Array Content'!$A$2:$B$3,2,FALSE),IF(CK29&lt;-$BV29,"mutant","WT"),IF(CK29&lt;-VLOOKUP('Gene Table'!$G$2,'Array Content'!$A$2:$B$3,2,FALSE),"Mutant","WT")),"")</f>
        <v/>
      </c>
      <c r="DA29" s="4" t="s">
        <v>63</v>
      </c>
      <c r="DB29" s="4">
        <f t="shared" si="55"/>
        <v>-0.53000000000000114</v>
      </c>
      <c r="DC29" s="4">
        <f t="shared" si="56"/>
        <v>0</v>
      </c>
      <c r="DD29" s="4" t="str">
        <f t="shared" si="57"/>
        <v/>
      </c>
      <c r="DE29" s="4" t="str">
        <f t="shared" si="58"/>
        <v/>
      </c>
      <c r="DF29" s="4" t="str">
        <f t="shared" si="59"/>
        <v/>
      </c>
      <c r="DG29" s="4" t="str">
        <f t="shared" si="60"/>
        <v/>
      </c>
      <c r="DH29" s="4" t="str">
        <f t="shared" si="61"/>
        <v/>
      </c>
      <c r="DI29" s="4" t="str">
        <f t="shared" si="62"/>
        <v/>
      </c>
      <c r="DJ29" s="4" t="str">
        <f t="shared" si="63"/>
        <v/>
      </c>
      <c r="DK29" s="4" t="str">
        <f t="shared" si="64"/>
        <v/>
      </c>
      <c r="DL29" s="4" t="str">
        <f t="shared" si="65"/>
        <v/>
      </c>
      <c r="DM29" s="4" t="str">
        <f t="shared" si="66"/>
        <v/>
      </c>
      <c r="DO29" s="4" t="s">
        <v>63</v>
      </c>
      <c r="DP29" s="4" t="str">
        <f>IF(ISNUMBER(DB29), IF($AR29&gt;VLOOKUP('Gene Table'!$G$2,'Array Content'!$A$2:$B$3,2,FALSE),IF(DB29&lt;-$AR29,"mutant","WT"),IF(DB29&lt;-VLOOKUP('Gene Table'!$G$2,'Array Content'!$A$2:$B$3,2,FALSE),"Mutant","WT")),"")</f>
        <v>WT</v>
      </c>
      <c r="DQ29" s="4" t="str">
        <f>IF(ISNUMBER(DC29), IF($AR29&gt;VLOOKUP('Gene Table'!$G$2,'Array Content'!$A$2:$B$3,2,FALSE),IF(DC29&lt;-$AR29,"mutant","WT"),IF(DC29&lt;-VLOOKUP('Gene Table'!$G$2,'Array Content'!$A$2:$B$3,2,FALSE),"Mutant","WT")),"")</f>
        <v>WT</v>
      </c>
      <c r="DR29" s="4" t="str">
        <f>IF(ISNUMBER(DD29), IF($AR29&gt;VLOOKUP('Gene Table'!$G$2,'Array Content'!$A$2:$B$3,2,FALSE),IF(DD29&lt;-$AR29,"mutant","WT"),IF(DD29&lt;-VLOOKUP('Gene Table'!$G$2,'Array Content'!$A$2:$B$3,2,FALSE),"Mutant","WT")),"")</f>
        <v/>
      </c>
      <c r="DS29" s="4" t="str">
        <f>IF(ISNUMBER(DE29), IF($AR29&gt;VLOOKUP('Gene Table'!$G$2,'Array Content'!$A$2:$B$3,2,FALSE),IF(DE29&lt;-$AR29,"mutant","WT"),IF(DE29&lt;-VLOOKUP('Gene Table'!$G$2,'Array Content'!$A$2:$B$3,2,FALSE),"Mutant","WT")),"")</f>
        <v/>
      </c>
      <c r="DT29" s="4" t="str">
        <f>IF(ISNUMBER(DF29), IF($AR29&gt;VLOOKUP('Gene Table'!$G$2,'Array Content'!$A$2:$B$3,2,FALSE),IF(DF29&lt;-$AR29,"mutant","WT"),IF(DF29&lt;-VLOOKUP('Gene Table'!$G$2,'Array Content'!$A$2:$B$3,2,FALSE),"Mutant","WT")),"")</f>
        <v/>
      </c>
      <c r="DU29" s="4" t="str">
        <f>IF(ISNUMBER(DG29), IF($AR29&gt;VLOOKUP('Gene Table'!$G$2,'Array Content'!$A$2:$B$3,2,FALSE),IF(DG29&lt;-$AR29,"mutant","WT"),IF(DG29&lt;-VLOOKUP('Gene Table'!$G$2,'Array Content'!$A$2:$B$3,2,FALSE),"Mutant","WT")),"")</f>
        <v/>
      </c>
      <c r="DV29" s="4" t="str">
        <f>IF(ISNUMBER(DH29), IF($AR29&gt;VLOOKUP('Gene Table'!$G$2,'Array Content'!$A$2:$B$3,2,FALSE),IF(DH29&lt;-$AR29,"mutant","WT"),IF(DH29&lt;-VLOOKUP('Gene Table'!$G$2,'Array Content'!$A$2:$B$3,2,FALSE),"Mutant","WT")),"")</f>
        <v/>
      </c>
      <c r="DW29" s="4" t="str">
        <f>IF(ISNUMBER(DI29), IF($AR29&gt;VLOOKUP('Gene Table'!$G$2,'Array Content'!$A$2:$B$3,2,FALSE),IF(DI29&lt;-$AR29,"mutant","WT"),IF(DI29&lt;-VLOOKUP('Gene Table'!$G$2,'Array Content'!$A$2:$B$3,2,FALSE),"Mutant","WT")),"")</f>
        <v/>
      </c>
      <c r="DX29" s="4" t="str">
        <f>IF(ISNUMBER(DJ29), IF($AR29&gt;VLOOKUP('Gene Table'!$G$2,'Array Content'!$A$2:$B$3,2,FALSE),IF(DJ29&lt;-$AR29,"mutant","WT"),IF(DJ29&lt;-VLOOKUP('Gene Table'!$G$2,'Array Content'!$A$2:$B$3,2,FALSE),"Mutant","WT")),"")</f>
        <v/>
      </c>
      <c r="DY29" s="4" t="str">
        <f>IF(ISNUMBER(DK29), IF($AR29&gt;VLOOKUP('Gene Table'!$G$2,'Array Content'!$A$2:$B$3,2,FALSE),IF(DK29&lt;-$AR29,"mutant","WT"),IF(DK29&lt;-VLOOKUP('Gene Table'!$G$2,'Array Content'!$A$2:$B$3,2,FALSE),"Mutant","WT")),"")</f>
        <v/>
      </c>
      <c r="DZ29" s="4" t="str">
        <f>IF(ISNUMBER(DL29), IF($AR29&gt;VLOOKUP('Gene Table'!$G$2,'Array Content'!$A$2:$B$3,2,FALSE),IF(DL29&lt;-$AR29,"mutant","WT"),IF(DL29&lt;-VLOOKUP('Gene Table'!$G$2,'Array Content'!$A$2:$B$3,2,FALSE),"Mutant","WT")),"")</f>
        <v/>
      </c>
      <c r="EA29" s="4" t="str">
        <f>IF(ISNUMBER(DM29), IF($AR29&gt;VLOOKUP('Gene Table'!$G$2,'Array Content'!$A$2:$B$3,2,FALSE),IF(DM29&lt;-$AR29,"mutant","WT"),IF(DM29&lt;-VLOOKUP('Gene Table'!$G$2,'Array Content'!$A$2:$B$3,2,FALSE),"Mutant","WT")),"")</f>
        <v/>
      </c>
      <c r="EC29" s="4" t="s">
        <v>63</v>
      </c>
      <c r="ED29" s="4" t="str">
        <f>IF('Gene Table'!$D29="copy number",D29,"")</f>
        <v/>
      </c>
      <c r="EE29" s="4" t="str">
        <f>IF('Gene Table'!$D29="copy number",E29,"")</f>
        <v/>
      </c>
      <c r="EF29" s="4" t="str">
        <f>IF('Gene Table'!$D29="copy number",F29,"")</f>
        <v/>
      </c>
      <c r="EG29" s="4" t="str">
        <f>IF('Gene Table'!$D29="copy number",G29,"")</f>
        <v/>
      </c>
      <c r="EH29" s="4" t="str">
        <f>IF('Gene Table'!$D29="copy number",H29,"")</f>
        <v/>
      </c>
      <c r="EI29" s="4" t="str">
        <f>IF('Gene Table'!$D29="copy number",I29,"")</f>
        <v/>
      </c>
      <c r="EJ29" s="4" t="str">
        <f>IF('Gene Table'!$D29="copy number",J29,"")</f>
        <v/>
      </c>
      <c r="EK29" s="4" t="str">
        <f>IF('Gene Table'!$D29="copy number",K29,"")</f>
        <v/>
      </c>
      <c r="EL29" s="4" t="str">
        <f>IF('Gene Table'!$D29="copy number",L29,"")</f>
        <v/>
      </c>
      <c r="EM29" s="4" t="str">
        <f>IF('Gene Table'!$D29="copy number",M29,"")</f>
        <v/>
      </c>
      <c r="EN29" s="4" t="str">
        <f>IF('Gene Table'!$D29="copy number",N29,"")</f>
        <v/>
      </c>
      <c r="EO29" s="4" t="str">
        <f>IF('Gene Table'!$D29="copy number",O29,"")</f>
        <v/>
      </c>
      <c r="EQ29" s="4" t="s">
        <v>63</v>
      </c>
      <c r="ER29" s="4" t="str">
        <f>IF('Gene Table'!$D29="copy number",R29,"")</f>
        <v/>
      </c>
      <c r="ES29" s="4" t="str">
        <f>IF('Gene Table'!$D29="copy number",S29,"")</f>
        <v/>
      </c>
      <c r="ET29" s="4" t="str">
        <f>IF('Gene Table'!$D29="copy number",T29,"")</f>
        <v/>
      </c>
      <c r="EU29" s="4" t="str">
        <f>IF('Gene Table'!$D29="copy number",U29,"")</f>
        <v/>
      </c>
      <c r="EV29" s="4" t="str">
        <f>IF('Gene Table'!$D29="copy number",V29,"")</f>
        <v/>
      </c>
      <c r="EW29" s="4" t="str">
        <f>IF('Gene Table'!$D29="copy number",W29,"")</f>
        <v/>
      </c>
      <c r="EX29" s="4" t="str">
        <f>IF('Gene Table'!$D29="copy number",X29,"")</f>
        <v/>
      </c>
      <c r="EY29" s="4" t="str">
        <f>IF('Gene Table'!$D29="copy number",Y29,"")</f>
        <v/>
      </c>
      <c r="EZ29" s="4" t="str">
        <f>IF('Gene Table'!$D29="copy number",Z29,"")</f>
        <v/>
      </c>
      <c r="FA29" s="4" t="str">
        <f>IF('Gene Table'!$D29="copy number",AA29,"")</f>
        <v/>
      </c>
      <c r="FB29" s="4" t="str">
        <f>IF('Gene Table'!$D29="copy number",AB29,"")</f>
        <v/>
      </c>
      <c r="FC29" s="4" t="str">
        <f>IF('Gene Table'!$D29="copy number",AC29,"")</f>
        <v/>
      </c>
      <c r="FE29" s="4" t="s">
        <v>63</v>
      </c>
      <c r="FF29" s="4" t="str">
        <f>IF('Gene Table'!$C29="SMPC",D29,"")</f>
        <v/>
      </c>
      <c r="FG29" s="4" t="str">
        <f>IF('Gene Table'!$C29="SMPC",E29,"")</f>
        <v/>
      </c>
      <c r="FH29" s="4" t="str">
        <f>IF('Gene Table'!$C29="SMPC",F29,"")</f>
        <v/>
      </c>
      <c r="FI29" s="4" t="str">
        <f>IF('Gene Table'!$C29="SMPC",G29,"")</f>
        <v/>
      </c>
      <c r="FJ29" s="4" t="str">
        <f>IF('Gene Table'!$C29="SMPC",H29,"")</f>
        <v/>
      </c>
      <c r="FK29" s="4" t="str">
        <f>IF('Gene Table'!$C29="SMPC",I29,"")</f>
        <v/>
      </c>
      <c r="FL29" s="4" t="str">
        <f>IF('Gene Table'!$C29="SMPC",J29,"")</f>
        <v/>
      </c>
      <c r="FM29" s="4" t="str">
        <f>IF('Gene Table'!$C29="SMPC",K29,"")</f>
        <v/>
      </c>
      <c r="FN29" s="4" t="str">
        <f>IF('Gene Table'!$C29="SMPC",L29,"")</f>
        <v/>
      </c>
      <c r="FO29" s="4" t="str">
        <f>IF('Gene Table'!$C29="SMPC",M29,"")</f>
        <v/>
      </c>
      <c r="FP29" s="4" t="str">
        <f>IF('Gene Table'!$C29="SMPC",N29,"")</f>
        <v/>
      </c>
      <c r="FQ29" s="4" t="str">
        <f>IF('Gene Table'!$C29="SMPC",O29,"")</f>
        <v/>
      </c>
      <c r="FS29" s="4" t="s">
        <v>63</v>
      </c>
      <c r="FT29" s="4" t="str">
        <f>IF('Gene Table'!$C29="SMPC",R29,"")</f>
        <v/>
      </c>
      <c r="FU29" s="4" t="str">
        <f>IF('Gene Table'!$C29="SMPC",S29,"")</f>
        <v/>
      </c>
      <c r="FV29" s="4" t="str">
        <f>IF('Gene Table'!$C29="SMPC",T29,"")</f>
        <v/>
      </c>
      <c r="FW29" s="4" t="str">
        <f>IF('Gene Table'!$C29="SMPC",U29,"")</f>
        <v/>
      </c>
      <c r="FX29" s="4" t="str">
        <f>IF('Gene Table'!$C29="SMPC",V29,"")</f>
        <v/>
      </c>
      <c r="FY29" s="4" t="str">
        <f>IF('Gene Table'!$C29="SMPC",W29,"")</f>
        <v/>
      </c>
      <c r="FZ29" s="4" t="str">
        <f>IF('Gene Table'!$C29="SMPC",X29,"")</f>
        <v/>
      </c>
      <c r="GA29" s="4" t="str">
        <f>IF('Gene Table'!$C29="SMPC",Y29,"")</f>
        <v/>
      </c>
      <c r="GB29" s="4" t="str">
        <f>IF('Gene Table'!$C29="SMPC",Z29,"")</f>
        <v/>
      </c>
      <c r="GC29" s="4" t="str">
        <f>IF('Gene Table'!$C29="SMPC",AA29,"")</f>
        <v/>
      </c>
      <c r="GD29" s="4" t="str">
        <f>IF('Gene Table'!$C29="SMPC",AB29,"")</f>
        <v/>
      </c>
      <c r="GE29" s="4" t="str">
        <f>IF('Gene Table'!$C29="SMPC",AC29,"")</f>
        <v/>
      </c>
    </row>
    <row r="30" spans="1:187" ht="15" customHeight="1" x14ac:dyDescent="0.25">
      <c r="A30" s="4" t="str">
        <f>'Gene Table'!C30&amp;":"&amp;'Gene Table'!D30</f>
        <v>APC:c.4099C&gt;T</v>
      </c>
      <c r="B30" s="4">
        <f>IF('Gene Table'!$G$5="NO",IF(ISNUMBER(MATCH('Gene Table'!E30,'Array Content'!$M$2:$M$941,0)),VLOOKUP('Gene Table'!E30,'Array Content'!$M$2:$O$941,2,FALSE),35),IF('Gene Table'!$G$5="YES",IF(ISNUMBER(MATCH('Gene Table'!E30,'Array Content'!$M$2:$M$941,0)),VLOOKUP('Gene Table'!E30,'Array Content'!$M$2:$O$941,3,FALSE),35),"OOPS"))</f>
        <v>36</v>
      </c>
      <c r="C30" s="4" t="s">
        <v>66</v>
      </c>
      <c r="D30" s="29">
        <f>IF('Control Sample Data'!D29="","",IF(SUM('Control Sample Data'!D$2:D$97)&gt;10,IF(AND(ISNUMBER('Control Sample Data'!D29),'Control Sample Data'!D29&lt;$B30, 'Control Sample Data'!D29&gt;0),'Control Sample Data'!D29,$B30),""))</f>
        <v>35</v>
      </c>
      <c r="E30" s="29">
        <f>IF('Control Sample Data'!E29="","",IF(SUM('Control Sample Data'!E$2:E$97)&gt;10,IF(AND(ISNUMBER('Control Sample Data'!E29),'Control Sample Data'!E29&lt;$B30, 'Control Sample Data'!E29&gt;0),'Control Sample Data'!E29,$B30),""))</f>
        <v>35</v>
      </c>
      <c r="F30" s="29" t="str">
        <f>IF('Control Sample Data'!F29="","",IF(SUM('Control Sample Data'!F$2:F$97)&gt;10,IF(AND(ISNUMBER('Control Sample Data'!F29),'Control Sample Data'!F29&lt;$B30, 'Control Sample Data'!F29&gt;0),'Control Sample Data'!F29,$B30),""))</f>
        <v/>
      </c>
      <c r="G30" s="29" t="str">
        <f>IF('Control Sample Data'!G29="","",IF(SUM('Control Sample Data'!G$2:G$97)&gt;10,IF(AND(ISNUMBER('Control Sample Data'!G29),'Control Sample Data'!G29&lt;$B30, 'Control Sample Data'!G29&gt;0),'Control Sample Data'!G29,$B30),""))</f>
        <v/>
      </c>
      <c r="H30" s="29" t="str">
        <f>IF('Control Sample Data'!H29="","",IF(SUM('Control Sample Data'!H$2:H$97)&gt;10,IF(AND(ISNUMBER('Control Sample Data'!H29),'Control Sample Data'!H29&lt;$B30, 'Control Sample Data'!H29&gt;0),'Control Sample Data'!H29,$B30),""))</f>
        <v/>
      </c>
      <c r="I30" s="29" t="str">
        <f>IF('Control Sample Data'!I29="","",IF(SUM('Control Sample Data'!I$2:I$97)&gt;10,IF(AND(ISNUMBER('Control Sample Data'!I29),'Control Sample Data'!I29&lt;$B30, 'Control Sample Data'!I29&gt;0),'Control Sample Data'!I29,$B30),""))</f>
        <v/>
      </c>
      <c r="J30" s="29" t="str">
        <f>IF('Control Sample Data'!J29="","",IF(SUM('Control Sample Data'!J$2:J$97)&gt;10,IF(AND(ISNUMBER('Control Sample Data'!J29),'Control Sample Data'!J29&lt;$B30, 'Control Sample Data'!J29&gt;0),'Control Sample Data'!J29,$B30),""))</f>
        <v/>
      </c>
      <c r="K30" s="29" t="str">
        <f>IF('Control Sample Data'!K29="","",IF(SUM('Control Sample Data'!K$2:K$97)&gt;10,IF(AND(ISNUMBER('Control Sample Data'!K29),'Control Sample Data'!K29&lt;$B30, 'Control Sample Data'!K29&gt;0),'Control Sample Data'!K29,$B30),""))</f>
        <v/>
      </c>
      <c r="L30" s="29" t="str">
        <f>IF('Control Sample Data'!L29="","",IF(SUM('Control Sample Data'!L$2:L$97)&gt;10,IF(AND(ISNUMBER('Control Sample Data'!L29),'Control Sample Data'!L29&lt;$B30, 'Control Sample Data'!L29&gt;0),'Control Sample Data'!L29,$B30),""))</f>
        <v/>
      </c>
      <c r="M30" s="29" t="str">
        <f>IF('Control Sample Data'!M29="","",IF(SUM('Control Sample Data'!M$2:M$97)&gt;10,IF(AND(ISNUMBER('Control Sample Data'!M29),'Control Sample Data'!M29&lt;$B30, 'Control Sample Data'!M29&gt;0),'Control Sample Data'!M29,$B30),""))</f>
        <v/>
      </c>
      <c r="N30" s="29" t="str">
        <f>IF('Control Sample Data'!N29="","",IF(SUM('Control Sample Data'!N$2:N$97)&gt;10,IF(AND(ISNUMBER('Control Sample Data'!N29),'Control Sample Data'!N29&lt;$B30, 'Control Sample Data'!N29&gt;0),'Control Sample Data'!N29,$B30),""))</f>
        <v/>
      </c>
      <c r="O30" s="29" t="str">
        <f>IF('Control Sample Data'!O29="","",IF(SUM('Control Sample Data'!O$2:O$97)&gt;10,IF(AND(ISNUMBER('Control Sample Data'!O29),'Control Sample Data'!O29&lt;$B30, 'Control Sample Data'!O29&gt;0),'Control Sample Data'!O29,$B30),""))</f>
        <v/>
      </c>
      <c r="Q30" s="4" t="s">
        <v>66</v>
      </c>
      <c r="R30" s="29">
        <f>IF('Test Sample Data'!D29="","",IF(SUM('Test Sample Data'!D$2:D$97)&gt;10,IF(AND(ISNUMBER('Test Sample Data'!D29),'Test Sample Data'!D29&lt;$B30, 'Test Sample Data'!D29&gt;0),'Test Sample Data'!D29,$B30),""))</f>
        <v>35</v>
      </c>
      <c r="S30" s="29">
        <f>IF('Test Sample Data'!E29="","",IF(SUM('Test Sample Data'!E$2:E$97)&gt;10,IF(AND(ISNUMBER('Test Sample Data'!E29),'Test Sample Data'!E29&lt;$B30, 'Test Sample Data'!E29&gt;0),'Test Sample Data'!E29,$B30),""))</f>
        <v>35</v>
      </c>
      <c r="T30" s="29" t="str">
        <f>IF('Test Sample Data'!F29="","",IF(SUM('Test Sample Data'!F$2:F$97)&gt;10,IF(AND(ISNUMBER('Test Sample Data'!F29),'Test Sample Data'!F29&lt;$B30, 'Test Sample Data'!F29&gt;0),'Test Sample Data'!F29,$B30),""))</f>
        <v/>
      </c>
      <c r="U30" s="29" t="str">
        <f>IF('Test Sample Data'!G29="","",IF(SUM('Test Sample Data'!G$2:G$97)&gt;10,IF(AND(ISNUMBER('Test Sample Data'!G29),'Test Sample Data'!G29&lt;$B30, 'Test Sample Data'!G29&gt;0),'Test Sample Data'!G29,$B30),""))</f>
        <v/>
      </c>
      <c r="V30" s="29" t="str">
        <f>IF('Test Sample Data'!H29="","",IF(SUM('Test Sample Data'!H$2:H$97)&gt;10,IF(AND(ISNUMBER('Test Sample Data'!H29),'Test Sample Data'!H29&lt;$B30, 'Test Sample Data'!H29&gt;0),'Test Sample Data'!H29,$B30),""))</f>
        <v/>
      </c>
      <c r="W30" s="29" t="str">
        <f>IF('Test Sample Data'!I29="","",IF(SUM('Test Sample Data'!I$2:I$97)&gt;10,IF(AND(ISNUMBER('Test Sample Data'!I29),'Test Sample Data'!I29&lt;$B30, 'Test Sample Data'!I29&gt;0),'Test Sample Data'!I29,$B30),""))</f>
        <v/>
      </c>
      <c r="X30" s="29" t="str">
        <f>IF('Test Sample Data'!J29="","",IF(SUM('Test Sample Data'!J$2:J$97)&gt;10,IF(AND(ISNUMBER('Test Sample Data'!J29),'Test Sample Data'!J29&lt;$B30, 'Test Sample Data'!J29&gt;0),'Test Sample Data'!J29,$B30),""))</f>
        <v/>
      </c>
      <c r="Y30" s="29" t="str">
        <f>IF('Test Sample Data'!K29="","",IF(SUM('Test Sample Data'!K$2:K$97)&gt;10,IF(AND(ISNUMBER('Test Sample Data'!K29),'Test Sample Data'!K29&lt;$B30, 'Test Sample Data'!K29&gt;0),'Test Sample Data'!K29,$B30),""))</f>
        <v/>
      </c>
      <c r="Z30" s="29" t="str">
        <f>IF('Test Sample Data'!L29="","",IF(SUM('Test Sample Data'!L$2:L$97)&gt;10,IF(AND(ISNUMBER('Test Sample Data'!L29),'Test Sample Data'!L29&lt;$B30, 'Test Sample Data'!L29&gt;0),'Test Sample Data'!L29,$B30),""))</f>
        <v/>
      </c>
      <c r="AA30" s="29" t="str">
        <f>IF('Test Sample Data'!M29="","",IF(SUM('Test Sample Data'!M$2:M$97)&gt;10,IF(AND(ISNUMBER('Test Sample Data'!M29),'Test Sample Data'!M29&lt;$B30, 'Test Sample Data'!M29&gt;0),'Test Sample Data'!M29,$B30),""))</f>
        <v/>
      </c>
      <c r="AB30" s="29" t="str">
        <f>IF('Test Sample Data'!N29="","",IF(SUM('Test Sample Data'!N$2:N$97)&gt;10,IF(AND(ISNUMBER('Test Sample Data'!N29),'Test Sample Data'!N29&lt;$B30, 'Test Sample Data'!N29&gt;0),'Test Sample Data'!N29,$B30),""))</f>
        <v/>
      </c>
      <c r="AC30" s="29" t="str">
        <f>IF('Test Sample Data'!O29="","",IF(SUM('Test Sample Data'!O$2:O$97)&gt;10,IF(AND(ISNUMBER('Test Sample Data'!O29),'Test Sample Data'!O29&lt;$B30, 'Test Sample Data'!O29&gt;0),'Test Sample Data'!O29,$B30),""))</f>
        <v/>
      </c>
      <c r="AE30" s="4" t="s">
        <v>66</v>
      </c>
      <c r="AF30" s="4">
        <f t="shared" si="3"/>
        <v>9</v>
      </c>
      <c r="AG30" s="4">
        <f t="shared" si="4"/>
        <v>9</v>
      </c>
      <c r="AH30" s="4" t="str">
        <f t="shared" si="5"/>
        <v/>
      </c>
      <c r="AI30" s="4" t="str">
        <f t="shared" si="6"/>
        <v/>
      </c>
      <c r="AJ30" s="4" t="str">
        <f t="shared" si="7"/>
        <v/>
      </c>
      <c r="AK30" s="4" t="str">
        <f t="shared" si="8"/>
        <v/>
      </c>
      <c r="AL30" s="4" t="str">
        <f t="shared" si="9"/>
        <v/>
      </c>
      <c r="AM30" s="4" t="str">
        <f t="shared" si="10"/>
        <v/>
      </c>
      <c r="AN30" s="4" t="str">
        <f t="shared" si="11"/>
        <v/>
      </c>
      <c r="AO30" s="4" t="str">
        <f t="shared" si="12"/>
        <v/>
      </c>
      <c r="AP30" s="4" t="str">
        <f t="shared" si="13"/>
        <v/>
      </c>
      <c r="AQ30" s="4" t="str">
        <f t="shared" si="14"/>
        <v/>
      </c>
      <c r="AR30" s="4">
        <f t="shared" si="15"/>
        <v>0</v>
      </c>
      <c r="AS30" s="4">
        <f t="shared" si="16"/>
        <v>9</v>
      </c>
      <c r="AU30" s="4" t="s">
        <v>66</v>
      </c>
      <c r="AV30" s="4">
        <f t="shared" si="17"/>
        <v>8.4699999999999989</v>
      </c>
      <c r="AW30" s="4">
        <f t="shared" si="18"/>
        <v>9</v>
      </c>
      <c r="AX30" s="4" t="str">
        <f t="shared" si="19"/>
        <v/>
      </c>
      <c r="AY30" s="4" t="str">
        <f t="shared" si="20"/>
        <v/>
      </c>
      <c r="AZ30" s="4" t="str">
        <f t="shared" si="21"/>
        <v/>
      </c>
      <c r="BA30" s="4" t="str">
        <f t="shared" si="22"/>
        <v/>
      </c>
      <c r="BB30" s="4" t="str">
        <f t="shared" si="23"/>
        <v/>
      </c>
      <c r="BC30" s="4" t="str">
        <f t="shared" si="24"/>
        <v/>
      </c>
      <c r="BD30" s="4" t="str">
        <f t="shared" si="25"/>
        <v/>
      </c>
      <c r="BE30" s="4" t="str">
        <f t="shared" si="26"/>
        <v/>
      </c>
      <c r="BF30" s="4" t="str">
        <f t="shared" si="27"/>
        <v/>
      </c>
      <c r="BG30" s="4" t="str">
        <f t="shared" si="28"/>
        <v/>
      </c>
      <c r="BI30" s="4" t="s">
        <v>66</v>
      </c>
      <c r="BJ30" s="4">
        <f t="shared" si="29"/>
        <v>8.4699999999999989</v>
      </c>
      <c r="BK30" s="4">
        <f t="shared" si="30"/>
        <v>9</v>
      </c>
      <c r="BL30" s="4" t="str">
        <f t="shared" si="31"/>
        <v/>
      </c>
      <c r="BM30" s="4" t="str">
        <f t="shared" si="32"/>
        <v/>
      </c>
      <c r="BN30" s="4" t="str">
        <f t="shared" si="33"/>
        <v/>
      </c>
      <c r="BO30" s="4" t="str">
        <f t="shared" si="34"/>
        <v/>
      </c>
      <c r="BP30" s="4" t="str">
        <f t="shared" si="35"/>
        <v/>
      </c>
      <c r="BQ30" s="4" t="str">
        <f t="shared" si="36"/>
        <v/>
      </c>
      <c r="BR30" s="4" t="str">
        <f t="shared" si="37"/>
        <v/>
      </c>
      <c r="BS30" s="4" t="str">
        <f t="shared" si="38"/>
        <v/>
      </c>
      <c r="BT30" s="4" t="str">
        <f t="shared" si="39"/>
        <v/>
      </c>
      <c r="BU30" s="4" t="str">
        <f t="shared" si="40"/>
        <v/>
      </c>
      <c r="BV30" s="4">
        <f t="shared" si="41"/>
        <v>1.1200000000000001</v>
      </c>
      <c r="BW30" s="4">
        <f t="shared" si="42"/>
        <v>8.74</v>
      </c>
      <c r="BY30" s="4" t="s">
        <v>66</v>
      </c>
      <c r="BZ30" s="4">
        <f t="shared" si="43"/>
        <v>-0.27000000000000135</v>
      </c>
      <c r="CA30" s="4">
        <f t="shared" si="44"/>
        <v>0.25999999999999979</v>
      </c>
      <c r="CB30" s="4" t="str">
        <f t="shared" si="45"/>
        <v/>
      </c>
      <c r="CC30" s="4" t="str">
        <f t="shared" si="46"/>
        <v/>
      </c>
      <c r="CD30" s="4" t="str">
        <f t="shared" si="47"/>
        <v/>
      </c>
      <c r="CE30" s="4" t="str">
        <f t="shared" si="48"/>
        <v/>
      </c>
      <c r="CF30" s="4" t="str">
        <f t="shared" si="49"/>
        <v/>
      </c>
      <c r="CG30" s="4" t="str">
        <f t="shared" si="50"/>
        <v/>
      </c>
      <c r="CH30" s="4" t="str">
        <f t="shared" si="51"/>
        <v/>
      </c>
      <c r="CI30" s="4" t="str">
        <f t="shared" si="52"/>
        <v/>
      </c>
      <c r="CJ30" s="4" t="str">
        <f t="shared" si="53"/>
        <v/>
      </c>
      <c r="CK30" s="4" t="str">
        <f t="shared" si="54"/>
        <v/>
      </c>
      <c r="CM30" s="4" t="s">
        <v>66</v>
      </c>
      <c r="CN30" s="4" t="str">
        <f>IF(ISNUMBER(BZ30), IF($BV30&gt;VLOOKUP('Gene Table'!$G$2,'Array Content'!$A$2:$B$3,2,FALSE),IF(BZ30&lt;-$BV30,"mutant","WT"),IF(BZ30&lt;-VLOOKUP('Gene Table'!$G$2,'Array Content'!$A$2:$B$3,2,FALSE),"Mutant","WT")),"")</f>
        <v>WT</v>
      </c>
      <c r="CO30" s="4" t="str">
        <f>IF(ISNUMBER(CA30), IF($BV30&gt;VLOOKUP('Gene Table'!$G$2,'Array Content'!$A$2:$B$3,2,FALSE),IF(CA30&lt;-$BV30,"mutant","WT"),IF(CA30&lt;-VLOOKUP('Gene Table'!$G$2,'Array Content'!$A$2:$B$3,2,FALSE),"Mutant","WT")),"")</f>
        <v>WT</v>
      </c>
      <c r="CP30" s="4" t="str">
        <f>IF(ISNUMBER(CB30), IF($BV30&gt;VLOOKUP('Gene Table'!$G$2,'Array Content'!$A$2:$B$3,2,FALSE),IF(CB30&lt;-$BV30,"mutant","WT"),IF(CB30&lt;-VLOOKUP('Gene Table'!$G$2,'Array Content'!$A$2:$B$3,2,FALSE),"Mutant","WT")),"")</f>
        <v/>
      </c>
      <c r="CQ30" s="4" t="str">
        <f>IF(ISNUMBER(CC30), IF($BV30&gt;VLOOKUP('Gene Table'!$G$2,'Array Content'!$A$2:$B$3,2,FALSE),IF(CC30&lt;-$BV30,"mutant","WT"),IF(CC30&lt;-VLOOKUP('Gene Table'!$G$2,'Array Content'!$A$2:$B$3,2,FALSE),"Mutant","WT")),"")</f>
        <v/>
      </c>
      <c r="CR30" s="4" t="str">
        <f>IF(ISNUMBER(CD30), IF($BV30&gt;VLOOKUP('Gene Table'!$G$2,'Array Content'!$A$2:$B$3,2,FALSE),IF(CD30&lt;-$BV30,"mutant","WT"),IF(CD30&lt;-VLOOKUP('Gene Table'!$G$2,'Array Content'!$A$2:$B$3,2,FALSE),"Mutant","WT")),"")</f>
        <v/>
      </c>
      <c r="CS30" s="4" t="str">
        <f>IF(ISNUMBER(CE30), IF($BV30&gt;VLOOKUP('Gene Table'!$G$2,'Array Content'!$A$2:$B$3,2,FALSE),IF(CE30&lt;-$BV30,"mutant","WT"),IF(CE30&lt;-VLOOKUP('Gene Table'!$G$2,'Array Content'!$A$2:$B$3,2,FALSE),"Mutant","WT")),"")</f>
        <v/>
      </c>
      <c r="CT30" s="4" t="str">
        <f>IF(ISNUMBER(CF30), IF($BV30&gt;VLOOKUP('Gene Table'!$G$2,'Array Content'!$A$2:$B$3,2,FALSE),IF(CF30&lt;-$BV30,"mutant","WT"),IF(CF30&lt;-VLOOKUP('Gene Table'!$G$2,'Array Content'!$A$2:$B$3,2,FALSE),"Mutant","WT")),"")</f>
        <v/>
      </c>
      <c r="CU30" s="4" t="str">
        <f>IF(ISNUMBER(CG30), IF($BV30&gt;VLOOKUP('Gene Table'!$G$2,'Array Content'!$A$2:$B$3,2,FALSE),IF(CG30&lt;-$BV30,"mutant","WT"),IF(CG30&lt;-VLOOKUP('Gene Table'!$G$2,'Array Content'!$A$2:$B$3,2,FALSE),"Mutant","WT")),"")</f>
        <v/>
      </c>
      <c r="CV30" s="4" t="str">
        <f>IF(ISNUMBER(CH30), IF($BV30&gt;VLOOKUP('Gene Table'!$G$2,'Array Content'!$A$2:$B$3,2,FALSE),IF(CH30&lt;-$BV30,"mutant","WT"),IF(CH30&lt;-VLOOKUP('Gene Table'!$G$2,'Array Content'!$A$2:$B$3,2,FALSE),"Mutant","WT")),"")</f>
        <v/>
      </c>
      <c r="CW30" s="4" t="str">
        <f>IF(ISNUMBER(CI30), IF($BV30&gt;VLOOKUP('Gene Table'!$G$2,'Array Content'!$A$2:$B$3,2,FALSE),IF(CI30&lt;-$BV30,"mutant","WT"),IF(CI30&lt;-VLOOKUP('Gene Table'!$G$2,'Array Content'!$A$2:$B$3,2,FALSE),"Mutant","WT")),"")</f>
        <v/>
      </c>
      <c r="CX30" s="4" t="str">
        <f>IF(ISNUMBER(CJ30), IF($BV30&gt;VLOOKUP('Gene Table'!$G$2,'Array Content'!$A$2:$B$3,2,FALSE),IF(CJ30&lt;-$BV30,"mutant","WT"),IF(CJ30&lt;-VLOOKUP('Gene Table'!$G$2,'Array Content'!$A$2:$B$3,2,FALSE),"Mutant","WT")),"")</f>
        <v/>
      </c>
      <c r="CY30" s="4" t="str">
        <f>IF(ISNUMBER(CK30), IF($BV30&gt;VLOOKUP('Gene Table'!$G$2,'Array Content'!$A$2:$B$3,2,FALSE),IF(CK30&lt;-$BV30,"mutant","WT"),IF(CK30&lt;-VLOOKUP('Gene Table'!$G$2,'Array Content'!$A$2:$B$3,2,FALSE),"Mutant","WT")),"")</f>
        <v/>
      </c>
      <c r="DA30" s="4" t="s">
        <v>66</v>
      </c>
      <c r="DB30" s="4">
        <f t="shared" si="55"/>
        <v>-0.53000000000000114</v>
      </c>
      <c r="DC30" s="4">
        <f t="shared" si="56"/>
        <v>0</v>
      </c>
      <c r="DD30" s="4" t="str">
        <f t="shared" si="57"/>
        <v/>
      </c>
      <c r="DE30" s="4" t="str">
        <f t="shared" si="58"/>
        <v/>
      </c>
      <c r="DF30" s="4" t="str">
        <f t="shared" si="59"/>
        <v/>
      </c>
      <c r="DG30" s="4" t="str">
        <f t="shared" si="60"/>
        <v/>
      </c>
      <c r="DH30" s="4" t="str">
        <f t="shared" si="61"/>
        <v/>
      </c>
      <c r="DI30" s="4" t="str">
        <f t="shared" si="62"/>
        <v/>
      </c>
      <c r="DJ30" s="4" t="str">
        <f t="shared" si="63"/>
        <v/>
      </c>
      <c r="DK30" s="4" t="str">
        <f t="shared" si="64"/>
        <v/>
      </c>
      <c r="DL30" s="4" t="str">
        <f t="shared" si="65"/>
        <v/>
      </c>
      <c r="DM30" s="4" t="str">
        <f t="shared" si="66"/>
        <v/>
      </c>
      <c r="DO30" s="4" t="s">
        <v>66</v>
      </c>
      <c r="DP30" s="4" t="str">
        <f>IF(ISNUMBER(DB30), IF($AR30&gt;VLOOKUP('Gene Table'!$G$2,'Array Content'!$A$2:$B$3,2,FALSE),IF(DB30&lt;-$AR30,"mutant","WT"),IF(DB30&lt;-VLOOKUP('Gene Table'!$G$2,'Array Content'!$A$2:$B$3,2,FALSE),"Mutant","WT")),"")</f>
        <v>WT</v>
      </c>
      <c r="DQ30" s="4" t="str">
        <f>IF(ISNUMBER(DC30), IF($AR30&gt;VLOOKUP('Gene Table'!$G$2,'Array Content'!$A$2:$B$3,2,FALSE),IF(DC30&lt;-$AR30,"mutant","WT"),IF(DC30&lt;-VLOOKUP('Gene Table'!$G$2,'Array Content'!$A$2:$B$3,2,FALSE),"Mutant","WT")),"")</f>
        <v>WT</v>
      </c>
      <c r="DR30" s="4" t="str">
        <f>IF(ISNUMBER(DD30), IF($AR30&gt;VLOOKUP('Gene Table'!$G$2,'Array Content'!$A$2:$B$3,2,FALSE),IF(DD30&lt;-$AR30,"mutant","WT"),IF(DD30&lt;-VLOOKUP('Gene Table'!$G$2,'Array Content'!$A$2:$B$3,2,FALSE),"Mutant","WT")),"")</f>
        <v/>
      </c>
      <c r="DS30" s="4" t="str">
        <f>IF(ISNUMBER(DE30), IF($AR30&gt;VLOOKUP('Gene Table'!$G$2,'Array Content'!$A$2:$B$3,2,FALSE),IF(DE30&lt;-$AR30,"mutant","WT"),IF(DE30&lt;-VLOOKUP('Gene Table'!$G$2,'Array Content'!$A$2:$B$3,2,FALSE),"Mutant","WT")),"")</f>
        <v/>
      </c>
      <c r="DT30" s="4" t="str">
        <f>IF(ISNUMBER(DF30), IF($AR30&gt;VLOOKUP('Gene Table'!$G$2,'Array Content'!$A$2:$B$3,2,FALSE),IF(DF30&lt;-$AR30,"mutant","WT"),IF(DF30&lt;-VLOOKUP('Gene Table'!$G$2,'Array Content'!$A$2:$B$3,2,FALSE),"Mutant","WT")),"")</f>
        <v/>
      </c>
      <c r="DU30" s="4" t="str">
        <f>IF(ISNUMBER(DG30), IF($AR30&gt;VLOOKUP('Gene Table'!$G$2,'Array Content'!$A$2:$B$3,2,FALSE),IF(DG30&lt;-$AR30,"mutant","WT"),IF(DG30&lt;-VLOOKUP('Gene Table'!$G$2,'Array Content'!$A$2:$B$3,2,FALSE),"Mutant","WT")),"")</f>
        <v/>
      </c>
      <c r="DV30" s="4" t="str">
        <f>IF(ISNUMBER(DH30), IF($AR30&gt;VLOOKUP('Gene Table'!$G$2,'Array Content'!$A$2:$B$3,2,FALSE),IF(DH30&lt;-$AR30,"mutant","WT"),IF(DH30&lt;-VLOOKUP('Gene Table'!$G$2,'Array Content'!$A$2:$B$3,2,FALSE),"Mutant","WT")),"")</f>
        <v/>
      </c>
      <c r="DW30" s="4" t="str">
        <f>IF(ISNUMBER(DI30), IF($AR30&gt;VLOOKUP('Gene Table'!$G$2,'Array Content'!$A$2:$B$3,2,FALSE),IF(DI30&lt;-$AR30,"mutant","WT"),IF(DI30&lt;-VLOOKUP('Gene Table'!$G$2,'Array Content'!$A$2:$B$3,2,FALSE),"Mutant","WT")),"")</f>
        <v/>
      </c>
      <c r="DX30" s="4" t="str">
        <f>IF(ISNUMBER(DJ30), IF($AR30&gt;VLOOKUP('Gene Table'!$G$2,'Array Content'!$A$2:$B$3,2,FALSE),IF(DJ30&lt;-$AR30,"mutant","WT"),IF(DJ30&lt;-VLOOKUP('Gene Table'!$G$2,'Array Content'!$A$2:$B$3,2,FALSE),"Mutant","WT")),"")</f>
        <v/>
      </c>
      <c r="DY30" s="4" t="str">
        <f>IF(ISNUMBER(DK30), IF($AR30&gt;VLOOKUP('Gene Table'!$G$2,'Array Content'!$A$2:$B$3,2,FALSE),IF(DK30&lt;-$AR30,"mutant","WT"),IF(DK30&lt;-VLOOKUP('Gene Table'!$G$2,'Array Content'!$A$2:$B$3,2,FALSE),"Mutant","WT")),"")</f>
        <v/>
      </c>
      <c r="DZ30" s="4" t="str">
        <f>IF(ISNUMBER(DL30), IF($AR30&gt;VLOOKUP('Gene Table'!$G$2,'Array Content'!$A$2:$B$3,2,FALSE),IF(DL30&lt;-$AR30,"mutant","WT"),IF(DL30&lt;-VLOOKUP('Gene Table'!$G$2,'Array Content'!$A$2:$B$3,2,FALSE),"Mutant","WT")),"")</f>
        <v/>
      </c>
      <c r="EA30" s="4" t="str">
        <f>IF(ISNUMBER(DM30), IF($AR30&gt;VLOOKUP('Gene Table'!$G$2,'Array Content'!$A$2:$B$3,2,FALSE),IF(DM30&lt;-$AR30,"mutant","WT"),IF(DM30&lt;-VLOOKUP('Gene Table'!$G$2,'Array Content'!$A$2:$B$3,2,FALSE),"Mutant","WT")),"")</f>
        <v/>
      </c>
      <c r="EC30" s="4" t="s">
        <v>66</v>
      </c>
      <c r="ED30" s="4" t="str">
        <f>IF('Gene Table'!$D30="copy number",D30,"")</f>
        <v/>
      </c>
      <c r="EE30" s="4" t="str">
        <f>IF('Gene Table'!$D30="copy number",E30,"")</f>
        <v/>
      </c>
      <c r="EF30" s="4" t="str">
        <f>IF('Gene Table'!$D30="copy number",F30,"")</f>
        <v/>
      </c>
      <c r="EG30" s="4" t="str">
        <f>IF('Gene Table'!$D30="copy number",G30,"")</f>
        <v/>
      </c>
      <c r="EH30" s="4" t="str">
        <f>IF('Gene Table'!$D30="copy number",H30,"")</f>
        <v/>
      </c>
      <c r="EI30" s="4" t="str">
        <f>IF('Gene Table'!$D30="copy number",I30,"")</f>
        <v/>
      </c>
      <c r="EJ30" s="4" t="str">
        <f>IF('Gene Table'!$D30="copy number",J30,"")</f>
        <v/>
      </c>
      <c r="EK30" s="4" t="str">
        <f>IF('Gene Table'!$D30="copy number",K30,"")</f>
        <v/>
      </c>
      <c r="EL30" s="4" t="str">
        <f>IF('Gene Table'!$D30="copy number",L30,"")</f>
        <v/>
      </c>
      <c r="EM30" s="4" t="str">
        <f>IF('Gene Table'!$D30="copy number",M30,"")</f>
        <v/>
      </c>
      <c r="EN30" s="4" t="str">
        <f>IF('Gene Table'!$D30="copy number",N30,"")</f>
        <v/>
      </c>
      <c r="EO30" s="4" t="str">
        <f>IF('Gene Table'!$D30="copy number",O30,"")</f>
        <v/>
      </c>
      <c r="EQ30" s="4" t="s">
        <v>66</v>
      </c>
      <c r="ER30" s="4" t="str">
        <f>IF('Gene Table'!$D30="copy number",R30,"")</f>
        <v/>
      </c>
      <c r="ES30" s="4" t="str">
        <f>IF('Gene Table'!$D30="copy number",S30,"")</f>
        <v/>
      </c>
      <c r="ET30" s="4" t="str">
        <f>IF('Gene Table'!$D30="copy number",T30,"")</f>
        <v/>
      </c>
      <c r="EU30" s="4" t="str">
        <f>IF('Gene Table'!$D30="copy number",U30,"")</f>
        <v/>
      </c>
      <c r="EV30" s="4" t="str">
        <f>IF('Gene Table'!$D30="copy number",V30,"")</f>
        <v/>
      </c>
      <c r="EW30" s="4" t="str">
        <f>IF('Gene Table'!$D30="copy number",W30,"")</f>
        <v/>
      </c>
      <c r="EX30" s="4" t="str">
        <f>IF('Gene Table'!$D30="copy number",X30,"")</f>
        <v/>
      </c>
      <c r="EY30" s="4" t="str">
        <f>IF('Gene Table'!$D30="copy number",Y30,"")</f>
        <v/>
      </c>
      <c r="EZ30" s="4" t="str">
        <f>IF('Gene Table'!$D30="copy number",Z30,"")</f>
        <v/>
      </c>
      <c r="FA30" s="4" t="str">
        <f>IF('Gene Table'!$D30="copy number",AA30,"")</f>
        <v/>
      </c>
      <c r="FB30" s="4" t="str">
        <f>IF('Gene Table'!$D30="copy number",AB30,"")</f>
        <v/>
      </c>
      <c r="FC30" s="4" t="str">
        <f>IF('Gene Table'!$D30="copy number",AC30,"")</f>
        <v/>
      </c>
      <c r="FE30" s="4" t="s">
        <v>66</v>
      </c>
      <c r="FF30" s="4" t="str">
        <f>IF('Gene Table'!$C30="SMPC",D30,"")</f>
        <v/>
      </c>
      <c r="FG30" s="4" t="str">
        <f>IF('Gene Table'!$C30="SMPC",E30,"")</f>
        <v/>
      </c>
      <c r="FH30" s="4" t="str">
        <f>IF('Gene Table'!$C30="SMPC",F30,"")</f>
        <v/>
      </c>
      <c r="FI30" s="4" t="str">
        <f>IF('Gene Table'!$C30="SMPC",G30,"")</f>
        <v/>
      </c>
      <c r="FJ30" s="4" t="str">
        <f>IF('Gene Table'!$C30="SMPC",H30,"")</f>
        <v/>
      </c>
      <c r="FK30" s="4" t="str">
        <f>IF('Gene Table'!$C30="SMPC",I30,"")</f>
        <v/>
      </c>
      <c r="FL30" s="4" t="str">
        <f>IF('Gene Table'!$C30="SMPC",J30,"")</f>
        <v/>
      </c>
      <c r="FM30" s="4" t="str">
        <f>IF('Gene Table'!$C30="SMPC",K30,"")</f>
        <v/>
      </c>
      <c r="FN30" s="4" t="str">
        <f>IF('Gene Table'!$C30="SMPC",L30,"")</f>
        <v/>
      </c>
      <c r="FO30" s="4" t="str">
        <f>IF('Gene Table'!$C30="SMPC",M30,"")</f>
        <v/>
      </c>
      <c r="FP30" s="4" t="str">
        <f>IF('Gene Table'!$C30="SMPC",N30,"")</f>
        <v/>
      </c>
      <c r="FQ30" s="4" t="str">
        <f>IF('Gene Table'!$C30="SMPC",O30,"")</f>
        <v/>
      </c>
      <c r="FS30" s="4" t="s">
        <v>66</v>
      </c>
      <c r="FT30" s="4" t="str">
        <f>IF('Gene Table'!$C30="SMPC",R30,"")</f>
        <v/>
      </c>
      <c r="FU30" s="4" t="str">
        <f>IF('Gene Table'!$C30="SMPC",S30,"")</f>
        <v/>
      </c>
      <c r="FV30" s="4" t="str">
        <f>IF('Gene Table'!$C30="SMPC",T30,"")</f>
        <v/>
      </c>
      <c r="FW30" s="4" t="str">
        <f>IF('Gene Table'!$C30="SMPC",U30,"")</f>
        <v/>
      </c>
      <c r="FX30" s="4" t="str">
        <f>IF('Gene Table'!$C30="SMPC",V30,"")</f>
        <v/>
      </c>
      <c r="FY30" s="4" t="str">
        <f>IF('Gene Table'!$C30="SMPC",W30,"")</f>
        <v/>
      </c>
      <c r="FZ30" s="4" t="str">
        <f>IF('Gene Table'!$C30="SMPC",X30,"")</f>
        <v/>
      </c>
      <c r="GA30" s="4" t="str">
        <f>IF('Gene Table'!$C30="SMPC",Y30,"")</f>
        <v/>
      </c>
      <c r="GB30" s="4" t="str">
        <f>IF('Gene Table'!$C30="SMPC",Z30,"")</f>
        <v/>
      </c>
      <c r="GC30" s="4" t="str">
        <f>IF('Gene Table'!$C30="SMPC",AA30,"")</f>
        <v/>
      </c>
      <c r="GD30" s="4" t="str">
        <f>IF('Gene Table'!$C30="SMPC",AB30,"")</f>
        <v/>
      </c>
      <c r="GE30" s="4" t="str">
        <f>IF('Gene Table'!$C30="SMPC",AC30,"")</f>
        <v/>
      </c>
    </row>
    <row r="31" spans="1:187" ht="15" customHeight="1" x14ac:dyDescent="0.25">
      <c r="A31" s="4" t="str">
        <f>'Gene Table'!C31&amp;":"&amp;'Gene Table'!D31</f>
        <v>APC:c.4110_4111delAA</v>
      </c>
      <c r="B31" s="4">
        <f>IF('Gene Table'!$G$5="NO",IF(ISNUMBER(MATCH('Gene Table'!E31,'Array Content'!$M$2:$M$941,0)),VLOOKUP('Gene Table'!E31,'Array Content'!$M$2:$O$941,2,FALSE),35),IF('Gene Table'!$G$5="YES",IF(ISNUMBER(MATCH('Gene Table'!E31,'Array Content'!$M$2:$M$941,0)),VLOOKUP('Gene Table'!E31,'Array Content'!$M$2:$O$941,3,FALSE),35),"OOPS"))</f>
        <v>37</v>
      </c>
      <c r="C31" s="4" t="s">
        <v>69</v>
      </c>
      <c r="D31" s="29">
        <f>IF('Control Sample Data'!D30="","",IF(SUM('Control Sample Data'!D$2:D$97)&gt;10,IF(AND(ISNUMBER('Control Sample Data'!D30),'Control Sample Data'!D30&lt;$B31, 'Control Sample Data'!D30&gt;0),'Control Sample Data'!D30,$B31),""))</f>
        <v>35</v>
      </c>
      <c r="E31" s="29">
        <f>IF('Control Sample Data'!E30="","",IF(SUM('Control Sample Data'!E$2:E$97)&gt;10,IF(AND(ISNUMBER('Control Sample Data'!E30),'Control Sample Data'!E30&lt;$B31, 'Control Sample Data'!E30&gt;0),'Control Sample Data'!E30,$B31),""))</f>
        <v>35</v>
      </c>
      <c r="F31" s="29" t="str">
        <f>IF('Control Sample Data'!F30="","",IF(SUM('Control Sample Data'!F$2:F$97)&gt;10,IF(AND(ISNUMBER('Control Sample Data'!F30),'Control Sample Data'!F30&lt;$B31, 'Control Sample Data'!F30&gt;0),'Control Sample Data'!F30,$B31),""))</f>
        <v/>
      </c>
      <c r="G31" s="29" t="str">
        <f>IF('Control Sample Data'!G30="","",IF(SUM('Control Sample Data'!G$2:G$97)&gt;10,IF(AND(ISNUMBER('Control Sample Data'!G30),'Control Sample Data'!G30&lt;$B31, 'Control Sample Data'!G30&gt;0),'Control Sample Data'!G30,$B31),""))</f>
        <v/>
      </c>
      <c r="H31" s="29" t="str">
        <f>IF('Control Sample Data'!H30="","",IF(SUM('Control Sample Data'!H$2:H$97)&gt;10,IF(AND(ISNUMBER('Control Sample Data'!H30),'Control Sample Data'!H30&lt;$B31, 'Control Sample Data'!H30&gt;0),'Control Sample Data'!H30,$B31),""))</f>
        <v/>
      </c>
      <c r="I31" s="29" t="str">
        <f>IF('Control Sample Data'!I30="","",IF(SUM('Control Sample Data'!I$2:I$97)&gt;10,IF(AND(ISNUMBER('Control Sample Data'!I30),'Control Sample Data'!I30&lt;$B31, 'Control Sample Data'!I30&gt;0),'Control Sample Data'!I30,$B31),""))</f>
        <v/>
      </c>
      <c r="J31" s="29" t="str">
        <f>IF('Control Sample Data'!J30="","",IF(SUM('Control Sample Data'!J$2:J$97)&gt;10,IF(AND(ISNUMBER('Control Sample Data'!J30),'Control Sample Data'!J30&lt;$B31, 'Control Sample Data'!J30&gt;0),'Control Sample Data'!J30,$B31),""))</f>
        <v/>
      </c>
      <c r="K31" s="29" t="str">
        <f>IF('Control Sample Data'!K30="","",IF(SUM('Control Sample Data'!K$2:K$97)&gt;10,IF(AND(ISNUMBER('Control Sample Data'!K30),'Control Sample Data'!K30&lt;$B31, 'Control Sample Data'!K30&gt;0),'Control Sample Data'!K30,$B31),""))</f>
        <v/>
      </c>
      <c r="L31" s="29" t="str">
        <f>IF('Control Sample Data'!L30="","",IF(SUM('Control Sample Data'!L$2:L$97)&gt;10,IF(AND(ISNUMBER('Control Sample Data'!L30),'Control Sample Data'!L30&lt;$B31, 'Control Sample Data'!L30&gt;0),'Control Sample Data'!L30,$B31),""))</f>
        <v/>
      </c>
      <c r="M31" s="29" t="str">
        <f>IF('Control Sample Data'!M30="","",IF(SUM('Control Sample Data'!M$2:M$97)&gt;10,IF(AND(ISNUMBER('Control Sample Data'!M30),'Control Sample Data'!M30&lt;$B31, 'Control Sample Data'!M30&gt;0),'Control Sample Data'!M30,$B31),""))</f>
        <v/>
      </c>
      <c r="N31" s="29" t="str">
        <f>IF('Control Sample Data'!N30="","",IF(SUM('Control Sample Data'!N$2:N$97)&gt;10,IF(AND(ISNUMBER('Control Sample Data'!N30),'Control Sample Data'!N30&lt;$B31, 'Control Sample Data'!N30&gt;0),'Control Sample Data'!N30,$B31),""))</f>
        <v/>
      </c>
      <c r="O31" s="29" t="str">
        <f>IF('Control Sample Data'!O30="","",IF(SUM('Control Sample Data'!O$2:O$97)&gt;10,IF(AND(ISNUMBER('Control Sample Data'!O30),'Control Sample Data'!O30&lt;$B31, 'Control Sample Data'!O30&gt;0),'Control Sample Data'!O30,$B31),""))</f>
        <v/>
      </c>
      <c r="Q31" s="4" t="s">
        <v>69</v>
      </c>
      <c r="R31" s="29">
        <f>IF('Test Sample Data'!D30="","",IF(SUM('Test Sample Data'!D$2:D$97)&gt;10,IF(AND(ISNUMBER('Test Sample Data'!D30),'Test Sample Data'!D30&lt;$B31, 'Test Sample Data'!D30&gt;0),'Test Sample Data'!D30,$B31),""))</f>
        <v>35</v>
      </c>
      <c r="S31" s="29">
        <f>IF('Test Sample Data'!E30="","",IF(SUM('Test Sample Data'!E$2:E$97)&gt;10,IF(AND(ISNUMBER('Test Sample Data'!E30),'Test Sample Data'!E30&lt;$B31, 'Test Sample Data'!E30&gt;0),'Test Sample Data'!E30,$B31),""))</f>
        <v>35</v>
      </c>
      <c r="T31" s="29" t="str">
        <f>IF('Test Sample Data'!F30="","",IF(SUM('Test Sample Data'!F$2:F$97)&gt;10,IF(AND(ISNUMBER('Test Sample Data'!F30),'Test Sample Data'!F30&lt;$B31, 'Test Sample Data'!F30&gt;0),'Test Sample Data'!F30,$B31),""))</f>
        <v/>
      </c>
      <c r="U31" s="29" t="str">
        <f>IF('Test Sample Data'!G30="","",IF(SUM('Test Sample Data'!G$2:G$97)&gt;10,IF(AND(ISNUMBER('Test Sample Data'!G30),'Test Sample Data'!G30&lt;$B31, 'Test Sample Data'!G30&gt;0),'Test Sample Data'!G30,$B31),""))</f>
        <v/>
      </c>
      <c r="V31" s="29" t="str">
        <f>IF('Test Sample Data'!H30="","",IF(SUM('Test Sample Data'!H$2:H$97)&gt;10,IF(AND(ISNUMBER('Test Sample Data'!H30),'Test Sample Data'!H30&lt;$B31, 'Test Sample Data'!H30&gt;0),'Test Sample Data'!H30,$B31),""))</f>
        <v/>
      </c>
      <c r="W31" s="29" t="str">
        <f>IF('Test Sample Data'!I30="","",IF(SUM('Test Sample Data'!I$2:I$97)&gt;10,IF(AND(ISNUMBER('Test Sample Data'!I30),'Test Sample Data'!I30&lt;$B31, 'Test Sample Data'!I30&gt;0),'Test Sample Data'!I30,$B31),""))</f>
        <v/>
      </c>
      <c r="X31" s="29" t="str">
        <f>IF('Test Sample Data'!J30="","",IF(SUM('Test Sample Data'!J$2:J$97)&gt;10,IF(AND(ISNUMBER('Test Sample Data'!J30),'Test Sample Data'!J30&lt;$B31, 'Test Sample Data'!J30&gt;0),'Test Sample Data'!J30,$B31),""))</f>
        <v/>
      </c>
      <c r="Y31" s="29" t="str">
        <f>IF('Test Sample Data'!K30="","",IF(SUM('Test Sample Data'!K$2:K$97)&gt;10,IF(AND(ISNUMBER('Test Sample Data'!K30),'Test Sample Data'!K30&lt;$B31, 'Test Sample Data'!K30&gt;0),'Test Sample Data'!K30,$B31),""))</f>
        <v/>
      </c>
      <c r="Z31" s="29" t="str">
        <f>IF('Test Sample Data'!L30="","",IF(SUM('Test Sample Data'!L$2:L$97)&gt;10,IF(AND(ISNUMBER('Test Sample Data'!L30),'Test Sample Data'!L30&lt;$B31, 'Test Sample Data'!L30&gt;0),'Test Sample Data'!L30,$B31),""))</f>
        <v/>
      </c>
      <c r="AA31" s="29" t="str">
        <f>IF('Test Sample Data'!M30="","",IF(SUM('Test Sample Data'!M$2:M$97)&gt;10,IF(AND(ISNUMBER('Test Sample Data'!M30),'Test Sample Data'!M30&lt;$B31, 'Test Sample Data'!M30&gt;0),'Test Sample Data'!M30,$B31),""))</f>
        <v/>
      </c>
      <c r="AB31" s="29" t="str">
        <f>IF('Test Sample Data'!N30="","",IF(SUM('Test Sample Data'!N$2:N$97)&gt;10,IF(AND(ISNUMBER('Test Sample Data'!N30),'Test Sample Data'!N30&lt;$B31, 'Test Sample Data'!N30&gt;0),'Test Sample Data'!N30,$B31),""))</f>
        <v/>
      </c>
      <c r="AC31" s="29" t="str">
        <f>IF('Test Sample Data'!O30="","",IF(SUM('Test Sample Data'!O$2:O$97)&gt;10,IF(AND(ISNUMBER('Test Sample Data'!O30),'Test Sample Data'!O30&lt;$B31, 'Test Sample Data'!O30&gt;0),'Test Sample Data'!O30,$B31),""))</f>
        <v/>
      </c>
      <c r="AE31" s="4" t="s">
        <v>69</v>
      </c>
      <c r="AF31" s="4">
        <f t="shared" si="3"/>
        <v>9</v>
      </c>
      <c r="AG31" s="4">
        <f t="shared" si="4"/>
        <v>9</v>
      </c>
      <c r="AH31" s="4" t="str">
        <f t="shared" si="5"/>
        <v/>
      </c>
      <c r="AI31" s="4" t="str">
        <f t="shared" si="6"/>
        <v/>
      </c>
      <c r="AJ31" s="4" t="str">
        <f t="shared" si="7"/>
        <v/>
      </c>
      <c r="AK31" s="4" t="str">
        <f t="shared" si="8"/>
        <v/>
      </c>
      <c r="AL31" s="4" t="str">
        <f t="shared" si="9"/>
        <v/>
      </c>
      <c r="AM31" s="4" t="str">
        <f t="shared" si="10"/>
        <v/>
      </c>
      <c r="AN31" s="4" t="str">
        <f t="shared" si="11"/>
        <v/>
      </c>
      <c r="AO31" s="4" t="str">
        <f t="shared" si="12"/>
        <v/>
      </c>
      <c r="AP31" s="4" t="str">
        <f t="shared" si="13"/>
        <v/>
      </c>
      <c r="AQ31" s="4" t="str">
        <f t="shared" si="14"/>
        <v/>
      </c>
      <c r="AR31" s="4">
        <f t="shared" si="15"/>
        <v>0</v>
      </c>
      <c r="AS31" s="4">
        <f t="shared" si="16"/>
        <v>9</v>
      </c>
      <c r="AU31" s="4" t="s">
        <v>69</v>
      </c>
      <c r="AV31" s="4">
        <f t="shared" si="17"/>
        <v>8.4699999999999989</v>
      </c>
      <c r="AW31" s="4">
        <f t="shared" si="18"/>
        <v>9</v>
      </c>
      <c r="AX31" s="4" t="str">
        <f t="shared" si="19"/>
        <v/>
      </c>
      <c r="AY31" s="4" t="str">
        <f t="shared" si="20"/>
        <v/>
      </c>
      <c r="AZ31" s="4" t="str">
        <f t="shared" si="21"/>
        <v/>
      </c>
      <c r="BA31" s="4" t="str">
        <f t="shared" si="22"/>
        <v/>
      </c>
      <c r="BB31" s="4" t="str">
        <f t="shared" si="23"/>
        <v/>
      </c>
      <c r="BC31" s="4" t="str">
        <f t="shared" si="24"/>
        <v/>
      </c>
      <c r="BD31" s="4" t="str">
        <f t="shared" si="25"/>
        <v/>
      </c>
      <c r="BE31" s="4" t="str">
        <f t="shared" si="26"/>
        <v/>
      </c>
      <c r="BF31" s="4" t="str">
        <f t="shared" si="27"/>
        <v/>
      </c>
      <c r="BG31" s="4" t="str">
        <f t="shared" si="28"/>
        <v/>
      </c>
      <c r="BI31" s="4" t="s">
        <v>69</v>
      </c>
      <c r="BJ31" s="4">
        <f t="shared" si="29"/>
        <v>8.4699999999999989</v>
      </c>
      <c r="BK31" s="4">
        <f t="shared" si="30"/>
        <v>9</v>
      </c>
      <c r="BL31" s="4" t="str">
        <f t="shared" si="31"/>
        <v/>
      </c>
      <c r="BM31" s="4" t="str">
        <f t="shared" si="32"/>
        <v/>
      </c>
      <c r="BN31" s="4" t="str">
        <f t="shared" si="33"/>
        <v/>
      </c>
      <c r="BO31" s="4" t="str">
        <f t="shared" si="34"/>
        <v/>
      </c>
      <c r="BP31" s="4" t="str">
        <f t="shared" si="35"/>
        <v/>
      </c>
      <c r="BQ31" s="4" t="str">
        <f t="shared" si="36"/>
        <v/>
      </c>
      <c r="BR31" s="4" t="str">
        <f t="shared" si="37"/>
        <v/>
      </c>
      <c r="BS31" s="4" t="str">
        <f t="shared" si="38"/>
        <v/>
      </c>
      <c r="BT31" s="4" t="str">
        <f t="shared" si="39"/>
        <v/>
      </c>
      <c r="BU31" s="4" t="str">
        <f t="shared" si="40"/>
        <v/>
      </c>
      <c r="BV31" s="4">
        <f t="shared" si="41"/>
        <v>1.1200000000000001</v>
      </c>
      <c r="BW31" s="4">
        <f t="shared" si="42"/>
        <v>8.74</v>
      </c>
      <c r="BY31" s="4" t="s">
        <v>69</v>
      </c>
      <c r="BZ31" s="4">
        <f t="shared" si="43"/>
        <v>-0.27000000000000135</v>
      </c>
      <c r="CA31" s="4">
        <f t="shared" si="44"/>
        <v>0.25999999999999979</v>
      </c>
      <c r="CB31" s="4" t="str">
        <f t="shared" si="45"/>
        <v/>
      </c>
      <c r="CC31" s="4" t="str">
        <f t="shared" si="46"/>
        <v/>
      </c>
      <c r="CD31" s="4" t="str">
        <f t="shared" si="47"/>
        <v/>
      </c>
      <c r="CE31" s="4" t="str">
        <f t="shared" si="48"/>
        <v/>
      </c>
      <c r="CF31" s="4" t="str">
        <f t="shared" si="49"/>
        <v/>
      </c>
      <c r="CG31" s="4" t="str">
        <f t="shared" si="50"/>
        <v/>
      </c>
      <c r="CH31" s="4" t="str">
        <f t="shared" si="51"/>
        <v/>
      </c>
      <c r="CI31" s="4" t="str">
        <f t="shared" si="52"/>
        <v/>
      </c>
      <c r="CJ31" s="4" t="str">
        <f t="shared" si="53"/>
        <v/>
      </c>
      <c r="CK31" s="4" t="str">
        <f t="shared" si="54"/>
        <v/>
      </c>
      <c r="CM31" s="4" t="s">
        <v>69</v>
      </c>
      <c r="CN31" s="4" t="str">
        <f>IF(ISNUMBER(BZ31), IF($BV31&gt;VLOOKUP('Gene Table'!$G$2,'Array Content'!$A$2:$B$3,2,FALSE),IF(BZ31&lt;-$BV31,"mutant","WT"),IF(BZ31&lt;-VLOOKUP('Gene Table'!$G$2,'Array Content'!$A$2:$B$3,2,FALSE),"Mutant","WT")),"")</f>
        <v>WT</v>
      </c>
      <c r="CO31" s="4" t="str">
        <f>IF(ISNUMBER(CA31), IF($BV31&gt;VLOOKUP('Gene Table'!$G$2,'Array Content'!$A$2:$B$3,2,FALSE),IF(CA31&lt;-$BV31,"mutant","WT"),IF(CA31&lt;-VLOOKUP('Gene Table'!$G$2,'Array Content'!$A$2:$B$3,2,FALSE),"Mutant","WT")),"")</f>
        <v>WT</v>
      </c>
      <c r="CP31" s="4" t="str">
        <f>IF(ISNUMBER(CB31), IF($BV31&gt;VLOOKUP('Gene Table'!$G$2,'Array Content'!$A$2:$B$3,2,FALSE),IF(CB31&lt;-$BV31,"mutant","WT"),IF(CB31&lt;-VLOOKUP('Gene Table'!$G$2,'Array Content'!$A$2:$B$3,2,FALSE),"Mutant","WT")),"")</f>
        <v/>
      </c>
      <c r="CQ31" s="4" t="str">
        <f>IF(ISNUMBER(CC31), IF($BV31&gt;VLOOKUP('Gene Table'!$G$2,'Array Content'!$A$2:$B$3,2,FALSE),IF(CC31&lt;-$BV31,"mutant","WT"),IF(CC31&lt;-VLOOKUP('Gene Table'!$G$2,'Array Content'!$A$2:$B$3,2,FALSE),"Mutant","WT")),"")</f>
        <v/>
      </c>
      <c r="CR31" s="4" t="str">
        <f>IF(ISNUMBER(CD31), IF($BV31&gt;VLOOKUP('Gene Table'!$G$2,'Array Content'!$A$2:$B$3,2,FALSE),IF(CD31&lt;-$BV31,"mutant","WT"),IF(CD31&lt;-VLOOKUP('Gene Table'!$G$2,'Array Content'!$A$2:$B$3,2,FALSE),"Mutant","WT")),"")</f>
        <v/>
      </c>
      <c r="CS31" s="4" t="str">
        <f>IF(ISNUMBER(CE31), IF($BV31&gt;VLOOKUP('Gene Table'!$G$2,'Array Content'!$A$2:$B$3,2,FALSE),IF(CE31&lt;-$BV31,"mutant","WT"),IF(CE31&lt;-VLOOKUP('Gene Table'!$G$2,'Array Content'!$A$2:$B$3,2,FALSE),"Mutant","WT")),"")</f>
        <v/>
      </c>
      <c r="CT31" s="4" t="str">
        <f>IF(ISNUMBER(CF31), IF($BV31&gt;VLOOKUP('Gene Table'!$G$2,'Array Content'!$A$2:$B$3,2,FALSE),IF(CF31&lt;-$BV31,"mutant","WT"),IF(CF31&lt;-VLOOKUP('Gene Table'!$G$2,'Array Content'!$A$2:$B$3,2,FALSE),"Mutant","WT")),"")</f>
        <v/>
      </c>
      <c r="CU31" s="4" t="str">
        <f>IF(ISNUMBER(CG31), IF($BV31&gt;VLOOKUP('Gene Table'!$G$2,'Array Content'!$A$2:$B$3,2,FALSE),IF(CG31&lt;-$BV31,"mutant","WT"),IF(CG31&lt;-VLOOKUP('Gene Table'!$G$2,'Array Content'!$A$2:$B$3,2,FALSE),"Mutant","WT")),"")</f>
        <v/>
      </c>
      <c r="CV31" s="4" t="str">
        <f>IF(ISNUMBER(CH31), IF($BV31&gt;VLOOKUP('Gene Table'!$G$2,'Array Content'!$A$2:$B$3,2,FALSE),IF(CH31&lt;-$BV31,"mutant","WT"),IF(CH31&lt;-VLOOKUP('Gene Table'!$G$2,'Array Content'!$A$2:$B$3,2,FALSE),"Mutant","WT")),"")</f>
        <v/>
      </c>
      <c r="CW31" s="4" t="str">
        <f>IF(ISNUMBER(CI31), IF($BV31&gt;VLOOKUP('Gene Table'!$G$2,'Array Content'!$A$2:$B$3,2,FALSE),IF(CI31&lt;-$BV31,"mutant","WT"),IF(CI31&lt;-VLOOKUP('Gene Table'!$G$2,'Array Content'!$A$2:$B$3,2,FALSE),"Mutant","WT")),"")</f>
        <v/>
      </c>
      <c r="CX31" s="4" t="str">
        <f>IF(ISNUMBER(CJ31), IF($BV31&gt;VLOOKUP('Gene Table'!$G$2,'Array Content'!$A$2:$B$3,2,FALSE),IF(CJ31&lt;-$BV31,"mutant","WT"),IF(CJ31&lt;-VLOOKUP('Gene Table'!$G$2,'Array Content'!$A$2:$B$3,2,FALSE),"Mutant","WT")),"")</f>
        <v/>
      </c>
      <c r="CY31" s="4" t="str">
        <f>IF(ISNUMBER(CK31), IF($BV31&gt;VLOOKUP('Gene Table'!$G$2,'Array Content'!$A$2:$B$3,2,FALSE),IF(CK31&lt;-$BV31,"mutant","WT"),IF(CK31&lt;-VLOOKUP('Gene Table'!$G$2,'Array Content'!$A$2:$B$3,2,FALSE),"Mutant","WT")),"")</f>
        <v/>
      </c>
      <c r="DA31" s="4" t="s">
        <v>69</v>
      </c>
      <c r="DB31" s="4">
        <f t="shared" si="55"/>
        <v>-0.53000000000000114</v>
      </c>
      <c r="DC31" s="4">
        <f t="shared" si="56"/>
        <v>0</v>
      </c>
      <c r="DD31" s="4" t="str">
        <f t="shared" si="57"/>
        <v/>
      </c>
      <c r="DE31" s="4" t="str">
        <f t="shared" si="58"/>
        <v/>
      </c>
      <c r="DF31" s="4" t="str">
        <f t="shared" si="59"/>
        <v/>
      </c>
      <c r="DG31" s="4" t="str">
        <f t="shared" si="60"/>
        <v/>
      </c>
      <c r="DH31" s="4" t="str">
        <f t="shared" si="61"/>
        <v/>
      </c>
      <c r="DI31" s="4" t="str">
        <f t="shared" si="62"/>
        <v/>
      </c>
      <c r="DJ31" s="4" t="str">
        <f t="shared" si="63"/>
        <v/>
      </c>
      <c r="DK31" s="4" t="str">
        <f t="shared" si="64"/>
        <v/>
      </c>
      <c r="DL31" s="4" t="str">
        <f t="shared" si="65"/>
        <v/>
      </c>
      <c r="DM31" s="4" t="str">
        <f t="shared" si="66"/>
        <v/>
      </c>
      <c r="DO31" s="4" t="s">
        <v>69</v>
      </c>
      <c r="DP31" s="4" t="str">
        <f>IF(ISNUMBER(DB31), IF($AR31&gt;VLOOKUP('Gene Table'!$G$2,'Array Content'!$A$2:$B$3,2,FALSE),IF(DB31&lt;-$AR31,"mutant","WT"),IF(DB31&lt;-VLOOKUP('Gene Table'!$G$2,'Array Content'!$A$2:$B$3,2,FALSE),"Mutant","WT")),"")</f>
        <v>WT</v>
      </c>
      <c r="DQ31" s="4" t="str">
        <f>IF(ISNUMBER(DC31), IF($AR31&gt;VLOOKUP('Gene Table'!$G$2,'Array Content'!$A$2:$B$3,2,FALSE),IF(DC31&lt;-$AR31,"mutant","WT"),IF(DC31&lt;-VLOOKUP('Gene Table'!$G$2,'Array Content'!$A$2:$B$3,2,FALSE),"Mutant","WT")),"")</f>
        <v>WT</v>
      </c>
      <c r="DR31" s="4" t="str">
        <f>IF(ISNUMBER(DD31), IF($AR31&gt;VLOOKUP('Gene Table'!$G$2,'Array Content'!$A$2:$B$3,2,FALSE),IF(DD31&lt;-$AR31,"mutant","WT"),IF(DD31&lt;-VLOOKUP('Gene Table'!$G$2,'Array Content'!$A$2:$B$3,2,FALSE),"Mutant","WT")),"")</f>
        <v/>
      </c>
      <c r="DS31" s="4" t="str">
        <f>IF(ISNUMBER(DE31), IF($AR31&gt;VLOOKUP('Gene Table'!$G$2,'Array Content'!$A$2:$B$3,2,FALSE),IF(DE31&lt;-$AR31,"mutant","WT"),IF(DE31&lt;-VLOOKUP('Gene Table'!$G$2,'Array Content'!$A$2:$B$3,2,FALSE),"Mutant","WT")),"")</f>
        <v/>
      </c>
      <c r="DT31" s="4" t="str">
        <f>IF(ISNUMBER(DF31), IF($AR31&gt;VLOOKUP('Gene Table'!$G$2,'Array Content'!$A$2:$B$3,2,FALSE),IF(DF31&lt;-$AR31,"mutant","WT"),IF(DF31&lt;-VLOOKUP('Gene Table'!$G$2,'Array Content'!$A$2:$B$3,2,FALSE),"Mutant","WT")),"")</f>
        <v/>
      </c>
      <c r="DU31" s="4" t="str">
        <f>IF(ISNUMBER(DG31), IF($AR31&gt;VLOOKUP('Gene Table'!$G$2,'Array Content'!$A$2:$B$3,2,FALSE),IF(DG31&lt;-$AR31,"mutant","WT"),IF(DG31&lt;-VLOOKUP('Gene Table'!$G$2,'Array Content'!$A$2:$B$3,2,FALSE),"Mutant","WT")),"")</f>
        <v/>
      </c>
      <c r="DV31" s="4" t="str">
        <f>IF(ISNUMBER(DH31), IF($AR31&gt;VLOOKUP('Gene Table'!$G$2,'Array Content'!$A$2:$B$3,2,FALSE),IF(DH31&lt;-$AR31,"mutant","WT"),IF(DH31&lt;-VLOOKUP('Gene Table'!$G$2,'Array Content'!$A$2:$B$3,2,FALSE),"Mutant","WT")),"")</f>
        <v/>
      </c>
      <c r="DW31" s="4" t="str">
        <f>IF(ISNUMBER(DI31), IF($AR31&gt;VLOOKUP('Gene Table'!$G$2,'Array Content'!$A$2:$B$3,2,FALSE),IF(DI31&lt;-$AR31,"mutant","WT"),IF(DI31&lt;-VLOOKUP('Gene Table'!$G$2,'Array Content'!$A$2:$B$3,2,FALSE),"Mutant","WT")),"")</f>
        <v/>
      </c>
      <c r="DX31" s="4" t="str">
        <f>IF(ISNUMBER(DJ31), IF($AR31&gt;VLOOKUP('Gene Table'!$G$2,'Array Content'!$A$2:$B$3,2,FALSE),IF(DJ31&lt;-$AR31,"mutant","WT"),IF(DJ31&lt;-VLOOKUP('Gene Table'!$G$2,'Array Content'!$A$2:$B$3,2,FALSE),"Mutant","WT")),"")</f>
        <v/>
      </c>
      <c r="DY31" s="4" t="str">
        <f>IF(ISNUMBER(DK31), IF($AR31&gt;VLOOKUP('Gene Table'!$G$2,'Array Content'!$A$2:$B$3,2,FALSE),IF(DK31&lt;-$AR31,"mutant","WT"),IF(DK31&lt;-VLOOKUP('Gene Table'!$G$2,'Array Content'!$A$2:$B$3,2,FALSE),"Mutant","WT")),"")</f>
        <v/>
      </c>
      <c r="DZ31" s="4" t="str">
        <f>IF(ISNUMBER(DL31), IF($AR31&gt;VLOOKUP('Gene Table'!$G$2,'Array Content'!$A$2:$B$3,2,FALSE),IF(DL31&lt;-$AR31,"mutant","WT"),IF(DL31&lt;-VLOOKUP('Gene Table'!$G$2,'Array Content'!$A$2:$B$3,2,FALSE),"Mutant","WT")),"")</f>
        <v/>
      </c>
      <c r="EA31" s="4" t="str">
        <f>IF(ISNUMBER(DM31), IF($AR31&gt;VLOOKUP('Gene Table'!$G$2,'Array Content'!$A$2:$B$3,2,FALSE),IF(DM31&lt;-$AR31,"mutant","WT"),IF(DM31&lt;-VLOOKUP('Gene Table'!$G$2,'Array Content'!$A$2:$B$3,2,FALSE),"Mutant","WT")),"")</f>
        <v/>
      </c>
      <c r="EC31" s="4" t="s">
        <v>69</v>
      </c>
      <c r="ED31" s="4" t="str">
        <f>IF('Gene Table'!$D31="copy number",D31,"")</f>
        <v/>
      </c>
      <c r="EE31" s="4" t="str">
        <f>IF('Gene Table'!$D31="copy number",E31,"")</f>
        <v/>
      </c>
      <c r="EF31" s="4" t="str">
        <f>IF('Gene Table'!$D31="copy number",F31,"")</f>
        <v/>
      </c>
      <c r="EG31" s="4" t="str">
        <f>IF('Gene Table'!$D31="copy number",G31,"")</f>
        <v/>
      </c>
      <c r="EH31" s="4" t="str">
        <f>IF('Gene Table'!$D31="copy number",H31,"")</f>
        <v/>
      </c>
      <c r="EI31" s="4" t="str">
        <f>IF('Gene Table'!$D31="copy number",I31,"")</f>
        <v/>
      </c>
      <c r="EJ31" s="4" t="str">
        <f>IF('Gene Table'!$D31="copy number",J31,"")</f>
        <v/>
      </c>
      <c r="EK31" s="4" t="str">
        <f>IF('Gene Table'!$D31="copy number",K31,"")</f>
        <v/>
      </c>
      <c r="EL31" s="4" t="str">
        <f>IF('Gene Table'!$D31="copy number",L31,"")</f>
        <v/>
      </c>
      <c r="EM31" s="4" t="str">
        <f>IF('Gene Table'!$D31="copy number",M31,"")</f>
        <v/>
      </c>
      <c r="EN31" s="4" t="str">
        <f>IF('Gene Table'!$D31="copy number",N31,"")</f>
        <v/>
      </c>
      <c r="EO31" s="4" t="str">
        <f>IF('Gene Table'!$D31="copy number",O31,"")</f>
        <v/>
      </c>
      <c r="EQ31" s="4" t="s">
        <v>69</v>
      </c>
      <c r="ER31" s="4" t="str">
        <f>IF('Gene Table'!$D31="copy number",R31,"")</f>
        <v/>
      </c>
      <c r="ES31" s="4" t="str">
        <f>IF('Gene Table'!$D31="copy number",S31,"")</f>
        <v/>
      </c>
      <c r="ET31" s="4" t="str">
        <f>IF('Gene Table'!$D31="copy number",T31,"")</f>
        <v/>
      </c>
      <c r="EU31" s="4" t="str">
        <f>IF('Gene Table'!$D31="copy number",U31,"")</f>
        <v/>
      </c>
      <c r="EV31" s="4" t="str">
        <f>IF('Gene Table'!$D31="copy number",V31,"")</f>
        <v/>
      </c>
      <c r="EW31" s="4" t="str">
        <f>IF('Gene Table'!$D31="copy number",W31,"")</f>
        <v/>
      </c>
      <c r="EX31" s="4" t="str">
        <f>IF('Gene Table'!$D31="copy number",X31,"")</f>
        <v/>
      </c>
      <c r="EY31" s="4" t="str">
        <f>IF('Gene Table'!$D31="copy number",Y31,"")</f>
        <v/>
      </c>
      <c r="EZ31" s="4" t="str">
        <f>IF('Gene Table'!$D31="copy number",Z31,"")</f>
        <v/>
      </c>
      <c r="FA31" s="4" t="str">
        <f>IF('Gene Table'!$D31="copy number",AA31,"")</f>
        <v/>
      </c>
      <c r="FB31" s="4" t="str">
        <f>IF('Gene Table'!$D31="copy number",AB31,"")</f>
        <v/>
      </c>
      <c r="FC31" s="4" t="str">
        <f>IF('Gene Table'!$D31="copy number",AC31,"")</f>
        <v/>
      </c>
      <c r="FE31" s="4" t="s">
        <v>69</v>
      </c>
      <c r="FF31" s="4" t="str">
        <f>IF('Gene Table'!$C31="SMPC",D31,"")</f>
        <v/>
      </c>
      <c r="FG31" s="4" t="str">
        <f>IF('Gene Table'!$C31="SMPC",E31,"")</f>
        <v/>
      </c>
      <c r="FH31" s="4" t="str">
        <f>IF('Gene Table'!$C31="SMPC",F31,"")</f>
        <v/>
      </c>
      <c r="FI31" s="4" t="str">
        <f>IF('Gene Table'!$C31="SMPC",G31,"")</f>
        <v/>
      </c>
      <c r="FJ31" s="4" t="str">
        <f>IF('Gene Table'!$C31="SMPC",H31,"")</f>
        <v/>
      </c>
      <c r="FK31" s="4" t="str">
        <f>IF('Gene Table'!$C31="SMPC",I31,"")</f>
        <v/>
      </c>
      <c r="FL31" s="4" t="str">
        <f>IF('Gene Table'!$C31="SMPC",J31,"")</f>
        <v/>
      </c>
      <c r="FM31" s="4" t="str">
        <f>IF('Gene Table'!$C31="SMPC",K31,"")</f>
        <v/>
      </c>
      <c r="FN31" s="4" t="str">
        <f>IF('Gene Table'!$C31="SMPC",L31,"")</f>
        <v/>
      </c>
      <c r="FO31" s="4" t="str">
        <f>IF('Gene Table'!$C31="SMPC",M31,"")</f>
        <v/>
      </c>
      <c r="FP31" s="4" t="str">
        <f>IF('Gene Table'!$C31="SMPC",N31,"")</f>
        <v/>
      </c>
      <c r="FQ31" s="4" t="str">
        <f>IF('Gene Table'!$C31="SMPC",O31,"")</f>
        <v/>
      </c>
      <c r="FS31" s="4" t="s">
        <v>69</v>
      </c>
      <c r="FT31" s="4" t="str">
        <f>IF('Gene Table'!$C31="SMPC",R31,"")</f>
        <v/>
      </c>
      <c r="FU31" s="4" t="str">
        <f>IF('Gene Table'!$C31="SMPC",S31,"")</f>
        <v/>
      </c>
      <c r="FV31" s="4" t="str">
        <f>IF('Gene Table'!$C31="SMPC",T31,"")</f>
        <v/>
      </c>
      <c r="FW31" s="4" t="str">
        <f>IF('Gene Table'!$C31="SMPC",U31,"")</f>
        <v/>
      </c>
      <c r="FX31" s="4" t="str">
        <f>IF('Gene Table'!$C31="SMPC",V31,"")</f>
        <v/>
      </c>
      <c r="FY31" s="4" t="str">
        <f>IF('Gene Table'!$C31="SMPC",W31,"")</f>
        <v/>
      </c>
      <c r="FZ31" s="4" t="str">
        <f>IF('Gene Table'!$C31="SMPC",X31,"")</f>
        <v/>
      </c>
      <c r="GA31" s="4" t="str">
        <f>IF('Gene Table'!$C31="SMPC",Y31,"")</f>
        <v/>
      </c>
      <c r="GB31" s="4" t="str">
        <f>IF('Gene Table'!$C31="SMPC",Z31,"")</f>
        <v/>
      </c>
      <c r="GC31" s="4" t="str">
        <f>IF('Gene Table'!$C31="SMPC",AA31,"")</f>
        <v/>
      </c>
      <c r="GD31" s="4" t="str">
        <f>IF('Gene Table'!$C31="SMPC",AB31,"")</f>
        <v/>
      </c>
      <c r="GE31" s="4" t="str">
        <f>IF('Gene Table'!$C31="SMPC",AC31,"")</f>
        <v/>
      </c>
    </row>
    <row r="32" spans="1:187" ht="15" customHeight="1" x14ac:dyDescent="0.25">
      <c r="A32" s="4" t="str">
        <f>'Gene Table'!C32&amp;":"&amp;'Gene Table'!D32</f>
        <v>APC:c.4117delC</v>
      </c>
      <c r="B32" s="4">
        <f>IF('Gene Table'!$G$5="NO",IF(ISNUMBER(MATCH('Gene Table'!E32,'Array Content'!$M$2:$M$941,0)),VLOOKUP('Gene Table'!E32,'Array Content'!$M$2:$O$941,2,FALSE),35),IF('Gene Table'!$G$5="YES",IF(ISNUMBER(MATCH('Gene Table'!E32,'Array Content'!$M$2:$M$941,0)),VLOOKUP('Gene Table'!E32,'Array Content'!$M$2:$O$941,3,FALSE),35),"OOPS"))</f>
        <v>37</v>
      </c>
      <c r="C32" s="4" t="s">
        <v>72</v>
      </c>
      <c r="D32" s="29">
        <f>IF('Control Sample Data'!D31="","",IF(SUM('Control Sample Data'!D$2:D$97)&gt;10,IF(AND(ISNUMBER('Control Sample Data'!D31),'Control Sample Data'!D31&lt;$B32, 'Control Sample Data'!D31&gt;0),'Control Sample Data'!D31,$B32),""))</f>
        <v>35</v>
      </c>
      <c r="E32" s="29">
        <f>IF('Control Sample Data'!E31="","",IF(SUM('Control Sample Data'!E$2:E$97)&gt;10,IF(AND(ISNUMBER('Control Sample Data'!E31),'Control Sample Data'!E31&lt;$B32, 'Control Sample Data'!E31&gt;0),'Control Sample Data'!E31,$B32),""))</f>
        <v>35</v>
      </c>
      <c r="F32" s="29" t="str">
        <f>IF('Control Sample Data'!F31="","",IF(SUM('Control Sample Data'!F$2:F$97)&gt;10,IF(AND(ISNUMBER('Control Sample Data'!F31),'Control Sample Data'!F31&lt;$B32, 'Control Sample Data'!F31&gt;0),'Control Sample Data'!F31,$B32),""))</f>
        <v/>
      </c>
      <c r="G32" s="29" t="str">
        <f>IF('Control Sample Data'!G31="","",IF(SUM('Control Sample Data'!G$2:G$97)&gt;10,IF(AND(ISNUMBER('Control Sample Data'!G31),'Control Sample Data'!G31&lt;$B32, 'Control Sample Data'!G31&gt;0),'Control Sample Data'!G31,$B32),""))</f>
        <v/>
      </c>
      <c r="H32" s="29" t="str">
        <f>IF('Control Sample Data'!H31="","",IF(SUM('Control Sample Data'!H$2:H$97)&gt;10,IF(AND(ISNUMBER('Control Sample Data'!H31),'Control Sample Data'!H31&lt;$B32, 'Control Sample Data'!H31&gt;0),'Control Sample Data'!H31,$B32),""))</f>
        <v/>
      </c>
      <c r="I32" s="29" t="str">
        <f>IF('Control Sample Data'!I31="","",IF(SUM('Control Sample Data'!I$2:I$97)&gt;10,IF(AND(ISNUMBER('Control Sample Data'!I31),'Control Sample Data'!I31&lt;$B32, 'Control Sample Data'!I31&gt;0),'Control Sample Data'!I31,$B32),""))</f>
        <v/>
      </c>
      <c r="J32" s="29" t="str">
        <f>IF('Control Sample Data'!J31="","",IF(SUM('Control Sample Data'!J$2:J$97)&gt;10,IF(AND(ISNUMBER('Control Sample Data'!J31),'Control Sample Data'!J31&lt;$B32, 'Control Sample Data'!J31&gt;0),'Control Sample Data'!J31,$B32),""))</f>
        <v/>
      </c>
      <c r="K32" s="29" t="str">
        <f>IF('Control Sample Data'!K31="","",IF(SUM('Control Sample Data'!K$2:K$97)&gt;10,IF(AND(ISNUMBER('Control Sample Data'!K31),'Control Sample Data'!K31&lt;$B32, 'Control Sample Data'!K31&gt;0),'Control Sample Data'!K31,$B32),""))</f>
        <v/>
      </c>
      <c r="L32" s="29" t="str">
        <f>IF('Control Sample Data'!L31="","",IF(SUM('Control Sample Data'!L$2:L$97)&gt;10,IF(AND(ISNUMBER('Control Sample Data'!L31),'Control Sample Data'!L31&lt;$B32, 'Control Sample Data'!L31&gt;0),'Control Sample Data'!L31,$B32),""))</f>
        <v/>
      </c>
      <c r="M32" s="29" t="str">
        <f>IF('Control Sample Data'!M31="","",IF(SUM('Control Sample Data'!M$2:M$97)&gt;10,IF(AND(ISNUMBER('Control Sample Data'!M31),'Control Sample Data'!M31&lt;$B32, 'Control Sample Data'!M31&gt;0),'Control Sample Data'!M31,$B32),""))</f>
        <v/>
      </c>
      <c r="N32" s="29" t="str">
        <f>IF('Control Sample Data'!N31="","",IF(SUM('Control Sample Data'!N$2:N$97)&gt;10,IF(AND(ISNUMBER('Control Sample Data'!N31),'Control Sample Data'!N31&lt;$B32, 'Control Sample Data'!N31&gt;0),'Control Sample Data'!N31,$B32),""))</f>
        <v/>
      </c>
      <c r="O32" s="29" t="str">
        <f>IF('Control Sample Data'!O31="","",IF(SUM('Control Sample Data'!O$2:O$97)&gt;10,IF(AND(ISNUMBER('Control Sample Data'!O31),'Control Sample Data'!O31&lt;$B32, 'Control Sample Data'!O31&gt;0),'Control Sample Data'!O31,$B32),""))</f>
        <v/>
      </c>
      <c r="Q32" s="4" t="s">
        <v>72</v>
      </c>
      <c r="R32" s="29">
        <f>IF('Test Sample Data'!D31="","",IF(SUM('Test Sample Data'!D$2:D$97)&gt;10,IF(AND(ISNUMBER('Test Sample Data'!D31),'Test Sample Data'!D31&lt;$B32, 'Test Sample Data'!D31&gt;0),'Test Sample Data'!D31,$B32),""))</f>
        <v>35</v>
      </c>
      <c r="S32" s="29">
        <f>IF('Test Sample Data'!E31="","",IF(SUM('Test Sample Data'!E$2:E$97)&gt;10,IF(AND(ISNUMBER('Test Sample Data'!E31),'Test Sample Data'!E31&lt;$B32, 'Test Sample Data'!E31&gt;0),'Test Sample Data'!E31,$B32),""))</f>
        <v>35</v>
      </c>
      <c r="T32" s="29" t="str">
        <f>IF('Test Sample Data'!F31="","",IF(SUM('Test Sample Data'!F$2:F$97)&gt;10,IF(AND(ISNUMBER('Test Sample Data'!F31),'Test Sample Data'!F31&lt;$B32, 'Test Sample Data'!F31&gt;0),'Test Sample Data'!F31,$B32),""))</f>
        <v/>
      </c>
      <c r="U32" s="29" t="str">
        <f>IF('Test Sample Data'!G31="","",IF(SUM('Test Sample Data'!G$2:G$97)&gt;10,IF(AND(ISNUMBER('Test Sample Data'!G31),'Test Sample Data'!G31&lt;$B32, 'Test Sample Data'!G31&gt;0),'Test Sample Data'!G31,$B32),""))</f>
        <v/>
      </c>
      <c r="V32" s="29" t="str">
        <f>IF('Test Sample Data'!H31="","",IF(SUM('Test Sample Data'!H$2:H$97)&gt;10,IF(AND(ISNUMBER('Test Sample Data'!H31),'Test Sample Data'!H31&lt;$B32, 'Test Sample Data'!H31&gt;0),'Test Sample Data'!H31,$B32),""))</f>
        <v/>
      </c>
      <c r="W32" s="29" t="str">
        <f>IF('Test Sample Data'!I31="","",IF(SUM('Test Sample Data'!I$2:I$97)&gt;10,IF(AND(ISNUMBER('Test Sample Data'!I31),'Test Sample Data'!I31&lt;$B32, 'Test Sample Data'!I31&gt;0),'Test Sample Data'!I31,$B32),""))</f>
        <v/>
      </c>
      <c r="X32" s="29" t="str">
        <f>IF('Test Sample Data'!J31="","",IF(SUM('Test Sample Data'!J$2:J$97)&gt;10,IF(AND(ISNUMBER('Test Sample Data'!J31),'Test Sample Data'!J31&lt;$B32, 'Test Sample Data'!J31&gt;0),'Test Sample Data'!J31,$B32),""))</f>
        <v/>
      </c>
      <c r="Y32" s="29" t="str">
        <f>IF('Test Sample Data'!K31="","",IF(SUM('Test Sample Data'!K$2:K$97)&gt;10,IF(AND(ISNUMBER('Test Sample Data'!K31),'Test Sample Data'!K31&lt;$B32, 'Test Sample Data'!K31&gt;0),'Test Sample Data'!K31,$B32),""))</f>
        <v/>
      </c>
      <c r="Z32" s="29" t="str">
        <f>IF('Test Sample Data'!L31="","",IF(SUM('Test Sample Data'!L$2:L$97)&gt;10,IF(AND(ISNUMBER('Test Sample Data'!L31),'Test Sample Data'!L31&lt;$B32, 'Test Sample Data'!L31&gt;0),'Test Sample Data'!L31,$B32),""))</f>
        <v/>
      </c>
      <c r="AA32" s="29" t="str">
        <f>IF('Test Sample Data'!M31="","",IF(SUM('Test Sample Data'!M$2:M$97)&gt;10,IF(AND(ISNUMBER('Test Sample Data'!M31),'Test Sample Data'!M31&lt;$B32, 'Test Sample Data'!M31&gt;0),'Test Sample Data'!M31,$B32),""))</f>
        <v/>
      </c>
      <c r="AB32" s="29" t="str">
        <f>IF('Test Sample Data'!N31="","",IF(SUM('Test Sample Data'!N$2:N$97)&gt;10,IF(AND(ISNUMBER('Test Sample Data'!N31),'Test Sample Data'!N31&lt;$B32, 'Test Sample Data'!N31&gt;0),'Test Sample Data'!N31,$B32),""))</f>
        <v/>
      </c>
      <c r="AC32" s="29" t="str">
        <f>IF('Test Sample Data'!O31="","",IF(SUM('Test Sample Data'!O$2:O$97)&gt;10,IF(AND(ISNUMBER('Test Sample Data'!O31),'Test Sample Data'!O31&lt;$B32, 'Test Sample Data'!O31&gt;0),'Test Sample Data'!O31,$B32),""))</f>
        <v/>
      </c>
      <c r="AE32" s="4" t="s">
        <v>72</v>
      </c>
      <c r="AF32" s="4">
        <f t="shared" si="3"/>
        <v>9</v>
      </c>
      <c r="AG32" s="4">
        <f t="shared" si="4"/>
        <v>9</v>
      </c>
      <c r="AH32" s="4" t="str">
        <f t="shared" si="5"/>
        <v/>
      </c>
      <c r="AI32" s="4" t="str">
        <f t="shared" si="6"/>
        <v/>
      </c>
      <c r="AJ32" s="4" t="str">
        <f t="shared" si="7"/>
        <v/>
      </c>
      <c r="AK32" s="4" t="str">
        <f t="shared" si="8"/>
        <v/>
      </c>
      <c r="AL32" s="4" t="str">
        <f t="shared" si="9"/>
        <v/>
      </c>
      <c r="AM32" s="4" t="str">
        <f t="shared" si="10"/>
        <v/>
      </c>
      <c r="AN32" s="4" t="str">
        <f t="shared" si="11"/>
        <v/>
      </c>
      <c r="AO32" s="4" t="str">
        <f t="shared" si="12"/>
        <v/>
      </c>
      <c r="AP32" s="4" t="str">
        <f t="shared" si="13"/>
        <v/>
      </c>
      <c r="AQ32" s="4" t="str">
        <f t="shared" si="14"/>
        <v/>
      </c>
      <c r="AR32" s="4">
        <f t="shared" si="15"/>
        <v>0</v>
      </c>
      <c r="AS32" s="4">
        <f t="shared" si="16"/>
        <v>9</v>
      </c>
      <c r="AU32" s="4" t="s">
        <v>72</v>
      </c>
      <c r="AV32" s="4">
        <f t="shared" si="17"/>
        <v>8.4699999999999989</v>
      </c>
      <c r="AW32" s="4">
        <f t="shared" si="18"/>
        <v>9</v>
      </c>
      <c r="AX32" s="4" t="str">
        <f t="shared" si="19"/>
        <v/>
      </c>
      <c r="AY32" s="4" t="str">
        <f t="shared" si="20"/>
        <v/>
      </c>
      <c r="AZ32" s="4" t="str">
        <f t="shared" si="21"/>
        <v/>
      </c>
      <c r="BA32" s="4" t="str">
        <f t="shared" si="22"/>
        <v/>
      </c>
      <c r="BB32" s="4" t="str">
        <f t="shared" si="23"/>
        <v/>
      </c>
      <c r="BC32" s="4" t="str">
        <f t="shared" si="24"/>
        <v/>
      </c>
      <c r="BD32" s="4" t="str">
        <f t="shared" si="25"/>
        <v/>
      </c>
      <c r="BE32" s="4" t="str">
        <f t="shared" si="26"/>
        <v/>
      </c>
      <c r="BF32" s="4" t="str">
        <f t="shared" si="27"/>
        <v/>
      </c>
      <c r="BG32" s="4" t="str">
        <f t="shared" si="28"/>
        <v/>
      </c>
      <c r="BI32" s="4" t="s">
        <v>72</v>
      </c>
      <c r="BJ32" s="4">
        <f t="shared" si="29"/>
        <v>8.4699999999999989</v>
      </c>
      <c r="BK32" s="4">
        <f t="shared" si="30"/>
        <v>9</v>
      </c>
      <c r="BL32" s="4" t="str">
        <f t="shared" si="31"/>
        <v/>
      </c>
      <c r="BM32" s="4" t="str">
        <f t="shared" si="32"/>
        <v/>
      </c>
      <c r="BN32" s="4" t="str">
        <f t="shared" si="33"/>
        <v/>
      </c>
      <c r="BO32" s="4" t="str">
        <f t="shared" si="34"/>
        <v/>
      </c>
      <c r="BP32" s="4" t="str">
        <f t="shared" si="35"/>
        <v/>
      </c>
      <c r="BQ32" s="4" t="str">
        <f t="shared" si="36"/>
        <v/>
      </c>
      <c r="BR32" s="4" t="str">
        <f t="shared" si="37"/>
        <v/>
      </c>
      <c r="BS32" s="4" t="str">
        <f t="shared" si="38"/>
        <v/>
      </c>
      <c r="BT32" s="4" t="str">
        <f t="shared" si="39"/>
        <v/>
      </c>
      <c r="BU32" s="4" t="str">
        <f t="shared" si="40"/>
        <v/>
      </c>
      <c r="BV32" s="4">
        <f t="shared" si="41"/>
        <v>1.1200000000000001</v>
      </c>
      <c r="BW32" s="4">
        <f t="shared" si="42"/>
        <v>8.74</v>
      </c>
      <c r="BY32" s="4" t="s">
        <v>72</v>
      </c>
      <c r="BZ32" s="4">
        <f t="shared" si="43"/>
        <v>-0.27000000000000135</v>
      </c>
      <c r="CA32" s="4">
        <f t="shared" si="44"/>
        <v>0.25999999999999979</v>
      </c>
      <c r="CB32" s="4" t="str">
        <f t="shared" si="45"/>
        <v/>
      </c>
      <c r="CC32" s="4" t="str">
        <f t="shared" si="46"/>
        <v/>
      </c>
      <c r="CD32" s="4" t="str">
        <f t="shared" si="47"/>
        <v/>
      </c>
      <c r="CE32" s="4" t="str">
        <f t="shared" si="48"/>
        <v/>
      </c>
      <c r="CF32" s="4" t="str">
        <f t="shared" si="49"/>
        <v/>
      </c>
      <c r="CG32" s="4" t="str">
        <f t="shared" si="50"/>
        <v/>
      </c>
      <c r="CH32" s="4" t="str">
        <f t="shared" si="51"/>
        <v/>
      </c>
      <c r="CI32" s="4" t="str">
        <f t="shared" si="52"/>
        <v/>
      </c>
      <c r="CJ32" s="4" t="str">
        <f t="shared" si="53"/>
        <v/>
      </c>
      <c r="CK32" s="4" t="str">
        <f t="shared" si="54"/>
        <v/>
      </c>
      <c r="CM32" s="4" t="s">
        <v>72</v>
      </c>
      <c r="CN32" s="4" t="str">
        <f>IF(ISNUMBER(BZ32), IF($BV32&gt;VLOOKUP('Gene Table'!$G$2,'Array Content'!$A$2:$B$3,2,FALSE),IF(BZ32&lt;-$BV32,"mutant","WT"),IF(BZ32&lt;-VLOOKUP('Gene Table'!$G$2,'Array Content'!$A$2:$B$3,2,FALSE),"Mutant","WT")),"")</f>
        <v>WT</v>
      </c>
      <c r="CO32" s="4" t="str">
        <f>IF(ISNUMBER(CA32), IF($BV32&gt;VLOOKUP('Gene Table'!$G$2,'Array Content'!$A$2:$B$3,2,FALSE),IF(CA32&lt;-$BV32,"mutant","WT"),IF(CA32&lt;-VLOOKUP('Gene Table'!$G$2,'Array Content'!$A$2:$B$3,2,FALSE),"Mutant","WT")),"")</f>
        <v>WT</v>
      </c>
      <c r="CP32" s="4" t="str">
        <f>IF(ISNUMBER(CB32), IF($BV32&gt;VLOOKUP('Gene Table'!$G$2,'Array Content'!$A$2:$B$3,2,FALSE),IF(CB32&lt;-$BV32,"mutant","WT"),IF(CB32&lt;-VLOOKUP('Gene Table'!$G$2,'Array Content'!$A$2:$B$3,2,FALSE),"Mutant","WT")),"")</f>
        <v/>
      </c>
      <c r="CQ32" s="4" t="str">
        <f>IF(ISNUMBER(CC32), IF($BV32&gt;VLOOKUP('Gene Table'!$G$2,'Array Content'!$A$2:$B$3,2,FALSE),IF(CC32&lt;-$BV32,"mutant","WT"),IF(CC32&lt;-VLOOKUP('Gene Table'!$G$2,'Array Content'!$A$2:$B$3,2,FALSE),"Mutant","WT")),"")</f>
        <v/>
      </c>
      <c r="CR32" s="4" t="str">
        <f>IF(ISNUMBER(CD32), IF($BV32&gt;VLOOKUP('Gene Table'!$G$2,'Array Content'!$A$2:$B$3,2,FALSE),IF(CD32&lt;-$BV32,"mutant","WT"),IF(CD32&lt;-VLOOKUP('Gene Table'!$G$2,'Array Content'!$A$2:$B$3,2,FALSE),"Mutant","WT")),"")</f>
        <v/>
      </c>
      <c r="CS32" s="4" t="str">
        <f>IF(ISNUMBER(CE32), IF($BV32&gt;VLOOKUP('Gene Table'!$G$2,'Array Content'!$A$2:$B$3,2,FALSE),IF(CE32&lt;-$BV32,"mutant","WT"),IF(CE32&lt;-VLOOKUP('Gene Table'!$G$2,'Array Content'!$A$2:$B$3,2,FALSE),"Mutant","WT")),"")</f>
        <v/>
      </c>
      <c r="CT32" s="4" t="str">
        <f>IF(ISNUMBER(CF32), IF($BV32&gt;VLOOKUP('Gene Table'!$G$2,'Array Content'!$A$2:$B$3,2,FALSE),IF(CF32&lt;-$BV32,"mutant","WT"),IF(CF32&lt;-VLOOKUP('Gene Table'!$G$2,'Array Content'!$A$2:$B$3,2,FALSE),"Mutant","WT")),"")</f>
        <v/>
      </c>
      <c r="CU32" s="4" t="str">
        <f>IF(ISNUMBER(CG32), IF($BV32&gt;VLOOKUP('Gene Table'!$G$2,'Array Content'!$A$2:$B$3,2,FALSE),IF(CG32&lt;-$BV32,"mutant","WT"),IF(CG32&lt;-VLOOKUP('Gene Table'!$G$2,'Array Content'!$A$2:$B$3,2,FALSE),"Mutant","WT")),"")</f>
        <v/>
      </c>
      <c r="CV32" s="4" t="str">
        <f>IF(ISNUMBER(CH32), IF($BV32&gt;VLOOKUP('Gene Table'!$G$2,'Array Content'!$A$2:$B$3,2,FALSE),IF(CH32&lt;-$BV32,"mutant","WT"),IF(CH32&lt;-VLOOKUP('Gene Table'!$G$2,'Array Content'!$A$2:$B$3,2,FALSE),"Mutant","WT")),"")</f>
        <v/>
      </c>
      <c r="CW32" s="4" t="str">
        <f>IF(ISNUMBER(CI32), IF($BV32&gt;VLOOKUP('Gene Table'!$G$2,'Array Content'!$A$2:$B$3,2,FALSE),IF(CI32&lt;-$BV32,"mutant","WT"),IF(CI32&lt;-VLOOKUP('Gene Table'!$G$2,'Array Content'!$A$2:$B$3,2,FALSE),"Mutant","WT")),"")</f>
        <v/>
      </c>
      <c r="CX32" s="4" t="str">
        <f>IF(ISNUMBER(CJ32), IF($BV32&gt;VLOOKUP('Gene Table'!$G$2,'Array Content'!$A$2:$B$3,2,FALSE),IF(CJ32&lt;-$BV32,"mutant","WT"),IF(CJ32&lt;-VLOOKUP('Gene Table'!$G$2,'Array Content'!$A$2:$B$3,2,FALSE),"Mutant","WT")),"")</f>
        <v/>
      </c>
      <c r="CY32" s="4" t="str">
        <f>IF(ISNUMBER(CK32), IF($BV32&gt;VLOOKUP('Gene Table'!$G$2,'Array Content'!$A$2:$B$3,2,FALSE),IF(CK32&lt;-$BV32,"mutant","WT"),IF(CK32&lt;-VLOOKUP('Gene Table'!$G$2,'Array Content'!$A$2:$B$3,2,FALSE),"Mutant","WT")),"")</f>
        <v/>
      </c>
      <c r="DA32" s="4" t="s">
        <v>72</v>
      </c>
      <c r="DB32" s="4">
        <f t="shared" si="55"/>
        <v>-0.53000000000000114</v>
      </c>
      <c r="DC32" s="4">
        <f t="shared" si="56"/>
        <v>0</v>
      </c>
      <c r="DD32" s="4" t="str">
        <f t="shared" si="57"/>
        <v/>
      </c>
      <c r="DE32" s="4" t="str">
        <f t="shared" si="58"/>
        <v/>
      </c>
      <c r="DF32" s="4" t="str">
        <f t="shared" si="59"/>
        <v/>
      </c>
      <c r="DG32" s="4" t="str">
        <f t="shared" si="60"/>
        <v/>
      </c>
      <c r="DH32" s="4" t="str">
        <f t="shared" si="61"/>
        <v/>
      </c>
      <c r="DI32" s="4" t="str">
        <f t="shared" si="62"/>
        <v/>
      </c>
      <c r="DJ32" s="4" t="str">
        <f t="shared" si="63"/>
        <v/>
      </c>
      <c r="DK32" s="4" t="str">
        <f t="shared" si="64"/>
        <v/>
      </c>
      <c r="DL32" s="4" t="str">
        <f t="shared" si="65"/>
        <v/>
      </c>
      <c r="DM32" s="4" t="str">
        <f t="shared" si="66"/>
        <v/>
      </c>
      <c r="DO32" s="4" t="s">
        <v>72</v>
      </c>
      <c r="DP32" s="4" t="str">
        <f>IF(ISNUMBER(DB32), IF($AR32&gt;VLOOKUP('Gene Table'!$G$2,'Array Content'!$A$2:$B$3,2,FALSE),IF(DB32&lt;-$AR32,"mutant","WT"),IF(DB32&lt;-VLOOKUP('Gene Table'!$G$2,'Array Content'!$A$2:$B$3,2,FALSE),"Mutant","WT")),"")</f>
        <v>WT</v>
      </c>
      <c r="DQ32" s="4" t="str">
        <f>IF(ISNUMBER(DC32), IF($AR32&gt;VLOOKUP('Gene Table'!$G$2,'Array Content'!$A$2:$B$3,2,FALSE),IF(DC32&lt;-$AR32,"mutant","WT"),IF(DC32&lt;-VLOOKUP('Gene Table'!$G$2,'Array Content'!$A$2:$B$3,2,FALSE),"Mutant","WT")),"")</f>
        <v>WT</v>
      </c>
      <c r="DR32" s="4" t="str">
        <f>IF(ISNUMBER(DD32), IF($AR32&gt;VLOOKUP('Gene Table'!$G$2,'Array Content'!$A$2:$B$3,2,FALSE),IF(DD32&lt;-$AR32,"mutant","WT"),IF(DD32&lt;-VLOOKUP('Gene Table'!$G$2,'Array Content'!$A$2:$B$3,2,FALSE),"Mutant","WT")),"")</f>
        <v/>
      </c>
      <c r="DS32" s="4" t="str">
        <f>IF(ISNUMBER(DE32), IF($AR32&gt;VLOOKUP('Gene Table'!$G$2,'Array Content'!$A$2:$B$3,2,FALSE),IF(DE32&lt;-$AR32,"mutant","WT"),IF(DE32&lt;-VLOOKUP('Gene Table'!$G$2,'Array Content'!$A$2:$B$3,2,FALSE),"Mutant","WT")),"")</f>
        <v/>
      </c>
      <c r="DT32" s="4" t="str">
        <f>IF(ISNUMBER(DF32), IF($AR32&gt;VLOOKUP('Gene Table'!$G$2,'Array Content'!$A$2:$B$3,2,FALSE),IF(DF32&lt;-$AR32,"mutant","WT"),IF(DF32&lt;-VLOOKUP('Gene Table'!$G$2,'Array Content'!$A$2:$B$3,2,FALSE),"Mutant","WT")),"")</f>
        <v/>
      </c>
      <c r="DU32" s="4" t="str">
        <f>IF(ISNUMBER(DG32), IF($AR32&gt;VLOOKUP('Gene Table'!$G$2,'Array Content'!$A$2:$B$3,2,FALSE),IF(DG32&lt;-$AR32,"mutant","WT"),IF(DG32&lt;-VLOOKUP('Gene Table'!$G$2,'Array Content'!$A$2:$B$3,2,FALSE),"Mutant","WT")),"")</f>
        <v/>
      </c>
      <c r="DV32" s="4" t="str">
        <f>IF(ISNUMBER(DH32), IF($AR32&gt;VLOOKUP('Gene Table'!$G$2,'Array Content'!$A$2:$B$3,2,FALSE),IF(DH32&lt;-$AR32,"mutant","WT"),IF(DH32&lt;-VLOOKUP('Gene Table'!$G$2,'Array Content'!$A$2:$B$3,2,FALSE),"Mutant","WT")),"")</f>
        <v/>
      </c>
      <c r="DW32" s="4" t="str">
        <f>IF(ISNUMBER(DI32), IF($AR32&gt;VLOOKUP('Gene Table'!$G$2,'Array Content'!$A$2:$B$3,2,FALSE),IF(DI32&lt;-$AR32,"mutant","WT"),IF(DI32&lt;-VLOOKUP('Gene Table'!$G$2,'Array Content'!$A$2:$B$3,2,FALSE),"Mutant","WT")),"")</f>
        <v/>
      </c>
      <c r="DX32" s="4" t="str">
        <f>IF(ISNUMBER(DJ32), IF($AR32&gt;VLOOKUP('Gene Table'!$G$2,'Array Content'!$A$2:$B$3,2,FALSE),IF(DJ32&lt;-$AR32,"mutant","WT"),IF(DJ32&lt;-VLOOKUP('Gene Table'!$G$2,'Array Content'!$A$2:$B$3,2,FALSE),"Mutant","WT")),"")</f>
        <v/>
      </c>
      <c r="DY32" s="4" t="str">
        <f>IF(ISNUMBER(DK32), IF($AR32&gt;VLOOKUP('Gene Table'!$G$2,'Array Content'!$A$2:$B$3,2,FALSE),IF(DK32&lt;-$AR32,"mutant","WT"),IF(DK32&lt;-VLOOKUP('Gene Table'!$G$2,'Array Content'!$A$2:$B$3,2,FALSE),"Mutant","WT")),"")</f>
        <v/>
      </c>
      <c r="DZ32" s="4" t="str">
        <f>IF(ISNUMBER(DL32), IF($AR32&gt;VLOOKUP('Gene Table'!$G$2,'Array Content'!$A$2:$B$3,2,FALSE),IF(DL32&lt;-$AR32,"mutant","WT"),IF(DL32&lt;-VLOOKUP('Gene Table'!$G$2,'Array Content'!$A$2:$B$3,2,FALSE),"Mutant","WT")),"")</f>
        <v/>
      </c>
      <c r="EA32" s="4" t="str">
        <f>IF(ISNUMBER(DM32), IF($AR32&gt;VLOOKUP('Gene Table'!$G$2,'Array Content'!$A$2:$B$3,2,FALSE),IF(DM32&lt;-$AR32,"mutant","WT"),IF(DM32&lt;-VLOOKUP('Gene Table'!$G$2,'Array Content'!$A$2:$B$3,2,FALSE),"Mutant","WT")),"")</f>
        <v/>
      </c>
      <c r="EC32" s="4" t="s">
        <v>72</v>
      </c>
      <c r="ED32" s="4" t="str">
        <f>IF('Gene Table'!$D32="copy number",D32,"")</f>
        <v/>
      </c>
      <c r="EE32" s="4" t="str">
        <f>IF('Gene Table'!$D32="copy number",E32,"")</f>
        <v/>
      </c>
      <c r="EF32" s="4" t="str">
        <f>IF('Gene Table'!$D32="copy number",F32,"")</f>
        <v/>
      </c>
      <c r="EG32" s="4" t="str">
        <f>IF('Gene Table'!$D32="copy number",G32,"")</f>
        <v/>
      </c>
      <c r="EH32" s="4" t="str">
        <f>IF('Gene Table'!$D32="copy number",H32,"")</f>
        <v/>
      </c>
      <c r="EI32" s="4" t="str">
        <f>IF('Gene Table'!$D32="copy number",I32,"")</f>
        <v/>
      </c>
      <c r="EJ32" s="4" t="str">
        <f>IF('Gene Table'!$D32="copy number",J32,"")</f>
        <v/>
      </c>
      <c r="EK32" s="4" t="str">
        <f>IF('Gene Table'!$D32="copy number",K32,"")</f>
        <v/>
      </c>
      <c r="EL32" s="4" t="str">
        <f>IF('Gene Table'!$D32="copy number",L32,"")</f>
        <v/>
      </c>
      <c r="EM32" s="4" t="str">
        <f>IF('Gene Table'!$D32="copy number",M32,"")</f>
        <v/>
      </c>
      <c r="EN32" s="4" t="str">
        <f>IF('Gene Table'!$D32="copy number",N32,"")</f>
        <v/>
      </c>
      <c r="EO32" s="4" t="str">
        <f>IF('Gene Table'!$D32="copy number",O32,"")</f>
        <v/>
      </c>
      <c r="EQ32" s="4" t="s">
        <v>72</v>
      </c>
      <c r="ER32" s="4" t="str">
        <f>IF('Gene Table'!$D32="copy number",R32,"")</f>
        <v/>
      </c>
      <c r="ES32" s="4" t="str">
        <f>IF('Gene Table'!$D32="copy number",S32,"")</f>
        <v/>
      </c>
      <c r="ET32" s="4" t="str">
        <f>IF('Gene Table'!$D32="copy number",T32,"")</f>
        <v/>
      </c>
      <c r="EU32" s="4" t="str">
        <f>IF('Gene Table'!$D32="copy number",U32,"")</f>
        <v/>
      </c>
      <c r="EV32" s="4" t="str">
        <f>IF('Gene Table'!$D32="copy number",V32,"")</f>
        <v/>
      </c>
      <c r="EW32" s="4" t="str">
        <f>IF('Gene Table'!$D32="copy number",W32,"")</f>
        <v/>
      </c>
      <c r="EX32" s="4" t="str">
        <f>IF('Gene Table'!$D32="copy number",X32,"")</f>
        <v/>
      </c>
      <c r="EY32" s="4" t="str">
        <f>IF('Gene Table'!$D32="copy number",Y32,"")</f>
        <v/>
      </c>
      <c r="EZ32" s="4" t="str">
        <f>IF('Gene Table'!$D32="copy number",Z32,"")</f>
        <v/>
      </c>
      <c r="FA32" s="4" t="str">
        <f>IF('Gene Table'!$D32="copy number",AA32,"")</f>
        <v/>
      </c>
      <c r="FB32" s="4" t="str">
        <f>IF('Gene Table'!$D32="copy number",AB32,"")</f>
        <v/>
      </c>
      <c r="FC32" s="4" t="str">
        <f>IF('Gene Table'!$D32="copy number",AC32,"")</f>
        <v/>
      </c>
      <c r="FE32" s="4" t="s">
        <v>72</v>
      </c>
      <c r="FF32" s="4" t="str">
        <f>IF('Gene Table'!$C32="SMPC",D32,"")</f>
        <v/>
      </c>
      <c r="FG32" s="4" t="str">
        <f>IF('Gene Table'!$C32="SMPC",E32,"")</f>
        <v/>
      </c>
      <c r="FH32" s="4" t="str">
        <f>IF('Gene Table'!$C32="SMPC",F32,"")</f>
        <v/>
      </c>
      <c r="FI32" s="4" t="str">
        <f>IF('Gene Table'!$C32="SMPC",G32,"")</f>
        <v/>
      </c>
      <c r="FJ32" s="4" t="str">
        <f>IF('Gene Table'!$C32="SMPC",H32,"")</f>
        <v/>
      </c>
      <c r="FK32" s="4" t="str">
        <f>IF('Gene Table'!$C32="SMPC",I32,"")</f>
        <v/>
      </c>
      <c r="FL32" s="4" t="str">
        <f>IF('Gene Table'!$C32="SMPC",J32,"")</f>
        <v/>
      </c>
      <c r="FM32" s="4" t="str">
        <f>IF('Gene Table'!$C32="SMPC",K32,"")</f>
        <v/>
      </c>
      <c r="FN32" s="4" t="str">
        <f>IF('Gene Table'!$C32="SMPC",L32,"")</f>
        <v/>
      </c>
      <c r="FO32" s="4" t="str">
        <f>IF('Gene Table'!$C32="SMPC",M32,"")</f>
        <v/>
      </c>
      <c r="FP32" s="4" t="str">
        <f>IF('Gene Table'!$C32="SMPC",N32,"")</f>
        <v/>
      </c>
      <c r="FQ32" s="4" t="str">
        <f>IF('Gene Table'!$C32="SMPC",O32,"")</f>
        <v/>
      </c>
      <c r="FS32" s="4" t="s">
        <v>72</v>
      </c>
      <c r="FT32" s="4" t="str">
        <f>IF('Gene Table'!$C32="SMPC",R32,"")</f>
        <v/>
      </c>
      <c r="FU32" s="4" t="str">
        <f>IF('Gene Table'!$C32="SMPC",S32,"")</f>
        <v/>
      </c>
      <c r="FV32" s="4" t="str">
        <f>IF('Gene Table'!$C32="SMPC",T32,"")</f>
        <v/>
      </c>
      <c r="FW32" s="4" t="str">
        <f>IF('Gene Table'!$C32="SMPC",U32,"")</f>
        <v/>
      </c>
      <c r="FX32" s="4" t="str">
        <f>IF('Gene Table'!$C32="SMPC",V32,"")</f>
        <v/>
      </c>
      <c r="FY32" s="4" t="str">
        <f>IF('Gene Table'!$C32="SMPC",W32,"")</f>
        <v/>
      </c>
      <c r="FZ32" s="4" t="str">
        <f>IF('Gene Table'!$C32="SMPC",X32,"")</f>
        <v/>
      </c>
      <c r="GA32" s="4" t="str">
        <f>IF('Gene Table'!$C32="SMPC",Y32,"")</f>
        <v/>
      </c>
      <c r="GB32" s="4" t="str">
        <f>IF('Gene Table'!$C32="SMPC",Z32,"")</f>
        <v/>
      </c>
      <c r="GC32" s="4" t="str">
        <f>IF('Gene Table'!$C32="SMPC",AA32,"")</f>
        <v/>
      </c>
      <c r="GD32" s="4" t="str">
        <f>IF('Gene Table'!$C32="SMPC",AB32,"")</f>
        <v/>
      </c>
      <c r="GE32" s="4" t="str">
        <f>IF('Gene Table'!$C32="SMPC",AC32,"")</f>
        <v/>
      </c>
    </row>
    <row r="33" spans="1:187" ht="15" customHeight="1" x14ac:dyDescent="0.25">
      <c r="A33" s="4" t="str">
        <f>'Gene Table'!C33&amp;":"&amp;'Gene Table'!D33</f>
        <v>APC:c.4118_4118delC</v>
      </c>
      <c r="B33" s="4">
        <f>IF('Gene Table'!$G$5="NO",IF(ISNUMBER(MATCH('Gene Table'!E33,'Array Content'!$M$2:$M$941,0)),VLOOKUP('Gene Table'!E33,'Array Content'!$M$2:$O$941,2,FALSE),35),IF('Gene Table'!$G$5="YES",IF(ISNUMBER(MATCH('Gene Table'!E33,'Array Content'!$M$2:$M$941,0)),VLOOKUP('Gene Table'!E33,'Array Content'!$M$2:$O$941,3,FALSE),35),"OOPS"))</f>
        <v>37</v>
      </c>
      <c r="C33" s="4" t="s">
        <v>75</v>
      </c>
      <c r="D33" s="29">
        <f>IF('Control Sample Data'!D32="","",IF(SUM('Control Sample Data'!D$2:D$97)&gt;10,IF(AND(ISNUMBER('Control Sample Data'!D32),'Control Sample Data'!D32&lt;$B33, 'Control Sample Data'!D32&gt;0),'Control Sample Data'!D32,$B33),""))</f>
        <v>35</v>
      </c>
      <c r="E33" s="29">
        <f>IF('Control Sample Data'!E32="","",IF(SUM('Control Sample Data'!E$2:E$97)&gt;10,IF(AND(ISNUMBER('Control Sample Data'!E32),'Control Sample Data'!E32&lt;$B33, 'Control Sample Data'!E32&gt;0),'Control Sample Data'!E32,$B33),""))</f>
        <v>35</v>
      </c>
      <c r="F33" s="29" t="str">
        <f>IF('Control Sample Data'!F32="","",IF(SUM('Control Sample Data'!F$2:F$97)&gt;10,IF(AND(ISNUMBER('Control Sample Data'!F32),'Control Sample Data'!F32&lt;$B33, 'Control Sample Data'!F32&gt;0),'Control Sample Data'!F32,$B33),""))</f>
        <v/>
      </c>
      <c r="G33" s="29" t="str">
        <f>IF('Control Sample Data'!G32="","",IF(SUM('Control Sample Data'!G$2:G$97)&gt;10,IF(AND(ISNUMBER('Control Sample Data'!G32),'Control Sample Data'!G32&lt;$B33, 'Control Sample Data'!G32&gt;0),'Control Sample Data'!G32,$B33),""))</f>
        <v/>
      </c>
      <c r="H33" s="29" t="str">
        <f>IF('Control Sample Data'!H32="","",IF(SUM('Control Sample Data'!H$2:H$97)&gt;10,IF(AND(ISNUMBER('Control Sample Data'!H32),'Control Sample Data'!H32&lt;$B33, 'Control Sample Data'!H32&gt;0),'Control Sample Data'!H32,$B33),""))</f>
        <v/>
      </c>
      <c r="I33" s="29" t="str">
        <f>IF('Control Sample Data'!I32="","",IF(SUM('Control Sample Data'!I$2:I$97)&gt;10,IF(AND(ISNUMBER('Control Sample Data'!I32),'Control Sample Data'!I32&lt;$B33, 'Control Sample Data'!I32&gt;0),'Control Sample Data'!I32,$B33),""))</f>
        <v/>
      </c>
      <c r="J33" s="29" t="str">
        <f>IF('Control Sample Data'!J32="","",IF(SUM('Control Sample Data'!J$2:J$97)&gt;10,IF(AND(ISNUMBER('Control Sample Data'!J32),'Control Sample Data'!J32&lt;$B33, 'Control Sample Data'!J32&gt;0),'Control Sample Data'!J32,$B33),""))</f>
        <v/>
      </c>
      <c r="K33" s="29" t="str">
        <f>IF('Control Sample Data'!K32="","",IF(SUM('Control Sample Data'!K$2:K$97)&gt;10,IF(AND(ISNUMBER('Control Sample Data'!K32),'Control Sample Data'!K32&lt;$B33, 'Control Sample Data'!K32&gt;0),'Control Sample Data'!K32,$B33),""))</f>
        <v/>
      </c>
      <c r="L33" s="29" t="str">
        <f>IF('Control Sample Data'!L32="","",IF(SUM('Control Sample Data'!L$2:L$97)&gt;10,IF(AND(ISNUMBER('Control Sample Data'!L32),'Control Sample Data'!L32&lt;$B33, 'Control Sample Data'!L32&gt;0),'Control Sample Data'!L32,$B33),""))</f>
        <v/>
      </c>
      <c r="M33" s="29" t="str">
        <f>IF('Control Sample Data'!M32="","",IF(SUM('Control Sample Data'!M$2:M$97)&gt;10,IF(AND(ISNUMBER('Control Sample Data'!M32),'Control Sample Data'!M32&lt;$B33, 'Control Sample Data'!M32&gt;0),'Control Sample Data'!M32,$B33),""))</f>
        <v/>
      </c>
      <c r="N33" s="29" t="str">
        <f>IF('Control Sample Data'!N32="","",IF(SUM('Control Sample Data'!N$2:N$97)&gt;10,IF(AND(ISNUMBER('Control Sample Data'!N32),'Control Sample Data'!N32&lt;$B33, 'Control Sample Data'!N32&gt;0),'Control Sample Data'!N32,$B33),""))</f>
        <v/>
      </c>
      <c r="O33" s="29" t="str">
        <f>IF('Control Sample Data'!O32="","",IF(SUM('Control Sample Data'!O$2:O$97)&gt;10,IF(AND(ISNUMBER('Control Sample Data'!O32),'Control Sample Data'!O32&lt;$B33, 'Control Sample Data'!O32&gt;0),'Control Sample Data'!O32,$B33),""))</f>
        <v/>
      </c>
      <c r="Q33" s="4" t="s">
        <v>75</v>
      </c>
      <c r="R33" s="29">
        <f>IF('Test Sample Data'!D32="","",IF(SUM('Test Sample Data'!D$2:D$97)&gt;10,IF(AND(ISNUMBER('Test Sample Data'!D32),'Test Sample Data'!D32&lt;$B33, 'Test Sample Data'!D32&gt;0),'Test Sample Data'!D32,$B33),""))</f>
        <v>35</v>
      </c>
      <c r="S33" s="29">
        <f>IF('Test Sample Data'!E32="","",IF(SUM('Test Sample Data'!E$2:E$97)&gt;10,IF(AND(ISNUMBER('Test Sample Data'!E32),'Test Sample Data'!E32&lt;$B33, 'Test Sample Data'!E32&gt;0),'Test Sample Data'!E32,$B33),""))</f>
        <v>35</v>
      </c>
      <c r="T33" s="29" t="str">
        <f>IF('Test Sample Data'!F32="","",IF(SUM('Test Sample Data'!F$2:F$97)&gt;10,IF(AND(ISNUMBER('Test Sample Data'!F32),'Test Sample Data'!F32&lt;$B33, 'Test Sample Data'!F32&gt;0),'Test Sample Data'!F32,$B33),""))</f>
        <v/>
      </c>
      <c r="U33" s="29" t="str">
        <f>IF('Test Sample Data'!G32="","",IF(SUM('Test Sample Data'!G$2:G$97)&gt;10,IF(AND(ISNUMBER('Test Sample Data'!G32),'Test Sample Data'!G32&lt;$B33, 'Test Sample Data'!G32&gt;0),'Test Sample Data'!G32,$B33),""))</f>
        <v/>
      </c>
      <c r="V33" s="29" t="str">
        <f>IF('Test Sample Data'!H32="","",IF(SUM('Test Sample Data'!H$2:H$97)&gt;10,IF(AND(ISNUMBER('Test Sample Data'!H32),'Test Sample Data'!H32&lt;$B33, 'Test Sample Data'!H32&gt;0),'Test Sample Data'!H32,$B33),""))</f>
        <v/>
      </c>
      <c r="W33" s="29" t="str">
        <f>IF('Test Sample Data'!I32="","",IF(SUM('Test Sample Data'!I$2:I$97)&gt;10,IF(AND(ISNUMBER('Test Sample Data'!I32),'Test Sample Data'!I32&lt;$B33, 'Test Sample Data'!I32&gt;0),'Test Sample Data'!I32,$B33),""))</f>
        <v/>
      </c>
      <c r="X33" s="29" t="str">
        <f>IF('Test Sample Data'!J32="","",IF(SUM('Test Sample Data'!J$2:J$97)&gt;10,IF(AND(ISNUMBER('Test Sample Data'!J32),'Test Sample Data'!J32&lt;$B33, 'Test Sample Data'!J32&gt;0),'Test Sample Data'!J32,$B33),""))</f>
        <v/>
      </c>
      <c r="Y33" s="29" t="str">
        <f>IF('Test Sample Data'!K32="","",IF(SUM('Test Sample Data'!K$2:K$97)&gt;10,IF(AND(ISNUMBER('Test Sample Data'!K32),'Test Sample Data'!K32&lt;$B33, 'Test Sample Data'!K32&gt;0),'Test Sample Data'!K32,$B33),""))</f>
        <v/>
      </c>
      <c r="Z33" s="29" t="str">
        <f>IF('Test Sample Data'!L32="","",IF(SUM('Test Sample Data'!L$2:L$97)&gt;10,IF(AND(ISNUMBER('Test Sample Data'!L32),'Test Sample Data'!L32&lt;$B33, 'Test Sample Data'!L32&gt;0),'Test Sample Data'!L32,$B33),""))</f>
        <v/>
      </c>
      <c r="AA33" s="29" t="str">
        <f>IF('Test Sample Data'!M32="","",IF(SUM('Test Sample Data'!M$2:M$97)&gt;10,IF(AND(ISNUMBER('Test Sample Data'!M32),'Test Sample Data'!M32&lt;$B33, 'Test Sample Data'!M32&gt;0),'Test Sample Data'!M32,$B33),""))</f>
        <v/>
      </c>
      <c r="AB33" s="29" t="str">
        <f>IF('Test Sample Data'!N32="","",IF(SUM('Test Sample Data'!N$2:N$97)&gt;10,IF(AND(ISNUMBER('Test Sample Data'!N32),'Test Sample Data'!N32&lt;$B33, 'Test Sample Data'!N32&gt;0),'Test Sample Data'!N32,$B33),""))</f>
        <v/>
      </c>
      <c r="AC33" s="29" t="str">
        <f>IF('Test Sample Data'!O32="","",IF(SUM('Test Sample Data'!O$2:O$97)&gt;10,IF(AND(ISNUMBER('Test Sample Data'!O32),'Test Sample Data'!O32&lt;$B33, 'Test Sample Data'!O32&gt;0),'Test Sample Data'!O32,$B33),""))</f>
        <v/>
      </c>
      <c r="AE33" s="4" t="s">
        <v>75</v>
      </c>
      <c r="AF33" s="4">
        <f t="shared" si="3"/>
        <v>9</v>
      </c>
      <c r="AG33" s="4">
        <f t="shared" si="4"/>
        <v>9</v>
      </c>
      <c r="AH33" s="4" t="str">
        <f t="shared" si="5"/>
        <v/>
      </c>
      <c r="AI33" s="4" t="str">
        <f t="shared" si="6"/>
        <v/>
      </c>
      <c r="AJ33" s="4" t="str">
        <f t="shared" si="7"/>
        <v/>
      </c>
      <c r="AK33" s="4" t="str">
        <f t="shared" si="8"/>
        <v/>
      </c>
      <c r="AL33" s="4" t="str">
        <f t="shared" si="9"/>
        <v/>
      </c>
      <c r="AM33" s="4" t="str">
        <f t="shared" si="10"/>
        <v/>
      </c>
      <c r="AN33" s="4" t="str">
        <f t="shared" si="11"/>
        <v/>
      </c>
      <c r="AO33" s="4" t="str">
        <f t="shared" si="12"/>
        <v/>
      </c>
      <c r="AP33" s="4" t="str">
        <f t="shared" si="13"/>
        <v/>
      </c>
      <c r="AQ33" s="4" t="str">
        <f t="shared" si="14"/>
        <v/>
      </c>
      <c r="AR33" s="4">
        <f t="shared" si="15"/>
        <v>0</v>
      </c>
      <c r="AS33" s="4">
        <f t="shared" si="16"/>
        <v>9</v>
      </c>
      <c r="AU33" s="4" t="s">
        <v>75</v>
      </c>
      <c r="AV33" s="4">
        <f t="shared" si="17"/>
        <v>8.4699999999999989</v>
      </c>
      <c r="AW33" s="4">
        <f t="shared" si="18"/>
        <v>9</v>
      </c>
      <c r="AX33" s="4" t="str">
        <f t="shared" si="19"/>
        <v/>
      </c>
      <c r="AY33" s="4" t="str">
        <f t="shared" si="20"/>
        <v/>
      </c>
      <c r="AZ33" s="4" t="str">
        <f t="shared" si="21"/>
        <v/>
      </c>
      <c r="BA33" s="4" t="str">
        <f t="shared" si="22"/>
        <v/>
      </c>
      <c r="BB33" s="4" t="str">
        <f t="shared" si="23"/>
        <v/>
      </c>
      <c r="BC33" s="4" t="str">
        <f t="shared" si="24"/>
        <v/>
      </c>
      <c r="BD33" s="4" t="str">
        <f t="shared" si="25"/>
        <v/>
      </c>
      <c r="BE33" s="4" t="str">
        <f t="shared" si="26"/>
        <v/>
      </c>
      <c r="BF33" s="4" t="str">
        <f t="shared" si="27"/>
        <v/>
      </c>
      <c r="BG33" s="4" t="str">
        <f t="shared" si="28"/>
        <v/>
      </c>
      <c r="BI33" s="4" t="s">
        <v>75</v>
      </c>
      <c r="BJ33" s="4">
        <f t="shared" si="29"/>
        <v>8.4699999999999989</v>
      </c>
      <c r="BK33" s="4">
        <f t="shared" si="30"/>
        <v>9</v>
      </c>
      <c r="BL33" s="4" t="str">
        <f t="shared" si="31"/>
        <v/>
      </c>
      <c r="BM33" s="4" t="str">
        <f t="shared" si="32"/>
        <v/>
      </c>
      <c r="BN33" s="4" t="str">
        <f t="shared" si="33"/>
        <v/>
      </c>
      <c r="BO33" s="4" t="str">
        <f t="shared" si="34"/>
        <v/>
      </c>
      <c r="BP33" s="4" t="str">
        <f t="shared" si="35"/>
        <v/>
      </c>
      <c r="BQ33" s="4" t="str">
        <f t="shared" si="36"/>
        <v/>
      </c>
      <c r="BR33" s="4" t="str">
        <f t="shared" si="37"/>
        <v/>
      </c>
      <c r="BS33" s="4" t="str">
        <f t="shared" si="38"/>
        <v/>
      </c>
      <c r="BT33" s="4" t="str">
        <f t="shared" si="39"/>
        <v/>
      </c>
      <c r="BU33" s="4" t="str">
        <f t="shared" si="40"/>
        <v/>
      </c>
      <c r="BV33" s="4">
        <f t="shared" si="41"/>
        <v>1.1200000000000001</v>
      </c>
      <c r="BW33" s="4">
        <f t="shared" si="42"/>
        <v>8.74</v>
      </c>
      <c r="BY33" s="4" t="s">
        <v>75</v>
      </c>
      <c r="BZ33" s="4">
        <f t="shared" si="43"/>
        <v>-0.27000000000000135</v>
      </c>
      <c r="CA33" s="4">
        <f t="shared" si="44"/>
        <v>0.25999999999999979</v>
      </c>
      <c r="CB33" s="4" t="str">
        <f t="shared" si="45"/>
        <v/>
      </c>
      <c r="CC33" s="4" t="str">
        <f t="shared" si="46"/>
        <v/>
      </c>
      <c r="CD33" s="4" t="str">
        <f t="shared" si="47"/>
        <v/>
      </c>
      <c r="CE33" s="4" t="str">
        <f t="shared" si="48"/>
        <v/>
      </c>
      <c r="CF33" s="4" t="str">
        <f t="shared" si="49"/>
        <v/>
      </c>
      <c r="CG33" s="4" t="str">
        <f t="shared" si="50"/>
        <v/>
      </c>
      <c r="CH33" s="4" t="str">
        <f t="shared" si="51"/>
        <v/>
      </c>
      <c r="CI33" s="4" t="str">
        <f t="shared" si="52"/>
        <v/>
      </c>
      <c r="CJ33" s="4" t="str">
        <f t="shared" si="53"/>
        <v/>
      </c>
      <c r="CK33" s="4" t="str">
        <f t="shared" si="54"/>
        <v/>
      </c>
      <c r="CM33" s="4" t="s">
        <v>75</v>
      </c>
      <c r="CN33" s="4" t="str">
        <f>IF(ISNUMBER(BZ33), IF($BV33&gt;VLOOKUP('Gene Table'!$G$2,'Array Content'!$A$2:$B$3,2,FALSE),IF(BZ33&lt;-$BV33,"mutant","WT"),IF(BZ33&lt;-VLOOKUP('Gene Table'!$G$2,'Array Content'!$A$2:$B$3,2,FALSE),"Mutant","WT")),"")</f>
        <v>WT</v>
      </c>
      <c r="CO33" s="4" t="str">
        <f>IF(ISNUMBER(CA33), IF($BV33&gt;VLOOKUP('Gene Table'!$G$2,'Array Content'!$A$2:$B$3,2,FALSE),IF(CA33&lt;-$BV33,"mutant","WT"),IF(CA33&lt;-VLOOKUP('Gene Table'!$G$2,'Array Content'!$A$2:$B$3,2,FALSE),"Mutant","WT")),"")</f>
        <v>WT</v>
      </c>
      <c r="CP33" s="4" t="str">
        <f>IF(ISNUMBER(CB33), IF($BV33&gt;VLOOKUP('Gene Table'!$G$2,'Array Content'!$A$2:$B$3,2,FALSE),IF(CB33&lt;-$BV33,"mutant","WT"),IF(CB33&lt;-VLOOKUP('Gene Table'!$G$2,'Array Content'!$A$2:$B$3,2,FALSE),"Mutant","WT")),"")</f>
        <v/>
      </c>
      <c r="CQ33" s="4" t="str">
        <f>IF(ISNUMBER(CC33), IF($BV33&gt;VLOOKUP('Gene Table'!$G$2,'Array Content'!$A$2:$B$3,2,FALSE),IF(CC33&lt;-$BV33,"mutant","WT"),IF(CC33&lt;-VLOOKUP('Gene Table'!$G$2,'Array Content'!$A$2:$B$3,2,FALSE),"Mutant","WT")),"")</f>
        <v/>
      </c>
      <c r="CR33" s="4" t="str">
        <f>IF(ISNUMBER(CD33), IF($BV33&gt;VLOOKUP('Gene Table'!$G$2,'Array Content'!$A$2:$B$3,2,FALSE),IF(CD33&lt;-$BV33,"mutant","WT"),IF(CD33&lt;-VLOOKUP('Gene Table'!$G$2,'Array Content'!$A$2:$B$3,2,FALSE),"Mutant","WT")),"")</f>
        <v/>
      </c>
      <c r="CS33" s="4" t="str">
        <f>IF(ISNUMBER(CE33), IF($BV33&gt;VLOOKUP('Gene Table'!$G$2,'Array Content'!$A$2:$B$3,2,FALSE),IF(CE33&lt;-$BV33,"mutant","WT"),IF(CE33&lt;-VLOOKUP('Gene Table'!$G$2,'Array Content'!$A$2:$B$3,2,FALSE),"Mutant","WT")),"")</f>
        <v/>
      </c>
      <c r="CT33" s="4" t="str">
        <f>IF(ISNUMBER(CF33), IF($BV33&gt;VLOOKUP('Gene Table'!$G$2,'Array Content'!$A$2:$B$3,2,FALSE),IF(CF33&lt;-$BV33,"mutant","WT"),IF(CF33&lt;-VLOOKUP('Gene Table'!$G$2,'Array Content'!$A$2:$B$3,2,FALSE),"Mutant","WT")),"")</f>
        <v/>
      </c>
      <c r="CU33" s="4" t="str">
        <f>IF(ISNUMBER(CG33), IF($BV33&gt;VLOOKUP('Gene Table'!$G$2,'Array Content'!$A$2:$B$3,2,FALSE),IF(CG33&lt;-$BV33,"mutant","WT"),IF(CG33&lt;-VLOOKUP('Gene Table'!$G$2,'Array Content'!$A$2:$B$3,2,FALSE),"Mutant","WT")),"")</f>
        <v/>
      </c>
      <c r="CV33" s="4" t="str">
        <f>IF(ISNUMBER(CH33), IF($BV33&gt;VLOOKUP('Gene Table'!$G$2,'Array Content'!$A$2:$B$3,2,FALSE),IF(CH33&lt;-$BV33,"mutant","WT"),IF(CH33&lt;-VLOOKUP('Gene Table'!$G$2,'Array Content'!$A$2:$B$3,2,FALSE),"Mutant","WT")),"")</f>
        <v/>
      </c>
      <c r="CW33" s="4" t="str">
        <f>IF(ISNUMBER(CI33), IF($BV33&gt;VLOOKUP('Gene Table'!$G$2,'Array Content'!$A$2:$B$3,2,FALSE),IF(CI33&lt;-$BV33,"mutant","WT"),IF(CI33&lt;-VLOOKUP('Gene Table'!$G$2,'Array Content'!$A$2:$B$3,2,FALSE),"Mutant","WT")),"")</f>
        <v/>
      </c>
      <c r="CX33" s="4" t="str">
        <f>IF(ISNUMBER(CJ33), IF($BV33&gt;VLOOKUP('Gene Table'!$G$2,'Array Content'!$A$2:$B$3,2,FALSE),IF(CJ33&lt;-$BV33,"mutant","WT"),IF(CJ33&lt;-VLOOKUP('Gene Table'!$G$2,'Array Content'!$A$2:$B$3,2,FALSE),"Mutant","WT")),"")</f>
        <v/>
      </c>
      <c r="CY33" s="4" t="str">
        <f>IF(ISNUMBER(CK33), IF($BV33&gt;VLOOKUP('Gene Table'!$G$2,'Array Content'!$A$2:$B$3,2,FALSE),IF(CK33&lt;-$BV33,"mutant","WT"),IF(CK33&lt;-VLOOKUP('Gene Table'!$G$2,'Array Content'!$A$2:$B$3,2,FALSE),"Mutant","WT")),"")</f>
        <v/>
      </c>
      <c r="DA33" s="4" t="s">
        <v>75</v>
      </c>
      <c r="DB33" s="4">
        <f t="shared" si="55"/>
        <v>-0.53000000000000114</v>
      </c>
      <c r="DC33" s="4">
        <f t="shared" si="56"/>
        <v>0</v>
      </c>
      <c r="DD33" s="4" t="str">
        <f t="shared" si="57"/>
        <v/>
      </c>
      <c r="DE33" s="4" t="str">
        <f t="shared" si="58"/>
        <v/>
      </c>
      <c r="DF33" s="4" t="str">
        <f t="shared" si="59"/>
        <v/>
      </c>
      <c r="DG33" s="4" t="str">
        <f t="shared" si="60"/>
        <v/>
      </c>
      <c r="DH33" s="4" t="str">
        <f t="shared" si="61"/>
        <v/>
      </c>
      <c r="DI33" s="4" t="str">
        <f t="shared" si="62"/>
        <v/>
      </c>
      <c r="DJ33" s="4" t="str">
        <f t="shared" si="63"/>
        <v/>
      </c>
      <c r="DK33" s="4" t="str">
        <f t="shared" si="64"/>
        <v/>
      </c>
      <c r="DL33" s="4" t="str">
        <f t="shared" si="65"/>
        <v/>
      </c>
      <c r="DM33" s="4" t="str">
        <f t="shared" si="66"/>
        <v/>
      </c>
      <c r="DO33" s="4" t="s">
        <v>75</v>
      </c>
      <c r="DP33" s="4" t="str">
        <f>IF(ISNUMBER(DB33), IF($AR33&gt;VLOOKUP('Gene Table'!$G$2,'Array Content'!$A$2:$B$3,2,FALSE),IF(DB33&lt;-$AR33,"mutant","WT"),IF(DB33&lt;-VLOOKUP('Gene Table'!$G$2,'Array Content'!$A$2:$B$3,2,FALSE),"Mutant","WT")),"")</f>
        <v>WT</v>
      </c>
      <c r="DQ33" s="4" t="str">
        <f>IF(ISNUMBER(DC33), IF($AR33&gt;VLOOKUP('Gene Table'!$G$2,'Array Content'!$A$2:$B$3,2,FALSE),IF(DC33&lt;-$AR33,"mutant","WT"),IF(DC33&lt;-VLOOKUP('Gene Table'!$G$2,'Array Content'!$A$2:$B$3,2,FALSE),"Mutant","WT")),"")</f>
        <v>WT</v>
      </c>
      <c r="DR33" s="4" t="str">
        <f>IF(ISNUMBER(DD33), IF($AR33&gt;VLOOKUP('Gene Table'!$G$2,'Array Content'!$A$2:$B$3,2,FALSE),IF(DD33&lt;-$AR33,"mutant","WT"),IF(DD33&lt;-VLOOKUP('Gene Table'!$G$2,'Array Content'!$A$2:$B$3,2,FALSE),"Mutant","WT")),"")</f>
        <v/>
      </c>
      <c r="DS33" s="4" t="str">
        <f>IF(ISNUMBER(DE33), IF($AR33&gt;VLOOKUP('Gene Table'!$G$2,'Array Content'!$A$2:$B$3,2,FALSE),IF(DE33&lt;-$AR33,"mutant","WT"),IF(DE33&lt;-VLOOKUP('Gene Table'!$G$2,'Array Content'!$A$2:$B$3,2,FALSE),"Mutant","WT")),"")</f>
        <v/>
      </c>
      <c r="DT33" s="4" t="str">
        <f>IF(ISNUMBER(DF33), IF($AR33&gt;VLOOKUP('Gene Table'!$G$2,'Array Content'!$A$2:$B$3,2,FALSE),IF(DF33&lt;-$AR33,"mutant","WT"),IF(DF33&lt;-VLOOKUP('Gene Table'!$G$2,'Array Content'!$A$2:$B$3,2,FALSE),"Mutant","WT")),"")</f>
        <v/>
      </c>
      <c r="DU33" s="4" t="str">
        <f>IF(ISNUMBER(DG33), IF($AR33&gt;VLOOKUP('Gene Table'!$G$2,'Array Content'!$A$2:$B$3,2,FALSE),IF(DG33&lt;-$AR33,"mutant","WT"),IF(DG33&lt;-VLOOKUP('Gene Table'!$G$2,'Array Content'!$A$2:$B$3,2,FALSE),"Mutant","WT")),"")</f>
        <v/>
      </c>
      <c r="DV33" s="4" t="str">
        <f>IF(ISNUMBER(DH33), IF($AR33&gt;VLOOKUP('Gene Table'!$G$2,'Array Content'!$A$2:$B$3,2,FALSE),IF(DH33&lt;-$AR33,"mutant","WT"),IF(DH33&lt;-VLOOKUP('Gene Table'!$G$2,'Array Content'!$A$2:$B$3,2,FALSE),"Mutant","WT")),"")</f>
        <v/>
      </c>
      <c r="DW33" s="4" t="str">
        <f>IF(ISNUMBER(DI33), IF($AR33&gt;VLOOKUP('Gene Table'!$G$2,'Array Content'!$A$2:$B$3,2,FALSE),IF(DI33&lt;-$AR33,"mutant","WT"),IF(DI33&lt;-VLOOKUP('Gene Table'!$G$2,'Array Content'!$A$2:$B$3,2,FALSE),"Mutant","WT")),"")</f>
        <v/>
      </c>
      <c r="DX33" s="4" t="str">
        <f>IF(ISNUMBER(DJ33), IF($AR33&gt;VLOOKUP('Gene Table'!$G$2,'Array Content'!$A$2:$B$3,2,FALSE),IF(DJ33&lt;-$AR33,"mutant","WT"),IF(DJ33&lt;-VLOOKUP('Gene Table'!$G$2,'Array Content'!$A$2:$B$3,2,FALSE),"Mutant","WT")),"")</f>
        <v/>
      </c>
      <c r="DY33" s="4" t="str">
        <f>IF(ISNUMBER(DK33), IF($AR33&gt;VLOOKUP('Gene Table'!$G$2,'Array Content'!$A$2:$B$3,2,FALSE),IF(DK33&lt;-$AR33,"mutant","WT"),IF(DK33&lt;-VLOOKUP('Gene Table'!$G$2,'Array Content'!$A$2:$B$3,2,FALSE),"Mutant","WT")),"")</f>
        <v/>
      </c>
      <c r="DZ33" s="4" t="str">
        <f>IF(ISNUMBER(DL33), IF($AR33&gt;VLOOKUP('Gene Table'!$G$2,'Array Content'!$A$2:$B$3,2,FALSE),IF(DL33&lt;-$AR33,"mutant","WT"),IF(DL33&lt;-VLOOKUP('Gene Table'!$G$2,'Array Content'!$A$2:$B$3,2,FALSE),"Mutant","WT")),"")</f>
        <v/>
      </c>
      <c r="EA33" s="4" t="str">
        <f>IF(ISNUMBER(DM33), IF($AR33&gt;VLOOKUP('Gene Table'!$G$2,'Array Content'!$A$2:$B$3,2,FALSE),IF(DM33&lt;-$AR33,"mutant","WT"),IF(DM33&lt;-VLOOKUP('Gene Table'!$G$2,'Array Content'!$A$2:$B$3,2,FALSE),"Mutant","WT")),"")</f>
        <v/>
      </c>
      <c r="EC33" s="4" t="s">
        <v>75</v>
      </c>
      <c r="ED33" s="4" t="str">
        <f>IF('Gene Table'!$D33="copy number",D33,"")</f>
        <v/>
      </c>
      <c r="EE33" s="4" t="str">
        <f>IF('Gene Table'!$D33="copy number",E33,"")</f>
        <v/>
      </c>
      <c r="EF33" s="4" t="str">
        <f>IF('Gene Table'!$D33="copy number",F33,"")</f>
        <v/>
      </c>
      <c r="EG33" s="4" t="str">
        <f>IF('Gene Table'!$D33="copy number",G33,"")</f>
        <v/>
      </c>
      <c r="EH33" s="4" t="str">
        <f>IF('Gene Table'!$D33="copy number",H33,"")</f>
        <v/>
      </c>
      <c r="EI33" s="4" t="str">
        <f>IF('Gene Table'!$D33="copy number",I33,"")</f>
        <v/>
      </c>
      <c r="EJ33" s="4" t="str">
        <f>IF('Gene Table'!$D33="copy number",J33,"")</f>
        <v/>
      </c>
      <c r="EK33" s="4" t="str">
        <f>IF('Gene Table'!$D33="copy number",K33,"")</f>
        <v/>
      </c>
      <c r="EL33" s="4" t="str">
        <f>IF('Gene Table'!$D33="copy number",L33,"")</f>
        <v/>
      </c>
      <c r="EM33" s="4" t="str">
        <f>IF('Gene Table'!$D33="copy number",M33,"")</f>
        <v/>
      </c>
      <c r="EN33" s="4" t="str">
        <f>IF('Gene Table'!$D33="copy number",N33,"")</f>
        <v/>
      </c>
      <c r="EO33" s="4" t="str">
        <f>IF('Gene Table'!$D33="copy number",O33,"")</f>
        <v/>
      </c>
      <c r="EQ33" s="4" t="s">
        <v>75</v>
      </c>
      <c r="ER33" s="4" t="str">
        <f>IF('Gene Table'!$D33="copy number",R33,"")</f>
        <v/>
      </c>
      <c r="ES33" s="4" t="str">
        <f>IF('Gene Table'!$D33="copy number",S33,"")</f>
        <v/>
      </c>
      <c r="ET33" s="4" t="str">
        <f>IF('Gene Table'!$D33="copy number",T33,"")</f>
        <v/>
      </c>
      <c r="EU33" s="4" t="str">
        <f>IF('Gene Table'!$D33="copy number",U33,"")</f>
        <v/>
      </c>
      <c r="EV33" s="4" t="str">
        <f>IF('Gene Table'!$D33="copy number",V33,"")</f>
        <v/>
      </c>
      <c r="EW33" s="4" t="str">
        <f>IF('Gene Table'!$D33="copy number",W33,"")</f>
        <v/>
      </c>
      <c r="EX33" s="4" t="str">
        <f>IF('Gene Table'!$D33="copy number",X33,"")</f>
        <v/>
      </c>
      <c r="EY33" s="4" t="str">
        <f>IF('Gene Table'!$D33="copy number",Y33,"")</f>
        <v/>
      </c>
      <c r="EZ33" s="4" t="str">
        <f>IF('Gene Table'!$D33="copy number",Z33,"")</f>
        <v/>
      </c>
      <c r="FA33" s="4" t="str">
        <f>IF('Gene Table'!$D33="copy number",AA33,"")</f>
        <v/>
      </c>
      <c r="FB33" s="4" t="str">
        <f>IF('Gene Table'!$D33="copy number",AB33,"")</f>
        <v/>
      </c>
      <c r="FC33" s="4" t="str">
        <f>IF('Gene Table'!$D33="copy number",AC33,"")</f>
        <v/>
      </c>
      <c r="FE33" s="4" t="s">
        <v>75</v>
      </c>
      <c r="FF33" s="4" t="str">
        <f>IF('Gene Table'!$C33="SMPC",D33,"")</f>
        <v/>
      </c>
      <c r="FG33" s="4" t="str">
        <f>IF('Gene Table'!$C33="SMPC",E33,"")</f>
        <v/>
      </c>
      <c r="FH33" s="4" t="str">
        <f>IF('Gene Table'!$C33="SMPC",F33,"")</f>
        <v/>
      </c>
      <c r="FI33" s="4" t="str">
        <f>IF('Gene Table'!$C33="SMPC",G33,"")</f>
        <v/>
      </c>
      <c r="FJ33" s="4" t="str">
        <f>IF('Gene Table'!$C33="SMPC",H33,"")</f>
        <v/>
      </c>
      <c r="FK33" s="4" t="str">
        <f>IF('Gene Table'!$C33="SMPC",I33,"")</f>
        <v/>
      </c>
      <c r="FL33" s="4" t="str">
        <f>IF('Gene Table'!$C33="SMPC",J33,"")</f>
        <v/>
      </c>
      <c r="FM33" s="4" t="str">
        <f>IF('Gene Table'!$C33="SMPC",K33,"")</f>
        <v/>
      </c>
      <c r="FN33" s="4" t="str">
        <f>IF('Gene Table'!$C33="SMPC",L33,"")</f>
        <v/>
      </c>
      <c r="FO33" s="4" t="str">
        <f>IF('Gene Table'!$C33="SMPC",M33,"")</f>
        <v/>
      </c>
      <c r="FP33" s="4" t="str">
        <f>IF('Gene Table'!$C33="SMPC",N33,"")</f>
        <v/>
      </c>
      <c r="FQ33" s="4" t="str">
        <f>IF('Gene Table'!$C33="SMPC",O33,"")</f>
        <v/>
      </c>
      <c r="FS33" s="4" t="s">
        <v>75</v>
      </c>
      <c r="FT33" s="4" t="str">
        <f>IF('Gene Table'!$C33="SMPC",R33,"")</f>
        <v/>
      </c>
      <c r="FU33" s="4" t="str">
        <f>IF('Gene Table'!$C33="SMPC",S33,"")</f>
        <v/>
      </c>
      <c r="FV33" s="4" t="str">
        <f>IF('Gene Table'!$C33="SMPC",T33,"")</f>
        <v/>
      </c>
      <c r="FW33" s="4" t="str">
        <f>IF('Gene Table'!$C33="SMPC",U33,"")</f>
        <v/>
      </c>
      <c r="FX33" s="4" t="str">
        <f>IF('Gene Table'!$C33="SMPC",V33,"")</f>
        <v/>
      </c>
      <c r="FY33" s="4" t="str">
        <f>IF('Gene Table'!$C33="SMPC",W33,"")</f>
        <v/>
      </c>
      <c r="FZ33" s="4" t="str">
        <f>IF('Gene Table'!$C33="SMPC",X33,"")</f>
        <v/>
      </c>
      <c r="GA33" s="4" t="str">
        <f>IF('Gene Table'!$C33="SMPC",Y33,"")</f>
        <v/>
      </c>
      <c r="GB33" s="4" t="str">
        <f>IF('Gene Table'!$C33="SMPC",Z33,"")</f>
        <v/>
      </c>
      <c r="GC33" s="4" t="str">
        <f>IF('Gene Table'!$C33="SMPC",AA33,"")</f>
        <v/>
      </c>
      <c r="GD33" s="4" t="str">
        <f>IF('Gene Table'!$C33="SMPC",AB33,"")</f>
        <v/>
      </c>
      <c r="GE33" s="4" t="str">
        <f>IF('Gene Table'!$C33="SMPC",AC33,"")</f>
        <v/>
      </c>
    </row>
    <row r="34" spans="1:187" ht="15" customHeight="1" x14ac:dyDescent="0.25">
      <c r="A34" s="4" t="str">
        <f>'Gene Table'!C34&amp;":"&amp;'Gene Table'!D34</f>
        <v>APC:c.4132C&gt;T</v>
      </c>
      <c r="B34" s="4">
        <f>IF('Gene Table'!$G$5="NO",IF(ISNUMBER(MATCH('Gene Table'!E34,'Array Content'!$M$2:$M$941,0)),VLOOKUP('Gene Table'!E34,'Array Content'!$M$2:$O$941,2,FALSE),35),IF('Gene Table'!$G$5="YES",IF(ISNUMBER(MATCH('Gene Table'!E34,'Array Content'!$M$2:$M$941,0)),VLOOKUP('Gene Table'!E34,'Array Content'!$M$2:$O$941,3,FALSE),35),"OOPS"))</f>
        <v>36</v>
      </c>
      <c r="C34" s="4" t="s">
        <v>78</v>
      </c>
      <c r="D34" s="29">
        <f>IF('Control Sample Data'!D33="","",IF(SUM('Control Sample Data'!D$2:D$97)&gt;10,IF(AND(ISNUMBER('Control Sample Data'!D33),'Control Sample Data'!D33&lt;$B34, 'Control Sample Data'!D33&gt;0),'Control Sample Data'!D33,$B34),""))</f>
        <v>35</v>
      </c>
      <c r="E34" s="29">
        <f>IF('Control Sample Data'!E33="","",IF(SUM('Control Sample Data'!E$2:E$97)&gt;10,IF(AND(ISNUMBER('Control Sample Data'!E33),'Control Sample Data'!E33&lt;$B34, 'Control Sample Data'!E33&gt;0),'Control Sample Data'!E33,$B34),""))</f>
        <v>35</v>
      </c>
      <c r="F34" s="29" t="str">
        <f>IF('Control Sample Data'!F33="","",IF(SUM('Control Sample Data'!F$2:F$97)&gt;10,IF(AND(ISNUMBER('Control Sample Data'!F33),'Control Sample Data'!F33&lt;$B34, 'Control Sample Data'!F33&gt;0),'Control Sample Data'!F33,$B34),""))</f>
        <v/>
      </c>
      <c r="G34" s="29" t="str">
        <f>IF('Control Sample Data'!G33="","",IF(SUM('Control Sample Data'!G$2:G$97)&gt;10,IF(AND(ISNUMBER('Control Sample Data'!G33),'Control Sample Data'!G33&lt;$B34, 'Control Sample Data'!G33&gt;0),'Control Sample Data'!G33,$B34),""))</f>
        <v/>
      </c>
      <c r="H34" s="29" t="str">
        <f>IF('Control Sample Data'!H33="","",IF(SUM('Control Sample Data'!H$2:H$97)&gt;10,IF(AND(ISNUMBER('Control Sample Data'!H33),'Control Sample Data'!H33&lt;$B34, 'Control Sample Data'!H33&gt;0),'Control Sample Data'!H33,$B34),""))</f>
        <v/>
      </c>
      <c r="I34" s="29" t="str">
        <f>IF('Control Sample Data'!I33="","",IF(SUM('Control Sample Data'!I$2:I$97)&gt;10,IF(AND(ISNUMBER('Control Sample Data'!I33),'Control Sample Data'!I33&lt;$B34, 'Control Sample Data'!I33&gt;0),'Control Sample Data'!I33,$B34),""))</f>
        <v/>
      </c>
      <c r="J34" s="29" t="str">
        <f>IF('Control Sample Data'!J33="","",IF(SUM('Control Sample Data'!J$2:J$97)&gt;10,IF(AND(ISNUMBER('Control Sample Data'!J33),'Control Sample Data'!J33&lt;$B34, 'Control Sample Data'!J33&gt;0),'Control Sample Data'!J33,$B34),""))</f>
        <v/>
      </c>
      <c r="K34" s="29" t="str">
        <f>IF('Control Sample Data'!K33="","",IF(SUM('Control Sample Data'!K$2:K$97)&gt;10,IF(AND(ISNUMBER('Control Sample Data'!K33),'Control Sample Data'!K33&lt;$B34, 'Control Sample Data'!K33&gt;0),'Control Sample Data'!K33,$B34),""))</f>
        <v/>
      </c>
      <c r="L34" s="29" t="str">
        <f>IF('Control Sample Data'!L33="","",IF(SUM('Control Sample Data'!L$2:L$97)&gt;10,IF(AND(ISNUMBER('Control Sample Data'!L33),'Control Sample Data'!L33&lt;$B34, 'Control Sample Data'!L33&gt;0),'Control Sample Data'!L33,$B34),""))</f>
        <v/>
      </c>
      <c r="M34" s="29" t="str">
        <f>IF('Control Sample Data'!M33="","",IF(SUM('Control Sample Data'!M$2:M$97)&gt;10,IF(AND(ISNUMBER('Control Sample Data'!M33),'Control Sample Data'!M33&lt;$B34, 'Control Sample Data'!M33&gt;0),'Control Sample Data'!M33,$B34),""))</f>
        <v/>
      </c>
      <c r="N34" s="29" t="str">
        <f>IF('Control Sample Data'!N33="","",IF(SUM('Control Sample Data'!N$2:N$97)&gt;10,IF(AND(ISNUMBER('Control Sample Data'!N33),'Control Sample Data'!N33&lt;$B34, 'Control Sample Data'!N33&gt;0),'Control Sample Data'!N33,$B34),""))</f>
        <v/>
      </c>
      <c r="O34" s="29" t="str">
        <f>IF('Control Sample Data'!O33="","",IF(SUM('Control Sample Data'!O$2:O$97)&gt;10,IF(AND(ISNUMBER('Control Sample Data'!O33),'Control Sample Data'!O33&lt;$B34, 'Control Sample Data'!O33&gt;0),'Control Sample Data'!O33,$B34),""))</f>
        <v/>
      </c>
      <c r="Q34" s="4" t="s">
        <v>78</v>
      </c>
      <c r="R34" s="29">
        <f>IF('Test Sample Data'!D33="","",IF(SUM('Test Sample Data'!D$2:D$97)&gt;10,IF(AND(ISNUMBER('Test Sample Data'!D33),'Test Sample Data'!D33&lt;$B34, 'Test Sample Data'!D33&gt;0),'Test Sample Data'!D33,$B34),""))</f>
        <v>35</v>
      </c>
      <c r="S34" s="29">
        <f>IF('Test Sample Data'!E33="","",IF(SUM('Test Sample Data'!E$2:E$97)&gt;10,IF(AND(ISNUMBER('Test Sample Data'!E33),'Test Sample Data'!E33&lt;$B34, 'Test Sample Data'!E33&gt;0),'Test Sample Data'!E33,$B34),""))</f>
        <v>35</v>
      </c>
      <c r="T34" s="29" t="str">
        <f>IF('Test Sample Data'!F33="","",IF(SUM('Test Sample Data'!F$2:F$97)&gt;10,IF(AND(ISNUMBER('Test Sample Data'!F33),'Test Sample Data'!F33&lt;$B34, 'Test Sample Data'!F33&gt;0),'Test Sample Data'!F33,$B34),""))</f>
        <v/>
      </c>
      <c r="U34" s="29" t="str">
        <f>IF('Test Sample Data'!G33="","",IF(SUM('Test Sample Data'!G$2:G$97)&gt;10,IF(AND(ISNUMBER('Test Sample Data'!G33),'Test Sample Data'!G33&lt;$B34, 'Test Sample Data'!G33&gt;0),'Test Sample Data'!G33,$B34),""))</f>
        <v/>
      </c>
      <c r="V34" s="29" t="str">
        <f>IF('Test Sample Data'!H33="","",IF(SUM('Test Sample Data'!H$2:H$97)&gt;10,IF(AND(ISNUMBER('Test Sample Data'!H33),'Test Sample Data'!H33&lt;$B34, 'Test Sample Data'!H33&gt;0),'Test Sample Data'!H33,$B34),""))</f>
        <v/>
      </c>
      <c r="W34" s="29" t="str">
        <f>IF('Test Sample Data'!I33="","",IF(SUM('Test Sample Data'!I$2:I$97)&gt;10,IF(AND(ISNUMBER('Test Sample Data'!I33),'Test Sample Data'!I33&lt;$B34, 'Test Sample Data'!I33&gt;0),'Test Sample Data'!I33,$B34),""))</f>
        <v/>
      </c>
      <c r="X34" s="29" t="str">
        <f>IF('Test Sample Data'!J33="","",IF(SUM('Test Sample Data'!J$2:J$97)&gt;10,IF(AND(ISNUMBER('Test Sample Data'!J33),'Test Sample Data'!J33&lt;$B34, 'Test Sample Data'!J33&gt;0),'Test Sample Data'!J33,$B34),""))</f>
        <v/>
      </c>
      <c r="Y34" s="29" t="str">
        <f>IF('Test Sample Data'!K33="","",IF(SUM('Test Sample Data'!K$2:K$97)&gt;10,IF(AND(ISNUMBER('Test Sample Data'!K33),'Test Sample Data'!K33&lt;$B34, 'Test Sample Data'!K33&gt;0),'Test Sample Data'!K33,$B34),""))</f>
        <v/>
      </c>
      <c r="Z34" s="29" t="str">
        <f>IF('Test Sample Data'!L33="","",IF(SUM('Test Sample Data'!L$2:L$97)&gt;10,IF(AND(ISNUMBER('Test Sample Data'!L33),'Test Sample Data'!L33&lt;$B34, 'Test Sample Data'!L33&gt;0),'Test Sample Data'!L33,$B34),""))</f>
        <v/>
      </c>
      <c r="AA34" s="29" t="str">
        <f>IF('Test Sample Data'!M33="","",IF(SUM('Test Sample Data'!M$2:M$97)&gt;10,IF(AND(ISNUMBER('Test Sample Data'!M33),'Test Sample Data'!M33&lt;$B34, 'Test Sample Data'!M33&gt;0),'Test Sample Data'!M33,$B34),""))</f>
        <v/>
      </c>
      <c r="AB34" s="29" t="str">
        <f>IF('Test Sample Data'!N33="","",IF(SUM('Test Sample Data'!N$2:N$97)&gt;10,IF(AND(ISNUMBER('Test Sample Data'!N33),'Test Sample Data'!N33&lt;$B34, 'Test Sample Data'!N33&gt;0),'Test Sample Data'!N33,$B34),""))</f>
        <v/>
      </c>
      <c r="AC34" s="29" t="str">
        <f>IF('Test Sample Data'!O33="","",IF(SUM('Test Sample Data'!O$2:O$97)&gt;10,IF(AND(ISNUMBER('Test Sample Data'!O33),'Test Sample Data'!O33&lt;$B34, 'Test Sample Data'!O33&gt;0),'Test Sample Data'!O33,$B34),""))</f>
        <v/>
      </c>
      <c r="AE34" s="4" t="s">
        <v>78</v>
      </c>
      <c r="AF34" s="4">
        <f t="shared" si="3"/>
        <v>9</v>
      </c>
      <c r="AG34" s="4">
        <f t="shared" si="4"/>
        <v>9</v>
      </c>
      <c r="AH34" s="4" t="str">
        <f t="shared" si="5"/>
        <v/>
      </c>
      <c r="AI34" s="4" t="str">
        <f t="shared" si="6"/>
        <v/>
      </c>
      <c r="AJ34" s="4" t="str">
        <f t="shared" si="7"/>
        <v/>
      </c>
      <c r="AK34" s="4" t="str">
        <f t="shared" si="8"/>
        <v/>
      </c>
      <c r="AL34" s="4" t="str">
        <f t="shared" si="9"/>
        <v/>
      </c>
      <c r="AM34" s="4" t="str">
        <f t="shared" si="10"/>
        <v/>
      </c>
      <c r="AN34" s="4" t="str">
        <f t="shared" si="11"/>
        <v/>
      </c>
      <c r="AO34" s="4" t="str">
        <f t="shared" si="12"/>
        <v/>
      </c>
      <c r="AP34" s="4" t="str">
        <f t="shared" si="13"/>
        <v/>
      </c>
      <c r="AQ34" s="4" t="str">
        <f t="shared" si="14"/>
        <v/>
      </c>
      <c r="AR34" s="4">
        <f t="shared" si="15"/>
        <v>0</v>
      </c>
      <c r="AS34" s="4">
        <f t="shared" si="16"/>
        <v>9</v>
      </c>
      <c r="AU34" s="4" t="s">
        <v>78</v>
      </c>
      <c r="AV34" s="4">
        <f t="shared" si="17"/>
        <v>8.4699999999999989</v>
      </c>
      <c r="AW34" s="4">
        <f t="shared" si="18"/>
        <v>9</v>
      </c>
      <c r="AX34" s="4" t="str">
        <f t="shared" si="19"/>
        <v/>
      </c>
      <c r="AY34" s="4" t="str">
        <f t="shared" si="20"/>
        <v/>
      </c>
      <c r="AZ34" s="4" t="str">
        <f t="shared" si="21"/>
        <v/>
      </c>
      <c r="BA34" s="4" t="str">
        <f t="shared" si="22"/>
        <v/>
      </c>
      <c r="BB34" s="4" t="str">
        <f t="shared" si="23"/>
        <v/>
      </c>
      <c r="BC34" s="4" t="str">
        <f t="shared" si="24"/>
        <v/>
      </c>
      <c r="BD34" s="4" t="str">
        <f t="shared" si="25"/>
        <v/>
      </c>
      <c r="BE34" s="4" t="str">
        <f t="shared" si="26"/>
        <v/>
      </c>
      <c r="BF34" s="4" t="str">
        <f t="shared" si="27"/>
        <v/>
      </c>
      <c r="BG34" s="4" t="str">
        <f t="shared" si="28"/>
        <v/>
      </c>
      <c r="BI34" s="4" t="s">
        <v>78</v>
      </c>
      <c r="BJ34" s="4">
        <f t="shared" si="29"/>
        <v>8.4699999999999989</v>
      </c>
      <c r="BK34" s="4">
        <f t="shared" si="30"/>
        <v>9</v>
      </c>
      <c r="BL34" s="4" t="str">
        <f t="shared" si="31"/>
        <v/>
      </c>
      <c r="BM34" s="4" t="str">
        <f t="shared" si="32"/>
        <v/>
      </c>
      <c r="BN34" s="4" t="str">
        <f t="shared" si="33"/>
        <v/>
      </c>
      <c r="BO34" s="4" t="str">
        <f t="shared" si="34"/>
        <v/>
      </c>
      <c r="BP34" s="4" t="str">
        <f t="shared" si="35"/>
        <v/>
      </c>
      <c r="BQ34" s="4" t="str">
        <f t="shared" si="36"/>
        <v/>
      </c>
      <c r="BR34" s="4" t="str">
        <f t="shared" si="37"/>
        <v/>
      </c>
      <c r="BS34" s="4" t="str">
        <f t="shared" si="38"/>
        <v/>
      </c>
      <c r="BT34" s="4" t="str">
        <f t="shared" si="39"/>
        <v/>
      </c>
      <c r="BU34" s="4" t="str">
        <f t="shared" si="40"/>
        <v/>
      </c>
      <c r="BV34" s="4">
        <f t="shared" si="41"/>
        <v>1.1200000000000001</v>
      </c>
      <c r="BW34" s="4">
        <f t="shared" si="42"/>
        <v>8.74</v>
      </c>
      <c r="BY34" s="4" t="s">
        <v>78</v>
      </c>
      <c r="BZ34" s="4">
        <f t="shared" si="43"/>
        <v>-0.27000000000000135</v>
      </c>
      <c r="CA34" s="4">
        <f t="shared" si="44"/>
        <v>0.25999999999999979</v>
      </c>
      <c r="CB34" s="4" t="str">
        <f t="shared" si="45"/>
        <v/>
      </c>
      <c r="CC34" s="4" t="str">
        <f t="shared" si="46"/>
        <v/>
      </c>
      <c r="CD34" s="4" t="str">
        <f t="shared" si="47"/>
        <v/>
      </c>
      <c r="CE34" s="4" t="str">
        <f t="shared" si="48"/>
        <v/>
      </c>
      <c r="CF34" s="4" t="str">
        <f t="shared" si="49"/>
        <v/>
      </c>
      <c r="CG34" s="4" t="str">
        <f t="shared" si="50"/>
        <v/>
      </c>
      <c r="CH34" s="4" t="str">
        <f t="shared" si="51"/>
        <v/>
      </c>
      <c r="CI34" s="4" t="str">
        <f t="shared" si="52"/>
        <v/>
      </c>
      <c r="CJ34" s="4" t="str">
        <f t="shared" si="53"/>
        <v/>
      </c>
      <c r="CK34" s="4" t="str">
        <f t="shared" si="54"/>
        <v/>
      </c>
      <c r="CM34" s="4" t="s">
        <v>78</v>
      </c>
      <c r="CN34" s="4" t="str">
        <f>IF(ISNUMBER(BZ34), IF($BV34&gt;VLOOKUP('Gene Table'!$G$2,'Array Content'!$A$2:$B$3,2,FALSE),IF(BZ34&lt;-$BV34,"mutant","WT"),IF(BZ34&lt;-VLOOKUP('Gene Table'!$G$2,'Array Content'!$A$2:$B$3,2,FALSE),"Mutant","WT")),"")</f>
        <v>WT</v>
      </c>
      <c r="CO34" s="4" t="str">
        <f>IF(ISNUMBER(CA34), IF($BV34&gt;VLOOKUP('Gene Table'!$G$2,'Array Content'!$A$2:$B$3,2,FALSE),IF(CA34&lt;-$BV34,"mutant","WT"),IF(CA34&lt;-VLOOKUP('Gene Table'!$G$2,'Array Content'!$A$2:$B$3,2,FALSE),"Mutant","WT")),"")</f>
        <v>WT</v>
      </c>
      <c r="CP34" s="4" t="str">
        <f>IF(ISNUMBER(CB34), IF($BV34&gt;VLOOKUP('Gene Table'!$G$2,'Array Content'!$A$2:$B$3,2,FALSE),IF(CB34&lt;-$BV34,"mutant","WT"),IF(CB34&lt;-VLOOKUP('Gene Table'!$G$2,'Array Content'!$A$2:$B$3,2,FALSE),"Mutant","WT")),"")</f>
        <v/>
      </c>
      <c r="CQ34" s="4" t="str">
        <f>IF(ISNUMBER(CC34), IF($BV34&gt;VLOOKUP('Gene Table'!$G$2,'Array Content'!$A$2:$B$3,2,FALSE),IF(CC34&lt;-$BV34,"mutant","WT"),IF(CC34&lt;-VLOOKUP('Gene Table'!$G$2,'Array Content'!$A$2:$B$3,2,FALSE),"Mutant","WT")),"")</f>
        <v/>
      </c>
      <c r="CR34" s="4" t="str">
        <f>IF(ISNUMBER(CD34), IF($BV34&gt;VLOOKUP('Gene Table'!$G$2,'Array Content'!$A$2:$B$3,2,FALSE),IF(CD34&lt;-$BV34,"mutant","WT"),IF(CD34&lt;-VLOOKUP('Gene Table'!$G$2,'Array Content'!$A$2:$B$3,2,FALSE),"Mutant","WT")),"")</f>
        <v/>
      </c>
      <c r="CS34" s="4" t="str">
        <f>IF(ISNUMBER(CE34), IF($BV34&gt;VLOOKUP('Gene Table'!$G$2,'Array Content'!$A$2:$B$3,2,FALSE),IF(CE34&lt;-$BV34,"mutant","WT"),IF(CE34&lt;-VLOOKUP('Gene Table'!$G$2,'Array Content'!$A$2:$B$3,2,FALSE),"Mutant","WT")),"")</f>
        <v/>
      </c>
      <c r="CT34" s="4" t="str">
        <f>IF(ISNUMBER(CF34), IF($BV34&gt;VLOOKUP('Gene Table'!$G$2,'Array Content'!$A$2:$B$3,2,FALSE),IF(CF34&lt;-$BV34,"mutant","WT"),IF(CF34&lt;-VLOOKUP('Gene Table'!$G$2,'Array Content'!$A$2:$B$3,2,FALSE),"Mutant","WT")),"")</f>
        <v/>
      </c>
      <c r="CU34" s="4" t="str">
        <f>IF(ISNUMBER(CG34), IF($BV34&gt;VLOOKUP('Gene Table'!$G$2,'Array Content'!$A$2:$B$3,2,FALSE),IF(CG34&lt;-$BV34,"mutant","WT"),IF(CG34&lt;-VLOOKUP('Gene Table'!$G$2,'Array Content'!$A$2:$B$3,2,FALSE),"Mutant","WT")),"")</f>
        <v/>
      </c>
      <c r="CV34" s="4" t="str">
        <f>IF(ISNUMBER(CH34), IF($BV34&gt;VLOOKUP('Gene Table'!$G$2,'Array Content'!$A$2:$B$3,2,FALSE),IF(CH34&lt;-$BV34,"mutant","WT"),IF(CH34&lt;-VLOOKUP('Gene Table'!$G$2,'Array Content'!$A$2:$B$3,2,FALSE),"Mutant","WT")),"")</f>
        <v/>
      </c>
      <c r="CW34" s="4" t="str">
        <f>IF(ISNUMBER(CI34), IF($BV34&gt;VLOOKUP('Gene Table'!$G$2,'Array Content'!$A$2:$B$3,2,FALSE),IF(CI34&lt;-$BV34,"mutant","WT"),IF(CI34&lt;-VLOOKUP('Gene Table'!$G$2,'Array Content'!$A$2:$B$3,2,FALSE),"Mutant","WT")),"")</f>
        <v/>
      </c>
      <c r="CX34" s="4" t="str">
        <f>IF(ISNUMBER(CJ34), IF($BV34&gt;VLOOKUP('Gene Table'!$G$2,'Array Content'!$A$2:$B$3,2,FALSE),IF(CJ34&lt;-$BV34,"mutant","WT"),IF(CJ34&lt;-VLOOKUP('Gene Table'!$G$2,'Array Content'!$A$2:$B$3,2,FALSE),"Mutant","WT")),"")</f>
        <v/>
      </c>
      <c r="CY34" s="4" t="str">
        <f>IF(ISNUMBER(CK34), IF($BV34&gt;VLOOKUP('Gene Table'!$G$2,'Array Content'!$A$2:$B$3,2,FALSE),IF(CK34&lt;-$BV34,"mutant","WT"),IF(CK34&lt;-VLOOKUP('Gene Table'!$G$2,'Array Content'!$A$2:$B$3,2,FALSE),"Mutant","WT")),"")</f>
        <v/>
      </c>
      <c r="DA34" s="4" t="s">
        <v>78</v>
      </c>
      <c r="DB34" s="4">
        <f t="shared" si="55"/>
        <v>-0.53000000000000114</v>
      </c>
      <c r="DC34" s="4">
        <f t="shared" si="56"/>
        <v>0</v>
      </c>
      <c r="DD34" s="4" t="str">
        <f t="shared" si="57"/>
        <v/>
      </c>
      <c r="DE34" s="4" t="str">
        <f t="shared" si="58"/>
        <v/>
      </c>
      <c r="DF34" s="4" t="str">
        <f t="shared" si="59"/>
        <v/>
      </c>
      <c r="DG34" s="4" t="str">
        <f t="shared" si="60"/>
        <v/>
      </c>
      <c r="DH34" s="4" t="str">
        <f t="shared" si="61"/>
        <v/>
      </c>
      <c r="DI34" s="4" t="str">
        <f t="shared" si="62"/>
        <v/>
      </c>
      <c r="DJ34" s="4" t="str">
        <f t="shared" si="63"/>
        <v/>
      </c>
      <c r="DK34" s="4" t="str">
        <f t="shared" si="64"/>
        <v/>
      </c>
      <c r="DL34" s="4" t="str">
        <f t="shared" si="65"/>
        <v/>
      </c>
      <c r="DM34" s="4" t="str">
        <f t="shared" si="66"/>
        <v/>
      </c>
      <c r="DO34" s="4" t="s">
        <v>78</v>
      </c>
      <c r="DP34" s="4" t="str">
        <f>IF(ISNUMBER(DB34), IF($AR34&gt;VLOOKUP('Gene Table'!$G$2,'Array Content'!$A$2:$B$3,2,FALSE),IF(DB34&lt;-$AR34,"mutant","WT"),IF(DB34&lt;-VLOOKUP('Gene Table'!$G$2,'Array Content'!$A$2:$B$3,2,FALSE),"Mutant","WT")),"")</f>
        <v>WT</v>
      </c>
      <c r="DQ34" s="4" t="str">
        <f>IF(ISNUMBER(DC34), IF($AR34&gt;VLOOKUP('Gene Table'!$G$2,'Array Content'!$A$2:$B$3,2,FALSE),IF(DC34&lt;-$AR34,"mutant","WT"),IF(DC34&lt;-VLOOKUP('Gene Table'!$G$2,'Array Content'!$A$2:$B$3,2,FALSE),"Mutant","WT")),"")</f>
        <v>WT</v>
      </c>
      <c r="DR34" s="4" t="str">
        <f>IF(ISNUMBER(DD34), IF($AR34&gt;VLOOKUP('Gene Table'!$G$2,'Array Content'!$A$2:$B$3,2,FALSE),IF(DD34&lt;-$AR34,"mutant","WT"),IF(DD34&lt;-VLOOKUP('Gene Table'!$G$2,'Array Content'!$A$2:$B$3,2,FALSE),"Mutant","WT")),"")</f>
        <v/>
      </c>
      <c r="DS34" s="4" t="str">
        <f>IF(ISNUMBER(DE34), IF($AR34&gt;VLOOKUP('Gene Table'!$G$2,'Array Content'!$A$2:$B$3,2,FALSE),IF(DE34&lt;-$AR34,"mutant","WT"),IF(DE34&lt;-VLOOKUP('Gene Table'!$G$2,'Array Content'!$A$2:$B$3,2,FALSE),"Mutant","WT")),"")</f>
        <v/>
      </c>
      <c r="DT34" s="4" t="str">
        <f>IF(ISNUMBER(DF34), IF($AR34&gt;VLOOKUP('Gene Table'!$G$2,'Array Content'!$A$2:$B$3,2,FALSE),IF(DF34&lt;-$AR34,"mutant","WT"),IF(DF34&lt;-VLOOKUP('Gene Table'!$G$2,'Array Content'!$A$2:$B$3,2,FALSE),"Mutant","WT")),"")</f>
        <v/>
      </c>
      <c r="DU34" s="4" t="str">
        <f>IF(ISNUMBER(DG34), IF($AR34&gt;VLOOKUP('Gene Table'!$G$2,'Array Content'!$A$2:$B$3,2,FALSE),IF(DG34&lt;-$AR34,"mutant","WT"),IF(DG34&lt;-VLOOKUP('Gene Table'!$G$2,'Array Content'!$A$2:$B$3,2,FALSE),"Mutant","WT")),"")</f>
        <v/>
      </c>
      <c r="DV34" s="4" t="str">
        <f>IF(ISNUMBER(DH34), IF($AR34&gt;VLOOKUP('Gene Table'!$G$2,'Array Content'!$A$2:$B$3,2,FALSE),IF(DH34&lt;-$AR34,"mutant","WT"),IF(DH34&lt;-VLOOKUP('Gene Table'!$G$2,'Array Content'!$A$2:$B$3,2,FALSE),"Mutant","WT")),"")</f>
        <v/>
      </c>
      <c r="DW34" s="4" t="str">
        <f>IF(ISNUMBER(DI34), IF($AR34&gt;VLOOKUP('Gene Table'!$G$2,'Array Content'!$A$2:$B$3,2,FALSE),IF(DI34&lt;-$AR34,"mutant","WT"),IF(DI34&lt;-VLOOKUP('Gene Table'!$G$2,'Array Content'!$A$2:$B$3,2,FALSE),"Mutant","WT")),"")</f>
        <v/>
      </c>
      <c r="DX34" s="4" t="str">
        <f>IF(ISNUMBER(DJ34), IF($AR34&gt;VLOOKUP('Gene Table'!$G$2,'Array Content'!$A$2:$B$3,2,FALSE),IF(DJ34&lt;-$AR34,"mutant","WT"),IF(DJ34&lt;-VLOOKUP('Gene Table'!$G$2,'Array Content'!$A$2:$B$3,2,FALSE),"Mutant","WT")),"")</f>
        <v/>
      </c>
      <c r="DY34" s="4" t="str">
        <f>IF(ISNUMBER(DK34), IF($AR34&gt;VLOOKUP('Gene Table'!$G$2,'Array Content'!$A$2:$B$3,2,FALSE),IF(DK34&lt;-$AR34,"mutant","WT"),IF(DK34&lt;-VLOOKUP('Gene Table'!$G$2,'Array Content'!$A$2:$B$3,2,FALSE),"Mutant","WT")),"")</f>
        <v/>
      </c>
      <c r="DZ34" s="4" t="str">
        <f>IF(ISNUMBER(DL34), IF($AR34&gt;VLOOKUP('Gene Table'!$G$2,'Array Content'!$A$2:$B$3,2,FALSE),IF(DL34&lt;-$AR34,"mutant","WT"),IF(DL34&lt;-VLOOKUP('Gene Table'!$G$2,'Array Content'!$A$2:$B$3,2,FALSE),"Mutant","WT")),"")</f>
        <v/>
      </c>
      <c r="EA34" s="4" t="str">
        <f>IF(ISNUMBER(DM34), IF($AR34&gt;VLOOKUP('Gene Table'!$G$2,'Array Content'!$A$2:$B$3,2,FALSE),IF(DM34&lt;-$AR34,"mutant","WT"),IF(DM34&lt;-VLOOKUP('Gene Table'!$G$2,'Array Content'!$A$2:$B$3,2,FALSE),"Mutant","WT")),"")</f>
        <v/>
      </c>
      <c r="EC34" s="4" t="s">
        <v>78</v>
      </c>
      <c r="ED34" s="4" t="str">
        <f>IF('Gene Table'!$D34="copy number",D34,"")</f>
        <v/>
      </c>
      <c r="EE34" s="4" t="str">
        <f>IF('Gene Table'!$D34="copy number",E34,"")</f>
        <v/>
      </c>
      <c r="EF34" s="4" t="str">
        <f>IF('Gene Table'!$D34="copy number",F34,"")</f>
        <v/>
      </c>
      <c r="EG34" s="4" t="str">
        <f>IF('Gene Table'!$D34="copy number",G34,"")</f>
        <v/>
      </c>
      <c r="EH34" s="4" t="str">
        <f>IF('Gene Table'!$D34="copy number",H34,"")</f>
        <v/>
      </c>
      <c r="EI34" s="4" t="str">
        <f>IF('Gene Table'!$D34="copy number",I34,"")</f>
        <v/>
      </c>
      <c r="EJ34" s="4" t="str">
        <f>IF('Gene Table'!$D34="copy number",J34,"")</f>
        <v/>
      </c>
      <c r="EK34" s="4" t="str">
        <f>IF('Gene Table'!$D34="copy number",K34,"")</f>
        <v/>
      </c>
      <c r="EL34" s="4" t="str">
        <f>IF('Gene Table'!$D34="copy number",L34,"")</f>
        <v/>
      </c>
      <c r="EM34" s="4" t="str">
        <f>IF('Gene Table'!$D34="copy number",M34,"")</f>
        <v/>
      </c>
      <c r="EN34" s="4" t="str">
        <f>IF('Gene Table'!$D34="copy number",N34,"")</f>
        <v/>
      </c>
      <c r="EO34" s="4" t="str">
        <f>IF('Gene Table'!$D34="copy number",O34,"")</f>
        <v/>
      </c>
      <c r="EQ34" s="4" t="s">
        <v>78</v>
      </c>
      <c r="ER34" s="4" t="str">
        <f>IF('Gene Table'!$D34="copy number",R34,"")</f>
        <v/>
      </c>
      <c r="ES34" s="4" t="str">
        <f>IF('Gene Table'!$D34="copy number",S34,"")</f>
        <v/>
      </c>
      <c r="ET34" s="4" t="str">
        <f>IF('Gene Table'!$D34="copy number",T34,"")</f>
        <v/>
      </c>
      <c r="EU34" s="4" t="str">
        <f>IF('Gene Table'!$D34="copy number",U34,"")</f>
        <v/>
      </c>
      <c r="EV34" s="4" t="str">
        <f>IF('Gene Table'!$D34="copy number",V34,"")</f>
        <v/>
      </c>
      <c r="EW34" s="4" t="str">
        <f>IF('Gene Table'!$D34="copy number",W34,"")</f>
        <v/>
      </c>
      <c r="EX34" s="4" t="str">
        <f>IF('Gene Table'!$D34="copy number",X34,"")</f>
        <v/>
      </c>
      <c r="EY34" s="4" t="str">
        <f>IF('Gene Table'!$D34="copy number",Y34,"")</f>
        <v/>
      </c>
      <c r="EZ34" s="4" t="str">
        <f>IF('Gene Table'!$D34="copy number",Z34,"")</f>
        <v/>
      </c>
      <c r="FA34" s="4" t="str">
        <f>IF('Gene Table'!$D34="copy number",AA34,"")</f>
        <v/>
      </c>
      <c r="FB34" s="4" t="str">
        <f>IF('Gene Table'!$D34="copy number",AB34,"")</f>
        <v/>
      </c>
      <c r="FC34" s="4" t="str">
        <f>IF('Gene Table'!$D34="copy number",AC34,"")</f>
        <v/>
      </c>
      <c r="FE34" s="4" t="s">
        <v>78</v>
      </c>
      <c r="FF34" s="4" t="str">
        <f>IF('Gene Table'!$C34="SMPC",D34,"")</f>
        <v/>
      </c>
      <c r="FG34" s="4" t="str">
        <f>IF('Gene Table'!$C34="SMPC",E34,"")</f>
        <v/>
      </c>
      <c r="FH34" s="4" t="str">
        <f>IF('Gene Table'!$C34="SMPC",F34,"")</f>
        <v/>
      </c>
      <c r="FI34" s="4" t="str">
        <f>IF('Gene Table'!$C34="SMPC",G34,"")</f>
        <v/>
      </c>
      <c r="FJ34" s="4" t="str">
        <f>IF('Gene Table'!$C34="SMPC",H34,"")</f>
        <v/>
      </c>
      <c r="FK34" s="4" t="str">
        <f>IF('Gene Table'!$C34="SMPC",I34,"")</f>
        <v/>
      </c>
      <c r="FL34" s="4" t="str">
        <f>IF('Gene Table'!$C34="SMPC",J34,"")</f>
        <v/>
      </c>
      <c r="FM34" s="4" t="str">
        <f>IF('Gene Table'!$C34="SMPC",K34,"")</f>
        <v/>
      </c>
      <c r="FN34" s="4" t="str">
        <f>IF('Gene Table'!$C34="SMPC",L34,"")</f>
        <v/>
      </c>
      <c r="FO34" s="4" t="str">
        <f>IF('Gene Table'!$C34="SMPC",M34,"")</f>
        <v/>
      </c>
      <c r="FP34" s="4" t="str">
        <f>IF('Gene Table'!$C34="SMPC",N34,"")</f>
        <v/>
      </c>
      <c r="FQ34" s="4" t="str">
        <f>IF('Gene Table'!$C34="SMPC",O34,"")</f>
        <v/>
      </c>
      <c r="FS34" s="4" t="s">
        <v>78</v>
      </c>
      <c r="FT34" s="4" t="str">
        <f>IF('Gene Table'!$C34="SMPC",R34,"")</f>
        <v/>
      </c>
      <c r="FU34" s="4" t="str">
        <f>IF('Gene Table'!$C34="SMPC",S34,"")</f>
        <v/>
      </c>
      <c r="FV34" s="4" t="str">
        <f>IF('Gene Table'!$C34="SMPC",T34,"")</f>
        <v/>
      </c>
      <c r="FW34" s="4" t="str">
        <f>IF('Gene Table'!$C34="SMPC",U34,"")</f>
        <v/>
      </c>
      <c r="FX34" s="4" t="str">
        <f>IF('Gene Table'!$C34="SMPC",V34,"")</f>
        <v/>
      </c>
      <c r="FY34" s="4" t="str">
        <f>IF('Gene Table'!$C34="SMPC",W34,"")</f>
        <v/>
      </c>
      <c r="FZ34" s="4" t="str">
        <f>IF('Gene Table'!$C34="SMPC",X34,"")</f>
        <v/>
      </c>
      <c r="GA34" s="4" t="str">
        <f>IF('Gene Table'!$C34="SMPC",Y34,"")</f>
        <v/>
      </c>
      <c r="GB34" s="4" t="str">
        <f>IF('Gene Table'!$C34="SMPC",Z34,"")</f>
        <v/>
      </c>
      <c r="GC34" s="4" t="str">
        <f>IF('Gene Table'!$C34="SMPC",AA34,"")</f>
        <v/>
      </c>
      <c r="GD34" s="4" t="str">
        <f>IF('Gene Table'!$C34="SMPC",AB34,"")</f>
        <v/>
      </c>
      <c r="GE34" s="4" t="str">
        <f>IF('Gene Table'!$C34="SMPC",AC34,"")</f>
        <v/>
      </c>
    </row>
    <row r="35" spans="1:187" ht="15" customHeight="1" x14ac:dyDescent="0.25">
      <c r="A35" s="4" t="str">
        <f>'Gene Table'!C35&amp;":"&amp;'Gene Table'!D35</f>
        <v>APC:c.4135G&gt;T</v>
      </c>
      <c r="B35" s="4">
        <f>IF('Gene Table'!$G$5="NO",IF(ISNUMBER(MATCH('Gene Table'!E35,'Array Content'!$M$2:$M$941,0)),VLOOKUP('Gene Table'!E35,'Array Content'!$M$2:$O$941,2,FALSE),35),IF('Gene Table'!$G$5="YES",IF(ISNUMBER(MATCH('Gene Table'!E35,'Array Content'!$M$2:$M$941,0)),VLOOKUP('Gene Table'!E35,'Array Content'!$M$2:$O$941,3,FALSE),35),"OOPS"))</f>
        <v>37</v>
      </c>
      <c r="C35" s="4" t="s">
        <v>81</v>
      </c>
      <c r="D35" s="29">
        <f>IF('Control Sample Data'!D34="","",IF(SUM('Control Sample Data'!D$2:D$97)&gt;10,IF(AND(ISNUMBER('Control Sample Data'!D34),'Control Sample Data'!D34&lt;$B35, 'Control Sample Data'!D34&gt;0),'Control Sample Data'!D34,$B35),""))</f>
        <v>35</v>
      </c>
      <c r="E35" s="29">
        <f>IF('Control Sample Data'!E34="","",IF(SUM('Control Sample Data'!E$2:E$97)&gt;10,IF(AND(ISNUMBER('Control Sample Data'!E34),'Control Sample Data'!E34&lt;$B35, 'Control Sample Data'!E34&gt;0),'Control Sample Data'!E34,$B35),""))</f>
        <v>35</v>
      </c>
      <c r="F35" s="29" t="str">
        <f>IF('Control Sample Data'!F34="","",IF(SUM('Control Sample Data'!F$2:F$97)&gt;10,IF(AND(ISNUMBER('Control Sample Data'!F34),'Control Sample Data'!F34&lt;$B35, 'Control Sample Data'!F34&gt;0),'Control Sample Data'!F34,$B35),""))</f>
        <v/>
      </c>
      <c r="G35" s="29" t="str">
        <f>IF('Control Sample Data'!G34="","",IF(SUM('Control Sample Data'!G$2:G$97)&gt;10,IF(AND(ISNUMBER('Control Sample Data'!G34),'Control Sample Data'!G34&lt;$B35, 'Control Sample Data'!G34&gt;0),'Control Sample Data'!G34,$B35),""))</f>
        <v/>
      </c>
      <c r="H35" s="29" t="str">
        <f>IF('Control Sample Data'!H34="","",IF(SUM('Control Sample Data'!H$2:H$97)&gt;10,IF(AND(ISNUMBER('Control Sample Data'!H34),'Control Sample Data'!H34&lt;$B35, 'Control Sample Data'!H34&gt;0),'Control Sample Data'!H34,$B35),""))</f>
        <v/>
      </c>
      <c r="I35" s="29" t="str">
        <f>IF('Control Sample Data'!I34="","",IF(SUM('Control Sample Data'!I$2:I$97)&gt;10,IF(AND(ISNUMBER('Control Sample Data'!I34),'Control Sample Data'!I34&lt;$B35, 'Control Sample Data'!I34&gt;0),'Control Sample Data'!I34,$B35),""))</f>
        <v/>
      </c>
      <c r="J35" s="29" t="str">
        <f>IF('Control Sample Data'!J34="","",IF(SUM('Control Sample Data'!J$2:J$97)&gt;10,IF(AND(ISNUMBER('Control Sample Data'!J34),'Control Sample Data'!J34&lt;$B35, 'Control Sample Data'!J34&gt;0),'Control Sample Data'!J34,$B35),""))</f>
        <v/>
      </c>
      <c r="K35" s="29" t="str">
        <f>IF('Control Sample Data'!K34="","",IF(SUM('Control Sample Data'!K$2:K$97)&gt;10,IF(AND(ISNUMBER('Control Sample Data'!K34),'Control Sample Data'!K34&lt;$B35, 'Control Sample Data'!K34&gt;0),'Control Sample Data'!K34,$B35),""))</f>
        <v/>
      </c>
      <c r="L35" s="29" t="str">
        <f>IF('Control Sample Data'!L34="","",IF(SUM('Control Sample Data'!L$2:L$97)&gt;10,IF(AND(ISNUMBER('Control Sample Data'!L34),'Control Sample Data'!L34&lt;$B35, 'Control Sample Data'!L34&gt;0),'Control Sample Data'!L34,$B35),""))</f>
        <v/>
      </c>
      <c r="M35" s="29" t="str">
        <f>IF('Control Sample Data'!M34="","",IF(SUM('Control Sample Data'!M$2:M$97)&gt;10,IF(AND(ISNUMBER('Control Sample Data'!M34),'Control Sample Data'!M34&lt;$B35, 'Control Sample Data'!M34&gt;0),'Control Sample Data'!M34,$B35),""))</f>
        <v/>
      </c>
      <c r="N35" s="29" t="str">
        <f>IF('Control Sample Data'!N34="","",IF(SUM('Control Sample Data'!N$2:N$97)&gt;10,IF(AND(ISNUMBER('Control Sample Data'!N34),'Control Sample Data'!N34&lt;$B35, 'Control Sample Data'!N34&gt;0),'Control Sample Data'!N34,$B35),""))</f>
        <v/>
      </c>
      <c r="O35" s="29" t="str">
        <f>IF('Control Sample Data'!O34="","",IF(SUM('Control Sample Data'!O$2:O$97)&gt;10,IF(AND(ISNUMBER('Control Sample Data'!O34),'Control Sample Data'!O34&lt;$B35, 'Control Sample Data'!O34&gt;0),'Control Sample Data'!O34,$B35),""))</f>
        <v/>
      </c>
      <c r="Q35" s="4" t="s">
        <v>81</v>
      </c>
      <c r="R35" s="29">
        <f>IF('Test Sample Data'!D34="","",IF(SUM('Test Sample Data'!D$2:D$97)&gt;10,IF(AND(ISNUMBER('Test Sample Data'!D34),'Test Sample Data'!D34&lt;$B35, 'Test Sample Data'!D34&gt;0),'Test Sample Data'!D34,$B35),""))</f>
        <v>29.189999999999998</v>
      </c>
      <c r="S35" s="29">
        <f>IF('Test Sample Data'!E34="","",IF(SUM('Test Sample Data'!E$2:E$97)&gt;10,IF(AND(ISNUMBER('Test Sample Data'!E34),'Test Sample Data'!E34&lt;$B35, 'Test Sample Data'!E34&gt;0),'Test Sample Data'!E34,$B35),""))</f>
        <v>35</v>
      </c>
      <c r="T35" s="29" t="str">
        <f>IF('Test Sample Data'!F34="","",IF(SUM('Test Sample Data'!F$2:F$97)&gt;10,IF(AND(ISNUMBER('Test Sample Data'!F34),'Test Sample Data'!F34&lt;$B35, 'Test Sample Data'!F34&gt;0),'Test Sample Data'!F34,$B35),""))</f>
        <v/>
      </c>
      <c r="U35" s="29" t="str">
        <f>IF('Test Sample Data'!G34="","",IF(SUM('Test Sample Data'!G$2:G$97)&gt;10,IF(AND(ISNUMBER('Test Sample Data'!G34),'Test Sample Data'!G34&lt;$B35, 'Test Sample Data'!G34&gt;0),'Test Sample Data'!G34,$B35),""))</f>
        <v/>
      </c>
      <c r="V35" s="29" t="str">
        <f>IF('Test Sample Data'!H34="","",IF(SUM('Test Sample Data'!H$2:H$97)&gt;10,IF(AND(ISNUMBER('Test Sample Data'!H34),'Test Sample Data'!H34&lt;$B35, 'Test Sample Data'!H34&gt;0),'Test Sample Data'!H34,$B35),""))</f>
        <v/>
      </c>
      <c r="W35" s="29" t="str">
        <f>IF('Test Sample Data'!I34="","",IF(SUM('Test Sample Data'!I$2:I$97)&gt;10,IF(AND(ISNUMBER('Test Sample Data'!I34),'Test Sample Data'!I34&lt;$B35, 'Test Sample Data'!I34&gt;0),'Test Sample Data'!I34,$B35),""))</f>
        <v/>
      </c>
      <c r="X35" s="29" t="str">
        <f>IF('Test Sample Data'!J34="","",IF(SUM('Test Sample Data'!J$2:J$97)&gt;10,IF(AND(ISNUMBER('Test Sample Data'!J34),'Test Sample Data'!J34&lt;$B35, 'Test Sample Data'!J34&gt;0),'Test Sample Data'!J34,$B35),""))</f>
        <v/>
      </c>
      <c r="Y35" s="29" t="str">
        <f>IF('Test Sample Data'!K34="","",IF(SUM('Test Sample Data'!K$2:K$97)&gt;10,IF(AND(ISNUMBER('Test Sample Data'!K34),'Test Sample Data'!K34&lt;$B35, 'Test Sample Data'!K34&gt;0),'Test Sample Data'!K34,$B35),""))</f>
        <v/>
      </c>
      <c r="Z35" s="29" t="str">
        <f>IF('Test Sample Data'!L34="","",IF(SUM('Test Sample Data'!L$2:L$97)&gt;10,IF(AND(ISNUMBER('Test Sample Data'!L34),'Test Sample Data'!L34&lt;$B35, 'Test Sample Data'!L34&gt;0),'Test Sample Data'!L34,$B35),""))</f>
        <v/>
      </c>
      <c r="AA35" s="29" t="str">
        <f>IF('Test Sample Data'!M34="","",IF(SUM('Test Sample Data'!M$2:M$97)&gt;10,IF(AND(ISNUMBER('Test Sample Data'!M34),'Test Sample Data'!M34&lt;$B35, 'Test Sample Data'!M34&gt;0),'Test Sample Data'!M34,$B35),""))</f>
        <v/>
      </c>
      <c r="AB35" s="29" t="str">
        <f>IF('Test Sample Data'!N34="","",IF(SUM('Test Sample Data'!N$2:N$97)&gt;10,IF(AND(ISNUMBER('Test Sample Data'!N34),'Test Sample Data'!N34&lt;$B35, 'Test Sample Data'!N34&gt;0),'Test Sample Data'!N34,$B35),""))</f>
        <v/>
      </c>
      <c r="AC35" s="29" t="str">
        <f>IF('Test Sample Data'!O34="","",IF(SUM('Test Sample Data'!O$2:O$97)&gt;10,IF(AND(ISNUMBER('Test Sample Data'!O34),'Test Sample Data'!O34&lt;$B35, 'Test Sample Data'!O34&gt;0),'Test Sample Data'!O34,$B35),""))</f>
        <v/>
      </c>
      <c r="AE35" s="4" t="s">
        <v>81</v>
      </c>
      <c r="AF35" s="4">
        <f t="shared" si="3"/>
        <v>9</v>
      </c>
      <c r="AG35" s="4">
        <f t="shared" si="4"/>
        <v>9</v>
      </c>
      <c r="AH35" s="4" t="str">
        <f t="shared" si="5"/>
        <v/>
      </c>
      <c r="AI35" s="4" t="str">
        <f t="shared" si="6"/>
        <v/>
      </c>
      <c r="AJ35" s="4" t="str">
        <f t="shared" si="7"/>
        <v/>
      </c>
      <c r="AK35" s="4" t="str">
        <f t="shared" si="8"/>
        <v/>
      </c>
      <c r="AL35" s="4" t="str">
        <f t="shared" si="9"/>
        <v/>
      </c>
      <c r="AM35" s="4" t="str">
        <f t="shared" si="10"/>
        <v/>
      </c>
      <c r="AN35" s="4" t="str">
        <f t="shared" si="11"/>
        <v/>
      </c>
      <c r="AO35" s="4" t="str">
        <f t="shared" si="12"/>
        <v/>
      </c>
      <c r="AP35" s="4" t="str">
        <f t="shared" si="13"/>
        <v/>
      </c>
      <c r="AQ35" s="4" t="str">
        <f t="shared" si="14"/>
        <v/>
      </c>
      <c r="AR35" s="4">
        <f t="shared" si="15"/>
        <v>0</v>
      </c>
      <c r="AS35" s="4">
        <f t="shared" si="16"/>
        <v>9</v>
      </c>
      <c r="AU35" s="4" t="s">
        <v>81</v>
      </c>
      <c r="AV35" s="4">
        <f t="shared" si="17"/>
        <v>2.6599999999999966</v>
      </c>
      <c r="AW35" s="4">
        <f t="shared" si="18"/>
        <v>9</v>
      </c>
      <c r="AX35" s="4" t="str">
        <f t="shared" si="19"/>
        <v/>
      </c>
      <c r="AY35" s="4" t="str">
        <f t="shared" si="20"/>
        <v/>
      </c>
      <c r="AZ35" s="4" t="str">
        <f t="shared" si="21"/>
        <v/>
      </c>
      <c r="BA35" s="4" t="str">
        <f t="shared" si="22"/>
        <v/>
      </c>
      <c r="BB35" s="4" t="str">
        <f t="shared" si="23"/>
        <v/>
      </c>
      <c r="BC35" s="4" t="str">
        <f t="shared" si="24"/>
        <v/>
      </c>
      <c r="BD35" s="4" t="str">
        <f t="shared" si="25"/>
        <v/>
      </c>
      <c r="BE35" s="4" t="str">
        <f t="shared" si="26"/>
        <v/>
      </c>
      <c r="BF35" s="4" t="str">
        <f t="shared" si="27"/>
        <v/>
      </c>
      <c r="BG35" s="4" t="str">
        <f t="shared" si="28"/>
        <v/>
      </c>
      <c r="BI35" s="4" t="s">
        <v>81</v>
      </c>
      <c r="BJ35" s="4" t="str">
        <f t="shared" si="29"/>
        <v/>
      </c>
      <c r="BK35" s="4">
        <f t="shared" si="30"/>
        <v>9</v>
      </c>
      <c r="BL35" s="4" t="str">
        <f t="shared" si="31"/>
        <v/>
      </c>
      <c r="BM35" s="4" t="str">
        <f t="shared" si="32"/>
        <v/>
      </c>
      <c r="BN35" s="4" t="str">
        <f t="shared" si="33"/>
        <v/>
      </c>
      <c r="BO35" s="4" t="str">
        <f t="shared" si="34"/>
        <v/>
      </c>
      <c r="BP35" s="4" t="str">
        <f t="shared" si="35"/>
        <v/>
      </c>
      <c r="BQ35" s="4" t="str">
        <f t="shared" si="36"/>
        <v/>
      </c>
      <c r="BR35" s="4" t="str">
        <f t="shared" si="37"/>
        <v/>
      </c>
      <c r="BS35" s="4" t="str">
        <f t="shared" si="38"/>
        <v/>
      </c>
      <c r="BT35" s="4" t="str">
        <f t="shared" si="39"/>
        <v/>
      </c>
      <c r="BU35" s="4" t="str">
        <f t="shared" si="40"/>
        <v/>
      </c>
      <c r="BV35" s="4">
        <f t="shared" si="41"/>
        <v>0</v>
      </c>
      <c r="BW35" s="4">
        <f t="shared" si="42"/>
        <v>9</v>
      </c>
      <c r="BY35" s="4" t="s">
        <v>81</v>
      </c>
      <c r="BZ35" s="4">
        <f t="shared" si="43"/>
        <v>-6.3400000000000034</v>
      </c>
      <c r="CA35" s="4">
        <f t="shared" si="44"/>
        <v>0</v>
      </c>
      <c r="CB35" s="4" t="str">
        <f t="shared" si="45"/>
        <v/>
      </c>
      <c r="CC35" s="4" t="str">
        <f t="shared" si="46"/>
        <v/>
      </c>
      <c r="CD35" s="4" t="str">
        <f t="shared" si="47"/>
        <v/>
      </c>
      <c r="CE35" s="4" t="str">
        <f t="shared" si="48"/>
        <v/>
      </c>
      <c r="CF35" s="4" t="str">
        <f t="shared" si="49"/>
        <v/>
      </c>
      <c r="CG35" s="4" t="str">
        <f t="shared" si="50"/>
        <v/>
      </c>
      <c r="CH35" s="4" t="str">
        <f t="shared" si="51"/>
        <v/>
      </c>
      <c r="CI35" s="4" t="str">
        <f t="shared" si="52"/>
        <v/>
      </c>
      <c r="CJ35" s="4" t="str">
        <f t="shared" si="53"/>
        <v/>
      </c>
      <c r="CK35" s="4" t="str">
        <f t="shared" si="54"/>
        <v/>
      </c>
      <c r="CM35" s="4" t="s">
        <v>81</v>
      </c>
      <c r="CN35" s="4" t="str">
        <f>IF(ISNUMBER(BZ35), IF($BV35&gt;VLOOKUP('Gene Table'!$G$2,'Array Content'!$A$2:$B$3,2,FALSE),IF(BZ35&lt;-$BV35,"mutant","WT"),IF(BZ35&lt;-VLOOKUP('Gene Table'!$G$2,'Array Content'!$A$2:$B$3,2,FALSE),"Mutant","WT")),"")</f>
        <v>Mutant</v>
      </c>
      <c r="CO35" s="4" t="str">
        <f>IF(ISNUMBER(CA35), IF($BV35&gt;VLOOKUP('Gene Table'!$G$2,'Array Content'!$A$2:$B$3,2,FALSE),IF(CA35&lt;-$BV35,"mutant","WT"),IF(CA35&lt;-VLOOKUP('Gene Table'!$G$2,'Array Content'!$A$2:$B$3,2,FALSE),"Mutant","WT")),"")</f>
        <v>WT</v>
      </c>
      <c r="CP35" s="4" t="str">
        <f>IF(ISNUMBER(CB35), IF($BV35&gt;VLOOKUP('Gene Table'!$G$2,'Array Content'!$A$2:$B$3,2,FALSE),IF(CB35&lt;-$BV35,"mutant","WT"),IF(CB35&lt;-VLOOKUP('Gene Table'!$G$2,'Array Content'!$A$2:$B$3,2,FALSE),"Mutant","WT")),"")</f>
        <v/>
      </c>
      <c r="CQ35" s="4" t="str">
        <f>IF(ISNUMBER(CC35), IF($BV35&gt;VLOOKUP('Gene Table'!$G$2,'Array Content'!$A$2:$B$3,2,FALSE),IF(CC35&lt;-$BV35,"mutant","WT"),IF(CC35&lt;-VLOOKUP('Gene Table'!$G$2,'Array Content'!$A$2:$B$3,2,FALSE),"Mutant","WT")),"")</f>
        <v/>
      </c>
      <c r="CR35" s="4" t="str">
        <f>IF(ISNUMBER(CD35), IF($BV35&gt;VLOOKUP('Gene Table'!$G$2,'Array Content'!$A$2:$B$3,2,FALSE),IF(CD35&lt;-$BV35,"mutant","WT"),IF(CD35&lt;-VLOOKUP('Gene Table'!$G$2,'Array Content'!$A$2:$B$3,2,FALSE),"Mutant","WT")),"")</f>
        <v/>
      </c>
      <c r="CS35" s="4" t="str">
        <f>IF(ISNUMBER(CE35), IF($BV35&gt;VLOOKUP('Gene Table'!$G$2,'Array Content'!$A$2:$B$3,2,FALSE),IF(CE35&lt;-$BV35,"mutant","WT"),IF(CE35&lt;-VLOOKUP('Gene Table'!$G$2,'Array Content'!$A$2:$B$3,2,FALSE),"Mutant","WT")),"")</f>
        <v/>
      </c>
      <c r="CT35" s="4" t="str">
        <f>IF(ISNUMBER(CF35), IF($BV35&gt;VLOOKUP('Gene Table'!$G$2,'Array Content'!$A$2:$B$3,2,FALSE),IF(CF35&lt;-$BV35,"mutant","WT"),IF(CF35&lt;-VLOOKUP('Gene Table'!$G$2,'Array Content'!$A$2:$B$3,2,FALSE),"Mutant","WT")),"")</f>
        <v/>
      </c>
      <c r="CU35" s="4" t="str">
        <f>IF(ISNUMBER(CG35), IF($BV35&gt;VLOOKUP('Gene Table'!$G$2,'Array Content'!$A$2:$B$3,2,FALSE),IF(CG35&lt;-$BV35,"mutant","WT"),IF(CG35&lt;-VLOOKUP('Gene Table'!$G$2,'Array Content'!$A$2:$B$3,2,FALSE),"Mutant","WT")),"")</f>
        <v/>
      </c>
      <c r="CV35" s="4" t="str">
        <f>IF(ISNUMBER(CH35), IF($BV35&gt;VLOOKUP('Gene Table'!$G$2,'Array Content'!$A$2:$B$3,2,FALSE),IF(CH35&lt;-$BV35,"mutant","WT"),IF(CH35&lt;-VLOOKUP('Gene Table'!$G$2,'Array Content'!$A$2:$B$3,2,FALSE),"Mutant","WT")),"")</f>
        <v/>
      </c>
      <c r="CW35" s="4" t="str">
        <f>IF(ISNUMBER(CI35), IF($BV35&gt;VLOOKUP('Gene Table'!$G$2,'Array Content'!$A$2:$B$3,2,FALSE),IF(CI35&lt;-$BV35,"mutant","WT"),IF(CI35&lt;-VLOOKUP('Gene Table'!$G$2,'Array Content'!$A$2:$B$3,2,FALSE),"Mutant","WT")),"")</f>
        <v/>
      </c>
      <c r="CX35" s="4" t="str">
        <f>IF(ISNUMBER(CJ35), IF($BV35&gt;VLOOKUP('Gene Table'!$G$2,'Array Content'!$A$2:$B$3,2,FALSE),IF(CJ35&lt;-$BV35,"mutant","WT"),IF(CJ35&lt;-VLOOKUP('Gene Table'!$G$2,'Array Content'!$A$2:$B$3,2,FALSE),"Mutant","WT")),"")</f>
        <v/>
      </c>
      <c r="CY35" s="4" t="str">
        <f>IF(ISNUMBER(CK35), IF($BV35&gt;VLOOKUP('Gene Table'!$G$2,'Array Content'!$A$2:$B$3,2,FALSE),IF(CK35&lt;-$BV35,"mutant","WT"),IF(CK35&lt;-VLOOKUP('Gene Table'!$G$2,'Array Content'!$A$2:$B$3,2,FALSE),"Mutant","WT")),"")</f>
        <v/>
      </c>
      <c r="DA35" s="4" t="s">
        <v>81</v>
      </c>
      <c r="DB35" s="4">
        <f t="shared" si="55"/>
        <v>-6.3400000000000034</v>
      </c>
      <c r="DC35" s="4">
        <f t="shared" si="56"/>
        <v>0</v>
      </c>
      <c r="DD35" s="4" t="str">
        <f t="shared" si="57"/>
        <v/>
      </c>
      <c r="DE35" s="4" t="str">
        <f t="shared" si="58"/>
        <v/>
      </c>
      <c r="DF35" s="4" t="str">
        <f t="shared" si="59"/>
        <v/>
      </c>
      <c r="DG35" s="4" t="str">
        <f t="shared" si="60"/>
        <v/>
      </c>
      <c r="DH35" s="4" t="str">
        <f t="shared" si="61"/>
        <v/>
      </c>
      <c r="DI35" s="4" t="str">
        <f t="shared" si="62"/>
        <v/>
      </c>
      <c r="DJ35" s="4" t="str">
        <f t="shared" si="63"/>
        <v/>
      </c>
      <c r="DK35" s="4" t="str">
        <f t="shared" si="64"/>
        <v/>
      </c>
      <c r="DL35" s="4" t="str">
        <f t="shared" si="65"/>
        <v/>
      </c>
      <c r="DM35" s="4" t="str">
        <f t="shared" si="66"/>
        <v/>
      </c>
      <c r="DO35" s="4" t="s">
        <v>81</v>
      </c>
      <c r="DP35" s="4" t="str">
        <f>IF(ISNUMBER(DB35), IF($AR35&gt;VLOOKUP('Gene Table'!$G$2,'Array Content'!$A$2:$B$3,2,FALSE),IF(DB35&lt;-$AR35,"mutant","WT"),IF(DB35&lt;-VLOOKUP('Gene Table'!$G$2,'Array Content'!$A$2:$B$3,2,FALSE),"Mutant","WT")),"")</f>
        <v>Mutant</v>
      </c>
      <c r="DQ35" s="4" t="str">
        <f>IF(ISNUMBER(DC35), IF($AR35&gt;VLOOKUP('Gene Table'!$G$2,'Array Content'!$A$2:$B$3,2,FALSE),IF(DC35&lt;-$AR35,"mutant","WT"),IF(DC35&lt;-VLOOKUP('Gene Table'!$G$2,'Array Content'!$A$2:$B$3,2,FALSE),"Mutant","WT")),"")</f>
        <v>WT</v>
      </c>
      <c r="DR35" s="4" t="str">
        <f>IF(ISNUMBER(DD35), IF($AR35&gt;VLOOKUP('Gene Table'!$G$2,'Array Content'!$A$2:$B$3,2,FALSE),IF(DD35&lt;-$AR35,"mutant","WT"),IF(DD35&lt;-VLOOKUP('Gene Table'!$G$2,'Array Content'!$A$2:$B$3,2,FALSE),"Mutant","WT")),"")</f>
        <v/>
      </c>
      <c r="DS35" s="4" t="str">
        <f>IF(ISNUMBER(DE35), IF($AR35&gt;VLOOKUP('Gene Table'!$G$2,'Array Content'!$A$2:$B$3,2,FALSE),IF(DE35&lt;-$AR35,"mutant","WT"),IF(DE35&lt;-VLOOKUP('Gene Table'!$G$2,'Array Content'!$A$2:$B$3,2,FALSE),"Mutant","WT")),"")</f>
        <v/>
      </c>
      <c r="DT35" s="4" t="str">
        <f>IF(ISNUMBER(DF35), IF($AR35&gt;VLOOKUP('Gene Table'!$G$2,'Array Content'!$A$2:$B$3,2,FALSE),IF(DF35&lt;-$AR35,"mutant","WT"),IF(DF35&lt;-VLOOKUP('Gene Table'!$G$2,'Array Content'!$A$2:$B$3,2,FALSE),"Mutant","WT")),"")</f>
        <v/>
      </c>
      <c r="DU35" s="4" t="str">
        <f>IF(ISNUMBER(DG35), IF($AR35&gt;VLOOKUP('Gene Table'!$G$2,'Array Content'!$A$2:$B$3,2,FALSE),IF(DG35&lt;-$AR35,"mutant","WT"),IF(DG35&lt;-VLOOKUP('Gene Table'!$G$2,'Array Content'!$A$2:$B$3,2,FALSE),"Mutant","WT")),"")</f>
        <v/>
      </c>
      <c r="DV35" s="4" t="str">
        <f>IF(ISNUMBER(DH35), IF($AR35&gt;VLOOKUP('Gene Table'!$G$2,'Array Content'!$A$2:$B$3,2,FALSE),IF(DH35&lt;-$AR35,"mutant","WT"),IF(DH35&lt;-VLOOKUP('Gene Table'!$G$2,'Array Content'!$A$2:$B$3,2,FALSE),"Mutant","WT")),"")</f>
        <v/>
      </c>
      <c r="DW35" s="4" t="str">
        <f>IF(ISNUMBER(DI35), IF($AR35&gt;VLOOKUP('Gene Table'!$G$2,'Array Content'!$A$2:$B$3,2,FALSE),IF(DI35&lt;-$AR35,"mutant","WT"),IF(DI35&lt;-VLOOKUP('Gene Table'!$G$2,'Array Content'!$A$2:$B$3,2,FALSE),"Mutant","WT")),"")</f>
        <v/>
      </c>
      <c r="DX35" s="4" t="str">
        <f>IF(ISNUMBER(DJ35), IF($AR35&gt;VLOOKUP('Gene Table'!$G$2,'Array Content'!$A$2:$B$3,2,FALSE),IF(DJ35&lt;-$AR35,"mutant","WT"),IF(DJ35&lt;-VLOOKUP('Gene Table'!$G$2,'Array Content'!$A$2:$B$3,2,FALSE),"Mutant","WT")),"")</f>
        <v/>
      </c>
      <c r="DY35" s="4" t="str">
        <f>IF(ISNUMBER(DK35), IF($AR35&gt;VLOOKUP('Gene Table'!$G$2,'Array Content'!$A$2:$B$3,2,FALSE),IF(DK35&lt;-$AR35,"mutant","WT"),IF(DK35&lt;-VLOOKUP('Gene Table'!$G$2,'Array Content'!$A$2:$B$3,2,FALSE),"Mutant","WT")),"")</f>
        <v/>
      </c>
      <c r="DZ35" s="4" t="str">
        <f>IF(ISNUMBER(DL35), IF($AR35&gt;VLOOKUP('Gene Table'!$G$2,'Array Content'!$A$2:$B$3,2,FALSE),IF(DL35&lt;-$AR35,"mutant","WT"),IF(DL35&lt;-VLOOKUP('Gene Table'!$G$2,'Array Content'!$A$2:$B$3,2,FALSE),"Mutant","WT")),"")</f>
        <v/>
      </c>
      <c r="EA35" s="4" t="str">
        <f>IF(ISNUMBER(DM35), IF($AR35&gt;VLOOKUP('Gene Table'!$G$2,'Array Content'!$A$2:$B$3,2,FALSE),IF(DM35&lt;-$AR35,"mutant","WT"),IF(DM35&lt;-VLOOKUP('Gene Table'!$G$2,'Array Content'!$A$2:$B$3,2,FALSE),"Mutant","WT")),"")</f>
        <v/>
      </c>
      <c r="EC35" s="4" t="s">
        <v>81</v>
      </c>
      <c r="ED35" s="4" t="str">
        <f>IF('Gene Table'!$D35="copy number",D35,"")</f>
        <v/>
      </c>
      <c r="EE35" s="4" t="str">
        <f>IF('Gene Table'!$D35="copy number",E35,"")</f>
        <v/>
      </c>
      <c r="EF35" s="4" t="str">
        <f>IF('Gene Table'!$D35="copy number",F35,"")</f>
        <v/>
      </c>
      <c r="EG35" s="4" t="str">
        <f>IF('Gene Table'!$D35="copy number",G35,"")</f>
        <v/>
      </c>
      <c r="EH35" s="4" t="str">
        <f>IF('Gene Table'!$D35="copy number",H35,"")</f>
        <v/>
      </c>
      <c r="EI35" s="4" t="str">
        <f>IF('Gene Table'!$D35="copy number",I35,"")</f>
        <v/>
      </c>
      <c r="EJ35" s="4" t="str">
        <f>IF('Gene Table'!$D35="copy number",J35,"")</f>
        <v/>
      </c>
      <c r="EK35" s="4" t="str">
        <f>IF('Gene Table'!$D35="copy number",K35,"")</f>
        <v/>
      </c>
      <c r="EL35" s="4" t="str">
        <f>IF('Gene Table'!$D35="copy number",L35,"")</f>
        <v/>
      </c>
      <c r="EM35" s="4" t="str">
        <f>IF('Gene Table'!$D35="copy number",M35,"")</f>
        <v/>
      </c>
      <c r="EN35" s="4" t="str">
        <f>IF('Gene Table'!$D35="copy number",N35,"")</f>
        <v/>
      </c>
      <c r="EO35" s="4" t="str">
        <f>IF('Gene Table'!$D35="copy number",O35,"")</f>
        <v/>
      </c>
      <c r="EQ35" s="4" t="s">
        <v>81</v>
      </c>
      <c r="ER35" s="4" t="str">
        <f>IF('Gene Table'!$D35="copy number",R35,"")</f>
        <v/>
      </c>
      <c r="ES35" s="4" t="str">
        <f>IF('Gene Table'!$D35="copy number",S35,"")</f>
        <v/>
      </c>
      <c r="ET35" s="4" t="str">
        <f>IF('Gene Table'!$D35="copy number",T35,"")</f>
        <v/>
      </c>
      <c r="EU35" s="4" t="str">
        <f>IF('Gene Table'!$D35="copy number",U35,"")</f>
        <v/>
      </c>
      <c r="EV35" s="4" t="str">
        <f>IF('Gene Table'!$D35="copy number",V35,"")</f>
        <v/>
      </c>
      <c r="EW35" s="4" t="str">
        <f>IF('Gene Table'!$D35="copy number",W35,"")</f>
        <v/>
      </c>
      <c r="EX35" s="4" t="str">
        <f>IF('Gene Table'!$D35="copy number",X35,"")</f>
        <v/>
      </c>
      <c r="EY35" s="4" t="str">
        <f>IF('Gene Table'!$D35="copy number",Y35,"")</f>
        <v/>
      </c>
      <c r="EZ35" s="4" t="str">
        <f>IF('Gene Table'!$D35="copy number",Z35,"")</f>
        <v/>
      </c>
      <c r="FA35" s="4" t="str">
        <f>IF('Gene Table'!$D35="copy number",AA35,"")</f>
        <v/>
      </c>
      <c r="FB35" s="4" t="str">
        <f>IF('Gene Table'!$D35="copy number",AB35,"")</f>
        <v/>
      </c>
      <c r="FC35" s="4" t="str">
        <f>IF('Gene Table'!$D35="copy number",AC35,"")</f>
        <v/>
      </c>
      <c r="FE35" s="4" t="s">
        <v>81</v>
      </c>
      <c r="FF35" s="4" t="str">
        <f>IF('Gene Table'!$C35="SMPC",D35,"")</f>
        <v/>
      </c>
      <c r="FG35" s="4" t="str">
        <f>IF('Gene Table'!$C35="SMPC",E35,"")</f>
        <v/>
      </c>
      <c r="FH35" s="4" t="str">
        <f>IF('Gene Table'!$C35="SMPC",F35,"")</f>
        <v/>
      </c>
      <c r="FI35" s="4" t="str">
        <f>IF('Gene Table'!$C35="SMPC",G35,"")</f>
        <v/>
      </c>
      <c r="FJ35" s="4" t="str">
        <f>IF('Gene Table'!$C35="SMPC",H35,"")</f>
        <v/>
      </c>
      <c r="FK35" s="4" t="str">
        <f>IF('Gene Table'!$C35="SMPC",I35,"")</f>
        <v/>
      </c>
      <c r="FL35" s="4" t="str">
        <f>IF('Gene Table'!$C35="SMPC",J35,"")</f>
        <v/>
      </c>
      <c r="FM35" s="4" t="str">
        <f>IF('Gene Table'!$C35="SMPC",K35,"")</f>
        <v/>
      </c>
      <c r="FN35" s="4" t="str">
        <f>IF('Gene Table'!$C35="SMPC",L35,"")</f>
        <v/>
      </c>
      <c r="FO35" s="4" t="str">
        <f>IF('Gene Table'!$C35="SMPC",M35,"")</f>
        <v/>
      </c>
      <c r="FP35" s="4" t="str">
        <f>IF('Gene Table'!$C35="SMPC",N35,"")</f>
        <v/>
      </c>
      <c r="FQ35" s="4" t="str">
        <f>IF('Gene Table'!$C35="SMPC",O35,"")</f>
        <v/>
      </c>
      <c r="FS35" s="4" t="s">
        <v>81</v>
      </c>
      <c r="FT35" s="4" t="str">
        <f>IF('Gene Table'!$C35="SMPC",R35,"")</f>
        <v/>
      </c>
      <c r="FU35" s="4" t="str">
        <f>IF('Gene Table'!$C35="SMPC",S35,"")</f>
        <v/>
      </c>
      <c r="FV35" s="4" t="str">
        <f>IF('Gene Table'!$C35="SMPC",T35,"")</f>
        <v/>
      </c>
      <c r="FW35" s="4" t="str">
        <f>IF('Gene Table'!$C35="SMPC",U35,"")</f>
        <v/>
      </c>
      <c r="FX35" s="4" t="str">
        <f>IF('Gene Table'!$C35="SMPC",V35,"")</f>
        <v/>
      </c>
      <c r="FY35" s="4" t="str">
        <f>IF('Gene Table'!$C35="SMPC",W35,"")</f>
        <v/>
      </c>
      <c r="FZ35" s="4" t="str">
        <f>IF('Gene Table'!$C35="SMPC",X35,"")</f>
        <v/>
      </c>
      <c r="GA35" s="4" t="str">
        <f>IF('Gene Table'!$C35="SMPC",Y35,"")</f>
        <v/>
      </c>
      <c r="GB35" s="4" t="str">
        <f>IF('Gene Table'!$C35="SMPC",Z35,"")</f>
        <v/>
      </c>
      <c r="GC35" s="4" t="str">
        <f>IF('Gene Table'!$C35="SMPC",AA35,"")</f>
        <v/>
      </c>
      <c r="GD35" s="4" t="str">
        <f>IF('Gene Table'!$C35="SMPC",AB35,"")</f>
        <v/>
      </c>
      <c r="GE35" s="4" t="str">
        <f>IF('Gene Table'!$C35="SMPC",AC35,"")</f>
        <v/>
      </c>
    </row>
    <row r="36" spans="1:187" ht="15" customHeight="1" x14ac:dyDescent="0.25">
      <c r="A36" s="4" t="str">
        <f>'Gene Table'!C36&amp;":"&amp;'Gene Table'!D36</f>
        <v>APC:c.4192_4193delAG</v>
      </c>
      <c r="B36" s="4">
        <f>IF('Gene Table'!$G$5="NO",IF(ISNUMBER(MATCH('Gene Table'!E36,'Array Content'!$M$2:$M$941,0)),VLOOKUP('Gene Table'!E36,'Array Content'!$M$2:$O$941,2,FALSE),35),IF('Gene Table'!$G$5="YES",IF(ISNUMBER(MATCH('Gene Table'!E36,'Array Content'!$M$2:$M$941,0)),VLOOKUP('Gene Table'!E36,'Array Content'!$M$2:$O$941,3,FALSE),35),"OOPS"))</f>
        <v>37</v>
      </c>
      <c r="C36" s="4" t="s">
        <v>84</v>
      </c>
      <c r="D36" s="29">
        <f>IF('Control Sample Data'!D35="","",IF(SUM('Control Sample Data'!D$2:D$97)&gt;10,IF(AND(ISNUMBER('Control Sample Data'!D35),'Control Sample Data'!D35&lt;$B36, 'Control Sample Data'!D35&gt;0),'Control Sample Data'!D35,$B36),""))</f>
        <v>35</v>
      </c>
      <c r="E36" s="29">
        <f>IF('Control Sample Data'!E35="","",IF(SUM('Control Sample Data'!E$2:E$97)&gt;10,IF(AND(ISNUMBER('Control Sample Data'!E35),'Control Sample Data'!E35&lt;$B36, 'Control Sample Data'!E35&gt;0),'Control Sample Data'!E35,$B36),""))</f>
        <v>35</v>
      </c>
      <c r="F36" s="29" t="str">
        <f>IF('Control Sample Data'!F35="","",IF(SUM('Control Sample Data'!F$2:F$97)&gt;10,IF(AND(ISNUMBER('Control Sample Data'!F35),'Control Sample Data'!F35&lt;$B36, 'Control Sample Data'!F35&gt;0),'Control Sample Data'!F35,$B36),""))</f>
        <v/>
      </c>
      <c r="G36" s="29" t="str">
        <f>IF('Control Sample Data'!G35="","",IF(SUM('Control Sample Data'!G$2:G$97)&gt;10,IF(AND(ISNUMBER('Control Sample Data'!G35),'Control Sample Data'!G35&lt;$B36, 'Control Sample Data'!G35&gt;0),'Control Sample Data'!G35,$B36),""))</f>
        <v/>
      </c>
      <c r="H36" s="29" t="str">
        <f>IF('Control Sample Data'!H35="","",IF(SUM('Control Sample Data'!H$2:H$97)&gt;10,IF(AND(ISNUMBER('Control Sample Data'!H35),'Control Sample Data'!H35&lt;$B36, 'Control Sample Data'!H35&gt;0),'Control Sample Data'!H35,$B36),""))</f>
        <v/>
      </c>
      <c r="I36" s="29" t="str">
        <f>IF('Control Sample Data'!I35="","",IF(SUM('Control Sample Data'!I$2:I$97)&gt;10,IF(AND(ISNUMBER('Control Sample Data'!I35),'Control Sample Data'!I35&lt;$B36, 'Control Sample Data'!I35&gt;0),'Control Sample Data'!I35,$B36),""))</f>
        <v/>
      </c>
      <c r="J36" s="29" t="str">
        <f>IF('Control Sample Data'!J35="","",IF(SUM('Control Sample Data'!J$2:J$97)&gt;10,IF(AND(ISNUMBER('Control Sample Data'!J35),'Control Sample Data'!J35&lt;$B36, 'Control Sample Data'!J35&gt;0),'Control Sample Data'!J35,$B36),""))</f>
        <v/>
      </c>
      <c r="K36" s="29" t="str">
        <f>IF('Control Sample Data'!K35="","",IF(SUM('Control Sample Data'!K$2:K$97)&gt;10,IF(AND(ISNUMBER('Control Sample Data'!K35),'Control Sample Data'!K35&lt;$B36, 'Control Sample Data'!K35&gt;0),'Control Sample Data'!K35,$B36),""))</f>
        <v/>
      </c>
      <c r="L36" s="29" t="str">
        <f>IF('Control Sample Data'!L35="","",IF(SUM('Control Sample Data'!L$2:L$97)&gt;10,IF(AND(ISNUMBER('Control Sample Data'!L35),'Control Sample Data'!L35&lt;$B36, 'Control Sample Data'!L35&gt;0),'Control Sample Data'!L35,$B36),""))</f>
        <v/>
      </c>
      <c r="M36" s="29" t="str">
        <f>IF('Control Sample Data'!M35="","",IF(SUM('Control Sample Data'!M$2:M$97)&gt;10,IF(AND(ISNUMBER('Control Sample Data'!M35),'Control Sample Data'!M35&lt;$B36, 'Control Sample Data'!M35&gt;0),'Control Sample Data'!M35,$B36),""))</f>
        <v/>
      </c>
      <c r="N36" s="29" t="str">
        <f>IF('Control Sample Data'!N35="","",IF(SUM('Control Sample Data'!N$2:N$97)&gt;10,IF(AND(ISNUMBER('Control Sample Data'!N35),'Control Sample Data'!N35&lt;$B36, 'Control Sample Data'!N35&gt;0),'Control Sample Data'!N35,$B36),""))</f>
        <v/>
      </c>
      <c r="O36" s="29" t="str">
        <f>IF('Control Sample Data'!O35="","",IF(SUM('Control Sample Data'!O$2:O$97)&gt;10,IF(AND(ISNUMBER('Control Sample Data'!O35),'Control Sample Data'!O35&lt;$B36, 'Control Sample Data'!O35&gt;0),'Control Sample Data'!O35,$B36),""))</f>
        <v/>
      </c>
      <c r="Q36" s="4" t="s">
        <v>84</v>
      </c>
      <c r="R36" s="29">
        <f>IF('Test Sample Data'!D35="","",IF(SUM('Test Sample Data'!D$2:D$97)&gt;10,IF(AND(ISNUMBER('Test Sample Data'!D35),'Test Sample Data'!D35&lt;$B36, 'Test Sample Data'!D35&gt;0),'Test Sample Data'!D35,$B36),""))</f>
        <v>33.25</v>
      </c>
      <c r="S36" s="29">
        <f>IF('Test Sample Data'!E35="","",IF(SUM('Test Sample Data'!E$2:E$97)&gt;10,IF(AND(ISNUMBER('Test Sample Data'!E35),'Test Sample Data'!E35&lt;$B36, 'Test Sample Data'!E35&gt;0),'Test Sample Data'!E35,$B36),""))</f>
        <v>35</v>
      </c>
      <c r="T36" s="29" t="str">
        <f>IF('Test Sample Data'!F35="","",IF(SUM('Test Sample Data'!F$2:F$97)&gt;10,IF(AND(ISNUMBER('Test Sample Data'!F35),'Test Sample Data'!F35&lt;$B36, 'Test Sample Data'!F35&gt;0),'Test Sample Data'!F35,$B36),""))</f>
        <v/>
      </c>
      <c r="U36" s="29" t="str">
        <f>IF('Test Sample Data'!G35="","",IF(SUM('Test Sample Data'!G$2:G$97)&gt;10,IF(AND(ISNUMBER('Test Sample Data'!G35),'Test Sample Data'!G35&lt;$B36, 'Test Sample Data'!G35&gt;0),'Test Sample Data'!G35,$B36),""))</f>
        <v/>
      </c>
      <c r="V36" s="29" t="str">
        <f>IF('Test Sample Data'!H35="","",IF(SUM('Test Sample Data'!H$2:H$97)&gt;10,IF(AND(ISNUMBER('Test Sample Data'!H35),'Test Sample Data'!H35&lt;$B36, 'Test Sample Data'!H35&gt;0),'Test Sample Data'!H35,$B36),""))</f>
        <v/>
      </c>
      <c r="W36" s="29" t="str">
        <f>IF('Test Sample Data'!I35="","",IF(SUM('Test Sample Data'!I$2:I$97)&gt;10,IF(AND(ISNUMBER('Test Sample Data'!I35),'Test Sample Data'!I35&lt;$B36, 'Test Sample Data'!I35&gt;0),'Test Sample Data'!I35,$B36),""))</f>
        <v/>
      </c>
      <c r="X36" s="29" t="str">
        <f>IF('Test Sample Data'!J35="","",IF(SUM('Test Sample Data'!J$2:J$97)&gt;10,IF(AND(ISNUMBER('Test Sample Data'!J35),'Test Sample Data'!J35&lt;$B36, 'Test Sample Data'!J35&gt;0),'Test Sample Data'!J35,$B36),""))</f>
        <v/>
      </c>
      <c r="Y36" s="29" t="str">
        <f>IF('Test Sample Data'!K35="","",IF(SUM('Test Sample Data'!K$2:K$97)&gt;10,IF(AND(ISNUMBER('Test Sample Data'!K35),'Test Sample Data'!K35&lt;$B36, 'Test Sample Data'!K35&gt;0),'Test Sample Data'!K35,$B36),""))</f>
        <v/>
      </c>
      <c r="Z36" s="29" t="str">
        <f>IF('Test Sample Data'!L35="","",IF(SUM('Test Sample Data'!L$2:L$97)&gt;10,IF(AND(ISNUMBER('Test Sample Data'!L35),'Test Sample Data'!L35&lt;$B36, 'Test Sample Data'!L35&gt;0),'Test Sample Data'!L35,$B36),""))</f>
        <v/>
      </c>
      <c r="AA36" s="29" t="str">
        <f>IF('Test Sample Data'!M35="","",IF(SUM('Test Sample Data'!M$2:M$97)&gt;10,IF(AND(ISNUMBER('Test Sample Data'!M35),'Test Sample Data'!M35&lt;$B36, 'Test Sample Data'!M35&gt;0),'Test Sample Data'!M35,$B36),""))</f>
        <v/>
      </c>
      <c r="AB36" s="29" t="str">
        <f>IF('Test Sample Data'!N35="","",IF(SUM('Test Sample Data'!N$2:N$97)&gt;10,IF(AND(ISNUMBER('Test Sample Data'!N35),'Test Sample Data'!N35&lt;$B36, 'Test Sample Data'!N35&gt;0),'Test Sample Data'!N35,$B36),""))</f>
        <v/>
      </c>
      <c r="AC36" s="29" t="str">
        <f>IF('Test Sample Data'!O35="","",IF(SUM('Test Sample Data'!O$2:O$97)&gt;10,IF(AND(ISNUMBER('Test Sample Data'!O35),'Test Sample Data'!O35&lt;$B36, 'Test Sample Data'!O35&gt;0),'Test Sample Data'!O35,$B36),""))</f>
        <v/>
      </c>
      <c r="AE36" s="4" t="s">
        <v>84</v>
      </c>
      <c r="AF36" s="4">
        <f t="shared" si="3"/>
        <v>9</v>
      </c>
      <c r="AG36" s="4">
        <f t="shared" si="4"/>
        <v>9</v>
      </c>
      <c r="AH36" s="4" t="str">
        <f t="shared" si="5"/>
        <v/>
      </c>
      <c r="AI36" s="4" t="str">
        <f t="shared" si="6"/>
        <v/>
      </c>
      <c r="AJ36" s="4" t="str">
        <f t="shared" si="7"/>
        <v/>
      </c>
      <c r="AK36" s="4" t="str">
        <f t="shared" si="8"/>
        <v/>
      </c>
      <c r="AL36" s="4" t="str">
        <f t="shared" si="9"/>
        <v/>
      </c>
      <c r="AM36" s="4" t="str">
        <f t="shared" si="10"/>
        <v/>
      </c>
      <c r="AN36" s="4" t="str">
        <f t="shared" si="11"/>
        <v/>
      </c>
      <c r="AO36" s="4" t="str">
        <f t="shared" si="12"/>
        <v/>
      </c>
      <c r="AP36" s="4" t="str">
        <f t="shared" si="13"/>
        <v/>
      </c>
      <c r="AQ36" s="4" t="str">
        <f t="shared" si="14"/>
        <v/>
      </c>
      <c r="AR36" s="4">
        <f t="shared" si="15"/>
        <v>0</v>
      </c>
      <c r="AS36" s="4">
        <f t="shared" si="16"/>
        <v>9</v>
      </c>
      <c r="AU36" s="4" t="s">
        <v>84</v>
      </c>
      <c r="AV36" s="4">
        <f t="shared" si="17"/>
        <v>6.7199999999999989</v>
      </c>
      <c r="AW36" s="4">
        <f t="shared" si="18"/>
        <v>9</v>
      </c>
      <c r="AX36" s="4" t="str">
        <f t="shared" si="19"/>
        <v/>
      </c>
      <c r="AY36" s="4" t="str">
        <f t="shared" si="20"/>
        <v/>
      </c>
      <c r="AZ36" s="4" t="str">
        <f t="shared" si="21"/>
        <v/>
      </c>
      <c r="BA36" s="4" t="str">
        <f t="shared" si="22"/>
        <v/>
      </c>
      <c r="BB36" s="4" t="str">
        <f t="shared" si="23"/>
        <v/>
      </c>
      <c r="BC36" s="4" t="str">
        <f t="shared" si="24"/>
        <v/>
      </c>
      <c r="BD36" s="4" t="str">
        <f t="shared" si="25"/>
        <v/>
      </c>
      <c r="BE36" s="4" t="str">
        <f t="shared" si="26"/>
        <v/>
      </c>
      <c r="BF36" s="4" t="str">
        <f t="shared" si="27"/>
        <v/>
      </c>
      <c r="BG36" s="4" t="str">
        <f t="shared" si="28"/>
        <v/>
      </c>
      <c r="BI36" s="4" t="s">
        <v>84</v>
      </c>
      <c r="BJ36" s="4" t="str">
        <f t="shared" si="29"/>
        <v/>
      </c>
      <c r="BK36" s="4">
        <f t="shared" si="30"/>
        <v>9</v>
      </c>
      <c r="BL36" s="4" t="str">
        <f t="shared" si="31"/>
        <v/>
      </c>
      <c r="BM36" s="4" t="str">
        <f t="shared" si="32"/>
        <v/>
      </c>
      <c r="BN36" s="4" t="str">
        <f t="shared" si="33"/>
        <v/>
      </c>
      <c r="BO36" s="4" t="str">
        <f t="shared" si="34"/>
        <v/>
      </c>
      <c r="BP36" s="4" t="str">
        <f t="shared" si="35"/>
        <v/>
      </c>
      <c r="BQ36" s="4" t="str">
        <f t="shared" si="36"/>
        <v/>
      </c>
      <c r="BR36" s="4" t="str">
        <f t="shared" si="37"/>
        <v/>
      </c>
      <c r="BS36" s="4" t="str">
        <f t="shared" si="38"/>
        <v/>
      </c>
      <c r="BT36" s="4" t="str">
        <f t="shared" si="39"/>
        <v/>
      </c>
      <c r="BU36" s="4" t="str">
        <f t="shared" si="40"/>
        <v/>
      </c>
      <c r="BV36" s="4">
        <f t="shared" si="41"/>
        <v>0</v>
      </c>
      <c r="BW36" s="4">
        <f t="shared" si="42"/>
        <v>9</v>
      </c>
      <c r="BY36" s="4" t="s">
        <v>84</v>
      </c>
      <c r="BZ36" s="4">
        <f t="shared" si="43"/>
        <v>-2.2800000000000011</v>
      </c>
      <c r="CA36" s="4">
        <f t="shared" si="44"/>
        <v>0</v>
      </c>
      <c r="CB36" s="4" t="str">
        <f t="shared" si="45"/>
        <v/>
      </c>
      <c r="CC36" s="4" t="str">
        <f t="shared" si="46"/>
        <v/>
      </c>
      <c r="CD36" s="4" t="str">
        <f t="shared" si="47"/>
        <v/>
      </c>
      <c r="CE36" s="4" t="str">
        <f t="shared" si="48"/>
        <v/>
      </c>
      <c r="CF36" s="4" t="str">
        <f t="shared" si="49"/>
        <v/>
      </c>
      <c r="CG36" s="4" t="str">
        <f t="shared" si="50"/>
        <v/>
      </c>
      <c r="CH36" s="4" t="str">
        <f t="shared" si="51"/>
        <v/>
      </c>
      <c r="CI36" s="4" t="str">
        <f t="shared" si="52"/>
        <v/>
      </c>
      <c r="CJ36" s="4" t="str">
        <f t="shared" si="53"/>
        <v/>
      </c>
      <c r="CK36" s="4" t="str">
        <f t="shared" si="54"/>
        <v/>
      </c>
      <c r="CM36" s="4" t="s">
        <v>84</v>
      </c>
      <c r="CN36" s="4" t="str">
        <f>IF(ISNUMBER(BZ36), IF($BV36&gt;VLOOKUP('Gene Table'!$G$2,'Array Content'!$A$2:$B$3,2,FALSE),IF(BZ36&lt;-$BV36,"mutant","WT"),IF(BZ36&lt;-VLOOKUP('Gene Table'!$G$2,'Array Content'!$A$2:$B$3,2,FALSE),"Mutant","WT")),"")</f>
        <v>Mutant</v>
      </c>
      <c r="CO36" s="4" t="str">
        <f>IF(ISNUMBER(CA36), IF($BV36&gt;VLOOKUP('Gene Table'!$G$2,'Array Content'!$A$2:$B$3,2,FALSE),IF(CA36&lt;-$BV36,"mutant","WT"),IF(CA36&lt;-VLOOKUP('Gene Table'!$G$2,'Array Content'!$A$2:$B$3,2,FALSE),"Mutant","WT")),"")</f>
        <v>WT</v>
      </c>
      <c r="CP36" s="4" t="str">
        <f>IF(ISNUMBER(CB36), IF($BV36&gt;VLOOKUP('Gene Table'!$G$2,'Array Content'!$A$2:$B$3,2,FALSE),IF(CB36&lt;-$BV36,"mutant","WT"),IF(CB36&lt;-VLOOKUP('Gene Table'!$G$2,'Array Content'!$A$2:$B$3,2,FALSE),"Mutant","WT")),"")</f>
        <v/>
      </c>
      <c r="CQ36" s="4" t="str">
        <f>IF(ISNUMBER(CC36), IF($BV36&gt;VLOOKUP('Gene Table'!$G$2,'Array Content'!$A$2:$B$3,2,FALSE),IF(CC36&lt;-$BV36,"mutant","WT"),IF(CC36&lt;-VLOOKUP('Gene Table'!$G$2,'Array Content'!$A$2:$B$3,2,FALSE),"Mutant","WT")),"")</f>
        <v/>
      </c>
      <c r="CR36" s="4" t="str">
        <f>IF(ISNUMBER(CD36), IF($BV36&gt;VLOOKUP('Gene Table'!$G$2,'Array Content'!$A$2:$B$3,2,FALSE),IF(CD36&lt;-$BV36,"mutant","WT"),IF(CD36&lt;-VLOOKUP('Gene Table'!$G$2,'Array Content'!$A$2:$B$3,2,FALSE),"Mutant","WT")),"")</f>
        <v/>
      </c>
      <c r="CS36" s="4" t="str">
        <f>IF(ISNUMBER(CE36), IF($BV36&gt;VLOOKUP('Gene Table'!$G$2,'Array Content'!$A$2:$B$3,2,FALSE),IF(CE36&lt;-$BV36,"mutant","WT"),IF(CE36&lt;-VLOOKUP('Gene Table'!$G$2,'Array Content'!$A$2:$B$3,2,FALSE),"Mutant","WT")),"")</f>
        <v/>
      </c>
      <c r="CT36" s="4" t="str">
        <f>IF(ISNUMBER(CF36), IF($BV36&gt;VLOOKUP('Gene Table'!$G$2,'Array Content'!$A$2:$B$3,2,FALSE),IF(CF36&lt;-$BV36,"mutant","WT"),IF(CF36&lt;-VLOOKUP('Gene Table'!$G$2,'Array Content'!$A$2:$B$3,2,FALSE),"Mutant","WT")),"")</f>
        <v/>
      </c>
      <c r="CU36" s="4" t="str">
        <f>IF(ISNUMBER(CG36), IF($BV36&gt;VLOOKUP('Gene Table'!$G$2,'Array Content'!$A$2:$B$3,2,FALSE),IF(CG36&lt;-$BV36,"mutant","WT"),IF(CG36&lt;-VLOOKUP('Gene Table'!$G$2,'Array Content'!$A$2:$B$3,2,FALSE),"Mutant","WT")),"")</f>
        <v/>
      </c>
      <c r="CV36" s="4" t="str">
        <f>IF(ISNUMBER(CH36), IF($BV36&gt;VLOOKUP('Gene Table'!$G$2,'Array Content'!$A$2:$B$3,2,FALSE),IF(CH36&lt;-$BV36,"mutant","WT"),IF(CH36&lt;-VLOOKUP('Gene Table'!$G$2,'Array Content'!$A$2:$B$3,2,FALSE),"Mutant","WT")),"")</f>
        <v/>
      </c>
      <c r="CW36" s="4" t="str">
        <f>IF(ISNUMBER(CI36), IF($BV36&gt;VLOOKUP('Gene Table'!$G$2,'Array Content'!$A$2:$B$3,2,FALSE),IF(CI36&lt;-$BV36,"mutant","WT"),IF(CI36&lt;-VLOOKUP('Gene Table'!$G$2,'Array Content'!$A$2:$B$3,2,FALSE),"Mutant","WT")),"")</f>
        <v/>
      </c>
      <c r="CX36" s="4" t="str">
        <f>IF(ISNUMBER(CJ36), IF($BV36&gt;VLOOKUP('Gene Table'!$G$2,'Array Content'!$A$2:$B$3,2,FALSE),IF(CJ36&lt;-$BV36,"mutant","WT"),IF(CJ36&lt;-VLOOKUP('Gene Table'!$G$2,'Array Content'!$A$2:$B$3,2,FALSE),"Mutant","WT")),"")</f>
        <v/>
      </c>
      <c r="CY36" s="4" t="str">
        <f>IF(ISNUMBER(CK36), IF($BV36&gt;VLOOKUP('Gene Table'!$G$2,'Array Content'!$A$2:$B$3,2,FALSE),IF(CK36&lt;-$BV36,"mutant","WT"),IF(CK36&lt;-VLOOKUP('Gene Table'!$G$2,'Array Content'!$A$2:$B$3,2,FALSE),"Mutant","WT")),"")</f>
        <v/>
      </c>
      <c r="DA36" s="4" t="s">
        <v>84</v>
      </c>
      <c r="DB36" s="4">
        <f t="shared" si="55"/>
        <v>-2.2800000000000011</v>
      </c>
      <c r="DC36" s="4">
        <f t="shared" si="56"/>
        <v>0</v>
      </c>
      <c r="DD36" s="4" t="str">
        <f t="shared" si="57"/>
        <v/>
      </c>
      <c r="DE36" s="4" t="str">
        <f t="shared" si="58"/>
        <v/>
      </c>
      <c r="DF36" s="4" t="str">
        <f t="shared" si="59"/>
        <v/>
      </c>
      <c r="DG36" s="4" t="str">
        <f t="shared" si="60"/>
        <v/>
      </c>
      <c r="DH36" s="4" t="str">
        <f t="shared" si="61"/>
        <v/>
      </c>
      <c r="DI36" s="4" t="str">
        <f t="shared" si="62"/>
        <v/>
      </c>
      <c r="DJ36" s="4" t="str">
        <f t="shared" si="63"/>
        <v/>
      </c>
      <c r="DK36" s="4" t="str">
        <f t="shared" si="64"/>
        <v/>
      </c>
      <c r="DL36" s="4" t="str">
        <f t="shared" si="65"/>
        <v/>
      </c>
      <c r="DM36" s="4" t="str">
        <f t="shared" si="66"/>
        <v/>
      </c>
      <c r="DO36" s="4" t="s">
        <v>84</v>
      </c>
      <c r="DP36" s="4" t="str">
        <f>IF(ISNUMBER(DB36), IF($AR36&gt;VLOOKUP('Gene Table'!$G$2,'Array Content'!$A$2:$B$3,2,FALSE),IF(DB36&lt;-$AR36,"mutant","WT"),IF(DB36&lt;-VLOOKUP('Gene Table'!$G$2,'Array Content'!$A$2:$B$3,2,FALSE),"Mutant","WT")),"")</f>
        <v>Mutant</v>
      </c>
      <c r="DQ36" s="4" t="str">
        <f>IF(ISNUMBER(DC36), IF($AR36&gt;VLOOKUP('Gene Table'!$G$2,'Array Content'!$A$2:$B$3,2,FALSE),IF(DC36&lt;-$AR36,"mutant","WT"),IF(DC36&lt;-VLOOKUP('Gene Table'!$G$2,'Array Content'!$A$2:$B$3,2,FALSE),"Mutant","WT")),"")</f>
        <v>WT</v>
      </c>
      <c r="DR36" s="4" t="str">
        <f>IF(ISNUMBER(DD36), IF($AR36&gt;VLOOKUP('Gene Table'!$G$2,'Array Content'!$A$2:$B$3,2,FALSE),IF(DD36&lt;-$AR36,"mutant","WT"),IF(DD36&lt;-VLOOKUP('Gene Table'!$G$2,'Array Content'!$A$2:$B$3,2,FALSE),"Mutant","WT")),"")</f>
        <v/>
      </c>
      <c r="DS36" s="4" t="str">
        <f>IF(ISNUMBER(DE36), IF($AR36&gt;VLOOKUP('Gene Table'!$G$2,'Array Content'!$A$2:$B$3,2,FALSE),IF(DE36&lt;-$AR36,"mutant","WT"),IF(DE36&lt;-VLOOKUP('Gene Table'!$G$2,'Array Content'!$A$2:$B$3,2,FALSE),"Mutant","WT")),"")</f>
        <v/>
      </c>
      <c r="DT36" s="4" t="str">
        <f>IF(ISNUMBER(DF36), IF($AR36&gt;VLOOKUP('Gene Table'!$G$2,'Array Content'!$A$2:$B$3,2,FALSE),IF(DF36&lt;-$AR36,"mutant","WT"),IF(DF36&lt;-VLOOKUP('Gene Table'!$G$2,'Array Content'!$A$2:$B$3,2,FALSE),"Mutant","WT")),"")</f>
        <v/>
      </c>
      <c r="DU36" s="4" t="str">
        <f>IF(ISNUMBER(DG36), IF($AR36&gt;VLOOKUP('Gene Table'!$G$2,'Array Content'!$A$2:$B$3,2,FALSE),IF(DG36&lt;-$AR36,"mutant","WT"),IF(DG36&lt;-VLOOKUP('Gene Table'!$G$2,'Array Content'!$A$2:$B$3,2,FALSE),"Mutant","WT")),"")</f>
        <v/>
      </c>
      <c r="DV36" s="4" t="str">
        <f>IF(ISNUMBER(DH36), IF($AR36&gt;VLOOKUP('Gene Table'!$G$2,'Array Content'!$A$2:$B$3,2,FALSE),IF(DH36&lt;-$AR36,"mutant","WT"),IF(DH36&lt;-VLOOKUP('Gene Table'!$G$2,'Array Content'!$A$2:$B$3,2,FALSE),"Mutant","WT")),"")</f>
        <v/>
      </c>
      <c r="DW36" s="4" t="str">
        <f>IF(ISNUMBER(DI36), IF($AR36&gt;VLOOKUP('Gene Table'!$G$2,'Array Content'!$A$2:$B$3,2,FALSE),IF(DI36&lt;-$AR36,"mutant","WT"),IF(DI36&lt;-VLOOKUP('Gene Table'!$G$2,'Array Content'!$A$2:$B$3,2,FALSE),"Mutant","WT")),"")</f>
        <v/>
      </c>
      <c r="DX36" s="4" t="str">
        <f>IF(ISNUMBER(DJ36), IF($AR36&gt;VLOOKUP('Gene Table'!$G$2,'Array Content'!$A$2:$B$3,2,FALSE),IF(DJ36&lt;-$AR36,"mutant","WT"),IF(DJ36&lt;-VLOOKUP('Gene Table'!$G$2,'Array Content'!$A$2:$B$3,2,FALSE),"Mutant","WT")),"")</f>
        <v/>
      </c>
      <c r="DY36" s="4" t="str">
        <f>IF(ISNUMBER(DK36), IF($AR36&gt;VLOOKUP('Gene Table'!$G$2,'Array Content'!$A$2:$B$3,2,FALSE),IF(DK36&lt;-$AR36,"mutant","WT"),IF(DK36&lt;-VLOOKUP('Gene Table'!$G$2,'Array Content'!$A$2:$B$3,2,FALSE),"Mutant","WT")),"")</f>
        <v/>
      </c>
      <c r="DZ36" s="4" t="str">
        <f>IF(ISNUMBER(DL36), IF($AR36&gt;VLOOKUP('Gene Table'!$G$2,'Array Content'!$A$2:$B$3,2,FALSE),IF(DL36&lt;-$AR36,"mutant","WT"),IF(DL36&lt;-VLOOKUP('Gene Table'!$G$2,'Array Content'!$A$2:$B$3,2,FALSE),"Mutant","WT")),"")</f>
        <v/>
      </c>
      <c r="EA36" s="4" t="str">
        <f>IF(ISNUMBER(DM36), IF($AR36&gt;VLOOKUP('Gene Table'!$G$2,'Array Content'!$A$2:$B$3,2,FALSE),IF(DM36&lt;-$AR36,"mutant","WT"),IF(DM36&lt;-VLOOKUP('Gene Table'!$G$2,'Array Content'!$A$2:$B$3,2,FALSE),"Mutant","WT")),"")</f>
        <v/>
      </c>
      <c r="EC36" s="4" t="s">
        <v>84</v>
      </c>
      <c r="ED36" s="4" t="str">
        <f>IF('Gene Table'!$D36="copy number",D36,"")</f>
        <v/>
      </c>
      <c r="EE36" s="4" t="str">
        <f>IF('Gene Table'!$D36="copy number",E36,"")</f>
        <v/>
      </c>
      <c r="EF36" s="4" t="str">
        <f>IF('Gene Table'!$D36="copy number",F36,"")</f>
        <v/>
      </c>
      <c r="EG36" s="4" t="str">
        <f>IF('Gene Table'!$D36="copy number",G36,"")</f>
        <v/>
      </c>
      <c r="EH36" s="4" t="str">
        <f>IF('Gene Table'!$D36="copy number",H36,"")</f>
        <v/>
      </c>
      <c r="EI36" s="4" t="str">
        <f>IF('Gene Table'!$D36="copy number",I36,"")</f>
        <v/>
      </c>
      <c r="EJ36" s="4" t="str">
        <f>IF('Gene Table'!$D36="copy number",J36,"")</f>
        <v/>
      </c>
      <c r="EK36" s="4" t="str">
        <f>IF('Gene Table'!$D36="copy number",K36,"")</f>
        <v/>
      </c>
      <c r="EL36" s="4" t="str">
        <f>IF('Gene Table'!$D36="copy number",L36,"")</f>
        <v/>
      </c>
      <c r="EM36" s="4" t="str">
        <f>IF('Gene Table'!$D36="copy number",M36,"")</f>
        <v/>
      </c>
      <c r="EN36" s="4" t="str">
        <f>IF('Gene Table'!$D36="copy number",N36,"")</f>
        <v/>
      </c>
      <c r="EO36" s="4" t="str">
        <f>IF('Gene Table'!$D36="copy number",O36,"")</f>
        <v/>
      </c>
      <c r="EQ36" s="4" t="s">
        <v>84</v>
      </c>
      <c r="ER36" s="4" t="str">
        <f>IF('Gene Table'!$D36="copy number",R36,"")</f>
        <v/>
      </c>
      <c r="ES36" s="4" t="str">
        <f>IF('Gene Table'!$D36="copy number",S36,"")</f>
        <v/>
      </c>
      <c r="ET36" s="4" t="str">
        <f>IF('Gene Table'!$D36="copy number",T36,"")</f>
        <v/>
      </c>
      <c r="EU36" s="4" t="str">
        <f>IF('Gene Table'!$D36="copy number",U36,"")</f>
        <v/>
      </c>
      <c r="EV36" s="4" t="str">
        <f>IF('Gene Table'!$D36="copy number",V36,"")</f>
        <v/>
      </c>
      <c r="EW36" s="4" t="str">
        <f>IF('Gene Table'!$D36="copy number",W36,"")</f>
        <v/>
      </c>
      <c r="EX36" s="4" t="str">
        <f>IF('Gene Table'!$D36="copy number",X36,"")</f>
        <v/>
      </c>
      <c r="EY36" s="4" t="str">
        <f>IF('Gene Table'!$D36="copy number",Y36,"")</f>
        <v/>
      </c>
      <c r="EZ36" s="4" t="str">
        <f>IF('Gene Table'!$D36="copy number",Z36,"")</f>
        <v/>
      </c>
      <c r="FA36" s="4" t="str">
        <f>IF('Gene Table'!$D36="copy number",AA36,"")</f>
        <v/>
      </c>
      <c r="FB36" s="4" t="str">
        <f>IF('Gene Table'!$D36="copy number",AB36,"")</f>
        <v/>
      </c>
      <c r="FC36" s="4" t="str">
        <f>IF('Gene Table'!$D36="copy number",AC36,"")</f>
        <v/>
      </c>
      <c r="FE36" s="4" t="s">
        <v>84</v>
      </c>
      <c r="FF36" s="4" t="str">
        <f>IF('Gene Table'!$C36="SMPC",D36,"")</f>
        <v/>
      </c>
      <c r="FG36" s="4" t="str">
        <f>IF('Gene Table'!$C36="SMPC",E36,"")</f>
        <v/>
      </c>
      <c r="FH36" s="4" t="str">
        <f>IF('Gene Table'!$C36="SMPC",F36,"")</f>
        <v/>
      </c>
      <c r="FI36" s="4" t="str">
        <f>IF('Gene Table'!$C36="SMPC",G36,"")</f>
        <v/>
      </c>
      <c r="FJ36" s="4" t="str">
        <f>IF('Gene Table'!$C36="SMPC",H36,"")</f>
        <v/>
      </c>
      <c r="FK36" s="4" t="str">
        <f>IF('Gene Table'!$C36="SMPC",I36,"")</f>
        <v/>
      </c>
      <c r="FL36" s="4" t="str">
        <f>IF('Gene Table'!$C36="SMPC",J36,"")</f>
        <v/>
      </c>
      <c r="FM36" s="4" t="str">
        <f>IF('Gene Table'!$C36="SMPC",K36,"")</f>
        <v/>
      </c>
      <c r="FN36" s="4" t="str">
        <f>IF('Gene Table'!$C36="SMPC",L36,"")</f>
        <v/>
      </c>
      <c r="FO36" s="4" t="str">
        <f>IF('Gene Table'!$C36="SMPC",M36,"")</f>
        <v/>
      </c>
      <c r="FP36" s="4" t="str">
        <f>IF('Gene Table'!$C36="SMPC",N36,"")</f>
        <v/>
      </c>
      <c r="FQ36" s="4" t="str">
        <f>IF('Gene Table'!$C36="SMPC",O36,"")</f>
        <v/>
      </c>
      <c r="FS36" s="4" t="s">
        <v>84</v>
      </c>
      <c r="FT36" s="4" t="str">
        <f>IF('Gene Table'!$C36="SMPC",R36,"")</f>
        <v/>
      </c>
      <c r="FU36" s="4" t="str">
        <f>IF('Gene Table'!$C36="SMPC",S36,"")</f>
        <v/>
      </c>
      <c r="FV36" s="4" t="str">
        <f>IF('Gene Table'!$C36="SMPC",T36,"")</f>
        <v/>
      </c>
      <c r="FW36" s="4" t="str">
        <f>IF('Gene Table'!$C36="SMPC",U36,"")</f>
        <v/>
      </c>
      <c r="FX36" s="4" t="str">
        <f>IF('Gene Table'!$C36="SMPC",V36,"")</f>
        <v/>
      </c>
      <c r="FY36" s="4" t="str">
        <f>IF('Gene Table'!$C36="SMPC",W36,"")</f>
        <v/>
      </c>
      <c r="FZ36" s="4" t="str">
        <f>IF('Gene Table'!$C36="SMPC",X36,"")</f>
        <v/>
      </c>
      <c r="GA36" s="4" t="str">
        <f>IF('Gene Table'!$C36="SMPC",Y36,"")</f>
        <v/>
      </c>
      <c r="GB36" s="4" t="str">
        <f>IF('Gene Table'!$C36="SMPC",Z36,"")</f>
        <v/>
      </c>
      <c r="GC36" s="4" t="str">
        <f>IF('Gene Table'!$C36="SMPC",AA36,"")</f>
        <v/>
      </c>
      <c r="GD36" s="4" t="str">
        <f>IF('Gene Table'!$C36="SMPC",AB36,"")</f>
        <v/>
      </c>
      <c r="GE36" s="4" t="str">
        <f>IF('Gene Table'!$C36="SMPC",AC36,"")</f>
        <v/>
      </c>
    </row>
    <row r="37" spans="1:187" ht="15" customHeight="1" x14ac:dyDescent="0.25">
      <c r="A37" s="4" t="str">
        <f>'Gene Table'!C37&amp;":"&amp;'Gene Table'!D37</f>
        <v>APC:c.4199delC</v>
      </c>
      <c r="B37" s="4">
        <f>IF('Gene Table'!$G$5="NO",IF(ISNUMBER(MATCH('Gene Table'!E37,'Array Content'!$M$2:$M$941,0)),VLOOKUP('Gene Table'!E37,'Array Content'!$M$2:$O$941,2,FALSE),35),IF('Gene Table'!$G$5="YES",IF(ISNUMBER(MATCH('Gene Table'!E37,'Array Content'!$M$2:$M$941,0)),VLOOKUP('Gene Table'!E37,'Array Content'!$M$2:$O$941,3,FALSE),35),"OOPS"))</f>
        <v>37</v>
      </c>
      <c r="C37" s="4" t="s">
        <v>87</v>
      </c>
      <c r="D37" s="29">
        <f>IF('Control Sample Data'!D36="","",IF(SUM('Control Sample Data'!D$2:D$97)&gt;10,IF(AND(ISNUMBER('Control Sample Data'!D36),'Control Sample Data'!D36&lt;$B37, 'Control Sample Data'!D36&gt;0),'Control Sample Data'!D36,$B37),""))</f>
        <v>35</v>
      </c>
      <c r="E37" s="29">
        <f>IF('Control Sample Data'!E36="","",IF(SUM('Control Sample Data'!E$2:E$97)&gt;10,IF(AND(ISNUMBER('Control Sample Data'!E36),'Control Sample Data'!E36&lt;$B37, 'Control Sample Data'!E36&gt;0),'Control Sample Data'!E36,$B37),""))</f>
        <v>35</v>
      </c>
      <c r="F37" s="29" t="str">
        <f>IF('Control Sample Data'!F36="","",IF(SUM('Control Sample Data'!F$2:F$97)&gt;10,IF(AND(ISNUMBER('Control Sample Data'!F36),'Control Sample Data'!F36&lt;$B37, 'Control Sample Data'!F36&gt;0),'Control Sample Data'!F36,$B37),""))</f>
        <v/>
      </c>
      <c r="G37" s="29" t="str">
        <f>IF('Control Sample Data'!G36="","",IF(SUM('Control Sample Data'!G$2:G$97)&gt;10,IF(AND(ISNUMBER('Control Sample Data'!G36),'Control Sample Data'!G36&lt;$B37, 'Control Sample Data'!G36&gt;0),'Control Sample Data'!G36,$B37),""))</f>
        <v/>
      </c>
      <c r="H37" s="29" t="str">
        <f>IF('Control Sample Data'!H36="","",IF(SUM('Control Sample Data'!H$2:H$97)&gt;10,IF(AND(ISNUMBER('Control Sample Data'!H36),'Control Sample Data'!H36&lt;$B37, 'Control Sample Data'!H36&gt;0),'Control Sample Data'!H36,$B37),""))</f>
        <v/>
      </c>
      <c r="I37" s="29" t="str">
        <f>IF('Control Sample Data'!I36="","",IF(SUM('Control Sample Data'!I$2:I$97)&gt;10,IF(AND(ISNUMBER('Control Sample Data'!I36),'Control Sample Data'!I36&lt;$B37, 'Control Sample Data'!I36&gt;0),'Control Sample Data'!I36,$B37),""))</f>
        <v/>
      </c>
      <c r="J37" s="29" t="str">
        <f>IF('Control Sample Data'!J36="","",IF(SUM('Control Sample Data'!J$2:J$97)&gt;10,IF(AND(ISNUMBER('Control Sample Data'!J36),'Control Sample Data'!J36&lt;$B37, 'Control Sample Data'!J36&gt;0),'Control Sample Data'!J36,$B37),""))</f>
        <v/>
      </c>
      <c r="K37" s="29" t="str">
        <f>IF('Control Sample Data'!K36="","",IF(SUM('Control Sample Data'!K$2:K$97)&gt;10,IF(AND(ISNUMBER('Control Sample Data'!K36),'Control Sample Data'!K36&lt;$B37, 'Control Sample Data'!K36&gt;0),'Control Sample Data'!K36,$B37),""))</f>
        <v/>
      </c>
      <c r="L37" s="29" t="str">
        <f>IF('Control Sample Data'!L36="","",IF(SUM('Control Sample Data'!L$2:L$97)&gt;10,IF(AND(ISNUMBER('Control Sample Data'!L36),'Control Sample Data'!L36&lt;$B37, 'Control Sample Data'!L36&gt;0),'Control Sample Data'!L36,$B37),""))</f>
        <v/>
      </c>
      <c r="M37" s="29" t="str">
        <f>IF('Control Sample Data'!M36="","",IF(SUM('Control Sample Data'!M$2:M$97)&gt;10,IF(AND(ISNUMBER('Control Sample Data'!M36),'Control Sample Data'!M36&lt;$B37, 'Control Sample Data'!M36&gt;0),'Control Sample Data'!M36,$B37),""))</f>
        <v/>
      </c>
      <c r="N37" s="29" t="str">
        <f>IF('Control Sample Data'!N36="","",IF(SUM('Control Sample Data'!N$2:N$97)&gt;10,IF(AND(ISNUMBER('Control Sample Data'!N36),'Control Sample Data'!N36&lt;$B37, 'Control Sample Data'!N36&gt;0),'Control Sample Data'!N36,$B37),""))</f>
        <v/>
      </c>
      <c r="O37" s="29" t="str">
        <f>IF('Control Sample Data'!O36="","",IF(SUM('Control Sample Data'!O$2:O$97)&gt;10,IF(AND(ISNUMBER('Control Sample Data'!O36),'Control Sample Data'!O36&lt;$B37, 'Control Sample Data'!O36&gt;0),'Control Sample Data'!O36,$B37),""))</f>
        <v/>
      </c>
      <c r="Q37" s="4" t="s">
        <v>87</v>
      </c>
      <c r="R37" s="29">
        <f>IF('Test Sample Data'!D36="","",IF(SUM('Test Sample Data'!D$2:D$97)&gt;10,IF(AND(ISNUMBER('Test Sample Data'!D36),'Test Sample Data'!D36&lt;$B37, 'Test Sample Data'!D36&gt;0),'Test Sample Data'!D36,$B37),""))</f>
        <v>35</v>
      </c>
      <c r="S37" s="29">
        <f>IF('Test Sample Data'!E36="","",IF(SUM('Test Sample Data'!E$2:E$97)&gt;10,IF(AND(ISNUMBER('Test Sample Data'!E36),'Test Sample Data'!E36&lt;$B37, 'Test Sample Data'!E36&gt;0),'Test Sample Data'!E36,$B37),""))</f>
        <v>35</v>
      </c>
      <c r="T37" s="29" t="str">
        <f>IF('Test Sample Data'!F36="","",IF(SUM('Test Sample Data'!F$2:F$97)&gt;10,IF(AND(ISNUMBER('Test Sample Data'!F36),'Test Sample Data'!F36&lt;$B37, 'Test Sample Data'!F36&gt;0),'Test Sample Data'!F36,$B37),""))</f>
        <v/>
      </c>
      <c r="U37" s="29" t="str">
        <f>IF('Test Sample Data'!G36="","",IF(SUM('Test Sample Data'!G$2:G$97)&gt;10,IF(AND(ISNUMBER('Test Sample Data'!G36),'Test Sample Data'!G36&lt;$B37, 'Test Sample Data'!G36&gt;0),'Test Sample Data'!G36,$B37),""))</f>
        <v/>
      </c>
      <c r="V37" s="29" t="str">
        <f>IF('Test Sample Data'!H36="","",IF(SUM('Test Sample Data'!H$2:H$97)&gt;10,IF(AND(ISNUMBER('Test Sample Data'!H36),'Test Sample Data'!H36&lt;$B37, 'Test Sample Data'!H36&gt;0),'Test Sample Data'!H36,$B37),""))</f>
        <v/>
      </c>
      <c r="W37" s="29" t="str">
        <f>IF('Test Sample Data'!I36="","",IF(SUM('Test Sample Data'!I$2:I$97)&gt;10,IF(AND(ISNUMBER('Test Sample Data'!I36),'Test Sample Data'!I36&lt;$B37, 'Test Sample Data'!I36&gt;0),'Test Sample Data'!I36,$B37),""))</f>
        <v/>
      </c>
      <c r="X37" s="29" t="str">
        <f>IF('Test Sample Data'!J36="","",IF(SUM('Test Sample Data'!J$2:J$97)&gt;10,IF(AND(ISNUMBER('Test Sample Data'!J36),'Test Sample Data'!J36&lt;$B37, 'Test Sample Data'!J36&gt;0),'Test Sample Data'!J36,$B37),""))</f>
        <v/>
      </c>
      <c r="Y37" s="29" t="str">
        <f>IF('Test Sample Data'!K36="","",IF(SUM('Test Sample Data'!K$2:K$97)&gt;10,IF(AND(ISNUMBER('Test Sample Data'!K36),'Test Sample Data'!K36&lt;$B37, 'Test Sample Data'!K36&gt;0),'Test Sample Data'!K36,$B37),""))</f>
        <v/>
      </c>
      <c r="Z37" s="29" t="str">
        <f>IF('Test Sample Data'!L36="","",IF(SUM('Test Sample Data'!L$2:L$97)&gt;10,IF(AND(ISNUMBER('Test Sample Data'!L36),'Test Sample Data'!L36&lt;$B37, 'Test Sample Data'!L36&gt;0),'Test Sample Data'!L36,$B37),""))</f>
        <v/>
      </c>
      <c r="AA37" s="29" t="str">
        <f>IF('Test Sample Data'!M36="","",IF(SUM('Test Sample Data'!M$2:M$97)&gt;10,IF(AND(ISNUMBER('Test Sample Data'!M36),'Test Sample Data'!M36&lt;$B37, 'Test Sample Data'!M36&gt;0),'Test Sample Data'!M36,$B37),""))</f>
        <v/>
      </c>
      <c r="AB37" s="29" t="str">
        <f>IF('Test Sample Data'!N36="","",IF(SUM('Test Sample Data'!N$2:N$97)&gt;10,IF(AND(ISNUMBER('Test Sample Data'!N36),'Test Sample Data'!N36&lt;$B37, 'Test Sample Data'!N36&gt;0),'Test Sample Data'!N36,$B37),""))</f>
        <v/>
      </c>
      <c r="AC37" s="29" t="str">
        <f>IF('Test Sample Data'!O36="","",IF(SUM('Test Sample Data'!O$2:O$97)&gt;10,IF(AND(ISNUMBER('Test Sample Data'!O36),'Test Sample Data'!O36&lt;$B37, 'Test Sample Data'!O36&gt;0),'Test Sample Data'!O36,$B37),""))</f>
        <v/>
      </c>
      <c r="AE37" s="4" t="s">
        <v>87</v>
      </c>
      <c r="AF37" s="4">
        <f t="shared" si="3"/>
        <v>9</v>
      </c>
      <c r="AG37" s="4">
        <f t="shared" si="4"/>
        <v>9</v>
      </c>
      <c r="AH37" s="4" t="str">
        <f t="shared" si="5"/>
        <v/>
      </c>
      <c r="AI37" s="4" t="str">
        <f t="shared" si="6"/>
        <v/>
      </c>
      <c r="AJ37" s="4" t="str">
        <f t="shared" si="7"/>
        <v/>
      </c>
      <c r="AK37" s="4" t="str">
        <f t="shared" si="8"/>
        <v/>
      </c>
      <c r="AL37" s="4" t="str">
        <f t="shared" si="9"/>
        <v/>
      </c>
      <c r="AM37" s="4" t="str">
        <f t="shared" si="10"/>
        <v/>
      </c>
      <c r="AN37" s="4" t="str">
        <f t="shared" si="11"/>
        <v/>
      </c>
      <c r="AO37" s="4" t="str">
        <f t="shared" si="12"/>
        <v/>
      </c>
      <c r="AP37" s="4" t="str">
        <f t="shared" si="13"/>
        <v/>
      </c>
      <c r="AQ37" s="4" t="str">
        <f t="shared" si="14"/>
        <v/>
      </c>
      <c r="AR37" s="4">
        <f t="shared" si="15"/>
        <v>0</v>
      </c>
      <c r="AS37" s="4">
        <f t="shared" si="16"/>
        <v>9</v>
      </c>
      <c r="AU37" s="4" t="s">
        <v>87</v>
      </c>
      <c r="AV37" s="4">
        <f t="shared" si="17"/>
        <v>8.4699999999999989</v>
      </c>
      <c r="AW37" s="4">
        <f t="shared" si="18"/>
        <v>9</v>
      </c>
      <c r="AX37" s="4" t="str">
        <f t="shared" si="19"/>
        <v/>
      </c>
      <c r="AY37" s="4" t="str">
        <f t="shared" si="20"/>
        <v/>
      </c>
      <c r="AZ37" s="4" t="str">
        <f t="shared" si="21"/>
        <v/>
      </c>
      <c r="BA37" s="4" t="str">
        <f t="shared" si="22"/>
        <v/>
      </c>
      <c r="BB37" s="4" t="str">
        <f t="shared" si="23"/>
        <v/>
      </c>
      <c r="BC37" s="4" t="str">
        <f t="shared" si="24"/>
        <v/>
      </c>
      <c r="BD37" s="4" t="str">
        <f t="shared" si="25"/>
        <v/>
      </c>
      <c r="BE37" s="4" t="str">
        <f t="shared" si="26"/>
        <v/>
      </c>
      <c r="BF37" s="4" t="str">
        <f t="shared" si="27"/>
        <v/>
      </c>
      <c r="BG37" s="4" t="str">
        <f t="shared" si="28"/>
        <v/>
      </c>
      <c r="BI37" s="4" t="s">
        <v>87</v>
      </c>
      <c r="BJ37" s="4">
        <f t="shared" si="29"/>
        <v>8.4699999999999989</v>
      </c>
      <c r="BK37" s="4">
        <f t="shared" si="30"/>
        <v>9</v>
      </c>
      <c r="BL37" s="4" t="str">
        <f t="shared" si="31"/>
        <v/>
      </c>
      <c r="BM37" s="4" t="str">
        <f t="shared" si="32"/>
        <v/>
      </c>
      <c r="BN37" s="4" t="str">
        <f t="shared" si="33"/>
        <v/>
      </c>
      <c r="BO37" s="4" t="str">
        <f t="shared" si="34"/>
        <v/>
      </c>
      <c r="BP37" s="4" t="str">
        <f t="shared" si="35"/>
        <v/>
      </c>
      <c r="BQ37" s="4" t="str">
        <f t="shared" si="36"/>
        <v/>
      </c>
      <c r="BR37" s="4" t="str">
        <f t="shared" si="37"/>
        <v/>
      </c>
      <c r="BS37" s="4" t="str">
        <f t="shared" si="38"/>
        <v/>
      </c>
      <c r="BT37" s="4" t="str">
        <f t="shared" si="39"/>
        <v/>
      </c>
      <c r="BU37" s="4" t="str">
        <f t="shared" si="40"/>
        <v/>
      </c>
      <c r="BV37" s="4">
        <f t="shared" si="41"/>
        <v>1.1200000000000001</v>
      </c>
      <c r="BW37" s="4">
        <f t="shared" si="42"/>
        <v>8.74</v>
      </c>
      <c r="BY37" s="4" t="s">
        <v>87</v>
      </c>
      <c r="BZ37" s="4">
        <f t="shared" si="43"/>
        <v>-0.27000000000000135</v>
      </c>
      <c r="CA37" s="4">
        <f t="shared" si="44"/>
        <v>0.25999999999999979</v>
      </c>
      <c r="CB37" s="4" t="str">
        <f t="shared" si="45"/>
        <v/>
      </c>
      <c r="CC37" s="4" t="str">
        <f t="shared" si="46"/>
        <v/>
      </c>
      <c r="CD37" s="4" t="str">
        <f t="shared" si="47"/>
        <v/>
      </c>
      <c r="CE37" s="4" t="str">
        <f t="shared" si="48"/>
        <v/>
      </c>
      <c r="CF37" s="4" t="str">
        <f t="shared" si="49"/>
        <v/>
      </c>
      <c r="CG37" s="4" t="str">
        <f t="shared" si="50"/>
        <v/>
      </c>
      <c r="CH37" s="4" t="str">
        <f t="shared" si="51"/>
        <v/>
      </c>
      <c r="CI37" s="4" t="str">
        <f t="shared" si="52"/>
        <v/>
      </c>
      <c r="CJ37" s="4" t="str">
        <f t="shared" si="53"/>
        <v/>
      </c>
      <c r="CK37" s="4" t="str">
        <f t="shared" si="54"/>
        <v/>
      </c>
      <c r="CM37" s="4" t="s">
        <v>87</v>
      </c>
      <c r="CN37" s="4" t="str">
        <f>IF(ISNUMBER(BZ37), IF($BV37&gt;VLOOKUP('Gene Table'!$G$2,'Array Content'!$A$2:$B$3,2,FALSE),IF(BZ37&lt;-$BV37,"mutant","WT"),IF(BZ37&lt;-VLOOKUP('Gene Table'!$G$2,'Array Content'!$A$2:$B$3,2,FALSE),"Mutant","WT")),"")</f>
        <v>WT</v>
      </c>
      <c r="CO37" s="4" t="str">
        <f>IF(ISNUMBER(CA37), IF($BV37&gt;VLOOKUP('Gene Table'!$G$2,'Array Content'!$A$2:$B$3,2,FALSE),IF(CA37&lt;-$BV37,"mutant","WT"),IF(CA37&lt;-VLOOKUP('Gene Table'!$G$2,'Array Content'!$A$2:$B$3,2,FALSE),"Mutant","WT")),"")</f>
        <v>WT</v>
      </c>
      <c r="CP37" s="4" t="str">
        <f>IF(ISNUMBER(CB37), IF($BV37&gt;VLOOKUP('Gene Table'!$G$2,'Array Content'!$A$2:$B$3,2,FALSE),IF(CB37&lt;-$BV37,"mutant","WT"),IF(CB37&lt;-VLOOKUP('Gene Table'!$G$2,'Array Content'!$A$2:$B$3,2,FALSE),"Mutant","WT")),"")</f>
        <v/>
      </c>
      <c r="CQ37" s="4" t="str">
        <f>IF(ISNUMBER(CC37), IF($BV37&gt;VLOOKUP('Gene Table'!$G$2,'Array Content'!$A$2:$B$3,2,FALSE),IF(CC37&lt;-$BV37,"mutant","WT"),IF(CC37&lt;-VLOOKUP('Gene Table'!$G$2,'Array Content'!$A$2:$B$3,2,FALSE),"Mutant","WT")),"")</f>
        <v/>
      </c>
      <c r="CR37" s="4" t="str">
        <f>IF(ISNUMBER(CD37), IF($BV37&gt;VLOOKUP('Gene Table'!$G$2,'Array Content'!$A$2:$B$3,2,FALSE),IF(CD37&lt;-$BV37,"mutant","WT"),IF(CD37&lt;-VLOOKUP('Gene Table'!$G$2,'Array Content'!$A$2:$B$3,2,FALSE),"Mutant","WT")),"")</f>
        <v/>
      </c>
      <c r="CS37" s="4" t="str">
        <f>IF(ISNUMBER(CE37), IF($BV37&gt;VLOOKUP('Gene Table'!$G$2,'Array Content'!$A$2:$B$3,2,FALSE),IF(CE37&lt;-$BV37,"mutant","WT"),IF(CE37&lt;-VLOOKUP('Gene Table'!$G$2,'Array Content'!$A$2:$B$3,2,FALSE),"Mutant","WT")),"")</f>
        <v/>
      </c>
      <c r="CT37" s="4" t="str">
        <f>IF(ISNUMBER(CF37), IF($BV37&gt;VLOOKUP('Gene Table'!$G$2,'Array Content'!$A$2:$B$3,2,FALSE),IF(CF37&lt;-$BV37,"mutant","WT"),IF(CF37&lt;-VLOOKUP('Gene Table'!$G$2,'Array Content'!$A$2:$B$3,2,FALSE),"Mutant","WT")),"")</f>
        <v/>
      </c>
      <c r="CU37" s="4" t="str">
        <f>IF(ISNUMBER(CG37), IF($BV37&gt;VLOOKUP('Gene Table'!$G$2,'Array Content'!$A$2:$B$3,2,FALSE),IF(CG37&lt;-$BV37,"mutant","WT"),IF(CG37&lt;-VLOOKUP('Gene Table'!$G$2,'Array Content'!$A$2:$B$3,2,FALSE),"Mutant","WT")),"")</f>
        <v/>
      </c>
      <c r="CV37" s="4" t="str">
        <f>IF(ISNUMBER(CH37), IF($BV37&gt;VLOOKUP('Gene Table'!$G$2,'Array Content'!$A$2:$B$3,2,FALSE),IF(CH37&lt;-$BV37,"mutant","WT"),IF(CH37&lt;-VLOOKUP('Gene Table'!$G$2,'Array Content'!$A$2:$B$3,2,FALSE),"Mutant","WT")),"")</f>
        <v/>
      </c>
      <c r="CW37" s="4" t="str">
        <f>IF(ISNUMBER(CI37), IF($BV37&gt;VLOOKUP('Gene Table'!$G$2,'Array Content'!$A$2:$B$3,2,FALSE),IF(CI37&lt;-$BV37,"mutant","WT"),IF(CI37&lt;-VLOOKUP('Gene Table'!$G$2,'Array Content'!$A$2:$B$3,2,FALSE),"Mutant","WT")),"")</f>
        <v/>
      </c>
      <c r="CX37" s="4" t="str">
        <f>IF(ISNUMBER(CJ37), IF($BV37&gt;VLOOKUP('Gene Table'!$G$2,'Array Content'!$A$2:$B$3,2,FALSE),IF(CJ37&lt;-$BV37,"mutant","WT"),IF(CJ37&lt;-VLOOKUP('Gene Table'!$G$2,'Array Content'!$A$2:$B$3,2,FALSE),"Mutant","WT")),"")</f>
        <v/>
      </c>
      <c r="CY37" s="4" t="str">
        <f>IF(ISNUMBER(CK37), IF($BV37&gt;VLOOKUP('Gene Table'!$G$2,'Array Content'!$A$2:$B$3,2,FALSE),IF(CK37&lt;-$BV37,"mutant","WT"),IF(CK37&lt;-VLOOKUP('Gene Table'!$G$2,'Array Content'!$A$2:$B$3,2,FALSE),"Mutant","WT")),"")</f>
        <v/>
      </c>
      <c r="DA37" s="4" t="s">
        <v>87</v>
      </c>
      <c r="DB37" s="4">
        <f t="shared" si="55"/>
        <v>-0.53000000000000114</v>
      </c>
      <c r="DC37" s="4">
        <f t="shared" si="56"/>
        <v>0</v>
      </c>
      <c r="DD37" s="4" t="str">
        <f t="shared" si="57"/>
        <v/>
      </c>
      <c r="DE37" s="4" t="str">
        <f t="shared" si="58"/>
        <v/>
      </c>
      <c r="DF37" s="4" t="str">
        <f t="shared" si="59"/>
        <v/>
      </c>
      <c r="DG37" s="4" t="str">
        <f t="shared" si="60"/>
        <v/>
      </c>
      <c r="DH37" s="4" t="str">
        <f t="shared" si="61"/>
        <v/>
      </c>
      <c r="DI37" s="4" t="str">
        <f t="shared" si="62"/>
        <v/>
      </c>
      <c r="DJ37" s="4" t="str">
        <f t="shared" si="63"/>
        <v/>
      </c>
      <c r="DK37" s="4" t="str">
        <f t="shared" si="64"/>
        <v/>
      </c>
      <c r="DL37" s="4" t="str">
        <f t="shared" si="65"/>
        <v/>
      </c>
      <c r="DM37" s="4" t="str">
        <f t="shared" si="66"/>
        <v/>
      </c>
      <c r="DO37" s="4" t="s">
        <v>87</v>
      </c>
      <c r="DP37" s="4" t="str">
        <f>IF(ISNUMBER(DB37), IF($AR37&gt;VLOOKUP('Gene Table'!$G$2,'Array Content'!$A$2:$B$3,2,FALSE),IF(DB37&lt;-$AR37,"mutant","WT"),IF(DB37&lt;-VLOOKUP('Gene Table'!$G$2,'Array Content'!$A$2:$B$3,2,FALSE),"Mutant","WT")),"")</f>
        <v>WT</v>
      </c>
      <c r="DQ37" s="4" t="str">
        <f>IF(ISNUMBER(DC37), IF($AR37&gt;VLOOKUP('Gene Table'!$G$2,'Array Content'!$A$2:$B$3,2,FALSE),IF(DC37&lt;-$AR37,"mutant","WT"),IF(DC37&lt;-VLOOKUP('Gene Table'!$G$2,'Array Content'!$A$2:$B$3,2,FALSE),"Mutant","WT")),"")</f>
        <v>WT</v>
      </c>
      <c r="DR37" s="4" t="str">
        <f>IF(ISNUMBER(DD37), IF($AR37&gt;VLOOKUP('Gene Table'!$G$2,'Array Content'!$A$2:$B$3,2,FALSE),IF(DD37&lt;-$AR37,"mutant","WT"),IF(DD37&lt;-VLOOKUP('Gene Table'!$G$2,'Array Content'!$A$2:$B$3,2,FALSE),"Mutant","WT")),"")</f>
        <v/>
      </c>
      <c r="DS37" s="4" t="str">
        <f>IF(ISNUMBER(DE37), IF($AR37&gt;VLOOKUP('Gene Table'!$G$2,'Array Content'!$A$2:$B$3,2,FALSE),IF(DE37&lt;-$AR37,"mutant","WT"),IF(DE37&lt;-VLOOKUP('Gene Table'!$G$2,'Array Content'!$A$2:$B$3,2,FALSE),"Mutant","WT")),"")</f>
        <v/>
      </c>
      <c r="DT37" s="4" t="str">
        <f>IF(ISNUMBER(DF37), IF($AR37&gt;VLOOKUP('Gene Table'!$G$2,'Array Content'!$A$2:$B$3,2,FALSE),IF(DF37&lt;-$AR37,"mutant","WT"),IF(DF37&lt;-VLOOKUP('Gene Table'!$G$2,'Array Content'!$A$2:$B$3,2,FALSE),"Mutant","WT")),"")</f>
        <v/>
      </c>
      <c r="DU37" s="4" t="str">
        <f>IF(ISNUMBER(DG37), IF($AR37&gt;VLOOKUP('Gene Table'!$G$2,'Array Content'!$A$2:$B$3,2,FALSE),IF(DG37&lt;-$AR37,"mutant","WT"),IF(DG37&lt;-VLOOKUP('Gene Table'!$G$2,'Array Content'!$A$2:$B$3,2,FALSE),"Mutant","WT")),"")</f>
        <v/>
      </c>
      <c r="DV37" s="4" t="str">
        <f>IF(ISNUMBER(DH37), IF($AR37&gt;VLOOKUP('Gene Table'!$G$2,'Array Content'!$A$2:$B$3,2,FALSE),IF(DH37&lt;-$AR37,"mutant","WT"),IF(DH37&lt;-VLOOKUP('Gene Table'!$G$2,'Array Content'!$A$2:$B$3,2,FALSE),"Mutant","WT")),"")</f>
        <v/>
      </c>
      <c r="DW37" s="4" t="str">
        <f>IF(ISNUMBER(DI37), IF($AR37&gt;VLOOKUP('Gene Table'!$G$2,'Array Content'!$A$2:$B$3,2,FALSE),IF(DI37&lt;-$AR37,"mutant","WT"),IF(DI37&lt;-VLOOKUP('Gene Table'!$G$2,'Array Content'!$A$2:$B$3,2,FALSE),"Mutant","WT")),"")</f>
        <v/>
      </c>
      <c r="DX37" s="4" t="str">
        <f>IF(ISNUMBER(DJ37), IF($AR37&gt;VLOOKUP('Gene Table'!$G$2,'Array Content'!$A$2:$B$3,2,FALSE),IF(DJ37&lt;-$AR37,"mutant","WT"),IF(DJ37&lt;-VLOOKUP('Gene Table'!$G$2,'Array Content'!$A$2:$B$3,2,FALSE),"Mutant","WT")),"")</f>
        <v/>
      </c>
      <c r="DY37" s="4" t="str">
        <f>IF(ISNUMBER(DK37), IF($AR37&gt;VLOOKUP('Gene Table'!$G$2,'Array Content'!$A$2:$B$3,2,FALSE),IF(DK37&lt;-$AR37,"mutant","WT"),IF(DK37&lt;-VLOOKUP('Gene Table'!$G$2,'Array Content'!$A$2:$B$3,2,FALSE),"Mutant","WT")),"")</f>
        <v/>
      </c>
      <c r="DZ37" s="4" t="str">
        <f>IF(ISNUMBER(DL37), IF($AR37&gt;VLOOKUP('Gene Table'!$G$2,'Array Content'!$A$2:$B$3,2,FALSE),IF(DL37&lt;-$AR37,"mutant","WT"),IF(DL37&lt;-VLOOKUP('Gene Table'!$G$2,'Array Content'!$A$2:$B$3,2,FALSE),"Mutant","WT")),"")</f>
        <v/>
      </c>
      <c r="EA37" s="4" t="str">
        <f>IF(ISNUMBER(DM37), IF($AR37&gt;VLOOKUP('Gene Table'!$G$2,'Array Content'!$A$2:$B$3,2,FALSE),IF(DM37&lt;-$AR37,"mutant","WT"),IF(DM37&lt;-VLOOKUP('Gene Table'!$G$2,'Array Content'!$A$2:$B$3,2,FALSE),"Mutant","WT")),"")</f>
        <v/>
      </c>
      <c r="EC37" s="4" t="s">
        <v>87</v>
      </c>
      <c r="ED37" s="4" t="str">
        <f>IF('Gene Table'!$D37="copy number",D37,"")</f>
        <v/>
      </c>
      <c r="EE37" s="4" t="str">
        <f>IF('Gene Table'!$D37="copy number",E37,"")</f>
        <v/>
      </c>
      <c r="EF37" s="4" t="str">
        <f>IF('Gene Table'!$D37="copy number",F37,"")</f>
        <v/>
      </c>
      <c r="EG37" s="4" t="str">
        <f>IF('Gene Table'!$D37="copy number",G37,"")</f>
        <v/>
      </c>
      <c r="EH37" s="4" t="str">
        <f>IF('Gene Table'!$D37="copy number",H37,"")</f>
        <v/>
      </c>
      <c r="EI37" s="4" t="str">
        <f>IF('Gene Table'!$D37="copy number",I37,"")</f>
        <v/>
      </c>
      <c r="EJ37" s="4" t="str">
        <f>IF('Gene Table'!$D37="copy number",J37,"")</f>
        <v/>
      </c>
      <c r="EK37" s="4" t="str">
        <f>IF('Gene Table'!$D37="copy number",K37,"")</f>
        <v/>
      </c>
      <c r="EL37" s="4" t="str">
        <f>IF('Gene Table'!$D37="copy number",L37,"")</f>
        <v/>
      </c>
      <c r="EM37" s="4" t="str">
        <f>IF('Gene Table'!$D37="copy number",M37,"")</f>
        <v/>
      </c>
      <c r="EN37" s="4" t="str">
        <f>IF('Gene Table'!$D37="copy number",N37,"")</f>
        <v/>
      </c>
      <c r="EO37" s="4" t="str">
        <f>IF('Gene Table'!$D37="copy number",O37,"")</f>
        <v/>
      </c>
      <c r="EQ37" s="4" t="s">
        <v>87</v>
      </c>
      <c r="ER37" s="4" t="str">
        <f>IF('Gene Table'!$D37="copy number",R37,"")</f>
        <v/>
      </c>
      <c r="ES37" s="4" t="str">
        <f>IF('Gene Table'!$D37="copy number",S37,"")</f>
        <v/>
      </c>
      <c r="ET37" s="4" t="str">
        <f>IF('Gene Table'!$D37="copy number",T37,"")</f>
        <v/>
      </c>
      <c r="EU37" s="4" t="str">
        <f>IF('Gene Table'!$D37="copy number",U37,"")</f>
        <v/>
      </c>
      <c r="EV37" s="4" t="str">
        <f>IF('Gene Table'!$D37="copy number",V37,"")</f>
        <v/>
      </c>
      <c r="EW37" s="4" t="str">
        <f>IF('Gene Table'!$D37="copy number",W37,"")</f>
        <v/>
      </c>
      <c r="EX37" s="4" t="str">
        <f>IF('Gene Table'!$D37="copy number",X37,"")</f>
        <v/>
      </c>
      <c r="EY37" s="4" t="str">
        <f>IF('Gene Table'!$D37="copy number",Y37,"")</f>
        <v/>
      </c>
      <c r="EZ37" s="4" t="str">
        <f>IF('Gene Table'!$D37="copy number",Z37,"")</f>
        <v/>
      </c>
      <c r="FA37" s="4" t="str">
        <f>IF('Gene Table'!$D37="copy number",AA37,"")</f>
        <v/>
      </c>
      <c r="FB37" s="4" t="str">
        <f>IF('Gene Table'!$D37="copy number",AB37,"")</f>
        <v/>
      </c>
      <c r="FC37" s="4" t="str">
        <f>IF('Gene Table'!$D37="copy number",AC37,"")</f>
        <v/>
      </c>
      <c r="FE37" s="4" t="s">
        <v>87</v>
      </c>
      <c r="FF37" s="4" t="str">
        <f>IF('Gene Table'!$C37="SMPC",D37,"")</f>
        <v/>
      </c>
      <c r="FG37" s="4" t="str">
        <f>IF('Gene Table'!$C37="SMPC",E37,"")</f>
        <v/>
      </c>
      <c r="FH37" s="4" t="str">
        <f>IF('Gene Table'!$C37="SMPC",F37,"")</f>
        <v/>
      </c>
      <c r="FI37" s="4" t="str">
        <f>IF('Gene Table'!$C37="SMPC",G37,"")</f>
        <v/>
      </c>
      <c r="FJ37" s="4" t="str">
        <f>IF('Gene Table'!$C37="SMPC",H37,"")</f>
        <v/>
      </c>
      <c r="FK37" s="4" t="str">
        <f>IF('Gene Table'!$C37="SMPC",I37,"")</f>
        <v/>
      </c>
      <c r="FL37" s="4" t="str">
        <f>IF('Gene Table'!$C37="SMPC",J37,"")</f>
        <v/>
      </c>
      <c r="FM37" s="4" t="str">
        <f>IF('Gene Table'!$C37="SMPC",K37,"")</f>
        <v/>
      </c>
      <c r="FN37" s="4" t="str">
        <f>IF('Gene Table'!$C37="SMPC",L37,"")</f>
        <v/>
      </c>
      <c r="FO37" s="4" t="str">
        <f>IF('Gene Table'!$C37="SMPC",M37,"")</f>
        <v/>
      </c>
      <c r="FP37" s="4" t="str">
        <f>IF('Gene Table'!$C37="SMPC",N37,"")</f>
        <v/>
      </c>
      <c r="FQ37" s="4" t="str">
        <f>IF('Gene Table'!$C37="SMPC",O37,"")</f>
        <v/>
      </c>
      <c r="FS37" s="4" t="s">
        <v>87</v>
      </c>
      <c r="FT37" s="4" t="str">
        <f>IF('Gene Table'!$C37="SMPC",R37,"")</f>
        <v/>
      </c>
      <c r="FU37" s="4" t="str">
        <f>IF('Gene Table'!$C37="SMPC",S37,"")</f>
        <v/>
      </c>
      <c r="FV37" s="4" t="str">
        <f>IF('Gene Table'!$C37="SMPC",T37,"")</f>
        <v/>
      </c>
      <c r="FW37" s="4" t="str">
        <f>IF('Gene Table'!$C37="SMPC",U37,"")</f>
        <v/>
      </c>
      <c r="FX37" s="4" t="str">
        <f>IF('Gene Table'!$C37="SMPC",V37,"")</f>
        <v/>
      </c>
      <c r="FY37" s="4" t="str">
        <f>IF('Gene Table'!$C37="SMPC",W37,"")</f>
        <v/>
      </c>
      <c r="FZ37" s="4" t="str">
        <f>IF('Gene Table'!$C37="SMPC",X37,"")</f>
        <v/>
      </c>
      <c r="GA37" s="4" t="str">
        <f>IF('Gene Table'!$C37="SMPC",Y37,"")</f>
        <v/>
      </c>
      <c r="GB37" s="4" t="str">
        <f>IF('Gene Table'!$C37="SMPC",Z37,"")</f>
        <v/>
      </c>
      <c r="GC37" s="4" t="str">
        <f>IF('Gene Table'!$C37="SMPC",AA37,"")</f>
        <v/>
      </c>
      <c r="GD37" s="4" t="str">
        <f>IF('Gene Table'!$C37="SMPC",AB37,"")</f>
        <v/>
      </c>
      <c r="GE37" s="4" t="str">
        <f>IF('Gene Table'!$C37="SMPC",AC37,"")</f>
        <v/>
      </c>
    </row>
    <row r="38" spans="1:187" ht="15" customHeight="1" x14ac:dyDescent="0.25">
      <c r="A38" s="4" t="str">
        <f>'Gene Table'!C38&amp;":"&amp;'Gene Table'!D38</f>
        <v>APC:c.4216C&gt;T</v>
      </c>
      <c r="B38" s="4">
        <f>IF('Gene Table'!$G$5="NO",IF(ISNUMBER(MATCH('Gene Table'!E38,'Array Content'!$M$2:$M$941,0)),VLOOKUP('Gene Table'!E38,'Array Content'!$M$2:$O$941,2,FALSE),35),IF('Gene Table'!$G$5="YES",IF(ISNUMBER(MATCH('Gene Table'!E38,'Array Content'!$M$2:$M$941,0)),VLOOKUP('Gene Table'!E38,'Array Content'!$M$2:$O$941,3,FALSE),35),"OOPS"))</f>
        <v>37</v>
      </c>
      <c r="C38" s="4" t="s">
        <v>90</v>
      </c>
      <c r="D38" s="29">
        <f>IF('Control Sample Data'!D37="","",IF(SUM('Control Sample Data'!D$2:D$97)&gt;10,IF(AND(ISNUMBER('Control Sample Data'!D37),'Control Sample Data'!D37&lt;$B38, 'Control Sample Data'!D37&gt;0),'Control Sample Data'!D37,$B38),""))</f>
        <v>35</v>
      </c>
      <c r="E38" s="29">
        <f>IF('Control Sample Data'!E37="","",IF(SUM('Control Sample Data'!E$2:E$97)&gt;10,IF(AND(ISNUMBER('Control Sample Data'!E37),'Control Sample Data'!E37&lt;$B38, 'Control Sample Data'!E37&gt;0),'Control Sample Data'!E37,$B38),""))</f>
        <v>35</v>
      </c>
      <c r="F38" s="29" t="str">
        <f>IF('Control Sample Data'!F37="","",IF(SUM('Control Sample Data'!F$2:F$97)&gt;10,IF(AND(ISNUMBER('Control Sample Data'!F37),'Control Sample Data'!F37&lt;$B38, 'Control Sample Data'!F37&gt;0),'Control Sample Data'!F37,$B38),""))</f>
        <v/>
      </c>
      <c r="G38" s="29" t="str">
        <f>IF('Control Sample Data'!G37="","",IF(SUM('Control Sample Data'!G$2:G$97)&gt;10,IF(AND(ISNUMBER('Control Sample Data'!G37),'Control Sample Data'!G37&lt;$B38, 'Control Sample Data'!G37&gt;0),'Control Sample Data'!G37,$B38),""))</f>
        <v/>
      </c>
      <c r="H38" s="29" t="str">
        <f>IF('Control Sample Data'!H37="","",IF(SUM('Control Sample Data'!H$2:H$97)&gt;10,IF(AND(ISNUMBER('Control Sample Data'!H37),'Control Sample Data'!H37&lt;$B38, 'Control Sample Data'!H37&gt;0),'Control Sample Data'!H37,$B38),""))</f>
        <v/>
      </c>
      <c r="I38" s="29" t="str">
        <f>IF('Control Sample Data'!I37="","",IF(SUM('Control Sample Data'!I$2:I$97)&gt;10,IF(AND(ISNUMBER('Control Sample Data'!I37),'Control Sample Data'!I37&lt;$B38, 'Control Sample Data'!I37&gt;0),'Control Sample Data'!I37,$B38),""))</f>
        <v/>
      </c>
      <c r="J38" s="29" t="str">
        <f>IF('Control Sample Data'!J37="","",IF(SUM('Control Sample Data'!J$2:J$97)&gt;10,IF(AND(ISNUMBER('Control Sample Data'!J37),'Control Sample Data'!J37&lt;$B38, 'Control Sample Data'!J37&gt;0),'Control Sample Data'!J37,$B38),""))</f>
        <v/>
      </c>
      <c r="K38" s="29" t="str">
        <f>IF('Control Sample Data'!K37="","",IF(SUM('Control Sample Data'!K$2:K$97)&gt;10,IF(AND(ISNUMBER('Control Sample Data'!K37),'Control Sample Data'!K37&lt;$B38, 'Control Sample Data'!K37&gt;0),'Control Sample Data'!K37,$B38),""))</f>
        <v/>
      </c>
      <c r="L38" s="29" t="str">
        <f>IF('Control Sample Data'!L37="","",IF(SUM('Control Sample Data'!L$2:L$97)&gt;10,IF(AND(ISNUMBER('Control Sample Data'!L37),'Control Sample Data'!L37&lt;$B38, 'Control Sample Data'!L37&gt;0),'Control Sample Data'!L37,$B38),""))</f>
        <v/>
      </c>
      <c r="M38" s="29" t="str">
        <f>IF('Control Sample Data'!M37="","",IF(SUM('Control Sample Data'!M$2:M$97)&gt;10,IF(AND(ISNUMBER('Control Sample Data'!M37),'Control Sample Data'!M37&lt;$B38, 'Control Sample Data'!M37&gt;0),'Control Sample Data'!M37,$B38),""))</f>
        <v/>
      </c>
      <c r="N38" s="29" t="str">
        <f>IF('Control Sample Data'!N37="","",IF(SUM('Control Sample Data'!N$2:N$97)&gt;10,IF(AND(ISNUMBER('Control Sample Data'!N37),'Control Sample Data'!N37&lt;$B38, 'Control Sample Data'!N37&gt;0),'Control Sample Data'!N37,$B38),""))</f>
        <v/>
      </c>
      <c r="O38" s="29" t="str">
        <f>IF('Control Sample Data'!O37="","",IF(SUM('Control Sample Data'!O$2:O$97)&gt;10,IF(AND(ISNUMBER('Control Sample Data'!O37),'Control Sample Data'!O37&lt;$B38, 'Control Sample Data'!O37&gt;0),'Control Sample Data'!O37,$B38),""))</f>
        <v/>
      </c>
      <c r="Q38" s="4" t="s">
        <v>90</v>
      </c>
      <c r="R38" s="29">
        <f>IF('Test Sample Data'!D37="","",IF(SUM('Test Sample Data'!D$2:D$97)&gt;10,IF(AND(ISNUMBER('Test Sample Data'!D37),'Test Sample Data'!D37&lt;$B38, 'Test Sample Data'!D37&gt;0),'Test Sample Data'!D37,$B38),""))</f>
        <v>35</v>
      </c>
      <c r="S38" s="29">
        <f>IF('Test Sample Data'!E37="","",IF(SUM('Test Sample Data'!E$2:E$97)&gt;10,IF(AND(ISNUMBER('Test Sample Data'!E37),'Test Sample Data'!E37&lt;$B38, 'Test Sample Data'!E37&gt;0),'Test Sample Data'!E37,$B38),""))</f>
        <v>35</v>
      </c>
      <c r="T38" s="29" t="str">
        <f>IF('Test Sample Data'!F37="","",IF(SUM('Test Sample Data'!F$2:F$97)&gt;10,IF(AND(ISNUMBER('Test Sample Data'!F37),'Test Sample Data'!F37&lt;$B38, 'Test Sample Data'!F37&gt;0),'Test Sample Data'!F37,$B38),""))</f>
        <v/>
      </c>
      <c r="U38" s="29" t="str">
        <f>IF('Test Sample Data'!G37="","",IF(SUM('Test Sample Data'!G$2:G$97)&gt;10,IF(AND(ISNUMBER('Test Sample Data'!G37),'Test Sample Data'!G37&lt;$B38, 'Test Sample Data'!G37&gt;0),'Test Sample Data'!G37,$B38),""))</f>
        <v/>
      </c>
      <c r="V38" s="29" t="str">
        <f>IF('Test Sample Data'!H37="","",IF(SUM('Test Sample Data'!H$2:H$97)&gt;10,IF(AND(ISNUMBER('Test Sample Data'!H37),'Test Sample Data'!H37&lt;$B38, 'Test Sample Data'!H37&gt;0),'Test Sample Data'!H37,$B38),""))</f>
        <v/>
      </c>
      <c r="W38" s="29" t="str">
        <f>IF('Test Sample Data'!I37="","",IF(SUM('Test Sample Data'!I$2:I$97)&gt;10,IF(AND(ISNUMBER('Test Sample Data'!I37),'Test Sample Data'!I37&lt;$B38, 'Test Sample Data'!I37&gt;0),'Test Sample Data'!I37,$B38),""))</f>
        <v/>
      </c>
      <c r="X38" s="29" t="str">
        <f>IF('Test Sample Data'!J37="","",IF(SUM('Test Sample Data'!J$2:J$97)&gt;10,IF(AND(ISNUMBER('Test Sample Data'!J37),'Test Sample Data'!J37&lt;$B38, 'Test Sample Data'!J37&gt;0),'Test Sample Data'!J37,$B38),""))</f>
        <v/>
      </c>
      <c r="Y38" s="29" t="str">
        <f>IF('Test Sample Data'!K37="","",IF(SUM('Test Sample Data'!K$2:K$97)&gt;10,IF(AND(ISNUMBER('Test Sample Data'!K37),'Test Sample Data'!K37&lt;$B38, 'Test Sample Data'!K37&gt;0),'Test Sample Data'!K37,$B38),""))</f>
        <v/>
      </c>
      <c r="Z38" s="29" t="str">
        <f>IF('Test Sample Data'!L37="","",IF(SUM('Test Sample Data'!L$2:L$97)&gt;10,IF(AND(ISNUMBER('Test Sample Data'!L37),'Test Sample Data'!L37&lt;$B38, 'Test Sample Data'!L37&gt;0),'Test Sample Data'!L37,$B38),""))</f>
        <v/>
      </c>
      <c r="AA38" s="29" t="str">
        <f>IF('Test Sample Data'!M37="","",IF(SUM('Test Sample Data'!M$2:M$97)&gt;10,IF(AND(ISNUMBER('Test Sample Data'!M37),'Test Sample Data'!M37&lt;$B38, 'Test Sample Data'!M37&gt;0),'Test Sample Data'!M37,$B38),""))</f>
        <v/>
      </c>
      <c r="AB38" s="29" t="str">
        <f>IF('Test Sample Data'!N37="","",IF(SUM('Test Sample Data'!N$2:N$97)&gt;10,IF(AND(ISNUMBER('Test Sample Data'!N37),'Test Sample Data'!N37&lt;$B38, 'Test Sample Data'!N37&gt;0),'Test Sample Data'!N37,$B38),""))</f>
        <v/>
      </c>
      <c r="AC38" s="29" t="str">
        <f>IF('Test Sample Data'!O37="","",IF(SUM('Test Sample Data'!O$2:O$97)&gt;10,IF(AND(ISNUMBER('Test Sample Data'!O37),'Test Sample Data'!O37&lt;$B38, 'Test Sample Data'!O37&gt;0),'Test Sample Data'!O37,$B38),""))</f>
        <v/>
      </c>
      <c r="AE38" s="4" t="s">
        <v>90</v>
      </c>
      <c r="AF38" s="4">
        <f t="shared" si="3"/>
        <v>9</v>
      </c>
      <c r="AG38" s="4">
        <f t="shared" si="4"/>
        <v>9</v>
      </c>
      <c r="AH38" s="4" t="str">
        <f t="shared" si="5"/>
        <v/>
      </c>
      <c r="AI38" s="4" t="str">
        <f t="shared" si="6"/>
        <v/>
      </c>
      <c r="AJ38" s="4" t="str">
        <f t="shared" si="7"/>
        <v/>
      </c>
      <c r="AK38" s="4" t="str">
        <f t="shared" si="8"/>
        <v/>
      </c>
      <c r="AL38" s="4" t="str">
        <f t="shared" si="9"/>
        <v/>
      </c>
      <c r="AM38" s="4" t="str">
        <f t="shared" si="10"/>
        <v/>
      </c>
      <c r="AN38" s="4" t="str">
        <f t="shared" si="11"/>
        <v/>
      </c>
      <c r="AO38" s="4" t="str">
        <f t="shared" si="12"/>
        <v/>
      </c>
      <c r="AP38" s="4" t="str">
        <f t="shared" si="13"/>
        <v/>
      </c>
      <c r="AQ38" s="4" t="str">
        <f t="shared" si="14"/>
        <v/>
      </c>
      <c r="AR38" s="4">
        <f t="shared" si="15"/>
        <v>0</v>
      </c>
      <c r="AS38" s="4">
        <f t="shared" si="16"/>
        <v>9</v>
      </c>
      <c r="AU38" s="4" t="s">
        <v>90</v>
      </c>
      <c r="AV38" s="4">
        <f t="shared" si="17"/>
        <v>8.4699999999999989</v>
      </c>
      <c r="AW38" s="4">
        <f t="shared" si="18"/>
        <v>9</v>
      </c>
      <c r="AX38" s="4" t="str">
        <f t="shared" si="19"/>
        <v/>
      </c>
      <c r="AY38" s="4" t="str">
        <f t="shared" si="20"/>
        <v/>
      </c>
      <c r="AZ38" s="4" t="str">
        <f t="shared" si="21"/>
        <v/>
      </c>
      <c r="BA38" s="4" t="str">
        <f t="shared" si="22"/>
        <v/>
      </c>
      <c r="BB38" s="4" t="str">
        <f t="shared" si="23"/>
        <v/>
      </c>
      <c r="BC38" s="4" t="str">
        <f t="shared" si="24"/>
        <v/>
      </c>
      <c r="BD38" s="4" t="str">
        <f t="shared" si="25"/>
        <v/>
      </c>
      <c r="BE38" s="4" t="str">
        <f t="shared" si="26"/>
        <v/>
      </c>
      <c r="BF38" s="4" t="str">
        <f t="shared" si="27"/>
        <v/>
      </c>
      <c r="BG38" s="4" t="str">
        <f t="shared" si="28"/>
        <v/>
      </c>
      <c r="BI38" s="4" t="s">
        <v>90</v>
      </c>
      <c r="BJ38" s="4">
        <f t="shared" si="29"/>
        <v>8.4699999999999989</v>
      </c>
      <c r="BK38" s="4">
        <f t="shared" si="30"/>
        <v>9</v>
      </c>
      <c r="BL38" s="4" t="str">
        <f t="shared" si="31"/>
        <v/>
      </c>
      <c r="BM38" s="4" t="str">
        <f t="shared" si="32"/>
        <v/>
      </c>
      <c r="BN38" s="4" t="str">
        <f t="shared" si="33"/>
        <v/>
      </c>
      <c r="BO38" s="4" t="str">
        <f t="shared" si="34"/>
        <v/>
      </c>
      <c r="BP38" s="4" t="str">
        <f t="shared" si="35"/>
        <v/>
      </c>
      <c r="BQ38" s="4" t="str">
        <f t="shared" si="36"/>
        <v/>
      </c>
      <c r="BR38" s="4" t="str">
        <f t="shared" si="37"/>
        <v/>
      </c>
      <c r="BS38" s="4" t="str">
        <f t="shared" si="38"/>
        <v/>
      </c>
      <c r="BT38" s="4" t="str">
        <f t="shared" si="39"/>
        <v/>
      </c>
      <c r="BU38" s="4" t="str">
        <f t="shared" si="40"/>
        <v/>
      </c>
      <c r="BV38" s="4">
        <f t="shared" si="41"/>
        <v>1.1200000000000001</v>
      </c>
      <c r="BW38" s="4">
        <f t="shared" si="42"/>
        <v>8.74</v>
      </c>
      <c r="BY38" s="4" t="s">
        <v>90</v>
      </c>
      <c r="BZ38" s="4">
        <f t="shared" si="43"/>
        <v>-0.27000000000000135</v>
      </c>
      <c r="CA38" s="4">
        <f t="shared" si="44"/>
        <v>0.25999999999999979</v>
      </c>
      <c r="CB38" s="4" t="str">
        <f t="shared" si="45"/>
        <v/>
      </c>
      <c r="CC38" s="4" t="str">
        <f t="shared" si="46"/>
        <v/>
      </c>
      <c r="CD38" s="4" t="str">
        <f t="shared" si="47"/>
        <v/>
      </c>
      <c r="CE38" s="4" t="str">
        <f t="shared" si="48"/>
        <v/>
      </c>
      <c r="CF38" s="4" t="str">
        <f t="shared" si="49"/>
        <v/>
      </c>
      <c r="CG38" s="4" t="str">
        <f t="shared" si="50"/>
        <v/>
      </c>
      <c r="CH38" s="4" t="str">
        <f t="shared" si="51"/>
        <v/>
      </c>
      <c r="CI38" s="4" t="str">
        <f t="shared" si="52"/>
        <v/>
      </c>
      <c r="CJ38" s="4" t="str">
        <f t="shared" si="53"/>
        <v/>
      </c>
      <c r="CK38" s="4" t="str">
        <f t="shared" si="54"/>
        <v/>
      </c>
      <c r="CM38" s="4" t="s">
        <v>90</v>
      </c>
      <c r="CN38" s="4" t="str">
        <f>IF(ISNUMBER(BZ38), IF($BV38&gt;VLOOKUP('Gene Table'!$G$2,'Array Content'!$A$2:$B$3,2,FALSE),IF(BZ38&lt;-$BV38,"mutant","WT"),IF(BZ38&lt;-VLOOKUP('Gene Table'!$G$2,'Array Content'!$A$2:$B$3,2,FALSE),"Mutant","WT")),"")</f>
        <v>WT</v>
      </c>
      <c r="CO38" s="4" t="str">
        <f>IF(ISNUMBER(CA38), IF($BV38&gt;VLOOKUP('Gene Table'!$G$2,'Array Content'!$A$2:$B$3,2,FALSE),IF(CA38&lt;-$BV38,"mutant","WT"),IF(CA38&lt;-VLOOKUP('Gene Table'!$G$2,'Array Content'!$A$2:$B$3,2,FALSE),"Mutant","WT")),"")</f>
        <v>WT</v>
      </c>
      <c r="CP38" s="4" t="str">
        <f>IF(ISNUMBER(CB38), IF($BV38&gt;VLOOKUP('Gene Table'!$G$2,'Array Content'!$A$2:$B$3,2,FALSE),IF(CB38&lt;-$BV38,"mutant","WT"),IF(CB38&lt;-VLOOKUP('Gene Table'!$G$2,'Array Content'!$A$2:$B$3,2,FALSE),"Mutant","WT")),"")</f>
        <v/>
      </c>
      <c r="CQ38" s="4" t="str">
        <f>IF(ISNUMBER(CC38), IF($BV38&gt;VLOOKUP('Gene Table'!$G$2,'Array Content'!$A$2:$B$3,2,FALSE),IF(CC38&lt;-$BV38,"mutant","WT"),IF(CC38&lt;-VLOOKUP('Gene Table'!$G$2,'Array Content'!$A$2:$B$3,2,FALSE),"Mutant","WT")),"")</f>
        <v/>
      </c>
      <c r="CR38" s="4" t="str">
        <f>IF(ISNUMBER(CD38), IF($BV38&gt;VLOOKUP('Gene Table'!$G$2,'Array Content'!$A$2:$B$3,2,FALSE),IF(CD38&lt;-$BV38,"mutant","WT"),IF(CD38&lt;-VLOOKUP('Gene Table'!$G$2,'Array Content'!$A$2:$B$3,2,FALSE),"Mutant","WT")),"")</f>
        <v/>
      </c>
      <c r="CS38" s="4" t="str">
        <f>IF(ISNUMBER(CE38), IF($BV38&gt;VLOOKUP('Gene Table'!$G$2,'Array Content'!$A$2:$B$3,2,FALSE),IF(CE38&lt;-$BV38,"mutant","WT"),IF(CE38&lt;-VLOOKUP('Gene Table'!$G$2,'Array Content'!$A$2:$B$3,2,FALSE),"Mutant","WT")),"")</f>
        <v/>
      </c>
      <c r="CT38" s="4" t="str">
        <f>IF(ISNUMBER(CF38), IF($BV38&gt;VLOOKUP('Gene Table'!$G$2,'Array Content'!$A$2:$B$3,2,FALSE),IF(CF38&lt;-$BV38,"mutant","WT"),IF(CF38&lt;-VLOOKUP('Gene Table'!$G$2,'Array Content'!$A$2:$B$3,2,FALSE),"Mutant","WT")),"")</f>
        <v/>
      </c>
      <c r="CU38" s="4" t="str">
        <f>IF(ISNUMBER(CG38), IF($BV38&gt;VLOOKUP('Gene Table'!$G$2,'Array Content'!$A$2:$B$3,2,FALSE),IF(CG38&lt;-$BV38,"mutant","WT"),IF(CG38&lt;-VLOOKUP('Gene Table'!$G$2,'Array Content'!$A$2:$B$3,2,FALSE),"Mutant","WT")),"")</f>
        <v/>
      </c>
      <c r="CV38" s="4" t="str">
        <f>IF(ISNUMBER(CH38), IF($BV38&gt;VLOOKUP('Gene Table'!$G$2,'Array Content'!$A$2:$B$3,2,FALSE),IF(CH38&lt;-$BV38,"mutant","WT"),IF(CH38&lt;-VLOOKUP('Gene Table'!$G$2,'Array Content'!$A$2:$B$3,2,FALSE),"Mutant","WT")),"")</f>
        <v/>
      </c>
      <c r="CW38" s="4" t="str">
        <f>IF(ISNUMBER(CI38), IF($BV38&gt;VLOOKUP('Gene Table'!$G$2,'Array Content'!$A$2:$B$3,2,FALSE),IF(CI38&lt;-$BV38,"mutant","WT"),IF(CI38&lt;-VLOOKUP('Gene Table'!$G$2,'Array Content'!$A$2:$B$3,2,FALSE),"Mutant","WT")),"")</f>
        <v/>
      </c>
      <c r="CX38" s="4" t="str">
        <f>IF(ISNUMBER(CJ38), IF($BV38&gt;VLOOKUP('Gene Table'!$G$2,'Array Content'!$A$2:$B$3,2,FALSE),IF(CJ38&lt;-$BV38,"mutant","WT"),IF(CJ38&lt;-VLOOKUP('Gene Table'!$G$2,'Array Content'!$A$2:$B$3,2,FALSE),"Mutant","WT")),"")</f>
        <v/>
      </c>
      <c r="CY38" s="4" t="str">
        <f>IF(ISNUMBER(CK38), IF($BV38&gt;VLOOKUP('Gene Table'!$G$2,'Array Content'!$A$2:$B$3,2,FALSE),IF(CK38&lt;-$BV38,"mutant","WT"),IF(CK38&lt;-VLOOKUP('Gene Table'!$G$2,'Array Content'!$A$2:$B$3,2,FALSE),"Mutant","WT")),"")</f>
        <v/>
      </c>
      <c r="DA38" s="4" t="s">
        <v>90</v>
      </c>
      <c r="DB38" s="4">
        <f t="shared" si="55"/>
        <v>-0.53000000000000114</v>
      </c>
      <c r="DC38" s="4">
        <f t="shared" si="56"/>
        <v>0</v>
      </c>
      <c r="DD38" s="4" t="str">
        <f t="shared" si="57"/>
        <v/>
      </c>
      <c r="DE38" s="4" t="str">
        <f t="shared" si="58"/>
        <v/>
      </c>
      <c r="DF38" s="4" t="str">
        <f t="shared" si="59"/>
        <v/>
      </c>
      <c r="DG38" s="4" t="str">
        <f t="shared" si="60"/>
        <v/>
      </c>
      <c r="DH38" s="4" t="str">
        <f t="shared" si="61"/>
        <v/>
      </c>
      <c r="DI38" s="4" t="str">
        <f t="shared" si="62"/>
        <v/>
      </c>
      <c r="DJ38" s="4" t="str">
        <f t="shared" si="63"/>
        <v/>
      </c>
      <c r="DK38" s="4" t="str">
        <f t="shared" si="64"/>
        <v/>
      </c>
      <c r="DL38" s="4" t="str">
        <f t="shared" si="65"/>
        <v/>
      </c>
      <c r="DM38" s="4" t="str">
        <f t="shared" si="66"/>
        <v/>
      </c>
      <c r="DO38" s="4" t="s">
        <v>90</v>
      </c>
      <c r="DP38" s="4" t="str">
        <f>IF(ISNUMBER(DB38), IF($AR38&gt;VLOOKUP('Gene Table'!$G$2,'Array Content'!$A$2:$B$3,2,FALSE),IF(DB38&lt;-$AR38,"mutant","WT"),IF(DB38&lt;-VLOOKUP('Gene Table'!$G$2,'Array Content'!$A$2:$B$3,2,FALSE),"Mutant","WT")),"")</f>
        <v>WT</v>
      </c>
      <c r="DQ38" s="4" t="str">
        <f>IF(ISNUMBER(DC38), IF($AR38&gt;VLOOKUP('Gene Table'!$G$2,'Array Content'!$A$2:$B$3,2,FALSE),IF(DC38&lt;-$AR38,"mutant","WT"),IF(DC38&lt;-VLOOKUP('Gene Table'!$G$2,'Array Content'!$A$2:$B$3,2,FALSE),"Mutant","WT")),"")</f>
        <v>WT</v>
      </c>
      <c r="DR38" s="4" t="str">
        <f>IF(ISNUMBER(DD38), IF($AR38&gt;VLOOKUP('Gene Table'!$G$2,'Array Content'!$A$2:$B$3,2,FALSE),IF(DD38&lt;-$AR38,"mutant","WT"),IF(DD38&lt;-VLOOKUP('Gene Table'!$G$2,'Array Content'!$A$2:$B$3,2,FALSE),"Mutant","WT")),"")</f>
        <v/>
      </c>
      <c r="DS38" s="4" t="str">
        <f>IF(ISNUMBER(DE38), IF($AR38&gt;VLOOKUP('Gene Table'!$G$2,'Array Content'!$A$2:$B$3,2,FALSE),IF(DE38&lt;-$AR38,"mutant","WT"),IF(DE38&lt;-VLOOKUP('Gene Table'!$G$2,'Array Content'!$A$2:$B$3,2,FALSE),"Mutant","WT")),"")</f>
        <v/>
      </c>
      <c r="DT38" s="4" t="str">
        <f>IF(ISNUMBER(DF38), IF($AR38&gt;VLOOKUP('Gene Table'!$G$2,'Array Content'!$A$2:$B$3,2,FALSE),IF(DF38&lt;-$AR38,"mutant","WT"),IF(DF38&lt;-VLOOKUP('Gene Table'!$G$2,'Array Content'!$A$2:$B$3,2,FALSE),"Mutant","WT")),"")</f>
        <v/>
      </c>
      <c r="DU38" s="4" t="str">
        <f>IF(ISNUMBER(DG38), IF($AR38&gt;VLOOKUP('Gene Table'!$G$2,'Array Content'!$A$2:$B$3,2,FALSE),IF(DG38&lt;-$AR38,"mutant","WT"),IF(DG38&lt;-VLOOKUP('Gene Table'!$G$2,'Array Content'!$A$2:$B$3,2,FALSE),"Mutant","WT")),"")</f>
        <v/>
      </c>
      <c r="DV38" s="4" t="str">
        <f>IF(ISNUMBER(DH38), IF($AR38&gt;VLOOKUP('Gene Table'!$G$2,'Array Content'!$A$2:$B$3,2,FALSE),IF(DH38&lt;-$AR38,"mutant","WT"),IF(DH38&lt;-VLOOKUP('Gene Table'!$G$2,'Array Content'!$A$2:$B$3,2,FALSE),"Mutant","WT")),"")</f>
        <v/>
      </c>
      <c r="DW38" s="4" t="str">
        <f>IF(ISNUMBER(DI38), IF($AR38&gt;VLOOKUP('Gene Table'!$G$2,'Array Content'!$A$2:$B$3,2,FALSE),IF(DI38&lt;-$AR38,"mutant","WT"),IF(DI38&lt;-VLOOKUP('Gene Table'!$G$2,'Array Content'!$A$2:$B$3,2,FALSE),"Mutant","WT")),"")</f>
        <v/>
      </c>
      <c r="DX38" s="4" t="str">
        <f>IF(ISNUMBER(DJ38), IF($AR38&gt;VLOOKUP('Gene Table'!$G$2,'Array Content'!$A$2:$B$3,2,FALSE),IF(DJ38&lt;-$AR38,"mutant","WT"),IF(DJ38&lt;-VLOOKUP('Gene Table'!$G$2,'Array Content'!$A$2:$B$3,2,FALSE),"Mutant","WT")),"")</f>
        <v/>
      </c>
      <c r="DY38" s="4" t="str">
        <f>IF(ISNUMBER(DK38), IF($AR38&gt;VLOOKUP('Gene Table'!$G$2,'Array Content'!$A$2:$B$3,2,FALSE),IF(DK38&lt;-$AR38,"mutant","WT"),IF(DK38&lt;-VLOOKUP('Gene Table'!$G$2,'Array Content'!$A$2:$B$3,2,FALSE),"Mutant","WT")),"")</f>
        <v/>
      </c>
      <c r="DZ38" s="4" t="str">
        <f>IF(ISNUMBER(DL38), IF($AR38&gt;VLOOKUP('Gene Table'!$G$2,'Array Content'!$A$2:$B$3,2,FALSE),IF(DL38&lt;-$AR38,"mutant","WT"),IF(DL38&lt;-VLOOKUP('Gene Table'!$G$2,'Array Content'!$A$2:$B$3,2,FALSE),"Mutant","WT")),"")</f>
        <v/>
      </c>
      <c r="EA38" s="4" t="str">
        <f>IF(ISNUMBER(DM38), IF($AR38&gt;VLOOKUP('Gene Table'!$G$2,'Array Content'!$A$2:$B$3,2,FALSE),IF(DM38&lt;-$AR38,"mutant","WT"),IF(DM38&lt;-VLOOKUP('Gene Table'!$G$2,'Array Content'!$A$2:$B$3,2,FALSE),"Mutant","WT")),"")</f>
        <v/>
      </c>
      <c r="EC38" s="4" t="s">
        <v>90</v>
      </c>
      <c r="ED38" s="4" t="str">
        <f>IF('Gene Table'!$D38="copy number",D38,"")</f>
        <v/>
      </c>
      <c r="EE38" s="4" t="str">
        <f>IF('Gene Table'!$D38="copy number",E38,"")</f>
        <v/>
      </c>
      <c r="EF38" s="4" t="str">
        <f>IF('Gene Table'!$D38="copy number",F38,"")</f>
        <v/>
      </c>
      <c r="EG38" s="4" t="str">
        <f>IF('Gene Table'!$D38="copy number",G38,"")</f>
        <v/>
      </c>
      <c r="EH38" s="4" t="str">
        <f>IF('Gene Table'!$D38="copy number",H38,"")</f>
        <v/>
      </c>
      <c r="EI38" s="4" t="str">
        <f>IF('Gene Table'!$D38="copy number",I38,"")</f>
        <v/>
      </c>
      <c r="EJ38" s="4" t="str">
        <f>IF('Gene Table'!$D38="copy number",J38,"")</f>
        <v/>
      </c>
      <c r="EK38" s="4" t="str">
        <f>IF('Gene Table'!$D38="copy number",K38,"")</f>
        <v/>
      </c>
      <c r="EL38" s="4" t="str">
        <f>IF('Gene Table'!$D38="copy number",L38,"")</f>
        <v/>
      </c>
      <c r="EM38" s="4" t="str">
        <f>IF('Gene Table'!$D38="copy number",M38,"")</f>
        <v/>
      </c>
      <c r="EN38" s="4" t="str">
        <f>IF('Gene Table'!$D38="copy number",N38,"")</f>
        <v/>
      </c>
      <c r="EO38" s="4" t="str">
        <f>IF('Gene Table'!$D38="copy number",O38,"")</f>
        <v/>
      </c>
      <c r="EQ38" s="4" t="s">
        <v>90</v>
      </c>
      <c r="ER38" s="4" t="str">
        <f>IF('Gene Table'!$D38="copy number",R38,"")</f>
        <v/>
      </c>
      <c r="ES38" s="4" t="str">
        <f>IF('Gene Table'!$D38="copy number",S38,"")</f>
        <v/>
      </c>
      <c r="ET38" s="4" t="str">
        <f>IF('Gene Table'!$D38="copy number",T38,"")</f>
        <v/>
      </c>
      <c r="EU38" s="4" t="str">
        <f>IF('Gene Table'!$D38="copy number",U38,"")</f>
        <v/>
      </c>
      <c r="EV38" s="4" t="str">
        <f>IF('Gene Table'!$D38="copy number",V38,"")</f>
        <v/>
      </c>
      <c r="EW38" s="4" t="str">
        <f>IF('Gene Table'!$D38="copy number",W38,"")</f>
        <v/>
      </c>
      <c r="EX38" s="4" t="str">
        <f>IF('Gene Table'!$D38="copy number",X38,"")</f>
        <v/>
      </c>
      <c r="EY38" s="4" t="str">
        <f>IF('Gene Table'!$D38="copy number",Y38,"")</f>
        <v/>
      </c>
      <c r="EZ38" s="4" t="str">
        <f>IF('Gene Table'!$D38="copy number",Z38,"")</f>
        <v/>
      </c>
      <c r="FA38" s="4" t="str">
        <f>IF('Gene Table'!$D38="copy number",AA38,"")</f>
        <v/>
      </c>
      <c r="FB38" s="4" t="str">
        <f>IF('Gene Table'!$D38="copy number",AB38,"")</f>
        <v/>
      </c>
      <c r="FC38" s="4" t="str">
        <f>IF('Gene Table'!$D38="copy number",AC38,"")</f>
        <v/>
      </c>
      <c r="FE38" s="4" t="s">
        <v>90</v>
      </c>
      <c r="FF38" s="4" t="str">
        <f>IF('Gene Table'!$C38="SMPC",D38,"")</f>
        <v/>
      </c>
      <c r="FG38" s="4" t="str">
        <f>IF('Gene Table'!$C38="SMPC",E38,"")</f>
        <v/>
      </c>
      <c r="FH38" s="4" t="str">
        <f>IF('Gene Table'!$C38="SMPC",F38,"")</f>
        <v/>
      </c>
      <c r="FI38" s="4" t="str">
        <f>IF('Gene Table'!$C38="SMPC",G38,"")</f>
        <v/>
      </c>
      <c r="FJ38" s="4" t="str">
        <f>IF('Gene Table'!$C38="SMPC",H38,"")</f>
        <v/>
      </c>
      <c r="FK38" s="4" t="str">
        <f>IF('Gene Table'!$C38="SMPC",I38,"")</f>
        <v/>
      </c>
      <c r="FL38" s="4" t="str">
        <f>IF('Gene Table'!$C38="SMPC",J38,"")</f>
        <v/>
      </c>
      <c r="FM38" s="4" t="str">
        <f>IF('Gene Table'!$C38="SMPC",K38,"")</f>
        <v/>
      </c>
      <c r="FN38" s="4" t="str">
        <f>IF('Gene Table'!$C38="SMPC",L38,"")</f>
        <v/>
      </c>
      <c r="FO38" s="4" t="str">
        <f>IF('Gene Table'!$C38="SMPC",M38,"")</f>
        <v/>
      </c>
      <c r="FP38" s="4" t="str">
        <f>IF('Gene Table'!$C38="SMPC",N38,"")</f>
        <v/>
      </c>
      <c r="FQ38" s="4" t="str">
        <f>IF('Gene Table'!$C38="SMPC",O38,"")</f>
        <v/>
      </c>
      <c r="FS38" s="4" t="s">
        <v>90</v>
      </c>
      <c r="FT38" s="4" t="str">
        <f>IF('Gene Table'!$C38="SMPC",R38,"")</f>
        <v/>
      </c>
      <c r="FU38" s="4" t="str">
        <f>IF('Gene Table'!$C38="SMPC",S38,"")</f>
        <v/>
      </c>
      <c r="FV38" s="4" t="str">
        <f>IF('Gene Table'!$C38="SMPC",T38,"")</f>
        <v/>
      </c>
      <c r="FW38" s="4" t="str">
        <f>IF('Gene Table'!$C38="SMPC",U38,"")</f>
        <v/>
      </c>
      <c r="FX38" s="4" t="str">
        <f>IF('Gene Table'!$C38="SMPC",V38,"")</f>
        <v/>
      </c>
      <c r="FY38" s="4" t="str">
        <f>IF('Gene Table'!$C38="SMPC",W38,"")</f>
        <v/>
      </c>
      <c r="FZ38" s="4" t="str">
        <f>IF('Gene Table'!$C38="SMPC",X38,"")</f>
        <v/>
      </c>
      <c r="GA38" s="4" t="str">
        <f>IF('Gene Table'!$C38="SMPC",Y38,"")</f>
        <v/>
      </c>
      <c r="GB38" s="4" t="str">
        <f>IF('Gene Table'!$C38="SMPC",Z38,"")</f>
        <v/>
      </c>
      <c r="GC38" s="4" t="str">
        <f>IF('Gene Table'!$C38="SMPC",AA38,"")</f>
        <v/>
      </c>
      <c r="GD38" s="4" t="str">
        <f>IF('Gene Table'!$C38="SMPC",AB38,"")</f>
        <v/>
      </c>
      <c r="GE38" s="4" t="str">
        <f>IF('Gene Table'!$C38="SMPC",AC38,"")</f>
        <v/>
      </c>
    </row>
    <row r="39" spans="1:187" ht="15" customHeight="1" x14ac:dyDescent="0.25">
      <c r="A39" s="4" t="str">
        <f>'Gene Table'!C39&amp;":"&amp;'Gene Table'!D39</f>
        <v>APC:c.4219_4220delAG</v>
      </c>
      <c r="B39" s="4">
        <f>IF('Gene Table'!$G$5="NO",IF(ISNUMBER(MATCH('Gene Table'!E39,'Array Content'!$M$2:$M$941,0)),VLOOKUP('Gene Table'!E39,'Array Content'!$M$2:$O$941,2,FALSE),35),IF('Gene Table'!$G$5="YES",IF(ISNUMBER(MATCH('Gene Table'!E39,'Array Content'!$M$2:$M$941,0)),VLOOKUP('Gene Table'!E39,'Array Content'!$M$2:$O$941,3,FALSE),35),"OOPS"))</f>
        <v>37</v>
      </c>
      <c r="C39" s="4" t="s">
        <v>4768</v>
      </c>
      <c r="D39" s="29">
        <f>IF('Control Sample Data'!D38="","",IF(SUM('Control Sample Data'!D$2:D$97)&gt;10,IF(AND(ISNUMBER('Control Sample Data'!D38),'Control Sample Data'!D38&lt;$B39, 'Control Sample Data'!D38&gt;0),'Control Sample Data'!D38,$B39),""))</f>
        <v>35</v>
      </c>
      <c r="E39" s="29">
        <f>IF('Control Sample Data'!E38="","",IF(SUM('Control Sample Data'!E$2:E$97)&gt;10,IF(AND(ISNUMBER('Control Sample Data'!E38),'Control Sample Data'!E38&lt;$B39, 'Control Sample Data'!E38&gt;0),'Control Sample Data'!E38,$B39),""))</f>
        <v>35</v>
      </c>
      <c r="F39" s="29" t="str">
        <f>IF('Control Sample Data'!F38="","",IF(SUM('Control Sample Data'!F$2:F$97)&gt;10,IF(AND(ISNUMBER('Control Sample Data'!F38),'Control Sample Data'!F38&lt;$B39, 'Control Sample Data'!F38&gt;0),'Control Sample Data'!F38,$B39),""))</f>
        <v/>
      </c>
      <c r="G39" s="29" t="str">
        <f>IF('Control Sample Data'!G38="","",IF(SUM('Control Sample Data'!G$2:G$97)&gt;10,IF(AND(ISNUMBER('Control Sample Data'!G38),'Control Sample Data'!G38&lt;$B39, 'Control Sample Data'!G38&gt;0),'Control Sample Data'!G38,$B39),""))</f>
        <v/>
      </c>
      <c r="H39" s="29" t="str">
        <f>IF('Control Sample Data'!H38="","",IF(SUM('Control Sample Data'!H$2:H$97)&gt;10,IF(AND(ISNUMBER('Control Sample Data'!H38),'Control Sample Data'!H38&lt;$B39, 'Control Sample Data'!H38&gt;0),'Control Sample Data'!H38,$B39),""))</f>
        <v/>
      </c>
      <c r="I39" s="29" t="str">
        <f>IF('Control Sample Data'!I38="","",IF(SUM('Control Sample Data'!I$2:I$97)&gt;10,IF(AND(ISNUMBER('Control Sample Data'!I38),'Control Sample Data'!I38&lt;$B39, 'Control Sample Data'!I38&gt;0),'Control Sample Data'!I38,$B39),""))</f>
        <v/>
      </c>
      <c r="J39" s="29" t="str">
        <f>IF('Control Sample Data'!J38="","",IF(SUM('Control Sample Data'!J$2:J$97)&gt;10,IF(AND(ISNUMBER('Control Sample Data'!J38),'Control Sample Data'!J38&lt;$B39, 'Control Sample Data'!J38&gt;0),'Control Sample Data'!J38,$B39),""))</f>
        <v/>
      </c>
      <c r="K39" s="29" t="str">
        <f>IF('Control Sample Data'!K38="","",IF(SUM('Control Sample Data'!K$2:K$97)&gt;10,IF(AND(ISNUMBER('Control Sample Data'!K38),'Control Sample Data'!K38&lt;$B39, 'Control Sample Data'!K38&gt;0),'Control Sample Data'!K38,$B39),""))</f>
        <v/>
      </c>
      <c r="L39" s="29" t="str">
        <f>IF('Control Sample Data'!L38="","",IF(SUM('Control Sample Data'!L$2:L$97)&gt;10,IF(AND(ISNUMBER('Control Sample Data'!L38),'Control Sample Data'!L38&lt;$B39, 'Control Sample Data'!L38&gt;0),'Control Sample Data'!L38,$B39),""))</f>
        <v/>
      </c>
      <c r="M39" s="29" t="str">
        <f>IF('Control Sample Data'!M38="","",IF(SUM('Control Sample Data'!M$2:M$97)&gt;10,IF(AND(ISNUMBER('Control Sample Data'!M38),'Control Sample Data'!M38&lt;$B39, 'Control Sample Data'!M38&gt;0),'Control Sample Data'!M38,$B39),""))</f>
        <v/>
      </c>
      <c r="N39" s="29" t="str">
        <f>IF('Control Sample Data'!N38="","",IF(SUM('Control Sample Data'!N$2:N$97)&gt;10,IF(AND(ISNUMBER('Control Sample Data'!N38),'Control Sample Data'!N38&lt;$B39, 'Control Sample Data'!N38&gt;0),'Control Sample Data'!N38,$B39),""))</f>
        <v/>
      </c>
      <c r="O39" s="29" t="str">
        <f>IF('Control Sample Data'!O38="","",IF(SUM('Control Sample Data'!O$2:O$97)&gt;10,IF(AND(ISNUMBER('Control Sample Data'!O38),'Control Sample Data'!O38&lt;$B39, 'Control Sample Data'!O38&gt;0),'Control Sample Data'!O38,$B39),""))</f>
        <v/>
      </c>
      <c r="Q39" s="4" t="s">
        <v>4768</v>
      </c>
      <c r="R39" s="29">
        <f>IF('Test Sample Data'!D38="","",IF(SUM('Test Sample Data'!D$2:D$97)&gt;10,IF(AND(ISNUMBER('Test Sample Data'!D38),'Test Sample Data'!D38&lt;$B39, 'Test Sample Data'!D38&gt;0),'Test Sample Data'!D38,$B39),""))</f>
        <v>33.700000000000003</v>
      </c>
      <c r="S39" s="29">
        <f>IF('Test Sample Data'!E38="","",IF(SUM('Test Sample Data'!E$2:E$97)&gt;10,IF(AND(ISNUMBER('Test Sample Data'!E38),'Test Sample Data'!E38&lt;$B39, 'Test Sample Data'!E38&gt;0),'Test Sample Data'!E38,$B39),""))</f>
        <v>35</v>
      </c>
      <c r="T39" s="29" t="str">
        <f>IF('Test Sample Data'!F38="","",IF(SUM('Test Sample Data'!F$2:F$97)&gt;10,IF(AND(ISNUMBER('Test Sample Data'!F38),'Test Sample Data'!F38&lt;$B39, 'Test Sample Data'!F38&gt;0),'Test Sample Data'!F38,$B39),""))</f>
        <v/>
      </c>
      <c r="U39" s="29" t="str">
        <f>IF('Test Sample Data'!G38="","",IF(SUM('Test Sample Data'!G$2:G$97)&gt;10,IF(AND(ISNUMBER('Test Sample Data'!G38),'Test Sample Data'!G38&lt;$B39, 'Test Sample Data'!G38&gt;0),'Test Sample Data'!G38,$B39),""))</f>
        <v/>
      </c>
      <c r="V39" s="29" t="str">
        <f>IF('Test Sample Data'!H38="","",IF(SUM('Test Sample Data'!H$2:H$97)&gt;10,IF(AND(ISNUMBER('Test Sample Data'!H38),'Test Sample Data'!H38&lt;$B39, 'Test Sample Data'!H38&gt;0),'Test Sample Data'!H38,$B39),""))</f>
        <v/>
      </c>
      <c r="W39" s="29" t="str">
        <f>IF('Test Sample Data'!I38="","",IF(SUM('Test Sample Data'!I$2:I$97)&gt;10,IF(AND(ISNUMBER('Test Sample Data'!I38),'Test Sample Data'!I38&lt;$B39, 'Test Sample Data'!I38&gt;0),'Test Sample Data'!I38,$B39),""))</f>
        <v/>
      </c>
      <c r="X39" s="29" t="str">
        <f>IF('Test Sample Data'!J38="","",IF(SUM('Test Sample Data'!J$2:J$97)&gt;10,IF(AND(ISNUMBER('Test Sample Data'!J38),'Test Sample Data'!J38&lt;$B39, 'Test Sample Data'!J38&gt;0),'Test Sample Data'!J38,$B39),""))</f>
        <v/>
      </c>
      <c r="Y39" s="29" t="str">
        <f>IF('Test Sample Data'!K38="","",IF(SUM('Test Sample Data'!K$2:K$97)&gt;10,IF(AND(ISNUMBER('Test Sample Data'!K38),'Test Sample Data'!K38&lt;$B39, 'Test Sample Data'!K38&gt;0),'Test Sample Data'!K38,$B39),""))</f>
        <v/>
      </c>
      <c r="Z39" s="29" t="str">
        <f>IF('Test Sample Data'!L38="","",IF(SUM('Test Sample Data'!L$2:L$97)&gt;10,IF(AND(ISNUMBER('Test Sample Data'!L38),'Test Sample Data'!L38&lt;$B39, 'Test Sample Data'!L38&gt;0),'Test Sample Data'!L38,$B39),""))</f>
        <v/>
      </c>
      <c r="AA39" s="29" t="str">
        <f>IF('Test Sample Data'!M38="","",IF(SUM('Test Sample Data'!M$2:M$97)&gt;10,IF(AND(ISNUMBER('Test Sample Data'!M38),'Test Sample Data'!M38&lt;$B39, 'Test Sample Data'!M38&gt;0),'Test Sample Data'!M38,$B39),""))</f>
        <v/>
      </c>
      <c r="AB39" s="29" t="str">
        <f>IF('Test Sample Data'!N38="","",IF(SUM('Test Sample Data'!N$2:N$97)&gt;10,IF(AND(ISNUMBER('Test Sample Data'!N38),'Test Sample Data'!N38&lt;$B39, 'Test Sample Data'!N38&gt;0),'Test Sample Data'!N38,$B39),""))</f>
        <v/>
      </c>
      <c r="AC39" s="29" t="str">
        <f>IF('Test Sample Data'!O38="","",IF(SUM('Test Sample Data'!O$2:O$97)&gt;10,IF(AND(ISNUMBER('Test Sample Data'!O38),'Test Sample Data'!O38&lt;$B39, 'Test Sample Data'!O38&gt;0),'Test Sample Data'!O38,$B39),""))</f>
        <v/>
      </c>
      <c r="AE39" s="4" t="s">
        <v>4768</v>
      </c>
      <c r="AF39" s="4">
        <f t="shared" si="3"/>
        <v>9</v>
      </c>
      <c r="AG39" s="4">
        <f t="shared" si="4"/>
        <v>9</v>
      </c>
      <c r="AH39" s="4" t="str">
        <f t="shared" si="5"/>
        <v/>
      </c>
      <c r="AI39" s="4" t="str">
        <f t="shared" si="6"/>
        <v/>
      </c>
      <c r="AJ39" s="4" t="str">
        <f t="shared" si="7"/>
        <v/>
      </c>
      <c r="AK39" s="4" t="str">
        <f t="shared" si="8"/>
        <v/>
      </c>
      <c r="AL39" s="4" t="str">
        <f t="shared" si="9"/>
        <v/>
      </c>
      <c r="AM39" s="4" t="str">
        <f t="shared" si="10"/>
        <v/>
      </c>
      <c r="AN39" s="4" t="str">
        <f t="shared" si="11"/>
        <v/>
      </c>
      <c r="AO39" s="4" t="str">
        <f t="shared" si="12"/>
        <v/>
      </c>
      <c r="AP39" s="4" t="str">
        <f t="shared" si="13"/>
        <v/>
      </c>
      <c r="AQ39" s="4" t="str">
        <f t="shared" si="14"/>
        <v/>
      </c>
      <c r="AR39" s="4">
        <f t="shared" si="15"/>
        <v>0</v>
      </c>
      <c r="AS39" s="4">
        <f t="shared" si="16"/>
        <v>9</v>
      </c>
      <c r="AU39" s="4" t="s">
        <v>4768</v>
      </c>
      <c r="AV39" s="4">
        <f t="shared" si="17"/>
        <v>7.1700000000000017</v>
      </c>
      <c r="AW39" s="4">
        <f t="shared" si="18"/>
        <v>9</v>
      </c>
      <c r="AX39" s="4" t="str">
        <f t="shared" si="19"/>
        <v/>
      </c>
      <c r="AY39" s="4" t="str">
        <f t="shared" si="20"/>
        <v/>
      </c>
      <c r="AZ39" s="4" t="str">
        <f t="shared" si="21"/>
        <v/>
      </c>
      <c r="BA39" s="4" t="str">
        <f t="shared" si="22"/>
        <v/>
      </c>
      <c r="BB39" s="4" t="str">
        <f t="shared" si="23"/>
        <v/>
      </c>
      <c r="BC39" s="4" t="str">
        <f t="shared" si="24"/>
        <v/>
      </c>
      <c r="BD39" s="4" t="str">
        <f t="shared" si="25"/>
        <v/>
      </c>
      <c r="BE39" s="4" t="str">
        <f t="shared" si="26"/>
        <v/>
      </c>
      <c r="BF39" s="4" t="str">
        <f t="shared" si="27"/>
        <v/>
      </c>
      <c r="BG39" s="4" t="str">
        <f t="shared" si="28"/>
        <v/>
      </c>
      <c r="BI39" s="4" t="s">
        <v>4768</v>
      </c>
      <c r="BJ39" s="4" t="str">
        <f t="shared" si="29"/>
        <v/>
      </c>
      <c r="BK39" s="4">
        <f t="shared" si="30"/>
        <v>9</v>
      </c>
      <c r="BL39" s="4" t="str">
        <f t="shared" si="31"/>
        <v/>
      </c>
      <c r="BM39" s="4" t="str">
        <f t="shared" si="32"/>
        <v/>
      </c>
      <c r="BN39" s="4" t="str">
        <f t="shared" si="33"/>
        <v/>
      </c>
      <c r="BO39" s="4" t="str">
        <f t="shared" si="34"/>
        <v/>
      </c>
      <c r="BP39" s="4" t="str">
        <f t="shared" si="35"/>
        <v/>
      </c>
      <c r="BQ39" s="4" t="str">
        <f t="shared" si="36"/>
        <v/>
      </c>
      <c r="BR39" s="4" t="str">
        <f t="shared" si="37"/>
        <v/>
      </c>
      <c r="BS39" s="4" t="str">
        <f t="shared" si="38"/>
        <v/>
      </c>
      <c r="BT39" s="4" t="str">
        <f t="shared" si="39"/>
        <v/>
      </c>
      <c r="BU39" s="4" t="str">
        <f t="shared" si="40"/>
        <v/>
      </c>
      <c r="BV39" s="4">
        <f t="shared" si="41"/>
        <v>0</v>
      </c>
      <c r="BW39" s="4">
        <f t="shared" si="42"/>
        <v>9</v>
      </c>
      <c r="BY39" s="4" t="s">
        <v>4768</v>
      </c>
      <c r="BZ39" s="4">
        <f t="shared" si="43"/>
        <v>-1.8299999999999983</v>
      </c>
      <c r="CA39" s="4">
        <f t="shared" si="44"/>
        <v>0</v>
      </c>
      <c r="CB39" s="4" t="str">
        <f t="shared" si="45"/>
        <v/>
      </c>
      <c r="CC39" s="4" t="str">
        <f t="shared" si="46"/>
        <v/>
      </c>
      <c r="CD39" s="4" t="str">
        <f t="shared" si="47"/>
        <v/>
      </c>
      <c r="CE39" s="4" t="str">
        <f t="shared" si="48"/>
        <v/>
      </c>
      <c r="CF39" s="4" t="str">
        <f t="shared" si="49"/>
        <v/>
      </c>
      <c r="CG39" s="4" t="str">
        <f t="shared" si="50"/>
        <v/>
      </c>
      <c r="CH39" s="4" t="str">
        <f t="shared" si="51"/>
        <v/>
      </c>
      <c r="CI39" s="4" t="str">
        <f t="shared" si="52"/>
        <v/>
      </c>
      <c r="CJ39" s="4" t="str">
        <f t="shared" si="53"/>
        <v/>
      </c>
      <c r="CK39" s="4" t="str">
        <f t="shared" si="54"/>
        <v/>
      </c>
      <c r="CM39" s="4" t="s">
        <v>4768</v>
      </c>
      <c r="CN39" s="4" t="str">
        <f>IF(ISNUMBER(BZ39), IF($BV39&gt;VLOOKUP('Gene Table'!$G$2,'Array Content'!$A$2:$B$3,2,FALSE),IF(BZ39&lt;-$BV39,"mutant","WT"),IF(BZ39&lt;-VLOOKUP('Gene Table'!$G$2,'Array Content'!$A$2:$B$3,2,FALSE),"Mutant","WT")),"")</f>
        <v>WT</v>
      </c>
      <c r="CO39" s="4" t="str">
        <f>IF(ISNUMBER(CA39), IF($BV39&gt;VLOOKUP('Gene Table'!$G$2,'Array Content'!$A$2:$B$3,2,FALSE),IF(CA39&lt;-$BV39,"mutant","WT"),IF(CA39&lt;-VLOOKUP('Gene Table'!$G$2,'Array Content'!$A$2:$B$3,2,FALSE),"Mutant","WT")),"")</f>
        <v>WT</v>
      </c>
      <c r="CP39" s="4" t="str">
        <f>IF(ISNUMBER(CB39), IF($BV39&gt;VLOOKUP('Gene Table'!$G$2,'Array Content'!$A$2:$B$3,2,FALSE),IF(CB39&lt;-$BV39,"mutant","WT"),IF(CB39&lt;-VLOOKUP('Gene Table'!$G$2,'Array Content'!$A$2:$B$3,2,FALSE),"Mutant","WT")),"")</f>
        <v/>
      </c>
      <c r="CQ39" s="4" t="str">
        <f>IF(ISNUMBER(CC39), IF($BV39&gt;VLOOKUP('Gene Table'!$G$2,'Array Content'!$A$2:$B$3,2,FALSE),IF(CC39&lt;-$BV39,"mutant","WT"),IF(CC39&lt;-VLOOKUP('Gene Table'!$G$2,'Array Content'!$A$2:$B$3,2,FALSE),"Mutant","WT")),"")</f>
        <v/>
      </c>
      <c r="CR39" s="4" t="str">
        <f>IF(ISNUMBER(CD39), IF($BV39&gt;VLOOKUP('Gene Table'!$G$2,'Array Content'!$A$2:$B$3,2,FALSE),IF(CD39&lt;-$BV39,"mutant","WT"),IF(CD39&lt;-VLOOKUP('Gene Table'!$G$2,'Array Content'!$A$2:$B$3,2,FALSE),"Mutant","WT")),"")</f>
        <v/>
      </c>
      <c r="CS39" s="4" t="str">
        <f>IF(ISNUMBER(CE39), IF($BV39&gt;VLOOKUP('Gene Table'!$G$2,'Array Content'!$A$2:$B$3,2,FALSE),IF(CE39&lt;-$BV39,"mutant","WT"),IF(CE39&lt;-VLOOKUP('Gene Table'!$G$2,'Array Content'!$A$2:$B$3,2,FALSE),"Mutant","WT")),"")</f>
        <v/>
      </c>
      <c r="CT39" s="4" t="str">
        <f>IF(ISNUMBER(CF39), IF($BV39&gt;VLOOKUP('Gene Table'!$G$2,'Array Content'!$A$2:$B$3,2,FALSE),IF(CF39&lt;-$BV39,"mutant","WT"),IF(CF39&lt;-VLOOKUP('Gene Table'!$G$2,'Array Content'!$A$2:$B$3,2,FALSE),"Mutant","WT")),"")</f>
        <v/>
      </c>
      <c r="CU39" s="4" t="str">
        <f>IF(ISNUMBER(CG39), IF($BV39&gt;VLOOKUP('Gene Table'!$G$2,'Array Content'!$A$2:$B$3,2,FALSE),IF(CG39&lt;-$BV39,"mutant","WT"),IF(CG39&lt;-VLOOKUP('Gene Table'!$G$2,'Array Content'!$A$2:$B$3,2,FALSE),"Mutant","WT")),"")</f>
        <v/>
      </c>
      <c r="CV39" s="4" t="str">
        <f>IF(ISNUMBER(CH39), IF($BV39&gt;VLOOKUP('Gene Table'!$G$2,'Array Content'!$A$2:$B$3,2,FALSE),IF(CH39&lt;-$BV39,"mutant","WT"),IF(CH39&lt;-VLOOKUP('Gene Table'!$G$2,'Array Content'!$A$2:$B$3,2,FALSE),"Mutant","WT")),"")</f>
        <v/>
      </c>
      <c r="CW39" s="4" t="str">
        <f>IF(ISNUMBER(CI39), IF($BV39&gt;VLOOKUP('Gene Table'!$G$2,'Array Content'!$A$2:$B$3,2,FALSE),IF(CI39&lt;-$BV39,"mutant","WT"),IF(CI39&lt;-VLOOKUP('Gene Table'!$G$2,'Array Content'!$A$2:$B$3,2,FALSE),"Mutant","WT")),"")</f>
        <v/>
      </c>
      <c r="CX39" s="4" t="str">
        <f>IF(ISNUMBER(CJ39), IF($BV39&gt;VLOOKUP('Gene Table'!$G$2,'Array Content'!$A$2:$B$3,2,FALSE),IF(CJ39&lt;-$BV39,"mutant","WT"),IF(CJ39&lt;-VLOOKUP('Gene Table'!$G$2,'Array Content'!$A$2:$B$3,2,FALSE),"Mutant","WT")),"")</f>
        <v/>
      </c>
      <c r="CY39" s="4" t="str">
        <f>IF(ISNUMBER(CK39), IF($BV39&gt;VLOOKUP('Gene Table'!$G$2,'Array Content'!$A$2:$B$3,2,FALSE),IF(CK39&lt;-$BV39,"mutant","WT"),IF(CK39&lt;-VLOOKUP('Gene Table'!$G$2,'Array Content'!$A$2:$B$3,2,FALSE),"Mutant","WT")),"")</f>
        <v/>
      </c>
      <c r="DA39" s="4" t="s">
        <v>4768</v>
      </c>
      <c r="DB39" s="4">
        <f t="shared" si="55"/>
        <v>-1.8299999999999983</v>
      </c>
      <c r="DC39" s="4">
        <f t="shared" si="56"/>
        <v>0</v>
      </c>
      <c r="DD39" s="4" t="str">
        <f t="shared" si="57"/>
        <v/>
      </c>
      <c r="DE39" s="4" t="str">
        <f t="shared" si="58"/>
        <v/>
      </c>
      <c r="DF39" s="4" t="str">
        <f t="shared" si="59"/>
        <v/>
      </c>
      <c r="DG39" s="4" t="str">
        <f t="shared" si="60"/>
        <v/>
      </c>
      <c r="DH39" s="4" t="str">
        <f t="shared" si="61"/>
        <v/>
      </c>
      <c r="DI39" s="4" t="str">
        <f t="shared" si="62"/>
        <v/>
      </c>
      <c r="DJ39" s="4" t="str">
        <f t="shared" si="63"/>
        <v/>
      </c>
      <c r="DK39" s="4" t="str">
        <f t="shared" si="64"/>
        <v/>
      </c>
      <c r="DL39" s="4" t="str">
        <f t="shared" si="65"/>
        <v/>
      </c>
      <c r="DM39" s="4" t="str">
        <f t="shared" si="66"/>
        <v/>
      </c>
      <c r="DO39" s="4" t="s">
        <v>4768</v>
      </c>
      <c r="DP39" s="4" t="str">
        <f>IF(ISNUMBER(DB39), IF($AR39&gt;VLOOKUP('Gene Table'!$G$2,'Array Content'!$A$2:$B$3,2,FALSE),IF(DB39&lt;-$AR39,"mutant","WT"),IF(DB39&lt;-VLOOKUP('Gene Table'!$G$2,'Array Content'!$A$2:$B$3,2,FALSE),"Mutant","WT")),"")</f>
        <v>WT</v>
      </c>
      <c r="DQ39" s="4" t="str">
        <f>IF(ISNUMBER(DC39), IF($AR39&gt;VLOOKUP('Gene Table'!$G$2,'Array Content'!$A$2:$B$3,2,FALSE),IF(DC39&lt;-$AR39,"mutant","WT"),IF(DC39&lt;-VLOOKUP('Gene Table'!$G$2,'Array Content'!$A$2:$B$3,2,FALSE),"Mutant","WT")),"")</f>
        <v>WT</v>
      </c>
      <c r="DR39" s="4" t="str">
        <f>IF(ISNUMBER(DD39), IF($AR39&gt;VLOOKUP('Gene Table'!$G$2,'Array Content'!$A$2:$B$3,2,FALSE),IF(DD39&lt;-$AR39,"mutant","WT"),IF(DD39&lt;-VLOOKUP('Gene Table'!$G$2,'Array Content'!$A$2:$B$3,2,FALSE),"Mutant","WT")),"")</f>
        <v/>
      </c>
      <c r="DS39" s="4" t="str">
        <f>IF(ISNUMBER(DE39), IF($AR39&gt;VLOOKUP('Gene Table'!$G$2,'Array Content'!$A$2:$B$3,2,FALSE),IF(DE39&lt;-$AR39,"mutant","WT"),IF(DE39&lt;-VLOOKUP('Gene Table'!$G$2,'Array Content'!$A$2:$B$3,2,FALSE),"Mutant","WT")),"")</f>
        <v/>
      </c>
      <c r="DT39" s="4" t="str">
        <f>IF(ISNUMBER(DF39), IF($AR39&gt;VLOOKUP('Gene Table'!$G$2,'Array Content'!$A$2:$B$3,2,FALSE),IF(DF39&lt;-$AR39,"mutant","WT"),IF(DF39&lt;-VLOOKUP('Gene Table'!$G$2,'Array Content'!$A$2:$B$3,2,FALSE),"Mutant","WT")),"")</f>
        <v/>
      </c>
      <c r="DU39" s="4" t="str">
        <f>IF(ISNUMBER(DG39), IF($AR39&gt;VLOOKUP('Gene Table'!$G$2,'Array Content'!$A$2:$B$3,2,FALSE),IF(DG39&lt;-$AR39,"mutant","WT"),IF(DG39&lt;-VLOOKUP('Gene Table'!$G$2,'Array Content'!$A$2:$B$3,2,FALSE),"Mutant","WT")),"")</f>
        <v/>
      </c>
      <c r="DV39" s="4" t="str">
        <f>IF(ISNUMBER(DH39), IF($AR39&gt;VLOOKUP('Gene Table'!$G$2,'Array Content'!$A$2:$B$3,2,FALSE),IF(DH39&lt;-$AR39,"mutant","WT"),IF(DH39&lt;-VLOOKUP('Gene Table'!$G$2,'Array Content'!$A$2:$B$3,2,FALSE),"Mutant","WT")),"")</f>
        <v/>
      </c>
      <c r="DW39" s="4" t="str">
        <f>IF(ISNUMBER(DI39), IF($AR39&gt;VLOOKUP('Gene Table'!$G$2,'Array Content'!$A$2:$B$3,2,FALSE),IF(DI39&lt;-$AR39,"mutant","WT"),IF(DI39&lt;-VLOOKUP('Gene Table'!$G$2,'Array Content'!$A$2:$B$3,2,FALSE),"Mutant","WT")),"")</f>
        <v/>
      </c>
      <c r="DX39" s="4" t="str">
        <f>IF(ISNUMBER(DJ39), IF($AR39&gt;VLOOKUP('Gene Table'!$G$2,'Array Content'!$A$2:$B$3,2,FALSE),IF(DJ39&lt;-$AR39,"mutant","WT"),IF(DJ39&lt;-VLOOKUP('Gene Table'!$G$2,'Array Content'!$A$2:$B$3,2,FALSE),"Mutant","WT")),"")</f>
        <v/>
      </c>
      <c r="DY39" s="4" t="str">
        <f>IF(ISNUMBER(DK39), IF($AR39&gt;VLOOKUP('Gene Table'!$G$2,'Array Content'!$A$2:$B$3,2,FALSE),IF(DK39&lt;-$AR39,"mutant","WT"),IF(DK39&lt;-VLOOKUP('Gene Table'!$G$2,'Array Content'!$A$2:$B$3,2,FALSE),"Mutant","WT")),"")</f>
        <v/>
      </c>
      <c r="DZ39" s="4" t="str">
        <f>IF(ISNUMBER(DL39), IF($AR39&gt;VLOOKUP('Gene Table'!$G$2,'Array Content'!$A$2:$B$3,2,FALSE),IF(DL39&lt;-$AR39,"mutant","WT"),IF(DL39&lt;-VLOOKUP('Gene Table'!$G$2,'Array Content'!$A$2:$B$3,2,FALSE),"Mutant","WT")),"")</f>
        <v/>
      </c>
      <c r="EA39" s="4" t="str">
        <f>IF(ISNUMBER(DM39), IF($AR39&gt;VLOOKUP('Gene Table'!$G$2,'Array Content'!$A$2:$B$3,2,FALSE),IF(DM39&lt;-$AR39,"mutant","WT"),IF(DM39&lt;-VLOOKUP('Gene Table'!$G$2,'Array Content'!$A$2:$B$3,2,FALSE),"Mutant","WT")),"")</f>
        <v/>
      </c>
      <c r="EC39" s="4" t="s">
        <v>4768</v>
      </c>
      <c r="ED39" s="4" t="str">
        <f>IF('Gene Table'!$D39="copy number",D39,"")</f>
        <v/>
      </c>
      <c r="EE39" s="4" t="str">
        <f>IF('Gene Table'!$D39="copy number",E39,"")</f>
        <v/>
      </c>
      <c r="EF39" s="4" t="str">
        <f>IF('Gene Table'!$D39="copy number",F39,"")</f>
        <v/>
      </c>
      <c r="EG39" s="4" t="str">
        <f>IF('Gene Table'!$D39="copy number",G39,"")</f>
        <v/>
      </c>
      <c r="EH39" s="4" t="str">
        <f>IF('Gene Table'!$D39="copy number",H39,"")</f>
        <v/>
      </c>
      <c r="EI39" s="4" t="str">
        <f>IF('Gene Table'!$D39="copy number",I39,"")</f>
        <v/>
      </c>
      <c r="EJ39" s="4" t="str">
        <f>IF('Gene Table'!$D39="copy number",J39,"")</f>
        <v/>
      </c>
      <c r="EK39" s="4" t="str">
        <f>IF('Gene Table'!$D39="copy number",K39,"")</f>
        <v/>
      </c>
      <c r="EL39" s="4" t="str">
        <f>IF('Gene Table'!$D39="copy number",L39,"")</f>
        <v/>
      </c>
      <c r="EM39" s="4" t="str">
        <f>IF('Gene Table'!$D39="copy number",M39,"")</f>
        <v/>
      </c>
      <c r="EN39" s="4" t="str">
        <f>IF('Gene Table'!$D39="copy number",N39,"")</f>
        <v/>
      </c>
      <c r="EO39" s="4" t="str">
        <f>IF('Gene Table'!$D39="copy number",O39,"")</f>
        <v/>
      </c>
      <c r="EQ39" s="4" t="s">
        <v>4768</v>
      </c>
      <c r="ER39" s="4" t="str">
        <f>IF('Gene Table'!$D39="copy number",R39,"")</f>
        <v/>
      </c>
      <c r="ES39" s="4" t="str">
        <f>IF('Gene Table'!$D39="copy number",S39,"")</f>
        <v/>
      </c>
      <c r="ET39" s="4" t="str">
        <f>IF('Gene Table'!$D39="copy number",T39,"")</f>
        <v/>
      </c>
      <c r="EU39" s="4" t="str">
        <f>IF('Gene Table'!$D39="copy number",U39,"")</f>
        <v/>
      </c>
      <c r="EV39" s="4" t="str">
        <f>IF('Gene Table'!$D39="copy number",V39,"")</f>
        <v/>
      </c>
      <c r="EW39" s="4" t="str">
        <f>IF('Gene Table'!$D39="copy number",W39,"")</f>
        <v/>
      </c>
      <c r="EX39" s="4" t="str">
        <f>IF('Gene Table'!$D39="copy number",X39,"")</f>
        <v/>
      </c>
      <c r="EY39" s="4" t="str">
        <f>IF('Gene Table'!$D39="copy number",Y39,"")</f>
        <v/>
      </c>
      <c r="EZ39" s="4" t="str">
        <f>IF('Gene Table'!$D39="copy number",Z39,"")</f>
        <v/>
      </c>
      <c r="FA39" s="4" t="str">
        <f>IF('Gene Table'!$D39="copy number",AA39,"")</f>
        <v/>
      </c>
      <c r="FB39" s="4" t="str">
        <f>IF('Gene Table'!$D39="copy number",AB39,"")</f>
        <v/>
      </c>
      <c r="FC39" s="4" t="str">
        <f>IF('Gene Table'!$D39="copy number",AC39,"")</f>
        <v/>
      </c>
      <c r="FE39" s="4" t="s">
        <v>4768</v>
      </c>
      <c r="FF39" s="4" t="str">
        <f>IF('Gene Table'!$C39="SMPC",D39,"")</f>
        <v/>
      </c>
      <c r="FG39" s="4" t="str">
        <f>IF('Gene Table'!$C39="SMPC",E39,"")</f>
        <v/>
      </c>
      <c r="FH39" s="4" t="str">
        <f>IF('Gene Table'!$C39="SMPC",F39,"")</f>
        <v/>
      </c>
      <c r="FI39" s="4" t="str">
        <f>IF('Gene Table'!$C39="SMPC",G39,"")</f>
        <v/>
      </c>
      <c r="FJ39" s="4" t="str">
        <f>IF('Gene Table'!$C39="SMPC",H39,"")</f>
        <v/>
      </c>
      <c r="FK39" s="4" t="str">
        <f>IF('Gene Table'!$C39="SMPC",I39,"")</f>
        <v/>
      </c>
      <c r="FL39" s="4" t="str">
        <f>IF('Gene Table'!$C39="SMPC",J39,"")</f>
        <v/>
      </c>
      <c r="FM39" s="4" t="str">
        <f>IF('Gene Table'!$C39="SMPC",K39,"")</f>
        <v/>
      </c>
      <c r="FN39" s="4" t="str">
        <f>IF('Gene Table'!$C39="SMPC",L39,"")</f>
        <v/>
      </c>
      <c r="FO39" s="4" t="str">
        <f>IF('Gene Table'!$C39="SMPC",M39,"")</f>
        <v/>
      </c>
      <c r="FP39" s="4" t="str">
        <f>IF('Gene Table'!$C39="SMPC",N39,"")</f>
        <v/>
      </c>
      <c r="FQ39" s="4" t="str">
        <f>IF('Gene Table'!$C39="SMPC",O39,"")</f>
        <v/>
      </c>
      <c r="FS39" s="4" t="s">
        <v>4768</v>
      </c>
      <c r="FT39" s="4" t="str">
        <f>IF('Gene Table'!$C39="SMPC",R39,"")</f>
        <v/>
      </c>
      <c r="FU39" s="4" t="str">
        <f>IF('Gene Table'!$C39="SMPC",S39,"")</f>
        <v/>
      </c>
      <c r="FV39" s="4" t="str">
        <f>IF('Gene Table'!$C39="SMPC",T39,"")</f>
        <v/>
      </c>
      <c r="FW39" s="4" t="str">
        <f>IF('Gene Table'!$C39="SMPC",U39,"")</f>
        <v/>
      </c>
      <c r="FX39" s="4" t="str">
        <f>IF('Gene Table'!$C39="SMPC",V39,"")</f>
        <v/>
      </c>
      <c r="FY39" s="4" t="str">
        <f>IF('Gene Table'!$C39="SMPC",W39,"")</f>
        <v/>
      </c>
      <c r="FZ39" s="4" t="str">
        <f>IF('Gene Table'!$C39="SMPC",X39,"")</f>
        <v/>
      </c>
      <c r="GA39" s="4" t="str">
        <f>IF('Gene Table'!$C39="SMPC",Y39,"")</f>
        <v/>
      </c>
      <c r="GB39" s="4" t="str">
        <f>IF('Gene Table'!$C39="SMPC",Z39,"")</f>
        <v/>
      </c>
      <c r="GC39" s="4" t="str">
        <f>IF('Gene Table'!$C39="SMPC",AA39,"")</f>
        <v/>
      </c>
      <c r="GD39" s="4" t="str">
        <f>IF('Gene Table'!$C39="SMPC",AB39,"")</f>
        <v/>
      </c>
      <c r="GE39" s="4" t="str">
        <f>IF('Gene Table'!$C39="SMPC",AC39,"")</f>
        <v/>
      </c>
    </row>
    <row r="40" spans="1:187" ht="15" customHeight="1" x14ac:dyDescent="0.25">
      <c r="A40" s="4" t="str">
        <f>'Gene Table'!C40&amp;":"&amp;'Gene Table'!D40</f>
        <v>APC:c.4222G&gt;T</v>
      </c>
      <c r="B40" s="4">
        <f>IF('Gene Table'!$G$5="NO",IF(ISNUMBER(MATCH('Gene Table'!E40,'Array Content'!$M$2:$M$941,0)),VLOOKUP('Gene Table'!E40,'Array Content'!$M$2:$O$941,2,FALSE),35),IF('Gene Table'!$G$5="YES",IF(ISNUMBER(MATCH('Gene Table'!E40,'Array Content'!$M$2:$M$941,0)),VLOOKUP('Gene Table'!E40,'Array Content'!$M$2:$O$941,3,FALSE),35),"OOPS"))</f>
        <v>36</v>
      </c>
      <c r="C40" s="4" t="s">
        <v>4769</v>
      </c>
      <c r="D40" s="29">
        <f>IF('Control Sample Data'!D39="","",IF(SUM('Control Sample Data'!D$2:D$97)&gt;10,IF(AND(ISNUMBER('Control Sample Data'!D39),'Control Sample Data'!D39&lt;$B40, 'Control Sample Data'!D39&gt;0),'Control Sample Data'!D39,$B40),""))</f>
        <v>35</v>
      </c>
      <c r="E40" s="29">
        <f>IF('Control Sample Data'!E39="","",IF(SUM('Control Sample Data'!E$2:E$97)&gt;10,IF(AND(ISNUMBER('Control Sample Data'!E39),'Control Sample Data'!E39&lt;$B40, 'Control Sample Data'!E39&gt;0),'Control Sample Data'!E39,$B40),""))</f>
        <v>35</v>
      </c>
      <c r="F40" s="29" t="str">
        <f>IF('Control Sample Data'!F39="","",IF(SUM('Control Sample Data'!F$2:F$97)&gt;10,IF(AND(ISNUMBER('Control Sample Data'!F39),'Control Sample Data'!F39&lt;$B40, 'Control Sample Data'!F39&gt;0),'Control Sample Data'!F39,$B40),""))</f>
        <v/>
      </c>
      <c r="G40" s="29" t="str">
        <f>IF('Control Sample Data'!G39="","",IF(SUM('Control Sample Data'!G$2:G$97)&gt;10,IF(AND(ISNUMBER('Control Sample Data'!G39),'Control Sample Data'!G39&lt;$B40, 'Control Sample Data'!G39&gt;0),'Control Sample Data'!G39,$B40),""))</f>
        <v/>
      </c>
      <c r="H40" s="29" t="str">
        <f>IF('Control Sample Data'!H39="","",IF(SUM('Control Sample Data'!H$2:H$97)&gt;10,IF(AND(ISNUMBER('Control Sample Data'!H39),'Control Sample Data'!H39&lt;$B40, 'Control Sample Data'!H39&gt;0),'Control Sample Data'!H39,$B40),""))</f>
        <v/>
      </c>
      <c r="I40" s="29" t="str">
        <f>IF('Control Sample Data'!I39="","",IF(SUM('Control Sample Data'!I$2:I$97)&gt;10,IF(AND(ISNUMBER('Control Sample Data'!I39),'Control Sample Data'!I39&lt;$B40, 'Control Sample Data'!I39&gt;0),'Control Sample Data'!I39,$B40),""))</f>
        <v/>
      </c>
      <c r="J40" s="29" t="str">
        <f>IF('Control Sample Data'!J39="","",IF(SUM('Control Sample Data'!J$2:J$97)&gt;10,IF(AND(ISNUMBER('Control Sample Data'!J39),'Control Sample Data'!J39&lt;$B40, 'Control Sample Data'!J39&gt;0),'Control Sample Data'!J39,$B40),""))</f>
        <v/>
      </c>
      <c r="K40" s="29" t="str">
        <f>IF('Control Sample Data'!K39="","",IF(SUM('Control Sample Data'!K$2:K$97)&gt;10,IF(AND(ISNUMBER('Control Sample Data'!K39),'Control Sample Data'!K39&lt;$B40, 'Control Sample Data'!K39&gt;0),'Control Sample Data'!K39,$B40),""))</f>
        <v/>
      </c>
      <c r="L40" s="29" t="str">
        <f>IF('Control Sample Data'!L39="","",IF(SUM('Control Sample Data'!L$2:L$97)&gt;10,IF(AND(ISNUMBER('Control Sample Data'!L39),'Control Sample Data'!L39&lt;$B40, 'Control Sample Data'!L39&gt;0),'Control Sample Data'!L39,$B40),""))</f>
        <v/>
      </c>
      <c r="M40" s="29" t="str">
        <f>IF('Control Sample Data'!M39="","",IF(SUM('Control Sample Data'!M$2:M$97)&gt;10,IF(AND(ISNUMBER('Control Sample Data'!M39),'Control Sample Data'!M39&lt;$B40, 'Control Sample Data'!M39&gt;0),'Control Sample Data'!M39,$B40),""))</f>
        <v/>
      </c>
      <c r="N40" s="29" t="str">
        <f>IF('Control Sample Data'!N39="","",IF(SUM('Control Sample Data'!N$2:N$97)&gt;10,IF(AND(ISNUMBER('Control Sample Data'!N39),'Control Sample Data'!N39&lt;$B40, 'Control Sample Data'!N39&gt;0),'Control Sample Data'!N39,$B40),""))</f>
        <v/>
      </c>
      <c r="O40" s="29" t="str">
        <f>IF('Control Sample Data'!O39="","",IF(SUM('Control Sample Data'!O$2:O$97)&gt;10,IF(AND(ISNUMBER('Control Sample Data'!O39),'Control Sample Data'!O39&lt;$B40, 'Control Sample Data'!O39&gt;0),'Control Sample Data'!O39,$B40),""))</f>
        <v/>
      </c>
      <c r="Q40" s="4" t="s">
        <v>4769</v>
      </c>
      <c r="R40" s="29">
        <f>IF('Test Sample Data'!D39="","",IF(SUM('Test Sample Data'!D$2:D$97)&gt;10,IF(AND(ISNUMBER('Test Sample Data'!D39),'Test Sample Data'!D39&lt;$B40, 'Test Sample Data'!D39&gt;0),'Test Sample Data'!D39,$B40),""))</f>
        <v>27.61</v>
      </c>
      <c r="S40" s="29">
        <f>IF('Test Sample Data'!E39="","",IF(SUM('Test Sample Data'!E$2:E$97)&gt;10,IF(AND(ISNUMBER('Test Sample Data'!E39),'Test Sample Data'!E39&lt;$B40, 'Test Sample Data'!E39&gt;0),'Test Sample Data'!E39,$B40),""))</f>
        <v>35</v>
      </c>
      <c r="T40" s="29" t="str">
        <f>IF('Test Sample Data'!F39="","",IF(SUM('Test Sample Data'!F$2:F$97)&gt;10,IF(AND(ISNUMBER('Test Sample Data'!F39),'Test Sample Data'!F39&lt;$B40, 'Test Sample Data'!F39&gt;0),'Test Sample Data'!F39,$B40),""))</f>
        <v/>
      </c>
      <c r="U40" s="29" t="str">
        <f>IF('Test Sample Data'!G39="","",IF(SUM('Test Sample Data'!G$2:G$97)&gt;10,IF(AND(ISNUMBER('Test Sample Data'!G39),'Test Sample Data'!G39&lt;$B40, 'Test Sample Data'!G39&gt;0),'Test Sample Data'!G39,$B40),""))</f>
        <v/>
      </c>
      <c r="V40" s="29" t="str">
        <f>IF('Test Sample Data'!H39="","",IF(SUM('Test Sample Data'!H$2:H$97)&gt;10,IF(AND(ISNUMBER('Test Sample Data'!H39),'Test Sample Data'!H39&lt;$B40, 'Test Sample Data'!H39&gt;0),'Test Sample Data'!H39,$B40),""))</f>
        <v/>
      </c>
      <c r="W40" s="29" t="str">
        <f>IF('Test Sample Data'!I39="","",IF(SUM('Test Sample Data'!I$2:I$97)&gt;10,IF(AND(ISNUMBER('Test Sample Data'!I39),'Test Sample Data'!I39&lt;$B40, 'Test Sample Data'!I39&gt;0),'Test Sample Data'!I39,$B40),""))</f>
        <v/>
      </c>
      <c r="X40" s="29" t="str">
        <f>IF('Test Sample Data'!J39="","",IF(SUM('Test Sample Data'!J$2:J$97)&gt;10,IF(AND(ISNUMBER('Test Sample Data'!J39),'Test Sample Data'!J39&lt;$B40, 'Test Sample Data'!J39&gt;0),'Test Sample Data'!J39,$B40),""))</f>
        <v/>
      </c>
      <c r="Y40" s="29" t="str">
        <f>IF('Test Sample Data'!K39="","",IF(SUM('Test Sample Data'!K$2:K$97)&gt;10,IF(AND(ISNUMBER('Test Sample Data'!K39),'Test Sample Data'!K39&lt;$B40, 'Test Sample Data'!K39&gt;0),'Test Sample Data'!K39,$B40),""))</f>
        <v/>
      </c>
      <c r="Z40" s="29" t="str">
        <f>IF('Test Sample Data'!L39="","",IF(SUM('Test Sample Data'!L$2:L$97)&gt;10,IF(AND(ISNUMBER('Test Sample Data'!L39),'Test Sample Data'!L39&lt;$B40, 'Test Sample Data'!L39&gt;0),'Test Sample Data'!L39,$B40),""))</f>
        <v/>
      </c>
      <c r="AA40" s="29" t="str">
        <f>IF('Test Sample Data'!M39="","",IF(SUM('Test Sample Data'!M$2:M$97)&gt;10,IF(AND(ISNUMBER('Test Sample Data'!M39),'Test Sample Data'!M39&lt;$B40, 'Test Sample Data'!M39&gt;0),'Test Sample Data'!M39,$B40),""))</f>
        <v/>
      </c>
      <c r="AB40" s="29" t="str">
        <f>IF('Test Sample Data'!N39="","",IF(SUM('Test Sample Data'!N$2:N$97)&gt;10,IF(AND(ISNUMBER('Test Sample Data'!N39),'Test Sample Data'!N39&lt;$B40, 'Test Sample Data'!N39&gt;0),'Test Sample Data'!N39,$B40),""))</f>
        <v/>
      </c>
      <c r="AC40" s="29" t="str">
        <f>IF('Test Sample Data'!O39="","",IF(SUM('Test Sample Data'!O$2:O$97)&gt;10,IF(AND(ISNUMBER('Test Sample Data'!O39),'Test Sample Data'!O39&lt;$B40, 'Test Sample Data'!O39&gt;0),'Test Sample Data'!O39,$B40),""))</f>
        <v/>
      </c>
      <c r="AE40" s="4" t="s">
        <v>4769</v>
      </c>
      <c r="AF40" s="4">
        <f t="shared" si="3"/>
        <v>9</v>
      </c>
      <c r="AG40" s="4">
        <f t="shared" si="4"/>
        <v>9</v>
      </c>
      <c r="AH40" s="4" t="str">
        <f t="shared" si="5"/>
        <v/>
      </c>
      <c r="AI40" s="4" t="str">
        <f t="shared" si="6"/>
        <v/>
      </c>
      <c r="AJ40" s="4" t="str">
        <f t="shared" si="7"/>
        <v/>
      </c>
      <c r="AK40" s="4" t="str">
        <f t="shared" si="8"/>
        <v/>
      </c>
      <c r="AL40" s="4" t="str">
        <f t="shared" si="9"/>
        <v/>
      </c>
      <c r="AM40" s="4" t="str">
        <f t="shared" si="10"/>
        <v/>
      </c>
      <c r="AN40" s="4" t="str">
        <f t="shared" si="11"/>
        <v/>
      </c>
      <c r="AO40" s="4" t="str">
        <f t="shared" si="12"/>
        <v/>
      </c>
      <c r="AP40" s="4" t="str">
        <f t="shared" si="13"/>
        <v/>
      </c>
      <c r="AQ40" s="4" t="str">
        <f t="shared" si="14"/>
        <v/>
      </c>
      <c r="AR40" s="4">
        <f t="shared" si="15"/>
        <v>0</v>
      </c>
      <c r="AS40" s="4">
        <f t="shared" si="16"/>
        <v>9</v>
      </c>
      <c r="AU40" s="4" t="s">
        <v>4769</v>
      </c>
      <c r="AV40" s="4">
        <f t="shared" si="17"/>
        <v>1.0799999999999983</v>
      </c>
      <c r="AW40" s="4">
        <f t="shared" si="18"/>
        <v>9</v>
      </c>
      <c r="AX40" s="4" t="str">
        <f t="shared" si="19"/>
        <v/>
      </c>
      <c r="AY40" s="4" t="str">
        <f t="shared" si="20"/>
        <v/>
      </c>
      <c r="AZ40" s="4" t="str">
        <f t="shared" si="21"/>
        <v/>
      </c>
      <c r="BA40" s="4" t="str">
        <f t="shared" si="22"/>
        <v/>
      </c>
      <c r="BB40" s="4" t="str">
        <f t="shared" si="23"/>
        <v/>
      </c>
      <c r="BC40" s="4" t="str">
        <f t="shared" si="24"/>
        <v/>
      </c>
      <c r="BD40" s="4" t="str">
        <f t="shared" si="25"/>
        <v/>
      </c>
      <c r="BE40" s="4" t="str">
        <f t="shared" si="26"/>
        <v/>
      </c>
      <c r="BF40" s="4" t="str">
        <f t="shared" si="27"/>
        <v/>
      </c>
      <c r="BG40" s="4" t="str">
        <f t="shared" si="28"/>
        <v/>
      </c>
      <c r="BI40" s="4" t="s">
        <v>4769</v>
      </c>
      <c r="BJ40" s="4" t="str">
        <f t="shared" si="29"/>
        <v/>
      </c>
      <c r="BK40" s="4">
        <f t="shared" si="30"/>
        <v>9</v>
      </c>
      <c r="BL40" s="4" t="str">
        <f t="shared" si="31"/>
        <v/>
      </c>
      <c r="BM40" s="4" t="str">
        <f t="shared" si="32"/>
        <v/>
      </c>
      <c r="BN40" s="4" t="str">
        <f t="shared" si="33"/>
        <v/>
      </c>
      <c r="BO40" s="4" t="str">
        <f t="shared" si="34"/>
        <v/>
      </c>
      <c r="BP40" s="4" t="str">
        <f t="shared" si="35"/>
        <v/>
      </c>
      <c r="BQ40" s="4" t="str">
        <f t="shared" si="36"/>
        <v/>
      </c>
      <c r="BR40" s="4" t="str">
        <f t="shared" si="37"/>
        <v/>
      </c>
      <c r="BS40" s="4" t="str">
        <f t="shared" si="38"/>
        <v/>
      </c>
      <c r="BT40" s="4" t="str">
        <f t="shared" si="39"/>
        <v/>
      </c>
      <c r="BU40" s="4" t="str">
        <f t="shared" si="40"/>
        <v/>
      </c>
      <c r="BV40" s="4">
        <f t="shared" si="41"/>
        <v>0</v>
      </c>
      <c r="BW40" s="4">
        <f t="shared" si="42"/>
        <v>9</v>
      </c>
      <c r="BY40" s="4" t="s">
        <v>4769</v>
      </c>
      <c r="BZ40" s="4">
        <f t="shared" si="43"/>
        <v>-7.9200000000000017</v>
      </c>
      <c r="CA40" s="4">
        <f t="shared" si="44"/>
        <v>0</v>
      </c>
      <c r="CB40" s="4" t="str">
        <f t="shared" si="45"/>
        <v/>
      </c>
      <c r="CC40" s="4" t="str">
        <f t="shared" si="46"/>
        <v/>
      </c>
      <c r="CD40" s="4" t="str">
        <f t="shared" si="47"/>
        <v/>
      </c>
      <c r="CE40" s="4" t="str">
        <f t="shared" si="48"/>
        <v/>
      </c>
      <c r="CF40" s="4" t="str">
        <f t="shared" si="49"/>
        <v/>
      </c>
      <c r="CG40" s="4" t="str">
        <f t="shared" si="50"/>
        <v/>
      </c>
      <c r="CH40" s="4" t="str">
        <f t="shared" si="51"/>
        <v/>
      </c>
      <c r="CI40" s="4" t="str">
        <f t="shared" si="52"/>
        <v/>
      </c>
      <c r="CJ40" s="4" t="str">
        <f t="shared" si="53"/>
        <v/>
      </c>
      <c r="CK40" s="4" t="str">
        <f t="shared" si="54"/>
        <v/>
      </c>
      <c r="CM40" s="4" t="s">
        <v>4769</v>
      </c>
      <c r="CN40" s="4" t="str">
        <f>IF(ISNUMBER(BZ40), IF($BV40&gt;VLOOKUP('Gene Table'!$G$2,'Array Content'!$A$2:$B$3,2,FALSE),IF(BZ40&lt;-$BV40,"mutant","WT"),IF(BZ40&lt;-VLOOKUP('Gene Table'!$G$2,'Array Content'!$A$2:$B$3,2,FALSE),"Mutant","WT")),"")</f>
        <v>Mutant</v>
      </c>
      <c r="CO40" s="4" t="str">
        <f>IF(ISNUMBER(CA40), IF($BV40&gt;VLOOKUP('Gene Table'!$G$2,'Array Content'!$A$2:$B$3,2,FALSE),IF(CA40&lt;-$BV40,"mutant","WT"),IF(CA40&lt;-VLOOKUP('Gene Table'!$G$2,'Array Content'!$A$2:$B$3,2,FALSE),"Mutant","WT")),"")</f>
        <v>WT</v>
      </c>
      <c r="CP40" s="4" t="str">
        <f>IF(ISNUMBER(CB40), IF($BV40&gt;VLOOKUP('Gene Table'!$G$2,'Array Content'!$A$2:$B$3,2,FALSE),IF(CB40&lt;-$BV40,"mutant","WT"),IF(CB40&lt;-VLOOKUP('Gene Table'!$G$2,'Array Content'!$A$2:$B$3,2,FALSE),"Mutant","WT")),"")</f>
        <v/>
      </c>
      <c r="CQ40" s="4" t="str">
        <f>IF(ISNUMBER(CC40), IF($BV40&gt;VLOOKUP('Gene Table'!$G$2,'Array Content'!$A$2:$B$3,2,FALSE),IF(CC40&lt;-$BV40,"mutant","WT"),IF(CC40&lt;-VLOOKUP('Gene Table'!$G$2,'Array Content'!$A$2:$B$3,2,FALSE),"Mutant","WT")),"")</f>
        <v/>
      </c>
      <c r="CR40" s="4" t="str">
        <f>IF(ISNUMBER(CD40), IF($BV40&gt;VLOOKUP('Gene Table'!$G$2,'Array Content'!$A$2:$B$3,2,FALSE),IF(CD40&lt;-$BV40,"mutant","WT"),IF(CD40&lt;-VLOOKUP('Gene Table'!$G$2,'Array Content'!$A$2:$B$3,2,FALSE),"Mutant","WT")),"")</f>
        <v/>
      </c>
      <c r="CS40" s="4" t="str">
        <f>IF(ISNUMBER(CE40), IF($BV40&gt;VLOOKUP('Gene Table'!$G$2,'Array Content'!$A$2:$B$3,2,FALSE),IF(CE40&lt;-$BV40,"mutant","WT"),IF(CE40&lt;-VLOOKUP('Gene Table'!$G$2,'Array Content'!$A$2:$B$3,2,FALSE),"Mutant","WT")),"")</f>
        <v/>
      </c>
      <c r="CT40" s="4" t="str">
        <f>IF(ISNUMBER(CF40), IF($BV40&gt;VLOOKUP('Gene Table'!$G$2,'Array Content'!$A$2:$B$3,2,FALSE),IF(CF40&lt;-$BV40,"mutant","WT"),IF(CF40&lt;-VLOOKUP('Gene Table'!$G$2,'Array Content'!$A$2:$B$3,2,FALSE),"Mutant","WT")),"")</f>
        <v/>
      </c>
      <c r="CU40" s="4" t="str">
        <f>IF(ISNUMBER(CG40), IF($BV40&gt;VLOOKUP('Gene Table'!$G$2,'Array Content'!$A$2:$B$3,2,FALSE),IF(CG40&lt;-$BV40,"mutant","WT"),IF(CG40&lt;-VLOOKUP('Gene Table'!$G$2,'Array Content'!$A$2:$B$3,2,FALSE),"Mutant","WT")),"")</f>
        <v/>
      </c>
      <c r="CV40" s="4" t="str">
        <f>IF(ISNUMBER(CH40), IF($BV40&gt;VLOOKUP('Gene Table'!$G$2,'Array Content'!$A$2:$B$3,2,FALSE),IF(CH40&lt;-$BV40,"mutant","WT"),IF(CH40&lt;-VLOOKUP('Gene Table'!$G$2,'Array Content'!$A$2:$B$3,2,FALSE),"Mutant","WT")),"")</f>
        <v/>
      </c>
      <c r="CW40" s="4" t="str">
        <f>IF(ISNUMBER(CI40), IF($BV40&gt;VLOOKUP('Gene Table'!$G$2,'Array Content'!$A$2:$B$3,2,FALSE),IF(CI40&lt;-$BV40,"mutant","WT"),IF(CI40&lt;-VLOOKUP('Gene Table'!$G$2,'Array Content'!$A$2:$B$3,2,FALSE),"Mutant","WT")),"")</f>
        <v/>
      </c>
      <c r="CX40" s="4" t="str">
        <f>IF(ISNUMBER(CJ40), IF($BV40&gt;VLOOKUP('Gene Table'!$G$2,'Array Content'!$A$2:$B$3,2,FALSE),IF(CJ40&lt;-$BV40,"mutant","WT"),IF(CJ40&lt;-VLOOKUP('Gene Table'!$G$2,'Array Content'!$A$2:$B$3,2,FALSE),"Mutant","WT")),"")</f>
        <v/>
      </c>
      <c r="CY40" s="4" t="str">
        <f>IF(ISNUMBER(CK40), IF($BV40&gt;VLOOKUP('Gene Table'!$G$2,'Array Content'!$A$2:$B$3,2,FALSE),IF(CK40&lt;-$BV40,"mutant","WT"),IF(CK40&lt;-VLOOKUP('Gene Table'!$G$2,'Array Content'!$A$2:$B$3,2,FALSE),"Mutant","WT")),"")</f>
        <v/>
      </c>
      <c r="DA40" s="4" t="s">
        <v>4769</v>
      </c>
      <c r="DB40" s="4">
        <f t="shared" si="55"/>
        <v>-7.9200000000000017</v>
      </c>
      <c r="DC40" s="4">
        <f t="shared" si="56"/>
        <v>0</v>
      </c>
      <c r="DD40" s="4" t="str">
        <f t="shared" si="57"/>
        <v/>
      </c>
      <c r="DE40" s="4" t="str">
        <f t="shared" si="58"/>
        <v/>
      </c>
      <c r="DF40" s="4" t="str">
        <f t="shared" si="59"/>
        <v/>
      </c>
      <c r="DG40" s="4" t="str">
        <f t="shared" si="60"/>
        <v/>
      </c>
      <c r="DH40" s="4" t="str">
        <f t="shared" si="61"/>
        <v/>
      </c>
      <c r="DI40" s="4" t="str">
        <f t="shared" si="62"/>
        <v/>
      </c>
      <c r="DJ40" s="4" t="str">
        <f t="shared" si="63"/>
        <v/>
      </c>
      <c r="DK40" s="4" t="str">
        <f t="shared" si="64"/>
        <v/>
      </c>
      <c r="DL40" s="4" t="str">
        <f t="shared" si="65"/>
        <v/>
      </c>
      <c r="DM40" s="4" t="str">
        <f t="shared" si="66"/>
        <v/>
      </c>
      <c r="DO40" s="4" t="s">
        <v>4769</v>
      </c>
      <c r="DP40" s="4" t="str">
        <f>IF(ISNUMBER(DB40), IF($AR40&gt;VLOOKUP('Gene Table'!$G$2,'Array Content'!$A$2:$B$3,2,FALSE),IF(DB40&lt;-$AR40,"mutant","WT"),IF(DB40&lt;-VLOOKUP('Gene Table'!$G$2,'Array Content'!$A$2:$B$3,2,FALSE),"Mutant","WT")),"")</f>
        <v>Mutant</v>
      </c>
      <c r="DQ40" s="4" t="str">
        <f>IF(ISNUMBER(DC40), IF($AR40&gt;VLOOKUP('Gene Table'!$G$2,'Array Content'!$A$2:$B$3,2,FALSE),IF(DC40&lt;-$AR40,"mutant","WT"),IF(DC40&lt;-VLOOKUP('Gene Table'!$G$2,'Array Content'!$A$2:$B$3,2,FALSE),"Mutant","WT")),"")</f>
        <v>WT</v>
      </c>
      <c r="DR40" s="4" t="str">
        <f>IF(ISNUMBER(DD40), IF($AR40&gt;VLOOKUP('Gene Table'!$G$2,'Array Content'!$A$2:$B$3,2,FALSE),IF(DD40&lt;-$AR40,"mutant","WT"),IF(DD40&lt;-VLOOKUP('Gene Table'!$G$2,'Array Content'!$A$2:$B$3,2,FALSE),"Mutant","WT")),"")</f>
        <v/>
      </c>
      <c r="DS40" s="4" t="str">
        <f>IF(ISNUMBER(DE40), IF($AR40&gt;VLOOKUP('Gene Table'!$G$2,'Array Content'!$A$2:$B$3,2,FALSE),IF(DE40&lt;-$AR40,"mutant","WT"),IF(DE40&lt;-VLOOKUP('Gene Table'!$G$2,'Array Content'!$A$2:$B$3,2,FALSE),"Mutant","WT")),"")</f>
        <v/>
      </c>
      <c r="DT40" s="4" t="str">
        <f>IF(ISNUMBER(DF40), IF($AR40&gt;VLOOKUP('Gene Table'!$G$2,'Array Content'!$A$2:$B$3,2,FALSE),IF(DF40&lt;-$AR40,"mutant","WT"),IF(DF40&lt;-VLOOKUP('Gene Table'!$G$2,'Array Content'!$A$2:$B$3,2,FALSE),"Mutant","WT")),"")</f>
        <v/>
      </c>
      <c r="DU40" s="4" t="str">
        <f>IF(ISNUMBER(DG40), IF($AR40&gt;VLOOKUP('Gene Table'!$G$2,'Array Content'!$A$2:$B$3,2,FALSE),IF(DG40&lt;-$AR40,"mutant","WT"),IF(DG40&lt;-VLOOKUP('Gene Table'!$G$2,'Array Content'!$A$2:$B$3,2,FALSE),"Mutant","WT")),"")</f>
        <v/>
      </c>
      <c r="DV40" s="4" t="str">
        <f>IF(ISNUMBER(DH40), IF($AR40&gt;VLOOKUP('Gene Table'!$G$2,'Array Content'!$A$2:$B$3,2,FALSE),IF(DH40&lt;-$AR40,"mutant","WT"),IF(DH40&lt;-VLOOKUP('Gene Table'!$G$2,'Array Content'!$A$2:$B$3,2,FALSE),"Mutant","WT")),"")</f>
        <v/>
      </c>
      <c r="DW40" s="4" t="str">
        <f>IF(ISNUMBER(DI40), IF($AR40&gt;VLOOKUP('Gene Table'!$G$2,'Array Content'!$A$2:$B$3,2,FALSE),IF(DI40&lt;-$AR40,"mutant","WT"),IF(DI40&lt;-VLOOKUP('Gene Table'!$G$2,'Array Content'!$A$2:$B$3,2,FALSE),"Mutant","WT")),"")</f>
        <v/>
      </c>
      <c r="DX40" s="4" t="str">
        <f>IF(ISNUMBER(DJ40), IF($AR40&gt;VLOOKUP('Gene Table'!$G$2,'Array Content'!$A$2:$B$3,2,FALSE),IF(DJ40&lt;-$AR40,"mutant","WT"),IF(DJ40&lt;-VLOOKUP('Gene Table'!$G$2,'Array Content'!$A$2:$B$3,2,FALSE),"Mutant","WT")),"")</f>
        <v/>
      </c>
      <c r="DY40" s="4" t="str">
        <f>IF(ISNUMBER(DK40), IF($AR40&gt;VLOOKUP('Gene Table'!$G$2,'Array Content'!$A$2:$B$3,2,FALSE),IF(DK40&lt;-$AR40,"mutant","WT"),IF(DK40&lt;-VLOOKUP('Gene Table'!$G$2,'Array Content'!$A$2:$B$3,2,FALSE),"Mutant","WT")),"")</f>
        <v/>
      </c>
      <c r="DZ40" s="4" t="str">
        <f>IF(ISNUMBER(DL40), IF($AR40&gt;VLOOKUP('Gene Table'!$G$2,'Array Content'!$A$2:$B$3,2,FALSE),IF(DL40&lt;-$AR40,"mutant","WT"),IF(DL40&lt;-VLOOKUP('Gene Table'!$G$2,'Array Content'!$A$2:$B$3,2,FALSE),"Mutant","WT")),"")</f>
        <v/>
      </c>
      <c r="EA40" s="4" t="str">
        <f>IF(ISNUMBER(DM40), IF($AR40&gt;VLOOKUP('Gene Table'!$G$2,'Array Content'!$A$2:$B$3,2,FALSE),IF(DM40&lt;-$AR40,"mutant","WT"),IF(DM40&lt;-VLOOKUP('Gene Table'!$G$2,'Array Content'!$A$2:$B$3,2,FALSE),"Mutant","WT")),"")</f>
        <v/>
      </c>
      <c r="EC40" s="4" t="s">
        <v>4769</v>
      </c>
      <c r="ED40" s="4" t="str">
        <f>IF('Gene Table'!$D40="copy number",D40,"")</f>
        <v/>
      </c>
      <c r="EE40" s="4" t="str">
        <f>IF('Gene Table'!$D40="copy number",E40,"")</f>
        <v/>
      </c>
      <c r="EF40" s="4" t="str">
        <f>IF('Gene Table'!$D40="copy number",F40,"")</f>
        <v/>
      </c>
      <c r="EG40" s="4" t="str">
        <f>IF('Gene Table'!$D40="copy number",G40,"")</f>
        <v/>
      </c>
      <c r="EH40" s="4" t="str">
        <f>IF('Gene Table'!$D40="copy number",H40,"")</f>
        <v/>
      </c>
      <c r="EI40" s="4" t="str">
        <f>IF('Gene Table'!$D40="copy number",I40,"")</f>
        <v/>
      </c>
      <c r="EJ40" s="4" t="str">
        <f>IF('Gene Table'!$D40="copy number",J40,"")</f>
        <v/>
      </c>
      <c r="EK40" s="4" t="str">
        <f>IF('Gene Table'!$D40="copy number",K40,"")</f>
        <v/>
      </c>
      <c r="EL40" s="4" t="str">
        <f>IF('Gene Table'!$D40="copy number",L40,"")</f>
        <v/>
      </c>
      <c r="EM40" s="4" t="str">
        <f>IF('Gene Table'!$D40="copy number",M40,"")</f>
        <v/>
      </c>
      <c r="EN40" s="4" t="str">
        <f>IF('Gene Table'!$D40="copy number",N40,"")</f>
        <v/>
      </c>
      <c r="EO40" s="4" t="str">
        <f>IF('Gene Table'!$D40="copy number",O40,"")</f>
        <v/>
      </c>
      <c r="EQ40" s="4" t="s">
        <v>4769</v>
      </c>
      <c r="ER40" s="4" t="str">
        <f>IF('Gene Table'!$D40="copy number",R40,"")</f>
        <v/>
      </c>
      <c r="ES40" s="4" t="str">
        <f>IF('Gene Table'!$D40="copy number",S40,"")</f>
        <v/>
      </c>
      <c r="ET40" s="4" t="str">
        <f>IF('Gene Table'!$D40="copy number",T40,"")</f>
        <v/>
      </c>
      <c r="EU40" s="4" t="str">
        <f>IF('Gene Table'!$D40="copy number",U40,"")</f>
        <v/>
      </c>
      <c r="EV40" s="4" t="str">
        <f>IF('Gene Table'!$D40="copy number",V40,"")</f>
        <v/>
      </c>
      <c r="EW40" s="4" t="str">
        <f>IF('Gene Table'!$D40="copy number",W40,"")</f>
        <v/>
      </c>
      <c r="EX40" s="4" t="str">
        <f>IF('Gene Table'!$D40="copy number",X40,"")</f>
        <v/>
      </c>
      <c r="EY40" s="4" t="str">
        <f>IF('Gene Table'!$D40="copy number",Y40,"")</f>
        <v/>
      </c>
      <c r="EZ40" s="4" t="str">
        <f>IF('Gene Table'!$D40="copy number",Z40,"")</f>
        <v/>
      </c>
      <c r="FA40" s="4" t="str">
        <f>IF('Gene Table'!$D40="copy number",AA40,"")</f>
        <v/>
      </c>
      <c r="FB40" s="4" t="str">
        <f>IF('Gene Table'!$D40="copy number",AB40,"")</f>
        <v/>
      </c>
      <c r="FC40" s="4" t="str">
        <f>IF('Gene Table'!$D40="copy number",AC40,"")</f>
        <v/>
      </c>
      <c r="FE40" s="4" t="s">
        <v>4769</v>
      </c>
      <c r="FF40" s="4" t="str">
        <f>IF('Gene Table'!$C40="SMPC",D40,"")</f>
        <v/>
      </c>
      <c r="FG40" s="4" t="str">
        <f>IF('Gene Table'!$C40="SMPC",E40,"")</f>
        <v/>
      </c>
      <c r="FH40" s="4" t="str">
        <f>IF('Gene Table'!$C40="SMPC",F40,"")</f>
        <v/>
      </c>
      <c r="FI40" s="4" t="str">
        <f>IF('Gene Table'!$C40="SMPC",G40,"")</f>
        <v/>
      </c>
      <c r="FJ40" s="4" t="str">
        <f>IF('Gene Table'!$C40="SMPC",H40,"")</f>
        <v/>
      </c>
      <c r="FK40" s="4" t="str">
        <f>IF('Gene Table'!$C40="SMPC",I40,"")</f>
        <v/>
      </c>
      <c r="FL40" s="4" t="str">
        <f>IF('Gene Table'!$C40="SMPC",J40,"")</f>
        <v/>
      </c>
      <c r="FM40" s="4" t="str">
        <f>IF('Gene Table'!$C40="SMPC",K40,"")</f>
        <v/>
      </c>
      <c r="FN40" s="4" t="str">
        <f>IF('Gene Table'!$C40="SMPC",L40,"")</f>
        <v/>
      </c>
      <c r="FO40" s="4" t="str">
        <f>IF('Gene Table'!$C40="SMPC",M40,"")</f>
        <v/>
      </c>
      <c r="FP40" s="4" t="str">
        <f>IF('Gene Table'!$C40="SMPC",N40,"")</f>
        <v/>
      </c>
      <c r="FQ40" s="4" t="str">
        <f>IF('Gene Table'!$C40="SMPC",O40,"")</f>
        <v/>
      </c>
      <c r="FS40" s="4" t="s">
        <v>4769</v>
      </c>
      <c r="FT40" s="4" t="str">
        <f>IF('Gene Table'!$C40="SMPC",R40,"")</f>
        <v/>
      </c>
      <c r="FU40" s="4" t="str">
        <f>IF('Gene Table'!$C40="SMPC",S40,"")</f>
        <v/>
      </c>
      <c r="FV40" s="4" t="str">
        <f>IF('Gene Table'!$C40="SMPC",T40,"")</f>
        <v/>
      </c>
      <c r="FW40" s="4" t="str">
        <f>IF('Gene Table'!$C40="SMPC",U40,"")</f>
        <v/>
      </c>
      <c r="FX40" s="4" t="str">
        <f>IF('Gene Table'!$C40="SMPC",V40,"")</f>
        <v/>
      </c>
      <c r="FY40" s="4" t="str">
        <f>IF('Gene Table'!$C40="SMPC",W40,"")</f>
        <v/>
      </c>
      <c r="FZ40" s="4" t="str">
        <f>IF('Gene Table'!$C40="SMPC",X40,"")</f>
        <v/>
      </c>
      <c r="GA40" s="4" t="str">
        <f>IF('Gene Table'!$C40="SMPC",Y40,"")</f>
        <v/>
      </c>
      <c r="GB40" s="4" t="str">
        <f>IF('Gene Table'!$C40="SMPC",Z40,"")</f>
        <v/>
      </c>
      <c r="GC40" s="4" t="str">
        <f>IF('Gene Table'!$C40="SMPC",AA40,"")</f>
        <v/>
      </c>
      <c r="GD40" s="4" t="str">
        <f>IF('Gene Table'!$C40="SMPC",AB40,"")</f>
        <v/>
      </c>
      <c r="GE40" s="4" t="str">
        <f>IF('Gene Table'!$C40="SMPC",AC40,"")</f>
        <v/>
      </c>
    </row>
    <row r="41" spans="1:187" ht="15" customHeight="1" x14ac:dyDescent="0.25">
      <c r="A41" s="4" t="str">
        <f>'Gene Table'!C41&amp;":"&amp;'Gene Table'!D41</f>
        <v>APC:c.4233delT</v>
      </c>
      <c r="B41" s="4">
        <f>IF('Gene Table'!$G$5="NO",IF(ISNUMBER(MATCH('Gene Table'!E41,'Array Content'!$M$2:$M$941,0)),VLOOKUP('Gene Table'!E41,'Array Content'!$M$2:$O$941,2,FALSE),35),IF('Gene Table'!$G$5="YES",IF(ISNUMBER(MATCH('Gene Table'!E41,'Array Content'!$M$2:$M$941,0)),VLOOKUP('Gene Table'!E41,'Array Content'!$M$2:$O$941,3,FALSE),35),"OOPS"))</f>
        <v>36</v>
      </c>
      <c r="C41" s="4" t="s">
        <v>4770</v>
      </c>
      <c r="D41" s="29">
        <f>IF('Control Sample Data'!D40="","",IF(SUM('Control Sample Data'!D$2:D$97)&gt;10,IF(AND(ISNUMBER('Control Sample Data'!D40),'Control Sample Data'!D40&lt;$B41, 'Control Sample Data'!D40&gt;0),'Control Sample Data'!D40,$B41),""))</f>
        <v>35</v>
      </c>
      <c r="E41" s="29">
        <f>IF('Control Sample Data'!E40="","",IF(SUM('Control Sample Data'!E$2:E$97)&gt;10,IF(AND(ISNUMBER('Control Sample Data'!E40),'Control Sample Data'!E40&lt;$B41, 'Control Sample Data'!E40&gt;0),'Control Sample Data'!E40,$B41),""))</f>
        <v>35</v>
      </c>
      <c r="F41" s="29" t="str">
        <f>IF('Control Sample Data'!F40="","",IF(SUM('Control Sample Data'!F$2:F$97)&gt;10,IF(AND(ISNUMBER('Control Sample Data'!F40),'Control Sample Data'!F40&lt;$B41, 'Control Sample Data'!F40&gt;0),'Control Sample Data'!F40,$B41),""))</f>
        <v/>
      </c>
      <c r="G41" s="29" t="str">
        <f>IF('Control Sample Data'!G40="","",IF(SUM('Control Sample Data'!G$2:G$97)&gt;10,IF(AND(ISNUMBER('Control Sample Data'!G40),'Control Sample Data'!G40&lt;$B41, 'Control Sample Data'!G40&gt;0),'Control Sample Data'!G40,$B41),""))</f>
        <v/>
      </c>
      <c r="H41" s="29" t="str">
        <f>IF('Control Sample Data'!H40="","",IF(SUM('Control Sample Data'!H$2:H$97)&gt;10,IF(AND(ISNUMBER('Control Sample Data'!H40),'Control Sample Data'!H40&lt;$B41, 'Control Sample Data'!H40&gt;0),'Control Sample Data'!H40,$B41),""))</f>
        <v/>
      </c>
      <c r="I41" s="29" t="str">
        <f>IF('Control Sample Data'!I40="","",IF(SUM('Control Sample Data'!I$2:I$97)&gt;10,IF(AND(ISNUMBER('Control Sample Data'!I40),'Control Sample Data'!I40&lt;$B41, 'Control Sample Data'!I40&gt;0),'Control Sample Data'!I40,$B41),""))</f>
        <v/>
      </c>
      <c r="J41" s="29" t="str">
        <f>IF('Control Sample Data'!J40="","",IF(SUM('Control Sample Data'!J$2:J$97)&gt;10,IF(AND(ISNUMBER('Control Sample Data'!J40),'Control Sample Data'!J40&lt;$B41, 'Control Sample Data'!J40&gt;0),'Control Sample Data'!J40,$B41),""))</f>
        <v/>
      </c>
      <c r="K41" s="29" t="str">
        <f>IF('Control Sample Data'!K40="","",IF(SUM('Control Sample Data'!K$2:K$97)&gt;10,IF(AND(ISNUMBER('Control Sample Data'!K40),'Control Sample Data'!K40&lt;$B41, 'Control Sample Data'!K40&gt;0),'Control Sample Data'!K40,$B41),""))</f>
        <v/>
      </c>
      <c r="L41" s="29" t="str">
        <f>IF('Control Sample Data'!L40="","",IF(SUM('Control Sample Data'!L$2:L$97)&gt;10,IF(AND(ISNUMBER('Control Sample Data'!L40),'Control Sample Data'!L40&lt;$B41, 'Control Sample Data'!L40&gt;0),'Control Sample Data'!L40,$B41),""))</f>
        <v/>
      </c>
      <c r="M41" s="29" t="str">
        <f>IF('Control Sample Data'!M40="","",IF(SUM('Control Sample Data'!M$2:M$97)&gt;10,IF(AND(ISNUMBER('Control Sample Data'!M40),'Control Sample Data'!M40&lt;$B41, 'Control Sample Data'!M40&gt;0),'Control Sample Data'!M40,$B41),""))</f>
        <v/>
      </c>
      <c r="N41" s="29" t="str">
        <f>IF('Control Sample Data'!N40="","",IF(SUM('Control Sample Data'!N$2:N$97)&gt;10,IF(AND(ISNUMBER('Control Sample Data'!N40),'Control Sample Data'!N40&lt;$B41, 'Control Sample Data'!N40&gt;0),'Control Sample Data'!N40,$B41),""))</f>
        <v/>
      </c>
      <c r="O41" s="29" t="str">
        <f>IF('Control Sample Data'!O40="","",IF(SUM('Control Sample Data'!O$2:O$97)&gt;10,IF(AND(ISNUMBER('Control Sample Data'!O40),'Control Sample Data'!O40&lt;$B41, 'Control Sample Data'!O40&gt;0),'Control Sample Data'!O40,$B41),""))</f>
        <v/>
      </c>
      <c r="Q41" s="4" t="s">
        <v>4770</v>
      </c>
      <c r="R41" s="29">
        <f>IF('Test Sample Data'!D40="","",IF(SUM('Test Sample Data'!D$2:D$97)&gt;10,IF(AND(ISNUMBER('Test Sample Data'!D40),'Test Sample Data'!D40&lt;$B41, 'Test Sample Data'!D40&gt;0),'Test Sample Data'!D40,$B41),""))</f>
        <v>35</v>
      </c>
      <c r="S41" s="29">
        <f>IF('Test Sample Data'!E40="","",IF(SUM('Test Sample Data'!E$2:E$97)&gt;10,IF(AND(ISNUMBER('Test Sample Data'!E40),'Test Sample Data'!E40&lt;$B41, 'Test Sample Data'!E40&gt;0),'Test Sample Data'!E40,$B41),""))</f>
        <v>35</v>
      </c>
      <c r="T41" s="29" t="str">
        <f>IF('Test Sample Data'!F40="","",IF(SUM('Test Sample Data'!F$2:F$97)&gt;10,IF(AND(ISNUMBER('Test Sample Data'!F40),'Test Sample Data'!F40&lt;$B41, 'Test Sample Data'!F40&gt;0),'Test Sample Data'!F40,$B41),""))</f>
        <v/>
      </c>
      <c r="U41" s="29" t="str">
        <f>IF('Test Sample Data'!G40="","",IF(SUM('Test Sample Data'!G$2:G$97)&gt;10,IF(AND(ISNUMBER('Test Sample Data'!G40),'Test Sample Data'!G40&lt;$B41, 'Test Sample Data'!G40&gt;0),'Test Sample Data'!G40,$B41),""))</f>
        <v/>
      </c>
      <c r="V41" s="29" t="str">
        <f>IF('Test Sample Data'!H40="","",IF(SUM('Test Sample Data'!H$2:H$97)&gt;10,IF(AND(ISNUMBER('Test Sample Data'!H40),'Test Sample Data'!H40&lt;$B41, 'Test Sample Data'!H40&gt;0),'Test Sample Data'!H40,$B41),""))</f>
        <v/>
      </c>
      <c r="W41" s="29" t="str">
        <f>IF('Test Sample Data'!I40="","",IF(SUM('Test Sample Data'!I$2:I$97)&gt;10,IF(AND(ISNUMBER('Test Sample Data'!I40),'Test Sample Data'!I40&lt;$B41, 'Test Sample Data'!I40&gt;0),'Test Sample Data'!I40,$B41),""))</f>
        <v/>
      </c>
      <c r="X41" s="29" t="str">
        <f>IF('Test Sample Data'!J40="","",IF(SUM('Test Sample Data'!J$2:J$97)&gt;10,IF(AND(ISNUMBER('Test Sample Data'!J40),'Test Sample Data'!J40&lt;$B41, 'Test Sample Data'!J40&gt;0),'Test Sample Data'!J40,$B41),""))</f>
        <v/>
      </c>
      <c r="Y41" s="29" t="str">
        <f>IF('Test Sample Data'!K40="","",IF(SUM('Test Sample Data'!K$2:K$97)&gt;10,IF(AND(ISNUMBER('Test Sample Data'!K40),'Test Sample Data'!K40&lt;$B41, 'Test Sample Data'!K40&gt;0),'Test Sample Data'!K40,$B41),""))</f>
        <v/>
      </c>
      <c r="Z41" s="29" t="str">
        <f>IF('Test Sample Data'!L40="","",IF(SUM('Test Sample Data'!L$2:L$97)&gt;10,IF(AND(ISNUMBER('Test Sample Data'!L40),'Test Sample Data'!L40&lt;$B41, 'Test Sample Data'!L40&gt;0),'Test Sample Data'!L40,$B41),""))</f>
        <v/>
      </c>
      <c r="AA41" s="29" t="str">
        <f>IF('Test Sample Data'!M40="","",IF(SUM('Test Sample Data'!M$2:M$97)&gt;10,IF(AND(ISNUMBER('Test Sample Data'!M40),'Test Sample Data'!M40&lt;$B41, 'Test Sample Data'!M40&gt;0),'Test Sample Data'!M40,$B41),""))</f>
        <v/>
      </c>
      <c r="AB41" s="29" t="str">
        <f>IF('Test Sample Data'!N40="","",IF(SUM('Test Sample Data'!N$2:N$97)&gt;10,IF(AND(ISNUMBER('Test Sample Data'!N40),'Test Sample Data'!N40&lt;$B41, 'Test Sample Data'!N40&gt;0),'Test Sample Data'!N40,$B41),""))</f>
        <v/>
      </c>
      <c r="AC41" s="29" t="str">
        <f>IF('Test Sample Data'!O40="","",IF(SUM('Test Sample Data'!O$2:O$97)&gt;10,IF(AND(ISNUMBER('Test Sample Data'!O40),'Test Sample Data'!O40&lt;$B41, 'Test Sample Data'!O40&gt;0),'Test Sample Data'!O40,$B41),""))</f>
        <v/>
      </c>
      <c r="AE41" s="4" t="s">
        <v>4770</v>
      </c>
      <c r="AF41" s="4">
        <f t="shared" si="3"/>
        <v>9</v>
      </c>
      <c r="AG41" s="4">
        <f t="shared" si="4"/>
        <v>9</v>
      </c>
      <c r="AH41" s="4" t="str">
        <f t="shared" si="5"/>
        <v/>
      </c>
      <c r="AI41" s="4" t="str">
        <f t="shared" si="6"/>
        <v/>
      </c>
      <c r="AJ41" s="4" t="str">
        <f t="shared" si="7"/>
        <v/>
      </c>
      <c r="AK41" s="4" t="str">
        <f t="shared" si="8"/>
        <v/>
      </c>
      <c r="AL41" s="4" t="str">
        <f t="shared" si="9"/>
        <v/>
      </c>
      <c r="AM41" s="4" t="str">
        <f t="shared" si="10"/>
        <v/>
      </c>
      <c r="AN41" s="4" t="str">
        <f t="shared" si="11"/>
        <v/>
      </c>
      <c r="AO41" s="4" t="str">
        <f t="shared" si="12"/>
        <v/>
      </c>
      <c r="AP41" s="4" t="str">
        <f t="shared" si="13"/>
        <v/>
      </c>
      <c r="AQ41" s="4" t="str">
        <f t="shared" si="14"/>
        <v/>
      </c>
      <c r="AR41" s="4">
        <f t="shared" si="15"/>
        <v>0</v>
      </c>
      <c r="AS41" s="4">
        <f t="shared" si="16"/>
        <v>9</v>
      </c>
      <c r="AU41" s="4" t="s">
        <v>4770</v>
      </c>
      <c r="AV41" s="4">
        <f t="shared" si="17"/>
        <v>8.4699999999999989</v>
      </c>
      <c r="AW41" s="4">
        <f t="shared" si="18"/>
        <v>9</v>
      </c>
      <c r="AX41" s="4" t="str">
        <f t="shared" si="19"/>
        <v/>
      </c>
      <c r="AY41" s="4" t="str">
        <f t="shared" si="20"/>
        <v/>
      </c>
      <c r="AZ41" s="4" t="str">
        <f t="shared" si="21"/>
        <v/>
      </c>
      <c r="BA41" s="4" t="str">
        <f t="shared" si="22"/>
        <v/>
      </c>
      <c r="BB41" s="4" t="str">
        <f t="shared" si="23"/>
        <v/>
      </c>
      <c r="BC41" s="4" t="str">
        <f t="shared" si="24"/>
        <v/>
      </c>
      <c r="BD41" s="4" t="str">
        <f t="shared" si="25"/>
        <v/>
      </c>
      <c r="BE41" s="4" t="str">
        <f t="shared" si="26"/>
        <v/>
      </c>
      <c r="BF41" s="4" t="str">
        <f t="shared" si="27"/>
        <v/>
      </c>
      <c r="BG41" s="4" t="str">
        <f t="shared" si="28"/>
        <v/>
      </c>
      <c r="BI41" s="4" t="s">
        <v>4770</v>
      </c>
      <c r="BJ41" s="4">
        <f t="shared" si="29"/>
        <v>8.4699999999999989</v>
      </c>
      <c r="BK41" s="4">
        <f t="shared" si="30"/>
        <v>9</v>
      </c>
      <c r="BL41" s="4" t="str">
        <f t="shared" si="31"/>
        <v/>
      </c>
      <c r="BM41" s="4" t="str">
        <f t="shared" si="32"/>
        <v/>
      </c>
      <c r="BN41" s="4" t="str">
        <f t="shared" si="33"/>
        <v/>
      </c>
      <c r="BO41" s="4" t="str">
        <f t="shared" si="34"/>
        <v/>
      </c>
      <c r="BP41" s="4" t="str">
        <f t="shared" si="35"/>
        <v/>
      </c>
      <c r="BQ41" s="4" t="str">
        <f t="shared" si="36"/>
        <v/>
      </c>
      <c r="BR41" s="4" t="str">
        <f t="shared" si="37"/>
        <v/>
      </c>
      <c r="BS41" s="4" t="str">
        <f t="shared" si="38"/>
        <v/>
      </c>
      <c r="BT41" s="4" t="str">
        <f t="shared" si="39"/>
        <v/>
      </c>
      <c r="BU41" s="4" t="str">
        <f t="shared" si="40"/>
        <v/>
      </c>
      <c r="BV41" s="4">
        <f t="shared" si="41"/>
        <v>1.1200000000000001</v>
      </c>
      <c r="BW41" s="4">
        <f t="shared" si="42"/>
        <v>8.74</v>
      </c>
      <c r="BY41" s="4" t="s">
        <v>4770</v>
      </c>
      <c r="BZ41" s="4">
        <f t="shared" si="43"/>
        <v>-0.27000000000000135</v>
      </c>
      <c r="CA41" s="4">
        <f t="shared" si="44"/>
        <v>0.25999999999999979</v>
      </c>
      <c r="CB41" s="4" t="str">
        <f t="shared" si="45"/>
        <v/>
      </c>
      <c r="CC41" s="4" t="str">
        <f t="shared" si="46"/>
        <v/>
      </c>
      <c r="CD41" s="4" t="str">
        <f t="shared" si="47"/>
        <v/>
      </c>
      <c r="CE41" s="4" t="str">
        <f t="shared" si="48"/>
        <v/>
      </c>
      <c r="CF41" s="4" t="str">
        <f t="shared" si="49"/>
        <v/>
      </c>
      <c r="CG41" s="4" t="str">
        <f t="shared" si="50"/>
        <v/>
      </c>
      <c r="CH41" s="4" t="str">
        <f t="shared" si="51"/>
        <v/>
      </c>
      <c r="CI41" s="4" t="str">
        <f t="shared" si="52"/>
        <v/>
      </c>
      <c r="CJ41" s="4" t="str">
        <f t="shared" si="53"/>
        <v/>
      </c>
      <c r="CK41" s="4" t="str">
        <f t="shared" si="54"/>
        <v/>
      </c>
      <c r="CM41" s="4" t="s">
        <v>4770</v>
      </c>
      <c r="CN41" s="4" t="str">
        <f>IF(ISNUMBER(BZ41), IF($BV41&gt;VLOOKUP('Gene Table'!$G$2,'Array Content'!$A$2:$B$3,2,FALSE),IF(BZ41&lt;-$BV41,"mutant","WT"),IF(BZ41&lt;-VLOOKUP('Gene Table'!$G$2,'Array Content'!$A$2:$B$3,2,FALSE),"Mutant","WT")),"")</f>
        <v>WT</v>
      </c>
      <c r="CO41" s="4" t="str">
        <f>IF(ISNUMBER(CA41), IF($BV41&gt;VLOOKUP('Gene Table'!$G$2,'Array Content'!$A$2:$B$3,2,FALSE),IF(CA41&lt;-$BV41,"mutant","WT"),IF(CA41&lt;-VLOOKUP('Gene Table'!$G$2,'Array Content'!$A$2:$B$3,2,FALSE),"Mutant","WT")),"")</f>
        <v>WT</v>
      </c>
      <c r="CP41" s="4" t="str">
        <f>IF(ISNUMBER(CB41), IF($BV41&gt;VLOOKUP('Gene Table'!$G$2,'Array Content'!$A$2:$B$3,2,FALSE),IF(CB41&lt;-$BV41,"mutant","WT"),IF(CB41&lt;-VLOOKUP('Gene Table'!$G$2,'Array Content'!$A$2:$B$3,2,FALSE),"Mutant","WT")),"")</f>
        <v/>
      </c>
      <c r="CQ41" s="4" t="str">
        <f>IF(ISNUMBER(CC41), IF($BV41&gt;VLOOKUP('Gene Table'!$G$2,'Array Content'!$A$2:$B$3,2,FALSE),IF(CC41&lt;-$BV41,"mutant","WT"),IF(CC41&lt;-VLOOKUP('Gene Table'!$G$2,'Array Content'!$A$2:$B$3,2,FALSE),"Mutant","WT")),"")</f>
        <v/>
      </c>
      <c r="CR41" s="4" t="str">
        <f>IF(ISNUMBER(CD41), IF($BV41&gt;VLOOKUP('Gene Table'!$G$2,'Array Content'!$A$2:$B$3,2,FALSE),IF(CD41&lt;-$BV41,"mutant","WT"),IF(CD41&lt;-VLOOKUP('Gene Table'!$G$2,'Array Content'!$A$2:$B$3,2,FALSE),"Mutant","WT")),"")</f>
        <v/>
      </c>
      <c r="CS41" s="4" t="str">
        <f>IF(ISNUMBER(CE41), IF($BV41&gt;VLOOKUP('Gene Table'!$G$2,'Array Content'!$A$2:$B$3,2,FALSE),IF(CE41&lt;-$BV41,"mutant","WT"),IF(CE41&lt;-VLOOKUP('Gene Table'!$G$2,'Array Content'!$A$2:$B$3,2,FALSE),"Mutant","WT")),"")</f>
        <v/>
      </c>
      <c r="CT41" s="4" t="str">
        <f>IF(ISNUMBER(CF41), IF($BV41&gt;VLOOKUP('Gene Table'!$G$2,'Array Content'!$A$2:$B$3,2,FALSE),IF(CF41&lt;-$BV41,"mutant","WT"),IF(CF41&lt;-VLOOKUP('Gene Table'!$G$2,'Array Content'!$A$2:$B$3,2,FALSE),"Mutant","WT")),"")</f>
        <v/>
      </c>
      <c r="CU41" s="4" t="str">
        <f>IF(ISNUMBER(CG41), IF($BV41&gt;VLOOKUP('Gene Table'!$G$2,'Array Content'!$A$2:$B$3,2,FALSE),IF(CG41&lt;-$BV41,"mutant","WT"),IF(CG41&lt;-VLOOKUP('Gene Table'!$G$2,'Array Content'!$A$2:$B$3,2,FALSE),"Mutant","WT")),"")</f>
        <v/>
      </c>
      <c r="CV41" s="4" t="str">
        <f>IF(ISNUMBER(CH41), IF($BV41&gt;VLOOKUP('Gene Table'!$G$2,'Array Content'!$A$2:$B$3,2,FALSE),IF(CH41&lt;-$BV41,"mutant","WT"),IF(CH41&lt;-VLOOKUP('Gene Table'!$G$2,'Array Content'!$A$2:$B$3,2,FALSE),"Mutant","WT")),"")</f>
        <v/>
      </c>
      <c r="CW41" s="4" t="str">
        <f>IF(ISNUMBER(CI41), IF($BV41&gt;VLOOKUP('Gene Table'!$G$2,'Array Content'!$A$2:$B$3,2,FALSE),IF(CI41&lt;-$BV41,"mutant","WT"),IF(CI41&lt;-VLOOKUP('Gene Table'!$G$2,'Array Content'!$A$2:$B$3,2,FALSE),"Mutant","WT")),"")</f>
        <v/>
      </c>
      <c r="CX41" s="4" t="str">
        <f>IF(ISNUMBER(CJ41), IF($BV41&gt;VLOOKUP('Gene Table'!$G$2,'Array Content'!$A$2:$B$3,2,FALSE),IF(CJ41&lt;-$BV41,"mutant","WT"),IF(CJ41&lt;-VLOOKUP('Gene Table'!$G$2,'Array Content'!$A$2:$B$3,2,FALSE),"Mutant","WT")),"")</f>
        <v/>
      </c>
      <c r="CY41" s="4" t="str">
        <f>IF(ISNUMBER(CK41), IF($BV41&gt;VLOOKUP('Gene Table'!$G$2,'Array Content'!$A$2:$B$3,2,FALSE),IF(CK41&lt;-$BV41,"mutant","WT"),IF(CK41&lt;-VLOOKUP('Gene Table'!$G$2,'Array Content'!$A$2:$B$3,2,FALSE),"Mutant","WT")),"")</f>
        <v/>
      </c>
      <c r="DA41" s="4" t="s">
        <v>4770</v>
      </c>
      <c r="DB41" s="4">
        <f t="shared" si="55"/>
        <v>-0.53000000000000114</v>
      </c>
      <c r="DC41" s="4">
        <f t="shared" si="56"/>
        <v>0</v>
      </c>
      <c r="DD41" s="4" t="str">
        <f t="shared" si="57"/>
        <v/>
      </c>
      <c r="DE41" s="4" t="str">
        <f t="shared" si="58"/>
        <v/>
      </c>
      <c r="DF41" s="4" t="str">
        <f t="shared" si="59"/>
        <v/>
      </c>
      <c r="DG41" s="4" t="str">
        <f t="shared" si="60"/>
        <v/>
      </c>
      <c r="DH41" s="4" t="str">
        <f t="shared" si="61"/>
        <v/>
      </c>
      <c r="DI41" s="4" t="str">
        <f t="shared" si="62"/>
        <v/>
      </c>
      <c r="DJ41" s="4" t="str">
        <f t="shared" si="63"/>
        <v/>
      </c>
      <c r="DK41" s="4" t="str">
        <f t="shared" si="64"/>
        <v/>
      </c>
      <c r="DL41" s="4" t="str">
        <f t="shared" si="65"/>
        <v/>
      </c>
      <c r="DM41" s="4" t="str">
        <f t="shared" si="66"/>
        <v/>
      </c>
      <c r="DO41" s="4" t="s">
        <v>4770</v>
      </c>
      <c r="DP41" s="4" t="str">
        <f>IF(ISNUMBER(DB41), IF($AR41&gt;VLOOKUP('Gene Table'!$G$2,'Array Content'!$A$2:$B$3,2,FALSE),IF(DB41&lt;-$AR41,"mutant","WT"),IF(DB41&lt;-VLOOKUP('Gene Table'!$G$2,'Array Content'!$A$2:$B$3,2,FALSE),"Mutant","WT")),"")</f>
        <v>WT</v>
      </c>
      <c r="DQ41" s="4" t="str">
        <f>IF(ISNUMBER(DC41), IF($AR41&gt;VLOOKUP('Gene Table'!$G$2,'Array Content'!$A$2:$B$3,2,FALSE),IF(DC41&lt;-$AR41,"mutant","WT"),IF(DC41&lt;-VLOOKUP('Gene Table'!$G$2,'Array Content'!$A$2:$B$3,2,FALSE),"Mutant","WT")),"")</f>
        <v>WT</v>
      </c>
      <c r="DR41" s="4" t="str">
        <f>IF(ISNUMBER(DD41), IF($AR41&gt;VLOOKUP('Gene Table'!$G$2,'Array Content'!$A$2:$B$3,2,FALSE),IF(DD41&lt;-$AR41,"mutant","WT"),IF(DD41&lt;-VLOOKUP('Gene Table'!$G$2,'Array Content'!$A$2:$B$3,2,FALSE),"Mutant","WT")),"")</f>
        <v/>
      </c>
      <c r="DS41" s="4" t="str">
        <f>IF(ISNUMBER(DE41), IF($AR41&gt;VLOOKUP('Gene Table'!$G$2,'Array Content'!$A$2:$B$3,2,FALSE),IF(DE41&lt;-$AR41,"mutant","WT"),IF(DE41&lt;-VLOOKUP('Gene Table'!$G$2,'Array Content'!$A$2:$B$3,2,FALSE),"Mutant","WT")),"")</f>
        <v/>
      </c>
      <c r="DT41" s="4" t="str">
        <f>IF(ISNUMBER(DF41), IF($AR41&gt;VLOOKUP('Gene Table'!$G$2,'Array Content'!$A$2:$B$3,2,FALSE),IF(DF41&lt;-$AR41,"mutant","WT"),IF(DF41&lt;-VLOOKUP('Gene Table'!$G$2,'Array Content'!$A$2:$B$3,2,FALSE),"Mutant","WT")),"")</f>
        <v/>
      </c>
      <c r="DU41" s="4" t="str">
        <f>IF(ISNUMBER(DG41), IF($AR41&gt;VLOOKUP('Gene Table'!$G$2,'Array Content'!$A$2:$B$3,2,FALSE),IF(DG41&lt;-$AR41,"mutant","WT"),IF(DG41&lt;-VLOOKUP('Gene Table'!$G$2,'Array Content'!$A$2:$B$3,2,FALSE),"Mutant","WT")),"")</f>
        <v/>
      </c>
      <c r="DV41" s="4" t="str">
        <f>IF(ISNUMBER(DH41), IF($AR41&gt;VLOOKUP('Gene Table'!$G$2,'Array Content'!$A$2:$B$3,2,FALSE),IF(DH41&lt;-$AR41,"mutant","WT"),IF(DH41&lt;-VLOOKUP('Gene Table'!$G$2,'Array Content'!$A$2:$B$3,2,FALSE),"Mutant","WT")),"")</f>
        <v/>
      </c>
      <c r="DW41" s="4" t="str">
        <f>IF(ISNUMBER(DI41), IF($AR41&gt;VLOOKUP('Gene Table'!$G$2,'Array Content'!$A$2:$B$3,2,FALSE),IF(DI41&lt;-$AR41,"mutant","WT"),IF(DI41&lt;-VLOOKUP('Gene Table'!$G$2,'Array Content'!$A$2:$B$3,2,FALSE),"Mutant","WT")),"")</f>
        <v/>
      </c>
      <c r="DX41" s="4" t="str">
        <f>IF(ISNUMBER(DJ41), IF($AR41&gt;VLOOKUP('Gene Table'!$G$2,'Array Content'!$A$2:$B$3,2,FALSE),IF(DJ41&lt;-$AR41,"mutant","WT"),IF(DJ41&lt;-VLOOKUP('Gene Table'!$G$2,'Array Content'!$A$2:$B$3,2,FALSE),"Mutant","WT")),"")</f>
        <v/>
      </c>
      <c r="DY41" s="4" t="str">
        <f>IF(ISNUMBER(DK41), IF($AR41&gt;VLOOKUP('Gene Table'!$G$2,'Array Content'!$A$2:$B$3,2,FALSE),IF(DK41&lt;-$AR41,"mutant","WT"),IF(DK41&lt;-VLOOKUP('Gene Table'!$G$2,'Array Content'!$A$2:$B$3,2,FALSE),"Mutant","WT")),"")</f>
        <v/>
      </c>
      <c r="DZ41" s="4" t="str">
        <f>IF(ISNUMBER(DL41), IF($AR41&gt;VLOOKUP('Gene Table'!$G$2,'Array Content'!$A$2:$B$3,2,FALSE),IF(DL41&lt;-$AR41,"mutant","WT"),IF(DL41&lt;-VLOOKUP('Gene Table'!$G$2,'Array Content'!$A$2:$B$3,2,FALSE),"Mutant","WT")),"")</f>
        <v/>
      </c>
      <c r="EA41" s="4" t="str">
        <f>IF(ISNUMBER(DM41), IF($AR41&gt;VLOOKUP('Gene Table'!$G$2,'Array Content'!$A$2:$B$3,2,FALSE),IF(DM41&lt;-$AR41,"mutant","WT"),IF(DM41&lt;-VLOOKUP('Gene Table'!$G$2,'Array Content'!$A$2:$B$3,2,FALSE),"Mutant","WT")),"")</f>
        <v/>
      </c>
      <c r="EC41" s="4" t="s">
        <v>4770</v>
      </c>
      <c r="ED41" s="4" t="str">
        <f>IF('Gene Table'!$D41="copy number",D41,"")</f>
        <v/>
      </c>
      <c r="EE41" s="4" t="str">
        <f>IF('Gene Table'!$D41="copy number",E41,"")</f>
        <v/>
      </c>
      <c r="EF41" s="4" t="str">
        <f>IF('Gene Table'!$D41="copy number",F41,"")</f>
        <v/>
      </c>
      <c r="EG41" s="4" t="str">
        <f>IF('Gene Table'!$D41="copy number",G41,"")</f>
        <v/>
      </c>
      <c r="EH41" s="4" t="str">
        <f>IF('Gene Table'!$D41="copy number",H41,"")</f>
        <v/>
      </c>
      <c r="EI41" s="4" t="str">
        <f>IF('Gene Table'!$D41="copy number",I41,"")</f>
        <v/>
      </c>
      <c r="EJ41" s="4" t="str">
        <f>IF('Gene Table'!$D41="copy number",J41,"")</f>
        <v/>
      </c>
      <c r="EK41" s="4" t="str">
        <f>IF('Gene Table'!$D41="copy number",K41,"")</f>
        <v/>
      </c>
      <c r="EL41" s="4" t="str">
        <f>IF('Gene Table'!$D41="copy number",L41,"")</f>
        <v/>
      </c>
      <c r="EM41" s="4" t="str">
        <f>IF('Gene Table'!$D41="copy number",M41,"")</f>
        <v/>
      </c>
      <c r="EN41" s="4" t="str">
        <f>IF('Gene Table'!$D41="copy number",N41,"")</f>
        <v/>
      </c>
      <c r="EO41" s="4" t="str">
        <f>IF('Gene Table'!$D41="copy number",O41,"")</f>
        <v/>
      </c>
      <c r="EQ41" s="4" t="s">
        <v>4770</v>
      </c>
      <c r="ER41" s="4" t="str">
        <f>IF('Gene Table'!$D41="copy number",R41,"")</f>
        <v/>
      </c>
      <c r="ES41" s="4" t="str">
        <f>IF('Gene Table'!$D41="copy number",S41,"")</f>
        <v/>
      </c>
      <c r="ET41" s="4" t="str">
        <f>IF('Gene Table'!$D41="copy number",T41,"")</f>
        <v/>
      </c>
      <c r="EU41" s="4" t="str">
        <f>IF('Gene Table'!$D41="copy number",U41,"")</f>
        <v/>
      </c>
      <c r="EV41" s="4" t="str">
        <f>IF('Gene Table'!$D41="copy number",V41,"")</f>
        <v/>
      </c>
      <c r="EW41" s="4" t="str">
        <f>IF('Gene Table'!$D41="copy number",W41,"")</f>
        <v/>
      </c>
      <c r="EX41" s="4" t="str">
        <f>IF('Gene Table'!$D41="copy number",X41,"")</f>
        <v/>
      </c>
      <c r="EY41" s="4" t="str">
        <f>IF('Gene Table'!$D41="copy number",Y41,"")</f>
        <v/>
      </c>
      <c r="EZ41" s="4" t="str">
        <f>IF('Gene Table'!$D41="copy number",Z41,"")</f>
        <v/>
      </c>
      <c r="FA41" s="4" t="str">
        <f>IF('Gene Table'!$D41="copy number",AA41,"")</f>
        <v/>
      </c>
      <c r="FB41" s="4" t="str">
        <f>IF('Gene Table'!$D41="copy number",AB41,"")</f>
        <v/>
      </c>
      <c r="FC41" s="4" t="str">
        <f>IF('Gene Table'!$D41="copy number",AC41,"")</f>
        <v/>
      </c>
      <c r="FE41" s="4" t="s">
        <v>4770</v>
      </c>
      <c r="FF41" s="4" t="str">
        <f>IF('Gene Table'!$C41="SMPC",D41,"")</f>
        <v/>
      </c>
      <c r="FG41" s="4" t="str">
        <f>IF('Gene Table'!$C41="SMPC",E41,"")</f>
        <v/>
      </c>
      <c r="FH41" s="4" t="str">
        <f>IF('Gene Table'!$C41="SMPC",F41,"")</f>
        <v/>
      </c>
      <c r="FI41" s="4" t="str">
        <f>IF('Gene Table'!$C41="SMPC",G41,"")</f>
        <v/>
      </c>
      <c r="FJ41" s="4" t="str">
        <f>IF('Gene Table'!$C41="SMPC",H41,"")</f>
        <v/>
      </c>
      <c r="FK41" s="4" t="str">
        <f>IF('Gene Table'!$C41="SMPC",I41,"")</f>
        <v/>
      </c>
      <c r="FL41" s="4" t="str">
        <f>IF('Gene Table'!$C41="SMPC",J41,"")</f>
        <v/>
      </c>
      <c r="FM41" s="4" t="str">
        <f>IF('Gene Table'!$C41="SMPC",K41,"")</f>
        <v/>
      </c>
      <c r="FN41" s="4" t="str">
        <f>IF('Gene Table'!$C41="SMPC",L41,"")</f>
        <v/>
      </c>
      <c r="FO41" s="4" t="str">
        <f>IF('Gene Table'!$C41="SMPC",M41,"")</f>
        <v/>
      </c>
      <c r="FP41" s="4" t="str">
        <f>IF('Gene Table'!$C41="SMPC",N41,"")</f>
        <v/>
      </c>
      <c r="FQ41" s="4" t="str">
        <f>IF('Gene Table'!$C41="SMPC",O41,"")</f>
        <v/>
      </c>
      <c r="FS41" s="4" t="s">
        <v>4770</v>
      </c>
      <c r="FT41" s="4" t="str">
        <f>IF('Gene Table'!$C41="SMPC",R41,"")</f>
        <v/>
      </c>
      <c r="FU41" s="4" t="str">
        <f>IF('Gene Table'!$C41="SMPC",S41,"")</f>
        <v/>
      </c>
      <c r="FV41" s="4" t="str">
        <f>IF('Gene Table'!$C41="SMPC",T41,"")</f>
        <v/>
      </c>
      <c r="FW41" s="4" t="str">
        <f>IF('Gene Table'!$C41="SMPC",U41,"")</f>
        <v/>
      </c>
      <c r="FX41" s="4" t="str">
        <f>IF('Gene Table'!$C41="SMPC",V41,"")</f>
        <v/>
      </c>
      <c r="FY41" s="4" t="str">
        <f>IF('Gene Table'!$C41="SMPC",W41,"")</f>
        <v/>
      </c>
      <c r="FZ41" s="4" t="str">
        <f>IF('Gene Table'!$C41="SMPC",X41,"")</f>
        <v/>
      </c>
      <c r="GA41" s="4" t="str">
        <f>IF('Gene Table'!$C41="SMPC",Y41,"")</f>
        <v/>
      </c>
      <c r="GB41" s="4" t="str">
        <f>IF('Gene Table'!$C41="SMPC",Z41,"")</f>
        <v/>
      </c>
      <c r="GC41" s="4" t="str">
        <f>IF('Gene Table'!$C41="SMPC",AA41,"")</f>
        <v/>
      </c>
      <c r="GD41" s="4" t="str">
        <f>IF('Gene Table'!$C41="SMPC",AB41,"")</f>
        <v/>
      </c>
      <c r="GE41" s="4" t="str">
        <f>IF('Gene Table'!$C41="SMPC",AC41,"")</f>
        <v/>
      </c>
    </row>
    <row r="42" spans="1:187" ht="15" customHeight="1" x14ac:dyDescent="0.25">
      <c r="A42" s="4" t="str">
        <f>'Gene Table'!C42&amp;":"&amp;'Gene Table'!D42</f>
        <v>APC:c.4239_4240insA</v>
      </c>
      <c r="B42" s="4">
        <f>IF('Gene Table'!$G$5="NO",IF(ISNUMBER(MATCH('Gene Table'!E42,'Array Content'!$M$2:$M$941,0)),VLOOKUP('Gene Table'!E42,'Array Content'!$M$2:$O$941,2,FALSE),35),IF('Gene Table'!$G$5="YES",IF(ISNUMBER(MATCH('Gene Table'!E42,'Array Content'!$M$2:$M$941,0)),VLOOKUP('Gene Table'!E42,'Array Content'!$M$2:$O$941,3,FALSE),35),"OOPS"))</f>
        <v>37</v>
      </c>
      <c r="C42" s="4" t="s">
        <v>4771</v>
      </c>
      <c r="D42" s="29">
        <f>IF('Control Sample Data'!D41="","",IF(SUM('Control Sample Data'!D$2:D$97)&gt;10,IF(AND(ISNUMBER('Control Sample Data'!D41),'Control Sample Data'!D41&lt;$B42, 'Control Sample Data'!D41&gt;0),'Control Sample Data'!D41,$B42),""))</f>
        <v>35</v>
      </c>
      <c r="E42" s="29">
        <f>IF('Control Sample Data'!E41="","",IF(SUM('Control Sample Data'!E$2:E$97)&gt;10,IF(AND(ISNUMBER('Control Sample Data'!E41),'Control Sample Data'!E41&lt;$B42, 'Control Sample Data'!E41&gt;0),'Control Sample Data'!E41,$B42),""))</f>
        <v>35</v>
      </c>
      <c r="F42" s="29" t="str">
        <f>IF('Control Sample Data'!F41="","",IF(SUM('Control Sample Data'!F$2:F$97)&gt;10,IF(AND(ISNUMBER('Control Sample Data'!F41),'Control Sample Data'!F41&lt;$B42, 'Control Sample Data'!F41&gt;0),'Control Sample Data'!F41,$B42),""))</f>
        <v/>
      </c>
      <c r="G42" s="29" t="str">
        <f>IF('Control Sample Data'!G41="","",IF(SUM('Control Sample Data'!G$2:G$97)&gt;10,IF(AND(ISNUMBER('Control Sample Data'!G41),'Control Sample Data'!G41&lt;$B42, 'Control Sample Data'!G41&gt;0),'Control Sample Data'!G41,$B42),""))</f>
        <v/>
      </c>
      <c r="H42" s="29" t="str">
        <f>IF('Control Sample Data'!H41="","",IF(SUM('Control Sample Data'!H$2:H$97)&gt;10,IF(AND(ISNUMBER('Control Sample Data'!H41),'Control Sample Data'!H41&lt;$B42, 'Control Sample Data'!H41&gt;0),'Control Sample Data'!H41,$B42),""))</f>
        <v/>
      </c>
      <c r="I42" s="29" t="str">
        <f>IF('Control Sample Data'!I41="","",IF(SUM('Control Sample Data'!I$2:I$97)&gt;10,IF(AND(ISNUMBER('Control Sample Data'!I41),'Control Sample Data'!I41&lt;$B42, 'Control Sample Data'!I41&gt;0),'Control Sample Data'!I41,$B42),""))</f>
        <v/>
      </c>
      <c r="J42" s="29" t="str">
        <f>IF('Control Sample Data'!J41="","",IF(SUM('Control Sample Data'!J$2:J$97)&gt;10,IF(AND(ISNUMBER('Control Sample Data'!J41),'Control Sample Data'!J41&lt;$B42, 'Control Sample Data'!J41&gt;0),'Control Sample Data'!J41,$B42),""))</f>
        <v/>
      </c>
      <c r="K42" s="29" t="str">
        <f>IF('Control Sample Data'!K41="","",IF(SUM('Control Sample Data'!K$2:K$97)&gt;10,IF(AND(ISNUMBER('Control Sample Data'!K41),'Control Sample Data'!K41&lt;$B42, 'Control Sample Data'!K41&gt;0),'Control Sample Data'!K41,$B42),""))</f>
        <v/>
      </c>
      <c r="L42" s="29" t="str">
        <f>IF('Control Sample Data'!L41="","",IF(SUM('Control Sample Data'!L$2:L$97)&gt;10,IF(AND(ISNUMBER('Control Sample Data'!L41),'Control Sample Data'!L41&lt;$B42, 'Control Sample Data'!L41&gt;0),'Control Sample Data'!L41,$B42),""))</f>
        <v/>
      </c>
      <c r="M42" s="29" t="str">
        <f>IF('Control Sample Data'!M41="","",IF(SUM('Control Sample Data'!M$2:M$97)&gt;10,IF(AND(ISNUMBER('Control Sample Data'!M41),'Control Sample Data'!M41&lt;$B42, 'Control Sample Data'!M41&gt;0),'Control Sample Data'!M41,$B42),""))</f>
        <v/>
      </c>
      <c r="N42" s="29" t="str">
        <f>IF('Control Sample Data'!N41="","",IF(SUM('Control Sample Data'!N$2:N$97)&gt;10,IF(AND(ISNUMBER('Control Sample Data'!N41),'Control Sample Data'!N41&lt;$B42, 'Control Sample Data'!N41&gt;0),'Control Sample Data'!N41,$B42),""))</f>
        <v/>
      </c>
      <c r="O42" s="29" t="str">
        <f>IF('Control Sample Data'!O41="","",IF(SUM('Control Sample Data'!O$2:O$97)&gt;10,IF(AND(ISNUMBER('Control Sample Data'!O41),'Control Sample Data'!O41&lt;$B42, 'Control Sample Data'!O41&gt;0),'Control Sample Data'!O41,$B42),""))</f>
        <v/>
      </c>
      <c r="Q42" s="4" t="s">
        <v>4771</v>
      </c>
      <c r="R42" s="29">
        <f>IF('Test Sample Data'!D41="","",IF(SUM('Test Sample Data'!D$2:D$97)&gt;10,IF(AND(ISNUMBER('Test Sample Data'!D41),'Test Sample Data'!D41&lt;$B42, 'Test Sample Data'!D41&gt;0),'Test Sample Data'!D41,$B42),""))</f>
        <v>35</v>
      </c>
      <c r="S42" s="29">
        <f>IF('Test Sample Data'!E41="","",IF(SUM('Test Sample Data'!E$2:E$97)&gt;10,IF(AND(ISNUMBER('Test Sample Data'!E41),'Test Sample Data'!E41&lt;$B42, 'Test Sample Data'!E41&gt;0),'Test Sample Data'!E41,$B42),""))</f>
        <v>35</v>
      </c>
      <c r="T42" s="29" t="str">
        <f>IF('Test Sample Data'!F41="","",IF(SUM('Test Sample Data'!F$2:F$97)&gt;10,IF(AND(ISNUMBER('Test Sample Data'!F41),'Test Sample Data'!F41&lt;$B42, 'Test Sample Data'!F41&gt;0),'Test Sample Data'!F41,$B42),""))</f>
        <v/>
      </c>
      <c r="U42" s="29" t="str">
        <f>IF('Test Sample Data'!G41="","",IF(SUM('Test Sample Data'!G$2:G$97)&gt;10,IF(AND(ISNUMBER('Test Sample Data'!G41),'Test Sample Data'!G41&lt;$B42, 'Test Sample Data'!G41&gt;0),'Test Sample Data'!G41,$B42),""))</f>
        <v/>
      </c>
      <c r="V42" s="29" t="str">
        <f>IF('Test Sample Data'!H41="","",IF(SUM('Test Sample Data'!H$2:H$97)&gt;10,IF(AND(ISNUMBER('Test Sample Data'!H41),'Test Sample Data'!H41&lt;$B42, 'Test Sample Data'!H41&gt;0),'Test Sample Data'!H41,$B42),""))</f>
        <v/>
      </c>
      <c r="W42" s="29" t="str">
        <f>IF('Test Sample Data'!I41="","",IF(SUM('Test Sample Data'!I$2:I$97)&gt;10,IF(AND(ISNUMBER('Test Sample Data'!I41),'Test Sample Data'!I41&lt;$B42, 'Test Sample Data'!I41&gt;0),'Test Sample Data'!I41,$B42),""))</f>
        <v/>
      </c>
      <c r="X42" s="29" t="str">
        <f>IF('Test Sample Data'!J41="","",IF(SUM('Test Sample Data'!J$2:J$97)&gt;10,IF(AND(ISNUMBER('Test Sample Data'!J41),'Test Sample Data'!J41&lt;$B42, 'Test Sample Data'!J41&gt;0),'Test Sample Data'!J41,$B42),""))</f>
        <v/>
      </c>
      <c r="Y42" s="29" t="str">
        <f>IF('Test Sample Data'!K41="","",IF(SUM('Test Sample Data'!K$2:K$97)&gt;10,IF(AND(ISNUMBER('Test Sample Data'!K41),'Test Sample Data'!K41&lt;$B42, 'Test Sample Data'!K41&gt;0),'Test Sample Data'!K41,$B42),""))</f>
        <v/>
      </c>
      <c r="Z42" s="29" t="str">
        <f>IF('Test Sample Data'!L41="","",IF(SUM('Test Sample Data'!L$2:L$97)&gt;10,IF(AND(ISNUMBER('Test Sample Data'!L41),'Test Sample Data'!L41&lt;$B42, 'Test Sample Data'!L41&gt;0),'Test Sample Data'!L41,$B42),""))</f>
        <v/>
      </c>
      <c r="AA42" s="29" t="str">
        <f>IF('Test Sample Data'!M41="","",IF(SUM('Test Sample Data'!M$2:M$97)&gt;10,IF(AND(ISNUMBER('Test Sample Data'!M41),'Test Sample Data'!M41&lt;$B42, 'Test Sample Data'!M41&gt;0),'Test Sample Data'!M41,$B42),""))</f>
        <v/>
      </c>
      <c r="AB42" s="29" t="str">
        <f>IF('Test Sample Data'!N41="","",IF(SUM('Test Sample Data'!N$2:N$97)&gt;10,IF(AND(ISNUMBER('Test Sample Data'!N41),'Test Sample Data'!N41&lt;$B42, 'Test Sample Data'!N41&gt;0),'Test Sample Data'!N41,$B42),""))</f>
        <v/>
      </c>
      <c r="AC42" s="29" t="str">
        <f>IF('Test Sample Data'!O41="","",IF(SUM('Test Sample Data'!O$2:O$97)&gt;10,IF(AND(ISNUMBER('Test Sample Data'!O41),'Test Sample Data'!O41&lt;$B42, 'Test Sample Data'!O41&gt;0),'Test Sample Data'!O41,$B42),""))</f>
        <v/>
      </c>
      <c r="AE42" s="4" t="s">
        <v>4771</v>
      </c>
      <c r="AF42" s="4">
        <f t="shared" si="3"/>
        <v>9</v>
      </c>
      <c r="AG42" s="4">
        <f t="shared" si="4"/>
        <v>9</v>
      </c>
      <c r="AH42" s="4" t="str">
        <f t="shared" si="5"/>
        <v/>
      </c>
      <c r="AI42" s="4" t="str">
        <f t="shared" si="6"/>
        <v/>
      </c>
      <c r="AJ42" s="4" t="str">
        <f t="shared" si="7"/>
        <v/>
      </c>
      <c r="AK42" s="4" t="str">
        <f t="shared" si="8"/>
        <v/>
      </c>
      <c r="AL42" s="4" t="str">
        <f t="shared" si="9"/>
        <v/>
      </c>
      <c r="AM42" s="4" t="str">
        <f t="shared" si="10"/>
        <v/>
      </c>
      <c r="AN42" s="4" t="str">
        <f t="shared" si="11"/>
        <v/>
      </c>
      <c r="AO42" s="4" t="str">
        <f t="shared" si="12"/>
        <v/>
      </c>
      <c r="AP42" s="4" t="str">
        <f t="shared" si="13"/>
        <v/>
      </c>
      <c r="AQ42" s="4" t="str">
        <f t="shared" si="14"/>
        <v/>
      </c>
      <c r="AR42" s="4">
        <f t="shared" si="15"/>
        <v>0</v>
      </c>
      <c r="AS42" s="4">
        <f t="shared" si="16"/>
        <v>9</v>
      </c>
      <c r="AU42" s="4" t="s">
        <v>4771</v>
      </c>
      <c r="AV42" s="4">
        <f t="shared" si="17"/>
        <v>8.4699999999999989</v>
      </c>
      <c r="AW42" s="4">
        <f t="shared" si="18"/>
        <v>9</v>
      </c>
      <c r="AX42" s="4" t="str">
        <f t="shared" si="19"/>
        <v/>
      </c>
      <c r="AY42" s="4" t="str">
        <f t="shared" si="20"/>
        <v/>
      </c>
      <c r="AZ42" s="4" t="str">
        <f t="shared" si="21"/>
        <v/>
      </c>
      <c r="BA42" s="4" t="str">
        <f t="shared" si="22"/>
        <v/>
      </c>
      <c r="BB42" s="4" t="str">
        <f t="shared" si="23"/>
        <v/>
      </c>
      <c r="BC42" s="4" t="str">
        <f t="shared" si="24"/>
        <v/>
      </c>
      <c r="BD42" s="4" t="str">
        <f t="shared" si="25"/>
        <v/>
      </c>
      <c r="BE42" s="4" t="str">
        <f t="shared" si="26"/>
        <v/>
      </c>
      <c r="BF42" s="4" t="str">
        <f t="shared" si="27"/>
        <v/>
      </c>
      <c r="BG42" s="4" t="str">
        <f t="shared" si="28"/>
        <v/>
      </c>
      <c r="BI42" s="4" t="s">
        <v>4771</v>
      </c>
      <c r="BJ42" s="4">
        <f t="shared" si="29"/>
        <v>8.4699999999999989</v>
      </c>
      <c r="BK42" s="4">
        <f t="shared" si="30"/>
        <v>9</v>
      </c>
      <c r="BL42" s="4" t="str">
        <f t="shared" si="31"/>
        <v/>
      </c>
      <c r="BM42" s="4" t="str">
        <f t="shared" si="32"/>
        <v/>
      </c>
      <c r="BN42" s="4" t="str">
        <f t="shared" si="33"/>
        <v/>
      </c>
      <c r="BO42" s="4" t="str">
        <f t="shared" si="34"/>
        <v/>
      </c>
      <c r="BP42" s="4" t="str">
        <f t="shared" si="35"/>
        <v/>
      </c>
      <c r="BQ42" s="4" t="str">
        <f t="shared" si="36"/>
        <v/>
      </c>
      <c r="BR42" s="4" t="str">
        <f t="shared" si="37"/>
        <v/>
      </c>
      <c r="BS42" s="4" t="str">
        <f t="shared" si="38"/>
        <v/>
      </c>
      <c r="BT42" s="4" t="str">
        <f t="shared" si="39"/>
        <v/>
      </c>
      <c r="BU42" s="4" t="str">
        <f t="shared" si="40"/>
        <v/>
      </c>
      <c r="BV42" s="4">
        <f t="shared" si="41"/>
        <v>1.1200000000000001</v>
      </c>
      <c r="BW42" s="4">
        <f t="shared" si="42"/>
        <v>8.74</v>
      </c>
      <c r="BY42" s="4" t="s">
        <v>4771</v>
      </c>
      <c r="BZ42" s="4">
        <f t="shared" si="43"/>
        <v>-0.27000000000000135</v>
      </c>
      <c r="CA42" s="4">
        <f t="shared" si="44"/>
        <v>0.25999999999999979</v>
      </c>
      <c r="CB42" s="4" t="str">
        <f t="shared" si="45"/>
        <v/>
      </c>
      <c r="CC42" s="4" t="str">
        <f t="shared" si="46"/>
        <v/>
      </c>
      <c r="CD42" s="4" t="str">
        <f t="shared" si="47"/>
        <v/>
      </c>
      <c r="CE42" s="4" t="str">
        <f t="shared" si="48"/>
        <v/>
      </c>
      <c r="CF42" s="4" t="str">
        <f t="shared" si="49"/>
        <v/>
      </c>
      <c r="CG42" s="4" t="str">
        <f t="shared" si="50"/>
        <v/>
      </c>
      <c r="CH42" s="4" t="str">
        <f t="shared" si="51"/>
        <v/>
      </c>
      <c r="CI42" s="4" t="str">
        <f t="shared" si="52"/>
        <v/>
      </c>
      <c r="CJ42" s="4" t="str">
        <f t="shared" si="53"/>
        <v/>
      </c>
      <c r="CK42" s="4" t="str">
        <f t="shared" si="54"/>
        <v/>
      </c>
      <c r="CM42" s="4" t="s">
        <v>4771</v>
      </c>
      <c r="CN42" s="4" t="str">
        <f>IF(ISNUMBER(BZ42), IF($BV42&gt;VLOOKUP('Gene Table'!$G$2,'Array Content'!$A$2:$B$3,2,FALSE),IF(BZ42&lt;-$BV42,"mutant","WT"),IF(BZ42&lt;-VLOOKUP('Gene Table'!$G$2,'Array Content'!$A$2:$B$3,2,FALSE),"Mutant","WT")),"")</f>
        <v>WT</v>
      </c>
      <c r="CO42" s="4" t="str">
        <f>IF(ISNUMBER(CA42), IF($BV42&gt;VLOOKUP('Gene Table'!$G$2,'Array Content'!$A$2:$B$3,2,FALSE),IF(CA42&lt;-$BV42,"mutant","WT"),IF(CA42&lt;-VLOOKUP('Gene Table'!$G$2,'Array Content'!$A$2:$B$3,2,FALSE),"Mutant","WT")),"")</f>
        <v>WT</v>
      </c>
      <c r="CP42" s="4" t="str">
        <f>IF(ISNUMBER(CB42), IF($BV42&gt;VLOOKUP('Gene Table'!$G$2,'Array Content'!$A$2:$B$3,2,FALSE),IF(CB42&lt;-$BV42,"mutant","WT"),IF(CB42&lt;-VLOOKUP('Gene Table'!$G$2,'Array Content'!$A$2:$B$3,2,FALSE),"Mutant","WT")),"")</f>
        <v/>
      </c>
      <c r="CQ42" s="4" t="str">
        <f>IF(ISNUMBER(CC42), IF($BV42&gt;VLOOKUP('Gene Table'!$G$2,'Array Content'!$A$2:$B$3,2,FALSE),IF(CC42&lt;-$BV42,"mutant","WT"),IF(CC42&lt;-VLOOKUP('Gene Table'!$G$2,'Array Content'!$A$2:$B$3,2,FALSE),"Mutant","WT")),"")</f>
        <v/>
      </c>
      <c r="CR42" s="4" t="str">
        <f>IF(ISNUMBER(CD42), IF($BV42&gt;VLOOKUP('Gene Table'!$G$2,'Array Content'!$A$2:$B$3,2,FALSE),IF(CD42&lt;-$BV42,"mutant","WT"),IF(CD42&lt;-VLOOKUP('Gene Table'!$G$2,'Array Content'!$A$2:$B$3,2,FALSE),"Mutant","WT")),"")</f>
        <v/>
      </c>
      <c r="CS42" s="4" t="str">
        <f>IF(ISNUMBER(CE42), IF($BV42&gt;VLOOKUP('Gene Table'!$G$2,'Array Content'!$A$2:$B$3,2,FALSE),IF(CE42&lt;-$BV42,"mutant","WT"),IF(CE42&lt;-VLOOKUP('Gene Table'!$G$2,'Array Content'!$A$2:$B$3,2,FALSE),"Mutant","WT")),"")</f>
        <v/>
      </c>
      <c r="CT42" s="4" t="str">
        <f>IF(ISNUMBER(CF42), IF($BV42&gt;VLOOKUP('Gene Table'!$G$2,'Array Content'!$A$2:$B$3,2,FALSE),IF(CF42&lt;-$BV42,"mutant","WT"),IF(CF42&lt;-VLOOKUP('Gene Table'!$G$2,'Array Content'!$A$2:$B$3,2,FALSE),"Mutant","WT")),"")</f>
        <v/>
      </c>
      <c r="CU42" s="4" t="str">
        <f>IF(ISNUMBER(CG42), IF($BV42&gt;VLOOKUP('Gene Table'!$G$2,'Array Content'!$A$2:$B$3,2,FALSE),IF(CG42&lt;-$BV42,"mutant","WT"),IF(CG42&lt;-VLOOKUP('Gene Table'!$G$2,'Array Content'!$A$2:$B$3,2,FALSE),"Mutant","WT")),"")</f>
        <v/>
      </c>
      <c r="CV42" s="4" t="str">
        <f>IF(ISNUMBER(CH42), IF($BV42&gt;VLOOKUP('Gene Table'!$G$2,'Array Content'!$A$2:$B$3,2,FALSE),IF(CH42&lt;-$BV42,"mutant","WT"),IF(CH42&lt;-VLOOKUP('Gene Table'!$G$2,'Array Content'!$A$2:$B$3,2,FALSE),"Mutant","WT")),"")</f>
        <v/>
      </c>
      <c r="CW42" s="4" t="str">
        <f>IF(ISNUMBER(CI42), IF($BV42&gt;VLOOKUP('Gene Table'!$G$2,'Array Content'!$A$2:$B$3,2,FALSE),IF(CI42&lt;-$BV42,"mutant","WT"),IF(CI42&lt;-VLOOKUP('Gene Table'!$G$2,'Array Content'!$A$2:$B$3,2,FALSE),"Mutant","WT")),"")</f>
        <v/>
      </c>
      <c r="CX42" s="4" t="str">
        <f>IF(ISNUMBER(CJ42), IF($BV42&gt;VLOOKUP('Gene Table'!$G$2,'Array Content'!$A$2:$B$3,2,FALSE),IF(CJ42&lt;-$BV42,"mutant","WT"),IF(CJ42&lt;-VLOOKUP('Gene Table'!$G$2,'Array Content'!$A$2:$B$3,2,FALSE),"Mutant","WT")),"")</f>
        <v/>
      </c>
      <c r="CY42" s="4" t="str">
        <f>IF(ISNUMBER(CK42), IF($BV42&gt;VLOOKUP('Gene Table'!$G$2,'Array Content'!$A$2:$B$3,2,FALSE),IF(CK42&lt;-$BV42,"mutant","WT"),IF(CK42&lt;-VLOOKUP('Gene Table'!$G$2,'Array Content'!$A$2:$B$3,2,FALSE),"Mutant","WT")),"")</f>
        <v/>
      </c>
      <c r="DA42" s="4" t="s">
        <v>4771</v>
      </c>
      <c r="DB42" s="4">
        <f t="shared" si="55"/>
        <v>-0.53000000000000114</v>
      </c>
      <c r="DC42" s="4">
        <f t="shared" si="56"/>
        <v>0</v>
      </c>
      <c r="DD42" s="4" t="str">
        <f t="shared" si="57"/>
        <v/>
      </c>
      <c r="DE42" s="4" t="str">
        <f t="shared" si="58"/>
        <v/>
      </c>
      <c r="DF42" s="4" t="str">
        <f t="shared" si="59"/>
        <v/>
      </c>
      <c r="DG42" s="4" t="str">
        <f t="shared" si="60"/>
        <v/>
      </c>
      <c r="DH42" s="4" t="str">
        <f t="shared" si="61"/>
        <v/>
      </c>
      <c r="DI42" s="4" t="str">
        <f t="shared" si="62"/>
        <v/>
      </c>
      <c r="DJ42" s="4" t="str">
        <f t="shared" si="63"/>
        <v/>
      </c>
      <c r="DK42" s="4" t="str">
        <f t="shared" si="64"/>
        <v/>
      </c>
      <c r="DL42" s="4" t="str">
        <f t="shared" si="65"/>
        <v/>
      </c>
      <c r="DM42" s="4" t="str">
        <f t="shared" si="66"/>
        <v/>
      </c>
      <c r="DO42" s="4" t="s">
        <v>4771</v>
      </c>
      <c r="DP42" s="4" t="str">
        <f>IF(ISNUMBER(DB42), IF($AR42&gt;VLOOKUP('Gene Table'!$G$2,'Array Content'!$A$2:$B$3,2,FALSE),IF(DB42&lt;-$AR42,"mutant","WT"),IF(DB42&lt;-VLOOKUP('Gene Table'!$G$2,'Array Content'!$A$2:$B$3,2,FALSE),"Mutant","WT")),"")</f>
        <v>WT</v>
      </c>
      <c r="DQ42" s="4" t="str">
        <f>IF(ISNUMBER(DC42), IF($AR42&gt;VLOOKUP('Gene Table'!$G$2,'Array Content'!$A$2:$B$3,2,FALSE),IF(DC42&lt;-$AR42,"mutant","WT"),IF(DC42&lt;-VLOOKUP('Gene Table'!$G$2,'Array Content'!$A$2:$B$3,2,FALSE),"Mutant","WT")),"")</f>
        <v>WT</v>
      </c>
      <c r="DR42" s="4" t="str">
        <f>IF(ISNUMBER(DD42), IF($AR42&gt;VLOOKUP('Gene Table'!$G$2,'Array Content'!$A$2:$B$3,2,FALSE),IF(DD42&lt;-$AR42,"mutant","WT"),IF(DD42&lt;-VLOOKUP('Gene Table'!$G$2,'Array Content'!$A$2:$B$3,2,FALSE),"Mutant","WT")),"")</f>
        <v/>
      </c>
      <c r="DS42" s="4" t="str">
        <f>IF(ISNUMBER(DE42), IF($AR42&gt;VLOOKUP('Gene Table'!$G$2,'Array Content'!$A$2:$B$3,2,FALSE),IF(DE42&lt;-$AR42,"mutant","WT"),IF(DE42&lt;-VLOOKUP('Gene Table'!$G$2,'Array Content'!$A$2:$B$3,2,FALSE),"Mutant","WT")),"")</f>
        <v/>
      </c>
      <c r="DT42" s="4" t="str">
        <f>IF(ISNUMBER(DF42), IF($AR42&gt;VLOOKUP('Gene Table'!$G$2,'Array Content'!$A$2:$B$3,2,FALSE),IF(DF42&lt;-$AR42,"mutant","WT"),IF(DF42&lt;-VLOOKUP('Gene Table'!$G$2,'Array Content'!$A$2:$B$3,2,FALSE),"Mutant","WT")),"")</f>
        <v/>
      </c>
      <c r="DU42" s="4" t="str">
        <f>IF(ISNUMBER(DG42), IF($AR42&gt;VLOOKUP('Gene Table'!$G$2,'Array Content'!$A$2:$B$3,2,FALSE),IF(DG42&lt;-$AR42,"mutant","WT"),IF(DG42&lt;-VLOOKUP('Gene Table'!$G$2,'Array Content'!$A$2:$B$3,2,FALSE),"Mutant","WT")),"")</f>
        <v/>
      </c>
      <c r="DV42" s="4" t="str">
        <f>IF(ISNUMBER(DH42), IF($AR42&gt;VLOOKUP('Gene Table'!$G$2,'Array Content'!$A$2:$B$3,2,FALSE),IF(DH42&lt;-$AR42,"mutant","WT"),IF(DH42&lt;-VLOOKUP('Gene Table'!$G$2,'Array Content'!$A$2:$B$3,2,FALSE),"Mutant","WT")),"")</f>
        <v/>
      </c>
      <c r="DW42" s="4" t="str">
        <f>IF(ISNUMBER(DI42), IF($AR42&gt;VLOOKUP('Gene Table'!$G$2,'Array Content'!$A$2:$B$3,2,FALSE),IF(DI42&lt;-$AR42,"mutant","WT"),IF(DI42&lt;-VLOOKUP('Gene Table'!$G$2,'Array Content'!$A$2:$B$3,2,FALSE),"Mutant","WT")),"")</f>
        <v/>
      </c>
      <c r="DX42" s="4" t="str">
        <f>IF(ISNUMBER(DJ42), IF($AR42&gt;VLOOKUP('Gene Table'!$G$2,'Array Content'!$A$2:$B$3,2,FALSE),IF(DJ42&lt;-$AR42,"mutant","WT"),IF(DJ42&lt;-VLOOKUP('Gene Table'!$G$2,'Array Content'!$A$2:$B$3,2,FALSE),"Mutant","WT")),"")</f>
        <v/>
      </c>
      <c r="DY42" s="4" t="str">
        <f>IF(ISNUMBER(DK42), IF($AR42&gt;VLOOKUP('Gene Table'!$G$2,'Array Content'!$A$2:$B$3,2,FALSE),IF(DK42&lt;-$AR42,"mutant","WT"),IF(DK42&lt;-VLOOKUP('Gene Table'!$G$2,'Array Content'!$A$2:$B$3,2,FALSE),"Mutant","WT")),"")</f>
        <v/>
      </c>
      <c r="DZ42" s="4" t="str">
        <f>IF(ISNUMBER(DL42), IF($AR42&gt;VLOOKUP('Gene Table'!$G$2,'Array Content'!$A$2:$B$3,2,FALSE),IF(DL42&lt;-$AR42,"mutant","WT"),IF(DL42&lt;-VLOOKUP('Gene Table'!$G$2,'Array Content'!$A$2:$B$3,2,FALSE),"Mutant","WT")),"")</f>
        <v/>
      </c>
      <c r="EA42" s="4" t="str">
        <f>IF(ISNUMBER(DM42), IF($AR42&gt;VLOOKUP('Gene Table'!$G$2,'Array Content'!$A$2:$B$3,2,FALSE),IF(DM42&lt;-$AR42,"mutant","WT"),IF(DM42&lt;-VLOOKUP('Gene Table'!$G$2,'Array Content'!$A$2:$B$3,2,FALSE),"Mutant","WT")),"")</f>
        <v/>
      </c>
      <c r="EC42" s="4" t="s">
        <v>4771</v>
      </c>
      <c r="ED42" s="4" t="str">
        <f>IF('Gene Table'!$D42="copy number",D42,"")</f>
        <v/>
      </c>
      <c r="EE42" s="4" t="str">
        <f>IF('Gene Table'!$D42="copy number",E42,"")</f>
        <v/>
      </c>
      <c r="EF42" s="4" t="str">
        <f>IF('Gene Table'!$D42="copy number",F42,"")</f>
        <v/>
      </c>
      <c r="EG42" s="4" t="str">
        <f>IF('Gene Table'!$D42="copy number",G42,"")</f>
        <v/>
      </c>
      <c r="EH42" s="4" t="str">
        <f>IF('Gene Table'!$D42="copy number",H42,"")</f>
        <v/>
      </c>
      <c r="EI42" s="4" t="str">
        <f>IF('Gene Table'!$D42="copy number",I42,"")</f>
        <v/>
      </c>
      <c r="EJ42" s="4" t="str">
        <f>IF('Gene Table'!$D42="copy number",J42,"")</f>
        <v/>
      </c>
      <c r="EK42" s="4" t="str">
        <f>IF('Gene Table'!$D42="copy number",K42,"")</f>
        <v/>
      </c>
      <c r="EL42" s="4" t="str">
        <f>IF('Gene Table'!$D42="copy number",L42,"")</f>
        <v/>
      </c>
      <c r="EM42" s="4" t="str">
        <f>IF('Gene Table'!$D42="copy number",M42,"")</f>
        <v/>
      </c>
      <c r="EN42" s="4" t="str">
        <f>IF('Gene Table'!$D42="copy number",N42,"")</f>
        <v/>
      </c>
      <c r="EO42" s="4" t="str">
        <f>IF('Gene Table'!$D42="copy number",O42,"")</f>
        <v/>
      </c>
      <c r="EQ42" s="4" t="s">
        <v>4771</v>
      </c>
      <c r="ER42" s="4" t="str">
        <f>IF('Gene Table'!$D42="copy number",R42,"")</f>
        <v/>
      </c>
      <c r="ES42" s="4" t="str">
        <f>IF('Gene Table'!$D42="copy number",S42,"")</f>
        <v/>
      </c>
      <c r="ET42" s="4" t="str">
        <f>IF('Gene Table'!$D42="copy number",T42,"")</f>
        <v/>
      </c>
      <c r="EU42" s="4" t="str">
        <f>IF('Gene Table'!$D42="copy number",U42,"")</f>
        <v/>
      </c>
      <c r="EV42" s="4" t="str">
        <f>IF('Gene Table'!$D42="copy number",V42,"")</f>
        <v/>
      </c>
      <c r="EW42" s="4" t="str">
        <f>IF('Gene Table'!$D42="copy number",W42,"")</f>
        <v/>
      </c>
      <c r="EX42" s="4" t="str">
        <f>IF('Gene Table'!$D42="copy number",X42,"")</f>
        <v/>
      </c>
      <c r="EY42" s="4" t="str">
        <f>IF('Gene Table'!$D42="copy number",Y42,"")</f>
        <v/>
      </c>
      <c r="EZ42" s="4" t="str">
        <f>IF('Gene Table'!$D42="copy number",Z42,"")</f>
        <v/>
      </c>
      <c r="FA42" s="4" t="str">
        <f>IF('Gene Table'!$D42="copy number",AA42,"")</f>
        <v/>
      </c>
      <c r="FB42" s="4" t="str">
        <f>IF('Gene Table'!$D42="copy number",AB42,"")</f>
        <v/>
      </c>
      <c r="FC42" s="4" t="str">
        <f>IF('Gene Table'!$D42="copy number",AC42,"")</f>
        <v/>
      </c>
      <c r="FE42" s="4" t="s">
        <v>4771</v>
      </c>
      <c r="FF42" s="4" t="str">
        <f>IF('Gene Table'!$C42="SMPC",D42,"")</f>
        <v/>
      </c>
      <c r="FG42" s="4" t="str">
        <f>IF('Gene Table'!$C42="SMPC",E42,"")</f>
        <v/>
      </c>
      <c r="FH42" s="4" t="str">
        <f>IF('Gene Table'!$C42="SMPC",F42,"")</f>
        <v/>
      </c>
      <c r="FI42" s="4" t="str">
        <f>IF('Gene Table'!$C42="SMPC",G42,"")</f>
        <v/>
      </c>
      <c r="FJ42" s="4" t="str">
        <f>IF('Gene Table'!$C42="SMPC",H42,"")</f>
        <v/>
      </c>
      <c r="FK42" s="4" t="str">
        <f>IF('Gene Table'!$C42="SMPC",I42,"")</f>
        <v/>
      </c>
      <c r="FL42" s="4" t="str">
        <f>IF('Gene Table'!$C42="SMPC",J42,"")</f>
        <v/>
      </c>
      <c r="FM42" s="4" t="str">
        <f>IF('Gene Table'!$C42="SMPC",K42,"")</f>
        <v/>
      </c>
      <c r="FN42" s="4" t="str">
        <f>IF('Gene Table'!$C42="SMPC",L42,"")</f>
        <v/>
      </c>
      <c r="FO42" s="4" t="str">
        <f>IF('Gene Table'!$C42="SMPC",M42,"")</f>
        <v/>
      </c>
      <c r="FP42" s="4" t="str">
        <f>IF('Gene Table'!$C42="SMPC",N42,"")</f>
        <v/>
      </c>
      <c r="FQ42" s="4" t="str">
        <f>IF('Gene Table'!$C42="SMPC",O42,"")</f>
        <v/>
      </c>
      <c r="FS42" s="4" t="s">
        <v>4771</v>
      </c>
      <c r="FT42" s="4" t="str">
        <f>IF('Gene Table'!$C42="SMPC",R42,"")</f>
        <v/>
      </c>
      <c r="FU42" s="4" t="str">
        <f>IF('Gene Table'!$C42="SMPC",S42,"")</f>
        <v/>
      </c>
      <c r="FV42" s="4" t="str">
        <f>IF('Gene Table'!$C42="SMPC",T42,"")</f>
        <v/>
      </c>
      <c r="FW42" s="4" t="str">
        <f>IF('Gene Table'!$C42="SMPC",U42,"")</f>
        <v/>
      </c>
      <c r="FX42" s="4" t="str">
        <f>IF('Gene Table'!$C42="SMPC",V42,"")</f>
        <v/>
      </c>
      <c r="FY42" s="4" t="str">
        <f>IF('Gene Table'!$C42="SMPC",W42,"")</f>
        <v/>
      </c>
      <c r="FZ42" s="4" t="str">
        <f>IF('Gene Table'!$C42="SMPC",X42,"")</f>
        <v/>
      </c>
      <c r="GA42" s="4" t="str">
        <f>IF('Gene Table'!$C42="SMPC",Y42,"")</f>
        <v/>
      </c>
      <c r="GB42" s="4" t="str">
        <f>IF('Gene Table'!$C42="SMPC",Z42,"")</f>
        <v/>
      </c>
      <c r="GC42" s="4" t="str">
        <f>IF('Gene Table'!$C42="SMPC",AA42,"")</f>
        <v/>
      </c>
      <c r="GD42" s="4" t="str">
        <f>IF('Gene Table'!$C42="SMPC",AB42,"")</f>
        <v/>
      </c>
      <c r="GE42" s="4" t="str">
        <f>IF('Gene Table'!$C42="SMPC",AC42,"")</f>
        <v/>
      </c>
    </row>
    <row r="43" spans="1:187" ht="15" customHeight="1" x14ac:dyDescent="0.25">
      <c r="A43" s="4" t="str">
        <f>'Gene Table'!C43&amp;":"&amp;'Gene Table'!D43</f>
        <v>APC:c.4285C&gt;T</v>
      </c>
      <c r="B43" s="4">
        <f>IF('Gene Table'!$G$5="NO",IF(ISNUMBER(MATCH('Gene Table'!E43,'Array Content'!$M$2:$M$941,0)),VLOOKUP('Gene Table'!E43,'Array Content'!$M$2:$O$941,2,FALSE),35),IF('Gene Table'!$G$5="YES",IF(ISNUMBER(MATCH('Gene Table'!E43,'Array Content'!$M$2:$M$941,0)),VLOOKUP('Gene Table'!E43,'Array Content'!$M$2:$O$941,3,FALSE),35),"OOPS"))</f>
        <v>37</v>
      </c>
      <c r="C43" s="4" t="s">
        <v>4772</v>
      </c>
      <c r="D43" s="29">
        <f>IF('Control Sample Data'!D42="","",IF(SUM('Control Sample Data'!D$2:D$97)&gt;10,IF(AND(ISNUMBER('Control Sample Data'!D42),'Control Sample Data'!D42&lt;$B43, 'Control Sample Data'!D42&gt;0),'Control Sample Data'!D42,$B43),""))</f>
        <v>35</v>
      </c>
      <c r="E43" s="29">
        <f>IF('Control Sample Data'!E42="","",IF(SUM('Control Sample Data'!E$2:E$97)&gt;10,IF(AND(ISNUMBER('Control Sample Data'!E42),'Control Sample Data'!E42&lt;$B43, 'Control Sample Data'!E42&gt;0),'Control Sample Data'!E42,$B43),""))</f>
        <v>35</v>
      </c>
      <c r="F43" s="29" t="str">
        <f>IF('Control Sample Data'!F42="","",IF(SUM('Control Sample Data'!F$2:F$97)&gt;10,IF(AND(ISNUMBER('Control Sample Data'!F42),'Control Sample Data'!F42&lt;$B43, 'Control Sample Data'!F42&gt;0),'Control Sample Data'!F42,$B43),""))</f>
        <v/>
      </c>
      <c r="G43" s="29" t="str">
        <f>IF('Control Sample Data'!G42="","",IF(SUM('Control Sample Data'!G$2:G$97)&gt;10,IF(AND(ISNUMBER('Control Sample Data'!G42),'Control Sample Data'!G42&lt;$B43, 'Control Sample Data'!G42&gt;0),'Control Sample Data'!G42,$B43),""))</f>
        <v/>
      </c>
      <c r="H43" s="29" t="str">
        <f>IF('Control Sample Data'!H42="","",IF(SUM('Control Sample Data'!H$2:H$97)&gt;10,IF(AND(ISNUMBER('Control Sample Data'!H42),'Control Sample Data'!H42&lt;$B43, 'Control Sample Data'!H42&gt;0),'Control Sample Data'!H42,$B43),""))</f>
        <v/>
      </c>
      <c r="I43" s="29" t="str">
        <f>IF('Control Sample Data'!I42="","",IF(SUM('Control Sample Data'!I$2:I$97)&gt;10,IF(AND(ISNUMBER('Control Sample Data'!I42),'Control Sample Data'!I42&lt;$B43, 'Control Sample Data'!I42&gt;0),'Control Sample Data'!I42,$B43),""))</f>
        <v/>
      </c>
      <c r="J43" s="29" t="str">
        <f>IF('Control Sample Data'!J42="","",IF(SUM('Control Sample Data'!J$2:J$97)&gt;10,IF(AND(ISNUMBER('Control Sample Data'!J42),'Control Sample Data'!J42&lt;$B43, 'Control Sample Data'!J42&gt;0),'Control Sample Data'!J42,$B43),""))</f>
        <v/>
      </c>
      <c r="K43" s="29" t="str">
        <f>IF('Control Sample Data'!K42="","",IF(SUM('Control Sample Data'!K$2:K$97)&gt;10,IF(AND(ISNUMBER('Control Sample Data'!K42),'Control Sample Data'!K42&lt;$B43, 'Control Sample Data'!K42&gt;0),'Control Sample Data'!K42,$B43),""))</f>
        <v/>
      </c>
      <c r="L43" s="29" t="str">
        <f>IF('Control Sample Data'!L42="","",IF(SUM('Control Sample Data'!L$2:L$97)&gt;10,IF(AND(ISNUMBER('Control Sample Data'!L42),'Control Sample Data'!L42&lt;$B43, 'Control Sample Data'!L42&gt;0),'Control Sample Data'!L42,$B43),""))</f>
        <v/>
      </c>
      <c r="M43" s="29" t="str">
        <f>IF('Control Sample Data'!M42="","",IF(SUM('Control Sample Data'!M$2:M$97)&gt;10,IF(AND(ISNUMBER('Control Sample Data'!M42),'Control Sample Data'!M42&lt;$B43, 'Control Sample Data'!M42&gt;0),'Control Sample Data'!M42,$B43),""))</f>
        <v/>
      </c>
      <c r="N43" s="29" t="str">
        <f>IF('Control Sample Data'!N42="","",IF(SUM('Control Sample Data'!N$2:N$97)&gt;10,IF(AND(ISNUMBER('Control Sample Data'!N42),'Control Sample Data'!N42&lt;$B43, 'Control Sample Data'!N42&gt;0),'Control Sample Data'!N42,$B43),""))</f>
        <v/>
      </c>
      <c r="O43" s="29" t="str">
        <f>IF('Control Sample Data'!O42="","",IF(SUM('Control Sample Data'!O$2:O$97)&gt;10,IF(AND(ISNUMBER('Control Sample Data'!O42),'Control Sample Data'!O42&lt;$B43, 'Control Sample Data'!O42&gt;0),'Control Sample Data'!O42,$B43),""))</f>
        <v/>
      </c>
      <c r="Q43" s="4" t="s">
        <v>4772</v>
      </c>
      <c r="R43" s="29">
        <f>IF('Test Sample Data'!D42="","",IF(SUM('Test Sample Data'!D$2:D$97)&gt;10,IF(AND(ISNUMBER('Test Sample Data'!D42),'Test Sample Data'!D42&lt;$B43, 'Test Sample Data'!D42&gt;0),'Test Sample Data'!D42,$B43),""))</f>
        <v>33.840000000000003</v>
      </c>
      <c r="S43" s="29">
        <f>IF('Test Sample Data'!E42="","",IF(SUM('Test Sample Data'!E$2:E$97)&gt;10,IF(AND(ISNUMBER('Test Sample Data'!E42),'Test Sample Data'!E42&lt;$B43, 'Test Sample Data'!E42&gt;0),'Test Sample Data'!E42,$B43),""))</f>
        <v>35</v>
      </c>
      <c r="T43" s="29" t="str">
        <f>IF('Test Sample Data'!F42="","",IF(SUM('Test Sample Data'!F$2:F$97)&gt;10,IF(AND(ISNUMBER('Test Sample Data'!F42),'Test Sample Data'!F42&lt;$B43, 'Test Sample Data'!F42&gt;0),'Test Sample Data'!F42,$B43),""))</f>
        <v/>
      </c>
      <c r="U43" s="29" t="str">
        <f>IF('Test Sample Data'!G42="","",IF(SUM('Test Sample Data'!G$2:G$97)&gt;10,IF(AND(ISNUMBER('Test Sample Data'!G42),'Test Sample Data'!G42&lt;$B43, 'Test Sample Data'!G42&gt;0),'Test Sample Data'!G42,$B43),""))</f>
        <v/>
      </c>
      <c r="V43" s="29" t="str">
        <f>IF('Test Sample Data'!H42="","",IF(SUM('Test Sample Data'!H$2:H$97)&gt;10,IF(AND(ISNUMBER('Test Sample Data'!H42),'Test Sample Data'!H42&lt;$B43, 'Test Sample Data'!H42&gt;0),'Test Sample Data'!H42,$B43),""))</f>
        <v/>
      </c>
      <c r="W43" s="29" t="str">
        <f>IF('Test Sample Data'!I42="","",IF(SUM('Test Sample Data'!I$2:I$97)&gt;10,IF(AND(ISNUMBER('Test Sample Data'!I42),'Test Sample Data'!I42&lt;$B43, 'Test Sample Data'!I42&gt;0),'Test Sample Data'!I42,$B43),""))</f>
        <v/>
      </c>
      <c r="X43" s="29" t="str">
        <f>IF('Test Sample Data'!J42="","",IF(SUM('Test Sample Data'!J$2:J$97)&gt;10,IF(AND(ISNUMBER('Test Sample Data'!J42),'Test Sample Data'!J42&lt;$B43, 'Test Sample Data'!J42&gt;0),'Test Sample Data'!J42,$B43),""))</f>
        <v/>
      </c>
      <c r="Y43" s="29" t="str">
        <f>IF('Test Sample Data'!K42="","",IF(SUM('Test Sample Data'!K$2:K$97)&gt;10,IF(AND(ISNUMBER('Test Sample Data'!K42),'Test Sample Data'!K42&lt;$B43, 'Test Sample Data'!K42&gt;0),'Test Sample Data'!K42,$B43),""))</f>
        <v/>
      </c>
      <c r="Z43" s="29" t="str">
        <f>IF('Test Sample Data'!L42="","",IF(SUM('Test Sample Data'!L$2:L$97)&gt;10,IF(AND(ISNUMBER('Test Sample Data'!L42),'Test Sample Data'!L42&lt;$B43, 'Test Sample Data'!L42&gt;0),'Test Sample Data'!L42,$B43),""))</f>
        <v/>
      </c>
      <c r="AA43" s="29" t="str">
        <f>IF('Test Sample Data'!M42="","",IF(SUM('Test Sample Data'!M$2:M$97)&gt;10,IF(AND(ISNUMBER('Test Sample Data'!M42),'Test Sample Data'!M42&lt;$B43, 'Test Sample Data'!M42&gt;0),'Test Sample Data'!M42,$B43),""))</f>
        <v/>
      </c>
      <c r="AB43" s="29" t="str">
        <f>IF('Test Sample Data'!N42="","",IF(SUM('Test Sample Data'!N$2:N$97)&gt;10,IF(AND(ISNUMBER('Test Sample Data'!N42),'Test Sample Data'!N42&lt;$B43, 'Test Sample Data'!N42&gt;0),'Test Sample Data'!N42,$B43),""))</f>
        <v/>
      </c>
      <c r="AC43" s="29" t="str">
        <f>IF('Test Sample Data'!O42="","",IF(SUM('Test Sample Data'!O$2:O$97)&gt;10,IF(AND(ISNUMBER('Test Sample Data'!O42),'Test Sample Data'!O42&lt;$B43, 'Test Sample Data'!O42&gt;0),'Test Sample Data'!O42,$B43),""))</f>
        <v/>
      </c>
      <c r="AE43" s="4" t="s">
        <v>4772</v>
      </c>
      <c r="AF43" s="4">
        <f t="shared" si="3"/>
        <v>9</v>
      </c>
      <c r="AG43" s="4">
        <f t="shared" si="4"/>
        <v>9</v>
      </c>
      <c r="AH43" s="4" t="str">
        <f t="shared" si="5"/>
        <v/>
      </c>
      <c r="AI43" s="4" t="str">
        <f t="shared" si="6"/>
        <v/>
      </c>
      <c r="AJ43" s="4" t="str">
        <f t="shared" si="7"/>
        <v/>
      </c>
      <c r="AK43" s="4" t="str">
        <f t="shared" si="8"/>
        <v/>
      </c>
      <c r="AL43" s="4" t="str">
        <f t="shared" si="9"/>
        <v/>
      </c>
      <c r="AM43" s="4" t="str">
        <f t="shared" si="10"/>
        <v/>
      </c>
      <c r="AN43" s="4" t="str">
        <f t="shared" si="11"/>
        <v/>
      </c>
      <c r="AO43" s="4" t="str">
        <f t="shared" si="12"/>
        <v/>
      </c>
      <c r="AP43" s="4" t="str">
        <f t="shared" si="13"/>
        <v/>
      </c>
      <c r="AQ43" s="4" t="str">
        <f t="shared" si="14"/>
        <v/>
      </c>
      <c r="AR43" s="4">
        <f t="shared" si="15"/>
        <v>0</v>
      </c>
      <c r="AS43" s="4">
        <f t="shared" si="16"/>
        <v>9</v>
      </c>
      <c r="AU43" s="4" t="s">
        <v>4772</v>
      </c>
      <c r="AV43" s="4">
        <f t="shared" si="17"/>
        <v>7.3100000000000023</v>
      </c>
      <c r="AW43" s="4">
        <f t="shared" si="18"/>
        <v>9</v>
      </c>
      <c r="AX43" s="4" t="str">
        <f t="shared" si="19"/>
        <v/>
      </c>
      <c r="AY43" s="4" t="str">
        <f t="shared" si="20"/>
        <v/>
      </c>
      <c r="AZ43" s="4" t="str">
        <f t="shared" si="21"/>
        <v/>
      </c>
      <c r="BA43" s="4" t="str">
        <f t="shared" si="22"/>
        <v/>
      </c>
      <c r="BB43" s="4" t="str">
        <f t="shared" si="23"/>
        <v/>
      </c>
      <c r="BC43" s="4" t="str">
        <f t="shared" si="24"/>
        <v/>
      </c>
      <c r="BD43" s="4" t="str">
        <f t="shared" si="25"/>
        <v/>
      </c>
      <c r="BE43" s="4" t="str">
        <f t="shared" si="26"/>
        <v/>
      </c>
      <c r="BF43" s="4" t="str">
        <f t="shared" si="27"/>
        <v/>
      </c>
      <c r="BG43" s="4" t="str">
        <f t="shared" si="28"/>
        <v/>
      </c>
      <c r="BI43" s="4" t="s">
        <v>4772</v>
      </c>
      <c r="BJ43" s="4" t="str">
        <f t="shared" si="29"/>
        <v/>
      </c>
      <c r="BK43" s="4">
        <f t="shared" si="30"/>
        <v>9</v>
      </c>
      <c r="BL43" s="4" t="str">
        <f t="shared" si="31"/>
        <v/>
      </c>
      <c r="BM43" s="4" t="str">
        <f t="shared" si="32"/>
        <v/>
      </c>
      <c r="BN43" s="4" t="str">
        <f t="shared" si="33"/>
        <v/>
      </c>
      <c r="BO43" s="4" t="str">
        <f t="shared" si="34"/>
        <v/>
      </c>
      <c r="BP43" s="4" t="str">
        <f t="shared" si="35"/>
        <v/>
      </c>
      <c r="BQ43" s="4" t="str">
        <f t="shared" si="36"/>
        <v/>
      </c>
      <c r="BR43" s="4" t="str">
        <f t="shared" si="37"/>
        <v/>
      </c>
      <c r="BS43" s="4" t="str">
        <f t="shared" si="38"/>
        <v/>
      </c>
      <c r="BT43" s="4" t="str">
        <f t="shared" si="39"/>
        <v/>
      </c>
      <c r="BU43" s="4" t="str">
        <f t="shared" si="40"/>
        <v/>
      </c>
      <c r="BV43" s="4">
        <f t="shared" si="41"/>
        <v>0</v>
      </c>
      <c r="BW43" s="4">
        <f t="shared" si="42"/>
        <v>9</v>
      </c>
      <c r="BY43" s="4" t="s">
        <v>4772</v>
      </c>
      <c r="BZ43" s="4">
        <f t="shared" si="43"/>
        <v>-1.6899999999999977</v>
      </c>
      <c r="CA43" s="4">
        <f t="shared" si="44"/>
        <v>0</v>
      </c>
      <c r="CB43" s="4" t="str">
        <f t="shared" si="45"/>
        <v/>
      </c>
      <c r="CC43" s="4" t="str">
        <f t="shared" si="46"/>
        <v/>
      </c>
      <c r="CD43" s="4" t="str">
        <f t="shared" si="47"/>
        <v/>
      </c>
      <c r="CE43" s="4" t="str">
        <f t="shared" si="48"/>
        <v/>
      </c>
      <c r="CF43" s="4" t="str">
        <f t="shared" si="49"/>
        <v/>
      </c>
      <c r="CG43" s="4" t="str">
        <f t="shared" si="50"/>
        <v/>
      </c>
      <c r="CH43" s="4" t="str">
        <f t="shared" si="51"/>
        <v/>
      </c>
      <c r="CI43" s="4" t="str">
        <f t="shared" si="52"/>
        <v/>
      </c>
      <c r="CJ43" s="4" t="str">
        <f t="shared" si="53"/>
        <v/>
      </c>
      <c r="CK43" s="4" t="str">
        <f t="shared" si="54"/>
        <v/>
      </c>
      <c r="CM43" s="4" t="s">
        <v>4772</v>
      </c>
      <c r="CN43" s="4" t="str">
        <f>IF(ISNUMBER(BZ43), IF($BV43&gt;VLOOKUP('Gene Table'!$G$2,'Array Content'!$A$2:$B$3,2,FALSE),IF(BZ43&lt;-$BV43,"mutant","WT"),IF(BZ43&lt;-VLOOKUP('Gene Table'!$G$2,'Array Content'!$A$2:$B$3,2,FALSE),"Mutant","WT")),"")</f>
        <v>WT</v>
      </c>
      <c r="CO43" s="4" t="str">
        <f>IF(ISNUMBER(CA43), IF($BV43&gt;VLOOKUP('Gene Table'!$G$2,'Array Content'!$A$2:$B$3,2,FALSE),IF(CA43&lt;-$BV43,"mutant","WT"),IF(CA43&lt;-VLOOKUP('Gene Table'!$G$2,'Array Content'!$A$2:$B$3,2,FALSE),"Mutant","WT")),"")</f>
        <v>WT</v>
      </c>
      <c r="CP43" s="4" t="str">
        <f>IF(ISNUMBER(CB43), IF($BV43&gt;VLOOKUP('Gene Table'!$G$2,'Array Content'!$A$2:$B$3,2,FALSE),IF(CB43&lt;-$BV43,"mutant","WT"),IF(CB43&lt;-VLOOKUP('Gene Table'!$G$2,'Array Content'!$A$2:$B$3,2,FALSE),"Mutant","WT")),"")</f>
        <v/>
      </c>
      <c r="CQ43" s="4" t="str">
        <f>IF(ISNUMBER(CC43), IF($BV43&gt;VLOOKUP('Gene Table'!$G$2,'Array Content'!$A$2:$B$3,2,FALSE),IF(CC43&lt;-$BV43,"mutant","WT"),IF(CC43&lt;-VLOOKUP('Gene Table'!$G$2,'Array Content'!$A$2:$B$3,2,FALSE),"Mutant","WT")),"")</f>
        <v/>
      </c>
      <c r="CR43" s="4" t="str">
        <f>IF(ISNUMBER(CD43), IF($BV43&gt;VLOOKUP('Gene Table'!$G$2,'Array Content'!$A$2:$B$3,2,FALSE),IF(CD43&lt;-$BV43,"mutant","WT"),IF(CD43&lt;-VLOOKUP('Gene Table'!$G$2,'Array Content'!$A$2:$B$3,2,FALSE),"Mutant","WT")),"")</f>
        <v/>
      </c>
      <c r="CS43" s="4" t="str">
        <f>IF(ISNUMBER(CE43), IF($BV43&gt;VLOOKUP('Gene Table'!$G$2,'Array Content'!$A$2:$B$3,2,FALSE),IF(CE43&lt;-$BV43,"mutant","WT"),IF(CE43&lt;-VLOOKUP('Gene Table'!$G$2,'Array Content'!$A$2:$B$3,2,FALSE),"Mutant","WT")),"")</f>
        <v/>
      </c>
      <c r="CT43" s="4" t="str">
        <f>IF(ISNUMBER(CF43), IF($BV43&gt;VLOOKUP('Gene Table'!$G$2,'Array Content'!$A$2:$B$3,2,FALSE),IF(CF43&lt;-$BV43,"mutant","WT"),IF(CF43&lt;-VLOOKUP('Gene Table'!$G$2,'Array Content'!$A$2:$B$3,2,FALSE),"Mutant","WT")),"")</f>
        <v/>
      </c>
      <c r="CU43" s="4" t="str">
        <f>IF(ISNUMBER(CG43), IF($BV43&gt;VLOOKUP('Gene Table'!$G$2,'Array Content'!$A$2:$B$3,2,FALSE),IF(CG43&lt;-$BV43,"mutant","WT"),IF(CG43&lt;-VLOOKUP('Gene Table'!$G$2,'Array Content'!$A$2:$B$3,2,FALSE),"Mutant","WT")),"")</f>
        <v/>
      </c>
      <c r="CV43" s="4" t="str">
        <f>IF(ISNUMBER(CH43), IF($BV43&gt;VLOOKUP('Gene Table'!$G$2,'Array Content'!$A$2:$B$3,2,FALSE),IF(CH43&lt;-$BV43,"mutant","WT"),IF(CH43&lt;-VLOOKUP('Gene Table'!$G$2,'Array Content'!$A$2:$B$3,2,FALSE),"Mutant","WT")),"")</f>
        <v/>
      </c>
      <c r="CW43" s="4" t="str">
        <f>IF(ISNUMBER(CI43), IF($BV43&gt;VLOOKUP('Gene Table'!$G$2,'Array Content'!$A$2:$B$3,2,FALSE),IF(CI43&lt;-$BV43,"mutant","WT"),IF(CI43&lt;-VLOOKUP('Gene Table'!$G$2,'Array Content'!$A$2:$B$3,2,FALSE),"Mutant","WT")),"")</f>
        <v/>
      </c>
      <c r="CX43" s="4" t="str">
        <f>IF(ISNUMBER(CJ43), IF($BV43&gt;VLOOKUP('Gene Table'!$G$2,'Array Content'!$A$2:$B$3,2,FALSE),IF(CJ43&lt;-$BV43,"mutant","WT"),IF(CJ43&lt;-VLOOKUP('Gene Table'!$G$2,'Array Content'!$A$2:$B$3,2,FALSE),"Mutant","WT")),"")</f>
        <v/>
      </c>
      <c r="CY43" s="4" t="str">
        <f>IF(ISNUMBER(CK43), IF($BV43&gt;VLOOKUP('Gene Table'!$G$2,'Array Content'!$A$2:$B$3,2,FALSE),IF(CK43&lt;-$BV43,"mutant","WT"),IF(CK43&lt;-VLOOKUP('Gene Table'!$G$2,'Array Content'!$A$2:$B$3,2,FALSE),"Mutant","WT")),"")</f>
        <v/>
      </c>
      <c r="DA43" s="4" t="s">
        <v>4772</v>
      </c>
      <c r="DB43" s="4">
        <f t="shared" si="55"/>
        <v>-1.6899999999999977</v>
      </c>
      <c r="DC43" s="4">
        <f t="shared" si="56"/>
        <v>0</v>
      </c>
      <c r="DD43" s="4" t="str">
        <f t="shared" si="57"/>
        <v/>
      </c>
      <c r="DE43" s="4" t="str">
        <f t="shared" si="58"/>
        <v/>
      </c>
      <c r="DF43" s="4" t="str">
        <f t="shared" si="59"/>
        <v/>
      </c>
      <c r="DG43" s="4" t="str">
        <f t="shared" si="60"/>
        <v/>
      </c>
      <c r="DH43" s="4" t="str">
        <f t="shared" si="61"/>
        <v/>
      </c>
      <c r="DI43" s="4" t="str">
        <f t="shared" si="62"/>
        <v/>
      </c>
      <c r="DJ43" s="4" t="str">
        <f t="shared" si="63"/>
        <v/>
      </c>
      <c r="DK43" s="4" t="str">
        <f t="shared" si="64"/>
        <v/>
      </c>
      <c r="DL43" s="4" t="str">
        <f t="shared" si="65"/>
        <v/>
      </c>
      <c r="DM43" s="4" t="str">
        <f t="shared" si="66"/>
        <v/>
      </c>
      <c r="DO43" s="4" t="s">
        <v>4772</v>
      </c>
      <c r="DP43" s="4" t="str">
        <f>IF(ISNUMBER(DB43), IF($AR43&gt;VLOOKUP('Gene Table'!$G$2,'Array Content'!$A$2:$B$3,2,FALSE),IF(DB43&lt;-$AR43,"mutant","WT"),IF(DB43&lt;-VLOOKUP('Gene Table'!$G$2,'Array Content'!$A$2:$B$3,2,FALSE),"Mutant","WT")),"")</f>
        <v>WT</v>
      </c>
      <c r="DQ43" s="4" t="str">
        <f>IF(ISNUMBER(DC43), IF($AR43&gt;VLOOKUP('Gene Table'!$G$2,'Array Content'!$A$2:$B$3,2,FALSE),IF(DC43&lt;-$AR43,"mutant","WT"),IF(DC43&lt;-VLOOKUP('Gene Table'!$G$2,'Array Content'!$A$2:$B$3,2,FALSE),"Mutant","WT")),"")</f>
        <v>WT</v>
      </c>
      <c r="DR43" s="4" t="str">
        <f>IF(ISNUMBER(DD43), IF($AR43&gt;VLOOKUP('Gene Table'!$G$2,'Array Content'!$A$2:$B$3,2,FALSE),IF(DD43&lt;-$AR43,"mutant","WT"),IF(DD43&lt;-VLOOKUP('Gene Table'!$G$2,'Array Content'!$A$2:$B$3,2,FALSE),"Mutant","WT")),"")</f>
        <v/>
      </c>
      <c r="DS43" s="4" t="str">
        <f>IF(ISNUMBER(DE43), IF($AR43&gt;VLOOKUP('Gene Table'!$G$2,'Array Content'!$A$2:$B$3,2,FALSE),IF(DE43&lt;-$AR43,"mutant","WT"),IF(DE43&lt;-VLOOKUP('Gene Table'!$G$2,'Array Content'!$A$2:$B$3,2,FALSE),"Mutant","WT")),"")</f>
        <v/>
      </c>
      <c r="DT43" s="4" t="str">
        <f>IF(ISNUMBER(DF43), IF($AR43&gt;VLOOKUP('Gene Table'!$G$2,'Array Content'!$A$2:$B$3,2,FALSE),IF(DF43&lt;-$AR43,"mutant","WT"),IF(DF43&lt;-VLOOKUP('Gene Table'!$G$2,'Array Content'!$A$2:$B$3,2,FALSE),"Mutant","WT")),"")</f>
        <v/>
      </c>
      <c r="DU43" s="4" t="str">
        <f>IF(ISNUMBER(DG43), IF($AR43&gt;VLOOKUP('Gene Table'!$G$2,'Array Content'!$A$2:$B$3,2,FALSE),IF(DG43&lt;-$AR43,"mutant","WT"),IF(DG43&lt;-VLOOKUP('Gene Table'!$G$2,'Array Content'!$A$2:$B$3,2,FALSE),"Mutant","WT")),"")</f>
        <v/>
      </c>
      <c r="DV43" s="4" t="str">
        <f>IF(ISNUMBER(DH43), IF($AR43&gt;VLOOKUP('Gene Table'!$G$2,'Array Content'!$A$2:$B$3,2,FALSE),IF(DH43&lt;-$AR43,"mutant","WT"),IF(DH43&lt;-VLOOKUP('Gene Table'!$G$2,'Array Content'!$A$2:$B$3,2,FALSE),"Mutant","WT")),"")</f>
        <v/>
      </c>
      <c r="DW43" s="4" t="str">
        <f>IF(ISNUMBER(DI43), IF($AR43&gt;VLOOKUP('Gene Table'!$G$2,'Array Content'!$A$2:$B$3,2,FALSE),IF(DI43&lt;-$AR43,"mutant","WT"),IF(DI43&lt;-VLOOKUP('Gene Table'!$G$2,'Array Content'!$A$2:$B$3,2,FALSE),"Mutant","WT")),"")</f>
        <v/>
      </c>
      <c r="DX43" s="4" t="str">
        <f>IF(ISNUMBER(DJ43), IF($AR43&gt;VLOOKUP('Gene Table'!$G$2,'Array Content'!$A$2:$B$3,2,FALSE),IF(DJ43&lt;-$AR43,"mutant","WT"),IF(DJ43&lt;-VLOOKUP('Gene Table'!$G$2,'Array Content'!$A$2:$B$3,2,FALSE),"Mutant","WT")),"")</f>
        <v/>
      </c>
      <c r="DY43" s="4" t="str">
        <f>IF(ISNUMBER(DK43), IF($AR43&gt;VLOOKUP('Gene Table'!$G$2,'Array Content'!$A$2:$B$3,2,FALSE),IF(DK43&lt;-$AR43,"mutant","WT"),IF(DK43&lt;-VLOOKUP('Gene Table'!$G$2,'Array Content'!$A$2:$B$3,2,FALSE),"Mutant","WT")),"")</f>
        <v/>
      </c>
      <c r="DZ43" s="4" t="str">
        <f>IF(ISNUMBER(DL43), IF($AR43&gt;VLOOKUP('Gene Table'!$G$2,'Array Content'!$A$2:$B$3,2,FALSE),IF(DL43&lt;-$AR43,"mutant","WT"),IF(DL43&lt;-VLOOKUP('Gene Table'!$G$2,'Array Content'!$A$2:$B$3,2,FALSE),"Mutant","WT")),"")</f>
        <v/>
      </c>
      <c r="EA43" s="4" t="str">
        <f>IF(ISNUMBER(DM43), IF($AR43&gt;VLOOKUP('Gene Table'!$G$2,'Array Content'!$A$2:$B$3,2,FALSE),IF(DM43&lt;-$AR43,"mutant","WT"),IF(DM43&lt;-VLOOKUP('Gene Table'!$G$2,'Array Content'!$A$2:$B$3,2,FALSE),"Mutant","WT")),"")</f>
        <v/>
      </c>
      <c r="EC43" s="4" t="s">
        <v>4772</v>
      </c>
      <c r="ED43" s="4" t="str">
        <f>IF('Gene Table'!$D43="copy number",D43,"")</f>
        <v/>
      </c>
      <c r="EE43" s="4" t="str">
        <f>IF('Gene Table'!$D43="copy number",E43,"")</f>
        <v/>
      </c>
      <c r="EF43" s="4" t="str">
        <f>IF('Gene Table'!$D43="copy number",F43,"")</f>
        <v/>
      </c>
      <c r="EG43" s="4" t="str">
        <f>IF('Gene Table'!$D43="copy number",G43,"")</f>
        <v/>
      </c>
      <c r="EH43" s="4" t="str">
        <f>IF('Gene Table'!$D43="copy number",H43,"")</f>
        <v/>
      </c>
      <c r="EI43" s="4" t="str">
        <f>IF('Gene Table'!$D43="copy number",I43,"")</f>
        <v/>
      </c>
      <c r="EJ43" s="4" t="str">
        <f>IF('Gene Table'!$D43="copy number",J43,"")</f>
        <v/>
      </c>
      <c r="EK43" s="4" t="str">
        <f>IF('Gene Table'!$D43="copy number",K43,"")</f>
        <v/>
      </c>
      <c r="EL43" s="4" t="str">
        <f>IF('Gene Table'!$D43="copy number",L43,"")</f>
        <v/>
      </c>
      <c r="EM43" s="4" t="str">
        <f>IF('Gene Table'!$D43="copy number",M43,"")</f>
        <v/>
      </c>
      <c r="EN43" s="4" t="str">
        <f>IF('Gene Table'!$D43="copy number",N43,"")</f>
        <v/>
      </c>
      <c r="EO43" s="4" t="str">
        <f>IF('Gene Table'!$D43="copy number",O43,"")</f>
        <v/>
      </c>
      <c r="EQ43" s="4" t="s">
        <v>4772</v>
      </c>
      <c r="ER43" s="4" t="str">
        <f>IF('Gene Table'!$D43="copy number",R43,"")</f>
        <v/>
      </c>
      <c r="ES43" s="4" t="str">
        <f>IF('Gene Table'!$D43="copy number",S43,"")</f>
        <v/>
      </c>
      <c r="ET43" s="4" t="str">
        <f>IF('Gene Table'!$D43="copy number",T43,"")</f>
        <v/>
      </c>
      <c r="EU43" s="4" t="str">
        <f>IF('Gene Table'!$D43="copy number",U43,"")</f>
        <v/>
      </c>
      <c r="EV43" s="4" t="str">
        <f>IF('Gene Table'!$D43="copy number",V43,"")</f>
        <v/>
      </c>
      <c r="EW43" s="4" t="str">
        <f>IF('Gene Table'!$D43="copy number",W43,"")</f>
        <v/>
      </c>
      <c r="EX43" s="4" t="str">
        <f>IF('Gene Table'!$D43="copy number",X43,"")</f>
        <v/>
      </c>
      <c r="EY43" s="4" t="str">
        <f>IF('Gene Table'!$D43="copy number",Y43,"")</f>
        <v/>
      </c>
      <c r="EZ43" s="4" t="str">
        <f>IF('Gene Table'!$D43="copy number",Z43,"")</f>
        <v/>
      </c>
      <c r="FA43" s="4" t="str">
        <f>IF('Gene Table'!$D43="copy number",AA43,"")</f>
        <v/>
      </c>
      <c r="FB43" s="4" t="str">
        <f>IF('Gene Table'!$D43="copy number",AB43,"")</f>
        <v/>
      </c>
      <c r="FC43" s="4" t="str">
        <f>IF('Gene Table'!$D43="copy number",AC43,"")</f>
        <v/>
      </c>
      <c r="FE43" s="4" t="s">
        <v>4772</v>
      </c>
      <c r="FF43" s="4" t="str">
        <f>IF('Gene Table'!$C43="SMPC",D43,"")</f>
        <v/>
      </c>
      <c r="FG43" s="4" t="str">
        <f>IF('Gene Table'!$C43="SMPC",E43,"")</f>
        <v/>
      </c>
      <c r="FH43" s="4" t="str">
        <f>IF('Gene Table'!$C43="SMPC",F43,"")</f>
        <v/>
      </c>
      <c r="FI43" s="4" t="str">
        <f>IF('Gene Table'!$C43="SMPC",G43,"")</f>
        <v/>
      </c>
      <c r="FJ43" s="4" t="str">
        <f>IF('Gene Table'!$C43="SMPC",H43,"")</f>
        <v/>
      </c>
      <c r="FK43" s="4" t="str">
        <f>IF('Gene Table'!$C43="SMPC",I43,"")</f>
        <v/>
      </c>
      <c r="FL43" s="4" t="str">
        <f>IF('Gene Table'!$C43="SMPC",J43,"")</f>
        <v/>
      </c>
      <c r="FM43" s="4" t="str">
        <f>IF('Gene Table'!$C43="SMPC",K43,"")</f>
        <v/>
      </c>
      <c r="FN43" s="4" t="str">
        <f>IF('Gene Table'!$C43="SMPC",L43,"")</f>
        <v/>
      </c>
      <c r="FO43" s="4" t="str">
        <f>IF('Gene Table'!$C43="SMPC",M43,"")</f>
        <v/>
      </c>
      <c r="FP43" s="4" t="str">
        <f>IF('Gene Table'!$C43="SMPC",N43,"")</f>
        <v/>
      </c>
      <c r="FQ43" s="4" t="str">
        <f>IF('Gene Table'!$C43="SMPC",O43,"")</f>
        <v/>
      </c>
      <c r="FS43" s="4" t="s">
        <v>4772</v>
      </c>
      <c r="FT43" s="4" t="str">
        <f>IF('Gene Table'!$C43="SMPC",R43,"")</f>
        <v/>
      </c>
      <c r="FU43" s="4" t="str">
        <f>IF('Gene Table'!$C43="SMPC",S43,"")</f>
        <v/>
      </c>
      <c r="FV43" s="4" t="str">
        <f>IF('Gene Table'!$C43="SMPC",T43,"")</f>
        <v/>
      </c>
      <c r="FW43" s="4" t="str">
        <f>IF('Gene Table'!$C43="SMPC",U43,"")</f>
        <v/>
      </c>
      <c r="FX43" s="4" t="str">
        <f>IF('Gene Table'!$C43="SMPC",V43,"")</f>
        <v/>
      </c>
      <c r="FY43" s="4" t="str">
        <f>IF('Gene Table'!$C43="SMPC",W43,"")</f>
        <v/>
      </c>
      <c r="FZ43" s="4" t="str">
        <f>IF('Gene Table'!$C43="SMPC",X43,"")</f>
        <v/>
      </c>
      <c r="GA43" s="4" t="str">
        <f>IF('Gene Table'!$C43="SMPC",Y43,"")</f>
        <v/>
      </c>
      <c r="GB43" s="4" t="str">
        <f>IF('Gene Table'!$C43="SMPC",Z43,"")</f>
        <v/>
      </c>
      <c r="GC43" s="4" t="str">
        <f>IF('Gene Table'!$C43="SMPC",AA43,"")</f>
        <v/>
      </c>
      <c r="GD43" s="4" t="str">
        <f>IF('Gene Table'!$C43="SMPC",AB43,"")</f>
        <v/>
      </c>
      <c r="GE43" s="4" t="str">
        <f>IF('Gene Table'!$C43="SMPC",AC43,"")</f>
        <v/>
      </c>
    </row>
    <row r="44" spans="1:187" ht="15" customHeight="1" x14ac:dyDescent="0.25">
      <c r="A44" s="4" t="str">
        <f>'Gene Table'!C44&amp;":"&amp;'Gene Table'!D44</f>
        <v>APC:c.4312delA</v>
      </c>
      <c r="B44" s="4">
        <f>IF('Gene Table'!$G$5="NO",IF(ISNUMBER(MATCH('Gene Table'!E44,'Array Content'!$M$2:$M$941,0)),VLOOKUP('Gene Table'!E44,'Array Content'!$M$2:$O$941,2,FALSE),35),IF('Gene Table'!$G$5="YES",IF(ISNUMBER(MATCH('Gene Table'!E44,'Array Content'!$M$2:$M$941,0)),VLOOKUP('Gene Table'!E44,'Array Content'!$M$2:$O$941,3,FALSE),35),"OOPS"))</f>
        <v>37</v>
      </c>
      <c r="C44" s="4" t="s">
        <v>4773</v>
      </c>
      <c r="D44" s="29">
        <f>IF('Control Sample Data'!D43="","",IF(SUM('Control Sample Data'!D$2:D$97)&gt;10,IF(AND(ISNUMBER('Control Sample Data'!D43),'Control Sample Data'!D43&lt;$B44, 'Control Sample Data'!D43&gt;0),'Control Sample Data'!D43,$B44),""))</f>
        <v>35</v>
      </c>
      <c r="E44" s="29">
        <f>IF('Control Sample Data'!E43="","",IF(SUM('Control Sample Data'!E$2:E$97)&gt;10,IF(AND(ISNUMBER('Control Sample Data'!E43),'Control Sample Data'!E43&lt;$B44, 'Control Sample Data'!E43&gt;0),'Control Sample Data'!E43,$B44),""))</f>
        <v>35</v>
      </c>
      <c r="F44" s="29" t="str">
        <f>IF('Control Sample Data'!F43="","",IF(SUM('Control Sample Data'!F$2:F$97)&gt;10,IF(AND(ISNUMBER('Control Sample Data'!F43),'Control Sample Data'!F43&lt;$B44, 'Control Sample Data'!F43&gt;0),'Control Sample Data'!F43,$B44),""))</f>
        <v/>
      </c>
      <c r="G44" s="29" t="str">
        <f>IF('Control Sample Data'!G43="","",IF(SUM('Control Sample Data'!G$2:G$97)&gt;10,IF(AND(ISNUMBER('Control Sample Data'!G43),'Control Sample Data'!G43&lt;$B44, 'Control Sample Data'!G43&gt;0),'Control Sample Data'!G43,$B44),""))</f>
        <v/>
      </c>
      <c r="H44" s="29" t="str">
        <f>IF('Control Sample Data'!H43="","",IF(SUM('Control Sample Data'!H$2:H$97)&gt;10,IF(AND(ISNUMBER('Control Sample Data'!H43),'Control Sample Data'!H43&lt;$B44, 'Control Sample Data'!H43&gt;0),'Control Sample Data'!H43,$B44),""))</f>
        <v/>
      </c>
      <c r="I44" s="29" t="str">
        <f>IF('Control Sample Data'!I43="","",IF(SUM('Control Sample Data'!I$2:I$97)&gt;10,IF(AND(ISNUMBER('Control Sample Data'!I43),'Control Sample Data'!I43&lt;$B44, 'Control Sample Data'!I43&gt;0),'Control Sample Data'!I43,$B44),""))</f>
        <v/>
      </c>
      <c r="J44" s="29" t="str">
        <f>IF('Control Sample Data'!J43="","",IF(SUM('Control Sample Data'!J$2:J$97)&gt;10,IF(AND(ISNUMBER('Control Sample Data'!J43),'Control Sample Data'!J43&lt;$B44, 'Control Sample Data'!J43&gt;0),'Control Sample Data'!J43,$B44),""))</f>
        <v/>
      </c>
      <c r="K44" s="29" t="str">
        <f>IF('Control Sample Data'!K43="","",IF(SUM('Control Sample Data'!K$2:K$97)&gt;10,IF(AND(ISNUMBER('Control Sample Data'!K43),'Control Sample Data'!K43&lt;$B44, 'Control Sample Data'!K43&gt;0),'Control Sample Data'!K43,$B44),""))</f>
        <v/>
      </c>
      <c r="L44" s="29" t="str">
        <f>IF('Control Sample Data'!L43="","",IF(SUM('Control Sample Data'!L$2:L$97)&gt;10,IF(AND(ISNUMBER('Control Sample Data'!L43),'Control Sample Data'!L43&lt;$B44, 'Control Sample Data'!L43&gt;0),'Control Sample Data'!L43,$B44),""))</f>
        <v/>
      </c>
      <c r="M44" s="29" t="str">
        <f>IF('Control Sample Data'!M43="","",IF(SUM('Control Sample Data'!M$2:M$97)&gt;10,IF(AND(ISNUMBER('Control Sample Data'!M43),'Control Sample Data'!M43&lt;$B44, 'Control Sample Data'!M43&gt;0),'Control Sample Data'!M43,$B44),""))</f>
        <v/>
      </c>
      <c r="N44" s="29" t="str">
        <f>IF('Control Sample Data'!N43="","",IF(SUM('Control Sample Data'!N$2:N$97)&gt;10,IF(AND(ISNUMBER('Control Sample Data'!N43),'Control Sample Data'!N43&lt;$B44, 'Control Sample Data'!N43&gt;0),'Control Sample Data'!N43,$B44),""))</f>
        <v/>
      </c>
      <c r="O44" s="29" t="str">
        <f>IF('Control Sample Data'!O43="","",IF(SUM('Control Sample Data'!O$2:O$97)&gt;10,IF(AND(ISNUMBER('Control Sample Data'!O43),'Control Sample Data'!O43&lt;$B44, 'Control Sample Data'!O43&gt;0),'Control Sample Data'!O43,$B44),""))</f>
        <v/>
      </c>
      <c r="Q44" s="4" t="s">
        <v>4773</v>
      </c>
      <c r="R44" s="29">
        <f>IF('Test Sample Data'!D43="","",IF(SUM('Test Sample Data'!D$2:D$97)&gt;10,IF(AND(ISNUMBER('Test Sample Data'!D43),'Test Sample Data'!D43&lt;$B44, 'Test Sample Data'!D43&gt;0),'Test Sample Data'!D43,$B44),""))</f>
        <v>26.82</v>
      </c>
      <c r="S44" s="29">
        <f>IF('Test Sample Data'!E43="","",IF(SUM('Test Sample Data'!E$2:E$97)&gt;10,IF(AND(ISNUMBER('Test Sample Data'!E43),'Test Sample Data'!E43&lt;$B44, 'Test Sample Data'!E43&gt;0),'Test Sample Data'!E43,$B44),""))</f>
        <v>35</v>
      </c>
      <c r="T44" s="29" t="str">
        <f>IF('Test Sample Data'!F43="","",IF(SUM('Test Sample Data'!F$2:F$97)&gt;10,IF(AND(ISNUMBER('Test Sample Data'!F43),'Test Sample Data'!F43&lt;$B44, 'Test Sample Data'!F43&gt;0),'Test Sample Data'!F43,$B44),""))</f>
        <v/>
      </c>
      <c r="U44" s="29" t="str">
        <f>IF('Test Sample Data'!G43="","",IF(SUM('Test Sample Data'!G$2:G$97)&gt;10,IF(AND(ISNUMBER('Test Sample Data'!G43),'Test Sample Data'!G43&lt;$B44, 'Test Sample Data'!G43&gt;0),'Test Sample Data'!G43,$B44),""))</f>
        <v/>
      </c>
      <c r="V44" s="29" t="str">
        <f>IF('Test Sample Data'!H43="","",IF(SUM('Test Sample Data'!H$2:H$97)&gt;10,IF(AND(ISNUMBER('Test Sample Data'!H43),'Test Sample Data'!H43&lt;$B44, 'Test Sample Data'!H43&gt;0),'Test Sample Data'!H43,$B44),""))</f>
        <v/>
      </c>
      <c r="W44" s="29" t="str">
        <f>IF('Test Sample Data'!I43="","",IF(SUM('Test Sample Data'!I$2:I$97)&gt;10,IF(AND(ISNUMBER('Test Sample Data'!I43),'Test Sample Data'!I43&lt;$B44, 'Test Sample Data'!I43&gt;0),'Test Sample Data'!I43,$B44),""))</f>
        <v/>
      </c>
      <c r="X44" s="29" t="str">
        <f>IF('Test Sample Data'!J43="","",IF(SUM('Test Sample Data'!J$2:J$97)&gt;10,IF(AND(ISNUMBER('Test Sample Data'!J43),'Test Sample Data'!J43&lt;$B44, 'Test Sample Data'!J43&gt;0),'Test Sample Data'!J43,$B44),""))</f>
        <v/>
      </c>
      <c r="Y44" s="29" t="str">
        <f>IF('Test Sample Data'!K43="","",IF(SUM('Test Sample Data'!K$2:K$97)&gt;10,IF(AND(ISNUMBER('Test Sample Data'!K43),'Test Sample Data'!K43&lt;$B44, 'Test Sample Data'!K43&gt;0),'Test Sample Data'!K43,$B44),""))</f>
        <v/>
      </c>
      <c r="Z44" s="29" t="str">
        <f>IF('Test Sample Data'!L43="","",IF(SUM('Test Sample Data'!L$2:L$97)&gt;10,IF(AND(ISNUMBER('Test Sample Data'!L43),'Test Sample Data'!L43&lt;$B44, 'Test Sample Data'!L43&gt;0),'Test Sample Data'!L43,$B44),""))</f>
        <v/>
      </c>
      <c r="AA44" s="29" t="str">
        <f>IF('Test Sample Data'!M43="","",IF(SUM('Test Sample Data'!M$2:M$97)&gt;10,IF(AND(ISNUMBER('Test Sample Data'!M43),'Test Sample Data'!M43&lt;$B44, 'Test Sample Data'!M43&gt;0),'Test Sample Data'!M43,$B44),""))</f>
        <v/>
      </c>
      <c r="AB44" s="29" t="str">
        <f>IF('Test Sample Data'!N43="","",IF(SUM('Test Sample Data'!N$2:N$97)&gt;10,IF(AND(ISNUMBER('Test Sample Data'!N43),'Test Sample Data'!N43&lt;$B44, 'Test Sample Data'!N43&gt;0),'Test Sample Data'!N43,$B44),""))</f>
        <v/>
      </c>
      <c r="AC44" s="29" t="str">
        <f>IF('Test Sample Data'!O43="","",IF(SUM('Test Sample Data'!O$2:O$97)&gt;10,IF(AND(ISNUMBER('Test Sample Data'!O43),'Test Sample Data'!O43&lt;$B44, 'Test Sample Data'!O43&gt;0),'Test Sample Data'!O43,$B44),""))</f>
        <v/>
      </c>
      <c r="AE44" s="4" t="s">
        <v>4773</v>
      </c>
      <c r="AF44" s="4">
        <f t="shared" si="3"/>
        <v>9</v>
      </c>
      <c r="AG44" s="4">
        <f t="shared" si="4"/>
        <v>9</v>
      </c>
      <c r="AH44" s="4" t="str">
        <f t="shared" si="5"/>
        <v/>
      </c>
      <c r="AI44" s="4" t="str">
        <f t="shared" si="6"/>
        <v/>
      </c>
      <c r="AJ44" s="4" t="str">
        <f t="shared" si="7"/>
        <v/>
      </c>
      <c r="AK44" s="4" t="str">
        <f t="shared" si="8"/>
        <v/>
      </c>
      <c r="AL44" s="4" t="str">
        <f t="shared" si="9"/>
        <v/>
      </c>
      <c r="AM44" s="4" t="str">
        <f t="shared" si="10"/>
        <v/>
      </c>
      <c r="AN44" s="4" t="str">
        <f t="shared" si="11"/>
        <v/>
      </c>
      <c r="AO44" s="4" t="str">
        <f t="shared" si="12"/>
        <v/>
      </c>
      <c r="AP44" s="4" t="str">
        <f t="shared" si="13"/>
        <v/>
      </c>
      <c r="AQ44" s="4" t="str">
        <f t="shared" si="14"/>
        <v/>
      </c>
      <c r="AR44" s="4">
        <f t="shared" si="15"/>
        <v>0</v>
      </c>
      <c r="AS44" s="4">
        <f t="shared" si="16"/>
        <v>9</v>
      </c>
      <c r="AU44" s="4" t="s">
        <v>4773</v>
      </c>
      <c r="AV44" s="4">
        <f t="shared" si="17"/>
        <v>0.28999999999999915</v>
      </c>
      <c r="AW44" s="4">
        <f t="shared" si="18"/>
        <v>9</v>
      </c>
      <c r="AX44" s="4" t="str">
        <f t="shared" si="19"/>
        <v/>
      </c>
      <c r="AY44" s="4" t="str">
        <f t="shared" si="20"/>
        <v/>
      </c>
      <c r="AZ44" s="4" t="str">
        <f t="shared" si="21"/>
        <v/>
      </c>
      <c r="BA44" s="4" t="str">
        <f t="shared" si="22"/>
        <v/>
      </c>
      <c r="BB44" s="4" t="str">
        <f t="shared" si="23"/>
        <v/>
      </c>
      <c r="BC44" s="4" t="str">
        <f t="shared" si="24"/>
        <v/>
      </c>
      <c r="BD44" s="4" t="str">
        <f t="shared" si="25"/>
        <v/>
      </c>
      <c r="BE44" s="4" t="str">
        <f t="shared" si="26"/>
        <v/>
      </c>
      <c r="BF44" s="4" t="str">
        <f t="shared" si="27"/>
        <v/>
      </c>
      <c r="BG44" s="4" t="str">
        <f t="shared" si="28"/>
        <v/>
      </c>
      <c r="BI44" s="4" t="s">
        <v>4773</v>
      </c>
      <c r="BJ44" s="4" t="str">
        <f t="shared" si="29"/>
        <v/>
      </c>
      <c r="BK44" s="4">
        <f t="shared" si="30"/>
        <v>9</v>
      </c>
      <c r="BL44" s="4" t="str">
        <f t="shared" si="31"/>
        <v/>
      </c>
      <c r="BM44" s="4" t="str">
        <f t="shared" si="32"/>
        <v/>
      </c>
      <c r="BN44" s="4" t="str">
        <f t="shared" si="33"/>
        <v/>
      </c>
      <c r="BO44" s="4" t="str">
        <f t="shared" si="34"/>
        <v/>
      </c>
      <c r="BP44" s="4" t="str">
        <f t="shared" si="35"/>
        <v/>
      </c>
      <c r="BQ44" s="4" t="str">
        <f t="shared" si="36"/>
        <v/>
      </c>
      <c r="BR44" s="4" t="str">
        <f t="shared" si="37"/>
        <v/>
      </c>
      <c r="BS44" s="4" t="str">
        <f t="shared" si="38"/>
        <v/>
      </c>
      <c r="BT44" s="4" t="str">
        <f t="shared" si="39"/>
        <v/>
      </c>
      <c r="BU44" s="4" t="str">
        <f t="shared" si="40"/>
        <v/>
      </c>
      <c r="BV44" s="4">
        <f t="shared" si="41"/>
        <v>0</v>
      </c>
      <c r="BW44" s="4">
        <f t="shared" si="42"/>
        <v>9</v>
      </c>
      <c r="BY44" s="4" t="s">
        <v>4773</v>
      </c>
      <c r="BZ44" s="4">
        <f t="shared" si="43"/>
        <v>-8.7100000000000009</v>
      </c>
      <c r="CA44" s="4">
        <f t="shared" si="44"/>
        <v>0</v>
      </c>
      <c r="CB44" s="4" t="str">
        <f t="shared" si="45"/>
        <v/>
      </c>
      <c r="CC44" s="4" t="str">
        <f t="shared" si="46"/>
        <v/>
      </c>
      <c r="CD44" s="4" t="str">
        <f t="shared" si="47"/>
        <v/>
      </c>
      <c r="CE44" s="4" t="str">
        <f t="shared" si="48"/>
        <v/>
      </c>
      <c r="CF44" s="4" t="str">
        <f t="shared" si="49"/>
        <v/>
      </c>
      <c r="CG44" s="4" t="str">
        <f t="shared" si="50"/>
        <v/>
      </c>
      <c r="CH44" s="4" t="str">
        <f t="shared" si="51"/>
        <v/>
      </c>
      <c r="CI44" s="4" t="str">
        <f t="shared" si="52"/>
        <v/>
      </c>
      <c r="CJ44" s="4" t="str">
        <f t="shared" si="53"/>
        <v/>
      </c>
      <c r="CK44" s="4" t="str">
        <f t="shared" si="54"/>
        <v/>
      </c>
      <c r="CM44" s="4" t="s">
        <v>4773</v>
      </c>
      <c r="CN44" s="4" t="str">
        <f>IF(ISNUMBER(BZ44), IF($BV44&gt;VLOOKUP('Gene Table'!$G$2,'Array Content'!$A$2:$B$3,2,FALSE),IF(BZ44&lt;-$BV44,"mutant","WT"),IF(BZ44&lt;-VLOOKUP('Gene Table'!$G$2,'Array Content'!$A$2:$B$3,2,FALSE),"Mutant","WT")),"")</f>
        <v>Mutant</v>
      </c>
      <c r="CO44" s="4" t="str">
        <f>IF(ISNUMBER(CA44), IF($BV44&gt;VLOOKUP('Gene Table'!$G$2,'Array Content'!$A$2:$B$3,2,FALSE),IF(CA44&lt;-$BV44,"mutant","WT"),IF(CA44&lt;-VLOOKUP('Gene Table'!$G$2,'Array Content'!$A$2:$B$3,2,FALSE),"Mutant","WT")),"")</f>
        <v>WT</v>
      </c>
      <c r="CP44" s="4" t="str">
        <f>IF(ISNUMBER(CB44), IF($BV44&gt;VLOOKUP('Gene Table'!$G$2,'Array Content'!$A$2:$B$3,2,FALSE),IF(CB44&lt;-$BV44,"mutant","WT"),IF(CB44&lt;-VLOOKUP('Gene Table'!$G$2,'Array Content'!$A$2:$B$3,2,FALSE),"Mutant","WT")),"")</f>
        <v/>
      </c>
      <c r="CQ44" s="4" t="str">
        <f>IF(ISNUMBER(CC44), IF($BV44&gt;VLOOKUP('Gene Table'!$G$2,'Array Content'!$A$2:$B$3,2,FALSE),IF(CC44&lt;-$BV44,"mutant","WT"),IF(CC44&lt;-VLOOKUP('Gene Table'!$G$2,'Array Content'!$A$2:$B$3,2,FALSE),"Mutant","WT")),"")</f>
        <v/>
      </c>
      <c r="CR44" s="4" t="str">
        <f>IF(ISNUMBER(CD44), IF($BV44&gt;VLOOKUP('Gene Table'!$G$2,'Array Content'!$A$2:$B$3,2,FALSE),IF(CD44&lt;-$BV44,"mutant","WT"),IF(CD44&lt;-VLOOKUP('Gene Table'!$G$2,'Array Content'!$A$2:$B$3,2,FALSE),"Mutant","WT")),"")</f>
        <v/>
      </c>
      <c r="CS44" s="4" t="str">
        <f>IF(ISNUMBER(CE44), IF($BV44&gt;VLOOKUP('Gene Table'!$G$2,'Array Content'!$A$2:$B$3,2,FALSE),IF(CE44&lt;-$BV44,"mutant","WT"),IF(CE44&lt;-VLOOKUP('Gene Table'!$G$2,'Array Content'!$A$2:$B$3,2,FALSE),"Mutant","WT")),"")</f>
        <v/>
      </c>
      <c r="CT44" s="4" t="str">
        <f>IF(ISNUMBER(CF44), IF($BV44&gt;VLOOKUP('Gene Table'!$G$2,'Array Content'!$A$2:$B$3,2,FALSE),IF(CF44&lt;-$BV44,"mutant","WT"),IF(CF44&lt;-VLOOKUP('Gene Table'!$G$2,'Array Content'!$A$2:$B$3,2,FALSE),"Mutant","WT")),"")</f>
        <v/>
      </c>
      <c r="CU44" s="4" t="str">
        <f>IF(ISNUMBER(CG44), IF($BV44&gt;VLOOKUP('Gene Table'!$G$2,'Array Content'!$A$2:$B$3,2,FALSE),IF(CG44&lt;-$BV44,"mutant","WT"),IF(CG44&lt;-VLOOKUP('Gene Table'!$G$2,'Array Content'!$A$2:$B$3,2,FALSE),"Mutant","WT")),"")</f>
        <v/>
      </c>
      <c r="CV44" s="4" t="str">
        <f>IF(ISNUMBER(CH44), IF($BV44&gt;VLOOKUP('Gene Table'!$G$2,'Array Content'!$A$2:$B$3,2,FALSE),IF(CH44&lt;-$BV44,"mutant","WT"),IF(CH44&lt;-VLOOKUP('Gene Table'!$G$2,'Array Content'!$A$2:$B$3,2,FALSE),"Mutant","WT")),"")</f>
        <v/>
      </c>
      <c r="CW44" s="4" t="str">
        <f>IF(ISNUMBER(CI44), IF($BV44&gt;VLOOKUP('Gene Table'!$G$2,'Array Content'!$A$2:$B$3,2,FALSE),IF(CI44&lt;-$BV44,"mutant","WT"),IF(CI44&lt;-VLOOKUP('Gene Table'!$G$2,'Array Content'!$A$2:$B$3,2,FALSE),"Mutant","WT")),"")</f>
        <v/>
      </c>
      <c r="CX44" s="4" t="str">
        <f>IF(ISNUMBER(CJ44), IF($BV44&gt;VLOOKUP('Gene Table'!$G$2,'Array Content'!$A$2:$B$3,2,FALSE),IF(CJ44&lt;-$BV44,"mutant","WT"),IF(CJ44&lt;-VLOOKUP('Gene Table'!$G$2,'Array Content'!$A$2:$B$3,2,FALSE),"Mutant","WT")),"")</f>
        <v/>
      </c>
      <c r="CY44" s="4" t="str">
        <f>IF(ISNUMBER(CK44), IF($BV44&gt;VLOOKUP('Gene Table'!$G$2,'Array Content'!$A$2:$B$3,2,FALSE),IF(CK44&lt;-$BV44,"mutant","WT"),IF(CK44&lt;-VLOOKUP('Gene Table'!$G$2,'Array Content'!$A$2:$B$3,2,FALSE),"Mutant","WT")),"")</f>
        <v/>
      </c>
      <c r="DA44" s="4" t="s">
        <v>4773</v>
      </c>
      <c r="DB44" s="4">
        <f t="shared" si="55"/>
        <v>-8.7100000000000009</v>
      </c>
      <c r="DC44" s="4">
        <f t="shared" si="56"/>
        <v>0</v>
      </c>
      <c r="DD44" s="4" t="str">
        <f t="shared" si="57"/>
        <v/>
      </c>
      <c r="DE44" s="4" t="str">
        <f t="shared" si="58"/>
        <v/>
      </c>
      <c r="DF44" s="4" t="str">
        <f t="shared" si="59"/>
        <v/>
      </c>
      <c r="DG44" s="4" t="str">
        <f t="shared" si="60"/>
        <v/>
      </c>
      <c r="DH44" s="4" t="str">
        <f t="shared" si="61"/>
        <v/>
      </c>
      <c r="DI44" s="4" t="str">
        <f t="shared" si="62"/>
        <v/>
      </c>
      <c r="DJ44" s="4" t="str">
        <f t="shared" si="63"/>
        <v/>
      </c>
      <c r="DK44" s="4" t="str">
        <f t="shared" si="64"/>
        <v/>
      </c>
      <c r="DL44" s="4" t="str">
        <f t="shared" si="65"/>
        <v/>
      </c>
      <c r="DM44" s="4" t="str">
        <f t="shared" si="66"/>
        <v/>
      </c>
      <c r="DO44" s="4" t="s">
        <v>4773</v>
      </c>
      <c r="DP44" s="4" t="str">
        <f>IF(ISNUMBER(DB44), IF($AR44&gt;VLOOKUP('Gene Table'!$G$2,'Array Content'!$A$2:$B$3,2,FALSE),IF(DB44&lt;-$AR44,"mutant","WT"),IF(DB44&lt;-VLOOKUP('Gene Table'!$G$2,'Array Content'!$A$2:$B$3,2,FALSE),"Mutant","WT")),"")</f>
        <v>Mutant</v>
      </c>
      <c r="DQ44" s="4" t="str">
        <f>IF(ISNUMBER(DC44), IF($AR44&gt;VLOOKUP('Gene Table'!$G$2,'Array Content'!$A$2:$B$3,2,FALSE),IF(DC44&lt;-$AR44,"mutant","WT"),IF(DC44&lt;-VLOOKUP('Gene Table'!$G$2,'Array Content'!$A$2:$B$3,2,FALSE),"Mutant","WT")),"")</f>
        <v>WT</v>
      </c>
      <c r="DR44" s="4" t="str">
        <f>IF(ISNUMBER(DD44), IF($AR44&gt;VLOOKUP('Gene Table'!$G$2,'Array Content'!$A$2:$B$3,2,FALSE),IF(DD44&lt;-$AR44,"mutant","WT"),IF(DD44&lt;-VLOOKUP('Gene Table'!$G$2,'Array Content'!$A$2:$B$3,2,FALSE),"Mutant","WT")),"")</f>
        <v/>
      </c>
      <c r="DS44" s="4" t="str">
        <f>IF(ISNUMBER(DE44), IF($AR44&gt;VLOOKUP('Gene Table'!$G$2,'Array Content'!$A$2:$B$3,2,FALSE),IF(DE44&lt;-$AR44,"mutant","WT"),IF(DE44&lt;-VLOOKUP('Gene Table'!$G$2,'Array Content'!$A$2:$B$3,2,FALSE),"Mutant","WT")),"")</f>
        <v/>
      </c>
      <c r="DT44" s="4" t="str">
        <f>IF(ISNUMBER(DF44), IF($AR44&gt;VLOOKUP('Gene Table'!$G$2,'Array Content'!$A$2:$B$3,2,FALSE),IF(DF44&lt;-$AR44,"mutant","WT"),IF(DF44&lt;-VLOOKUP('Gene Table'!$G$2,'Array Content'!$A$2:$B$3,2,FALSE),"Mutant","WT")),"")</f>
        <v/>
      </c>
      <c r="DU44" s="4" t="str">
        <f>IF(ISNUMBER(DG44), IF($AR44&gt;VLOOKUP('Gene Table'!$G$2,'Array Content'!$A$2:$B$3,2,FALSE),IF(DG44&lt;-$AR44,"mutant","WT"),IF(DG44&lt;-VLOOKUP('Gene Table'!$G$2,'Array Content'!$A$2:$B$3,2,FALSE),"Mutant","WT")),"")</f>
        <v/>
      </c>
      <c r="DV44" s="4" t="str">
        <f>IF(ISNUMBER(DH44), IF($AR44&gt;VLOOKUP('Gene Table'!$G$2,'Array Content'!$A$2:$B$3,2,FALSE),IF(DH44&lt;-$AR44,"mutant","WT"),IF(DH44&lt;-VLOOKUP('Gene Table'!$G$2,'Array Content'!$A$2:$B$3,2,FALSE),"Mutant","WT")),"")</f>
        <v/>
      </c>
      <c r="DW44" s="4" t="str">
        <f>IF(ISNUMBER(DI44), IF($AR44&gt;VLOOKUP('Gene Table'!$G$2,'Array Content'!$A$2:$B$3,2,FALSE),IF(DI44&lt;-$AR44,"mutant","WT"),IF(DI44&lt;-VLOOKUP('Gene Table'!$G$2,'Array Content'!$A$2:$B$3,2,FALSE),"Mutant","WT")),"")</f>
        <v/>
      </c>
      <c r="DX44" s="4" t="str">
        <f>IF(ISNUMBER(DJ44), IF($AR44&gt;VLOOKUP('Gene Table'!$G$2,'Array Content'!$A$2:$B$3,2,FALSE),IF(DJ44&lt;-$AR44,"mutant","WT"),IF(DJ44&lt;-VLOOKUP('Gene Table'!$G$2,'Array Content'!$A$2:$B$3,2,FALSE),"Mutant","WT")),"")</f>
        <v/>
      </c>
      <c r="DY44" s="4" t="str">
        <f>IF(ISNUMBER(DK44), IF($AR44&gt;VLOOKUP('Gene Table'!$G$2,'Array Content'!$A$2:$B$3,2,FALSE),IF(DK44&lt;-$AR44,"mutant","WT"),IF(DK44&lt;-VLOOKUP('Gene Table'!$G$2,'Array Content'!$A$2:$B$3,2,FALSE),"Mutant","WT")),"")</f>
        <v/>
      </c>
      <c r="DZ44" s="4" t="str">
        <f>IF(ISNUMBER(DL44), IF($AR44&gt;VLOOKUP('Gene Table'!$G$2,'Array Content'!$A$2:$B$3,2,FALSE),IF(DL44&lt;-$AR44,"mutant","WT"),IF(DL44&lt;-VLOOKUP('Gene Table'!$G$2,'Array Content'!$A$2:$B$3,2,FALSE),"Mutant","WT")),"")</f>
        <v/>
      </c>
      <c r="EA44" s="4" t="str">
        <f>IF(ISNUMBER(DM44), IF($AR44&gt;VLOOKUP('Gene Table'!$G$2,'Array Content'!$A$2:$B$3,2,FALSE),IF(DM44&lt;-$AR44,"mutant","WT"),IF(DM44&lt;-VLOOKUP('Gene Table'!$G$2,'Array Content'!$A$2:$B$3,2,FALSE),"Mutant","WT")),"")</f>
        <v/>
      </c>
      <c r="EC44" s="4" t="s">
        <v>4773</v>
      </c>
      <c r="ED44" s="4" t="str">
        <f>IF('Gene Table'!$D44="copy number",D44,"")</f>
        <v/>
      </c>
      <c r="EE44" s="4" t="str">
        <f>IF('Gene Table'!$D44="copy number",E44,"")</f>
        <v/>
      </c>
      <c r="EF44" s="4" t="str">
        <f>IF('Gene Table'!$D44="copy number",F44,"")</f>
        <v/>
      </c>
      <c r="EG44" s="4" t="str">
        <f>IF('Gene Table'!$D44="copy number",G44,"")</f>
        <v/>
      </c>
      <c r="EH44" s="4" t="str">
        <f>IF('Gene Table'!$D44="copy number",H44,"")</f>
        <v/>
      </c>
      <c r="EI44" s="4" t="str">
        <f>IF('Gene Table'!$D44="copy number",I44,"")</f>
        <v/>
      </c>
      <c r="EJ44" s="4" t="str">
        <f>IF('Gene Table'!$D44="copy number",J44,"")</f>
        <v/>
      </c>
      <c r="EK44" s="4" t="str">
        <f>IF('Gene Table'!$D44="copy number",K44,"")</f>
        <v/>
      </c>
      <c r="EL44" s="4" t="str">
        <f>IF('Gene Table'!$D44="copy number",L44,"")</f>
        <v/>
      </c>
      <c r="EM44" s="4" t="str">
        <f>IF('Gene Table'!$D44="copy number",M44,"")</f>
        <v/>
      </c>
      <c r="EN44" s="4" t="str">
        <f>IF('Gene Table'!$D44="copy number",N44,"")</f>
        <v/>
      </c>
      <c r="EO44" s="4" t="str">
        <f>IF('Gene Table'!$D44="copy number",O44,"")</f>
        <v/>
      </c>
      <c r="EQ44" s="4" t="s">
        <v>4773</v>
      </c>
      <c r="ER44" s="4" t="str">
        <f>IF('Gene Table'!$D44="copy number",R44,"")</f>
        <v/>
      </c>
      <c r="ES44" s="4" t="str">
        <f>IF('Gene Table'!$D44="copy number",S44,"")</f>
        <v/>
      </c>
      <c r="ET44" s="4" t="str">
        <f>IF('Gene Table'!$D44="copy number",T44,"")</f>
        <v/>
      </c>
      <c r="EU44" s="4" t="str">
        <f>IF('Gene Table'!$D44="copy number",U44,"")</f>
        <v/>
      </c>
      <c r="EV44" s="4" t="str">
        <f>IF('Gene Table'!$D44="copy number",V44,"")</f>
        <v/>
      </c>
      <c r="EW44" s="4" t="str">
        <f>IF('Gene Table'!$D44="copy number",W44,"")</f>
        <v/>
      </c>
      <c r="EX44" s="4" t="str">
        <f>IF('Gene Table'!$D44="copy number",X44,"")</f>
        <v/>
      </c>
      <c r="EY44" s="4" t="str">
        <f>IF('Gene Table'!$D44="copy number",Y44,"")</f>
        <v/>
      </c>
      <c r="EZ44" s="4" t="str">
        <f>IF('Gene Table'!$D44="copy number",Z44,"")</f>
        <v/>
      </c>
      <c r="FA44" s="4" t="str">
        <f>IF('Gene Table'!$D44="copy number",AA44,"")</f>
        <v/>
      </c>
      <c r="FB44" s="4" t="str">
        <f>IF('Gene Table'!$D44="copy number",AB44,"")</f>
        <v/>
      </c>
      <c r="FC44" s="4" t="str">
        <f>IF('Gene Table'!$D44="copy number",AC44,"")</f>
        <v/>
      </c>
      <c r="FE44" s="4" t="s">
        <v>4773</v>
      </c>
      <c r="FF44" s="4" t="str">
        <f>IF('Gene Table'!$C44="SMPC",D44,"")</f>
        <v/>
      </c>
      <c r="FG44" s="4" t="str">
        <f>IF('Gene Table'!$C44="SMPC",E44,"")</f>
        <v/>
      </c>
      <c r="FH44" s="4" t="str">
        <f>IF('Gene Table'!$C44="SMPC",F44,"")</f>
        <v/>
      </c>
      <c r="FI44" s="4" t="str">
        <f>IF('Gene Table'!$C44="SMPC",G44,"")</f>
        <v/>
      </c>
      <c r="FJ44" s="4" t="str">
        <f>IF('Gene Table'!$C44="SMPC",H44,"")</f>
        <v/>
      </c>
      <c r="FK44" s="4" t="str">
        <f>IF('Gene Table'!$C44="SMPC",I44,"")</f>
        <v/>
      </c>
      <c r="FL44" s="4" t="str">
        <f>IF('Gene Table'!$C44="SMPC",J44,"")</f>
        <v/>
      </c>
      <c r="FM44" s="4" t="str">
        <f>IF('Gene Table'!$C44="SMPC",K44,"")</f>
        <v/>
      </c>
      <c r="FN44" s="4" t="str">
        <f>IF('Gene Table'!$C44="SMPC",L44,"")</f>
        <v/>
      </c>
      <c r="FO44" s="4" t="str">
        <f>IF('Gene Table'!$C44="SMPC",M44,"")</f>
        <v/>
      </c>
      <c r="FP44" s="4" t="str">
        <f>IF('Gene Table'!$C44="SMPC",N44,"")</f>
        <v/>
      </c>
      <c r="FQ44" s="4" t="str">
        <f>IF('Gene Table'!$C44="SMPC",O44,"")</f>
        <v/>
      </c>
      <c r="FS44" s="4" t="s">
        <v>4773</v>
      </c>
      <c r="FT44" s="4" t="str">
        <f>IF('Gene Table'!$C44="SMPC",R44,"")</f>
        <v/>
      </c>
      <c r="FU44" s="4" t="str">
        <f>IF('Gene Table'!$C44="SMPC",S44,"")</f>
        <v/>
      </c>
      <c r="FV44" s="4" t="str">
        <f>IF('Gene Table'!$C44="SMPC",T44,"")</f>
        <v/>
      </c>
      <c r="FW44" s="4" t="str">
        <f>IF('Gene Table'!$C44="SMPC",U44,"")</f>
        <v/>
      </c>
      <c r="FX44" s="4" t="str">
        <f>IF('Gene Table'!$C44="SMPC",V44,"")</f>
        <v/>
      </c>
      <c r="FY44" s="4" t="str">
        <f>IF('Gene Table'!$C44="SMPC",W44,"")</f>
        <v/>
      </c>
      <c r="FZ44" s="4" t="str">
        <f>IF('Gene Table'!$C44="SMPC",X44,"")</f>
        <v/>
      </c>
      <c r="GA44" s="4" t="str">
        <f>IF('Gene Table'!$C44="SMPC",Y44,"")</f>
        <v/>
      </c>
      <c r="GB44" s="4" t="str">
        <f>IF('Gene Table'!$C44="SMPC",Z44,"")</f>
        <v/>
      </c>
      <c r="GC44" s="4" t="str">
        <f>IF('Gene Table'!$C44="SMPC",AA44,"")</f>
        <v/>
      </c>
      <c r="GD44" s="4" t="str">
        <f>IF('Gene Table'!$C44="SMPC",AB44,"")</f>
        <v/>
      </c>
      <c r="GE44" s="4" t="str">
        <f>IF('Gene Table'!$C44="SMPC",AC44,"")</f>
        <v/>
      </c>
    </row>
    <row r="45" spans="1:187" ht="15" customHeight="1" x14ac:dyDescent="0.25">
      <c r="A45" s="4" t="str">
        <f>'Gene Table'!C45&amp;":"&amp;'Gene Table'!D45</f>
        <v>APC:c.4318delC</v>
      </c>
      <c r="B45" s="4">
        <f>IF('Gene Table'!$G$5="NO",IF(ISNUMBER(MATCH('Gene Table'!E45,'Array Content'!$M$2:$M$941,0)),VLOOKUP('Gene Table'!E45,'Array Content'!$M$2:$O$941,2,FALSE),35),IF('Gene Table'!$G$5="YES",IF(ISNUMBER(MATCH('Gene Table'!E45,'Array Content'!$M$2:$M$941,0)),VLOOKUP('Gene Table'!E45,'Array Content'!$M$2:$O$941,3,FALSE),35),"OOPS"))</f>
        <v>37</v>
      </c>
      <c r="C45" s="4" t="s">
        <v>4774</v>
      </c>
      <c r="D45" s="29">
        <f>IF('Control Sample Data'!D44="","",IF(SUM('Control Sample Data'!D$2:D$97)&gt;10,IF(AND(ISNUMBER('Control Sample Data'!D44),'Control Sample Data'!D44&lt;$B45, 'Control Sample Data'!D44&gt;0),'Control Sample Data'!D44,$B45),""))</f>
        <v>35</v>
      </c>
      <c r="E45" s="29">
        <f>IF('Control Sample Data'!E44="","",IF(SUM('Control Sample Data'!E$2:E$97)&gt;10,IF(AND(ISNUMBER('Control Sample Data'!E44),'Control Sample Data'!E44&lt;$B45, 'Control Sample Data'!E44&gt;0),'Control Sample Data'!E44,$B45),""))</f>
        <v>35</v>
      </c>
      <c r="F45" s="29" t="str">
        <f>IF('Control Sample Data'!F44="","",IF(SUM('Control Sample Data'!F$2:F$97)&gt;10,IF(AND(ISNUMBER('Control Sample Data'!F44),'Control Sample Data'!F44&lt;$B45, 'Control Sample Data'!F44&gt;0),'Control Sample Data'!F44,$B45),""))</f>
        <v/>
      </c>
      <c r="G45" s="29" t="str">
        <f>IF('Control Sample Data'!G44="","",IF(SUM('Control Sample Data'!G$2:G$97)&gt;10,IF(AND(ISNUMBER('Control Sample Data'!G44),'Control Sample Data'!G44&lt;$B45, 'Control Sample Data'!G44&gt;0),'Control Sample Data'!G44,$B45),""))</f>
        <v/>
      </c>
      <c r="H45" s="29" t="str">
        <f>IF('Control Sample Data'!H44="","",IF(SUM('Control Sample Data'!H$2:H$97)&gt;10,IF(AND(ISNUMBER('Control Sample Data'!H44),'Control Sample Data'!H44&lt;$B45, 'Control Sample Data'!H44&gt;0),'Control Sample Data'!H44,$B45),""))</f>
        <v/>
      </c>
      <c r="I45" s="29" t="str">
        <f>IF('Control Sample Data'!I44="","",IF(SUM('Control Sample Data'!I$2:I$97)&gt;10,IF(AND(ISNUMBER('Control Sample Data'!I44),'Control Sample Data'!I44&lt;$B45, 'Control Sample Data'!I44&gt;0),'Control Sample Data'!I44,$B45),""))</f>
        <v/>
      </c>
      <c r="J45" s="29" t="str">
        <f>IF('Control Sample Data'!J44="","",IF(SUM('Control Sample Data'!J$2:J$97)&gt;10,IF(AND(ISNUMBER('Control Sample Data'!J44),'Control Sample Data'!J44&lt;$B45, 'Control Sample Data'!J44&gt;0),'Control Sample Data'!J44,$B45),""))</f>
        <v/>
      </c>
      <c r="K45" s="29" t="str">
        <f>IF('Control Sample Data'!K44="","",IF(SUM('Control Sample Data'!K$2:K$97)&gt;10,IF(AND(ISNUMBER('Control Sample Data'!K44),'Control Sample Data'!K44&lt;$B45, 'Control Sample Data'!K44&gt;0),'Control Sample Data'!K44,$B45),""))</f>
        <v/>
      </c>
      <c r="L45" s="29" t="str">
        <f>IF('Control Sample Data'!L44="","",IF(SUM('Control Sample Data'!L$2:L$97)&gt;10,IF(AND(ISNUMBER('Control Sample Data'!L44),'Control Sample Data'!L44&lt;$B45, 'Control Sample Data'!L44&gt;0),'Control Sample Data'!L44,$B45),""))</f>
        <v/>
      </c>
      <c r="M45" s="29" t="str">
        <f>IF('Control Sample Data'!M44="","",IF(SUM('Control Sample Data'!M$2:M$97)&gt;10,IF(AND(ISNUMBER('Control Sample Data'!M44),'Control Sample Data'!M44&lt;$B45, 'Control Sample Data'!M44&gt;0),'Control Sample Data'!M44,$B45),""))</f>
        <v/>
      </c>
      <c r="N45" s="29" t="str">
        <f>IF('Control Sample Data'!N44="","",IF(SUM('Control Sample Data'!N$2:N$97)&gt;10,IF(AND(ISNUMBER('Control Sample Data'!N44),'Control Sample Data'!N44&lt;$B45, 'Control Sample Data'!N44&gt;0),'Control Sample Data'!N44,$B45),""))</f>
        <v/>
      </c>
      <c r="O45" s="29" t="str">
        <f>IF('Control Sample Data'!O44="","",IF(SUM('Control Sample Data'!O$2:O$97)&gt;10,IF(AND(ISNUMBER('Control Sample Data'!O44),'Control Sample Data'!O44&lt;$B45, 'Control Sample Data'!O44&gt;0),'Control Sample Data'!O44,$B45),""))</f>
        <v/>
      </c>
      <c r="Q45" s="4" t="s">
        <v>4774</v>
      </c>
      <c r="R45" s="29">
        <f>IF('Test Sample Data'!D44="","",IF(SUM('Test Sample Data'!D$2:D$97)&gt;10,IF(AND(ISNUMBER('Test Sample Data'!D44),'Test Sample Data'!D44&lt;$B45, 'Test Sample Data'!D44&gt;0),'Test Sample Data'!D44,$B45),""))</f>
        <v>35</v>
      </c>
      <c r="S45" s="29">
        <f>IF('Test Sample Data'!E44="","",IF(SUM('Test Sample Data'!E$2:E$97)&gt;10,IF(AND(ISNUMBER('Test Sample Data'!E44),'Test Sample Data'!E44&lt;$B45, 'Test Sample Data'!E44&gt;0),'Test Sample Data'!E44,$B45),""))</f>
        <v>35</v>
      </c>
      <c r="T45" s="29" t="str">
        <f>IF('Test Sample Data'!F44="","",IF(SUM('Test Sample Data'!F$2:F$97)&gt;10,IF(AND(ISNUMBER('Test Sample Data'!F44),'Test Sample Data'!F44&lt;$B45, 'Test Sample Data'!F44&gt;0),'Test Sample Data'!F44,$B45),""))</f>
        <v/>
      </c>
      <c r="U45" s="29" t="str">
        <f>IF('Test Sample Data'!G44="","",IF(SUM('Test Sample Data'!G$2:G$97)&gt;10,IF(AND(ISNUMBER('Test Sample Data'!G44),'Test Sample Data'!G44&lt;$B45, 'Test Sample Data'!G44&gt;0),'Test Sample Data'!G44,$B45),""))</f>
        <v/>
      </c>
      <c r="V45" s="29" t="str">
        <f>IF('Test Sample Data'!H44="","",IF(SUM('Test Sample Data'!H$2:H$97)&gt;10,IF(AND(ISNUMBER('Test Sample Data'!H44),'Test Sample Data'!H44&lt;$B45, 'Test Sample Data'!H44&gt;0),'Test Sample Data'!H44,$B45),""))</f>
        <v/>
      </c>
      <c r="W45" s="29" t="str">
        <f>IF('Test Sample Data'!I44="","",IF(SUM('Test Sample Data'!I$2:I$97)&gt;10,IF(AND(ISNUMBER('Test Sample Data'!I44),'Test Sample Data'!I44&lt;$B45, 'Test Sample Data'!I44&gt;0),'Test Sample Data'!I44,$B45),""))</f>
        <v/>
      </c>
      <c r="X45" s="29" t="str">
        <f>IF('Test Sample Data'!J44="","",IF(SUM('Test Sample Data'!J$2:J$97)&gt;10,IF(AND(ISNUMBER('Test Sample Data'!J44),'Test Sample Data'!J44&lt;$B45, 'Test Sample Data'!J44&gt;0),'Test Sample Data'!J44,$B45),""))</f>
        <v/>
      </c>
      <c r="Y45" s="29" t="str">
        <f>IF('Test Sample Data'!K44="","",IF(SUM('Test Sample Data'!K$2:K$97)&gt;10,IF(AND(ISNUMBER('Test Sample Data'!K44),'Test Sample Data'!K44&lt;$B45, 'Test Sample Data'!K44&gt;0),'Test Sample Data'!K44,$B45),""))</f>
        <v/>
      </c>
      <c r="Z45" s="29" t="str">
        <f>IF('Test Sample Data'!L44="","",IF(SUM('Test Sample Data'!L$2:L$97)&gt;10,IF(AND(ISNUMBER('Test Sample Data'!L44),'Test Sample Data'!L44&lt;$B45, 'Test Sample Data'!L44&gt;0),'Test Sample Data'!L44,$B45),""))</f>
        <v/>
      </c>
      <c r="AA45" s="29" t="str">
        <f>IF('Test Sample Data'!M44="","",IF(SUM('Test Sample Data'!M$2:M$97)&gt;10,IF(AND(ISNUMBER('Test Sample Data'!M44),'Test Sample Data'!M44&lt;$B45, 'Test Sample Data'!M44&gt;0),'Test Sample Data'!M44,$B45),""))</f>
        <v/>
      </c>
      <c r="AB45" s="29" t="str">
        <f>IF('Test Sample Data'!N44="","",IF(SUM('Test Sample Data'!N$2:N$97)&gt;10,IF(AND(ISNUMBER('Test Sample Data'!N44),'Test Sample Data'!N44&lt;$B45, 'Test Sample Data'!N44&gt;0),'Test Sample Data'!N44,$B45),""))</f>
        <v/>
      </c>
      <c r="AC45" s="29" t="str">
        <f>IF('Test Sample Data'!O44="","",IF(SUM('Test Sample Data'!O$2:O$97)&gt;10,IF(AND(ISNUMBER('Test Sample Data'!O44),'Test Sample Data'!O44&lt;$B45, 'Test Sample Data'!O44&gt;0),'Test Sample Data'!O44,$B45),""))</f>
        <v/>
      </c>
      <c r="AE45" s="4" t="s">
        <v>4774</v>
      </c>
      <c r="AF45" s="4">
        <f t="shared" si="3"/>
        <v>9</v>
      </c>
      <c r="AG45" s="4">
        <f t="shared" si="4"/>
        <v>9</v>
      </c>
      <c r="AH45" s="4" t="str">
        <f t="shared" si="5"/>
        <v/>
      </c>
      <c r="AI45" s="4" t="str">
        <f t="shared" si="6"/>
        <v/>
      </c>
      <c r="AJ45" s="4" t="str">
        <f t="shared" si="7"/>
        <v/>
      </c>
      <c r="AK45" s="4" t="str">
        <f t="shared" si="8"/>
        <v/>
      </c>
      <c r="AL45" s="4" t="str">
        <f t="shared" si="9"/>
        <v/>
      </c>
      <c r="AM45" s="4" t="str">
        <f t="shared" si="10"/>
        <v/>
      </c>
      <c r="AN45" s="4" t="str">
        <f t="shared" si="11"/>
        <v/>
      </c>
      <c r="AO45" s="4" t="str">
        <f t="shared" si="12"/>
        <v/>
      </c>
      <c r="AP45" s="4" t="str">
        <f t="shared" si="13"/>
        <v/>
      </c>
      <c r="AQ45" s="4" t="str">
        <f t="shared" si="14"/>
        <v/>
      </c>
      <c r="AR45" s="4">
        <f t="shared" si="15"/>
        <v>0</v>
      </c>
      <c r="AS45" s="4">
        <f t="shared" si="16"/>
        <v>9</v>
      </c>
      <c r="AU45" s="4" t="s">
        <v>4774</v>
      </c>
      <c r="AV45" s="4">
        <f t="shared" si="17"/>
        <v>8.4699999999999989</v>
      </c>
      <c r="AW45" s="4">
        <f t="shared" si="18"/>
        <v>9</v>
      </c>
      <c r="AX45" s="4" t="str">
        <f t="shared" si="19"/>
        <v/>
      </c>
      <c r="AY45" s="4" t="str">
        <f t="shared" si="20"/>
        <v/>
      </c>
      <c r="AZ45" s="4" t="str">
        <f t="shared" si="21"/>
        <v/>
      </c>
      <c r="BA45" s="4" t="str">
        <f t="shared" si="22"/>
        <v/>
      </c>
      <c r="BB45" s="4" t="str">
        <f t="shared" si="23"/>
        <v/>
      </c>
      <c r="BC45" s="4" t="str">
        <f t="shared" si="24"/>
        <v/>
      </c>
      <c r="BD45" s="4" t="str">
        <f t="shared" si="25"/>
        <v/>
      </c>
      <c r="BE45" s="4" t="str">
        <f t="shared" si="26"/>
        <v/>
      </c>
      <c r="BF45" s="4" t="str">
        <f t="shared" si="27"/>
        <v/>
      </c>
      <c r="BG45" s="4" t="str">
        <f t="shared" si="28"/>
        <v/>
      </c>
      <c r="BI45" s="4" t="s">
        <v>4774</v>
      </c>
      <c r="BJ45" s="4">
        <f t="shared" si="29"/>
        <v>8.4699999999999989</v>
      </c>
      <c r="BK45" s="4">
        <f t="shared" si="30"/>
        <v>9</v>
      </c>
      <c r="BL45" s="4" t="str">
        <f t="shared" si="31"/>
        <v/>
      </c>
      <c r="BM45" s="4" t="str">
        <f t="shared" si="32"/>
        <v/>
      </c>
      <c r="BN45" s="4" t="str">
        <f t="shared" si="33"/>
        <v/>
      </c>
      <c r="BO45" s="4" t="str">
        <f t="shared" si="34"/>
        <v/>
      </c>
      <c r="BP45" s="4" t="str">
        <f t="shared" si="35"/>
        <v/>
      </c>
      <c r="BQ45" s="4" t="str">
        <f t="shared" si="36"/>
        <v/>
      </c>
      <c r="BR45" s="4" t="str">
        <f t="shared" si="37"/>
        <v/>
      </c>
      <c r="BS45" s="4" t="str">
        <f t="shared" si="38"/>
        <v/>
      </c>
      <c r="BT45" s="4" t="str">
        <f t="shared" si="39"/>
        <v/>
      </c>
      <c r="BU45" s="4" t="str">
        <f t="shared" si="40"/>
        <v/>
      </c>
      <c r="BV45" s="4">
        <f t="shared" si="41"/>
        <v>1.1200000000000001</v>
      </c>
      <c r="BW45" s="4">
        <f t="shared" si="42"/>
        <v>8.74</v>
      </c>
      <c r="BY45" s="4" t="s">
        <v>4774</v>
      </c>
      <c r="BZ45" s="4">
        <f t="shared" si="43"/>
        <v>-0.27000000000000135</v>
      </c>
      <c r="CA45" s="4">
        <f t="shared" si="44"/>
        <v>0.25999999999999979</v>
      </c>
      <c r="CB45" s="4" t="str">
        <f t="shared" si="45"/>
        <v/>
      </c>
      <c r="CC45" s="4" t="str">
        <f t="shared" si="46"/>
        <v/>
      </c>
      <c r="CD45" s="4" t="str">
        <f t="shared" si="47"/>
        <v/>
      </c>
      <c r="CE45" s="4" t="str">
        <f t="shared" si="48"/>
        <v/>
      </c>
      <c r="CF45" s="4" t="str">
        <f t="shared" si="49"/>
        <v/>
      </c>
      <c r="CG45" s="4" t="str">
        <f t="shared" si="50"/>
        <v/>
      </c>
      <c r="CH45" s="4" t="str">
        <f t="shared" si="51"/>
        <v/>
      </c>
      <c r="CI45" s="4" t="str">
        <f t="shared" si="52"/>
        <v/>
      </c>
      <c r="CJ45" s="4" t="str">
        <f t="shared" si="53"/>
        <v/>
      </c>
      <c r="CK45" s="4" t="str">
        <f t="shared" si="54"/>
        <v/>
      </c>
      <c r="CM45" s="4" t="s">
        <v>4774</v>
      </c>
      <c r="CN45" s="4" t="str">
        <f>IF(ISNUMBER(BZ45), IF($BV45&gt;VLOOKUP('Gene Table'!$G$2,'Array Content'!$A$2:$B$3,2,FALSE),IF(BZ45&lt;-$BV45,"mutant","WT"),IF(BZ45&lt;-VLOOKUP('Gene Table'!$G$2,'Array Content'!$A$2:$B$3,2,FALSE),"Mutant","WT")),"")</f>
        <v>WT</v>
      </c>
      <c r="CO45" s="4" t="str">
        <f>IF(ISNUMBER(CA45), IF($BV45&gt;VLOOKUP('Gene Table'!$G$2,'Array Content'!$A$2:$B$3,2,FALSE),IF(CA45&lt;-$BV45,"mutant","WT"),IF(CA45&lt;-VLOOKUP('Gene Table'!$G$2,'Array Content'!$A$2:$B$3,2,FALSE),"Mutant","WT")),"")</f>
        <v>WT</v>
      </c>
      <c r="CP45" s="4" t="str">
        <f>IF(ISNUMBER(CB45), IF($BV45&gt;VLOOKUP('Gene Table'!$G$2,'Array Content'!$A$2:$B$3,2,FALSE),IF(CB45&lt;-$BV45,"mutant","WT"),IF(CB45&lt;-VLOOKUP('Gene Table'!$G$2,'Array Content'!$A$2:$B$3,2,FALSE),"Mutant","WT")),"")</f>
        <v/>
      </c>
      <c r="CQ45" s="4" t="str">
        <f>IF(ISNUMBER(CC45), IF($BV45&gt;VLOOKUP('Gene Table'!$G$2,'Array Content'!$A$2:$B$3,2,FALSE),IF(CC45&lt;-$BV45,"mutant","WT"),IF(CC45&lt;-VLOOKUP('Gene Table'!$G$2,'Array Content'!$A$2:$B$3,2,FALSE),"Mutant","WT")),"")</f>
        <v/>
      </c>
      <c r="CR45" s="4" t="str">
        <f>IF(ISNUMBER(CD45), IF($BV45&gt;VLOOKUP('Gene Table'!$G$2,'Array Content'!$A$2:$B$3,2,FALSE),IF(CD45&lt;-$BV45,"mutant","WT"),IF(CD45&lt;-VLOOKUP('Gene Table'!$G$2,'Array Content'!$A$2:$B$3,2,FALSE),"Mutant","WT")),"")</f>
        <v/>
      </c>
      <c r="CS45" s="4" t="str">
        <f>IF(ISNUMBER(CE45), IF($BV45&gt;VLOOKUP('Gene Table'!$G$2,'Array Content'!$A$2:$B$3,2,FALSE),IF(CE45&lt;-$BV45,"mutant","WT"),IF(CE45&lt;-VLOOKUP('Gene Table'!$G$2,'Array Content'!$A$2:$B$3,2,FALSE),"Mutant","WT")),"")</f>
        <v/>
      </c>
      <c r="CT45" s="4" t="str">
        <f>IF(ISNUMBER(CF45), IF($BV45&gt;VLOOKUP('Gene Table'!$G$2,'Array Content'!$A$2:$B$3,2,FALSE),IF(CF45&lt;-$BV45,"mutant","WT"),IF(CF45&lt;-VLOOKUP('Gene Table'!$G$2,'Array Content'!$A$2:$B$3,2,FALSE),"Mutant","WT")),"")</f>
        <v/>
      </c>
      <c r="CU45" s="4" t="str">
        <f>IF(ISNUMBER(CG45), IF($BV45&gt;VLOOKUP('Gene Table'!$G$2,'Array Content'!$A$2:$B$3,2,FALSE),IF(CG45&lt;-$BV45,"mutant","WT"),IF(CG45&lt;-VLOOKUP('Gene Table'!$G$2,'Array Content'!$A$2:$B$3,2,FALSE),"Mutant","WT")),"")</f>
        <v/>
      </c>
      <c r="CV45" s="4" t="str">
        <f>IF(ISNUMBER(CH45), IF($BV45&gt;VLOOKUP('Gene Table'!$G$2,'Array Content'!$A$2:$B$3,2,FALSE),IF(CH45&lt;-$BV45,"mutant","WT"),IF(CH45&lt;-VLOOKUP('Gene Table'!$G$2,'Array Content'!$A$2:$B$3,2,FALSE),"Mutant","WT")),"")</f>
        <v/>
      </c>
      <c r="CW45" s="4" t="str">
        <f>IF(ISNUMBER(CI45), IF($BV45&gt;VLOOKUP('Gene Table'!$G$2,'Array Content'!$A$2:$B$3,2,FALSE),IF(CI45&lt;-$BV45,"mutant","WT"),IF(CI45&lt;-VLOOKUP('Gene Table'!$G$2,'Array Content'!$A$2:$B$3,2,FALSE),"Mutant","WT")),"")</f>
        <v/>
      </c>
      <c r="CX45" s="4" t="str">
        <f>IF(ISNUMBER(CJ45), IF($BV45&gt;VLOOKUP('Gene Table'!$G$2,'Array Content'!$A$2:$B$3,2,FALSE),IF(CJ45&lt;-$BV45,"mutant","WT"),IF(CJ45&lt;-VLOOKUP('Gene Table'!$G$2,'Array Content'!$A$2:$B$3,2,FALSE),"Mutant","WT")),"")</f>
        <v/>
      </c>
      <c r="CY45" s="4" t="str">
        <f>IF(ISNUMBER(CK45), IF($BV45&gt;VLOOKUP('Gene Table'!$G$2,'Array Content'!$A$2:$B$3,2,FALSE),IF(CK45&lt;-$BV45,"mutant","WT"),IF(CK45&lt;-VLOOKUP('Gene Table'!$G$2,'Array Content'!$A$2:$B$3,2,FALSE),"Mutant","WT")),"")</f>
        <v/>
      </c>
      <c r="DA45" s="4" t="s">
        <v>4774</v>
      </c>
      <c r="DB45" s="4">
        <f t="shared" si="55"/>
        <v>-0.53000000000000114</v>
      </c>
      <c r="DC45" s="4">
        <f t="shared" si="56"/>
        <v>0</v>
      </c>
      <c r="DD45" s="4" t="str">
        <f t="shared" si="57"/>
        <v/>
      </c>
      <c r="DE45" s="4" t="str">
        <f t="shared" si="58"/>
        <v/>
      </c>
      <c r="DF45" s="4" t="str">
        <f t="shared" si="59"/>
        <v/>
      </c>
      <c r="DG45" s="4" t="str">
        <f t="shared" si="60"/>
        <v/>
      </c>
      <c r="DH45" s="4" t="str">
        <f t="shared" si="61"/>
        <v/>
      </c>
      <c r="DI45" s="4" t="str">
        <f t="shared" si="62"/>
        <v/>
      </c>
      <c r="DJ45" s="4" t="str">
        <f t="shared" si="63"/>
        <v/>
      </c>
      <c r="DK45" s="4" t="str">
        <f t="shared" si="64"/>
        <v/>
      </c>
      <c r="DL45" s="4" t="str">
        <f t="shared" si="65"/>
        <v/>
      </c>
      <c r="DM45" s="4" t="str">
        <f t="shared" si="66"/>
        <v/>
      </c>
      <c r="DO45" s="4" t="s">
        <v>4774</v>
      </c>
      <c r="DP45" s="4" t="str">
        <f>IF(ISNUMBER(DB45), IF($AR45&gt;VLOOKUP('Gene Table'!$G$2,'Array Content'!$A$2:$B$3,2,FALSE),IF(DB45&lt;-$AR45,"mutant","WT"),IF(DB45&lt;-VLOOKUP('Gene Table'!$G$2,'Array Content'!$A$2:$B$3,2,FALSE),"Mutant","WT")),"")</f>
        <v>WT</v>
      </c>
      <c r="DQ45" s="4" t="str">
        <f>IF(ISNUMBER(DC45), IF($AR45&gt;VLOOKUP('Gene Table'!$G$2,'Array Content'!$A$2:$B$3,2,FALSE),IF(DC45&lt;-$AR45,"mutant","WT"),IF(DC45&lt;-VLOOKUP('Gene Table'!$G$2,'Array Content'!$A$2:$B$3,2,FALSE),"Mutant","WT")),"")</f>
        <v>WT</v>
      </c>
      <c r="DR45" s="4" t="str">
        <f>IF(ISNUMBER(DD45), IF($AR45&gt;VLOOKUP('Gene Table'!$G$2,'Array Content'!$A$2:$B$3,2,FALSE),IF(DD45&lt;-$AR45,"mutant","WT"),IF(DD45&lt;-VLOOKUP('Gene Table'!$G$2,'Array Content'!$A$2:$B$3,2,FALSE),"Mutant","WT")),"")</f>
        <v/>
      </c>
      <c r="DS45" s="4" t="str">
        <f>IF(ISNUMBER(DE45), IF($AR45&gt;VLOOKUP('Gene Table'!$G$2,'Array Content'!$A$2:$B$3,2,FALSE),IF(DE45&lt;-$AR45,"mutant","WT"),IF(DE45&lt;-VLOOKUP('Gene Table'!$G$2,'Array Content'!$A$2:$B$3,2,FALSE),"Mutant","WT")),"")</f>
        <v/>
      </c>
      <c r="DT45" s="4" t="str">
        <f>IF(ISNUMBER(DF45), IF($AR45&gt;VLOOKUP('Gene Table'!$G$2,'Array Content'!$A$2:$B$3,2,FALSE),IF(DF45&lt;-$AR45,"mutant","WT"),IF(DF45&lt;-VLOOKUP('Gene Table'!$G$2,'Array Content'!$A$2:$B$3,2,FALSE),"Mutant","WT")),"")</f>
        <v/>
      </c>
      <c r="DU45" s="4" t="str">
        <f>IF(ISNUMBER(DG45), IF($AR45&gt;VLOOKUP('Gene Table'!$G$2,'Array Content'!$A$2:$B$3,2,FALSE),IF(DG45&lt;-$AR45,"mutant","WT"),IF(DG45&lt;-VLOOKUP('Gene Table'!$G$2,'Array Content'!$A$2:$B$3,2,FALSE),"Mutant","WT")),"")</f>
        <v/>
      </c>
      <c r="DV45" s="4" t="str">
        <f>IF(ISNUMBER(DH45), IF($AR45&gt;VLOOKUP('Gene Table'!$G$2,'Array Content'!$A$2:$B$3,2,FALSE),IF(DH45&lt;-$AR45,"mutant","WT"),IF(DH45&lt;-VLOOKUP('Gene Table'!$G$2,'Array Content'!$A$2:$B$3,2,FALSE),"Mutant","WT")),"")</f>
        <v/>
      </c>
      <c r="DW45" s="4" t="str">
        <f>IF(ISNUMBER(DI45), IF($AR45&gt;VLOOKUP('Gene Table'!$G$2,'Array Content'!$A$2:$B$3,2,FALSE),IF(DI45&lt;-$AR45,"mutant","WT"),IF(DI45&lt;-VLOOKUP('Gene Table'!$G$2,'Array Content'!$A$2:$B$3,2,FALSE),"Mutant","WT")),"")</f>
        <v/>
      </c>
      <c r="DX45" s="4" t="str">
        <f>IF(ISNUMBER(DJ45), IF($AR45&gt;VLOOKUP('Gene Table'!$G$2,'Array Content'!$A$2:$B$3,2,FALSE),IF(DJ45&lt;-$AR45,"mutant","WT"),IF(DJ45&lt;-VLOOKUP('Gene Table'!$G$2,'Array Content'!$A$2:$B$3,2,FALSE),"Mutant","WT")),"")</f>
        <v/>
      </c>
      <c r="DY45" s="4" t="str">
        <f>IF(ISNUMBER(DK45), IF($AR45&gt;VLOOKUP('Gene Table'!$G$2,'Array Content'!$A$2:$B$3,2,FALSE),IF(DK45&lt;-$AR45,"mutant","WT"),IF(DK45&lt;-VLOOKUP('Gene Table'!$G$2,'Array Content'!$A$2:$B$3,2,FALSE),"Mutant","WT")),"")</f>
        <v/>
      </c>
      <c r="DZ45" s="4" t="str">
        <f>IF(ISNUMBER(DL45), IF($AR45&gt;VLOOKUP('Gene Table'!$G$2,'Array Content'!$A$2:$B$3,2,FALSE),IF(DL45&lt;-$AR45,"mutant","WT"),IF(DL45&lt;-VLOOKUP('Gene Table'!$G$2,'Array Content'!$A$2:$B$3,2,FALSE),"Mutant","WT")),"")</f>
        <v/>
      </c>
      <c r="EA45" s="4" t="str">
        <f>IF(ISNUMBER(DM45), IF($AR45&gt;VLOOKUP('Gene Table'!$G$2,'Array Content'!$A$2:$B$3,2,FALSE),IF(DM45&lt;-$AR45,"mutant","WT"),IF(DM45&lt;-VLOOKUP('Gene Table'!$G$2,'Array Content'!$A$2:$B$3,2,FALSE),"Mutant","WT")),"")</f>
        <v/>
      </c>
      <c r="EC45" s="4" t="s">
        <v>4774</v>
      </c>
      <c r="ED45" s="4" t="str">
        <f>IF('Gene Table'!$D45="copy number",D45,"")</f>
        <v/>
      </c>
      <c r="EE45" s="4" t="str">
        <f>IF('Gene Table'!$D45="copy number",E45,"")</f>
        <v/>
      </c>
      <c r="EF45" s="4" t="str">
        <f>IF('Gene Table'!$D45="copy number",F45,"")</f>
        <v/>
      </c>
      <c r="EG45" s="4" t="str">
        <f>IF('Gene Table'!$D45="copy number",G45,"")</f>
        <v/>
      </c>
      <c r="EH45" s="4" t="str">
        <f>IF('Gene Table'!$D45="copy number",H45,"")</f>
        <v/>
      </c>
      <c r="EI45" s="4" t="str">
        <f>IF('Gene Table'!$D45="copy number",I45,"")</f>
        <v/>
      </c>
      <c r="EJ45" s="4" t="str">
        <f>IF('Gene Table'!$D45="copy number",J45,"")</f>
        <v/>
      </c>
      <c r="EK45" s="4" t="str">
        <f>IF('Gene Table'!$D45="copy number",K45,"")</f>
        <v/>
      </c>
      <c r="EL45" s="4" t="str">
        <f>IF('Gene Table'!$D45="copy number",L45,"")</f>
        <v/>
      </c>
      <c r="EM45" s="4" t="str">
        <f>IF('Gene Table'!$D45="copy number",M45,"")</f>
        <v/>
      </c>
      <c r="EN45" s="4" t="str">
        <f>IF('Gene Table'!$D45="copy number",N45,"")</f>
        <v/>
      </c>
      <c r="EO45" s="4" t="str">
        <f>IF('Gene Table'!$D45="copy number",O45,"")</f>
        <v/>
      </c>
      <c r="EQ45" s="4" t="s">
        <v>4774</v>
      </c>
      <c r="ER45" s="4" t="str">
        <f>IF('Gene Table'!$D45="copy number",R45,"")</f>
        <v/>
      </c>
      <c r="ES45" s="4" t="str">
        <f>IF('Gene Table'!$D45="copy number",S45,"")</f>
        <v/>
      </c>
      <c r="ET45" s="4" t="str">
        <f>IF('Gene Table'!$D45="copy number",T45,"")</f>
        <v/>
      </c>
      <c r="EU45" s="4" t="str">
        <f>IF('Gene Table'!$D45="copy number",U45,"")</f>
        <v/>
      </c>
      <c r="EV45" s="4" t="str">
        <f>IF('Gene Table'!$D45="copy number",V45,"")</f>
        <v/>
      </c>
      <c r="EW45" s="4" t="str">
        <f>IF('Gene Table'!$D45="copy number",W45,"")</f>
        <v/>
      </c>
      <c r="EX45" s="4" t="str">
        <f>IF('Gene Table'!$D45="copy number",X45,"")</f>
        <v/>
      </c>
      <c r="EY45" s="4" t="str">
        <f>IF('Gene Table'!$D45="copy number",Y45,"")</f>
        <v/>
      </c>
      <c r="EZ45" s="4" t="str">
        <f>IF('Gene Table'!$D45="copy number",Z45,"")</f>
        <v/>
      </c>
      <c r="FA45" s="4" t="str">
        <f>IF('Gene Table'!$D45="copy number",AA45,"")</f>
        <v/>
      </c>
      <c r="FB45" s="4" t="str">
        <f>IF('Gene Table'!$D45="copy number",AB45,"")</f>
        <v/>
      </c>
      <c r="FC45" s="4" t="str">
        <f>IF('Gene Table'!$D45="copy number",AC45,"")</f>
        <v/>
      </c>
      <c r="FE45" s="4" t="s">
        <v>4774</v>
      </c>
      <c r="FF45" s="4" t="str">
        <f>IF('Gene Table'!$C45="SMPC",D45,"")</f>
        <v/>
      </c>
      <c r="FG45" s="4" t="str">
        <f>IF('Gene Table'!$C45="SMPC",E45,"")</f>
        <v/>
      </c>
      <c r="FH45" s="4" t="str">
        <f>IF('Gene Table'!$C45="SMPC",F45,"")</f>
        <v/>
      </c>
      <c r="FI45" s="4" t="str">
        <f>IF('Gene Table'!$C45="SMPC",G45,"")</f>
        <v/>
      </c>
      <c r="FJ45" s="4" t="str">
        <f>IF('Gene Table'!$C45="SMPC",H45,"")</f>
        <v/>
      </c>
      <c r="FK45" s="4" t="str">
        <f>IF('Gene Table'!$C45="SMPC",I45,"")</f>
        <v/>
      </c>
      <c r="FL45" s="4" t="str">
        <f>IF('Gene Table'!$C45="SMPC",J45,"")</f>
        <v/>
      </c>
      <c r="FM45" s="4" t="str">
        <f>IF('Gene Table'!$C45="SMPC",K45,"")</f>
        <v/>
      </c>
      <c r="FN45" s="4" t="str">
        <f>IF('Gene Table'!$C45="SMPC",L45,"")</f>
        <v/>
      </c>
      <c r="FO45" s="4" t="str">
        <f>IF('Gene Table'!$C45="SMPC",M45,"")</f>
        <v/>
      </c>
      <c r="FP45" s="4" t="str">
        <f>IF('Gene Table'!$C45="SMPC",N45,"")</f>
        <v/>
      </c>
      <c r="FQ45" s="4" t="str">
        <f>IF('Gene Table'!$C45="SMPC",O45,"")</f>
        <v/>
      </c>
      <c r="FS45" s="4" t="s">
        <v>4774</v>
      </c>
      <c r="FT45" s="4" t="str">
        <f>IF('Gene Table'!$C45="SMPC",R45,"")</f>
        <v/>
      </c>
      <c r="FU45" s="4" t="str">
        <f>IF('Gene Table'!$C45="SMPC",S45,"")</f>
        <v/>
      </c>
      <c r="FV45" s="4" t="str">
        <f>IF('Gene Table'!$C45="SMPC",T45,"")</f>
        <v/>
      </c>
      <c r="FW45" s="4" t="str">
        <f>IF('Gene Table'!$C45="SMPC",U45,"")</f>
        <v/>
      </c>
      <c r="FX45" s="4" t="str">
        <f>IF('Gene Table'!$C45="SMPC",V45,"")</f>
        <v/>
      </c>
      <c r="FY45" s="4" t="str">
        <f>IF('Gene Table'!$C45="SMPC",W45,"")</f>
        <v/>
      </c>
      <c r="FZ45" s="4" t="str">
        <f>IF('Gene Table'!$C45="SMPC",X45,"")</f>
        <v/>
      </c>
      <c r="GA45" s="4" t="str">
        <f>IF('Gene Table'!$C45="SMPC",Y45,"")</f>
        <v/>
      </c>
      <c r="GB45" s="4" t="str">
        <f>IF('Gene Table'!$C45="SMPC",Z45,"")</f>
        <v/>
      </c>
      <c r="GC45" s="4" t="str">
        <f>IF('Gene Table'!$C45="SMPC",AA45,"")</f>
        <v/>
      </c>
      <c r="GD45" s="4" t="str">
        <f>IF('Gene Table'!$C45="SMPC",AB45,"")</f>
        <v/>
      </c>
      <c r="GE45" s="4" t="str">
        <f>IF('Gene Table'!$C45="SMPC",AC45,"")</f>
        <v/>
      </c>
    </row>
    <row r="46" spans="1:187" ht="15" customHeight="1" x14ac:dyDescent="0.25">
      <c r="A46" s="4" t="str">
        <f>'Gene Table'!C46&amp;":"&amp;'Gene Table'!D46</f>
        <v>APC:c.4348C&gt;T</v>
      </c>
      <c r="B46" s="4">
        <f>IF('Gene Table'!$G$5="NO",IF(ISNUMBER(MATCH('Gene Table'!E46,'Array Content'!$M$2:$M$941,0)),VLOOKUP('Gene Table'!E46,'Array Content'!$M$2:$O$941,2,FALSE),35),IF('Gene Table'!$G$5="YES",IF(ISNUMBER(MATCH('Gene Table'!E46,'Array Content'!$M$2:$M$941,0)),VLOOKUP('Gene Table'!E46,'Array Content'!$M$2:$O$941,3,FALSE),35),"OOPS"))</f>
        <v>37</v>
      </c>
      <c r="C46" s="4" t="s">
        <v>4775</v>
      </c>
      <c r="D46" s="29">
        <f>IF('Control Sample Data'!D45="","",IF(SUM('Control Sample Data'!D$2:D$97)&gt;10,IF(AND(ISNUMBER('Control Sample Data'!D45),'Control Sample Data'!D45&lt;$B46, 'Control Sample Data'!D45&gt;0),'Control Sample Data'!D45,$B46),""))</f>
        <v>35</v>
      </c>
      <c r="E46" s="29">
        <f>IF('Control Sample Data'!E45="","",IF(SUM('Control Sample Data'!E$2:E$97)&gt;10,IF(AND(ISNUMBER('Control Sample Data'!E45),'Control Sample Data'!E45&lt;$B46, 'Control Sample Data'!E45&gt;0),'Control Sample Data'!E45,$B46),""))</f>
        <v>35</v>
      </c>
      <c r="F46" s="29" t="str">
        <f>IF('Control Sample Data'!F45="","",IF(SUM('Control Sample Data'!F$2:F$97)&gt;10,IF(AND(ISNUMBER('Control Sample Data'!F45),'Control Sample Data'!F45&lt;$B46, 'Control Sample Data'!F45&gt;0),'Control Sample Data'!F45,$B46),""))</f>
        <v/>
      </c>
      <c r="G46" s="29" t="str">
        <f>IF('Control Sample Data'!G45="","",IF(SUM('Control Sample Data'!G$2:G$97)&gt;10,IF(AND(ISNUMBER('Control Sample Data'!G45),'Control Sample Data'!G45&lt;$B46, 'Control Sample Data'!G45&gt;0),'Control Sample Data'!G45,$B46),""))</f>
        <v/>
      </c>
      <c r="H46" s="29" t="str">
        <f>IF('Control Sample Data'!H45="","",IF(SUM('Control Sample Data'!H$2:H$97)&gt;10,IF(AND(ISNUMBER('Control Sample Data'!H45),'Control Sample Data'!H45&lt;$B46, 'Control Sample Data'!H45&gt;0),'Control Sample Data'!H45,$B46),""))</f>
        <v/>
      </c>
      <c r="I46" s="29" t="str">
        <f>IF('Control Sample Data'!I45="","",IF(SUM('Control Sample Data'!I$2:I$97)&gt;10,IF(AND(ISNUMBER('Control Sample Data'!I45),'Control Sample Data'!I45&lt;$B46, 'Control Sample Data'!I45&gt;0),'Control Sample Data'!I45,$B46),""))</f>
        <v/>
      </c>
      <c r="J46" s="29" t="str">
        <f>IF('Control Sample Data'!J45="","",IF(SUM('Control Sample Data'!J$2:J$97)&gt;10,IF(AND(ISNUMBER('Control Sample Data'!J45),'Control Sample Data'!J45&lt;$B46, 'Control Sample Data'!J45&gt;0),'Control Sample Data'!J45,$B46),""))</f>
        <v/>
      </c>
      <c r="K46" s="29" t="str">
        <f>IF('Control Sample Data'!K45="","",IF(SUM('Control Sample Data'!K$2:K$97)&gt;10,IF(AND(ISNUMBER('Control Sample Data'!K45),'Control Sample Data'!K45&lt;$B46, 'Control Sample Data'!K45&gt;0),'Control Sample Data'!K45,$B46),""))</f>
        <v/>
      </c>
      <c r="L46" s="29" t="str">
        <f>IF('Control Sample Data'!L45="","",IF(SUM('Control Sample Data'!L$2:L$97)&gt;10,IF(AND(ISNUMBER('Control Sample Data'!L45),'Control Sample Data'!L45&lt;$B46, 'Control Sample Data'!L45&gt;0),'Control Sample Data'!L45,$B46),""))</f>
        <v/>
      </c>
      <c r="M46" s="29" t="str">
        <f>IF('Control Sample Data'!M45="","",IF(SUM('Control Sample Data'!M$2:M$97)&gt;10,IF(AND(ISNUMBER('Control Sample Data'!M45),'Control Sample Data'!M45&lt;$B46, 'Control Sample Data'!M45&gt;0),'Control Sample Data'!M45,$B46),""))</f>
        <v/>
      </c>
      <c r="N46" s="29" t="str">
        <f>IF('Control Sample Data'!N45="","",IF(SUM('Control Sample Data'!N$2:N$97)&gt;10,IF(AND(ISNUMBER('Control Sample Data'!N45),'Control Sample Data'!N45&lt;$B46, 'Control Sample Data'!N45&gt;0),'Control Sample Data'!N45,$B46),""))</f>
        <v/>
      </c>
      <c r="O46" s="29" t="str">
        <f>IF('Control Sample Data'!O45="","",IF(SUM('Control Sample Data'!O$2:O$97)&gt;10,IF(AND(ISNUMBER('Control Sample Data'!O45),'Control Sample Data'!O45&lt;$B46, 'Control Sample Data'!O45&gt;0),'Control Sample Data'!O45,$B46),""))</f>
        <v/>
      </c>
      <c r="Q46" s="4" t="s">
        <v>4775</v>
      </c>
      <c r="R46" s="29">
        <f>IF('Test Sample Data'!D45="","",IF(SUM('Test Sample Data'!D$2:D$97)&gt;10,IF(AND(ISNUMBER('Test Sample Data'!D45),'Test Sample Data'!D45&lt;$B46, 'Test Sample Data'!D45&gt;0),'Test Sample Data'!D45,$B46),""))</f>
        <v>34.15</v>
      </c>
      <c r="S46" s="29">
        <f>IF('Test Sample Data'!E45="","",IF(SUM('Test Sample Data'!E$2:E$97)&gt;10,IF(AND(ISNUMBER('Test Sample Data'!E45),'Test Sample Data'!E45&lt;$B46, 'Test Sample Data'!E45&gt;0),'Test Sample Data'!E45,$B46),""))</f>
        <v>35</v>
      </c>
      <c r="T46" s="29" t="str">
        <f>IF('Test Sample Data'!F45="","",IF(SUM('Test Sample Data'!F$2:F$97)&gt;10,IF(AND(ISNUMBER('Test Sample Data'!F45),'Test Sample Data'!F45&lt;$B46, 'Test Sample Data'!F45&gt;0),'Test Sample Data'!F45,$B46),""))</f>
        <v/>
      </c>
      <c r="U46" s="29" t="str">
        <f>IF('Test Sample Data'!G45="","",IF(SUM('Test Sample Data'!G$2:G$97)&gt;10,IF(AND(ISNUMBER('Test Sample Data'!G45),'Test Sample Data'!G45&lt;$B46, 'Test Sample Data'!G45&gt;0),'Test Sample Data'!G45,$B46),""))</f>
        <v/>
      </c>
      <c r="V46" s="29" t="str">
        <f>IF('Test Sample Data'!H45="","",IF(SUM('Test Sample Data'!H$2:H$97)&gt;10,IF(AND(ISNUMBER('Test Sample Data'!H45),'Test Sample Data'!H45&lt;$B46, 'Test Sample Data'!H45&gt;0),'Test Sample Data'!H45,$B46),""))</f>
        <v/>
      </c>
      <c r="W46" s="29" t="str">
        <f>IF('Test Sample Data'!I45="","",IF(SUM('Test Sample Data'!I$2:I$97)&gt;10,IF(AND(ISNUMBER('Test Sample Data'!I45),'Test Sample Data'!I45&lt;$B46, 'Test Sample Data'!I45&gt;0),'Test Sample Data'!I45,$B46),""))</f>
        <v/>
      </c>
      <c r="X46" s="29" t="str">
        <f>IF('Test Sample Data'!J45="","",IF(SUM('Test Sample Data'!J$2:J$97)&gt;10,IF(AND(ISNUMBER('Test Sample Data'!J45),'Test Sample Data'!J45&lt;$B46, 'Test Sample Data'!J45&gt;0),'Test Sample Data'!J45,$B46),""))</f>
        <v/>
      </c>
      <c r="Y46" s="29" t="str">
        <f>IF('Test Sample Data'!K45="","",IF(SUM('Test Sample Data'!K$2:K$97)&gt;10,IF(AND(ISNUMBER('Test Sample Data'!K45),'Test Sample Data'!K45&lt;$B46, 'Test Sample Data'!K45&gt;0),'Test Sample Data'!K45,$B46),""))</f>
        <v/>
      </c>
      <c r="Z46" s="29" t="str">
        <f>IF('Test Sample Data'!L45="","",IF(SUM('Test Sample Data'!L$2:L$97)&gt;10,IF(AND(ISNUMBER('Test Sample Data'!L45),'Test Sample Data'!L45&lt;$B46, 'Test Sample Data'!L45&gt;0),'Test Sample Data'!L45,$B46),""))</f>
        <v/>
      </c>
      <c r="AA46" s="29" t="str">
        <f>IF('Test Sample Data'!M45="","",IF(SUM('Test Sample Data'!M$2:M$97)&gt;10,IF(AND(ISNUMBER('Test Sample Data'!M45),'Test Sample Data'!M45&lt;$B46, 'Test Sample Data'!M45&gt;0),'Test Sample Data'!M45,$B46),""))</f>
        <v/>
      </c>
      <c r="AB46" s="29" t="str">
        <f>IF('Test Sample Data'!N45="","",IF(SUM('Test Sample Data'!N$2:N$97)&gt;10,IF(AND(ISNUMBER('Test Sample Data'!N45),'Test Sample Data'!N45&lt;$B46, 'Test Sample Data'!N45&gt;0),'Test Sample Data'!N45,$B46),""))</f>
        <v/>
      </c>
      <c r="AC46" s="29" t="str">
        <f>IF('Test Sample Data'!O45="","",IF(SUM('Test Sample Data'!O$2:O$97)&gt;10,IF(AND(ISNUMBER('Test Sample Data'!O45),'Test Sample Data'!O45&lt;$B46, 'Test Sample Data'!O45&gt;0),'Test Sample Data'!O45,$B46),""))</f>
        <v/>
      </c>
      <c r="AE46" s="4" t="s">
        <v>4775</v>
      </c>
      <c r="AF46" s="4">
        <f t="shared" si="3"/>
        <v>9</v>
      </c>
      <c r="AG46" s="4">
        <f t="shared" si="4"/>
        <v>9</v>
      </c>
      <c r="AH46" s="4" t="str">
        <f t="shared" si="5"/>
        <v/>
      </c>
      <c r="AI46" s="4" t="str">
        <f t="shared" si="6"/>
        <v/>
      </c>
      <c r="AJ46" s="4" t="str">
        <f t="shared" si="7"/>
        <v/>
      </c>
      <c r="AK46" s="4" t="str">
        <f t="shared" si="8"/>
        <v/>
      </c>
      <c r="AL46" s="4" t="str">
        <f t="shared" si="9"/>
        <v/>
      </c>
      <c r="AM46" s="4" t="str">
        <f t="shared" si="10"/>
        <v/>
      </c>
      <c r="AN46" s="4" t="str">
        <f t="shared" si="11"/>
        <v/>
      </c>
      <c r="AO46" s="4" t="str">
        <f t="shared" si="12"/>
        <v/>
      </c>
      <c r="AP46" s="4" t="str">
        <f t="shared" si="13"/>
        <v/>
      </c>
      <c r="AQ46" s="4" t="str">
        <f t="shared" si="14"/>
        <v/>
      </c>
      <c r="AR46" s="4">
        <f t="shared" si="15"/>
        <v>0</v>
      </c>
      <c r="AS46" s="4">
        <f t="shared" si="16"/>
        <v>9</v>
      </c>
      <c r="AU46" s="4" t="s">
        <v>4775</v>
      </c>
      <c r="AV46" s="4">
        <f t="shared" si="17"/>
        <v>7.6199999999999974</v>
      </c>
      <c r="AW46" s="4">
        <f t="shared" si="18"/>
        <v>9</v>
      </c>
      <c r="AX46" s="4" t="str">
        <f t="shared" si="19"/>
        <v/>
      </c>
      <c r="AY46" s="4" t="str">
        <f t="shared" si="20"/>
        <v/>
      </c>
      <c r="AZ46" s="4" t="str">
        <f t="shared" si="21"/>
        <v/>
      </c>
      <c r="BA46" s="4" t="str">
        <f t="shared" si="22"/>
        <v/>
      </c>
      <c r="BB46" s="4" t="str">
        <f t="shared" si="23"/>
        <v/>
      </c>
      <c r="BC46" s="4" t="str">
        <f t="shared" si="24"/>
        <v/>
      </c>
      <c r="BD46" s="4" t="str">
        <f t="shared" si="25"/>
        <v/>
      </c>
      <c r="BE46" s="4" t="str">
        <f t="shared" si="26"/>
        <v/>
      </c>
      <c r="BF46" s="4" t="str">
        <f t="shared" si="27"/>
        <v/>
      </c>
      <c r="BG46" s="4" t="str">
        <f t="shared" si="28"/>
        <v/>
      </c>
      <c r="BI46" s="4" t="s">
        <v>4775</v>
      </c>
      <c r="BJ46" s="4" t="str">
        <f t="shared" si="29"/>
        <v/>
      </c>
      <c r="BK46" s="4">
        <f t="shared" si="30"/>
        <v>9</v>
      </c>
      <c r="BL46" s="4" t="str">
        <f t="shared" si="31"/>
        <v/>
      </c>
      <c r="BM46" s="4" t="str">
        <f t="shared" si="32"/>
        <v/>
      </c>
      <c r="BN46" s="4" t="str">
        <f t="shared" si="33"/>
        <v/>
      </c>
      <c r="BO46" s="4" t="str">
        <f t="shared" si="34"/>
        <v/>
      </c>
      <c r="BP46" s="4" t="str">
        <f t="shared" si="35"/>
        <v/>
      </c>
      <c r="BQ46" s="4" t="str">
        <f t="shared" si="36"/>
        <v/>
      </c>
      <c r="BR46" s="4" t="str">
        <f t="shared" si="37"/>
        <v/>
      </c>
      <c r="BS46" s="4" t="str">
        <f t="shared" si="38"/>
        <v/>
      </c>
      <c r="BT46" s="4" t="str">
        <f t="shared" si="39"/>
        <v/>
      </c>
      <c r="BU46" s="4" t="str">
        <f t="shared" si="40"/>
        <v/>
      </c>
      <c r="BV46" s="4">
        <f t="shared" si="41"/>
        <v>0</v>
      </c>
      <c r="BW46" s="4">
        <f t="shared" si="42"/>
        <v>9</v>
      </c>
      <c r="BY46" s="4" t="s">
        <v>4775</v>
      </c>
      <c r="BZ46" s="4">
        <f t="shared" si="43"/>
        <v>-1.3800000000000026</v>
      </c>
      <c r="CA46" s="4">
        <f t="shared" si="44"/>
        <v>0</v>
      </c>
      <c r="CB46" s="4" t="str">
        <f t="shared" si="45"/>
        <v/>
      </c>
      <c r="CC46" s="4" t="str">
        <f t="shared" si="46"/>
        <v/>
      </c>
      <c r="CD46" s="4" t="str">
        <f t="shared" si="47"/>
        <v/>
      </c>
      <c r="CE46" s="4" t="str">
        <f t="shared" si="48"/>
        <v/>
      </c>
      <c r="CF46" s="4" t="str">
        <f t="shared" si="49"/>
        <v/>
      </c>
      <c r="CG46" s="4" t="str">
        <f t="shared" si="50"/>
        <v/>
      </c>
      <c r="CH46" s="4" t="str">
        <f t="shared" si="51"/>
        <v/>
      </c>
      <c r="CI46" s="4" t="str">
        <f t="shared" si="52"/>
        <v/>
      </c>
      <c r="CJ46" s="4" t="str">
        <f t="shared" si="53"/>
        <v/>
      </c>
      <c r="CK46" s="4" t="str">
        <f t="shared" si="54"/>
        <v/>
      </c>
      <c r="CM46" s="4" t="s">
        <v>4775</v>
      </c>
      <c r="CN46" s="4" t="str">
        <f>IF(ISNUMBER(BZ46), IF($BV46&gt;VLOOKUP('Gene Table'!$G$2,'Array Content'!$A$2:$B$3,2,FALSE),IF(BZ46&lt;-$BV46,"mutant","WT"),IF(BZ46&lt;-VLOOKUP('Gene Table'!$G$2,'Array Content'!$A$2:$B$3,2,FALSE),"Mutant","WT")),"")</f>
        <v>WT</v>
      </c>
      <c r="CO46" s="4" t="str">
        <f>IF(ISNUMBER(CA46), IF($BV46&gt;VLOOKUP('Gene Table'!$G$2,'Array Content'!$A$2:$B$3,2,FALSE),IF(CA46&lt;-$BV46,"mutant","WT"),IF(CA46&lt;-VLOOKUP('Gene Table'!$G$2,'Array Content'!$A$2:$B$3,2,FALSE),"Mutant","WT")),"")</f>
        <v>WT</v>
      </c>
      <c r="CP46" s="4" t="str">
        <f>IF(ISNUMBER(CB46), IF($BV46&gt;VLOOKUP('Gene Table'!$G$2,'Array Content'!$A$2:$B$3,2,FALSE),IF(CB46&lt;-$BV46,"mutant","WT"),IF(CB46&lt;-VLOOKUP('Gene Table'!$G$2,'Array Content'!$A$2:$B$3,2,FALSE),"Mutant","WT")),"")</f>
        <v/>
      </c>
      <c r="CQ46" s="4" t="str">
        <f>IF(ISNUMBER(CC46), IF($BV46&gt;VLOOKUP('Gene Table'!$G$2,'Array Content'!$A$2:$B$3,2,FALSE),IF(CC46&lt;-$BV46,"mutant","WT"),IF(CC46&lt;-VLOOKUP('Gene Table'!$G$2,'Array Content'!$A$2:$B$3,2,FALSE),"Mutant","WT")),"")</f>
        <v/>
      </c>
      <c r="CR46" s="4" t="str">
        <f>IF(ISNUMBER(CD46), IF($BV46&gt;VLOOKUP('Gene Table'!$G$2,'Array Content'!$A$2:$B$3,2,FALSE),IF(CD46&lt;-$BV46,"mutant","WT"),IF(CD46&lt;-VLOOKUP('Gene Table'!$G$2,'Array Content'!$A$2:$B$3,2,FALSE),"Mutant","WT")),"")</f>
        <v/>
      </c>
      <c r="CS46" s="4" t="str">
        <f>IF(ISNUMBER(CE46), IF($BV46&gt;VLOOKUP('Gene Table'!$G$2,'Array Content'!$A$2:$B$3,2,FALSE),IF(CE46&lt;-$BV46,"mutant","WT"),IF(CE46&lt;-VLOOKUP('Gene Table'!$G$2,'Array Content'!$A$2:$B$3,2,FALSE),"Mutant","WT")),"")</f>
        <v/>
      </c>
      <c r="CT46" s="4" t="str">
        <f>IF(ISNUMBER(CF46), IF($BV46&gt;VLOOKUP('Gene Table'!$G$2,'Array Content'!$A$2:$B$3,2,FALSE),IF(CF46&lt;-$BV46,"mutant","WT"),IF(CF46&lt;-VLOOKUP('Gene Table'!$G$2,'Array Content'!$A$2:$B$3,2,FALSE),"Mutant","WT")),"")</f>
        <v/>
      </c>
      <c r="CU46" s="4" t="str">
        <f>IF(ISNUMBER(CG46), IF($BV46&gt;VLOOKUP('Gene Table'!$G$2,'Array Content'!$A$2:$B$3,2,FALSE),IF(CG46&lt;-$BV46,"mutant","WT"),IF(CG46&lt;-VLOOKUP('Gene Table'!$G$2,'Array Content'!$A$2:$B$3,2,FALSE),"Mutant","WT")),"")</f>
        <v/>
      </c>
      <c r="CV46" s="4" t="str">
        <f>IF(ISNUMBER(CH46), IF($BV46&gt;VLOOKUP('Gene Table'!$G$2,'Array Content'!$A$2:$B$3,2,FALSE),IF(CH46&lt;-$BV46,"mutant","WT"),IF(CH46&lt;-VLOOKUP('Gene Table'!$G$2,'Array Content'!$A$2:$B$3,2,FALSE),"Mutant","WT")),"")</f>
        <v/>
      </c>
      <c r="CW46" s="4" t="str">
        <f>IF(ISNUMBER(CI46), IF($BV46&gt;VLOOKUP('Gene Table'!$G$2,'Array Content'!$A$2:$B$3,2,FALSE),IF(CI46&lt;-$BV46,"mutant","WT"),IF(CI46&lt;-VLOOKUP('Gene Table'!$G$2,'Array Content'!$A$2:$B$3,2,FALSE),"Mutant","WT")),"")</f>
        <v/>
      </c>
      <c r="CX46" s="4" t="str">
        <f>IF(ISNUMBER(CJ46), IF($BV46&gt;VLOOKUP('Gene Table'!$G$2,'Array Content'!$A$2:$B$3,2,FALSE),IF(CJ46&lt;-$BV46,"mutant","WT"),IF(CJ46&lt;-VLOOKUP('Gene Table'!$G$2,'Array Content'!$A$2:$B$3,2,FALSE),"Mutant","WT")),"")</f>
        <v/>
      </c>
      <c r="CY46" s="4" t="str">
        <f>IF(ISNUMBER(CK46), IF($BV46&gt;VLOOKUP('Gene Table'!$G$2,'Array Content'!$A$2:$B$3,2,FALSE),IF(CK46&lt;-$BV46,"mutant","WT"),IF(CK46&lt;-VLOOKUP('Gene Table'!$G$2,'Array Content'!$A$2:$B$3,2,FALSE),"Mutant","WT")),"")</f>
        <v/>
      </c>
      <c r="DA46" s="4" t="s">
        <v>4775</v>
      </c>
      <c r="DB46" s="4">
        <f t="shared" si="55"/>
        <v>-1.3800000000000026</v>
      </c>
      <c r="DC46" s="4">
        <f t="shared" si="56"/>
        <v>0</v>
      </c>
      <c r="DD46" s="4" t="str">
        <f t="shared" si="57"/>
        <v/>
      </c>
      <c r="DE46" s="4" t="str">
        <f t="shared" si="58"/>
        <v/>
      </c>
      <c r="DF46" s="4" t="str">
        <f t="shared" si="59"/>
        <v/>
      </c>
      <c r="DG46" s="4" t="str">
        <f t="shared" si="60"/>
        <v/>
      </c>
      <c r="DH46" s="4" t="str">
        <f t="shared" si="61"/>
        <v/>
      </c>
      <c r="DI46" s="4" t="str">
        <f t="shared" si="62"/>
        <v/>
      </c>
      <c r="DJ46" s="4" t="str">
        <f t="shared" si="63"/>
        <v/>
      </c>
      <c r="DK46" s="4" t="str">
        <f t="shared" si="64"/>
        <v/>
      </c>
      <c r="DL46" s="4" t="str">
        <f t="shared" si="65"/>
        <v/>
      </c>
      <c r="DM46" s="4" t="str">
        <f t="shared" si="66"/>
        <v/>
      </c>
      <c r="DO46" s="4" t="s">
        <v>4775</v>
      </c>
      <c r="DP46" s="4" t="str">
        <f>IF(ISNUMBER(DB46), IF($AR46&gt;VLOOKUP('Gene Table'!$G$2,'Array Content'!$A$2:$B$3,2,FALSE),IF(DB46&lt;-$AR46,"mutant","WT"),IF(DB46&lt;-VLOOKUP('Gene Table'!$G$2,'Array Content'!$A$2:$B$3,2,FALSE),"Mutant","WT")),"")</f>
        <v>WT</v>
      </c>
      <c r="DQ46" s="4" t="str">
        <f>IF(ISNUMBER(DC46), IF($AR46&gt;VLOOKUP('Gene Table'!$G$2,'Array Content'!$A$2:$B$3,2,FALSE),IF(DC46&lt;-$AR46,"mutant","WT"),IF(DC46&lt;-VLOOKUP('Gene Table'!$G$2,'Array Content'!$A$2:$B$3,2,FALSE),"Mutant","WT")),"")</f>
        <v>WT</v>
      </c>
      <c r="DR46" s="4" t="str">
        <f>IF(ISNUMBER(DD46), IF($AR46&gt;VLOOKUP('Gene Table'!$G$2,'Array Content'!$A$2:$B$3,2,FALSE),IF(DD46&lt;-$AR46,"mutant","WT"),IF(DD46&lt;-VLOOKUP('Gene Table'!$G$2,'Array Content'!$A$2:$B$3,2,FALSE),"Mutant","WT")),"")</f>
        <v/>
      </c>
      <c r="DS46" s="4" t="str">
        <f>IF(ISNUMBER(DE46), IF($AR46&gt;VLOOKUP('Gene Table'!$G$2,'Array Content'!$A$2:$B$3,2,FALSE),IF(DE46&lt;-$AR46,"mutant","WT"),IF(DE46&lt;-VLOOKUP('Gene Table'!$G$2,'Array Content'!$A$2:$B$3,2,FALSE),"Mutant","WT")),"")</f>
        <v/>
      </c>
      <c r="DT46" s="4" t="str">
        <f>IF(ISNUMBER(DF46), IF($AR46&gt;VLOOKUP('Gene Table'!$G$2,'Array Content'!$A$2:$B$3,2,FALSE),IF(DF46&lt;-$AR46,"mutant","WT"),IF(DF46&lt;-VLOOKUP('Gene Table'!$G$2,'Array Content'!$A$2:$B$3,2,FALSE),"Mutant","WT")),"")</f>
        <v/>
      </c>
      <c r="DU46" s="4" t="str">
        <f>IF(ISNUMBER(DG46), IF($AR46&gt;VLOOKUP('Gene Table'!$G$2,'Array Content'!$A$2:$B$3,2,FALSE),IF(DG46&lt;-$AR46,"mutant","WT"),IF(DG46&lt;-VLOOKUP('Gene Table'!$G$2,'Array Content'!$A$2:$B$3,2,FALSE),"Mutant","WT")),"")</f>
        <v/>
      </c>
      <c r="DV46" s="4" t="str">
        <f>IF(ISNUMBER(DH46), IF($AR46&gt;VLOOKUP('Gene Table'!$G$2,'Array Content'!$A$2:$B$3,2,FALSE),IF(DH46&lt;-$AR46,"mutant","WT"),IF(DH46&lt;-VLOOKUP('Gene Table'!$G$2,'Array Content'!$A$2:$B$3,2,FALSE),"Mutant","WT")),"")</f>
        <v/>
      </c>
      <c r="DW46" s="4" t="str">
        <f>IF(ISNUMBER(DI46), IF($AR46&gt;VLOOKUP('Gene Table'!$G$2,'Array Content'!$A$2:$B$3,2,FALSE),IF(DI46&lt;-$AR46,"mutant","WT"),IF(DI46&lt;-VLOOKUP('Gene Table'!$G$2,'Array Content'!$A$2:$B$3,2,FALSE),"Mutant","WT")),"")</f>
        <v/>
      </c>
      <c r="DX46" s="4" t="str">
        <f>IF(ISNUMBER(DJ46), IF($AR46&gt;VLOOKUP('Gene Table'!$G$2,'Array Content'!$A$2:$B$3,2,FALSE),IF(DJ46&lt;-$AR46,"mutant","WT"),IF(DJ46&lt;-VLOOKUP('Gene Table'!$G$2,'Array Content'!$A$2:$B$3,2,FALSE),"Mutant","WT")),"")</f>
        <v/>
      </c>
      <c r="DY46" s="4" t="str">
        <f>IF(ISNUMBER(DK46), IF($AR46&gt;VLOOKUP('Gene Table'!$G$2,'Array Content'!$A$2:$B$3,2,FALSE),IF(DK46&lt;-$AR46,"mutant","WT"),IF(DK46&lt;-VLOOKUP('Gene Table'!$G$2,'Array Content'!$A$2:$B$3,2,FALSE),"Mutant","WT")),"")</f>
        <v/>
      </c>
      <c r="DZ46" s="4" t="str">
        <f>IF(ISNUMBER(DL46), IF($AR46&gt;VLOOKUP('Gene Table'!$G$2,'Array Content'!$A$2:$B$3,2,FALSE),IF(DL46&lt;-$AR46,"mutant","WT"),IF(DL46&lt;-VLOOKUP('Gene Table'!$G$2,'Array Content'!$A$2:$B$3,2,FALSE),"Mutant","WT")),"")</f>
        <v/>
      </c>
      <c r="EA46" s="4" t="str">
        <f>IF(ISNUMBER(DM46), IF($AR46&gt;VLOOKUP('Gene Table'!$G$2,'Array Content'!$A$2:$B$3,2,FALSE),IF(DM46&lt;-$AR46,"mutant","WT"),IF(DM46&lt;-VLOOKUP('Gene Table'!$G$2,'Array Content'!$A$2:$B$3,2,FALSE),"Mutant","WT")),"")</f>
        <v/>
      </c>
      <c r="EC46" s="4" t="s">
        <v>4775</v>
      </c>
      <c r="ED46" s="4" t="str">
        <f>IF('Gene Table'!$D46="copy number",D46,"")</f>
        <v/>
      </c>
      <c r="EE46" s="4" t="str">
        <f>IF('Gene Table'!$D46="copy number",E46,"")</f>
        <v/>
      </c>
      <c r="EF46" s="4" t="str">
        <f>IF('Gene Table'!$D46="copy number",F46,"")</f>
        <v/>
      </c>
      <c r="EG46" s="4" t="str">
        <f>IF('Gene Table'!$D46="copy number",G46,"")</f>
        <v/>
      </c>
      <c r="EH46" s="4" t="str">
        <f>IF('Gene Table'!$D46="copy number",H46,"")</f>
        <v/>
      </c>
      <c r="EI46" s="4" t="str">
        <f>IF('Gene Table'!$D46="copy number",I46,"")</f>
        <v/>
      </c>
      <c r="EJ46" s="4" t="str">
        <f>IF('Gene Table'!$D46="copy number",J46,"")</f>
        <v/>
      </c>
      <c r="EK46" s="4" t="str">
        <f>IF('Gene Table'!$D46="copy number",K46,"")</f>
        <v/>
      </c>
      <c r="EL46" s="4" t="str">
        <f>IF('Gene Table'!$D46="copy number",L46,"")</f>
        <v/>
      </c>
      <c r="EM46" s="4" t="str">
        <f>IF('Gene Table'!$D46="copy number",M46,"")</f>
        <v/>
      </c>
      <c r="EN46" s="4" t="str">
        <f>IF('Gene Table'!$D46="copy number",N46,"")</f>
        <v/>
      </c>
      <c r="EO46" s="4" t="str">
        <f>IF('Gene Table'!$D46="copy number",O46,"")</f>
        <v/>
      </c>
      <c r="EQ46" s="4" t="s">
        <v>4775</v>
      </c>
      <c r="ER46" s="4" t="str">
        <f>IF('Gene Table'!$D46="copy number",R46,"")</f>
        <v/>
      </c>
      <c r="ES46" s="4" t="str">
        <f>IF('Gene Table'!$D46="copy number",S46,"")</f>
        <v/>
      </c>
      <c r="ET46" s="4" t="str">
        <f>IF('Gene Table'!$D46="copy number",T46,"")</f>
        <v/>
      </c>
      <c r="EU46" s="4" t="str">
        <f>IF('Gene Table'!$D46="copy number",U46,"")</f>
        <v/>
      </c>
      <c r="EV46" s="4" t="str">
        <f>IF('Gene Table'!$D46="copy number",V46,"")</f>
        <v/>
      </c>
      <c r="EW46" s="4" t="str">
        <f>IF('Gene Table'!$D46="copy number",W46,"")</f>
        <v/>
      </c>
      <c r="EX46" s="4" t="str">
        <f>IF('Gene Table'!$D46="copy number",X46,"")</f>
        <v/>
      </c>
      <c r="EY46" s="4" t="str">
        <f>IF('Gene Table'!$D46="copy number",Y46,"")</f>
        <v/>
      </c>
      <c r="EZ46" s="4" t="str">
        <f>IF('Gene Table'!$D46="copy number",Z46,"")</f>
        <v/>
      </c>
      <c r="FA46" s="4" t="str">
        <f>IF('Gene Table'!$D46="copy number",AA46,"")</f>
        <v/>
      </c>
      <c r="FB46" s="4" t="str">
        <f>IF('Gene Table'!$D46="copy number",AB46,"")</f>
        <v/>
      </c>
      <c r="FC46" s="4" t="str">
        <f>IF('Gene Table'!$D46="copy number",AC46,"")</f>
        <v/>
      </c>
      <c r="FE46" s="4" t="s">
        <v>4775</v>
      </c>
      <c r="FF46" s="4" t="str">
        <f>IF('Gene Table'!$C46="SMPC",D46,"")</f>
        <v/>
      </c>
      <c r="FG46" s="4" t="str">
        <f>IF('Gene Table'!$C46="SMPC",E46,"")</f>
        <v/>
      </c>
      <c r="FH46" s="4" t="str">
        <f>IF('Gene Table'!$C46="SMPC",F46,"")</f>
        <v/>
      </c>
      <c r="FI46" s="4" t="str">
        <f>IF('Gene Table'!$C46="SMPC",G46,"")</f>
        <v/>
      </c>
      <c r="FJ46" s="4" t="str">
        <f>IF('Gene Table'!$C46="SMPC",H46,"")</f>
        <v/>
      </c>
      <c r="FK46" s="4" t="str">
        <f>IF('Gene Table'!$C46="SMPC",I46,"")</f>
        <v/>
      </c>
      <c r="FL46" s="4" t="str">
        <f>IF('Gene Table'!$C46="SMPC",J46,"")</f>
        <v/>
      </c>
      <c r="FM46" s="4" t="str">
        <f>IF('Gene Table'!$C46="SMPC",K46,"")</f>
        <v/>
      </c>
      <c r="FN46" s="4" t="str">
        <f>IF('Gene Table'!$C46="SMPC",L46,"")</f>
        <v/>
      </c>
      <c r="FO46" s="4" t="str">
        <f>IF('Gene Table'!$C46="SMPC",M46,"")</f>
        <v/>
      </c>
      <c r="FP46" s="4" t="str">
        <f>IF('Gene Table'!$C46="SMPC",N46,"")</f>
        <v/>
      </c>
      <c r="FQ46" s="4" t="str">
        <f>IF('Gene Table'!$C46="SMPC",O46,"")</f>
        <v/>
      </c>
      <c r="FS46" s="4" t="s">
        <v>4775</v>
      </c>
      <c r="FT46" s="4" t="str">
        <f>IF('Gene Table'!$C46="SMPC",R46,"")</f>
        <v/>
      </c>
      <c r="FU46" s="4" t="str">
        <f>IF('Gene Table'!$C46="SMPC",S46,"")</f>
        <v/>
      </c>
      <c r="FV46" s="4" t="str">
        <f>IF('Gene Table'!$C46="SMPC",T46,"")</f>
        <v/>
      </c>
      <c r="FW46" s="4" t="str">
        <f>IF('Gene Table'!$C46="SMPC",U46,"")</f>
        <v/>
      </c>
      <c r="FX46" s="4" t="str">
        <f>IF('Gene Table'!$C46="SMPC",V46,"")</f>
        <v/>
      </c>
      <c r="FY46" s="4" t="str">
        <f>IF('Gene Table'!$C46="SMPC",W46,"")</f>
        <v/>
      </c>
      <c r="FZ46" s="4" t="str">
        <f>IF('Gene Table'!$C46="SMPC",X46,"")</f>
        <v/>
      </c>
      <c r="GA46" s="4" t="str">
        <f>IF('Gene Table'!$C46="SMPC",Y46,"")</f>
        <v/>
      </c>
      <c r="GB46" s="4" t="str">
        <f>IF('Gene Table'!$C46="SMPC",Z46,"")</f>
        <v/>
      </c>
      <c r="GC46" s="4" t="str">
        <f>IF('Gene Table'!$C46="SMPC",AA46,"")</f>
        <v/>
      </c>
      <c r="GD46" s="4" t="str">
        <f>IF('Gene Table'!$C46="SMPC",AB46,"")</f>
        <v/>
      </c>
      <c r="GE46" s="4" t="str">
        <f>IF('Gene Table'!$C46="SMPC",AC46,"")</f>
        <v/>
      </c>
    </row>
    <row r="47" spans="1:187" ht="15" customHeight="1" x14ac:dyDescent="0.25">
      <c r="A47" s="4" t="str">
        <f>'Gene Table'!C47&amp;":"&amp;'Gene Table'!D47</f>
        <v>APC:c.4364delA</v>
      </c>
      <c r="B47" s="4">
        <f>IF('Gene Table'!$G$5="NO",IF(ISNUMBER(MATCH('Gene Table'!E47,'Array Content'!$M$2:$M$941,0)),VLOOKUP('Gene Table'!E47,'Array Content'!$M$2:$O$941,2,FALSE),35),IF('Gene Table'!$G$5="YES",IF(ISNUMBER(MATCH('Gene Table'!E47,'Array Content'!$M$2:$M$941,0)),VLOOKUP('Gene Table'!E47,'Array Content'!$M$2:$O$941,3,FALSE),35),"OOPS"))</f>
        <v>35</v>
      </c>
      <c r="C47" s="4" t="s">
        <v>4776</v>
      </c>
      <c r="D47" s="29">
        <f>IF('Control Sample Data'!D46="","",IF(SUM('Control Sample Data'!D$2:D$97)&gt;10,IF(AND(ISNUMBER('Control Sample Data'!D46),'Control Sample Data'!D46&lt;$B47, 'Control Sample Data'!D46&gt;0),'Control Sample Data'!D46,$B47),""))</f>
        <v>35</v>
      </c>
      <c r="E47" s="29">
        <f>IF('Control Sample Data'!E46="","",IF(SUM('Control Sample Data'!E$2:E$97)&gt;10,IF(AND(ISNUMBER('Control Sample Data'!E46),'Control Sample Data'!E46&lt;$B47, 'Control Sample Data'!E46&gt;0),'Control Sample Data'!E46,$B47),""))</f>
        <v>35</v>
      </c>
      <c r="F47" s="29" t="str">
        <f>IF('Control Sample Data'!F46="","",IF(SUM('Control Sample Data'!F$2:F$97)&gt;10,IF(AND(ISNUMBER('Control Sample Data'!F46),'Control Sample Data'!F46&lt;$B47, 'Control Sample Data'!F46&gt;0),'Control Sample Data'!F46,$B47),""))</f>
        <v/>
      </c>
      <c r="G47" s="29" t="str">
        <f>IF('Control Sample Data'!G46="","",IF(SUM('Control Sample Data'!G$2:G$97)&gt;10,IF(AND(ISNUMBER('Control Sample Data'!G46),'Control Sample Data'!G46&lt;$B47, 'Control Sample Data'!G46&gt;0),'Control Sample Data'!G46,$B47),""))</f>
        <v/>
      </c>
      <c r="H47" s="29" t="str">
        <f>IF('Control Sample Data'!H46="","",IF(SUM('Control Sample Data'!H$2:H$97)&gt;10,IF(AND(ISNUMBER('Control Sample Data'!H46),'Control Sample Data'!H46&lt;$B47, 'Control Sample Data'!H46&gt;0),'Control Sample Data'!H46,$B47),""))</f>
        <v/>
      </c>
      <c r="I47" s="29" t="str">
        <f>IF('Control Sample Data'!I46="","",IF(SUM('Control Sample Data'!I$2:I$97)&gt;10,IF(AND(ISNUMBER('Control Sample Data'!I46),'Control Sample Data'!I46&lt;$B47, 'Control Sample Data'!I46&gt;0),'Control Sample Data'!I46,$B47),""))</f>
        <v/>
      </c>
      <c r="J47" s="29" t="str">
        <f>IF('Control Sample Data'!J46="","",IF(SUM('Control Sample Data'!J$2:J$97)&gt;10,IF(AND(ISNUMBER('Control Sample Data'!J46),'Control Sample Data'!J46&lt;$B47, 'Control Sample Data'!J46&gt;0),'Control Sample Data'!J46,$B47),""))</f>
        <v/>
      </c>
      <c r="K47" s="29" t="str">
        <f>IF('Control Sample Data'!K46="","",IF(SUM('Control Sample Data'!K$2:K$97)&gt;10,IF(AND(ISNUMBER('Control Sample Data'!K46),'Control Sample Data'!K46&lt;$B47, 'Control Sample Data'!K46&gt;0),'Control Sample Data'!K46,$B47),""))</f>
        <v/>
      </c>
      <c r="L47" s="29" t="str">
        <f>IF('Control Sample Data'!L46="","",IF(SUM('Control Sample Data'!L$2:L$97)&gt;10,IF(AND(ISNUMBER('Control Sample Data'!L46),'Control Sample Data'!L46&lt;$B47, 'Control Sample Data'!L46&gt;0),'Control Sample Data'!L46,$B47),""))</f>
        <v/>
      </c>
      <c r="M47" s="29" t="str">
        <f>IF('Control Sample Data'!M46="","",IF(SUM('Control Sample Data'!M$2:M$97)&gt;10,IF(AND(ISNUMBER('Control Sample Data'!M46),'Control Sample Data'!M46&lt;$B47, 'Control Sample Data'!M46&gt;0),'Control Sample Data'!M46,$B47),""))</f>
        <v/>
      </c>
      <c r="N47" s="29" t="str">
        <f>IF('Control Sample Data'!N46="","",IF(SUM('Control Sample Data'!N$2:N$97)&gt;10,IF(AND(ISNUMBER('Control Sample Data'!N46),'Control Sample Data'!N46&lt;$B47, 'Control Sample Data'!N46&gt;0),'Control Sample Data'!N46,$B47),""))</f>
        <v/>
      </c>
      <c r="O47" s="29" t="str">
        <f>IF('Control Sample Data'!O46="","",IF(SUM('Control Sample Data'!O$2:O$97)&gt;10,IF(AND(ISNUMBER('Control Sample Data'!O46),'Control Sample Data'!O46&lt;$B47, 'Control Sample Data'!O46&gt;0),'Control Sample Data'!O46,$B47),""))</f>
        <v/>
      </c>
      <c r="Q47" s="4" t="s">
        <v>4776</v>
      </c>
      <c r="R47" s="29">
        <f>IF('Test Sample Data'!D46="","",IF(SUM('Test Sample Data'!D$2:D$97)&gt;10,IF(AND(ISNUMBER('Test Sample Data'!D46),'Test Sample Data'!D46&lt;$B47, 'Test Sample Data'!D46&gt;0),'Test Sample Data'!D46,$B47),""))</f>
        <v>35</v>
      </c>
      <c r="S47" s="29">
        <f>IF('Test Sample Data'!E46="","",IF(SUM('Test Sample Data'!E$2:E$97)&gt;10,IF(AND(ISNUMBER('Test Sample Data'!E46),'Test Sample Data'!E46&lt;$B47, 'Test Sample Data'!E46&gt;0),'Test Sample Data'!E46,$B47),""))</f>
        <v>35</v>
      </c>
      <c r="T47" s="29" t="str">
        <f>IF('Test Sample Data'!F46="","",IF(SUM('Test Sample Data'!F$2:F$97)&gt;10,IF(AND(ISNUMBER('Test Sample Data'!F46),'Test Sample Data'!F46&lt;$B47, 'Test Sample Data'!F46&gt;0),'Test Sample Data'!F46,$B47),""))</f>
        <v/>
      </c>
      <c r="U47" s="29" t="str">
        <f>IF('Test Sample Data'!G46="","",IF(SUM('Test Sample Data'!G$2:G$97)&gt;10,IF(AND(ISNUMBER('Test Sample Data'!G46),'Test Sample Data'!G46&lt;$B47, 'Test Sample Data'!G46&gt;0),'Test Sample Data'!G46,$B47),""))</f>
        <v/>
      </c>
      <c r="V47" s="29" t="str">
        <f>IF('Test Sample Data'!H46="","",IF(SUM('Test Sample Data'!H$2:H$97)&gt;10,IF(AND(ISNUMBER('Test Sample Data'!H46),'Test Sample Data'!H46&lt;$B47, 'Test Sample Data'!H46&gt;0),'Test Sample Data'!H46,$B47),""))</f>
        <v/>
      </c>
      <c r="W47" s="29" t="str">
        <f>IF('Test Sample Data'!I46="","",IF(SUM('Test Sample Data'!I$2:I$97)&gt;10,IF(AND(ISNUMBER('Test Sample Data'!I46),'Test Sample Data'!I46&lt;$B47, 'Test Sample Data'!I46&gt;0),'Test Sample Data'!I46,$B47),""))</f>
        <v/>
      </c>
      <c r="X47" s="29" t="str">
        <f>IF('Test Sample Data'!J46="","",IF(SUM('Test Sample Data'!J$2:J$97)&gt;10,IF(AND(ISNUMBER('Test Sample Data'!J46),'Test Sample Data'!J46&lt;$B47, 'Test Sample Data'!J46&gt;0),'Test Sample Data'!J46,$B47),""))</f>
        <v/>
      </c>
      <c r="Y47" s="29" t="str">
        <f>IF('Test Sample Data'!K46="","",IF(SUM('Test Sample Data'!K$2:K$97)&gt;10,IF(AND(ISNUMBER('Test Sample Data'!K46),'Test Sample Data'!K46&lt;$B47, 'Test Sample Data'!K46&gt;0),'Test Sample Data'!K46,$B47),""))</f>
        <v/>
      </c>
      <c r="Z47" s="29" t="str">
        <f>IF('Test Sample Data'!L46="","",IF(SUM('Test Sample Data'!L$2:L$97)&gt;10,IF(AND(ISNUMBER('Test Sample Data'!L46),'Test Sample Data'!L46&lt;$B47, 'Test Sample Data'!L46&gt;0),'Test Sample Data'!L46,$B47),""))</f>
        <v/>
      </c>
      <c r="AA47" s="29" t="str">
        <f>IF('Test Sample Data'!M46="","",IF(SUM('Test Sample Data'!M$2:M$97)&gt;10,IF(AND(ISNUMBER('Test Sample Data'!M46),'Test Sample Data'!M46&lt;$B47, 'Test Sample Data'!M46&gt;0),'Test Sample Data'!M46,$B47),""))</f>
        <v/>
      </c>
      <c r="AB47" s="29" t="str">
        <f>IF('Test Sample Data'!N46="","",IF(SUM('Test Sample Data'!N$2:N$97)&gt;10,IF(AND(ISNUMBER('Test Sample Data'!N46),'Test Sample Data'!N46&lt;$B47, 'Test Sample Data'!N46&gt;0),'Test Sample Data'!N46,$B47),""))</f>
        <v/>
      </c>
      <c r="AC47" s="29" t="str">
        <f>IF('Test Sample Data'!O46="","",IF(SUM('Test Sample Data'!O$2:O$97)&gt;10,IF(AND(ISNUMBER('Test Sample Data'!O46),'Test Sample Data'!O46&lt;$B47, 'Test Sample Data'!O46&gt;0),'Test Sample Data'!O46,$B47),""))</f>
        <v/>
      </c>
      <c r="AE47" s="4" t="s">
        <v>4776</v>
      </c>
      <c r="AF47" s="4">
        <f t="shared" si="3"/>
        <v>9</v>
      </c>
      <c r="AG47" s="4">
        <f t="shared" si="4"/>
        <v>9</v>
      </c>
      <c r="AH47" s="4" t="str">
        <f t="shared" si="5"/>
        <v/>
      </c>
      <c r="AI47" s="4" t="str">
        <f t="shared" si="6"/>
        <v/>
      </c>
      <c r="AJ47" s="4" t="str">
        <f t="shared" si="7"/>
        <v/>
      </c>
      <c r="AK47" s="4" t="str">
        <f t="shared" si="8"/>
        <v/>
      </c>
      <c r="AL47" s="4" t="str">
        <f t="shared" si="9"/>
        <v/>
      </c>
      <c r="AM47" s="4" t="str">
        <f t="shared" si="10"/>
        <v/>
      </c>
      <c r="AN47" s="4" t="str">
        <f t="shared" si="11"/>
        <v/>
      </c>
      <c r="AO47" s="4" t="str">
        <f t="shared" si="12"/>
        <v/>
      </c>
      <c r="AP47" s="4" t="str">
        <f t="shared" si="13"/>
        <v/>
      </c>
      <c r="AQ47" s="4" t="str">
        <f t="shared" si="14"/>
        <v/>
      </c>
      <c r="AR47" s="4">
        <f t="shared" si="15"/>
        <v>0</v>
      </c>
      <c r="AS47" s="4">
        <f t="shared" si="16"/>
        <v>9</v>
      </c>
      <c r="AU47" s="4" t="s">
        <v>4776</v>
      </c>
      <c r="AV47" s="4">
        <f t="shared" si="17"/>
        <v>8.4699999999999989</v>
      </c>
      <c r="AW47" s="4">
        <f t="shared" si="18"/>
        <v>9</v>
      </c>
      <c r="AX47" s="4" t="str">
        <f t="shared" si="19"/>
        <v/>
      </c>
      <c r="AY47" s="4" t="str">
        <f t="shared" si="20"/>
        <v/>
      </c>
      <c r="AZ47" s="4" t="str">
        <f t="shared" si="21"/>
        <v/>
      </c>
      <c r="BA47" s="4" t="str">
        <f t="shared" si="22"/>
        <v/>
      </c>
      <c r="BB47" s="4" t="str">
        <f t="shared" si="23"/>
        <v/>
      </c>
      <c r="BC47" s="4" t="str">
        <f t="shared" si="24"/>
        <v/>
      </c>
      <c r="BD47" s="4" t="str">
        <f t="shared" si="25"/>
        <v/>
      </c>
      <c r="BE47" s="4" t="str">
        <f t="shared" si="26"/>
        <v/>
      </c>
      <c r="BF47" s="4" t="str">
        <f t="shared" si="27"/>
        <v/>
      </c>
      <c r="BG47" s="4" t="str">
        <f t="shared" si="28"/>
        <v/>
      </c>
      <c r="BI47" s="4" t="s">
        <v>4776</v>
      </c>
      <c r="BJ47" s="4">
        <f t="shared" si="29"/>
        <v>8.4699999999999989</v>
      </c>
      <c r="BK47" s="4">
        <f t="shared" si="30"/>
        <v>9</v>
      </c>
      <c r="BL47" s="4" t="str">
        <f t="shared" si="31"/>
        <v/>
      </c>
      <c r="BM47" s="4" t="str">
        <f t="shared" si="32"/>
        <v/>
      </c>
      <c r="BN47" s="4" t="str">
        <f t="shared" si="33"/>
        <v/>
      </c>
      <c r="BO47" s="4" t="str">
        <f t="shared" si="34"/>
        <v/>
      </c>
      <c r="BP47" s="4" t="str">
        <f t="shared" si="35"/>
        <v/>
      </c>
      <c r="BQ47" s="4" t="str">
        <f t="shared" si="36"/>
        <v/>
      </c>
      <c r="BR47" s="4" t="str">
        <f t="shared" si="37"/>
        <v/>
      </c>
      <c r="BS47" s="4" t="str">
        <f t="shared" si="38"/>
        <v/>
      </c>
      <c r="BT47" s="4" t="str">
        <f t="shared" si="39"/>
        <v/>
      </c>
      <c r="BU47" s="4" t="str">
        <f t="shared" si="40"/>
        <v/>
      </c>
      <c r="BV47" s="4">
        <f t="shared" si="41"/>
        <v>1.1200000000000001</v>
      </c>
      <c r="BW47" s="4">
        <f t="shared" si="42"/>
        <v>8.74</v>
      </c>
      <c r="BY47" s="4" t="s">
        <v>4776</v>
      </c>
      <c r="BZ47" s="4">
        <f t="shared" si="43"/>
        <v>-0.27000000000000135</v>
      </c>
      <c r="CA47" s="4">
        <f t="shared" si="44"/>
        <v>0.25999999999999979</v>
      </c>
      <c r="CB47" s="4" t="str">
        <f t="shared" si="45"/>
        <v/>
      </c>
      <c r="CC47" s="4" t="str">
        <f t="shared" si="46"/>
        <v/>
      </c>
      <c r="CD47" s="4" t="str">
        <f t="shared" si="47"/>
        <v/>
      </c>
      <c r="CE47" s="4" t="str">
        <f t="shared" si="48"/>
        <v/>
      </c>
      <c r="CF47" s="4" t="str">
        <f t="shared" si="49"/>
        <v/>
      </c>
      <c r="CG47" s="4" t="str">
        <f t="shared" si="50"/>
        <v/>
      </c>
      <c r="CH47" s="4" t="str">
        <f t="shared" si="51"/>
        <v/>
      </c>
      <c r="CI47" s="4" t="str">
        <f t="shared" si="52"/>
        <v/>
      </c>
      <c r="CJ47" s="4" t="str">
        <f t="shared" si="53"/>
        <v/>
      </c>
      <c r="CK47" s="4" t="str">
        <f t="shared" si="54"/>
        <v/>
      </c>
      <c r="CM47" s="4" t="s">
        <v>4776</v>
      </c>
      <c r="CN47" s="4" t="str">
        <f>IF(ISNUMBER(BZ47), IF($BV47&gt;VLOOKUP('Gene Table'!$G$2,'Array Content'!$A$2:$B$3,2,FALSE),IF(BZ47&lt;-$BV47,"mutant","WT"),IF(BZ47&lt;-VLOOKUP('Gene Table'!$G$2,'Array Content'!$A$2:$B$3,2,FALSE),"Mutant","WT")),"")</f>
        <v>WT</v>
      </c>
      <c r="CO47" s="4" t="str">
        <f>IF(ISNUMBER(CA47), IF($BV47&gt;VLOOKUP('Gene Table'!$G$2,'Array Content'!$A$2:$B$3,2,FALSE),IF(CA47&lt;-$BV47,"mutant","WT"),IF(CA47&lt;-VLOOKUP('Gene Table'!$G$2,'Array Content'!$A$2:$B$3,2,FALSE),"Mutant","WT")),"")</f>
        <v>WT</v>
      </c>
      <c r="CP47" s="4" t="str">
        <f>IF(ISNUMBER(CB47), IF($BV47&gt;VLOOKUP('Gene Table'!$G$2,'Array Content'!$A$2:$B$3,2,FALSE),IF(CB47&lt;-$BV47,"mutant","WT"),IF(CB47&lt;-VLOOKUP('Gene Table'!$G$2,'Array Content'!$A$2:$B$3,2,FALSE),"Mutant","WT")),"")</f>
        <v/>
      </c>
      <c r="CQ47" s="4" t="str">
        <f>IF(ISNUMBER(CC47), IF($BV47&gt;VLOOKUP('Gene Table'!$G$2,'Array Content'!$A$2:$B$3,2,FALSE),IF(CC47&lt;-$BV47,"mutant","WT"),IF(CC47&lt;-VLOOKUP('Gene Table'!$G$2,'Array Content'!$A$2:$B$3,2,FALSE),"Mutant","WT")),"")</f>
        <v/>
      </c>
      <c r="CR47" s="4" t="str">
        <f>IF(ISNUMBER(CD47), IF($BV47&gt;VLOOKUP('Gene Table'!$G$2,'Array Content'!$A$2:$B$3,2,FALSE),IF(CD47&lt;-$BV47,"mutant","WT"),IF(CD47&lt;-VLOOKUP('Gene Table'!$G$2,'Array Content'!$A$2:$B$3,2,FALSE),"Mutant","WT")),"")</f>
        <v/>
      </c>
      <c r="CS47" s="4" t="str">
        <f>IF(ISNUMBER(CE47), IF($BV47&gt;VLOOKUP('Gene Table'!$G$2,'Array Content'!$A$2:$B$3,2,FALSE),IF(CE47&lt;-$BV47,"mutant","WT"),IF(CE47&lt;-VLOOKUP('Gene Table'!$G$2,'Array Content'!$A$2:$B$3,2,FALSE),"Mutant","WT")),"")</f>
        <v/>
      </c>
      <c r="CT47" s="4" t="str">
        <f>IF(ISNUMBER(CF47), IF($BV47&gt;VLOOKUP('Gene Table'!$G$2,'Array Content'!$A$2:$B$3,2,FALSE),IF(CF47&lt;-$BV47,"mutant","WT"),IF(CF47&lt;-VLOOKUP('Gene Table'!$G$2,'Array Content'!$A$2:$B$3,2,FALSE),"Mutant","WT")),"")</f>
        <v/>
      </c>
      <c r="CU47" s="4" t="str">
        <f>IF(ISNUMBER(CG47), IF($BV47&gt;VLOOKUP('Gene Table'!$G$2,'Array Content'!$A$2:$B$3,2,FALSE),IF(CG47&lt;-$BV47,"mutant","WT"),IF(CG47&lt;-VLOOKUP('Gene Table'!$G$2,'Array Content'!$A$2:$B$3,2,FALSE),"Mutant","WT")),"")</f>
        <v/>
      </c>
      <c r="CV47" s="4" t="str">
        <f>IF(ISNUMBER(CH47), IF($BV47&gt;VLOOKUP('Gene Table'!$G$2,'Array Content'!$A$2:$B$3,2,FALSE),IF(CH47&lt;-$BV47,"mutant","WT"),IF(CH47&lt;-VLOOKUP('Gene Table'!$G$2,'Array Content'!$A$2:$B$3,2,FALSE),"Mutant","WT")),"")</f>
        <v/>
      </c>
      <c r="CW47" s="4" t="str">
        <f>IF(ISNUMBER(CI47), IF($BV47&gt;VLOOKUP('Gene Table'!$G$2,'Array Content'!$A$2:$B$3,2,FALSE),IF(CI47&lt;-$BV47,"mutant","WT"),IF(CI47&lt;-VLOOKUP('Gene Table'!$G$2,'Array Content'!$A$2:$B$3,2,FALSE),"Mutant","WT")),"")</f>
        <v/>
      </c>
      <c r="CX47" s="4" t="str">
        <f>IF(ISNUMBER(CJ47), IF($BV47&gt;VLOOKUP('Gene Table'!$G$2,'Array Content'!$A$2:$B$3,2,FALSE),IF(CJ47&lt;-$BV47,"mutant","WT"),IF(CJ47&lt;-VLOOKUP('Gene Table'!$G$2,'Array Content'!$A$2:$B$3,2,FALSE),"Mutant","WT")),"")</f>
        <v/>
      </c>
      <c r="CY47" s="4" t="str">
        <f>IF(ISNUMBER(CK47), IF($BV47&gt;VLOOKUP('Gene Table'!$G$2,'Array Content'!$A$2:$B$3,2,FALSE),IF(CK47&lt;-$BV47,"mutant","WT"),IF(CK47&lt;-VLOOKUP('Gene Table'!$G$2,'Array Content'!$A$2:$B$3,2,FALSE),"Mutant","WT")),"")</f>
        <v/>
      </c>
      <c r="DA47" s="4" t="s">
        <v>4776</v>
      </c>
      <c r="DB47" s="4">
        <f t="shared" si="55"/>
        <v>-0.53000000000000114</v>
      </c>
      <c r="DC47" s="4">
        <f t="shared" si="56"/>
        <v>0</v>
      </c>
      <c r="DD47" s="4" t="str">
        <f t="shared" si="57"/>
        <v/>
      </c>
      <c r="DE47" s="4" t="str">
        <f t="shared" si="58"/>
        <v/>
      </c>
      <c r="DF47" s="4" t="str">
        <f t="shared" si="59"/>
        <v/>
      </c>
      <c r="DG47" s="4" t="str">
        <f t="shared" si="60"/>
        <v/>
      </c>
      <c r="DH47" s="4" t="str">
        <f t="shared" si="61"/>
        <v/>
      </c>
      <c r="DI47" s="4" t="str">
        <f t="shared" si="62"/>
        <v/>
      </c>
      <c r="DJ47" s="4" t="str">
        <f t="shared" si="63"/>
        <v/>
      </c>
      <c r="DK47" s="4" t="str">
        <f t="shared" si="64"/>
        <v/>
      </c>
      <c r="DL47" s="4" t="str">
        <f t="shared" si="65"/>
        <v/>
      </c>
      <c r="DM47" s="4" t="str">
        <f t="shared" si="66"/>
        <v/>
      </c>
      <c r="DO47" s="4" t="s">
        <v>4776</v>
      </c>
      <c r="DP47" s="4" t="str">
        <f>IF(ISNUMBER(DB47), IF($AR47&gt;VLOOKUP('Gene Table'!$G$2,'Array Content'!$A$2:$B$3,2,FALSE),IF(DB47&lt;-$AR47,"mutant","WT"),IF(DB47&lt;-VLOOKUP('Gene Table'!$G$2,'Array Content'!$A$2:$B$3,2,FALSE),"Mutant","WT")),"")</f>
        <v>WT</v>
      </c>
      <c r="DQ47" s="4" t="str">
        <f>IF(ISNUMBER(DC47), IF($AR47&gt;VLOOKUP('Gene Table'!$G$2,'Array Content'!$A$2:$B$3,2,FALSE),IF(DC47&lt;-$AR47,"mutant","WT"),IF(DC47&lt;-VLOOKUP('Gene Table'!$G$2,'Array Content'!$A$2:$B$3,2,FALSE),"Mutant","WT")),"")</f>
        <v>WT</v>
      </c>
      <c r="DR47" s="4" t="str">
        <f>IF(ISNUMBER(DD47), IF($AR47&gt;VLOOKUP('Gene Table'!$G$2,'Array Content'!$A$2:$B$3,2,FALSE),IF(DD47&lt;-$AR47,"mutant","WT"),IF(DD47&lt;-VLOOKUP('Gene Table'!$G$2,'Array Content'!$A$2:$B$3,2,FALSE),"Mutant","WT")),"")</f>
        <v/>
      </c>
      <c r="DS47" s="4" t="str">
        <f>IF(ISNUMBER(DE47), IF($AR47&gt;VLOOKUP('Gene Table'!$G$2,'Array Content'!$A$2:$B$3,2,FALSE),IF(DE47&lt;-$AR47,"mutant","WT"),IF(DE47&lt;-VLOOKUP('Gene Table'!$G$2,'Array Content'!$A$2:$B$3,2,FALSE),"Mutant","WT")),"")</f>
        <v/>
      </c>
      <c r="DT47" s="4" t="str">
        <f>IF(ISNUMBER(DF47), IF($AR47&gt;VLOOKUP('Gene Table'!$G$2,'Array Content'!$A$2:$B$3,2,FALSE),IF(DF47&lt;-$AR47,"mutant","WT"),IF(DF47&lt;-VLOOKUP('Gene Table'!$G$2,'Array Content'!$A$2:$B$3,2,FALSE),"Mutant","WT")),"")</f>
        <v/>
      </c>
      <c r="DU47" s="4" t="str">
        <f>IF(ISNUMBER(DG47), IF($AR47&gt;VLOOKUP('Gene Table'!$G$2,'Array Content'!$A$2:$B$3,2,FALSE),IF(DG47&lt;-$AR47,"mutant","WT"),IF(DG47&lt;-VLOOKUP('Gene Table'!$G$2,'Array Content'!$A$2:$B$3,2,FALSE),"Mutant","WT")),"")</f>
        <v/>
      </c>
      <c r="DV47" s="4" t="str">
        <f>IF(ISNUMBER(DH47), IF($AR47&gt;VLOOKUP('Gene Table'!$G$2,'Array Content'!$A$2:$B$3,2,FALSE),IF(DH47&lt;-$AR47,"mutant","WT"),IF(DH47&lt;-VLOOKUP('Gene Table'!$G$2,'Array Content'!$A$2:$B$3,2,FALSE),"Mutant","WT")),"")</f>
        <v/>
      </c>
      <c r="DW47" s="4" t="str">
        <f>IF(ISNUMBER(DI47), IF($AR47&gt;VLOOKUP('Gene Table'!$G$2,'Array Content'!$A$2:$B$3,2,FALSE),IF(DI47&lt;-$AR47,"mutant","WT"),IF(DI47&lt;-VLOOKUP('Gene Table'!$G$2,'Array Content'!$A$2:$B$3,2,FALSE),"Mutant","WT")),"")</f>
        <v/>
      </c>
      <c r="DX47" s="4" t="str">
        <f>IF(ISNUMBER(DJ47), IF($AR47&gt;VLOOKUP('Gene Table'!$G$2,'Array Content'!$A$2:$B$3,2,FALSE),IF(DJ47&lt;-$AR47,"mutant","WT"),IF(DJ47&lt;-VLOOKUP('Gene Table'!$G$2,'Array Content'!$A$2:$B$3,2,FALSE),"Mutant","WT")),"")</f>
        <v/>
      </c>
      <c r="DY47" s="4" t="str">
        <f>IF(ISNUMBER(DK47), IF($AR47&gt;VLOOKUP('Gene Table'!$G$2,'Array Content'!$A$2:$B$3,2,FALSE),IF(DK47&lt;-$AR47,"mutant","WT"),IF(DK47&lt;-VLOOKUP('Gene Table'!$G$2,'Array Content'!$A$2:$B$3,2,FALSE),"Mutant","WT")),"")</f>
        <v/>
      </c>
      <c r="DZ47" s="4" t="str">
        <f>IF(ISNUMBER(DL47), IF($AR47&gt;VLOOKUP('Gene Table'!$G$2,'Array Content'!$A$2:$B$3,2,FALSE),IF(DL47&lt;-$AR47,"mutant","WT"),IF(DL47&lt;-VLOOKUP('Gene Table'!$G$2,'Array Content'!$A$2:$B$3,2,FALSE),"Mutant","WT")),"")</f>
        <v/>
      </c>
      <c r="EA47" s="4" t="str">
        <f>IF(ISNUMBER(DM47), IF($AR47&gt;VLOOKUP('Gene Table'!$G$2,'Array Content'!$A$2:$B$3,2,FALSE),IF(DM47&lt;-$AR47,"mutant","WT"),IF(DM47&lt;-VLOOKUP('Gene Table'!$G$2,'Array Content'!$A$2:$B$3,2,FALSE),"Mutant","WT")),"")</f>
        <v/>
      </c>
      <c r="EC47" s="4" t="s">
        <v>4776</v>
      </c>
      <c r="ED47" s="4" t="str">
        <f>IF('Gene Table'!$D47="copy number",D47,"")</f>
        <v/>
      </c>
      <c r="EE47" s="4" t="str">
        <f>IF('Gene Table'!$D47="copy number",E47,"")</f>
        <v/>
      </c>
      <c r="EF47" s="4" t="str">
        <f>IF('Gene Table'!$D47="copy number",F47,"")</f>
        <v/>
      </c>
      <c r="EG47" s="4" t="str">
        <f>IF('Gene Table'!$D47="copy number",G47,"")</f>
        <v/>
      </c>
      <c r="EH47" s="4" t="str">
        <f>IF('Gene Table'!$D47="copy number",H47,"")</f>
        <v/>
      </c>
      <c r="EI47" s="4" t="str">
        <f>IF('Gene Table'!$D47="copy number",I47,"")</f>
        <v/>
      </c>
      <c r="EJ47" s="4" t="str">
        <f>IF('Gene Table'!$D47="copy number",J47,"")</f>
        <v/>
      </c>
      <c r="EK47" s="4" t="str">
        <f>IF('Gene Table'!$D47="copy number",K47,"")</f>
        <v/>
      </c>
      <c r="EL47" s="4" t="str">
        <f>IF('Gene Table'!$D47="copy number",L47,"")</f>
        <v/>
      </c>
      <c r="EM47" s="4" t="str">
        <f>IF('Gene Table'!$D47="copy number",M47,"")</f>
        <v/>
      </c>
      <c r="EN47" s="4" t="str">
        <f>IF('Gene Table'!$D47="copy number",N47,"")</f>
        <v/>
      </c>
      <c r="EO47" s="4" t="str">
        <f>IF('Gene Table'!$D47="copy number",O47,"")</f>
        <v/>
      </c>
      <c r="EQ47" s="4" t="s">
        <v>4776</v>
      </c>
      <c r="ER47" s="4" t="str">
        <f>IF('Gene Table'!$D47="copy number",R47,"")</f>
        <v/>
      </c>
      <c r="ES47" s="4" t="str">
        <f>IF('Gene Table'!$D47="copy number",S47,"")</f>
        <v/>
      </c>
      <c r="ET47" s="4" t="str">
        <f>IF('Gene Table'!$D47="copy number",T47,"")</f>
        <v/>
      </c>
      <c r="EU47" s="4" t="str">
        <f>IF('Gene Table'!$D47="copy number",U47,"")</f>
        <v/>
      </c>
      <c r="EV47" s="4" t="str">
        <f>IF('Gene Table'!$D47="copy number",V47,"")</f>
        <v/>
      </c>
      <c r="EW47" s="4" t="str">
        <f>IF('Gene Table'!$D47="copy number",W47,"")</f>
        <v/>
      </c>
      <c r="EX47" s="4" t="str">
        <f>IF('Gene Table'!$D47="copy number",X47,"")</f>
        <v/>
      </c>
      <c r="EY47" s="4" t="str">
        <f>IF('Gene Table'!$D47="copy number",Y47,"")</f>
        <v/>
      </c>
      <c r="EZ47" s="4" t="str">
        <f>IF('Gene Table'!$D47="copy number",Z47,"")</f>
        <v/>
      </c>
      <c r="FA47" s="4" t="str">
        <f>IF('Gene Table'!$D47="copy number",AA47,"")</f>
        <v/>
      </c>
      <c r="FB47" s="4" t="str">
        <f>IF('Gene Table'!$D47="copy number",AB47,"")</f>
        <v/>
      </c>
      <c r="FC47" s="4" t="str">
        <f>IF('Gene Table'!$D47="copy number",AC47,"")</f>
        <v/>
      </c>
      <c r="FE47" s="4" t="s">
        <v>4776</v>
      </c>
      <c r="FF47" s="4" t="str">
        <f>IF('Gene Table'!$C47="SMPC",D47,"")</f>
        <v/>
      </c>
      <c r="FG47" s="4" t="str">
        <f>IF('Gene Table'!$C47="SMPC",E47,"")</f>
        <v/>
      </c>
      <c r="FH47" s="4" t="str">
        <f>IF('Gene Table'!$C47="SMPC",F47,"")</f>
        <v/>
      </c>
      <c r="FI47" s="4" t="str">
        <f>IF('Gene Table'!$C47="SMPC",G47,"")</f>
        <v/>
      </c>
      <c r="FJ47" s="4" t="str">
        <f>IF('Gene Table'!$C47="SMPC",H47,"")</f>
        <v/>
      </c>
      <c r="FK47" s="4" t="str">
        <f>IF('Gene Table'!$C47="SMPC",I47,"")</f>
        <v/>
      </c>
      <c r="FL47" s="4" t="str">
        <f>IF('Gene Table'!$C47="SMPC",J47,"")</f>
        <v/>
      </c>
      <c r="FM47" s="4" t="str">
        <f>IF('Gene Table'!$C47="SMPC",K47,"")</f>
        <v/>
      </c>
      <c r="FN47" s="4" t="str">
        <f>IF('Gene Table'!$C47="SMPC",L47,"")</f>
        <v/>
      </c>
      <c r="FO47" s="4" t="str">
        <f>IF('Gene Table'!$C47="SMPC",M47,"")</f>
        <v/>
      </c>
      <c r="FP47" s="4" t="str">
        <f>IF('Gene Table'!$C47="SMPC",N47,"")</f>
        <v/>
      </c>
      <c r="FQ47" s="4" t="str">
        <f>IF('Gene Table'!$C47="SMPC",O47,"")</f>
        <v/>
      </c>
      <c r="FS47" s="4" t="s">
        <v>4776</v>
      </c>
      <c r="FT47" s="4" t="str">
        <f>IF('Gene Table'!$C47="SMPC",R47,"")</f>
        <v/>
      </c>
      <c r="FU47" s="4" t="str">
        <f>IF('Gene Table'!$C47="SMPC",S47,"")</f>
        <v/>
      </c>
      <c r="FV47" s="4" t="str">
        <f>IF('Gene Table'!$C47="SMPC",T47,"")</f>
        <v/>
      </c>
      <c r="FW47" s="4" t="str">
        <f>IF('Gene Table'!$C47="SMPC",U47,"")</f>
        <v/>
      </c>
      <c r="FX47" s="4" t="str">
        <f>IF('Gene Table'!$C47="SMPC",V47,"")</f>
        <v/>
      </c>
      <c r="FY47" s="4" t="str">
        <f>IF('Gene Table'!$C47="SMPC",W47,"")</f>
        <v/>
      </c>
      <c r="FZ47" s="4" t="str">
        <f>IF('Gene Table'!$C47="SMPC",X47,"")</f>
        <v/>
      </c>
      <c r="GA47" s="4" t="str">
        <f>IF('Gene Table'!$C47="SMPC",Y47,"")</f>
        <v/>
      </c>
      <c r="GB47" s="4" t="str">
        <f>IF('Gene Table'!$C47="SMPC",Z47,"")</f>
        <v/>
      </c>
      <c r="GC47" s="4" t="str">
        <f>IF('Gene Table'!$C47="SMPC",AA47,"")</f>
        <v/>
      </c>
      <c r="GD47" s="4" t="str">
        <f>IF('Gene Table'!$C47="SMPC",AB47,"")</f>
        <v/>
      </c>
      <c r="GE47" s="4" t="str">
        <f>IF('Gene Table'!$C47="SMPC",AC47,"")</f>
        <v/>
      </c>
    </row>
    <row r="48" spans="1:187" ht="15" customHeight="1" x14ac:dyDescent="0.25">
      <c r="A48" s="4" t="str">
        <f>'Gene Table'!C48&amp;":"&amp;'Gene Table'!D48</f>
        <v>APC:c.4385_4386delAG</v>
      </c>
      <c r="B48" s="4">
        <f>IF('Gene Table'!$G$5="NO",IF(ISNUMBER(MATCH('Gene Table'!E48,'Array Content'!$M$2:$M$941,0)),VLOOKUP('Gene Table'!E48,'Array Content'!$M$2:$O$941,2,FALSE),35),IF('Gene Table'!$G$5="YES",IF(ISNUMBER(MATCH('Gene Table'!E48,'Array Content'!$M$2:$M$941,0)),VLOOKUP('Gene Table'!E48,'Array Content'!$M$2:$O$941,3,FALSE),35),"OOPS"))</f>
        <v>37</v>
      </c>
      <c r="C48" s="4" t="s">
        <v>4777</v>
      </c>
      <c r="D48" s="29">
        <f>IF('Control Sample Data'!D47="","",IF(SUM('Control Sample Data'!D$2:D$97)&gt;10,IF(AND(ISNUMBER('Control Sample Data'!D47),'Control Sample Data'!D47&lt;$B48, 'Control Sample Data'!D47&gt;0),'Control Sample Data'!D47,$B48),""))</f>
        <v>35</v>
      </c>
      <c r="E48" s="29">
        <f>IF('Control Sample Data'!E47="","",IF(SUM('Control Sample Data'!E$2:E$97)&gt;10,IF(AND(ISNUMBER('Control Sample Data'!E47),'Control Sample Data'!E47&lt;$B48, 'Control Sample Data'!E47&gt;0),'Control Sample Data'!E47,$B48),""))</f>
        <v>35</v>
      </c>
      <c r="F48" s="29" t="str">
        <f>IF('Control Sample Data'!F47="","",IF(SUM('Control Sample Data'!F$2:F$97)&gt;10,IF(AND(ISNUMBER('Control Sample Data'!F47),'Control Sample Data'!F47&lt;$B48, 'Control Sample Data'!F47&gt;0),'Control Sample Data'!F47,$B48),""))</f>
        <v/>
      </c>
      <c r="G48" s="29" t="str">
        <f>IF('Control Sample Data'!G47="","",IF(SUM('Control Sample Data'!G$2:G$97)&gt;10,IF(AND(ISNUMBER('Control Sample Data'!G47),'Control Sample Data'!G47&lt;$B48, 'Control Sample Data'!G47&gt;0),'Control Sample Data'!G47,$B48),""))</f>
        <v/>
      </c>
      <c r="H48" s="29" t="str">
        <f>IF('Control Sample Data'!H47="","",IF(SUM('Control Sample Data'!H$2:H$97)&gt;10,IF(AND(ISNUMBER('Control Sample Data'!H47),'Control Sample Data'!H47&lt;$B48, 'Control Sample Data'!H47&gt;0),'Control Sample Data'!H47,$B48),""))</f>
        <v/>
      </c>
      <c r="I48" s="29" t="str">
        <f>IF('Control Sample Data'!I47="","",IF(SUM('Control Sample Data'!I$2:I$97)&gt;10,IF(AND(ISNUMBER('Control Sample Data'!I47),'Control Sample Data'!I47&lt;$B48, 'Control Sample Data'!I47&gt;0),'Control Sample Data'!I47,$B48),""))</f>
        <v/>
      </c>
      <c r="J48" s="29" t="str">
        <f>IF('Control Sample Data'!J47="","",IF(SUM('Control Sample Data'!J$2:J$97)&gt;10,IF(AND(ISNUMBER('Control Sample Data'!J47),'Control Sample Data'!J47&lt;$B48, 'Control Sample Data'!J47&gt;0),'Control Sample Data'!J47,$B48),""))</f>
        <v/>
      </c>
      <c r="K48" s="29" t="str">
        <f>IF('Control Sample Data'!K47="","",IF(SUM('Control Sample Data'!K$2:K$97)&gt;10,IF(AND(ISNUMBER('Control Sample Data'!K47),'Control Sample Data'!K47&lt;$B48, 'Control Sample Data'!K47&gt;0),'Control Sample Data'!K47,$B48),""))</f>
        <v/>
      </c>
      <c r="L48" s="29" t="str">
        <f>IF('Control Sample Data'!L47="","",IF(SUM('Control Sample Data'!L$2:L$97)&gt;10,IF(AND(ISNUMBER('Control Sample Data'!L47),'Control Sample Data'!L47&lt;$B48, 'Control Sample Data'!L47&gt;0),'Control Sample Data'!L47,$B48),""))</f>
        <v/>
      </c>
      <c r="M48" s="29" t="str">
        <f>IF('Control Sample Data'!M47="","",IF(SUM('Control Sample Data'!M$2:M$97)&gt;10,IF(AND(ISNUMBER('Control Sample Data'!M47),'Control Sample Data'!M47&lt;$B48, 'Control Sample Data'!M47&gt;0),'Control Sample Data'!M47,$B48),""))</f>
        <v/>
      </c>
      <c r="N48" s="29" t="str">
        <f>IF('Control Sample Data'!N47="","",IF(SUM('Control Sample Data'!N$2:N$97)&gt;10,IF(AND(ISNUMBER('Control Sample Data'!N47),'Control Sample Data'!N47&lt;$B48, 'Control Sample Data'!N47&gt;0),'Control Sample Data'!N47,$B48),""))</f>
        <v/>
      </c>
      <c r="O48" s="29" t="str">
        <f>IF('Control Sample Data'!O47="","",IF(SUM('Control Sample Data'!O$2:O$97)&gt;10,IF(AND(ISNUMBER('Control Sample Data'!O47),'Control Sample Data'!O47&lt;$B48, 'Control Sample Data'!O47&gt;0),'Control Sample Data'!O47,$B48),""))</f>
        <v/>
      </c>
      <c r="Q48" s="4" t="s">
        <v>4777</v>
      </c>
      <c r="R48" s="29">
        <f>IF('Test Sample Data'!D47="","",IF(SUM('Test Sample Data'!D$2:D$97)&gt;10,IF(AND(ISNUMBER('Test Sample Data'!D47),'Test Sample Data'!D47&lt;$B48, 'Test Sample Data'!D47&gt;0),'Test Sample Data'!D47,$B48),""))</f>
        <v>35</v>
      </c>
      <c r="S48" s="29">
        <f>IF('Test Sample Data'!E47="","",IF(SUM('Test Sample Data'!E$2:E$97)&gt;10,IF(AND(ISNUMBER('Test Sample Data'!E47),'Test Sample Data'!E47&lt;$B48, 'Test Sample Data'!E47&gt;0),'Test Sample Data'!E47,$B48),""))</f>
        <v>35</v>
      </c>
      <c r="T48" s="29" t="str">
        <f>IF('Test Sample Data'!F47="","",IF(SUM('Test Sample Data'!F$2:F$97)&gt;10,IF(AND(ISNUMBER('Test Sample Data'!F47),'Test Sample Data'!F47&lt;$B48, 'Test Sample Data'!F47&gt;0),'Test Sample Data'!F47,$B48),""))</f>
        <v/>
      </c>
      <c r="U48" s="29" t="str">
        <f>IF('Test Sample Data'!G47="","",IF(SUM('Test Sample Data'!G$2:G$97)&gt;10,IF(AND(ISNUMBER('Test Sample Data'!G47),'Test Sample Data'!G47&lt;$B48, 'Test Sample Data'!G47&gt;0),'Test Sample Data'!G47,$B48),""))</f>
        <v/>
      </c>
      <c r="V48" s="29" t="str">
        <f>IF('Test Sample Data'!H47="","",IF(SUM('Test Sample Data'!H$2:H$97)&gt;10,IF(AND(ISNUMBER('Test Sample Data'!H47),'Test Sample Data'!H47&lt;$B48, 'Test Sample Data'!H47&gt;0),'Test Sample Data'!H47,$B48),""))</f>
        <v/>
      </c>
      <c r="W48" s="29" t="str">
        <f>IF('Test Sample Data'!I47="","",IF(SUM('Test Sample Data'!I$2:I$97)&gt;10,IF(AND(ISNUMBER('Test Sample Data'!I47),'Test Sample Data'!I47&lt;$B48, 'Test Sample Data'!I47&gt;0),'Test Sample Data'!I47,$B48),""))</f>
        <v/>
      </c>
      <c r="X48" s="29" t="str">
        <f>IF('Test Sample Data'!J47="","",IF(SUM('Test Sample Data'!J$2:J$97)&gt;10,IF(AND(ISNUMBER('Test Sample Data'!J47),'Test Sample Data'!J47&lt;$B48, 'Test Sample Data'!J47&gt;0),'Test Sample Data'!J47,$B48),""))</f>
        <v/>
      </c>
      <c r="Y48" s="29" t="str">
        <f>IF('Test Sample Data'!K47="","",IF(SUM('Test Sample Data'!K$2:K$97)&gt;10,IF(AND(ISNUMBER('Test Sample Data'!K47),'Test Sample Data'!K47&lt;$B48, 'Test Sample Data'!K47&gt;0),'Test Sample Data'!K47,$B48),""))</f>
        <v/>
      </c>
      <c r="Z48" s="29" t="str">
        <f>IF('Test Sample Data'!L47="","",IF(SUM('Test Sample Data'!L$2:L$97)&gt;10,IF(AND(ISNUMBER('Test Sample Data'!L47),'Test Sample Data'!L47&lt;$B48, 'Test Sample Data'!L47&gt;0),'Test Sample Data'!L47,$B48),""))</f>
        <v/>
      </c>
      <c r="AA48" s="29" t="str">
        <f>IF('Test Sample Data'!M47="","",IF(SUM('Test Sample Data'!M$2:M$97)&gt;10,IF(AND(ISNUMBER('Test Sample Data'!M47),'Test Sample Data'!M47&lt;$B48, 'Test Sample Data'!M47&gt;0),'Test Sample Data'!M47,$B48),""))</f>
        <v/>
      </c>
      <c r="AB48" s="29" t="str">
        <f>IF('Test Sample Data'!N47="","",IF(SUM('Test Sample Data'!N$2:N$97)&gt;10,IF(AND(ISNUMBER('Test Sample Data'!N47),'Test Sample Data'!N47&lt;$B48, 'Test Sample Data'!N47&gt;0),'Test Sample Data'!N47,$B48),""))</f>
        <v/>
      </c>
      <c r="AC48" s="29" t="str">
        <f>IF('Test Sample Data'!O47="","",IF(SUM('Test Sample Data'!O$2:O$97)&gt;10,IF(AND(ISNUMBER('Test Sample Data'!O47),'Test Sample Data'!O47&lt;$B48, 'Test Sample Data'!O47&gt;0),'Test Sample Data'!O47,$B48),""))</f>
        <v/>
      </c>
      <c r="AE48" s="4" t="s">
        <v>4777</v>
      </c>
      <c r="AF48" s="4">
        <f t="shared" si="3"/>
        <v>9</v>
      </c>
      <c r="AG48" s="4">
        <f t="shared" si="4"/>
        <v>9</v>
      </c>
      <c r="AH48" s="4" t="str">
        <f t="shared" si="5"/>
        <v/>
      </c>
      <c r="AI48" s="4" t="str">
        <f t="shared" si="6"/>
        <v/>
      </c>
      <c r="AJ48" s="4" t="str">
        <f t="shared" si="7"/>
        <v/>
      </c>
      <c r="AK48" s="4" t="str">
        <f t="shared" si="8"/>
        <v/>
      </c>
      <c r="AL48" s="4" t="str">
        <f t="shared" si="9"/>
        <v/>
      </c>
      <c r="AM48" s="4" t="str">
        <f t="shared" si="10"/>
        <v/>
      </c>
      <c r="AN48" s="4" t="str">
        <f t="shared" si="11"/>
        <v/>
      </c>
      <c r="AO48" s="4" t="str">
        <f t="shared" si="12"/>
        <v/>
      </c>
      <c r="AP48" s="4" t="str">
        <f t="shared" si="13"/>
        <v/>
      </c>
      <c r="AQ48" s="4" t="str">
        <f t="shared" si="14"/>
        <v/>
      </c>
      <c r="AR48" s="4">
        <f t="shared" si="15"/>
        <v>0</v>
      </c>
      <c r="AS48" s="4">
        <f t="shared" si="16"/>
        <v>9</v>
      </c>
      <c r="AU48" s="4" t="s">
        <v>4777</v>
      </c>
      <c r="AV48" s="4">
        <f t="shared" si="17"/>
        <v>8.4699999999999989</v>
      </c>
      <c r="AW48" s="4">
        <f t="shared" si="18"/>
        <v>9</v>
      </c>
      <c r="AX48" s="4" t="str">
        <f t="shared" si="19"/>
        <v/>
      </c>
      <c r="AY48" s="4" t="str">
        <f t="shared" si="20"/>
        <v/>
      </c>
      <c r="AZ48" s="4" t="str">
        <f t="shared" si="21"/>
        <v/>
      </c>
      <c r="BA48" s="4" t="str">
        <f t="shared" si="22"/>
        <v/>
      </c>
      <c r="BB48" s="4" t="str">
        <f t="shared" si="23"/>
        <v/>
      </c>
      <c r="BC48" s="4" t="str">
        <f t="shared" si="24"/>
        <v/>
      </c>
      <c r="BD48" s="4" t="str">
        <f t="shared" si="25"/>
        <v/>
      </c>
      <c r="BE48" s="4" t="str">
        <f t="shared" si="26"/>
        <v/>
      </c>
      <c r="BF48" s="4" t="str">
        <f t="shared" si="27"/>
        <v/>
      </c>
      <c r="BG48" s="4" t="str">
        <f t="shared" si="28"/>
        <v/>
      </c>
      <c r="BI48" s="4" t="s">
        <v>4777</v>
      </c>
      <c r="BJ48" s="4">
        <f t="shared" si="29"/>
        <v>8.4699999999999989</v>
      </c>
      <c r="BK48" s="4">
        <f t="shared" si="30"/>
        <v>9</v>
      </c>
      <c r="BL48" s="4" t="str">
        <f t="shared" si="31"/>
        <v/>
      </c>
      <c r="BM48" s="4" t="str">
        <f t="shared" si="32"/>
        <v/>
      </c>
      <c r="BN48" s="4" t="str">
        <f t="shared" si="33"/>
        <v/>
      </c>
      <c r="BO48" s="4" t="str">
        <f t="shared" si="34"/>
        <v/>
      </c>
      <c r="BP48" s="4" t="str">
        <f t="shared" si="35"/>
        <v/>
      </c>
      <c r="BQ48" s="4" t="str">
        <f t="shared" si="36"/>
        <v/>
      </c>
      <c r="BR48" s="4" t="str">
        <f t="shared" si="37"/>
        <v/>
      </c>
      <c r="BS48" s="4" t="str">
        <f t="shared" si="38"/>
        <v/>
      </c>
      <c r="BT48" s="4" t="str">
        <f t="shared" si="39"/>
        <v/>
      </c>
      <c r="BU48" s="4" t="str">
        <f t="shared" si="40"/>
        <v/>
      </c>
      <c r="BV48" s="4">
        <f t="shared" si="41"/>
        <v>1.1200000000000001</v>
      </c>
      <c r="BW48" s="4">
        <f t="shared" si="42"/>
        <v>8.74</v>
      </c>
      <c r="BY48" s="4" t="s">
        <v>4777</v>
      </c>
      <c r="BZ48" s="4">
        <f t="shared" si="43"/>
        <v>-0.27000000000000135</v>
      </c>
      <c r="CA48" s="4">
        <f t="shared" si="44"/>
        <v>0.25999999999999979</v>
      </c>
      <c r="CB48" s="4" t="str">
        <f t="shared" si="45"/>
        <v/>
      </c>
      <c r="CC48" s="4" t="str">
        <f t="shared" si="46"/>
        <v/>
      </c>
      <c r="CD48" s="4" t="str">
        <f t="shared" si="47"/>
        <v/>
      </c>
      <c r="CE48" s="4" t="str">
        <f t="shared" si="48"/>
        <v/>
      </c>
      <c r="CF48" s="4" t="str">
        <f t="shared" si="49"/>
        <v/>
      </c>
      <c r="CG48" s="4" t="str">
        <f t="shared" si="50"/>
        <v/>
      </c>
      <c r="CH48" s="4" t="str">
        <f t="shared" si="51"/>
        <v/>
      </c>
      <c r="CI48" s="4" t="str">
        <f t="shared" si="52"/>
        <v/>
      </c>
      <c r="CJ48" s="4" t="str">
        <f t="shared" si="53"/>
        <v/>
      </c>
      <c r="CK48" s="4" t="str">
        <f t="shared" si="54"/>
        <v/>
      </c>
      <c r="CM48" s="4" t="s">
        <v>4777</v>
      </c>
      <c r="CN48" s="4" t="str">
        <f>IF(ISNUMBER(BZ48), IF($BV48&gt;VLOOKUP('Gene Table'!$G$2,'Array Content'!$A$2:$B$3,2,FALSE),IF(BZ48&lt;-$BV48,"mutant","WT"),IF(BZ48&lt;-VLOOKUP('Gene Table'!$G$2,'Array Content'!$A$2:$B$3,2,FALSE),"Mutant","WT")),"")</f>
        <v>WT</v>
      </c>
      <c r="CO48" s="4" t="str">
        <f>IF(ISNUMBER(CA48), IF($BV48&gt;VLOOKUP('Gene Table'!$G$2,'Array Content'!$A$2:$B$3,2,FALSE),IF(CA48&lt;-$BV48,"mutant","WT"),IF(CA48&lt;-VLOOKUP('Gene Table'!$G$2,'Array Content'!$A$2:$B$3,2,FALSE),"Mutant","WT")),"")</f>
        <v>WT</v>
      </c>
      <c r="CP48" s="4" t="str">
        <f>IF(ISNUMBER(CB48), IF($BV48&gt;VLOOKUP('Gene Table'!$G$2,'Array Content'!$A$2:$B$3,2,FALSE),IF(CB48&lt;-$BV48,"mutant","WT"),IF(CB48&lt;-VLOOKUP('Gene Table'!$G$2,'Array Content'!$A$2:$B$3,2,FALSE),"Mutant","WT")),"")</f>
        <v/>
      </c>
      <c r="CQ48" s="4" t="str">
        <f>IF(ISNUMBER(CC48), IF($BV48&gt;VLOOKUP('Gene Table'!$G$2,'Array Content'!$A$2:$B$3,2,FALSE),IF(CC48&lt;-$BV48,"mutant","WT"),IF(CC48&lt;-VLOOKUP('Gene Table'!$G$2,'Array Content'!$A$2:$B$3,2,FALSE),"Mutant","WT")),"")</f>
        <v/>
      </c>
      <c r="CR48" s="4" t="str">
        <f>IF(ISNUMBER(CD48), IF($BV48&gt;VLOOKUP('Gene Table'!$G$2,'Array Content'!$A$2:$B$3,2,FALSE),IF(CD48&lt;-$BV48,"mutant","WT"),IF(CD48&lt;-VLOOKUP('Gene Table'!$G$2,'Array Content'!$A$2:$B$3,2,FALSE),"Mutant","WT")),"")</f>
        <v/>
      </c>
      <c r="CS48" s="4" t="str">
        <f>IF(ISNUMBER(CE48), IF($BV48&gt;VLOOKUP('Gene Table'!$G$2,'Array Content'!$A$2:$B$3,2,FALSE),IF(CE48&lt;-$BV48,"mutant","WT"),IF(CE48&lt;-VLOOKUP('Gene Table'!$G$2,'Array Content'!$A$2:$B$3,2,FALSE),"Mutant","WT")),"")</f>
        <v/>
      </c>
      <c r="CT48" s="4" t="str">
        <f>IF(ISNUMBER(CF48), IF($BV48&gt;VLOOKUP('Gene Table'!$G$2,'Array Content'!$A$2:$B$3,2,FALSE),IF(CF48&lt;-$BV48,"mutant","WT"),IF(CF48&lt;-VLOOKUP('Gene Table'!$G$2,'Array Content'!$A$2:$B$3,2,FALSE),"Mutant","WT")),"")</f>
        <v/>
      </c>
      <c r="CU48" s="4" t="str">
        <f>IF(ISNUMBER(CG48), IF($BV48&gt;VLOOKUP('Gene Table'!$G$2,'Array Content'!$A$2:$B$3,2,FALSE),IF(CG48&lt;-$BV48,"mutant","WT"),IF(CG48&lt;-VLOOKUP('Gene Table'!$G$2,'Array Content'!$A$2:$B$3,2,FALSE),"Mutant","WT")),"")</f>
        <v/>
      </c>
      <c r="CV48" s="4" t="str">
        <f>IF(ISNUMBER(CH48), IF($BV48&gt;VLOOKUP('Gene Table'!$G$2,'Array Content'!$A$2:$B$3,2,FALSE),IF(CH48&lt;-$BV48,"mutant","WT"),IF(CH48&lt;-VLOOKUP('Gene Table'!$G$2,'Array Content'!$A$2:$B$3,2,FALSE),"Mutant","WT")),"")</f>
        <v/>
      </c>
      <c r="CW48" s="4" t="str">
        <f>IF(ISNUMBER(CI48), IF($BV48&gt;VLOOKUP('Gene Table'!$G$2,'Array Content'!$A$2:$B$3,2,FALSE),IF(CI48&lt;-$BV48,"mutant","WT"),IF(CI48&lt;-VLOOKUP('Gene Table'!$G$2,'Array Content'!$A$2:$B$3,2,FALSE),"Mutant","WT")),"")</f>
        <v/>
      </c>
      <c r="CX48" s="4" t="str">
        <f>IF(ISNUMBER(CJ48), IF($BV48&gt;VLOOKUP('Gene Table'!$G$2,'Array Content'!$A$2:$B$3,2,FALSE),IF(CJ48&lt;-$BV48,"mutant","WT"),IF(CJ48&lt;-VLOOKUP('Gene Table'!$G$2,'Array Content'!$A$2:$B$3,2,FALSE),"Mutant","WT")),"")</f>
        <v/>
      </c>
      <c r="CY48" s="4" t="str">
        <f>IF(ISNUMBER(CK48), IF($BV48&gt;VLOOKUP('Gene Table'!$G$2,'Array Content'!$A$2:$B$3,2,FALSE),IF(CK48&lt;-$BV48,"mutant","WT"),IF(CK48&lt;-VLOOKUP('Gene Table'!$G$2,'Array Content'!$A$2:$B$3,2,FALSE),"Mutant","WT")),"")</f>
        <v/>
      </c>
      <c r="DA48" s="4" t="s">
        <v>4777</v>
      </c>
      <c r="DB48" s="4">
        <f t="shared" si="55"/>
        <v>-0.53000000000000114</v>
      </c>
      <c r="DC48" s="4">
        <f t="shared" si="56"/>
        <v>0</v>
      </c>
      <c r="DD48" s="4" t="str">
        <f t="shared" si="57"/>
        <v/>
      </c>
      <c r="DE48" s="4" t="str">
        <f t="shared" si="58"/>
        <v/>
      </c>
      <c r="DF48" s="4" t="str">
        <f t="shared" si="59"/>
        <v/>
      </c>
      <c r="DG48" s="4" t="str">
        <f t="shared" si="60"/>
        <v/>
      </c>
      <c r="DH48" s="4" t="str">
        <f t="shared" si="61"/>
        <v/>
      </c>
      <c r="DI48" s="4" t="str">
        <f t="shared" si="62"/>
        <v/>
      </c>
      <c r="DJ48" s="4" t="str">
        <f t="shared" si="63"/>
        <v/>
      </c>
      <c r="DK48" s="4" t="str">
        <f t="shared" si="64"/>
        <v/>
      </c>
      <c r="DL48" s="4" t="str">
        <f t="shared" si="65"/>
        <v/>
      </c>
      <c r="DM48" s="4" t="str">
        <f t="shared" si="66"/>
        <v/>
      </c>
      <c r="DO48" s="4" t="s">
        <v>4777</v>
      </c>
      <c r="DP48" s="4" t="str">
        <f>IF(ISNUMBER(DB48), IF($AR48&gt;VLOOKUP('Gene Table'!$G$2,'Array Content'!$A$2:$B$3,2,FALSE),IF(DB48&lt;-$AR48,"mutant","WT"),IF(DB48&lt;-VLOOKUP('Gene Table'!$G$2,'Array Content'!$A$2:$B$3,2,FALSE),"Mutant","WT")),"")</f>
        <v>WT</v>
      </c>
      <c r="DQ48" s="4" t="str">
        <f>IF(ISNUMBER(DC48), IF($AR48&gt;VLOOKUP('Gene Table'!$G$2,'Array Content'!$A$2:$B$3,2,FALSE),IF(DC48&lt;-$AR48,"mutant","WT"),IF(DC48&lt;-VLOOKUP('Gene Table'!$G$2,'Array Content'!$A$2:$B$3,2,FALSE),"Mutant","WT")),"")</f>
        <v>WT</v>
      </c>
      <c r="DR48" s="4" t="str">
        <f>IF(ISNUMBER(DD48), IF($AR48&gt;VLOOKUP('Gene Table'!$G$2,'Array Content'!$A$2:$B$3,2,FALSE),IF(DD48&lt;-$AR48,"mutant","WT"),IF(DD48&lt;-VLOOKUP('Gene Table'!$G$2,'Array Content'!$A$2:$B$3,2,FALSE),"Mutant","WT")),"")</f>
        <v/>
      </c>
      <c r="DS48" s="4" t="str">
        <f>IF(ISNUMBER(DE48), IF($AR48&gt;VLOOKUP('Gene Table'!$G$2,'Array Content'!$A$2:$B$3,2,FALSE),IF(DE48&lt;-$AR48,"mutant","WT"),IF(DE48&lt;-VLOOKUP('Gene Table'!$G$2,'Array Content'!$A$2:$B$3,2,FALSE),"Mutant","WT")),"")</f>
        <v/>
      </c>
      <c r="DT48" s="4" t="str">
        <f>IF(ISNUMBER(DF48), IF($AR48&gt;VLOOKUP('Gene Table'!$G$2,'Array Content'!$A$2:$B$3,2,FALSE),IF(DF48&lt;-$AR48,"mutant","WT"),IF(DF48&lt;-VLOOKUP('Gene Table'!$G$2,'Array Content'!$A$2:$B$3,2,FALSE),"Mutant","WT")),"")</f>
        <v/>
      </c>
      <c r="DU48" s="4" t="str">
        <f>IF(ISNUMBER(DG48), IF($AR48&gt;VLOOKUP('Gene Table'!$G$2,'Array Content'!$A$2:$B$3,2,FALSE),IF(DG48&lt;-$AR48,"mutant","WT"),IF(DG48&lt;-VLOOKUP('Gene Table'!$G$2,'Array Content'!$A$2:$B$3,2,FALSE),"Mutant","WT")),"")</f>
        <v/>
      </c>
      <c r="DV48" s="4" t="str">
        <f>IF(ISNUMBER(DH48), IF($AR48&gt;VLOOKUP('Gene Table'!$G$2,'Array Content'!$A$2:$B$3,2,FALSE),IF(DH48&lt;-$AR48,"mutant","WT"),IF(DH48&lt;-VLOOKUP('Gene Table'!$G$2,'Array Content'!$A$2:$B$3,2,FALSE),"Mutant","WT")),"")</f>
        <v/>
      </c>
      <c r="DW48" s="4" t="str">
        <f>IF(ISNUMBER(DI48), IF($AR48&gt;VLOOKUP('Gene Table'!$G$2,'Array Content'!$A$2:$B$3,2,FALSE),IF(DI48&lt;-$AR48,"mutant","WT"),IF(DI48&lt;-VLOOKUP('Gene Table'!$G$2,'Array Content'!$A$2:$B$3,2,FALSE),"Mutant","WT")),"")</f>
        <v/>
      </c>
      <c r="DX48" s="4" t="str">
        <f>IF(ISNUMBER(DJ48), IF($AR48&gt;VLOOKUP('Gene Table'!$G$2,'Array Content'!$A$2:$B$3,2,FALSE),IF(DJ48&lt;-$AR48,"mutant","WT"),IF(DJ48&lt;-VLOOKUP('Gene Table'!$G$2,'Array Content'!$A$2:$B$3,2,FALSE),"Mutant","WT")),"")</f>
        <v/>
      </c>
      <c r="DY48" s="4" t="str">
        <f>IF(ISNUMBER(DK48), IF($AR48&gt;VLOOKUP('Gene Table'!$G$2,'Array Content'!$A$2:$B$3,2,FALSE),IF(DK48&lt;-$AR48,"mutant","WT"),IF(DK48&lt;-VLOOKUP('Gene Table'!$G$2,'Array Content'!$A$2:$B$3,2,FALSE),"Mutant","WT")),"")</f>
        <v/>
      </c>
      <c r="DZ48" s="4" t="str">
        <f>IF(ISNUMBER(DL48), IF($AR48&gt;VLOOKUP('Gene Table'!$G$2,'Array Content'!$A$2:$B$3,2,FALSE),IF(DL48&lt;-$AR48,"mutant","WT"),IF(DL48&lt;-VLOOKUP('Gene Table'!$G$2,'Array Content'!$A$2:$B$3,2,FALSE),"Mutant","WT")),"")</f>
        <v/>
      </c>
      <c r="EA48" s="4" t="str">
        <f>IF(ISNUMBER(DM48), IF($AR48&gt;VLOOKUP('Gene Table'!$G$2,'Array Content'!$A$2:$B$3,2,FALSE),IF(DM48&lt;-$AR48,"mutant","WT"),IF(DM48&lt;-VLOOKUP('Gene Table'!$G$2,'Array Content'!$A$2:$B$3,2,FALSE),"Mutant","WT")),"")</f>
        <v/>
      </c>
      <c r="EC48" s="4" t="s">
        <v>4777</v>
      </c>
      <c r="ED48" s="4" t="str">
        <f>IF('Gene Table'!$D48="copy number",D48,"")</f>
        <v/>
      </c>
      <c r="EE48" s="4" t="str">
        <f>IF('Gene Table'!$D48="copy number",E48,"")</f>
        <v/>
      </c>
      <c r="EF48" s="4" t="str">
        <f>IF('Gene Table'!$D48="copy number",F48,"")</f>
        <v/>
      </c>
      <c r="EG48" s="4" t="str">
        <f>IF('Gene Table'!$D48="copy number",G48,"")</f>
        <v/>
      </c>
      <c r="EH48" s="4" t="str">
        <f>IF('Gene Table'!$D48="copy number",H48,"")</f>
        <v/>
      </c>
      <c r="EI48" s="4" t="str">
        <f>IF('Gene Table'!$D48="copy number",I48,"")</f>
        <v/>
      </c>
      <c r="EJ48" s="4" t="str">
        <f>IF('Gene Table'!$D48="copy number",J48,"")</f>
        <v/>
      </c>
      <c r="EK48" s="4" t="str">
        <f>IF('Gene Table'!$D48="copy number",K48,"")</f>
        <v/>
      </c>
      <c r="EL48" s="4" t="str">
        <f>IF('Gene Table'!$D48="copy number",L48,"")</f>
        <v/>
      </c>
      <c r="EM48" s="4" t="str">
        <f>IF('Gene Table'!$D48="copy number",M48,"")</f>
        <v/>
      </c>
      <c r="EN48" s="4" t="str">
        <f>IF('Gene Table'!$D48="copy number",N48,"")</f>
        <v/>
      </c>
      <c r="EO48" s="4" t="str">
        <f>IF('Gene Table'!$D48="copy number",O48,"")</f>
        <v/>
      </c>
      <c r="EQ48" s="4" t="s">
        <v>4777</v>
      </c>
      <c r="ER48" s="4" t="str">
        <f>IF('Gene Table'!$D48="copy number",R48,"")</f>
        <v/>
      </c>
      <c r="ES48" s="4" t="str">
        <f>IF('Gene Table'!$D48="copy number",S48,"")</f>
        <v/>
      </c>
      <c r="ET48" s="4" t="str">
        <f>IF('Gene Table'!$D48="copy number",T48,"")</f>
        <v/>
      </c>
      <c r="EU48" s="4" t="str">
        <f>IF('Gene Table'!$D48="copy number",U48,"")</f>
        <v/>
      </c>
      <c r="EV48" s="4" t="str">
        <f>IF('Gene Table'!$D48="copy number",V48,"")</f>
        <v/>
      </c>
      <c r="EW48" s="4" t="str">
        <f>IF('Gene Table'!$D48="copy number",W48,"")</f>
        <v/>
      </c>
      <c r="EX48" s="4" t="str">
        <f>IF('Gene Table'!$D48="copy number",X48,"")</f>
        <v/>
      </c>
      <c r="EY48" s="4" t="str">
        <f>IF('Gene Table'!$D48="copy number",Y48,"")</f>
        <v/>
      </c>
      <c r="EZ48" s="4" t="str">
        <f>IF('Gene Table'!$D48="copy number",Z48,"")</f>
        <v/>
      </c>
      <c r="FA48" s="4" t="str">
        <f>IF('Gene Table'!$D48="copy number",AA48,"")</f>
        <v/>
      </c>
      <c r="FB48" s="4" t="str">
        <f>IF('Gene Table'!$D48="copy number",AB48,"")</f>
        <v/>
      </c>
      <c r="FC48" s="4" t="str">
        <f>IF('Gene Table'!$D48="copy number",AC48,"")</f>
        <v/>
      </c>
      <c r="FE48" s="4" t="s">
        <v>4777</v>
      </c>
      <c r="FF48" s="4" t="str">
        <f>IF('Gene Table'!$C48="SMPC",D48,"")</f>
        <v/>
      </c>
      <c r="FG48" s="4" t="str">
        <f>IF('Gene Table'!$C48="SMPC",E48,"")</f>
        <v/>
      </c>
      <c r="FH48" s="4" t="str">
        <f>IF('Gene Table'!$C48="SMPC",F48,"")</f>
        <v/>
      </c>
      <c r="FI48" s="4" t="str">
        <f>IF('Gene Table'!$C48="SMPC",G48,"")</f>
        <v/>
      </c>
      <c r="FJ48" s="4" t="str">
        <f>IF('Gene Table'!$C48="SMPC",H48,"")</f>
        <v/>
      </c>
      <c r="FK48" s="4" t="str">
        <f>IF('Gene Table'!$C48="SMPC",I48,"")</f>
        <v/>
      </c>
      <c r="FL48" s="4" t="str">
        <f>IF('Gene Table'!$C48="SMPC",J48,"")</f>
        <v/>
      </c>
      <c r="FM48" s="4" t="str">
        <f>IF('Gene Table'!$C48="SMPC",K48,"")</f>
        <v/>
      </c>
      <c r="FN48" s="4" t="str">
        <f>IF('Gene Table'!$C48="SMPC",L48,"")</f>
        <v/>
      </c>
      <c r="FO48" s="4" t="str">
        <f>IF('Gene Table'!$C48="SMPC",M48,"")</f>
        <v/>
      </c>
      <c r="FP48" s="4" t="str">
        <f>IF('Gene Table'!$C48="SMPC",N48,"")</f>
        <v/>
      </c>
      <c r="FQ48" s="4" t="str">
        <f>IF('Gene Table'!$C48="SMPC",O48,"")</f>
        <v/>
      </c>
      <c r="FS48" s="4" t="s">
        <v>4777</v>
      </c>
      <c r="FT48" s="4" t="str">
        <f>IF('Gene Table'!$C48="SMPC",R48,"")</f>
        <v/>
      </c>
      <c r="FU48" s="4" t="str">
        <f>IF('Gene Table'!$C48="SMPC",S48,"")</f>
        <v/>
      </c>
      <c r="FV48" s="4" t="str">
        <f>IF('Gene Table'!$C48="SMPC",T48,"")</f>
        <v/>
      </c>
      <c r="FW48" s="4" t="str">
        <f>IF('Gene Table'!$C48="SMPC",U48,"")</f>
        <v/>
      </c>
      <c r="FX48" s="4" t="str">
        <f>IF('Gene Table'!$C48="SMPC",V48,"")</f>
        <v/>
      </c>
      <c r="FY48" s="4" t="str">
        <f>IF('Gene Table'!$C48="SMPC",W48,"")</f>
        <v/>
      </c>
      <c r="FZ48" s="4" t="str">
        <f>IF('Gene Table'!$C48="SMPC",X48,"")</f>
        <v/>
      </c>
      <c r="GA48" s="4" t="str">
        <f>IF('Gene Table'!$C48="SMPC",Y48,"")</f>
        <v/>
      </c>
      <c r="GB48" s="4" t="str">
        <f>IF('Gene Table'!$C48="SMPC",Z48,"")</f>
        <v/>
      </c>
      <c r="GC48" s="4" t="str">
        <f>IF('Gene Table'!$C48="SMPC",AA48,"")</f>
        <v/>
      </c>
      <c r="GD48" s="4" t="str">
        <f>IF('Gene Table'!$C48="SMPC",AB48,"")</f>
        <v/>
      </c>
      <c r="GE48" s="4" t="str">
        <f>IF('Gene Table'!$C48="SMPC",AC48,"")</f>
        <v/>
      </c>
    </row>
    <row r="49" spans="1:187" ht="15" customHeight="1" x14ac:dyDescent="0.25">
      <c r="A49" s="4" t="str">
        <f>'Gene Table'!C49&amp;":"&amp;'Gene Table'!D49</f>
        <v>APC:c.4390G&gt;T</v>
      </c>
      <c r="B49" s="4">
        <f>IF('Gene Table'!$G$5="NO",IF(ISNUMBER(MATCH('Gene Table'!E49,'Array Content'!$M$2:$M$941,0)),VLOOKUP('Gene Table'!E49,'Array Content'!$M$2:$O$941,2,FALSE),35),IF('Gene Table'!$G$5="YES",IF(ISNUMBER(MATCH('Gene Table'!E49,'Array Content'!$M$2:$M$941,0)),VLOOKUP('Gene Table'!E49,'Array Content'!$M$2:$O$941,3,FALSE),35),"OOPS"))</f>
        <v>37</v>
      </c>
      <c r="C49" s="4" t="s">
        <v>4778</v>
      </c>
      <c r="D49" s="29">
        <f>IF('Control Sample Data'!D48="","",IF(SUM('Control Sample Data'!D$2:D$97)&gt;10,IF(AND(ISNUMBER('Control Sample Data'!D48),'Control Sample Data'!D48&lt;$B49, 'Control Sample Data'!D48&gt;0),'Control Sample Data'!D48,$B49),""))</f>
        <v>35</v>
      </c>
      <c r="E49" s="29">
        <f>IF('Control Sample Data'!E48="","",IF(SUM('Control Sample Data'!E$2:E$97)&gt;10,IF(AND(ISNUMBER('Control Sample Data'!E48),'Control Sample Data'!E48&lt;$B49, 'Control Sample Data'!E48&gt;0),'Control Sample Data'!E48,$B49),""))</f>
        <v>35</v>
      </c>
      <c r="F49" s="29" t="str">
        <f>IF('Control Sample Data'!F48="","",IF(SUM('Control Sample Data'!F$2:F$97)&gt;10,IF(AND(ISNUMBER('Control Sample Data'!F48),'Control Sample Data'!F48&lt;$B49, 'Control Sample Data'!F48&gt;0),'Control Sample Data'!F48,$B49),""))</f>
        <v/>
      </c>
      <c r="G49" s="29" t="str">
        <f>IF('Control Sample Data'!G48="","",IF(SUM('Control Sample Data'!G$2:G$97)&gt;10,IF(AND(ISNUMBER('Control Sample Data'!G48),'Control Sample Data'!G48&lt;$B49, 'Control Sample Data'!G48&gt;0),'Control Sample Data'!G48,$B49),""))</f>
        <v/>
      </c>
      <c r="H49" s="29" t="str">
        <f>IF('Control Sample Data'!H48="","",IF(SUM('Control Sample Data'!H$2:H$97)&gt;10,IF(AND(ISNUMBER('Control Sample Data'!H48),'Control Sample Data'!H48&lt;$B49, 'Control Sample Data'!H48&gt;0),'Control Sample Data'!H48,$B49),""))</f>
        <v/>
      </c>
      <c r="I49" s="29" t="str">
        <f>IF('Control Sample Data'!I48="","",IF(SUM('Control Sample Data'!I$2:I$97)&gt;10,IF(AND(ISNUMBER('Control Sample Data'!I48),'Control Sample Data'!I48&lt;$B49, 'Control Sample Data'!I48&gt;0),'Control Sample Data'!I48,$B49),""))</f>
        <v/>
      </c>
      <c r="J49" s="29" t="str">
        <f>IF('Control Sample Data'!J48="","",IF(SUM('Control Sample Data'!J$2:J$97)&gt;10,IF(AND(ISNUMBER('Control Sample Data'!J48),'Control Sample Data'!J48&lt;$B49, 'Control Sample Data'!J48&gt;0),'Control Sample Data'!J48,$B49),""))</f>
        <v/>
      </c>
      <c r="K49" s="29" t="str">
        <f>IF('Control Sample Data'!K48="","",IF(SUM('Control Sample Data'!K$2:K$97)&gt;10,IF(AND(ISNUMBER('Control Sample Data'!K48),'Control Sample Data'!K48&lt;$B49, 'Control Sample Data'!K48&gt;0),'Control Sample Data'!K48,$B49),""))</f>
        <v/>
      </c>
      <c r="L49" s="29" t="str">
        <f>IF('Control Sample Data'!L48="","",IF(SUM('Control Sample Data'!L$2:L$97)&gt;10,IF(AND(ISNUMBER('Control Sample Data'!L48),'Control Sample Data'!L48&lt;$B49, 'Control Sample Data'!L48&gt;0),'Control Sample Data'!L48,$B49),""))</f>
        <v/>
      </c>
      <c r="M49" s="29" t="str">
        <f>IF('Control Sample Data'!M48="","",IF(SUM('Control Sample Data'!M$2:M$97)&gt;10,IF(AND(ISNUMBER('Control Sample Data'!M48),'Control Sample Data'!M48&lt;$B49, 'Control Sample Data'!M48&gt;0),'Control Sample Data'!M48,$B49),""))</f>
        <v/>
      </c>
      <c r="N49" s="29" t="str">
        <f>IF('Control Sample Data'!N48="","",IF(SUM('Control Sample Data'!N$2:N$97)&gt;10,IF(AND(ISNUMBER('Control Sample Data'!N48),'Control Sample Data'!N48&lt;$B49, 'Control Sample Data'!N48&gt;0),'Control Sample Data'!N48,$B49),""))</f>
        <v/>
      </c>
      <c r="O49" s="29" t="str">
        <f>IF('Control Sample Data'!O48="","",IF(SUM('Control Sample Data'!O$2:O$97)&gt;10,IF(AND(ISNUMBER('Control Sample Data'!O48),'Control Sample Data'!O48&lt;$B49, 'Control Sample Data'!O48&gt;0),'Control Sample Data'!O48,$B49),""))</f>
        <v/>
      </c>
      <c r="Q49" s="4" t="s">
        <v>4778</v>
      </c>
      <c r="R49" s="29">
        <f>IF('Test Sample Data'!D48="","",IF(SUM('Test Sample Data'!D$2:D$97)&gt;10,IF(AND(ISNUMBER('Test Sample Data'!D48),'Test Sample Data'!D48&lt;$B49, 'Test Sample Data'!D48&gt;0),'Test Sample Data'!D48,$B49),""))</f>
        <v>35</v>
      </c>
      <c r="S49" s="29">
        <f>IF('Test Sample Data'!E48="","",IF(SUM('Test Sample Data'!E$2:E$97)&gt;10,IF(AND(ISNUMBER('Test Sample Data'!E48),'Test Sample Data'!E48&lt;$B49, 'Test Sample Data'!E48&gt;0),'Test Sample Data'!E48,$B49),""))</f>
        <v>35</v>
      </c>
      <c r="T49" s="29" t="str">
        <f>IF('Test Sample Data'!F48="","",IF(SUM('Test Sample Data'!F$2:F$97)&gt;10,IF(AND(ISNUMBER('Test Sample Data'!F48),'Test Sample Data'!F48&lt;$B49, 'Test Sample Data'!F48&gt;0),'Test Sample Data'!F48,$B49),""))</f>
        <v/>
      </c>
      <c r="U49" s="29" t="str">
        <f>IF('Test Sample Data'!G48="","",IF(SUM('Test Sample Data'!G$2:G$97)&gt;10,IF(AND(ISNUMBER('Test Sample Data'!G48),'Test Sample Data'!G48&lt;$B49, 'Test Sample Data'!G48&gt;0),'Test Sample Data'!G48,$B49),""))</f>
        <v/>
      </c>
      <c r="V49" s="29" t="str">
        <f>IF('Test Sample Data'!H48="","",IF(SUM('Test Sample Data'!H$2:H$97)&gt;10,IF(AND(ISNUMBER('Test Sample Data'!H48),'Test Sample Data'!H48&lt;$B49, 'Test Sample Data'!H48&gt;0),'Test Sample Data'!H48,$B49),""))</f>
        <v/>
      </c>
      <c r="W49" s="29" t="str">
        <f>IF('Test Sample Data'!I48="","",IF(SUM('Test Sample Data'!I$2:I$97)&gt;10,IF(AND(ISNUMBER('Test Sample Data'!I48),'Test Sample Data'!I48&lt;$B49, 'Test Sample Data'!I48&gt;0),'Test Sample Data'!I48,$B49),""))</f>
        <v/>
      </c>
      <c r="X49" s="29" t="str">
        <f>IF('Test Sample Data'!J48="","",IF(SUM('Test Sample Data'!J$2:J$97)&gt;10,IF(AND(ISNUMBER('Test Sample Data'!J48),'Test Sample Data'!J48&lt;$B49, 'Test Sample Data'!J48&gt;0),'Test Sample Data'!J48,$B49),""))</f>
        <v/>
      </c>
      <c r="Y49" s="29" t="str">
        <f>IF('Test Sample Data'!K48="","",IF(SUM('Test Sample Data'!K$2:K$97)&gt;10,IF(AND(ISNUMBER('Test Sample Data'!K48),'Test Sample Data'!K48&lt;$B49, 'Test Sample Data'!K48&gt;0),'Test Sample Data'!K48,$B49),""))</f>
        <v/>
      </c>
      <c r="Z49" s="29" t="str">
        <f>IF('Test Sample Data'!L48="","",IF(SUM('Test Sample Data'!L$2:L$97)&gt;10,IF(AND(ISNUMBER('Test Sample Data'!L48),'Test Sample Data'!L48&lt;$B49, 'Test Sample Data'!L48&gt;0),'Test Sample Data'!L48,$B49),""))</f>
        <v/>
      </c>
      <c r="AA49" s="29" t="str">
        <f>IF('Test Sample Data'!M48="","",IF(SUM('Test Sample Data'!M$2:M$97)&gt;10,IF(AND(ISNUMBER('Test Sample Data'!M48),'Test Sample Data'!M48&lt;$B49, 'Test Sample Data'!M48&gt;0),'Test Sample Data'!M48,$B49),""))</f>
        <v/>
      </c>
      <c r="AB49" s="29" t="str">
        <f>IF('Test Sample Data'!N48="","",IF(SUM('Test Sample Data'!N$2:N$97)&gt;10,IF(AND(ISNUMBER('Test Sample Data'!N48),'Test Sample Data'!N48&lt;$B49, 'Test Sample Data'!N48&gt;0),'Test Sample Data'!N48,$B49),""))</f>
        <v/>
      </c>
      <c r="AC49" s="29" t="str">
        <f>IF('Test Sample Data'!O48="","",IF(SUM('Test Sample Data'!O$2:O$97)&gt;10,IF(AND(ISNUMBER('Test Sample Data'!O48),'Test Sample Data'!O48&lt;$B49, 'Test Sample Data'!O48&gt;0),'Test Sample Data'!O48,$B49),""))</f>
        <v/>
      </c>
      <c r="AE49" s="4" t="s">
        <v>4778</v>
      </c>
      <c r="AF49" s="4">
        <f t="shared" si="3"/>
        <v>9</v>
      </c>
      <c r="AG49" s="4">
        <f t="shared" si="4"/>
        <v>9</v>
      </c>
      <c r="AH49" s="4" t="str">
        <f t="shared" si="5"/>
        <v/>
      </c>
      <c r="AI49" s="4" t="str">
        <f t="shared" si="6"/>
        <v/>
      </c>
      <c r="AJ49" s="4" t="str">
        <f t="shared" si="7"/>
        <v/>
      </c>
      <c r="AK49" s="4" t="str">
        <f t="shared" si="8"/>
        <v/>
      </c>
      <c r="AL49" s="4" t="str">
        <f t="shared" si="9"/>
        <v/>
      </c>
      <c r="AM49" s="4" t="str">
        <f t="shared" si="10"/>
        <v/>
      </c>
      <c r="AN49" s="4" t="str">
        <f t="shared" si="11"/>
        <v/>
      </c>
      <c r="AO49" s="4" t="str">
        <f t="shared" si="12"/>
        <v/>
      </c>
      <c r="AP49" s="4" t="str">
        <f t="shared" si="13"/>
        <v/>
      </c>
      <c r="AQ49" s="4" t="str">
        <f t="shared" si="14"/>
        <v/>
      </c>
      <c r="AR49" s="4">
        <f t="shared" si="15"/>
        <v>0</v>
      </c>
      <c r="AS49" s="4">
        <f t="shared" si="16"/>
        <v>9</v>
      </c>
      <c r="AU49" s="4" t="s">
        <v>4778</v>
      </c>
      <c r="AV49" s="4">
        <f t="shared" si="17"/>
        <v>8.4699999999999989</v>
      </c>
      <c r="AW49" s="4">
        <f t="shared" si="18"/>
        <v>9</v>
      </c>
      <c r="AX49" s="4" t="str">
        <f t="shared" si="19"/>
        <v/>
      </c>
      <c r="AY49" s="4" t="str">
        <f t="shared" si="20"/>
        <v/>
      </c>
      <c r="AZ49" s="4" t="str">
        <f t="shared" si="21"/>
        <v/>
      </c>
      <c r="BA49" s="4" t="str">
        <f t="shared" si="22"/>
        <v/>
      </c>
      <c r="BB49" s="4" t="str">
        <f t="shared" si="23"/>
        <v/>
      </c>
      <c r="BC49" s="4" t="str">
        <f t="shared" si="24"/>
        <v/>
      </c>
      <c r="BD49" s="4" t="str">
        <f t="shared" si="25"/>
        <v/>
      </c>
      <c r="BE49" s="4" t="str">
        <f t="shared" si="26"/>
        <v/>
      </c>
      <c r="BF49" s="4" t="str">
        <f t="shared" si="27"/>
        <v/>
      </c>
      <c r="BG49" s="4" t="str">
        <f t="shared" si="28"/>
        <v/>
      </c>
      <c r="BI49" s="4" t="s">
        <v>4778</v>
      </c>
      <c r="BJ49" s="4">
        <f t="shared" si="29"/>
        <v>8.4699999999999989</v>
      </c>
      <c r="BK49" s="4">
        <f t="shared" si="30"/>
        <v>9</v>
      </c>
      <c r="BL49" s="4" t="str">
        <f t="shared" si="31"/>
        <v/>
      </c>
      <c r="BM49" s="4" t="str">
        <f t="shared" si="32"/>
        <v/>
      </c>
      <c r="BN49" s="4" t="str">
        <f t="shared" si="33"/>
        <v/>
      </c>
      <c r="BO49" s="4" t="str">
        <f t="shared" si="34"/>
        <v/>
      </c>
      <c r="BP49" s="4" t="str">
        <f t="shared" si="35"/>
        <v/>
      </c>
      <c r="BQ49" s="4" t="str">
        <f t="shared" si="36"/>
        <v/>
      </c>
      <c r="BR49" s="4" t="str">
        <f t="shared" si="37"/>
        <v/>
      </c>
      <c r="BS49" s="4" t="str">
        <f t="shared" si="38"/>
        <v/>
      </c>
      <c r="BT49" s="4" t="str">
        <f t="shared" si="39"/>
        <v/>
      </c>
      <c r="BU49" s="4" t="str">
        <f t="shared" si="40"/>
        <v/>
      </c>
      <c r="BV49" s="4">
        <f t="shared" si="41"/>
        <v>1.1200000000000001</v>
      </c>
      <c r="BW49" s="4">
        <f t="shared" si="42"/>
        <v>8.74</v>
      </c>
      <c r="BY49" s="4" t="s">
        <v>4778</v>
      </c>
      <c r="BZ49" s="4">
        <f t="shared" si="43"/>
        <v>-0.27000000000000135</v>
      </c>
      <c r="CA49" s="4">
        <f t="shared" si="44"/>
        <v>0.25999999999999979</v>
      </c>
      <c r="CB49" s="4" t="str">
        <f t="shared" si="45"/>
        <v/>
      </c>
      <c r="CC49" s="4" t="str">
        <f t="shared" si="46"/>
        <v/>
      </c>
      <c r="CD49" s="4" t="str">
        <f t="shared" si="47"/>
        <v/>
      </c>
      <c r="CE49" s="4" t="str">
        <f t="shared" si="48"/>
        <v/>
      </c>
      <c r="CF49" s="4" t="str">
        <f t="shared" si="49"/>
        <v/>
      </c>
      <c r="CG49" s="4" t="str">
        <f t="shared" si="50"/>
        <v/>
      </c>
      <c r="CH49" s="4" t="str">
        <f t="shared" si="51"/>
        <v/>
      </c>
      <c r="CI49" s="4" t="str">
        <f t="shared" si="52"/>
        <v/>
      </c>
      <c r="CJ49" s="4" t="str">
        <f t="shared" si="53"/>
        <v/>
      </c>
      <c r="CK49" s="4" t="str">
        <f t="shared" si="54"/>
        <v/>
      </c>
      <c r="CM49" s="4" t="s">
        <v>4778</v>
      </c>
      <c r="CN49" s="4" t="str">
        <f>IF(ISNUMBER(BZ49), IF($BV49&gt;VLOOKUP('Gene Table'!$G$2,'Array Content'!$A$2:$B$3,2,FALSE),IF(BZ49&lt;-$BV49,"mutant","WT"),IF(BZ49&lt;-VLOOKUP('Gene Table'!$G$2,'Array Content'!$A$2:$B$3,2,FALSE),"Mutant","WT")),"")</f>
        <v>WT</v>
      </c>
      <c r="CO49" s="4" t="str">
        <f>IF(ISNUMBER(CA49), IF($BV49&gt;VLOOKUP('Gene Table'!$G$2,'Array Content'!$A$2:$B$3,2,FALSE),IF(CA49&lt;-$BV49,"mutant","WT"),IF(CA49&lt;-VLOOKUP('Gene Table'!$G$2,'Array Content'!$A$2:$B$3,2,FALSE),"Mutant","WT")),"")</f>
        <v>WT</v>
      </c>
      <c r="CP49" s="4" t="str">
        <f>IF(ISNUMBER(CB49), IF($BV49&gt;VLOOKUP('Gene Table'!$G$2,'Array Content'!$A$2:$B$3,2,FALSE),IF(CB49&lt;-$BV49,"mutant","WT"),IF(CB49&lt;-VLOOKUP('Gene Table'!$G$2,'Array Content'!$A$2:$B$3,2,FALSE),"Mutant","WT")),"")</f>
        <v/>
      </c>
      <c r="CQ49" s="4" t="str">
        <f>IF(ISNUMBER(CC49), IF($BV49&gt;VLOOKUP('Gene Table'!$G$2,'Array Content'!$A$2:$B$3,2,FALSE),IF(CC49&lt;-$BV49,"mutant","WT"),IF(CC49&lt;-VLOOKUP('Gene Table'!$G$2,'Array Content'!$A$2:$B$3,2,FALSE),"Mutant","WT")),"")</f>
        <v/>
      </c>
      <c r="CR49" s="4" t="str">
        <f>IF(ISNUMBER(CD49), IF($BV49&gt;VLOOKUP('Gene Table'!$G$2,'Array Content'!$A$2:$B$3,2,FALSE),IF(CD49&lt;-$BV49,"mutant","WT"),IF(CD49&lt;-VLOOKUP('Gene Table'!$G$2,'Array Content'!$A$2:$B$3,2,FALSE),"Mutant","WT")),"")</f>
        <v/>
      </c>
      <c r="CS49" s="4" t="str">
        <f>IF(ISNUMBER(CE49), IF($BV49&gt;VLOOKUP('Gene Table'!$G$2,'Array Content'!$A$2:$B$3,2,FALSE),IF(CE49&lt;-$BV49,"mutant","WT"),IF(CE49&lt;-VLOOKUP('Gene Table'!$G$2,'Array Content'!$A$2:$B$3,2,FALSE),"Mutant","WT")),"")</f>
        <v/>
      </c>
      <c r="CT49" s="4" t="str">
        <f>IF(ISNUMBER(CF49), IF($BV49&gt;VLOOKUP('Gene Table'!$G$2,'Array Content'!$A$2:$B$3,2,FALSE),IF(CF49&lt;-$BV49,"mutant","WT"),IF(CF49&lt;-VLOOKUP('Gene Table'!$G$2,'Array Content'!$A$2:$B$3,2,FALSE),"Mutant","WT")),"")</f>
        <v/>
      </c>
      <c r="CU49" s="4" t="str">
        <f>IF(ISNUMBER(CG49), IF($BV49&gt;VLOOKUP('Gene Table'!$G$2,'Array Content'!$A$2:$B$3,2,FALSE),IF(CG49&lt;-$BV49,"mutant","WT"),IF(CG49&lt;-VLOOKUP('Gene Table'!$G$2,'Array Content'!$A$2:$B$3,2,FALSE),"Mutant","WT")),"")</f>
        <v/>
      </c>
      <c r="CV49" s="4" t="str">
        <f>IF(ISNUMBER(CH49), IF($BV49&gt;VLOOKUP('Gene Table'!$G$2,'Array Content'!$A$2:$B$3,2,FALSE),IF(CH49&lt;-$BV49,"mutant","WT"),IF(CH49&lt;-VLOOKUP('Gene Table'!$G$2,'Array Content'!$A$2:$B$3,2,FALSE),"Mutant","WT")),"")</f>
        <v/>
      </c>
      <c r="CW49" s="4" t="str">
        <f>IF(ISNUMBER(CI49), IF($BV49&gt;VLOOKUP('Gene Table'!$G$2,'Array Content'!$A$2:$B$3,2,FALSE),IF(CI49&lt;-$BV49,"mutant","WT"),IF(CI49&lt;-VLOOKUP('Gene Table'!$G$2,'Array Content'!$A$2:$B$3,2,FALSE),"Mutant","WT")),"")</f>
        <v/>
      </c>
      <c r="CX49" s="4" t="str">
        <f>IF(ISNUMBER(CJ49), IF($BV49&gt;VLOOKUP('Gene Table'!$G$2,'Array Content'!$A$2:$B$3,2,FALSE),IF(CJ49&lt;-$BV49,"mutant","WT"),IF(CJ49&lt;-VLOOKUP('Gene Table'!$G$2,'Array Content'!$A$2:$B$3,2,FALSE),"Mutant","WT")),"")</f>
        <v/>
      </c>
      <c r="CY49" s="4" t="str">
        <f>IF(ISNUMBER(CK49), IF($BV49&gt;VLOOKUP('Gene Table'!$G$2,'Array Content'!$A$2:$B$3,2,FALSE),IF(CK49&lt;-$BV49,"mutant","WT"),IF(CK49&lt;-VLOOKUP('Gene Table'!$G$2,'Array Content'!$A$2:$B$3,2,FALSE),"Mutant","WT")),"")</f>
        <v/>
      </c>
      <c r="DA49" s="4" t="s">
        <v>4778</v>
      </c>
      <c r="DB49" s="4">
        <f t="shared" si="55"/>
        <v>-0.53000000000000114</v>
      </c>
      <c r="DC49" s="4">
        <f t="shared" si="56"/>
        <v>0</v>
      </c>
      <c r="DD49" s="4" t="str">
        <f t="shared" si="57"/>
        <v/>
      </c>
      <c r="DE49" s="4" t="str">
        <f t="shared" si="58"/>
        <v/>
      </c>
      <c r="DF49" s="4" t="str">
        <f t="shared" si="59"/>
        <v/>
      </c>
      <c r="DG49" s="4" t="str">
        <f t="shared" si="60"/>
        <v/>
      </c>
      <c r="DH49" s="4" t="str">
        <f t="shared" si="61"/>
        <v/>
      </c>
      <c r="DI49" s="4" t="str">
        <f t="shared" si="62"/>
        <v/>
      </c>
      <c r="DJ49" s="4" t="str">
        <f t="shared" si="63"/>
        <v/>
      </c>
      <c r="DK49" s="4" t="str">
        <f t="shared" si="64"/>
        <v/>
      </c>
      <c r="DL49" s="4" t="str">
        <f t="shared" si="65"/>
        <v/>
      </c>
      <c r="DM49" s="4" t="str">
        <f t="shared" si="66"/>
        <v/>
      </c>
      <c r="DO49" s="4" t="s">
        <v>4778</v>
      </c>
      <c r="DP49" s="4" t="str">
        <f>IF(ISNUMBER(DB49), IF($AR49&gt;VLOOKUP('Gene Table'!$G$2,'Array Content'!$A$2:$B$3,2,FALSE),IF(DB49&lt;-$AR49,"mutant","WT"),IF(DB49&lt;-VLOOKUP('Gene Table'!$G$2,'Array Content'!$A$2:$B$3,2,FALSE),"Mutant","WT")),"")</f>
        <v>WT</v>
      </c>
      <c r="DQ49" s="4" t="str">
        <f>IF(ISNUMBER(DC49), IF($AR49&gt;VLOOKUP('Gene Table'!$G$2,'Array Content'!$A$2:$B$3,2,FALSE),IF(DC49&lt;-$AR49,"mutant","WT"),IF(DC49&lt;-VLOOKUP('Gene Table'!$G$2,'Array Content'!$A$2:$B$3,2,FALSE),"Mutant","WT")),"")</f>
        <v>WT</v>
      </c>
      <c r="DR49" s="4" t="str">
        <f>IF(ISNUMBER(DD49), IF($AR49&gt;VLOOKUP('Gene Table'!$G$2,'Array Content'!$A$2:$B$3,2,FALSE),IF(DD49&lt;-$AR49,"mutant","WT"),IF(DD49&lt;-VLOOKUP('Gene Table'!$G$2,'Array Content'!$A$2:$B$3,2,FALSE),"Mutant","WT")),"")</f>
        <v/>
      </c>
      <c r="DS49" s="4" t="str">
        <f>IF(ISNUMBER(DE49), IF($AR49&gt;VLOOKUP('Gene Table'!$G$2,'Array Content'!$A$2:$B$3,2,FALSE),IF(DE49&lt;-$AR49,"mutant","WT"),IF(DE49&lt;-VLOOKUP('Gene Table'!$G$2,'Array Content'!$A$2:$B$3,2,FALSE),"Mutant","WT")),"")</f>
        <v/>
      </c>
      <c r="DT49" s="4" t="str">
        <f>IF(ISNUMBER(DF49), IF($AR49&gt;VLOOKUP('Gene Table'!$G$2,'Array Content'!$A$2:$B$3,2,FALSE),IF(DF49&lt;-$AR49,"mutant","WT"),IF(DF49&lt;-VLOOKUP('Gene Table'!$G$2,'Array Content'!$A$2:$B$3,2,FALSE),"Mutant","WT")),"")</f>
        <v/>
      </c>
      <c r="DU49" s="4" t="str">
        <f>IF(ISNUMBER(DG49), IF($AR49&gt;VLOOKUP('Gene Table'!$G$2,'Array Content'!$A$2:$B$3,2,FALSE),IF(DG49&lt;-$AR49,"mutant","WT"),IF(DG49&lt;-VLOOKUP('Gene Table'!$G$2,'Array Content'!$A$2:$B$3,2,FALSE),"Mutant","WT")),"")</f>
        <v/>
      </c>
      <c r="DV49" s="4" t="str">
        <f>IF(ISNUMBER(DH49), IF($AR49&gt;VLOOKUP('Gene Table'!$G$2,'Array Content'!$A$2:$B$3,2,FALSE),IF(DH49&lt;-$AR49,"mutant","WT"),IF(DH49&lt;-VLOOKUP('Gene Table'!$G$2,'Array Content'!$A$2:$B$3,2,FALSE),"Mutant","WT")),"")</f>
        <v/>
      </c>
      <c r="DW49" s="4" t="str">
        <f>IF(ISNUMBER(DI49), IF($AR49&gt;VLOOKUP('Gene Table'!$G$2,'Array Content'!$A$2:$B$3,2,FALSE),IF(DI49&lt;-$AR49,"mutant","WT"),IF(DI49&lt;-VLOOKUP('Gene Table'!$G$2,'Array Content'!$A$2:$B$3,2,FALSE),"Mutant","WT")),"")</f>
        <v/>
      </c>
      <c r="DX49" s="4" t="str">
        <f>IF(ISNUMBER(DJ49), IF($AR49&gt;VLOOKUP('Gene Table'!$G$2,'Array Content'!$A$2:$B$3,2,FALSE),IF(DJ49&lt;-$AR49,"mutant","WT"),IF(DJ49&lt;-VLOOKUP('Gene Table'!$G$2,'Array Content'!$A$2:$B$3,2,FALSE),"Mutant","WT")),"")</f>
        <v/>
      </c>
      <c r="DY49" s="4" t="str">
        <f>IF(ISNUMBER(DK49), IF($AR49&gt;VLOOKUP('Gene Table'!$G$2,'Array Content'!$A$2:$B$3,2,FALSE),IF(DK49&lt;-$AR49,"mutant","WT"),IF(DK49&lt;-VLOOKUP('Gene Table'!$G$2,'Array Content'!$A$2:$B$3,2,FALSE),"Mutant","WT")),"")</f>
        <v/>
      </c>
      <c r="DZ49" s="4" t="str">
        <f>IF(ISNUMBER(DL49), IF($AR49&gt;VLOOKUP('Gene Table'!$G$2,'Array Content'!$A$2:$B$3,2,FALSE),IF(DL49&lt;-$AR49,"mutant","WT"),IF(DL49&lt;-VLOOKUP('Gene Table'!$G$2,'Array Content'!$A$2:$B$3,2,FALSE),"Mutant","WT")),"")</f>
        <v/>
      </c>
      <c r="EA49" s="4" t="str">
        <f>IF(ISNUMBER(DM49), IF($AR49&gt;VLOOKUP('Gene Table'!$G$2,'Array Content'!$A$2:$B$3,2,FALSE),IF(DM49&lt;-$AR49,"mutant","WT"),IF(DM49&lt;-VLOOKUP('Gene Table'!$G$2,'Array Content'!$A$2:$B$3,2,FALSE),"Mutant","WT")),"")</f>
        <v/>
      </c>
      <c r="EC49" s="4" t="s">
        <v>4778</v>
      </c>
      <c r="ED49" s="4" t="str">
        <f>IF('Gene Table'!$D49="copy number",D49,"")</f>
        <v/>
      </c>
      <c r="EE49" s="4" t="str">
        <f>IF('Gene Table'!$D49="copy number",E49,"")</f>
        <v/>
      </c>
      <c r="EF49" s="4" t="str">
        <f>IF('Gene Table'!$D49="copy number",F49,"")</f>
        <v/>
      </c>
      <c r="EG49" s="4" t="str">
        <f>IF('Gene Table'!$D49="copy number",G49,"")</f>
        <v/>
      </c>
      <c r="EH49" s="4" t="str">
        <f>IF('Gene Table'!$D49="copy number",H49,"")</f>
        <v/>
      </c>
      <c r="EI49" s="4" t="str">
        <f>IF('Gene Table'!$D49="copy number",I49,"")</f>
        <v/>
      </c>
      <c r="EJ49" s="4" t="str">
        <f>IF('Gene Table'!$D49="copy number",J49,"")</f>
        <v/>
      </c>
      <c r="EK49" s="4" t="str">
        <f>IF('Gene Table'!$D49="copy number",K49,"")</f>
        <v/>
      </c>
      <c r="EL49" s="4" t="str">
        <f>IF('Gene Table'!$D49="copy number",L49,"")</f>
        <v/>
      </c>
      <c r="EM49" s="4" t="str">
        <f>IF('Gene Table'!$D49="copy number",M49,"")</f>
        <v/>
      </c>
      <c r="EN49" s="4" t="str">
        <f>IF('Gene Table'!$D49="copy number",N49,"")</f>
        <v/>
      </c>
      <c r="EO49" s="4" t="str">
        <f>IF('Gene Table'!$D49="copy number",O49,"")</f>
        <v/>
      </c>
      <c r="EQ49" s="4" t="s">
        <v>4778</v>
      </c>
      <c r="ER49" s="4" t="str">
        <f>IF('Gene Table'!$D49="copy number",R49,"")</f>
        <v/>
      </c>
      <c r="ES49" s="4" t="str">
        <f>IF('Gene Table'!$D49="copy number",S49,"")</f>
        <v/>
      </c>
      <c r="ET49" s="4" t="str">
        <f>IF('Gene Table'!$D49="copy number",T49,"")</f>
        <v/>
      </c>
      <c r="EU49" s="4" t="str">
        <f>IF('Gene Table'!$D49="copy number",U49,"")</f>
        <v/>
      </c>
      <c r="EV49" s="4" t="str">
        <f>IF('Gene Table'!$D49="copy number",V49,"")</f>
        <v/>
      </c>
      <c r="EW49" s="4" t="str">
        <f>IF('Gene Table'!$D49="copy number",W49,"")</f>
        <v/>
      </c>
      <c r="EX49" s="4" t="str">
        <f>IF('Gene Table'!$D49="copy number",X49,"")</f>
        <v/>
      </c>
      <c r="EY49" s="4" t="str">
        <f>IF('Gene Table'!$D49="copy number",Y49,"")</f>
        <v/>
      </c>
      <c r="EZ49" s="4" t="str">
        <f>IF('Gene Table'!$D49="copy number",Z49,"")</f>
        <v/>
      </c>
      <c r="FA49" s="4" t="str">
        <f>IF('Gene Table'!$D49="copy number",AA49,"")</f>
        <v/>
      </c>
      <c r="FB49" s="4" t="str">
        <f>IF('Gene Table'!$D49="copy number",AB49,"")</f>
        <v/>
      </c>
      <c r="FC49" s="4" t="str">
        <f>IF('Gene Table'!$D49="copy number",AC49,"")</f>
        <v/>
      </c>
      <c r="FE49" s="4" t="s">
        <v>4778</v>
      </c>
      <c r="FF49" s="4" t="str">
        <f>IF('Gene Table'!$C49="SMPC",D49,"")</f>
        <v/>
      </c>
      <c r="FG49" s="4" t="str">
        <f>IF('Gene Table'!$C49="SMPC",E49,"")</f>
        <v/>
      </c>
      <c r="FH49" s="4" t="str">
        <f>IF('Gene Table'!$C49="SMPC",F49,"")</f>
        <v/>
      </c>
      <c r="FI49" s="4" t="str">
        <f>IF('Gene Table'!$C49="SMPC",G49,"")</f>
        <v/>
      </c>
      <c r="FJ49" s="4" t="str">
        <f>IF('Gene Table'!$C49="SMPC",H49,"")</f>
        <v/>
      </c>
      <c r="FK49" s="4" t="str">
        <f>IF('Gene Table'!$C49="SMPC",I49,"")</f>
        <v/>
      </c>
      <c r="FL49" s="4" t="str">
        <f>IF('Gene Table'!$C49="SMPC",J49,"")</f>
        <v/>
      </c>
      <c r="FM49" s="4" t="str">
        <f>IF('Gene Table'!$C49="SMPC",K49,"")</f>
        <v/>
      </c>
      <c r="FN49" s="4" t="str">
        <f>IF('Gene Table'!$C49="SMPC",L49,"")</f>
        <v/>
      </c>
      <c r="FO49" s="4" t="str">
        <f>IF('Gene Table'!$C49="SMPC",M49,"")</f>
        <v/>
      </c>
      <c r="FP49" s="4" t="str">
        <f>IF('Gene Table'!$C49="SMPC",N49,"")</f>
        <v/>
      </c>
      <c r="FQ49" s="4" t="str">
        <f>IF('Gene Table'!$C49="SMPC",O49,"")</f>
        <v/>
      </c>
      <c r="FS49" s="4" t="s">
        <v>4778</v>
      </c>
      <c r="FT49" s="4" t="str">
        <f>IF('Gene Table'!$C49="SMPC",R49,"")</f>
        <v/>
      </c>
      <c r="FU49" s="4" t="str">
        <f>IF('Gene Table'!$C49="SMPC",S49,"")</f>
        <v/>
      </c>
      <c r="FV49" s="4" t="str">
        <f>IF('Gene Table'!$C49="SMPC",T49,"")</f>
        <v/>
      </c>
      <c r="FW49" s="4" t="str">
        <f>IF('Gene Table'!$C49="SMPC",U49,"")</f>
        <v/>
      </c>
      <c r="FX49" s="4" t="str">
        <f>IF('Gene Table'!$C49="SMPC",V49,"")</f>
        <v/>
      </c>
      <c r="FY49" s="4" t="str">
        <f>IF('Gene Table'!$C49="SMPC",W49,"")</f>
        <v/>
      </c>
      <c r="FZ49" s="4" t="str">
        <f>IF('Gene Table'!$C49="SMPC",X49,"")</f>
        <v/>
      </c>
      <c r="GA49" s="4" t="str">
        <f>IF('Gene Table'!$C49="SMPC",Y49,"")</f>
        <v/>
      </c>
      <c r="GB49" s="4" t="str">
        <f>IF('Gene Table'!$C49="SMPC",Z49,"")</f>
        <v/>
      </c>
      <c r="GC49" s="4" t="str">
        <f>IF('Gene Table'!$C49="SMPC",AA49,"")</f>
        <v/>
      </c>
      <c r="GD49" s="4" t="str">
        <f>IF('Gene Table'!$C49="SMPC",AB49,"")</f>
        <v/>
      </c>
      <c r="GE49" s="4" t="str">
        <f>IF('Gene Table'!$C49="SMPC",AC49,"")</f>
        <v/>
      </c>
    </row>
    <row r="50" spans="1:187" ht="15" customHeight="1" x14ac:dyDescent="0.25">
      <c r="A50" s="4" t="str">
        <f>'Gene Table'!C50&amp;":"&amp;'Gene Table'!D50</f>
        <v>APC:c.4391_4394delAGAG</v>
      </c>
      <c r="B50" s="4">
        <f>IF('Gene Table'!$G$5="NO",IF(ISNUMBER(MATCH('Gene Table'!E50,'Array Content'!$M$2:$M$941,0)),VLOOKUP('Gene Table'!E50,'Array Content'!$M$2:$O$941,2,FALSE),35),IF('Gene Table'!$G$5="YES",IF(ISNUMBER(MATCH('Gene Table'!E50,'Array Content'!$M$2:$M$941,0)),VLOOKUP('Gene Table'!E50,'Array Content'!$M$2:$O$941,3,FALSE),35),"OOPS"))</f>
        <v>37</v>
      </c>
      <c r="C50" s="4" t="s">
        <v>4779</v>
      </c>
      <c r="D50" s="29">
        <f>IF('Control Sample Data'!D49="","",IF(SUM('Control Sample Data'!D$2:D$97)&gt;10,IF(AND(ISNUMBER('Control Sample Data'!D49),'Control Sample Data'!D49&lt;$B50, 'Control Sample Data'!D49&gt;0),'Control Sample Data'!D49,$B50),""))</f>
        <v>35</v>
      </c>
      <c r="E50" s="29">
        <f>IF('Control Sample Data'!E49="","",IF(SUM('Control Sample Data'!E$2:E$97)&gt;10,IF(AND(ISNUMBER('Control Sample Data'!E49),'Control Sample Data'!E49&lt;$B50, 'Control Sample Data'!E49&gt;0),'Control Sample Data'!E49,$B50),""))</f>
        <v>35</v>
      </c>
      <c r="F50" s="29" t="str">
        <f>IF('Control Sample Data'!F49="","",IF(SUM('Control Sample Data'!F$2:F$97)&gt;10,IF(AND(ISNUMBER('Control Sample Data'!F49),'Control Sample Data'!F49&lt;$B50, 'Control Sample Data'!F49&gt;0),'Control Sample Data'!F49,$B50),""))</f>
        <v/>
      </c>
      <c r="G50" s="29" t="str">
        <f>IF('Control Sample Data'!G49="","",IF(SUM('Control Sample Data'!G$2:G$97)&gt;10,IF(AND(ISNUMBER('Control Sample Data'!G49),'Control Sample Data'!G49&lt;$B50, 'Control Sample Data'!G49&gt;0),'Control Sample Data'!G49,$B50),""))</f>
        <v/>
      </c>
      <c r="H50" s="29" t="str">
        <f>IF('Control Sample Data'!H49="","",IF(SUM('Control Sample Data'!H$2:H$97)&gt;10,IF(AND(ISNUMBER('Control Sample Data'!H49),'Control Sample Data'!H49&lt;$B50, 'Control Sample Data'!H49&gt;0),'Control Sample Data'!H49,$B50),""))</f>
        <v/>
      </c>
      <c r="I50" s="29" t="str">
        <f>IF('Control Sample Data'!I49="","",IF(SUM('Control Sample Data'!I$2:I$97)&gt;10,IF(AND(ISNUMBER('Control Sample Data'!I49),'Control Sample Data'!I49&lt;$B50, 'Control Sample Data'!I49&gt;0),'Control Sample Data'!I49,$B50),""))</f>
        <v/>
      </c>
      <c r="J50" s="29" t="str">
        <f>IF('Control Sample Data'!J49="","",IF(SUM('Control Sample Data'!J$2:J$97)&gt;10,IF(AND(ISNUMBER('Control Sample Data'!J49),'Control Sample Data'!J49&lt;$B50, 'Control Sample Data'!J49&gt;0),'Control Sample Data'!J49,$B50),""))</f>
        <v/>
      </c>
      <c r="K50" s="29" t="str">
        <f>IF('Control Sample Data'!K49="","",IF(SUM('Control Sample Data'!K$2:K$97)&gt;10,IF(AND(ISNUMBER('Control Sample Data'!K49),'Control Sample Data'!K49&lt;$B50, 'Control Sample Data'!K49&gt;0),'Control Sample Data'!K49,$B50),""))</f>
        <v/>
      </c>
      <c r="L50" s="29" t="str">
        <f>IF('Control Sample Data'!L49="","",IF(SUM('Control Sample Data'!L$2:L$97)&gt;10,IF(AND(ISNUMBER('Control Sample Data'!L49),'Control Sample Data'!L49&lt;$B50, 'Control Sample Data'!L49&gt;0),'Control Sample Data'!L49,$B50),""))</f>
        <v/>
      </c>
      <c r="M50" s="29" t="str">
        <f>IF('Control Sample Data'!M49="","",IF(SUM('Control Sample Data'!M$2:M$97)&gt;10,IF(AND(ISNUMBER('Control Sample Data'!M49),'Control Sample Data'!M49&lt;$B50, 'Control Sample Data'!M49&gt;0),'Control Sample Data'!M49,$B50),""))</f>
        <v/>
      </c>
      <c r="N50" s="29" t="str">
        <f>IF('Control Sample Data'!N49="","",IF(SUM('Control Sample Data'!N$2:N$97)&gt;10,IF(AND(ISNUMBER('Control Sample Data'!N49),'Control Sample Data'!N49&lt;$B50, 'Control Sample Data'!N49&gt;0),'Control Sample Data'!N49,$B50),""))</f>
        <v/>
      </c>
      <c r="O50" s="29" t="str">
        <f>IF('Control Sample Data'!O49="","",IF(SUM('Control Sample Data'!O$2:O$97)&gt;10,IF(AND(ISNUMBER('Control Sample Data'!O49),'Control Sample Data'!O49&lt;$B50, 'Control Sample Data'!O49&gt;0),'Control Sample Data'!O49,$B50),""))</f>
        <v/>
      </c>
      <c r="Q50" s="4" t="s">
        <v>4779</v>
      </c>
      <c r="R50" s="29">
        <f>IF('Test Sample Data'!D49="","",IF(SUM('Test Sample Data'!D$2:D$97)&gt;10,IF(AND(ISNUMBER('Test Sample Data'!D49),'Test Sample Data'!D49&lt;$B50, 'Test Sample Data'!D49&gt;0),'Test Sample Data'!D49,$B50),""))</f>
        <v>35</v>
      </c>
      <c r="S50" s="29">
        <f>IF('Test Sample Data'!E49="","",IF(SUM('Test Sample Data'!E$2:E$97)&gt;10,IF(AND(ISNUMBER('Test Sample Data'!E49),'Test Sample Data'!E49&lt;$B50, 'Test Sample Data'!E49&gt;0),'Test Sample Data'!E49,$B50),""))</f>
        <v>35</v>
      </c>
      <c r="T50" s="29" t="str">
        <f>IF('Test Sample Data'!F49="","",IF(SUM('Test Sample Data'!F$2:F$97)&gt;10,IF(AND(ISNUMBER('Test Sample Data'!F49),'Test Sample Data'!F49&lt;$B50, 'Test Sample Data'!F49&gt;0),'Test Sample Data'!F49,$B50),""))</f>
        <v/>
      </c>
      <c r="U50" s="29" t="str">
        <f>IF('Test Sample Data'!G49="","",IF(SUM('Test Sample Data'!G$2:G$97)&gt;10,IF(AND(ISNUMBER('Test Sample Data'!G49),'Test Sample Data'!G49&lt;$B50, 'Test Sample Data'!G49&gt;0),'Test Sample Data'!G49,$B50),""))</f>
        <v/>
      </c>
      <c r="V50" s="29" t="str">
        <f>IF('Test Sample Data'!H49="","",IF(SUM('Test Sample Data'!H$2:H$97)&gt;10,IF(AND(ISNUMBER('Test Sample Data'!H49),'Test Sample Data'!H49&lt;$B50, 'Test Sample Data'!H49&gt;0),'Test Sample Data'!H49,$B50),""))</f>
        <v/>
      </c>
      <c r="W50" s="29" t="str">
        <f>IF('Test Sample Data'!I49="","",IF(SUM('Test Sample Data'!I$2:I$97)&gt;10,IF(AND(ISNUMBER('Test Sample Data'!I49),'Test Sample Data'!I49&lt;$B50, 'Test Sample Data'!I49&gt;0),'Test Sample Data'!I49,$B50),""))</f>
        <v/>
      </c>
      <c r="X50" s="29" t="str">
        <f>IF('Test Sample Data'!J49="","",IF(SUM('Test Sample Data'!J$2:J$97)&gt;10,IF(AND(ISNUMBER('Test Sample Data'!J49),'Test Sample Data'!J49&lt;$B50, 'Test Sample Data'!J49&gt;0),'Test Sample Data'!J49,$B50),""))</f>
        <v/>
      </c>
      <c r="Y50" s="29" t="str">
        <f>IF('Test Sample Data'!K49="","",IF(SUM('Test Sample Data'!K$2:K$97)&gt;10,IF(AND(ISNUMBER('Test Sample Data'!K49),'Test Sample Data'!K49&lt;$B50, 'Test Sample Data'!K49&gt;0),'Test Sample Data'!K49,$B50),""))</f>
        <v/>
      </c>
      <c r="Z50" s="29" t="str">
        <f>IF('Test Sample Data'!L49="","",IF(SUM('Test Sample Data'!L$2:L$97)&gt;10,IF(AND(ISNUMBER('Test Sample Data'!L49),'Test Sample Data'!L49&lt;$B50, 'Test Sample Data'!L49&gt;0),'Test Sample Data'!L49,$B50),""))</f>
        <v/>
      </c>
      <c r="AA50" s="29" t="str">
        <f>IF('Test Sample Data'!M49="","",IF(SUM('Test Sample Data'!M$2:M$97)&gt;10,IF(AND(ISNUMBER('Test Sample Data'!M49),'Test Sample Data'!M49&lt;$B50, 'Test Sample Data'!M49&gt;0),'Test Sample Data'!M49,$B50),""))</f>
        <v/>
      </c>
      <c r="AB50" s="29" t="str">
        <f>IF('Test Sample Data'!N49="","",IF(SUM('Test Sample Data'!N$2:N$97)&gt;10,IF(AND(ISNUMBER('Test Sample Data'!N49),'Test Sample Data'!N49&lt;$B50, 'Test Sample Data'!N49&gt;0),'Test Sample Data'!N49,$B50),""))</f>
        <v/>
      </c>
      <c r="AC50" s="29" t="str">
        <f>IF('Test Sample Data'!O49="","",IF(SUM('Test Sample Data'!O$2:O$97)&gt;10,IF(AND(ISNUMBER('Test Sample Data'!O49),'Test Sample Data'!O49&lt;$B50, 'Test Sample Data'!O49&gt;0),'Test Sample Data'!O49,$B50),""))</f>
        <v/>
      </c>
      <c r="AE50" s="4" t="s">
        <v>4779</v>
      </c>
      <c r="AF50" s="4">
        <f t="shared" si="3"/>
        <v>9</v>
      </c>
      <c r="AG50" s="4">
        <f t="shared" si="4"/>
        <v>9</v>
      </c>
      <c r="AH50" s="4" t="str">
        <f t="shared" si="5"/>
        <v/>
      </c>
      <c r="AI50" s="4" t="str">
        <f t="shared" si="6"/>
        <v/>
      </c>
      <c r="AJ50" s="4" t="str">
        <f t="shared" si="7"/>
        <v/>
      </c>
      <c r="AK50" s="4" t="str">
        <f t="shared" si="8"/>
        <v/>
      </c>
      <c r="AL50" s="4" t="str">
        <f t="shared" si="9"/>
        <v/>
      </c>
      <c r="AM50" s="4" t="str">
        <f t="shared" si="10"/>
        <v/>
      </c>
      <c r="AN50" s="4" t="str">
        <f t="shared" si="11"/>
        <v/>
      </c>
      <c r="AO50" s="4" t="str">
        <f t="shared" si="12"/>
        <v/>
      </c>
      <c r="AP50" s="4" t="str">
        <f t="shared" si="13"/>
        <v/>
      </c>
      <c r="AQ50" s="4" t="str">
        <f t="shared" si="14"/>
        <v/>
      </c>
      <c r="AR50" s="4">
        <f t="shared" si="15"/>
        <v>0</v>
      </c>
      <c r="AS50" s="4">
        <f t="shared" si="16"/>
        <v>9</v>
      </c>
      <c r="AU50" s="4" t="s">
        <v>4779</v>
      </c>
      <c r="AV50" s="4">
        <f t="shared" si="17"/>
        <v>8.4699999999999989</v>
      </c>
      <c r="AW50" s="4">
        <f t="shared" si="18"/>
        <v>9</v>
      </c>
      <c r="AX50" s="4" t="str">
        <f t="shared" si="19"/>
        <v/>
      </c>
      <c r="AY50" s="4" t="str">
        <f t="shared" si="20"/>
        <v/>
      </c>
      <c r="AZ50" s="4" t="str">
        <f t="shared" si="21"/>
        <v/>
      </c>
      <c r="BA50" s="4" t="str">
        <f t="shared" si="22"/>
        <v/>
      </c>
      <c r="BB50" s="4" t="str">
        <f t="shared" si="23"/>
        <v/>
      </c>
      <c r="BC50" s="4" t="str">
        <f t="shared" si="24"/>
        <v/>
      </c>
      <c r="BD50" s="4" t="str">
        <f t="shared" si="25"/>
        <v/>
      </c>
      <c r="BE50" s="4" t="str">
        <f t="shared" si="26"/>
        <v/>
      </c>
      <c r="BF50" s="4" t="str">
        <f t="shared" si="27"/>
        <v/>
      </c>
      <c r="BG50" s="4" t="str">
        <f t="shared" si="28"/>
        <v/>
      </c>
      <c r="BI50" s="4" t="s">
        <v>4779</v>
      </c>
      <c r="BJ50" s="4">
        <f t="shared" si="29"/>
        <v>8.4699999999999989</v>
      </c>
      <c r="BK50" s="4">
        <f t="shared" si="30"/>
        <v>9</v>
      </c>
      <c r="BL50" s="4" t="str">
        <f t="shared" si="31"/>
        <v/>
      </c>
      <c r="BM50" s="4" t="str">
        <f t="shared" si="32"/>
        <v/>
      </c>
      <c r="BN50" s="4" t="str">
        <f t="shared" si="33"/>
        <v/>
      </c>
      <c r="BO50" s="4" t="str">
        <f t="shared" si="34"/>
        <v/>
      </c>
      <c r="BP50" s="4" t="str">
        <f t="shared" si="35"/>
        <v/>
      </c>
      <c r="BQ50" s="4" t="str">
        <f t="shared" si="36"/>
        <v/>
      </c>
      <c r="BR50" s="4" t="str">
        <f t="shared" si="37"/>
        <v/>
      </c>
      <c r="BS50" s="4" t="str">
        <f t="shared" si="38"/>
        <v/>
      </c>
      <c r="BT50" s="4" t="str">
        <f t="shared" si="39"/>
        <v/>
      </c>
      <c r="BU50" s="4" t="str">
        <f t="shared" si="40"/>
        <v/>
      </c>
      <c r="BV50" s="4">
        <f t="shared" si="41"/>
        <v>1.1200000000000001</v>
      </c>
      <c r="BW50" s="4">
        <f t="shared" si="42"/>
        <v>8.74</v>
      </c>
      <c r="BY50" s="4" t="s">
        <v>4779</v>
      </c>
      <c r="BZ50" s="4">
        <f t="shared" si="43"/>
        <v>-0.27000000000000135</v>
      </c>
      <c r="CA50" s="4">
        <f t="shared" si="44"/>
        <v>0.25999999999999979</v>
      </c>
      <c r="CB50" s="4" t="str">
        <f t="shared" si="45"/>
        <v/>
      </c>
      <c r="CC50" s="4" t="str">
        <f t="shared" si="46"/>
        <v/>
      </c>
      <c r="CD50" s="4" t="str">
        <f t="shared" si="47"/>
        <v/>
      </c>
      <c r="CE50" s="4" t="str">
        <f t="shared" si="48"/>
        <v/>
      </c>
      <c r="CF50" s="4" t="str">
        <f t="shared" si="49"/>
        <v/>
      </c>
      <c r="CG50" s="4" t="str">
        <f t="shared" si="50"/>
        <v/>
      </c>
      <c r="CH50" s="4" t="str">
        <f t="shared" si="51"/>
        <v/>
      </c>
      <c r="CI50" s="4" t="str">
        <f t="shared" si="52"/>
        <v/>
      </c>
      <c r="CJ50" s="4" t="str">
        <f t="shared" si="53"/>
        <v/>
      </c>
      <c r="CK50" s="4" t="str">
        <f t="shared" si="54"/>
        <v/>
      </c>
      <c r="CM50" s="4" t="s">
        <v>4779</v>
      </c>
      <c r="CN50" s="4" t="str">
        <f>IF(ISNUMBER(BZ50), IF($BV50&gt;VLOOKUP('Gene Table'!$G$2,'Array Content'!$A$2:$B$3,2,FALSE),IF(BZ50&lt;-$BV50,"mutant","WT"),IF(BZ50&lt;-VLOOKUP('Gene Table'!$G$2,'Array Content'!$A$2:$B$3,2,FALSE),"Mutant","WT")),"")</f>
        <v>WT</v>
      </c>
      <c r="CO50" s="4" t="str">
        <f>IF(ISNUMBER(CA50), IF($BV50&gt;VLOOKUP('Gene Table'!$G$2,'Array Content'!$A$2:$B$3,2,FALSE),IF(CA50&lt;-$BV50,"mutant","WT"),IF(CA50&lt;-VLOOKUP('Gene Table'!$G$2,'Array Content'!$A$2:$B$3,2,FALSE),"Mutant","WT")),"")</f>
        <v>WT</v>
      </c>
      <c r="CP50" s="4" t="str">
        <f>IF(ISNUMBER(CB50), IF($BV50&gt;VLOOKUP('Gene Table'!$G$2,'Array Content'!$A$2:$B$3,2,FALSE),IF(CB50&lt;-$BV50,"mutant","WT"),IF(CB50&lt;-VLOOKUP('Gene Table'!$G$2,'Array Content'!$A$2:$B$3,2,FALSE),"Mutant","WT")),"")</f>
        <v/>
      </c>
      <c r="CQ50" s="4" t="str">
        <f>IF(ISNUMBER(CC50), IF($BV50&gt;VLOOKUP('Gene Table'!$G$2,'Array Content'!$A$2:$B$3,2,FALSE),IF(CC50&lt;-$BV50,"mutant","WT"),IF(CC50&lt;-VLOOKUP('Gene Table'!$G$2,'Array Content'!$A$2:$B$3,2,FALSE),"Mutant","WT")),"")</f>
        <v/>
      </c>
      <c r="CR50" s="4" t="str">
        <f>IF(ISNUMBER(CD50), IF($BV50&gt;VLOOKUP('Gene Table'!$G$2,'Array Content'!$A$2:$B$3,2,FALSE),IF(CD50&lt;-$BV50,"mutant","WT"),IF(CD50&lt;-VLOOKUP('Gene Table'!$G$2,'Array Content'!$A$2:$B$3,2,FALSE),"Mutant","WT")),"")</f>
        <v/>
      </c>
      <c r="CS50" s="4" t="str">
        <f>IF(ISNUMBER(CE50), IF($BV50&gt;VLOOKUP('Gene Table'!$G$2,'Array Content'!$A$2:$B$3,2,FALSE),IF(CE50&lt;-$BV50,"mutant","WT"),IF(CE50&lt;-VLOOKUP('Gene Table'!$G$2,'Array Content'!$A$2:$B$3,2,FALSE),"Mutant","WT")),"")</f>
        <v/>
      </c>
      <c r="CT50" s="4" t="str">
        <f>IF(ISNUMBER(CF50), IF($BV50&gt;VLOOKUP('Gene Table'!$G$2,'Array Content'!$A$2:$B$3,2,FALSE),IF(CF50&lt;-$BV50,"mutant","WT"),IF(CF50&lt;-VLOOKUP('Gene Table'!$G$2,'Array Content'!$A$2:$B$3,2,FALSE),"Mutant","WT")),"")</f>
        <v/>
      </c>
      <c r="CU50" s="4" t="str">
        <f>IF(ISNUMBER(CG50), IF($BV50&gt;VLOOKUP('Gene Table'!$G$2,'Array Content'!$A$2:$B$3,2,FALSE),IF(CG50&lt;-$BV50,"mutant","WT"),IF(CG50&lt;-VLOOKUP('Gene Table'!$G$2,'Array Content'!$A$2:$B$3,2,FALSE),"Mutant","WT")),"")</f>
        <v/>
      </c>
      <c r="CV50" s="4" t="str">
        <f>IF(ISNUMBER(CH50), IF($BV50&gt;VLOOKUP('Gene Table'!$G$2,'Array Content'!$A$2:$B$3,2,FALSE),IF(CH50&lt;-$BV50,"mutant","WT"),IF(CH50&lt;-VLOOKUP('Gene Table'!$G$2,'Array Content'!$A$2:$B$3,2,FALSE),"Mutant","WT")),"")</f>
        <v/>
      </c>
      <c r="CW50" s="4" t="str">
        <f>IF(ISNUMBER(CI50), IF($BV50&gt;VLOOKUP('Gene Table'!$G$2,'Array Content'!$A$2:$B$3,2,FALSE),IF(CI50&lt;-$BV50,"mutant","WT"),IF(CI50&lt;-VLOOKUP('Gene Table'!$G$2,'Array Content'!$A$2:$B$3,2,FALSE),"Mutant","WT")),"")</f>
        <v/>
      </c>
      <c r="CX50" s="4" t="str">
        <f>IF(ISNUMBER(CJ50), IF($BV50&gt;VLOOKUP('Gene Table'!$G$2,'Array Content'!$A$2:$B$3,2,FALSE),IF(CJ50&lt;-$BV50,"mutant","WT"),IF(CJ50&lt;-VLOOKUP('Gene Table'!$G$2,'Array Content'!$A$2:$B$3,2,FALSE),"Mutant","WT")),"")</f>
        <v/>
      </c>
      <c r="CY50" s="4" t="str">
        <f>IF(ISNUMBER(CK50), IF($BV50&gt;VLOOKUP('Gene Table'!$G$2,'Array Content'!$A$2:$B$3,2,FALSE),IF(CK50&lt;-$BV50,"mutant","WT"),IF(CK50&lt;-VLOOKUP('Gene Table'!$G$2,'Array Content'!$A$2:$B$3,2,FALSE),"Mutant","WT")),"")</f>
        <v/>
      </c>
      <c r="DA50" s="4" t="s">
        <v>4779</v>
      </c>
      <c r="DB50" s="4">
        <f t="shared" si="55"/>
        <v>-0.53000000000000114</v>
      </c>
      <c r="DC50" s="4">
        <f t="shared" si="56"/>
        <v>0</v>
      </c>
      <c r="DD50" s="4" t="str">
        <f t="shared" si="57"/>
        <v/>
      </c>
      <c r="DE50" s="4" t="str">
        <f t="shared" si="58"/>
        <v/>
      </c>
      <c r="DF50" s="4" t="str">
        <f t="shared" si="59"/>
        <v/>
      </c>
      <c r="DG50" s="4" t="str">
        <f t="shared" si="60"/>
        <v/>
      </c>
      <c r="DH50" s="4" t="str">
        <f t="shared" si="61"/>
        <v/>
      </c>
      <c r="DI50" s="4" t="str">
        <f t="shared" si="62"/>
        <v/>
      </c>
      <c r="DJ50" s="4" t="str">
        <f t="shared" si="63"/>
        <v/>
      </c>
      <c r="DK50" s="4" t="str">
        <f t="shared" si="64"/>
        <v/>
      </c>
      <c r="DL50" s="4" t="str">
        <f t="shared" si="65"/>
        <v/>
      </c>
      <c r="DM50" s="4" t="str">
        <f t="shared" si="66"/>
        <v/>
      </c>
      <c r="DO50" s="4" t="s">
        <v>4779</v>
      </c>
      <c r="DP50" s="4" t="str">
        <f>IF(ISNUMBER(DB50), IF($AR50&gt;VLOOKUP('Gene Table'!$G$2,'Array Content'!$A$2:$B$3,2,FALSE),IF(DB50&lt;-$AR50,"mutant","WT"),IF(DB50&lt;-VLOOKUP('Gene Table'!$G$2,'Array Content'!$A$2:$B$3,2,FALSE),"Mutant","WT")),"")</f>
        <v>WT</v>
      </c>
      <c r="DQ50" s="4" t="str">
        <f>IF(ISNUMBER(DC50), IF($AR50&gt;VLOOKUP('Gene Table'!$G$2,'Array Content'!$A$2:$B$3,2,FALSE),IF(DC50&lt;-$AR50,"mutant","WT"),IF(DC50&lt;-VLOOKUP('Gene Table'!$G$2,'Array Content'!$A$2:$B$3,2,FALSE),"Mutant","WT")),"")</f>
        <v>WT</v>
      </c>
      <c r="DR50" s="4" t="str">
        <f>IF(ISNUMBER(DD50), IF($AR50&gt;VLOOKUP('Gene Table'!$G$2,'Array Content'!$A$2:$B$3,2,FALSE),IF(DD50&lt;-$AR50,"mutant","WT"),IF(DD50&lt;-VLOOKUP('Gene Table'!$G$2,'Array Content'!$A$2:$B$3,2,FALSE),"Mutant","WT")),"")</f>
        <v/>
      </c>
      <c r="DS50" s="4" t="str">
        <f>IF(ISNUMBER(DE50), IF($AR50&gt;VLOOKUP('Gene Table'!$G$2,'Array Content'!$A$2:$B$3,2,FALSE),IF(DE50&lt;-$AR50,"mutant","WT"),IF(DE50&lt;-VLOOKUP('Gene Table'!$G$2,'Array Content'!$A$2:$B$3,2,FALSE),"Mutant","WT")),"")</f>
        <v/>
      </c>
      <c r="DT50" s="4" t="str">
        <f>IF(ISNUMBER(DF50), IF($AR50&gt;VLOOKUP('Gene Table'!$G$2,'Array Content'!$A$2:$B$3,2,FALSE),IF(DF50&lt;-$AR50,"mutant","WT"),IF(DF50&lt;-VLOOKUP('Gene Table'!$G$2,'Array Content'!$A$2:$B$3,2,FALSE),"Mutant","WT")),"")</f>
        <v/>
      </c>
      <c r="DU50" s="4" t="str">
        <f>IF(ISNUMBER(DG50), IF($AR50&gt;VLOOKUP('Gene Table'!$G$2,'Array Content'!$A$2:$B$3,2,FALSE),IF(DG50&lt;-$AR50,"mutant","WT"),IF(DG50&lt;-VLOOKUP('Gene Table'!$G$2,'Array Content'!$A$2:$B$3,2,FALSE),"Mutant","WT")),"")</f>
        <v/>
      </c>
      <c r="DV50" s="4" t="str">
        <f>IF(ISNUMBER(DH50), IF($AR50&gt;VLOOKUP('Gene Table'!$G$2,'Array Content'!$A$2:$B$3,2,FALSE),IF(DH50&lt;-$AR50,"mutant","WT"),IF(DH50&lt;-VLOOKUP('Gene Table'!$G$2,'Array Content'!$A$2:$B$3,2,FALSE),"Mutant","WT")),"")</f>
        <v/>
      </c>
      <c r="DW50" s="4" t="str">
        <f>IF(ISNUMBER(DI50), IF($AR50&gt;VLOOKUP('Gene Table'!$G$2,'Array Content'!$A$2:$B$3,2,FALSE),IF(DI50&lt;-$AR50,"mutant","WT"),IF(DI50&lt;-VLOOKUP('Gene Table'!$G$2,'Array Content'!$A$2:$B$3,2,FALSE),"Mutant","WT")),"")</f>
        <v/>
      </c>
      <c r="DX50" s="4" t="str">
        <f>IF(ISNUMBER(DJ50), IF($AR50&gt;VLOOKUP('Gene Table'!$G$2,'Array Content'!$A$2:$B$3,2,FALSE),IF(DJ50&lt;-$AR50,"mutant","WT"),IF(DJ50&lt;-VLOOKUP('Gene Table'!$G$2,'Array Content'!$A$2:$B$3,2,FALSE),"Mutant","WT")),"")</f>
        <v/>
      </c>
      <c r="DY50" s="4" t="str">
        <f>IF(ISNUMBER(DK50), IF($AR50&gt;VLOOKUP('Gene Table'!$G$2,'Array Content'!$A$2:$B$3,2,FALSE),IF(DK50&lt;-$AR50,"mutant","WT"),IF(DK50&lt;-VLOOKUP('Gene Table'!$G$2,'Array Content'!$A$2:$B$3,2,FALSE),"Mutant","WT")),"")</f>
        <v/>
      </c>
      <c r="DZ50" s="4" t="str">
        <f>IF(ISNUMBER(DL50), IF($AR50&gt;VLOOKUP('Gene Table'!$G$2,'Array Content'!$A$2:$B$3,2,FALSE),IF(DL50&lt;-$AR50,"mutant","WT"),IF(DL50&lt;-VLOOKUP('Gene Table'!$G$2,'Array Content'!$A$2:$B$3,2,FALSE),"Mutant","WT")),"")</f>
        <v/>
      </c>
      <c r="EA50" s="4" t="str">
        <f>IF(ISNUMBER(DM50), IF($AR50&gt;VLOOKUP('Gene Table'!$G$2,'Array Content'!$A$2:$B$3,2,FALSE),IF(DM50&lt;-$AR50,"mutant","WT"),IF(DM50&lt;-VLOOKUP('Gene Table'!$G$2,'Array Content'!$A$2:$B$3,2,FALSE),"Mutant","WT")),"")</f>
        <v/>
      </c>
      <c r="EC50" s="4" t="s">
        <v>4779</v>
      </c>
      <c r="ED50" s="4" t="str">
        <f>IF('Gene Table'!$D50="copy number",D50,"")</f>
        <v/>
      </c>
      <c r="EE50" s="4" t="str">
        <f>IF('Gene Table'!$D50="copy number",E50,"")</f>
        <v/>
      </c>
      <c r="EF50" s="4" t="str">
        <f>IF('Gene Table'!$D50="copy number",F50,"")</f>
        <v/>
      </c>
      <c r="EG50" s="4" t="str">
        <f>IF('Gene Table'!$D50="copy number",G50,"")</f>
        <v/>
      </c>
      <c r="EH50" s="4" t="str">
        <f>IF('Gene Table'!$D50="copy number",H50,"")</f>
        <v/>
      </c>
      <c r="EI50" s="4" t="str">
        <f>IF('Gene Table'!$D50="copy number",I50,"")</f>
        <v/>
      </c>
      <c r="EJ50" s="4" t="str">
        <f>IF('Gene Table'!$D50="copy number",J50,"")</f>
        <v/>
      </c>
      <c r="EK50" s="4" t="str">
        <f>IF('Gene Table'!$D50="copy number",K50,"")</f>
        <v/>
      </c>
      <c r="EL50" s="4" t="str">
        <f>IF('Gene Table'!$D50="copy number",L50,"")</f>
        <v/>
      </c>
      <c r="EM50" s="4" t="str">
        <f>IF('Gene Table'!$D50="copy number",M50,"")</f>
        <v/>
      </c>
      <c r="EN50" s="4" t="str">
        <f>IF('Gene Table'!$D50="copy number",N50,"")</f>
        <v/>
      </c>
      <c r="EO50" s="4" t="str">
        <f>IF('Gene Table'!$D50="copy number",O50,"")</f>
        <v/>
      </c>
      <c r="EQ50" s="4" t="s">
        <v>4779</v>
      </c>
      <c r="ER50" s="4" t="str">
        <f>IF('Gene Table'!$D50="copy number",R50,"")</f>
        <v/>
      </c>
      <c r="ES50" s="4" t="str">
        <f>IF('Gene Table'!$D50="copy number",S50,"")</f>
        <v/>
      </c>
      <c r="ET50" s="4" t="str">
        <f>IF('Gene Table'!$D50="copy number",T50,"")</f>
        <v/>
      </c>
      <c r="EU50" s="4" t="str">
        <f>IF('Gene Table'!$D50="copy number",U50,"")</f>
        <v/>
      </c>
      <c r="EV50" s="4" t="str">
        <f>IF('Gene Table'!$D50="copy number",V50,"")</f>
        <v/>
      </c>
      <c r="EW50" s="4" t="str">
        <f>IF('Gene Table'!$D50="copy number",W50,"")</f>
        <v/>
      </c>
      <c r="EX50" s="4" t="str">
        <f>IF('Gene Table'!$D50="copy number",X50,"")</f>
        <v/>
      </c>
      <c r="EY50" s="4" t="str">
        <f>IF('Gene Table'!$D50="copy number",Y50,"")</f>
        <v/>
      </c>
      <c r="EZ50" s="4" t="str">
        <f>IF('Gene Table'!$D50="copy number",Z50,"")</f>
        <v/>
      </c>
      <c r="FA50" s="4" t="str">
        <f>IF('Gene Table'!$D50="copy number",AA50,"")</f>
        <v/>
      </c>
      <c r="FB50" s="4" t="str">
        <f>IF('Gene Table'!$D50="copy number",AB50,"")</f>
        <v/>
      </c>
      <c r="FC50" s="4" t="str">
        <f>IF('Gene Table'!$D50="copy number",AC50,"")</f>
        <v/>
      </c>
      <c r="FE50" s="4" t="s">
        <v>4779</v>
      </c>
      <c r="FF50" s="4" t="str">
        <f>IF('Gene Table'!$C50="SMPC",D50,"")</f>
        <v/>
      </c>
      <c r="FG50" s="4" t="str">
        <f>IF('Gene Table'!$C50="SMPC",E50,"")</f>
        <v/>
      </c>
      <c r="FH50" s="4" t="str">
        <f>IF('Gene Table'!$C50="SMPC",F50,"")</f>
        <v/>
      </c>
      <c r="FI50" s="4" t="str">
        <f>IF('Gene Table'!$C50="SMPC",G50,"")</f>
        <v/>
      </c>
      <c r="FJ50" s="4" t="str">
        <f>IF('Gene Table'!$C50="SMPC",H50,"")</f>
        <v/>
      </c>
      <c r="FK50" s="4" t="str">
        <f>IF('Gene Table'!$C50="SMPC",I50,"")</f>
        <v/>
      </c>
      <c r="FL50" s="4" t="str">
        <f>IF('Gene Table'!$C50="SMPC",J50,"")</f>
        <v/>
      </c>
      <c r="FM50" s="4" t="str">
        <f>IF('Gene Table'!$C50="SMPC",K50,"")</f>
        <v/>
      </c>
      <c r="FN50" s="4" t="str">
        <f>IF('Gene Table'!$C50="SMPC",L50,"")</f>
        <v/>
      </c>
      <c r="FO50" s="4" t="str">
        <f>IF('Gene Table'!$C50="SMPC",M50,"")</f>
        <v/>
      </c>
      <c r="FP50" s="4" t="str">
        <f>IF('Gene Table'!$C50="SMPC",N50,"")</f>
        <v/>
      </c>
      <c r="FQ50" s="4" t="str">
        <f>IF('Gene Table'!$C50="SMPC",O50,"")</f>
        <v/>
      </c>
      <c r="FS50" s="4" t="s">
        <v>4779</v>
      </c>
      <c r="FT50" s="4" t="str">
        <f>IF('Gene Table'!$C50="SMPC",R50,"")</f>
        <v/>
      </c>
      <c r="FU50" s="4" t="str">
        <f>IF('Gene Table'!$C50="SMPC",S50,"")</f>
        <v/>
      </c>
      <c r="FV50" s="4" t="str">
        <f>IF('Gene Table'!$C50="SMPC",T50,"")</f>
        <v/>
      </c>
      <c r="FW50" s="4" t="str">
        <f>IF('Gene Table'!$C50="SMPC",U50,"")</f>
        <v/>
      </c>
      <c r="FX50" s="4" t="str">
        <f>IF('Gene Table'!$C50="SMPC",V50,"")</f>
        <v/>
      </c>
      <c r="FY50" s="4" t="str">
        <f>IF('Gene Table'!$C50="SMPC",W50,"")</f>
        <v/>
      </c>
      <c r="FZ50" s="4" t="str">
        <f>IF('Gene Table'!$C50="SMPC",X50,"")</f>
        <v/>
      </c>
      <c r="GA50" s="4" t="str">
        <f>IF('Gene Table'!$C50="SMPC",Y50,"")</f>
        <v/>
      </c>
      <c r="GB50" s="4" t="str">
        <f>IF('Gene Table'!$C50="SMPC",Z50,"")</f>
        <v/>
      </c>
      <c r="GC50" s="4" t="str">
        <f>IF('Gene Table'!$C50="SMPC",AA50,"")</f>
        <v/>
      </c>
      <c r="GD50" s="4" t="str">
        <f>IF('Gene Table'!$C50="SMPC",AB50,"")</f>
        <v/>
      </c>
      <c r="GE50" s="4" t="str">
        <f>IF('Gene Table'!$C50="SMPC",AC50,"")</f>
        <v/>
      </c>
    </row>
    <row r="51" spans="1:187" ht="15" customHeight="1" x14ac:dyDescent="0.25">
      <c r="A51" s="4" t="str">
        <f>'Gene Table'!C51&amp;":"&amp;'Gene Table'!D51</f>
        <v>APC:c.4460_4469del10</v>
      </c>
      <c r="B51" s="4">
        <f>IF('Gene Table'!$G$5="NO",IF(ISNUMBER(MATCH('Gene Table'!E51,'Array Content'!$M$2:$M$941,0)),VLOOKUP('Gene Table'!E51,'Array Content'!$M$2:$O$941,2,FALSE),35),IF('Gene Table'!$G$5="YES",IF(ISNUMBER(MATCH('Gene Table'!E51,'Array Content'!$M$2:$M$941,0)),VLOOKUP('Gene Table'!E51,'Array Content'!$M$2:$O$941,3,FALSE),35),"OOPS"))</f>
        <v>36</v>
      </c>
      <c r="C51" s="4" t="s">
        <v>93</v>
      </c>
      <c r="D51" s="29">
        <f>IF('Control Sample Data'!D50="","",IF(SUM('Control Sample Data'!D$2:D$97)&gt;10,IF(AND(ISNUMBER('Control Sample Data'!D50),'Control Sample Data'!D50&lt;$B51, 'Control Sample Data'!D50&gt;0),'Control Sample Data'!D50,$B51),""))</f>
        <v>35</v>
      </c>
      <c r="E51" s="29">
        <f>IF('Control Sample Data'!E50="","",IF(SUM('Control Sample Data'!E$2:E$97)&gt;10,IF(AND(ISNUMBER('Control Sample Data'!E50),'Control Sample Data'!E50&lt;$B51, 'Control Sample Data'!E50&gt;0),'Control Sample Data'!E50,$B51),""))</f>
        <v>35</v>
      </c>
      <c r="F51" s="29" t="str">
        <f>IF('Control Sample Data'!F50="","",IF(SUM('Control Sample Data'!F$2:F$97)&gt;10,IF(AND(ISNUMBER('Control Sample Data'!F50),'Control Sample Data'!F50&lt;$B51, 'Control Sample Data'!F50&gt;0),'Control Sample Data'!F50,$B51),""))</f>
        <v/>
      </c>
      <c r="G51" s="29" t="str">
        <f>IF('Control Sample Data'!G50="","",IF(SUM('Control Sample Data'!G$2:G$97)&gt;10,IF(AND(ISNUMBER('Control Sample Data'!G50),'Control Sample Data'!G50&lt;$B51, 'Control Sample Data'!G50&gt;0),'Control Sample Data'!G50,$B51),""))</f>
        <v/>
      </c>
      <c r="H51" s="29" t="str">
        <f>IF('Control Sample Data'!H50="","",IF(SUM('Control Sample Data'!H$2:H$97)&gt;10,IF(AND(ISNUMBER('Control Sample Data'!H50),'Control Sample Data'!H50&lt;$B51, 'Control Sample Data'!H50&gt;0),'Control Sample Data'!H50,$B51),""))</f>
        <v/>
      </c>
      <c r="I51" s="29" t="str">
        <f>IF('Control Sample Data'!I50="","",IF(SUM('Control Sample Data'!I$2:I$97)&gt;10,IF(AND(ISNUMBER('Control Sample Data'!I50),'Control Sample Data'!I50&lt;$B51, 'Control Sample Data'!I50&gt;0),'Control Sample Data'!I50,$B51),""))</f>
        <v/>
      </c>
      <c r="J51" s="29" t="str">
        <f>IF('Control Sample Data'!J50="","",IF(SUM('Control Sample Data'!J$2:J$97)&gt;10,IF(AND(ISNUMBER('Control Sample Data'!J50),'Control Sample Data'!J50&lt;$B51, 'Control Sample Data'!J50&gt;0),'Control Sample Data'!J50,$B51),""))</f>
        <v/>
      </c>
      <c r="K51" s="29" t="str">
        <f>IF('Control Sample Data'!K50="","",IF(SUM('Control Sample Data'!K$2:K$97)&gt;10,IF(AND(ISNUMBER('Control Sample Data'!K50),'Control Sample Data'!K50&lt;$B51, 'Control Sample Data'!K50&gt;0),'Control Sample Data'!K50,$B51),""))</f>
        <v/>
      </c>
      <c r="L51" s="29" t="str">
        <f>IF('Control Sample Data'!L50="","",IF(SUM('Control Sample Data'!L$2:L$97)&gt;10,IF(AND(ISNUMBER('Control Sample Data'!L50),'Control Sample Data'!L50&lt;$B51, 'Control Sample Data'!L50&gt;0),'Control Sample Data'!L50,$B51),""))</f>
        <v/>
      </c>
      <c r="M51" s="29" t="str">
        <f>IF('Control Sample Data'!M50="","",IF(SUM('Control Sample Data'!M$2:M$97)&gt;10,IF(AND(ISNUMBER('Control Sample Data'!M50),'Control Sample Data'!M50&lt;$B51, 'Control Sample Data'!M50&gt;0),'Control Sample Data'!M50,$B51),""))</f>
        <v/>
      </c>
      <c r="N51" s="29" t="str">
        <f>IF('Control Sample Data'!N50="","",IF(SUM('Control Sample Data'!N$2:N$97)&gt;10,IF(AND(ISNUMBER('Control Sample Data'!N50),'Control Sample Data'!N50&lt;$B51, 'Control Sample Data'!N50&gt;0),'Control Sample Data'!N50,$B51),""))</f>
        <v/>
      </c>
      <c r="O51" s="29" t="str">
        <f>IF('Control Sample Data'!O50="","",IF(SUM('Control Sample Data'!O$2:O$97)&gt;10,IF(AND(ISNUMBER('Control Sample Data'!O50),'Control Sample Data'!O50&lt;$B51, 'Control Sample Data'!O50&gt;0),'Control Sample Data'!O50,$B51),""))</f>
        <v/>
      </c>
      <c r="Q51" s="4" t="s">
        <v>93</v>
      </c>
      <c r="R51" s="29">
        <f>IF('Test Sample Data'!D50="","",IF(SUM('Test Sample Data'!D$2:D$97)&gt;10,IF(AND(ISNUMBER('Test Sample Data'!D50),'Test Sample Data'!D50&lt;$B51, 'Test Sample Data'!D50&gt;0),'Test Sample Data'!D50,$B51),""))</f>
        <v>35</v>
      </c>
      <c r="S51" s="29">
        <f>IF('Test Sample Data'!E50="","",IF(SUM('Test Sample Data'!E$2:E$97)&gt;10,IF(AND(ISNUMBER('Test Sample Data'!E50),'Test Sample Data'!E50&lt;$B51, 'Test Sample Data'!E50&gt;0),'Test Sample Data'!E50,$B51),""))</f>
        <v>35</v>
      </c>
      <c r="T51" s="29" t="str">
        <f>IF('Test Sample Data'!F50="","",IF(SUM('Test Sample Data'!F$2:F$97)&gt;10,IF(AND(ISNUMBER('Test Sample Data'!F50),'Test Sample Data'!F50&lt;$B51, 'Test Sample Data'!F50&gt;0),'Test Sample Data'!F50,$B51),""))</f>
        <v/>
      </c>
      <c r="U51" s="29" t="str">
        <f>IF('Test Sample Data'!G50="","",IF(SUM('Test Sample Data'!G$2:G$97)&gt;10,IF(AND(ISNUMBER('Test Sample Data'!G50),'Test Sample Data'!G50&lt;$B51, 'Test Sample Data'!G50&gt;0),'Test Sample Data'!G50,$B51),""))</f>
        <v/>
      </c>
      <c r="V51" s="29" t="str">
        <f>IF('Test Sample Data'!H50="","",IF(SUM('Test Sample Data'!H$2:H$97)&gt;10,IF(AND(ISNUMBER('Test Sample Data'!H50),'Test Sample Data'!H50&lt;$B51, 'Test Sample Data'!H50&gt;0),'Test Sample Data'!H50,$B51),""))</f>
        <v/>
      </c>
      <c r="W51" s="29" t="str">
        <f>IF('Test Sample Data'!I50="","",IF(SUM('Test Sample Data'!I$2:I$97)&gt;10,IF(AND(ISNUMBER('Test Sample Data'!I50),'Test Sample Data'!I50&lt;$B51, 'Test Sample Data'!I50&gt;0),'Test Sample Data'!I50,$B51),""))</f>
        <v/>
      </c>
      <c r="X51" s="29" t="str">
        <f>IF('Test Sample Data'!J50="","",IF(SUM('Test Sample Data'!J$2:J$97)&gt;10,IF(AND(ISNUMBER('Test Sample Data'!J50),'Test Sample Data'!J50&lt;$B51, 'Test Sample Data'!J50&gt;0),'Test Sample Data'!J50,$B51),""))</f>
        <v/>
      </c>
      <c r="Y51" s="29" t="str">
        <f>IF('Test Sample Data'!K50="","",IF(SUM('Test Sample Data'!K$2:K$97)&gt;10,IF(AND(ISNUMBER('Test Sample Data'!K50),'Test Sample Data'!K50&lt;$B51, 'Test Sample Data'!K50&gt;0),'Test Sample Data'!K50,$B51),""))</f>
        <v/>
      </c>
      <c r="Z51" s="29" t="str">
        <f>IF('Test Sample Data'!L50="","",IF(SUM('Test Sample Data'!L$2:L$97)&gt;10,IF(AND(ISNUMBER('Test Sample Data'!L50),'Test Sample Data'!L50&lt;$B51, 'Test Sample Data'!L50&gt;0),'Test Sample Data'!L50,$B51),""))</f>
        <v/>
      </c>
      <c r="AA51" s="29" t="str">
        <f>IF('Test Sample Data'!M50="","",IF(SUM('Test Sample Data'!M$2:M$97)&gt;10,IF(AND(ISNUMBER('Test Sample Data'!M50),'Test Sample Data'!M50&lt;$B51, 'Test Sample Data'!M50&gt;0),'Test Sample Data'!M50,$B51),""))</f>
        <v/>
      </c>
      <c r="AB51" s="29" t="str">
        <f>IF('Test Sample Data'!N50="","",IF(SUM('Test Sample Data'!N$2:N$97)&gt;10,IF(AND(ISNUMBER('Test Sample Data'!N50),'Test Sample Data'!N50&lt;$B51, 'Test Sample Data'!N50&gt;0),'Test Sample Data'!N50,$B51),""))</f>
        <v/>
      </c>
      <c r="AC51" s="29" t="str">
        <f>IF('Test Sample Data'!O50="","",IF(SUM('Test Sample Data'!O$2:O$97)&gt;10,IF(AND(ISNUMBER('Test Sample Data'!O50),'Test Sample Data'!O50&lt;$B51, 'Test Sample Data'!O50&gt;0),'Test Sample Data'!O50,$B51),""))</f>
        <v/>
      </c>
      <c r="AE51" s="4" t="s">
        <v>93</v>
      </c>
      <c r="AF51" s="4">
        <f t="shared" si="3"/>
        <v>9</v>
      </c>
      <c r="AG51" s="4">
        <f t="shared" si="4"/>
        <v>9</v>
      </c>
      <c r="AH51" s="4" t="str">
        <f t="shared" si="5"/>
        <v/>
      </c>
      <c r="AI51" s="4" t="str">
        <f t="shared" si="6"/>
        <v/>
      </c>
      <c r="AJ51" s="4" t="str">
        <f t="shared" si="7"/>
        <v/>
      </c>
      <c r="AK51" s="4" t="str">
        <f t="shared" si="8"/>
        <v/>
      </c>
      <c r="AL51" s="4" t="str">
        <f t="shared" si="9"/>
        <v/>
      </c>
      <c r="AM51" s="4" t="str">
        <f t="shared" si="10"/>
        <v/>
      </c>
      <c r="AN51" s="4" t="str">
        <f t="shared" si="11"/>
        <v/>
      </c>
      <c r="AO51" s="4" t="str">
        <f t="shared" si="12"/>
        <v/>
      </c>
      <c r="AP51" s="4" t="str">
        <f t="shared" si="13"/>
        <v/>
      </c>
      <c r="AQ51" s="4" t="str">
        <f t="shared" si="14"/>
        <v/>
      </c>
      <c r="AR51" s="4">
        <f t="shared" si="15"/>
        <v>0</v>
      </c>
      <c r="AS51" s="4">
        <f t="shared" si="16"/>
        <v>9</v>
      </c>
      <c r="AU51" s="4" t="s">
        <v>93</v>
      </c>
      <c r="AV51" s="4">
        <f t="shared" si="17"/>
        <v>8.4699999999999989</v>
      </c>
      <c r="AW51" s="4">
        <f t="shared" si="18"/>
        <v>9</v>
      </c>
      <c r="AX51" s="4" t="str">
        <f t="shared" si="19"/>
        <v/>
      </c>
      <c r="AY51" s="4" t="str">
        <f t="shared" si="20"/>
        <v/>
      </c>
      <c r="AZ51" s="4" t="str">
        <f t="shared" si="21"/>
        <v/>
      </c>
      <c r="BA51" s="4" t="str">
        <f t="shared" si="22"/>
        <v/>
      </c>
      <c r="BB51" s="4" t="str">
        <f t="shared" si="23"/>
        <v/>
      </c>
      <c r="BC51" s="4" t="str">
        <f t="shared" si="24"/>
        <v/>
      </c>
      <c r="BD51" s="4" t="str">
        <f t="shared" si="25"/>
        <v/>
      </c>
      <c r="BE51" s="4" t="str">
        <f t="shared" si="26"/>
        <v/>
      </c>
      <c r="BF51" s="4" t="str">
        <f t="shared" si="27"/>
        <v/>
      </c>
      <c r="BG51" s="4" t="str">
        <f t="shared" si="28"/>
        <v/>
      </c>
      <c r="BI51" s="4" t="s">
        <v>93</v>
      </c>
      <c r="BJ51" s="4">
        <f t="shared" si="29"/>
        <v>8.4699999999999989</v>
      </c>
      <c r="BK51" s="4">
        <f t="shared" si="30"/>
        <v>9</v>
      </c>
      <c r="BL51" s="4" t="str">
        <f t="shared" si="31"/>
        <v/>
      </c>
      <c r="BM51" s="4" t="str">
        <f t="shared" si="32"/>
        <v/>
      </c>
      <c r="BN51" s="4" t="str">
        <f t="shared" si="33"/>
        <v/>
      </c>
      <c r="BO51" s="4" t="str">
        <f t="shared" si="34"/>
        <v/>
      </c>
      <c r="BP51" s="4" t="str">
        <f t="shared" si="35"/>
        <v/>
      </c>
      <c r="BQ51" s="4" t="str">
        <f t="shared" si="36"/>
        <v/>
      </c>
      <c r="BR51" s="4" t="str">
        <f t="shared" si="37"/>
        <v/>
      </c>
      <c r="BS51" s="4" t="str">
        <f t="shared" si="38"/>
        <v/>
      </c>
      <c r="BT51" s="4" t="str">
        <f t="shared" si="39"/>
        <v/>
      </c>
      <c r="BU51" s="4" t="str">
        <f t="shared" si="40"/>
        <v/>
      </c>
      <c r="BV51" s="4">
        <f t="shared" si="41"/>
        <v>1.1200000000000001</v>
      </c>
      <c r="BW51" s="4">
        <f t="shared" si="42"/>
        <v>8.74</v>
      </c>
      <c r="BY51" s="4" t="s">
        <v>93</v>
      </c>
      <c r="BZ51" s="4">
        <f t="shared" si="43"/>
        <v>-0.27000000000000135</v>
      </c>
      <c r="CA51" s="4">
        <f t="shared" si="44"/>
        <v>0.25999999999999979</v>
      </c>
      <c r="CB51" s="4" t="str">
        <f t="shared" si="45"/>
        <v/>
      </c>
      <c r="CC51" s="4" t="str">
        <f t="shared" si="46"/>
        <v/>
      </c>
      <c r="CD51" s="4" t="str">
        <f t="shared" si="47"/>
        <v/>
      </c>
      <c r="CE51" s="4" t="str">
        <f t="shared" si="48"/>
        <v/>
      </c>
      <c r="CF51" s="4" t="str">
        <f t="shared" si="49"/>
        <v/>
      </c>
      <c r="CG51" s="4" t="str">
        <f t="shared" si="50"/>
        <v/>
      </c>
      <c r="CH51" s="4" t="str">
        <f t="shared" si="51"/>
        <v/>
      </c>
      <c r="CI51" s="4" t="str">
        <f t="shared" si="52"/>
        <v/>
      </c>
      <c r="CJ51" s="4" t="str">
        <f t="shared" si="53"/>
        <v/>
      </c>
      <c r="CK51" s="4" t="str">
        <f t="shared" si="54"/>
        <v/>
      </c>
      <c r="CM51" s="4" t="s">
        <v>93</v>
      </c>
      <c r="CN51" s="4" t="str">
        <f>IF(ISNUMBER(BZ51), IF($BV51&gt;VLOOKUP('Gene Table'!$G$2,'Array Content'!$A$2:$B$3,2,FALSE),IF(BZ51&lt;-$BV51,"mutant","WT"),IF(BZ51&lt;-VLOOKUP('Gene Table'!$G$2,'Array Content'!$A$2:$B$3,2,FALSE),"Mutant","WT")),"")</f>
        <v>WT</v>
      </c>
      <c r="CO51" s="4" t="str">
        <f>IF(ISNUMBER(CA51), IF($BV51&gt;VLOOKUP('Gene Table'!$G$2,'Array Content'!$A$2:$B$3,2,FALSE),IF(CA51&lt;-$BV51,"mutant","WT"),IF(CA51&lt;-VLOOKUP('Gene Table'!$G$2,'Array Content'!$A$2:$B$3,2,FALSE),"Mutant","WT")),"")</f>
        <v>WT</v>
      </c>
      <c r="CP51" s="4" t="str">
        <f>IF(ISNUMBER(CB51), IF($BV51&gt;VLOOKUP('Gene Table'!$G$2,'Array Content'!$A$2:$B$3,2,FALSE),IF(CB51&lt;-$BV51,"mutant","WT"),IF(CB51&lt;-VLOOKUP('Gene Table'!$G$2,'Array Content'!$A$2:$B$3,2,FALSE),"Mutant","WT")),"")</f>
        <v/>
      </c>
      <c r="CQ51" s="4" t="str">
        <f>IF(ISNUMBER(CC51), IF($BV51&gt;VLOOKUP('Gene Table'!$G$2,'Array Content'!$A$2:$B$3,2,FALSE),IF(CC51&lt;-$BV51,"mutant","WT"),IF(CC51&lt;-VLOOKUP('Gene Table'!$G$2,'Array Content'!$A$2:$B$3,2,FALSE),"Mutant","WT")),"")</f>
        <v/>
      </c>
      <c r="CR51" s="4" t="str">
        <f>IF(ISNUMBER(CD51), IF($BV51&gt;VLOOKUP('Gene Table'!$G$2,'Array Content'!$A$2:$B$3,2,FALSE),IF(CD51&lt;-$BV51,"mutant","WT"),IF(CD51&lt;-VLOOKUP('Gene Table'!$G$2,'Array Content'!$A$2:$B$3,2,FALSE),"Mutant","WT")),"")</f>
        <v/>
      </c>
      <c r="CS51" s="4" t="str">
        <f>IF(ISNUMBER(CE51), IF($BV51&gt;VLOOKUP('Gene Table'!$G$2,'Array Content'!$A$2:$B$3,2,FALSE),IF(CE51&lt;-$BV51,"mutant","WT"),IF(CE51&lt;-VLOOKUP('Gene Table'!$G$2,'Array Content'!$A$2:$B$3,2,FALSE),"Mutant","WT")),"")</f>
        <v/>
      </c>
      <c r="CT51" s="4" t="str">
        <f>IF(ISNUMBER(CF51), IF($BV51&gt;VLOOKUP('Gene Table'!$G$2,'Array Content'!$A$2:$B$3,2,FALSE),IF(CF51&lt;-$BV51,"mutant","WT"),IF(CF51&lt;-VLOOKUP('Gene Table'!$G$2,'Array Content'!$A$2:$B$3,2,FALSE),"Mutant","WT")),"")</f>
        <v/>
      </c>
      <c r="CU51" s="4" t="str">
        <f>IF(ISNUMBER(CG51), IF($BV51&gt;VLOOKUP('Gene Table'!$G$2,'Array Content'!$A$2:$B$3,2,FALSE),IF(CG51&lt;-$BV51,"mutant","WT"),IF(CG51&lt;-VLOOKUP('Gene Table'!$G$2,'Array Content'!$A$2:$B$3,2,FALSE),"Mutant","WT")),"")</f>
        <v/>
      </c>
      <c r="CV51" s="4" t="str">
        <f>IF(ISNUMBER(CH51), IF($BV51&gt;VLOOKUP('Gene Table'!$G$2,'Array Content'!$A$2:$B$3,2,FALSE),IF(CH51&lt;-$BV51,"mutant","WT"),IF(CH51&lt;-VLOOKUP('Gene Table'!$G$2,'Array Content'!$A$2:$B$3,2,FALSE),"Mutant","WT")),"")</f>
        <v/>
      </c>
      <c r="CW51" s="4" t="str">
        <f>IF(ISNUMBER(CI51), IF($BV51&gt;VLOOKUP('Gene Table'!$G$2,'Array Content'!$A$2:$B$3,2,FALSE),IF(CI51&lt;-$BV51,"mutant","WT"),IF(CI51&lt;-VLOOKUP('Gene Table'!$G$2,'Array Content'!$A$2:$B$3,2,FALSE),"Mutant","WT")),"")</f>
        <v/>
      </c>
      <c r="CX51" s="4" t="str">
        <f>IF(ISNUMBER(CJ51), IF($BV51&gt;VLOOKUP('Gene Table'!$G$2,'Array Content'!$A$2:$B$3,2,FALSE),IF(CJ51&lt;-$BV51,"mutant","WT"),IF(CJ51&lt;-VLOOKUP('Gene Table'!$G$2,'Array Content'!$A$2:$B$3,2,FALSE),"Mutant","WT")),"")</f>
        <v/>
      </c>
      <c r="CY51" s="4" t="str">
        <f>IF(ISNUMBER(CK51), IF($BV51&gt;VLOOKUP('Gene Table'!$G$2,'Array Content'!$A$2:$B$3,2,FALSE),IF(CK51&lt;-$BV51,"mutant","WT"),IF(CK51&lt;-VLOOKUP('Gene Table'!$G$2,'Array Content'!$A$2:$B$3,2,FALSE),"Mutant","WT")),"")</f>
        <v/>
      </c>
      <c r="DA51" s="4" t="s">
        <v>93</v>
      </c>
      <c r="DB51" s="4">
        <f t="shared" si="55"/>
        <v>-0.53000000000000114</v>
      </c>
      <c r="DC51" s="4">
        <f t="shared" si="56"/>
        <v>0</v>
      </c>
      <c r="DD51" s="4" t="str">
        <f t="shared" si="57"/>
        <v/>
      </c>
      <c r="DE51" s="4" t="str">
        <f t="shared" si="58"/>
        <v/>
      </c>
      <c r="DF51" s="4" t="str">
        <f t="shared" si="59"/>
        <v/>
      </c>
      <c r="DG51" s="4" t="str">
        <f t="shared" si="60"/>
        <v/>
      </c>
      <c r="DH51" s="4" t="str">
        <f t="shared" si="61"/>
        <v/>
      </c>
      <c r="DI51" s="4" t="str">
        <f t="shared" si="62"/>
        <v/>
      </c>
      <c r="DJ51" s="4" t="str">
        <f t="shared" si="63"/>
        <v/>
      </c>
      <c r="DK51" s="4" t="str">
        <f t="shared" si="64"/>
        <v/>
      </c>
      <c r="DL51" s="4" t="str">
        <f t="shared" si="65"/>
        <v/>
      </c>
      <c r="DM51" s="4" t="str">
        <f t="shared" si="66"/>
        <v/>
      </c>
      <c r="DO51" s="4" t="s">
        <v>93</v>
      </c>
      <c r="DP51" s="4" t="str">
        <f>IF(ISNUMBER(DB51), IF($AR51&gt;VLOOKUP('Gene Table'!$G$2,'Array Content'!$A$2:$B$3,2,FALSE),IF(DB51&lt;-$AR51,"mutant","WT"),IF(DB51&lt;-VLOOKUP('Gene Table'!$G$2,'Array Content'!$A$2:$B$3,2,FALSE),"Mutant","WT")),"")</f>
        <v>WT</v>
      </c>
      <c r="DQ51" s="4" t="str">
        <f>IF(ISNUMBER(DC51), IF($AR51&gt;VLOOKUP('Gene Table'!$G$2,'Array Content'!$A$2:$B$3,2,FALSE),IF(DC51&lt;-$AR51,"mutant","WT"),IF(DC51&lt;-VLOOKUP('Gene Table'!$G$2,'Array Content'!$A$2:$B$3,2,FALSE),"Mutant","WT")),"")</f>
        <v>WT</v>
      </c>
      <c r="DR51" s="4" t="str">
        <f>IF(ISNUMBER(DD51), IF($AR51&gt;VLOOKUP('Gene Table'!$G$2,'Array Content'!$A$2:$B$3,2,FALSE),IF(DD51&lt;-$AR51,"mutant","WT"),IF(DD51&lt;-VLOOKUP('Gene Table'!$G$2,'Array Content'!$A$2:$B$3,2,FALSE),"Mutant","WT")),"")</f>
        <v/>
      </c>
      <c r="DS51" s="4" t="str">
        <f>IF(ISNUMBER(DE51), IF($AR51&gt;VLOOKUP('Gene Table'!$G$2,'Array Content'!$A$2:$B$3,2,FALSE),IF(DE51&lt;-$AR51,"mutant","WT"),IF(DE51&lt;-VLOOKUP('Gene Table'!$G$2,'Array Content'!$A$2:$B$3,2,FALSE),"Mutant","WT")),"")</f>
        <v/>
      </c>
      <c r="DT51" s="4" t="str">
        <f>IF(ISNUMBER(DF51), IF($AR51&gt;VLOOKUP('Gene Table'!$G$2,'Array Content'!$A$2:$B$3,2,FALSE),IF(DF51&lt;-$AR51,"mutant","WT"),IF(DF51&lt;-VLOOKUP('Gene Table'!$G$2,'Array Content'!$A$2:$B$3,2,FALSE),"Mutant","WT")),"")</f>
        <v/>
      </c>
      <c r="DU51" s="4" t="str">
        <f>IF(ISNUMBER(DG51), IF($AR51&gt;VLOOKUP('Gene Table'!$G$2,'Array Content'!$A$2:$B$3,2,FALSE),IF(DG51&lt;-$AR51,"mutant","WT"),IF(DG51&lt;-VLOOKUP('Gene Table'!$G$2,'Array Content'!$A$2:$B$3,2,FALSE),"Mutant","WT")),"")</f>
        <v/>
      </c>
      <c r="DV51" s="4" t="str">
        <f>IF(ISNUMBER(DH51), IF($AR51&gt;VLOOKUP('Gene Table'!$G$2,'Array Content'!$A$2:$B$3,2,FALSE),IF(DH51&lt;-$AR51,"mutant","WT"),IF(DH51&lt;-VLOOKUP('Gene Table'!$G$2,'Array Content'!$A$2:$B$3,2,FALSE),"Mutant","WT")),"")</f>
        <v/>
      </c>
      <c r="DW51" s="4" t="str">
        <f>IF(ISNUMBER(DI51), IF($AR51&gt;VLOOKUP('Gene Table'!$G$2,'Array Content'!$A$2:$B$3,2,FALSE),IF(DI51&lt;-$AR51,"mutant","WT"),IF(DI51&lt;-VLOOKUP('Gene Table'!$G$2,'Array Content'!$A$2:$B$3,2,FALSE),"Mutant","WT")),"")</f>
        <v/>
      </c>
      <c r="DX51" s="4" t="str">
        <f>IF(ISNUMBER(DJ51), IF($AR51&gt;VLOOKUP('Gene Table'!$G$2,'Array Content'!$A$2:$B$3,2,FALSE),IF(DJ51&lt;-$AR51,"mutant","WT"),IF(DJ51&lt;-VLOOKUP('Gene Table'!$G$2,'Array Content'!$A$2:$B$3,2,FALSE),"Mutant","WT")),"")</f>
        <v/>
      </c>
      <c r="DY51" s="4" t="str">
        <f>IF(ISNUMBER(DK51), IF($AR51&gt;VLOOKUP('Gene Table'!$G$2,'Array Content'!$A$2:$B$3,2,FALSE),IF(DK51&lt;-$AR51,"mutant","WT"),IF(DK51&lt;-VLOOKUP('Gene Table'!$G$2,'Array Content'!$A$2:$B$3,2,FALSE),"Mutant","WT")),"")</f>
        <v/>
      </c>
      <c r="DZ51" s="4" t="str">
        <f>IF(ISNUMBER(DL51), IF($AR51&gt;VLOOKUP('Gene Table'!$G$2,'Array Content'!$A$2:$B$3,2,FALSE),IF(DL51&lt;-$AR51,"mutant","WT"),IF(DL51&lt;-VLOOKUP('Gene Table'!$G$2,'Array Content'!$A$2:$B$3,2,FALSE),"Mutant","WT")),"")</f>
        <v/>
      </c>
      <c r="EA51" s="4" t="str">
        <f>IF(ISNUMBER(DM51), IF($AR51&gt;VLOOKUP('Gene Table'!$G$2,'Array Content'!$A$2:$B$3,2,FALSE),IF(DM51&lt;-$AR51,"mutant","WT"),IF(DM51&lt;-VLOOKUP('Gene Table'!$G$2,'Array Content'!$A$2:$B$3,2,FALSE),"Mutant","WT")),"")</f>
        <v/>
      </c>
      <c r="EC51" s="4" t="s">
        <v>93</v>
      </c>
      <c r="ED51" s="4" t="str">
        <f>IF('Gene Table'!$D51="copy number",D51,"")</f>
        <v/>
      </c>
      <c r="EE51" s="4" t="str">
        <f>IF('Gene Table'!$D51="copy number",E51,"")</f>
        <v/>
      </c>
      <c r="EF51" s="4" t="str">
        <f>IF('Gene Table'!$D51="copy number",F51,"")</f>
        <v/>
      </c>
      <c r="EG51" s="4" t="str">
        <f>IF('Gene Table'!$D51="copy number",G51,"")</f>
        <v/>
      </c>
      <c r="EH51" s="4" t="str">
        <f>IF('Gene Table'!$D51="copy number",H51,"")</f>
        <v/>
      </c>
      <c r="EI51" s="4" t="str">
        <f>IF('Gene Table'!$D51="copy number",I51,"")</f>
        <v/>
      </c>
      <c r="EJ51" s="4" t="str">
        <f>IF('Gene Table'!$D51="copy number",J51,"")</f>
        <v/>
      </c>
      <c r="EK51" s="4" t="str">
        <f>IF('Gene Table'!$D51="copy number",K51,"")</f>
        <v/>
      </c>
      <c r="EL51" s="4" t="str">
        <f>IF('Gene Table'!$D51="copy number",L51,"")</f>
        <v/>
      </c>
      <c r="EM51" s="4" t="str">
        <f>IF('Gene Table'!$D51="copy number",M51,"")</f>
        <v/>
      </c>
      <c r="EN51" s="4" t="str">
        <f>IF('Gene Table'!$D51="copy number",N51,"")</f>
        <v/>
      </c>
      <c r="EO51" s="4" t="str">
        <f>IF('Gene Table'!$D51="copy number",O51,"")</f>
        <v/>
      </c>
      <c r="EQ51" s="4" t="s">
        <v>93</v>
      </c>
      <c r="ER51" s="4" t="str">
        <f>IF('Gene Table'!$D51="copy number",R51,"")</f>
        <v/>
      </c>
      <c r="ES51" s="4" t="str">
        <f>IF('Gene Table'!$D51="copy number",S51,"")</f>
        <v/>
      </c>
      <c r="ET51" s="4" t="str">
        <f>IF('Gene Table'!$D51="copy number",T51,"")</f>
        <v/>
      </c>
      <c r="EU51" s="4" t="str">
        <f>IF('Gene Table'!$D51="copy number",U51,"")</f>
        <v/>
      </c>
      <c r="EV51" s="4" t="str">
        <f>IF('Gene Table'!$D51="copy number",V51,"")</f>
        <v/>
      </c>
      <c r="EW51" s="4" t="str">
        <f>IF('Gene Table'!$D51="copy number",W51,"")</f>
        <v/>
      </c>
      <c r="EX51" s="4" t="str">
        <f>IF('Gene Table'!$D51="copy number",X51,"")</f>
        <v/>
      </c>
      <c r="EY51" s="4" t="str">
        <f>IF('Gene Table'!$D51="copy number",Y51,"")</f>
        <v/>
      </c>
      <c r="EZ51" s="4" t="str">
        <f>IF('Gene Table'!$D51="copy number",Z51,"")</f>
        <v/>
      </c>
      <c r="FA51" s="4" t="str">
        <f>IF('Gene Table'!$D51="copy number",AA51,"")</f>
        <v/>
      </c>
      <c r="FB51" s="4" t="str">
        <f>IF('Gene Table'!$D51="copy number",AB51,"")</f>
        <v/>
      </c>
      <c r="FC51" s="4" t="str">
        <f>IF('Gene Table'!$D51="copy number",AC51,"")</f>
        <v/>
      </c>
      <c r="FE51" s="4" t="s">
        <v>93</v>
      </c>
      <c r="FF51" s="4" t="str">
        <f>IF('Gene Table'!$C51="SMPC",D51,"")</f>
        <v/>
      </c>
      <c r="FG51" s="4" t="str">
        <f>IF('Gene Table'!$C51="SMPC",E51,"")</f>
        <v/>
      </c>
      <c r="FH51" s="4" t="str">
        <f>IF('Gene Table'!$C51="SMPC",F51,"")</f>
        <v/>
      </c>
      <c r="FI51" s="4" t="str">
        <f>IF('Gene Table'!$C51="SMPC",G51,"")</f>
        <v/>
      </c>
      <c r="FJ51" s="4" t="str">
        <f>IF('Gene Table'!$C51="SMPC",H51,"")</f>
        <v/>
      </c>
      <c r="FK51" s="4" t="str">
        <f>IF('Gene Table'!$C51="SMPC",I51,"")</f>
        <v/>
      </c>
      <c r="FL51" s="4" t="str">
        <f>IF('Gene Table'!$C51="SMPC",J51,"")</f>
        <v/>
      </c>
      <c r="FM51" s="4" t="str">
        <f>IF('Gene Table'!$C51="SMPC",K51,"")</f>
        <v/>
      </c>
      <c r="FN51" s="4" t="str">
        <f>IF('Gene Table'!$C51="SMPC",L51,"")</f>
        <v/>
      </c>
      <c r="FO51" s="4" t="str">
        <f>IF('Gene Table'!$C51="SMPC",M51,"")</f>
        <v/>
      </c>
      <c r="FP51" s="4" t="str">
        <f>IF('Gene Table'!$C51="SMPC",N51,"")</f>
        <v/>
      </c>
      <c r="FQ51" s="4" t="str">
        <f>IF('Gene Table'!$C51="SMPC",O51,"")</f>
        <v/>
      </c>
      <c r="FS51" s="4" t="s">
        <v>93</v>
      </c>
      <c r="FT51" s="4" t="str">
        <f>IF('Gene Table'!$C51="SMPC",R51,"")</f>
        <v/>
      </c>
      <c r="FU51" s="4" t="str">
        <f>IF('Gene Table'!$C51="SMPC",S51,"")</f>
        <v/>
      </c>
      <c r="FV51" s="4" t="str">
        <f>IF('Gene Table'!$C51="SMPC",T51,"")</f>
        <v/>
      </c>
      <c r="FW51" s="4" t="str">
        <f>IF('Gene Table'!$C51="SMPC",U51,"")</f>
        <v/>
      </c>
      <c r="FX51" s="4" t="str">
        <f>IF('Gene Table'!$C51="SMPC",V51,"")</f>
        <v/>
      </c>
      <c r="FY51" s="4" t="str">
        <f>IF('Gene Table'!$C51="SMPC",W51,"")</f>
        <v/>
      </c>
      <c r="FZ51" s="4" t="str">
        <f>IF('Gene Table'!$C51="SMPC",X51,"")</f>
        <v/>
      </c>
      <c r="GA51" s="4" t="str">
        <f>IF('Gene Table'!$C51="SMPC",Y51,"")</f>
        <v/>
      </c>
      <c r="GB51" s="4" t="str">
        <f>IF('Gene Table'!$C51="SMPC",Z51,"")</f>
        <v/>
      </c>
      <c r="GC51" s="4" t="str">
        <f>IF('Gene Table'!$C51="SMPC",AA51,"")</f>
        <v/>
      </c>
      <c r="GD51" s="4" t="str">
        <f>IF('Gene Table'!$C51="SMPC",AB51,"")</f>
        <v/>
      </c>
      <c r="GE51" s="4" t="str">
        <f>IF('Gene Table'!$C51="SMPC",AC51,"")</f>
        <v/>
      </c>
    </row>
    <row r="52" spans="1:187" ht="15" customHeight="1" x14ac:dyDescent="0.25">
      <c r="A52" s="4" t="str">
        <f>'Gene Table'!C52&amp;":"&amp;'Gene Table'!D52</f>
        <v>APC:c.4461delT</v>
      </c>
      <c r="B52" s="4">
        <f>IF('Gene Table'!$G$5="NO",IF(ISNUMBER(MATCH('Gene Table'!E52,'Array Content'!$M$2:$M$941,0)),VLOOKUP('Gene Table'!E52,'Array Content'!$M$2:$O$941,2,FALSE),35),IF('Gene Table'!$G$5="YES",IF(ISNUMBER(MATCH('Gene Table'!E52,'Array Content'!$M$2:$M$941,0)),VLOOKUP('Gene Table'!E52,'Array Content'!$M$2:$O$941,3,FALSE),35),"OOPS"))</f>
        <v>35</v>
      </c>
      <c r="C52" s="4" t="s">
        <v>96</v>
      </c>
      <c r="D52" s="29">
        <f>IF('Control Sample Data'!D51="","",IF(SUM('Control Sample Data'!D$2:D$97)&gt;10,IF(AND(ISNUMBER('Control Sample Data'!D51),'Control Sample Data'!D51&lt;$B52, 'Control Sample Data'!D51&gt;0),'Control Sample Data'!D51,$B52),""))</f>
        <v>35</v>
      </c>
      <c r="E52" s="29">
        <f>IF('Control Sample Data'!E51="","",IF(SUM('Control Sample Data'!E$2:E$97)&gt;10,IF(AND(ISNUMBER('Control Sample Data'!E51),'Control Sample Data'!E51&lt;$B52, 'Control Sample Data'!E51&gt;0),'Control Sample Data'!E51,$B52),""))</f>
        <v>35</v>
      </c>
      <c r="F52" s="29" t="str">
        <f>IF('Control Sample Data'!F51="","",IF(SUM('Control Sample Data'!F$2:F$97)&gt;10,IF(AND(ISNUMBER('Control Sample Data'!F51),'Control Sample Data'!F51&lt;$B52, 'Control Sample Data'!F51&gt;0),'Control Sample Data'!F51,$B52),""))</f>
        <v/>
      </c>
      <c r="G52" s="29" t="str">
        <f>IF('Control Sample Data'!G51="","",IF(SUM('Control Sample Data'!G$2:G$97)&gt;10,IF(AND(ISNUMBER('Control Sample Data'!G51),'Control Sample Data'!G51&lt;$B52, 'Control Sample Data'!G51&gt;0),'Control Sample Data'!G51,$B52),""))</f>
        <v/>
      </c>
      <c r="H52" s="29" t="str">
        <f>IF('Control Sample Data'!H51="","",IF(SUM('Control Sample Data'!H$2:H$97)&gt;10,IF(AND(ISNUMBER('Control Sample Data'!H51),'Control Sample Data'!H51&lt;$B52, 'Control Sample Data'!H51&gt;0),'Control Sample Data'!H51,$B52),""))</f>
        <v/>
      </c>
      <c r="I52" s="29" t="str">
        <f>IF('Control Sample Data'!I51="","",IF(SUM('Control Sample Data'!I$2:I$97)&gt;10,IF(AND(ISNUMBER('Control Sample Data'!I51),'Control Sample Data'!I51&lt;$B52, 'Control Sample Data'!I51&gt;0),'Control Sample Data'!I51,$B52),""))</f>
        <v/>
      </c>
      <c r="J52" s="29" t="str">
        <f>IF('Control Sample Data'!J51="","",IF(SUM('Control Sample Data'!J$2:J$97)&gt;10,IF(AND(ISNUMBER('Control Sample Data'!J51),'Control Sample Data'!J51&lt;$B52, 'Control Sample Data'!J51&gt;0),'Control Sample Data'!J51,$B52),""))</f>
        <v/>
      </c>
      <c r="K52" s="29" t="str">
        <f>IF('Control Sample Data'!K51="","",IF(SUM('Control Sample Data'!K$2:K$97)&gt;10,IF(AND(ISNUMBER('Control Sample Data'!K51),'Control Sample Data'!K51&lt;$B52, 'Control Sample Data'!K51&gt;0),'Control Sample Data'!K51,$B52),""))</f>
        <v/>
      </c>
      <c r="L52" s="29" t="str">
        <f>IF('Control Sample Data'!L51="","",IF(SUM('Control Sample Data'!L$2:L$97)&gt;10,IF(AND(ISNUMBER('Control Sample Data'!L51),'Control Sample Data'!L51&lt;$B52, 'Control Sample Data'!L51&gt;0),'Control Sample Data'!L51,$B52),""))</f>
        <v/>
      </c>
      <c r="M52" s="29" t="str">
        <f>IF('Control Sample Data'!M51="","",IF(SUM('Control Sample Data'!M$2:M$97)&gt;10,IF(AND(ISNUMBER('Control Sample Data'!M51),'Control Sample Data'!M51&lt;$B52, 'Control Sample Data'!M51&gt;0),'Control Sample Data'!M51,$B52),""))</f>
        <v/>
      </c>
      <c r="N52" s="29" t="str">
        <f>IF('Control Sample Data'!N51="","",IF(SUM('Control Sample Data'!N$2:N$97)&gt;10,IF(AND(ISNUMBER('Control Sample Data'!N51),'Control Sample Data'!N51&lt;$B52, 'Control Sample Data'!N51&gt;0),'Control Sample Data'!N51,$B52),""))</f>
        <v/>
      </c>
      <c r="O52" s="29" t="str">
        <f>IF('Control Sample Data'!O51="","",IF(SUM('Control Sample Data'!O$2:O$97)&gt;10,IF(AND(ISNUMBER('Control Sample Data'!O51),'Control Sample Data'!O51&lt;$B52, 'Control Sample Data'!O51&gt;0),'Control Sample Data'!O51,$B52),""))</f>
        <v/>
      </c>
      <c r="Q52" s="4" t="s">
        <v>96</v>
      </c>
      <c r="R52" s="29">
        <f>IF('Test Sample Data'!D51="","",IF(SUM('Test Sample Data'!D$2:D$97)&gt;10,IF(AND(ISNUMBER('Test Sample Data'!D51),'Test Sample Data'!D51&lt;$B52, 'Test Sample Data'!D51&gt;0),'Test Sample Data'!D51,$B52),""))</f>
        <v>33.6</v>
      </c>
      <c r="S52" s="29">
        <f>IF('Test Sample Data'!E51="","",IF(SUM('Test Sample Data'!E$2:E$97)&gt;10,IF(AND(ISNUMBER('Test Sample Data'!E51),'Test Sample Data'!E51&lt;$B52, 'Test Sample Data'!E51&gt;0),'Test Sample Data'!E51,$B52),""))</f>
        <v>35</v>
      </c>
      <c r="T52" s="29" t="str">
        <f>IF('Test Sample Data'!F51="","",IF(SUM('Test Sample Data'!F$2:F$97)&gt;10,IF(AND(ISNUMBER('Test Sample Data'!F51),'Test Sample Data'!F51&lt;$B52, 'Test Sample Data'!F51&gt;0),'Test Sample Data'!F51,$B52),""))</f>
        <v/>
      </c>
      <c r="U52" s="29" t="str">
        <f>IF('Test Sample Data'!G51="","",IF(SUM('Test Sample Data'!G$2:G$97)&gt;10,IF(AND(ISNUMBER('Test Sample Data'!G51),'Test Sample Data'!G51&lt;$B52, 'Test Sample Data'!G51&gt;0),'Test Sample Data'!G51,$B52),""))</f>
        <v/>
      </c>
      <c r="V52" s="29" t="str">
        <f>IF('Test Sample Data'!H51="","",IF(SUM('Test Sample Data'!H$2:H$97)&gt;10,IF(AND(ISNUMBER('Test Sample Data'!H51),'Test Sample Data'!H51&lt;$B52, 'Test Sample Data'!H51&gt;0),'Test Sample Data'!H51,$B52),""))</f>
        <v/>
      </c>
      <c r="W52" s="29" t="str">
        <f>IF('Test Sample Data'!I51="","",IF(SUM('Test Sample Data'!I$2:I$97)&gt;10,IF(AND(ISNUMBER('Test Sample Data'!I51),'Test Sample Data'!I51&lt;$B52, 'Test Sample Data'!I51&gt;0),'Test Sample Data'!I51,$B52),""))</f>
        <v/>
      </c>
      <c r="X52" s="29" t="str">
        <f>IF('Test Sample Data'!J51="","",IF(SUM('Test Sample Data'!J$2:J$97)&gt;10,IF(AND(ISNUMBER('Test Sample Data'!J51),'Test Sample Data'!J51&lt;$B52, 'Test Sample Data'!J51&gt;0),'Test Sample Data'!J51,$B52),""))</f>
        <v/>
      </c>
      <c r="Y52" s="29" t="str">
        <f>IF('Test Sample Data'!K51="","",IF(SUM('Test Sample Data'!K$2:K$97)&gt;10,IF(AND(ISNUMBER('Test Sample Data'!K51),'Test Sample Data'!K51&lt;$B52, 'Test Sample Data'!K51&gt;0),'Test Sample Data'!K51,$B52),""))</f>
        <v/>
      </c>
      <c r="Z52" s="29" t="str">
        <f>IF('Test Sample Data'!L51="","",IF(SUM('Test Sample Data'!L$2:L$97)&gt;10,IF(AND(ISNUMBER('Test Sample Data'!L51),'Test Sample Data'!L51&lt;$B52, 'Test Sample Data'!L51&gt;0),'Test Sample Data'!L51,$B52),""))</f>
        <v/>
      </c>
      <c r="AA52" s="29" t="str">
        <f>IF('Test Sample Data'!M51="","",IF(SUM('Test Sample Data'!M$2:M$97)&gt;10,IF(AND(ISNUMBER('Test Sample Data'!M51),'Test Sample Data'!M51&lt;$B52, 'Test Sample Data'!M51&gt;0),'Test Sample Data'!M51,$B52),""))</f>
        <v/>
      </c>
      <c r="AB52" s="29" t="str">
        <f>IF('Test Sample Data'!N51="","",IF(SUM('Test Sample Data'!N$2:N$97)&gt;10,IF(AND(ISNUMBER('Test Sample Data'!N51),'Test Sample Data'!N51&lt;$B52, 'Test Sample Data'!N51&gt;0),'Test Sample Data'!N51,$B52),""))</f>
        <v/>
      </c>
      <c r="AC52" s="29" t="str">
        <f>IF('Test Sample Data'!O51="","",IF(SUM('Test Sample Data'!O$2:O$97)&gt;10,IF(AND(ISNUMBER('Test Sample Data'!O51),'Test Sample Data'!O51&lt;$B52, 'Test Sample Data'!O51&gt;0),'Test Sample Data'!O51,$B52),""))</f>
        <v/>
      </c>
      <c r="AE52" s="4" t="s">
        <v>96</v>
      </c>
      <c r="AF52" s="4">
        <f t="shared" si="3"/>
        <v>9</v>
      </c>
      <c r="AG52" s="4">
        <f t="shared" si="4"/>
        <v>9</v>
      </c>
      <c r="AH52" s="4" t="str">
        <f t="shared" si="5"/>
        <v/>
      </c>
      <c r="AI52" s="4" t="str">
        <f t="shared" si="6"/>
        <v/>
      </c>
      <c r="AJ52" s="4" t="str">
        <f t="shared" si="7"/>
        <v/>
      </c>
      <c r="AK52" s="4" t="str">
        <f t="shared" si="8"/>
        <v/>
      </c>
      <c r="AL52" s="4" t="str">
        <f t="shared" si="9"/>
        <v/>
      </c>
      <c r="AM52" s="4" t="str">
        <f t="shared" si="10"/>
        <v/>
      </c>
      <c r="AN52" s="4" t="str">
        <f t="shared" si="11"/>
        <v/>
      </c>
      <c r="AO52" s="4" t="str">
        <f t="shared" si="12"/>
        <v/>
      </c>
      <c r="AP52" s="4" t="str">
        <f t="shared" si="13"/>
        <v/>
      </c>
      <c r="AQ52" s="4" t="str">
        <f t="shared" si="14"/>
        <v/>
      </c>
      <c r="AR52" s="4">
        <f t="shared" si="15"/>
        <v>0</v>
      </c>
      <c r="AS52" s="4">
        <f t="shared" si="16"/>
        <v>9</v>
      </c>
      <c r="AU52" s="4" t="s">
        <v>96</v>
      </c>
      <c r="AV52" s="4">
        <f t="shared" si="17"/>
        <v>7.07</v>
      </c>
      <c r="AW52" s="4">
        <f t="shared" si="18"/>
        <v>9</v>
      </c>
      <c r="AX52" s="4" t="str">
        <f t="shared" si="19"/>
        <v/>
      </c>
      <c r="AY52" s="4" t="str">
        <f t="shared" si="20"/>
        <v/>
      </c>
      <c r="AZ52" s="4" t="str">
        <f t="shared" si="21"/>
        <v/>
      </c>
      <c r="BA52" s="4" t="str">
        <f t="shared" si="22"/>
        <v/>
      </c>
      <c r="BB52" s="4" t="str">
        <f t="shared" si="23"/>
        <v/>
      </c>
      <c r="BC52" s="4" t="str">
        <f t="shared" si="24"/>
        <v/>
      </c>
      <c r="BD52" s="4" t="str">
        <f t="shared" si="25"/>
        <v/>
      </c>
      <c r="BE52" s="4" t="str">
        <f t="shared" si="26"/>
        <v/>
      </c>
      <c r="BF52" s="4" t="str">
        <f t="shared" si="27"/>
        <v/>
      </c>
      <c r="BG52" s="4" t="str">
        <f t="shared" si="28"/>
        <v/>
      </c>
      <c r="BI52" s="4" t="s">
        <v>96</v>
      </c>
      <c r="BJ52" s="4" t="str">
        <f t="shared" si="29"/>
        <v/>
      </c>
      <c r="BK52" s="4">
        <f t="shared" si="30"/>
        <v>9</v>
      </c>
      <c r="BL52" s="4" t="str">
        <f t="shared" si="31"/>
        <v/>
      </c>
      <c r="BM52" s="4" t="str">
        <f t="shared" si="32"/>
        <v/>
      </c>
      <c r="BN52" s="4" t="str">
        <f t="shared" si="33"/>
        <v/>
      </c>
      <c r="BO52" s="4" t="str">
        <f t="shared" si="34"/>
        <v/>
      </c>
      <c r="BP52" s="4" t="str">
        <f t="shared" si="35"/>
        <v/>
      </c>
      <c r="BQ52" s="4" t="str">
        <f t="shared" si="36"/>
        <v/>
      </c>
      <c r="BR52" s="4" t="str">
        <f t="shared" si="37"/>
        <v/>
      </c>
      <c r="BS52" s="4" t="str">
        <f t="shared" si="38"/>
        <v/>
      </c>
      <c r="BT52" s="4" t="str">
        <f t="shared" si="39"/>
        <v/>
      </c>
      <c r="BU52" s="4" t="str">
        <f t="shared" si="40"/>
        <v/>
      </c>
      <c r="BV52" s="4">
        <f t="shared" si="41"/>
        <v>0</v>
      </c>
      <c r="BW52" s="4">
        <f t="shared" si="42"/>
        <v>9</v>
      </c>
      <c r="BY52" s="4" t="s">
        <v>96</v>
      </c>
      <c r="BZ52" s="4">
        <f t="shared" si="43"/>
        <v>-1.9299999999999997</v>
      </c>
      <c r="CA52" s="4">
        <f t="shared" si="44"/>
        <v>0</v>
      </c>
      <c r="CB52" s="4" t="str">
        <f t="shared" si="45"/>
        <v/>
      </c>
      <c r="CC52" s="4" t="str">
        <f t="shared" si="46"/>
        <v/>
      </c>
      <c r="CD52" s="4" t="str">
        <f t="shared" si="47"/>
        <v/>
      </c>
      <c r="CE52" s="4" t="str">
        <f t="shared" si="48"/>
        <v/>
      </c>
      <c r="CF52" s="4" t="str">
        <f t="shared" si="49"/>
        <v/>
      </c>
      <c r="CG52" s="4" t="str">
        <f t="shared" si="50"/>
        <v/>
      </c>
      <c r="CH52" s="4" t="str">
        <f t="shared" si="51"/>
        <v/>
      </c>
      <c r="CI52" s="4" t="str">
        <f t="shared" si="52"/>
        <v/>
      </c>
      <c r="CJ52" s="4" t="str">
        <f t="shared" si="53"/>
        <v/>
      </c>
      <c r="CK52" s="4" t="str">
        <f t="shared" si="54"/>
        <v/>
      </c>
      <c r="CM52" s="4" t="s">
        <v>96</v>
      </c>
      <c r="CN52" s="4" t="str">
        <f>IF(ISNUMBER(BZ52), IF($BV52&gt;VLOOKUP('Gene Table'!$G$2,'Array Content'!$A$2:$B$3,2,FALSE),IF(BZ52&lt;-$BV52,"mutant","WT"),IF(BZ52&lt;-VLOOKUP('Gene Table'!$G$2,'Array Content'!$A$2:$B$3,2,FALSE),"Mutant","WT")),"")</f>
        <v>WT</v>
      </c>
      <c r="CO52" s="4" t="str">
        <f>IF(ISNUMBER(CA52), IF($BV52&gt;VLOOKUP('Gene Table'!$G$2,'Array Content'!$A$2:$B$3,2,FALSE),IF(CA52&lt;-$BV52,"mutant","WT"),IF(CA52&lt;-VLOOKUP('Gene Table'!$G$2,'Array Content'!$A$2:$B$3,2,FALSE),"Mutant","WT")),"")</f>
        <v>WT</v>
      </c>
      <c r="CP52" s="4" t="str">
        <f>IF(ISNUMBER(CB52), IF($BV52&gt;VLOOKUP('Gene Table'!$G$2,'Array Content'!$A$2:$B$3,2,FALSE),IF(CB52&lt;-$BV52,"mutant","WT"),IF(CB52&lt;-VLOOKUP('Gene Table'!$G$2,'Array Content'!$A$2:$B$3,2,FALSE),"Mutant","WT")),"")</f>
        <v/>
      </c>
      <c r="CQ52" s="4" t="str">
        <f>IF(ISNUMBER(CC52), IF($BV52&gt;VLOOKUP('Gene Table'!$G$2,'Array Content'!$A$2:$B$3,2,FALSE),IF(CC52&lt;-$BV52,"mutant","WT"),IF(CC52&lt;-VLOOKUP('Gene Table'!$G$2,'Array Content'!$A$2:$B$3,2,FALSE),"Mutant","WT")),"")</f>
        <v/>
      </c>
      <c r="CR52" s="4" t="str">
        <f>IF(ISNUMBER(CD52), IF($BV52&gt;VLOOKUP('Gene Table'!$G$2,'Array Content'!$A$2:$B$3,2,FALSE),IF(CD52&lt;-$BV52,"mutant","WT"),IF(CD52&lt;-VLOOKUP('Gene Table'!$G$2,'Array Content'!$A$2:$B$3,2,FALSE),"Mutant","WT")),"")</f>
        <v/>
      </c>
      <c r="CS52" s="4" t="str">
        <f>IF(ISNUMBER(CE52), IF($BV52&gt;VLOOKUP('Gene Table'!$G$2,'Array Content'!$A$2:$B$3,2,FALSE),IF(CE52&lt;-$BV52,"mutant","WT"),IF(CE52&lt;-VLOOKUP('Gene Table'!$G$2,'Array Content'!$A$2:$B$3,2,FALSE),"Mutant","WT")),"")</f>
        <v/>
      </c>
      <c r="CT52" s="4" t="str">
        <f>IF(ISNUMBER(CF52), IF($BV52&gt;VLOOKUP('Gene Table'!$G$2,'Array Content'!$A$2:$B$3,2,FALSE),IF(CF52&lt;-$BV52,"mutant","WT"),IF(CF52&lt;-VLOOKUP('Gene Table'!$G$2,'Array Content'!$A$2:$B$3,2,FALSE),"Mutant","WT")),"")</f>
        <v/>
      </c>
      <c r="CU52" s="4" t="str">
        <f>IF(ISNUMBER(CG52), IF($BV52&gt;VLOOKUP('Gene Table'!$G$2,'Array Content'!$A$2:$B$3,2,FALSE),IF(CG52&lt;-$BV52,"mutant","WT"),IF(CG52&lt;-VLOOKUP('Gene Table'!$G$2,'Array Content'!$A$2:$B$3,2,FALSE),"Mutant","WT")),"")</f>
        <v/>
      </c>
      <c r="CV52" s="4" t="str">
        <f>IF(ISNUMBER(CH52), IF($BV52&gt;VLOOKUP('Gene Table'!$G$2,'Array Content'!$A$2:$B$3,2,FALSE),IF(CH52&lt;-$BV52,"mutant","WT"),IF(CH52&lt;-VLOOKUP('Gene Table'!$G$2,'Array Content'!$A$2:$B$3,2,FALSE),"Mutant","WT")),"")</f>
        <v/>
      </c>
      <c r="CW52" s="4" t="str">
        <f>IF(ISNUMBER(CI52), IF($BV52&gt;VLOOKUP('Gene Table'!$G$2,'Array Content'!$A$2:$B$3,2,FALSE),IF(CI52&lt;-$BV52,"mutant","WT"),IF(CI52&lt;-VLOOKUP('Gene Table'!$G$2,'Array Content'!$A$2:$B$3,2,FALSE),"Mutant","WT")),"")</f>
        <v/>
      </c>
      <c r="CX52" s="4" t="str">
        <f>IF(ISNUMBER(CJ52), IF($BV52&gt;VLOOKUP('Gene Table'!$G$2,'Array Content'!$A$2:$B$3,2,FALSE),IF(CJ52&lt;-$BV52,"mutant","WT"),IF(CJ52&lt;-VLOOKUP('Gene Table'!$G$2,'Array Content'!$A$2:$B$3,2,FALSE),"Mutant","WT")),"")</f>
        <v/>
      </c>
      <c r="CY52" s="4" t="str">
        <f>IF(ISNUMBER(CK52), IF($BV52&gt;VLOOKUP('Gene Table'!$G$2,'Array Content'!$A$2:$B$3,2,FALSE),IF(CK52&lt;-$BV52,"mutant","WT"),IF(CK52&lt;-VLOOKUP('Gene Table'!$G$2,'Array Content'!$A$2:$B$3,2,FALSE),"Mutant","WT")),"")</f>
        <v/>
      </c>
      <c r="DA52" s="4" t="s">
        <v>96</v>
      </c>
      <c r="DB52" s="4">
        <f t="shared" si="55"/>
        <v>-1.9299999999999997</v>
      </c>
      <c r="DC52" s="4">
        <f t="shared" si="56"/>
        <v>0</v>
      </c>
      <c r="DD52" s="4" t="str">
        <f t="shared" si="57"/>
        <v/>
      </c>
      <c r="DE52" s="4" t="str">
        <f t="shared" si="58"/>
        <v/>
      </c>
      <c r="DF52" s="4" t="str">
        <f t="shared" si="59"/>
        <v/>
      </c>
      <c r="DG52" s="4" t="str">
        <f t="shared" si="60"/>
        <v/>
      </c>
      <c r="DH52" s="4" t="str">
        <f t="shared" si="61"/>
        <v/>
      </c>
      <c r="DI52" s="4" t="str">
        <f t="shared" si="62"/>
        <v/>
      </c>
      <c r="DJ52" s="4" t="str">
        <f t="shared" si="63"/>
        <v/>
      </c>
      <c r="DK52" s="4" t="str">
        <f t="shared" si="64"/>
        <v/>
      </c>
      <c r="DL52" s="4" t="str">
        <f t="shared" si="65"/>
        <v/>
      </c>
      <c r="DM52" s="4" t="str">
        <f t="shared" si="66"/>
        <v/>
      </c>
      <c r="DO52" s="4" t="s">
        <v>96</v>
      </c>
      <c r="DP52" s="4" t="str">
        <f>IF(ISNUMBER(DB52), IF($AR52&gt;VLOOKUP('Gene Table'!$G$2,'Array Content'!$A$2:$B$3,2,FALSE),IF(DB52&lt;-$AR52,"mutant","WT"),IF(DB52&lt;-VLOOKUP('Gene Table'!$G$2,'Array Content'!$A$2:$B$3,2,FALSE),"Mutant","WT")),"")</f>
        <v>WT</v>
      </c>
      <c r="DQ52" s="4" t="str">
        <f>IF(ISNUMBER(DC52), IF($AR52&gt;VLOOKUP('Gene Table'!$G$2,'Array Content'!$A$2:$B$3,2,FALSE),IF(DC52&lt;-$AR52,"mutant","WT"),IF(DC52&lt;-VLOOKUP('Gene Table'!$G$2,'Array Content'!$A$2:$B$3,2,FALSE),"Mutant","WT")),"")</f>
        <v>WT</v>
      </c>
      <c r="DR52" s="4" t="str">
        <f>IF(ISNUMBER(DD52), IF($AR52&gt;VLOOKUP('Gene Table'!$G$2,'Array Content'!$A$2:$B$3,2,FALSE),IF(DD52&lt;-$AR52,"mutant","WT"),IF(DD52&lt;-VLOOKUP('Gene Table'!$G$2,'Array Content'!$A$2:$B$3,2,FALSE),"Mutant","WT")),"")</f>
        <v/>
      </c>
      <c r="DS52" s="4" t="str">
        <f>IF(ISNUMBER(DE52), IF($AR52&gt;VLOOKUP('Gene Table'!$G$2,'Array Content'!$A$2:$B$3,2,FALSE),IF(DE52&lt;-$AR52,"mutant","WT"),IF(DE52&lt;-VLOOKUP('Gene Table'!$G$2,'Array Content'!$A$2:$B$3,2,FALSE),"Mutant","WT")),"")</f>
        <v/>
      </c>
      <c r="DT52" s="4" t="str">
        <f>IF(ISNUMBER(DF52), IF($AR52&gt;VLOOKUP('Gene Table'!$G$2,'Array Content'!$A$2:$B$3,2,FALSE),IF(DF52&lt;-$AR52,"mutant","WT"),IF(DF52&lt;-VLOOKUP('Gene Table'!$G$2,'Array Content'!$A$2:$B$3,2,FALSE),"Mutant","WT")),"")</f>
        <v/>
      </c>
      <c r="DU52" s="4" t="str">
        <f>IF(ISNUMBER(DG52), IF($AR52&gt;VLOOKUP('Gene Table'!$G$2,'Array Content'!$A$2:$B$3,2,FALSE),IF(DG52&lt;-$AR52,"mutant","WT"),IF(DG52&lt;-VLOOKUP('Gene Table'!$G$2,'Array Content'!$A$2:$B$3,2,FALSE),"Mutant","WT")),"")</f>
        <v/>
      </c>
      <c r="DV52" s="4" t="str">
        <f>IF(ISNUMBER(DH52), IF($AR52&gt;VLOOKUP('Gene Table'!$G$2,'Array Content'!$A$2:$B$3,2,FALSE),IF(DH52&lt;-$AR52,"mutant","WT"),IF(DH52&lt;-VLOOKUP('Gene Table'!$G$2,'Array Content'!$A$2:$B$3,2,FALSE),"Mutant","WT")),"")</f>
        <v/>
      </c>
      <c r="DW52" s="4" t="str">
        <f>IF(ISNUMBER(DI52), IF($AR52&gt;VLOOKUP('Gene Table'!$G$2,'Array Content'!$A$2:$B$3,2,FALSE),IF(DI52&lt;-$AR52,"mutant","WT"),IF(DI52&lt;-VLOOKUP('Gene Table'!$G$2,'Array Content'!$A$2:$B$3,2,FALSE),"Mutant","WT")),"")</f>
        <v/>
      </c>
      <c r="DX52" s="4" t="str">
        <f>IF(ISNUMBER(DJ52), IF($AR52&gt;VLOOKUP('Gene Table'!$G$2,'Array Content'!$A$2:$B$3,2,FALSE),IF(DJ52&lt;-$AR52,"mutant","WT"),IF(DJ52&lt;-VLOOKUP('Gene Table'!$G$2,'Array Content'!$A$2:$B$3,2,FALSE),"Mutant","WT")),"")</f>
        <v/>
      </c>
      <c r="DY52" s="4" t="str">
        <f>IF(ISNUMBER(DK52), IF($AR52&gt;VLOOKUP('Gene Table'!$G$2,'Array Content'!$A$2:$B$3,2,FALSE),IF(DK52&lt;-$AR52,"mutant","WT"),IF(DK52&lt;-VLOOKUP('Gene Table'!$G$2,'Array Content'!$A$2:$B$3,2,FALSE),"Mutant","WT")),"")</f>
        <v/>
      </c>
      <c r="DZ52" s="4" t="str">
        <f>IF(ISNUMBER(DL52), IF($AR52&gt;VLOOKUP('Gene Table'!$G$2,'Array Content'!$A$2:$B$3,2,FALSE),IF(DL52&lt;-$AR52,"mutant","WT"),IF(DL52&lt;-VLOOKUP('Gene Table'!$G$2,'Array Content'!$A$2:$B$3,2,FALSE),"Mutant","WT")),"")</f>
        <v/>
      </c>
      <c r="EA52" s="4" t="str">
        <f>IF(ISNUMBER(DM52), IF($AR52&gt;VLOOKUP('Gene Table'!$G$2,'Array Content'!$A$2:$B$3,2,FALSE),IF(DM52&lt;-$AR52,"mutant","WT"),IF(DM52&lt;-VLOOKUP('Gene Table'!$G$2,'Array Content'!$A$2:$B$3,2,FALSE),"Mutant","WT")),"")</f>
        <v/>
      </c>
      <c r="EC52" s="4" t="s">
        <v>96</v>
      </c>
      <c r="ED52" s="4" t="str">
        <f>IF('Gene Table'!$D52="copy number",D52,"")</f>
        <v/>
      </c>
      <c r="EE52" s="4" t="str">
        <f>IF('Gene Table'!$D52="copy number",E52,"")</f>
        <v/>
      </c>
      <c r="EF52" s="4" t="str">
        <f>IF('Gene Table'!$D52="copy number",F52,"")</f>
        <v/>
      </c>
      <c r="EG52" s="4" t="str">
        <f>IF('Gene Table'!$D52="copy number",G52,"")</f>
        <v/>
      </c>
      <c r="EH52" s="4" t="str">
        <f>IF('Gene Table'!$D52="copy number",H52,"")</f>
        <v/>
      </c>
      <c r="EI52" s="4" t="str">
        <f>IF('Gene Table'!$D52="copy number",I52,"")</f>
        <v/>
      </c>
      <c r="EJ52" s="4" t="str">
        <f>IF('Gene Table'!$D52="copy number",J52,"")</f>
        <v/>
      </c>
      <c r="EK52" s="4" t="str">
        <f>IF('Gene Table'!$D52="copy number",K52,"")</f>
        <v/>
      </c>
      <c r="EL52" s="4" t="str">
        <f>IF('Gene Table'!$D52="copy number",L52,"")</f>
        <v/>
      </c>
      <c r="EM52" s="4" t="str">
        <f>IF('Gene Table'!$D52="copy number",M52,"")</f>
        <v/>
      </c>
      <c r="EN52" s="4" t="str">
        <f>IF('Gene Table'!$D52="copy number",N52,"")</f>
        <v/>
      </c>
      <c r="EO52" s="4" t="str">
        <f>IF('Gene Table'!$D52="copy number",O52,"")</f>
        <v/>
      </c>
      <c r="EQ52" s="4" t="s">
        <v>96</v>
      </c>
      <c r="ER52" s="4" t="str">
        <f>IF('Gene Table'!$D52="copy number",R52,"")</f>
        <v/>
      </c>
      <c r="ES52" s="4" t="str">
        <f>IF('Gene Table'!$D52="copy number",S52,"")</f>
        <v/>
      </c>
      <c r="ET52" s="4" t="str">
        <f>IF('Gene Table'!$D52="copy number",T52,"")</f>
        <v/>
      </c>
      <c r="EU52" s="4" t="str">
        <f>IF('Gene Table'!$D52="copy number",U52,"")</f>
        <v/>
      </c>
      <c r="EV52" s="4" t="str">
        <f>IF('Gene Table'!$D52="copy number",V52,"")</f>
        <v/>
      </c>
      <c r="EW52" s="4" t="str">
        <f>IF('Gene Table'!$D52="copy number",W52,"")</f>
        <v/>
      </c>
      <c r="EX52" s="4" t="str">
        <f>IF('Gene Table'!$D52="copy number",X52,"")</f>
        <v/>
      </c>
      <c r="EY52" s="4" t="str">
        <f>IF('Gene Table'!$D52="copy number",Y52,"")</f>
        <v/>
      </c>
      <c r="EZ52" s="4" t="str">
        <f>IF('Gene Table'!$D52="copy number",Z52,"")</f>
        <v/>
      </c>
      <c r="FA52" s="4" t="str">
        <f>IF('Gene Table'!$D52="copy number",AA52,"")</f>
        <v/>
      </c>
      <c r="FB52" s="4" t="str">
        <f>IF('Gene Table'!$D52="copy number",AB52,"")</f>
        <v/>
      </c>
      <c r="FC52" s="4" t="str">
        <f>IF('Gene Table'!$D52="copy number",AC52,"")</f>
        <v/>
      </c>
      <c r="FE52" s="4" t="s">
        <v>96</v>
      </c>
      <c r="FF52" s="4" t="str">
        <f>IF('Gene Table'!$C52="SMPC",D52,"")</f>
        <v/>
      </c>
      <c r="FG52" s="4" t="str">
        <f>IF('Gene Table'!$C52="SMPC",E52,"")</f>
        <v/>
      </c>
      <c r="FH52" s="4" t="str">
        <f>IF('Gene Table'!$C52="SMPC",F52,"")</f>
        <v/>
      </c>
      <c r="FI52" s="4" t="str">
        <f>IF('Gene Table'!$C52="SMPC",G52,"")</f>
        <v/>
      </c>
      <c r="FJ52" s="4" t="str">
        <f>IF('Gene Table'!$C52="SMPC",H52,"")</f>
        <v/>
      </c>
      <c r="FK52" s="4" t="str">
        <f>IF('Gene Table'!$C52="SMPC",I52,"")</f>
        <v/>
      </c>
      <c r="FL52" s="4" t="str">
        <f>IF('Gene Table'!$C52="SMPC",J52,"")</f>
        <v/>
      </c>
      <c r="FM52" s="4" t="str">
        <f>IF('Gene Table'!$C52="SMPC",K52,"")</f>
        <v/>
      </c>
      <c r="FN52" s="4" t="str">
        <f>IF('Gene Table'!$C52="SMPC",L52,"")</f>
        <v/>
      </c>
      <c r="FO52" s="4" t="str">
        <f>IF('Gene Table'!$C52="SMPC",M52,"")</f>
        <v/>
      </c>
      <c r="FP52" s="4" t="str">
        <f>IF('Gene Table'!$C52="SMPC",N52,"")</f>
        <v/>
      </c>
      <c r="FQ52" s="4" t="str">
        <f>IF('Gene Table'!$C52="SMPC",O52,"")</f>
        <v/>
      </c>
      <c r="FS52" s="4" t="s">
        <v>96</v>
      </c>
      <c r="FT52" s="4" t="str">
        <f>IF('Gene Table'!$C52="SMPC",R52,"")</f>
        <v/>
      </c>
      <c r="FU52" s="4" t="str">
        <f>IF('Gene Table'!$C52="SMPC",S52,"")</f>
        <v/>
      </c>
      <c r="FV52" s="4" t="str">
        <f>IF('Gene Table'!$C52="SMPC",T52,"")</f>
        <v/>
      </c>
      <c r="FW52" s="4" t="str">
        <f>IF('Gene Table'!$C52="SMPC",U52,"")</f>
        <v/>
      </c>
      <c r="FX52" s="4" t="str">
        <f>IF('Gene Table'!$C52="SMPC",V52,"")</f>
        <v/>
      </c>
      <c r="FY52" s="4" t="str">
        <f>IF('Gene Table'!$C52="SMPC",W52,"")</f>
        <v/>
      </c>
      <c r="FZ52" s="4" t="str">
        <f>IF('Gene Table'!$C52="SMPC",X52,"")</f>
        <v/>
      </c>
      <c r="GA52" s="4" t="str">
        <f>IF('Gene Table'!$C52="SMPC",Y52,"")</f>
        <v/>
      </c>
      <c r="GB52" s="4" t="str">
        <f>IF('Gene Table'!$C52="SMPC",Z52,"")</f>
        <v/>
      </c>
      <c r="GC52" s="4" t="str">
        <f>IF('Gene Table'!$C52="SMPC",AA52,"")</f>
        <v/>
      </c>
      <c r="GD52" s="4" t="str">
        <f>IF('Gene Table'!$C52="SMPC",AB52,"")</f>
        <v/>
      </c>
      <c r="GE52" s="4" t="str">
        <f>IF('Gene Table'!$C52="SMPC",AC52,"")</f>
        <v/>
      </c>
    </row>
    <row r="53" spans="1:187" ht="15" customHeight="1" x14ac:dyDescent="0.25">
      <c r="A53" s="4" t="str">
        <f>'Gene Table'!C53&amp;":"&amp;'Gene Table'!D53</f>
        <v>APC:c.4463_4466delTATT</v>
      </c>
      <c r="B53" s="4">
        <f>IF('Gene Table'!$G$5="NO",IF(ISNUMBER(MATCH('Gene Table'!E53,'Array Content'!$M$2:$M$941,0)),VLOOKUP('Gene Table'!E53,'Array Content'!$M$2:$O$941,2,FALSE),35),IF('Gene Table'!$G$5="YES",IF(ISNUMBER(MATCH('Gene Table'!E53,'Array Content'!$M$2:$M$941,0)),VLOOKUP('Gene Table'!E53,'Array Content'!$M$2:$O$941,3,FALSE),35),"OOPS"))</f>
        <v>37</v>
      </c>
      <c r="C53" s="4" t="s">
        <v>99</v>
      </c>
      <c r="D53" s="29">
        <f>IF('Control Sample Data'!D52="","",IF(SUM('Control Sample Data'!D$2:D$97)&gt;10,IF(AND(ISNUMBER('Control Sample Data'!D52),'Control Sample Data'!D52&lt;$B53, 'Control Sample Data'!D52&gt;0),'Control Sample Data'!D52,$B53),""))</f>
        <v>35</v>
      </c>
      <c r="E53" s="29">
        <f>IF('Control Sample Data'!E52="","",IF(SUM('Control Sample Data'!E$2:E$97)&gt;10,IF(AND(ISNUMBER('Control Sample Data'!E52),'Control Sample Data'!E52&lt;$B53, 'Control Sample Data'!E52&gt;0),'Control Sample Data'!E52,$B53),""))</f>
        <v>35</v>
      </c>
      <c r="F53" s="29" t="str">
        <f>IF('Control Sample Data'!F52="","",IF(SUM('Control Sample Data'!F$2:F$97)&gt;10,IF(AND(ISNUMBER('Control Sample Data'!F52),'Control Sample Data'!F52&lt;$B53, 'Control Sample Data'!F52&gt;0),'Control Sample Data'!F52,$B53),""))</f>
        <v/>
      </c>
      <c r="G53" s="29" t="str">
        <f>IF('Control Sample Data'!G52="","",IF(SUM('Control Sample Data'!G$2:G$97)&gt;10,IF(AND(ISNUMBER('Control Sample Data'!G52),'Control Sample Data'!G52&lt;$B53, 'Control Sample Data'!G52&gt;0),'Control Sample Data'!G52,$B53),""))</f>
        <v/>
      </c>
      <c r="H53" s="29" t="str">
        <f>IF('Control Sample Data'!H52="","",IF(SUM('Control Sample Data'!H$2:H$97)&gt;10,IF(AND(ISNUMBER('Control Sample Data'!H52),'Control Sample Data'!H52&lt;$B53, 'Control Sample Data'!H52&gt;0),'Control Sample Data'!H52,$B53),""))</f>
        <v/>
      </c>
      <c r="I53" s="29" t="str">
        <f>IF('Control Sample Data'!I52="","",IF(SUM('Control Sample Data'!I$2:I$97)&gt;10,IF(AND(ISNUMBER('Control Sample Data'!I52),'Control Sample Data'!I52&lt;$B53, 'Control Sample Data'!I52&gt;0),'Control Sample Data'!I52,$B53),""))</f>
        <v/>
      </c>
      <c r="J53" s="29" t="str">
        <f>IF('Control Sample Data'!J52="","",IF(SUM('Control Sample Data'!J$2:J$97)&gt;10,IF(AND(ISNUMBER('Control Sample Data'!J52),'Control Sample Data'!J52&lt;$B53, 'Control Sample Data'!J52&gt;0),'Control Sample Data'!J52,$B53),""))</f>
        <v/>
      </c>
      <c r="K53" s="29" t="str">
        <f>IF('Control Sample Data'!K52="","",IF(SUM('Control Sample Data'!K$2:K$97)&gt;10,IF(AND(ISNUMBER('Control Sample Data'!K52),'Control Sample Data'!K52&lt;$B53, 'Control Sample Data'!K52&gt;0),'Control Sample Data'!K52,$B53),""))</f>
        <v/>
      </c>
      <c r="L53" s="29" t="str">
        <f>IF('Control Sample Data'!L52="","",IF(SUM('Control Sample Data'!L$2:L$97)&gt;10,IF(AND(ISNUMBER('Control Sample Data'!L52),'Control Sample Data'!L52&lt;$B53, 'Control Sample Data'!L52&gt;0),'Control Sample Data'!L52,$B53),""))</f>
        <v/>
      </c>
      <c r="M53" s="29" t="str">
        <f>IF('Control Sample Data'!M52="","",IF(SUM('Control Sample Data'!M$2:M$97)&gt;10,IF(AND(ISNUMBER('Control Sample Data'!M52),'Control Sample Data'!M52&lt;$B53, 'Control Sample Data'!M52&gt;0),'Control Sample Data'!M52,$B53),""))</f>
        <v/>
      </c>
      <c r="N53" s="29" t="str">
        <f>IF('Control Sample Data'!N52="","",IF(SUM('Control Sample Data'!N$2:N$97)&gt;10,IF(AND(ISNUMBER('Control Sample Data'!N52),'Control Sample Data'!N52&lt;$B53, 'Control Sample Data'!N52&gt;0),'Control Sample Data'!N52,$B53),""))</f>
        <v/>
      </c>
      <c r="O53" s="29" t="str">
        <f>IF('Control Sample Data'!O52="","",IF(SUM('Control Sample Data'!O$2:O$97)&gt;10,IF(AND(ISNUMBER('Control Sample Data'!O52),'Control Sample Data'!O52&lt;$B53, 'Control Sample Data'!O52&gt;0),'Control Sample Data'!O52,$B53),""))</f>
        <v/>
      </c>
      <c r="Q53" s="4" t="s">
        <v>99</v>
      </c>
      <c r="R53" s="29">
        <f>IF('Test Sample Data'!D52="","",IF(SUM('Test Sample Data'!D$2:D$97)&gt;10,IF(AND(ISNUMBER('Test Sample Data'!D52),'Test Sample Data'!D52&lt;$B53, 'Test Sample Data'!D52&gt;0),'Test Sample Data'!D52,$B53),""))</f>
        <v>35</v>
      </c>
      <c r="S53" s="29">
        <f>IF('Test Sample Data'!E52="","",IF(SUM('Test Sample Data'!E$2:E$97)&gt;10,IF(AND(ISNUMBER('Test Sample Data'!E52),'Test Sample Data'!E52&lt;$B53, 'Test Sample Data'!E52&gt;0),'Test Sample Data'!E52,$B53),""))</f>
        <v>35</v>
      </c>
      <c r="T53" s="29" t="str">
        <f>IF('Test Sample Data'!F52="","",IF(SUM('Test Sample Data'!F$2:F$97)&gt;10,IF(AND(ISNUMBER('Test Sample Data'!F52),'Test Sample Data'!F52&lt;$B53, 'Test Sample Data'!F52&gt;0),'Test Sample Data'!F52,$B53),""))</f>
        <v/>
      </c>
      <c r="U53" s="29" t="str">
        <f>IF('Test Sample Data'!G52="","",IF(SUM('Test Sample Data'!G$2:G$97)&gt;10,IF(AND(ISNUMBER('Test Sample Data'!G52),'Test Sample Data'!G52&lt;$B53, 'Test Sample Data'!G52&gt;0),'Test Sample Data'!G52,$B53),""))</f>
        <v/>
      </c>
      <c r="V53" s="29" t="str">
        <f>IF('Test Sample Data'!H52="","",IF(SUM('Test Sample Data'!H$2:H$97)&gt;10,IF(AND(ISNUMBER('Test Sample Data'!H52),'Test Sample Data'!H52&lt;$B53, 'Test Sample Data'!H52&gt;0),'Test Sample Data'!H52,$B53),""))</f>
        <v/>
      </c>
      <c r="W53" s="29" t="str">
        <f>IF('Test Sample Data'!I52="","",IF(SUM('Test Sample Data'!I$2:I$97)&gt;10,IF(AND(ISNUMBER('Test Sample Data'!I52),'Test Sample Data'!I52&lt;$B53, 'Test Sample Data'!I52&gt;0),'Test Sample Data'!I52,$B53),""))</f>
        <v/>
      </c>
      <c r="X53" s="29" t="str">
        <f>IF('Test Sample Data'!J52="","",IF(SUM('Test Sample Data'!J$2:J$97)&gt;10,IF(AND(ISNUMBER('Test Sample Data'!J52),'Test Sample Data'!J52&lt;$B53, 'Test Sample Data'!J52&gt;0),'Test Sample Data'!J52,$B53),""))</f>
        <v/>
      </c>
      <c r="Y53" s="29" t="str">
        <f>IF('Test Sample Data'!K52="","",IF(SUM('Test Sample Data'!K$2:K$97)&gt;10,IF(AND(ISNUMBER('Test Sample Data'!K52),'Test Sample Data'!K52&lt;$B53, 'Test Sample Data'!K52&gt;0),'Test Sample Data'!K52,$B53),""))</f>
        <v/>
      </c>
      <c r="Z53" s="29" t="str">
        <f>IF('Test Sample Data'!L52="","",IF(SUM('Test Sample Data'!L$2:L$97)&gt;10,IF(AND(ISNUMBER('Test Sample Data'!L52),'Test Sample Data'!L52&lt;$B53, 'Test Sample Data'!L52&gt;0),'Test Sample Data'!L52,$B53),""))</f>
        <v/>
      </c>
      <c r="AA53" s="29" t="str">
        <f>IF('Test Sample Data'!M52="","",IF(SUM('Test Sample Data'!M$2:M$97)&gt;10,IF(AND(ISNUMBER('Test Sample Data'!M52),'Test Sample Data'!M52&lt;$B53, 'Test Sample Data'!M52&gt;0),'Test Sample Data'!M52,$B53),""))</f>
        <v/>
      </c>
      <c r="AB53" s="29" t="str">
        <f>IF('Test Sample Data'!N52="","",IF(SUM('Test Sample Data'!N$2:N$97)&gt;10,IF(AND(ISNUMBER('Test Sample Data'!N52),'Test Sample Data'!N52&lt;$B53, 'Test Sample Data'!N52&gt;0),'Test Sample Data'!N52,$B53),""))</f>
        <v/>
      </c>
      <c r="AC53" s="29" t="str">
        <f>IF('Test Sample Data'!O52="","",IF(SUM('Test Sample Data'!O$2:O$97)&gt;10,IF(AND(ISNUMBER('Test Sample Data'!O52),'Test Sample Data'!O52&lt;$B53, 'Test Sample Data'!O52&gt;0),'Test Sample Data'!O52,$B53),""))</f>
        <v/>
      </c>
      <c r="AE53" s="4" t="s">
        <v>99</v>
      </c>
      <c r="AF53" s="4">
        <f t="shared" si="3"/>
        <v>9</v>
      </c>
      <c r="AG53" s="4">
        <f t="shared" si="4"/>
        <v>9</v>
      </c>
      <c r="AH53" s="4" t="str">
        <f t="shared" si="5"/>
        <v/>
      </c>
      <c r="AI53" s="4" t="str">
        <f t="shared" si="6"/>
        <v/>
      </c>
      <c r="AJ53" s="4" t="str">
        <f t="shared" si="7"/>
        <v/>
      </c>
      <c r="AK53" s="4" t="str">
        <f t="shared" si="8"/>
        <v/>
      </c>
      <c r="AL53" s="4" t="str">
        <f t="shared" si="9"/>
        <v/>
      </c>
      <c r="AM53" s="4" t="str">
        <f t="shared" si="10"/>
        <v/>
      </c>
      <c r="AN53" s="4" t="str">
        <f t="shared" si="11"/>
        <v/>
      </c>
      <c r="AO53" s="4" t="str">
        <f t="shared" si="12"/>
        <v/>
      </c>
      <c r="AP53" s="4" t="str">
        <f t="shared" si="13"/>
        <v/>
      </c>
      <c r="AQ53" s="4" t="str">
        <f t="shared" si="14"/>
        <v/>
      </c>
      <c r="AR53" s="4">
        <f t="shared" si="15"/>
        <v>0</v>
      </c>
      <c r="AS53" s="4">
        <f t="shared" si="16"/>
        <v>9</v>
      </c>
      <c r="AU53" s="4" t="s">
        <v>99</v>
      </c>
      <c r="AV53" s="4">
        <f t="shared" si="17"/>
        <v>8.4699999999999989</v>
      </c>
      <c r="AW53" s="4">
        <f t="shared" si="18"/>
        <v>9</v>
      </c>
      <c r="AX53" s="4" t="str">
        <f t="shared" si="19"/>
        <v/>
      </c>
      <c r="AY53" s="4" t="str">
        <f t="shared" si="20"/>
        <v/>
      </c>
      <c r="AZ53" s="4" t="str">
        <f t="shared" si="21"/>
        <v/>
      </c>
      <c r="BA53" s="4" t="str">
        <f t="shared" si="22"/>
        <v/>
      </c>
      <c r="BB53" s="4" t="str">
        <f t="shared" si="23"/>
        <v/>
      </c>
      <c r="BC53" s="4" t="str">
        <f t="shared" si="24"/>
        <v/>
      </c>
      <c r="BD53" s="4" t="str">
        <f t="shared" si="25"/>
        <v/>
      </c>
      <c r="BE53" s="4" t="str">
        <f t="shared" si="26"/>
        <v/>
      </c>
      <c r="BF53" s="4" t="str">
        <f t="shared" si="27"/>
        <v/>
      </c>
      <c r="BG53" s="4" t="str">
        <f t="shared" si="28"/>
        <v/>
      </c>
      <c r="BI53" s="4" t="s">
        <v>99</v>
      </c>
      <c r="BJ53" s="4">
        <f t="shared" si="29"/>
        <v>8.4699999999999989</v>
      </c>
      <c r="BK53" s="4">
        <f t="shared" si="30"/>
        <v>9</v>
      </c>
      <c r="BL53" s="4" t="str">
        <f t="shared" si="31"/>
        <v/>
      </c>
      <c r="BM53" s="4" t="str">
        <f t="shared" si="32"/>
        <v/>
      </c>
      <c r="BN53" s="4" t="str">
        <f t="shared" si="33"/>
        <v/>
      </c>
      <c r="BO53" s="4" t="str">
        <f t="shared" si="34"/>
        <v/>
      </c>
      <c r="BP53" s="4" t="str">
        <f t="shared" si="35"/>
        <v/>
      </c>
      <c r="BQ53" s="4" t="str">
        <f t="shared" si="36"/>
        <v/>
      </c>
      <c r="BR53" s="4" t="str">
        <f t="shared" si="37"/>
        <v/>
      </c>
      <c r="BS53" s="4" t="str">
        <f t="shared" si="38"/>
        <v/>
      </c>
      <c r="BT53" s="4" t="str">
        <f t="shared" si="39"/>
        <v/>
      </c>
      <c r="BU53" s="4" t="str">
        <f t="shared" si="40"/>
        <v/>
      </c>
      <c r="BV53" s="4">
        <f t="shared" si="41"/>
        <v>1.1200000000000001</v>
      </c>
      <c r="BW53" s="4">
        <f t="shared" si="42"/>
        <v>8.74</v>
      </c>
      <c r="BY53" s="4" t="s">
        <v>99</v>
      </c>
      <c r="BZ53" s="4">
        <f t="shared" si="43"/>
        <v>-0.27000000000000135</v>
      </c>
      <c r="CA53" s="4">
        <f t="shared" si="44"/>
        <v>0.25999999999999979</v>
      </c>
      <c r="CB53" s="4" t="str">
        <f t="shared" si="45"/>
        <v/>
      </c>
      <c r="CC53" s="4" t="str">
        <f t="shared" si="46"/>
        <v/>
      </c>
      <c r="CD53" s="4" t="str">
        <f t="shared" si="47"/>
        <v/>
      </c>
      <c r="CE53" s="4" t="str">
        <f t="shared" si="48"/>
        <v/>
      </c>
      <c r="CF53" s="4" t="str">
        <f t="shared" si="49"/>
        <v/>
      </c>
      <c r="CG53" s="4" t="str">
        <f t="shared" si="50"/>
        <v/>
      </c>
      <c r="CH53" s="4" t="str">
        <f t="shared" si="51"/>
        <v/>
      </c>
      <c r="CI53" s="4" t="str">
        <f t="shared" si="52"/>
        <v/>
      </c>
      <c r="CJ53" s="4" t="str">
        <f t="shared" si="53"/>
        <v/>
      </c>
      <c r="CK53" s="4" t="str">
        <f t="shared" si="54"/>
        <v/>
      </c>
      <c r="CM53" s="4" t="s">
        <v>99</v>
      </c>
      <c r="CN53" s="4" t="str">
        <f>IF(ISNUMBER(BZ53), IF($BV53&gt;VLOOKUP('Gene Table'!$G$2,'Array Content'!$A$2:$B$3,2,FALSE),IF(BZ53&lt;-$BV53,"mutant","WT"),IF(BZ53&lt;-VLOOKUP('Gene Table'!$G$2,'Array Content'!$A$2:$B$3,2,FALSE),"Mutant","WT")),"")</f>
        <v>WT</v>
      </c>
      <c r="CO53" s="4" t="str">
        <f>IF(ISNUMBER(CA53), IF($BV53&gt;VLOOKUP('Gene Table'!$G$2,'Array Content'!$A$2:$B$3,2,FALSE),IF(CA53&lt;-$BV53,"mutant","WT"),IF(CA53&lt;-VLOOKUP('Gene Table'!$G$2,'Array Content'!$A$2:$B$3,2,FALSE),"Mutant","WT")),"")</f>
        <v>WT</v>
      </c>
      <c r="CP53" s="4" t="str">
        <f>IF(ISNUMBER(CB53), IF($BV53&gt;VLOOKUP('Gene Table'!$G$2,'Array Content'!$A$2:$B$3,2,FALSE),IF(CB53&lt;-$BV53,"mutant","WT"),IF(CB53&lt;-VLOOKUP('Gene Table'!$G$2,'Array Content'!$A$2:$B$3,2,FALSE),"Mutant","WT")),"")</f>
        <v/>
      </c>
      <c r="CQ53" s="4" t="str">
        <f>IF(ISNUMBER(CC53), IF($BV53&gt;VLOOKUP('Gene Table'!$G$2,'Array Content'!$A$2:$B$3,2,FALSE),IF(CC53&lt;-$BV53,"mutant","WT"),IF(CC53&lt;-VLOOKUP('Gene Table'!$G$2,'Array Content'!$A$2:$B$3,2,FALSE),"Mutant","WT")),"")</f>
        <v/>
      </c>
      <c r="CR53" s="4" t="str">
        <f>IF(ISNUMBER(CD53), IF($BV53&gt;VLOOKUP('Gene Table'!$G$2,'Array Content'!$A$2:$B$3,2,FALSE),IF(CD53&lt;-$BV53,"mutant","WT"),IF(CD53&lt;-VLOOKUP('Gene Table'!$G$2,'Array Content'!$A$2:$B$3,2,FALSE),"Mutant","WT")),"")</f>
        <v/>
      </c>
      <c r="CS53" s="4" t="str">
        <f>IF(ISNUMBER(CE53), IF($BV53&gt;VLOOKUP('Gene Table'!$G$2,'Array Content'!$A$2:$B$3,2,FALSE),IF(CE53&lt;-$BV53,"mutant","WT"),IF(CE53&lt;-VLOOKUP('Gene Table'!$G$2,'Array Content'!$A$2:$B$3,2,FALSE),"Mutant","WT")),"")</f>
        <v/>
      </c>
      <c r="CT53" s="4" t="str">
        <f>IF(ISNUMBER(CF53), IF($BV53&gt;VLOOKUP('Gene Table'!$G$2,'Array Content'!$A$2:$B$3,2,FALSE),IF(CF53&lt;-$BV53,"mutant","WT"),IF(CF53&lt;-VLOOKUP('Gene Table'!$G$2,'Array Content'!$A$2:$B$3,2,FALSE),"Mutant","WT")),"")</f>
        <v/>
      </c>
      <c r="CU53" s="4" t="str">
        <f>IF(ISNUMBER(CG53), IF($BV53&gt;VLOOKUP('Gene Table'!$G$2,'Array Content'!$A$2:$B$3,2,FALSE),IF(CG53&lt;-$BV53,"mutant","WT"),IF(CG53&lt;-VLOOKUP('Gene Table'!$G$2,'Array Content'!$A$2:$B$3,2,FALSE),"Mutant","WT")),"")</f>
        <v/>
      </c>
      <c r="CV53" s="4" t="str">
        <f>IF(ISNUMBER(CH53), IF($BV53&gt;VLOOKUP('Gene Table'!$G$2,'Array Content'!$A$2:$B$3,2,FALSE),IF(CH53&lt;-$BV53,"mutant","WT"),IF(CH53&lt;-VLOOKUP('Gene Table'!$G$2,'Array Content'!$A$2:$B$3,2,FALSE),"Mutant","WT")),"")</f>
        <v/>
      </c>
      <c r="CW53" s="4" t="str">
        <f>IF(ISNUMBER(CI53), IF($BV53&gt;VLOOKUP('Gene Table'!$G$2,'Array Content'!$A$2:$B$3,2,FALSE),IF(CI53&lt;-$BV53,"mutant","WT"),IF(CI53&lt;-VLOOKUP('Gene Table'!$G$2,'Array Content'!$A$2:$B$3,2,FALSE),"Mutant","WT")),"")</f>
        <v/>
      </c>
      <c r="CX53" s="4" t="str">
        <f>IF(ISNUMBER(CJ53), IF($BV53&gt;VLOOKUP('Gene Table'!$G$2,'Array Content'!$A$2:$B$3,2,FALSE),IF(CJ53&lt;-$BV53,"mutant","WT"),IF(CJ53&lt;-VLOOKUP('Gene Table'!$G$2,'Array Content'!$A$2:$B$3,2,FALSE),"Mutant","WT")),"")</f>
        <v/>
      </c>
      <c r="CY53" s="4" t="str">
        <f>IF(ISNUMBER(CK53), IF($BV53&gt;VLOOKUP('Gene Table'!$G$2,'Array Content'!$A$2:$B$3,2,FALSE),IF(CK53&lt;-$BV53,"mutant","WT"),IF(CK53&lt;-VLOOKUP('Gene Table'!$G$2,'Array Content'!$A$2:$B$3,2,FALSE),"Mutant","WT")),"")</f>
        <v/>
      </c>
      <c r="DA53" s="4" t="s">
        <v>99</v>
      </c>
      <c r="DB53" s="4">
        <f t="shared" si="55"/>
        <v>-0.53000000000000114</v>
      </c>
      <c r="DC53" s="4">
        <f t="shared" si="56"/>
        <v>0</v>
      </c>
      <c r="DD53" s="4" t="str">
        <f t="shared" si="57"/>
        <v/>
      </c>
      <c r="DE53" s="4" t="str">
        <f t="shared" si="58"/>
        <v/>
      </c>
      <c r="DF53" s="4" t="str">
        <f t="shared" si="59"/>
        <v/>
      </c>
      <c r="DG53" s="4" t="str">
        <f t="shared" si="60"/>
        <v/>
      </c>
      <c r="DH53" s="4" t="str">
        <f t="shared" si="61"/>
        <v/>
      </c>
      <c r="DI53" s="4" t="str">
        <f t="shared" si="62"/>
        <v/>
      </c>
      <c r="DJ53" s="4" t="str">
        <f t="shared" si="63"/>
        <v/>
      </c>
      <c r="DK53" s="4" t="str">
        <f t="shared" si="64"/>
        <v/>
      </c>
      <c r="DL53" s="4" t="str">
        <f t="shared" si="65"/>
        <v/>
      </c>
      <c r="DM53" s="4" t="str">
        <f t="shared" si="66"/>
        <v/>
      </c>
      <c r="DO53" s="4" t="s">
        <v>99</v>
      </c>
      <c r="DP53" s="4" t="str">
        <f>IF(ISNUMBER(DB53), IF($AR53&gt;VLOOKUP('Gene Table'!$G$2,'Array Content'!$A$2:$B$3,2,FALSE),IF(DB53&lt;-$AR53,"mutant","WT"),IF(DB53&lt;-VLOOKUP('Gene Table'!$G$2,'Array Content'!$A$2:$B$3,2,FALSE),"Mutant","WT")),"")</f>
        <v>WT</v>
      </c>
      <c r="DQ53" s="4" t="str">
        <f>IF(ISNUMBER(DC53), IF($AR53&gt;VLOOKUP('Gene Table'!$G$2,'Array Content'!$A$2:$B$3,2,FALSE),IF(DC53&lt;-$AR53,"mutant","WT"),IF(DC53&lt;-VLOOKUP('Gene Table'!$G$2,'Array Content'!$A$2:$B$3,2,FALSE),"Mutant","WT")),"")</f>
        <v>WT</v>
      </c>
      <c r="DR53" s="4" t="str">
        <f>IF(ISNUMBER(DD53), IF($AR53&gt;VLOOKUP('Gene Table'!$G$2,'Array Content'!$A$2:$B$3,2,FALSE),IF(DD53&lt;-$AR53,"mutant","WT"),IF(DD53&lt;-VLOOKUP('Gene Table'!$G$2,'Array Content'!$A$2:$B$3,2,FALSE),"Mutant","WT")),"")</f>
        <v/>
      </c>
      <c r="DS53" s="4" t="str">
        <f>IF(ISNUMBER(DE53), IF($AR53&gt;VLOOKUP('Gene Table'!$G$2,'Array Content'!$A$2:$B$3,2,FALSE),IF(DE53&lt;-$AR53,"mutant","WT"),IF(DE53&lt;-VLOOKUP('Gene Table'!$G$2,'Array Content'!$A$2:$B$3,2,FALSE),"Mutant","WT")),"")</f>
        <v/>
      </c>
      <c r="DT53" s="4" t="str">
        <f>IF(ISNUMBER(DF53), IF($AR53&gt;VLOOKUP('Gene Table'!$G$2,'Array Content'!$A$2:$B$3,2,FALSE),IF(DF53&lt;-$AR53,"mutant","WT"),IF(DF53&lt;-VLOOKUP('Gene Table'!$G$2,'Array Content'!$A$2:$B$3,2,FALSE),"Mutant","WT")),"")</f>
        <v/>
      </c>
      <c r="DU53" s="4" t="str">
        <f>IF(ISNUMBER(DG53), IF($AR53&gt;VLOOKUP('Gene Table'!$G$2,'Array Content'!$A$2:$B$3,2,FALSE),IF(DG53&lt;-$AR53,"mutant","WT"),IF(DG53&lt;-VLOOKUP('Gene Table'!$G$2,'Array Content'!$A$2:$B$3,2,FALSE),"Mutant","WT")),"")</f>
        <v/>
      </c>
      <c r="DV53" s="4" t="str">
        <f>IF(ISNUMBER(DH53), IF($AR53&gt;VLOOKUP('Gene Table'!$G$2,'Array Content'!$A$2:$B$3,2,FALSE),IF(DH53&lt;-$AR53,"mutant","WT"),IF(DH53&lt;-VLOOKUP('Gene Table'!$G$2,'Array Content'!$A$2:$B$3,2,FALSE),"Mutant","WT")),"")</f>
        <v/>
      </c>
      <c r="DW53" s="4" t="str">
        <f>IF(ISNUMBER(DI53), IF($AR53&gt;VLOOKUP('Gene Table'!$G$2,'Array Content'!$A$2:$B$3,2,FALSE),IF(DI53&lt;-$AR53,"mutant","WT"),IF(DI53&lt;-VLOOKUP('Gene Table'!$G$2,'Array Content'!$A$2:$B$3,2,FALSE),"Mutant","WT")),"")</f>
        <v/>
      </c>
      <c r="DX53" s="4" t="str">
        <f>IF(ISNUMBER(DJ53), IF($AR53&gt;VLOOKUP('Gene Table'!$G$2,'Array Content'!$A$2:$B$3,2,FALSE),IF(DJ53&lt;-$AR53,"mutant","WT"),IF(DJ53&lt;-VLOOKUP('Gene Table'!$G$2,'Array Content'!$A$2:$B$3,2,FALSE),"Mutant","WT")),"")</f>
        <v/>
      </c>
      <c r="DY53" s="4" t="str">
        <f>IF(ISNUMBER(DK53), IF($AR53&gt;VLOOKUP('Gene Table'!$G$2,'Array Content'!$A$2:$B$3,2,FALSE),IF(DK53&lt;-$AR53,"mutant","WT"),IF(DK53&lt;-VLOOKUP('Gene Table'!$G$2,'Array Content'!$A$2:$B$3,2,FALSE),"Mutant","WT")),"")</f>
        <v/>
      </c>
      <c r="DZ53" s="4" t="str">
        <f>IF(ISNUMBER(DL53), IF($AR53&gt;VLOOKUP('Gene Table'!$G$2,'Array Content'!$A$2:$B$3,2,FALSE),IF(DL53&lt;-$AR53,"mutant","WT"),IF(DL53&lt;-VLOOKUP('Gene Table'!$G$2,'Array Content'!$A$2:$B$3,2,FALSE),"Mutant","WT")),"")</f>
        <v/>
      </c>
      <c r="EA53" s="4" t="str">
        <f>IF(ISNUMBER(DM53), IF($AR53&gt;VLOOKUP('Gene Table'!$G$2,'Array Content'!$A$2:$B$3,2,FALSE),IF(DM53&lt;-$AR53,"mutant","WT"),IF(DM53&lt;-VLOOKUP('Gene Table'!$G$2,'Array Content'!$A$2:$B$3,2,FALSE),"Mutant","WT")),"")</f>
        <v/>
      </c>
      <c r="EC53" s="4" t="s">
        <v>99</v>
      </c>
      <c r="ED53" s="4" t="str">
        <f>IF('Gene Table'!$D53="copy number",D53,"")</f>
        <v/>
      </c>
      <c r="EE53" s="4" t="str">
        <f>IF('Gene Table'!$D53="copy number",E53,"")</f>
        <v/>
      </c>
      <c r="EF53" s="4" t="str">
        <f>IF('Gene Table'!$D53="copy number",F53,"")</f>
        <v/>
      </c>
      <c r="EG53" s="4" t="str">
        <f>IF('Gene Table'!$D53="copy number",G53,"")</f>
        <v/>
      </c>
      <c r="EH53" s="4" t="str">
        <f>IF('Gene Table'!$D53="copy number",H53,"")</f>
        <v/>
      </c>
      <c r="EI53" s="4" t="str">
        <f>IF('Gene Table'!$D53="copy number",I53,"")</f>
        <v/>
      </c>
      <c r="EJ53" s="4" t="str">
        <f>IF('Gene Table'!$D53="copy number",J53,"")</f>
        <v/>
      </c>
      <c r="EK53" s="4" t="str">
        <f>IF('Gene Table'!$D53="copy number",K53,"")</f>
        <v/>
      </c>
      <c r="EL53" s="4" t="str">
        <f>IF('Gene Table'!$D53="copy number",L53,"")</f>
        <v/>
      </c>
      <c r="EM53" s="4" t="str">
        <f>IF('Gene Table'!$D53="copy number",M53,"")</f>
        <v/>
      </c>
      <c r="EN53" s="4" t="str">
        <f>IF('Gene Table'!$D53="copy number",N53,"")</f>
        <v/>
      </c>
      <c r="EO53" s="4" t="str">
        <f>IF('Gene Table'!$D53="copy number",O53,"")</f>
        <v/>
      </c>
      <c r="EQ53" s="4" t="s">
        <v>99</v>
      </c>
      <c r="ER53" s="4" t="str">
        <f>IF('Gene Table'!$D53="copy number",R53,"")</f>
        <v/>
      </c>
      <c r="ES53" s="4" t="str">
        <f>IF('Gene Table'!$D53="copy number",S53,"")</f>
        <v/>
      </c>
      <c r="ET53" s="4" t="str">
        <f>IF('Gene Table'!$D53="copy number",T53,"")</f>
        <v/>
      </c>
      <c r="EU53" s="4" t="str">
        <f>IF('Gene Table'!$D53="copy number",U53,"")</f>
        <v/>
      </c>
      <c r="EV53" s="4" t="str">
        <f>IF('Gene Table'!$D53="copy number",V53,"")</f>
        <v/>
      </c>
      <c r="EW53" s="4" t="str">
        <f>IF('Gene Table'!$D53="copy number",W53,"")</f>
        <v/>
      </c>
      <c r="EX53" s="4" t="str">
        <f>IF('Gene Table'!$D53="copy number",X53,"")</f>
        <v/>
      </c>
      <c r="EY53" s="4" t="str">
        <f>IF('Gene Table'!$D53="copy number",Y53,"")</f>
        <v/>
      </c>
      <c r="EZ53" s="4" t="str">
        <f>IF('Gene Table'!$D53="copy number",Z53,"")</f>
        <v/>
      </c>
      <c r="FA53" s="4" t="str">
        <f>IF('Gene Table'!$D53="copy number",AA53,"")</f>
        <v/>
      </c>
      <c r="FB53" s="4" t="str">
        <f>IF('Gene Table'!$D53="copy number",AB53,"")</f>
        <v/>
      </c>
      <c r="FC53" s="4" t="str">
        <f>IF('Gene Table'!$D53="copy number",AC53,"")</f>
        <v/>
      </c>
      <c r="FE53" s="4" t="s">
        <v>99</v>
      </c>
      <c r="FF53" s="4" t="str">
        <f>IF('Gene Table'!$C53="SMPC",D53,"")</f>
        <v/>
      </c>
      <c r="FG53" s="4" t="str">
        <f>IF('Gene Table'!$C53="SMPC",E53,"")</f>
        <v/>
      </c>
      <c r="FH53" s="4" t="str">
        <f>IF('Gene Table'!$C53="SMPC",F53,"")</f>
        <v/>
      </c>
      <c r="FI53" s="4" t="str">
        <f>IF('Gene Table'!$C53="SMPC",G53,"")</f>
        <v/>
      </c>
      <c r="FJ53" s="4" t="str">
        <f>IF('Gene Table'!$C53="SMPC",H53,"")</f>
        <v/>
      </c>
      <c r="FK53" s="4" t="str">
        <f>IF('Gene Table'!$C53="SMPC",I53,"")</f>
        <v/>
      </c>
      <c r="FL53" s="4" t="str">
        <f>IF('Gene Table'!$C53="SMPC",J53,"")</f>
        <v/>
      </c>
      <c r="FM53" s="4" t="str">
        <f>IF('Gene Table'!$C53="SMPC",K53,"")</f>
        <v/>
      </c>
      <c r="FN53" s="4" t="str">
        <f>IF('Gene Table'!$C53="SMPC",L53,"")</f>
        <v/>
      </c>
      <c r="FO53" s="4" t="str">
        <f>IF('Gene Table'!$C53="SMPC",M53,"")</f>
        <v/>
      </c>
      <c r="FP53" s="4" t="str">
        <f>IF('Gene Table'!$C53="SMPC",N53,"")</f>
        <v/>
      </c>
      <c r="FQ53" s="4" t="str">
        <f>IF('Gene Table'!$C53="SMPC",O53,"")</f>
        <v/>
      </c>
      <c r="FS53" s="4" t="s">
        <v>99</v>
      </c>
      <c r="FT53" s="4" t="str">
        <f>IF('Gene Table'!$C53="SMPC",R53,"")</f>
        <v/>
      </c>
      <c r="FU53" s="4" t="str">
        <f>IF('Gene Table'!$C53="SMPC",S53,"")</f>
        <v/>
      </c>
      <c r="FV53" s="4" t="str">
        <f>IF('Gene Table'!$C53="SMPC",T53,"")</f>
        <v/>
      </c>
      <c r="FW53" s="4" t="str">
        <f>IF('Gene Table'!$C53="SMPC",U53,"")</f>
        <v/>
      </c>
      <c r="FX53" s="4" t="str">
        <f>IF('Gene Table'!$C53="SMPC",V53,"")</f>
        <v/>
      </c>
      <c r="FY53" s="4" t="str">
        <f>IF('Gene Table'!$C53="SMPC",W53,"")</f>
        <v/>
      </c>
      <c r="FZ53" s="4" t="str">
        <f>IF('Gene Table'!$C53="SMPC",X53,"")</f>
        <v/>
      </c>
      <c r="GA53" s="4" t="str">
        <f>IF('Gene Table'!$C53="SMPC",Y53,"")</f>
        <v/>
      </c>
      <c r="GB53" s="4" t="str">
        <f>IF('Gene Table'!$C53="SMPC",Z53,"")</f>
        <v/>
      </c>
      <c r="GC53" s="4" t="str">
        <f>IF('Gene Table'!$C53="SMPC",AA53,"")</f>
        <v/>
      </c>
      <c r="GD53" s="4" t="str">
        <f>IF('Gene Table'!$C53="SMPC",AB53,"")</f>
        <v/>
      </c>
      <c r="GE53" s="4" t="str">
        <f>IF('Gene Table'!$C53="SMPC",AC53,"")</f>
        <v/>
      </c>
    </row>
    <row r="54" spans="1:187" ht="15" customHeight="1" x14ac:dyDescent="0.25">
      <c r="A54" s="4" t="str">
        <f>'Gene Table'!C54&amp;":"&amp;'Gene Table'!D54</f>
        <v>APC:c.4473delT</v>
      </c>
      <c r="B54" s="4">
        <f>IF('Gene Table'!$G$5="NO",IF(ISNUMBER(MATCH('Gene Table'!E54,'Array Content'!$M$2:$M$941,0)),VLOOKUP('Gene Table'!E54,'Array Content'!$M$2:$O$941,2,FALSE),35),IF('Gene Table'!$G$5="YES",IF(ISNUMBER(MATCH('Gene Table'!E54,'Array Content'!$M$2:$M$941,0)),VLOOKUP('Gene Table'!E54,'Array Content'!$M$2:$O$941,3,FALSE),35),"OOPS"))</f>
        <v>37</v>
      </c>
      <c r="C54" s="4" t="s">
        <v>102</v>
      </c>
      <c r="D54" s="29">
        <f>IF('Control Sample Data'!D53="","",IF(SUM('Control Sample Data'!D$2:D$97)&gt;10,IF(AND(ISNUMBER('Control Sample Data'!D53),'Control Sample Data'!D53&lt;$B54, 'Control Sample Data'!D53&gt;0),'Control Sample Data'!D53,$B54),""))</f>
        <v>35</v>
      </c>
      <c r="E54" s="29">
        <f>IF('Control Sample Data'!E53="","",IF(SUM('Control Sample Data'!E$2:E$97)&gt;10,IF(AND(ISNUMBER('Control Sample Data'!E53),'Control Sample Data'!E53&lt;$B54, 'Control Sample Data'!E53&gt;0),'Control Sample Data'!E53,$B54),""))</f>
        <v>35</v>
      </c>
      <c r="F54" s="29" t="str">
        <f>IF('Control Sample Data'!F53="","",IF(SUM('Control Sample Data'!F$2:F$97)&gt;10,IF(AND(ISNUMBER('Control Sample Data'!F53),'Control Sample Data'!F53&lt;$B54, 'Control Sample Data'!F53&gt;0),'Control Sample Data'!F53,$B54),""))</f>
        <v/>
      </c>
      <c r="G54" s="29" t="str">
        <f>IF('Control Sample Data'!G53="","",IF(SUM('Control Sample Data'!G$2:G$97)&gt;10,IF(AND(ISNUMBER('Control Sample Data'!G53),'Control Sample Data'!G53&lt;$B54, 'Control Sample Data'!G53&gt;0),'Control Sample Data'!G53,$B54),""))</f>
        <v/>
      </c>
      <c r="H54" s="29" t="str">
        <f>IF('Control Sample Data'!H53="","",IF(SUM('Control Sample Data'!H$2:H$97)&gt;10,IF(AND(ISNUMBER('Control Sample Data'!H53),'Control Sample Data'!H53&lt;$B54, 'Control Sample Data'!H53&gt;0),'Control Sample Data'!H53,$B54),""))</f>
        <v/>
      </c>
      <c r="I54" s="29" t="str">
        <f>IF('Control Sample Data'!I53="","",IF(SUM('Control Sample Data'!I$2:I$97)&gt;10,IF(AND(ISNUMBER('Control Sample Data'!I53),'Control Sample Data'!I53&lt;$B54, 'Control Sample Data'!I53&gt;0),'Control Sample Data'!I53,$B54),""))</f>
        <v/>
      </c>
      <c r="J54" s="29" t="str">
        <f>IF('Control Sample Data'!J53="","",IF(SUM('Control Sample Data'!J$2:J$97)&gt;10,IF(AND(ISNUMBER('Control Sample Data'!J53),'Control Sample Data'!J53&lt;$B54, 'Control Sample Data'!J53&gt;0),'Control Sample Data'!J53,$B54),""))</f>
        <v/>
      </c>
      <c r="K54" s="29" t="str">
        <f>IF('Control Sample Data'!K53="","",IF(SUM('Control Sample Data'!K$2:K$97)&gt;10,IF(AND(ISNUMBER('Control Sample Data'!K53),'Control Sample Data'!K53&lt;$B54, 'Control Sample Data'!K53&gt;0),'Control Sample Data'!K53,$B54),""))</f>
        <v/>
      </c>
      <c r="L54" s="29" t="str">
        <f>IF('Control Sample Data'!L53="","",IF(SUM('Control Sample Data'!L$2:L$97)&gt;10,IF(AND(ISNUMBER('Control Sample Data'!L53),'Control Sample Data'!L53&lt;$B54, 'Control Sample Data'!L53&gt;0),'Control Sample Data'!L53,$B54),""))</f>
        <v/>
      </c>
      <c r="M54" s="29" t="str">
        <f>IF('Control Sample Data'!M53="","",IF(SUM('Control Sample Data'!M$2:M$97)&gt;10,IF(AND(ISNUMBER('Control Sample Data'!M53),'Control Sample Data'!M53&lt;$B54, 'Control Sample Data'!M53&gt;0),'Control Sample Data'!M53,$B54),""))</f>
        <v/>
      </c>
      <c r="N54" s="29" t="str">
        <f>IF('Control Sample Data'!N53="","",IF(SUM('Control Sample Data'!N$2:N$97)&gt;10,IF(AND(ISNUMBER('Control Sample Data'!N53),'Control Sample Data'!N53&lt;$B54, 'Control Sample Data'!N53&gt;0),'Control Sample Data'!N53,$B54),""))</f>
        <v/>
      </c>
      <c r="O54" s="29" t="str">
        <f>IF('Control Sample Data'!O53="","",IF(SUM('Control Sample Data'!O$2:O$97)&gt;10,IF(AND(ISNUMBER('Control Sample Data'!O53),'Control Sample Data'!O53&lt;$B54, 'Control Sample Data'!O53&gt;0),'Control Sample Data'!O53,$B54),""))</f>
        <v/>
      </c>
      <c r="Q54" s="4" t="s">
        <v>102</v>
      </c>
      <c r="R54" s="29">
        <f>IF('Test Sample Data'!D53="","",IF(SUM('Test Sample Data'!D$2:D$97)&gt;10,IF(AND(ISNUMBER('Test Sample Data'!D53),'Test Sample Data'!D53&lt;$B54, 'Test Sample Data'!D53&gt;0),'Test Sample Data'!D53,$B54),""))</f>
        <v>35</v>
      </c>
      <c r="S54" s="29">
        <f>IF('Test Sample Data'!E53="","",IF(SUM('Test Sample Data'!E$2:E$97)&gt;10,IF(AND(ISNUMBER('Test Sample Data'!E53),'Test Sample Data'!E53&lt;$B54, 'Test Sample Data'!E53&gt;0),'Test Sample Data'!E53,$B54),""))</f>
        <v>35</v>
      </c>
      <c r="T54" s="29" t="str">
        <f>IF('Test Sample Data'!F53="","",IF(SUM('Test Sample Data'!F$2:F$97)&gt;10,IF(AND(ISNUMBER('Test Sample Data'!F53),'Test Sample Data'!F53&lt;$B54, 'Test Sample Data'!F53&gt;0),'Test Sample Data'!F53,$B54),""))</f>
        <v/>
      </c>
      <c r="U54" s="29" t="str">
        <f>IF('Test Sample Data'!G53="","",IF(SUM('Test Sample Data'!G$2:G$97)&gt;10,IF(AND(ISNUMBER('Test Sample Data'!G53),'Test Sample Data'!G53&lt;$B54, 'Test Sample Data'!G53&gt;0),'Test Sample Data'!G53,$B54),""))</f>
        <v/>
      </c>
      <c r="V54" s="29" t="str">
        <f>IF('Test Sample Data'!H53="","",IF(SUM('Test Sample Data'!H$2:H$97)&gt;10,IF(AND(ISNUMBER('Test Sample Data'!H53),'Test Sample Data'!H53&lt;$B54, 'Test Sample Data'!H53&gt;0),'Test Sample Data'!H53,$B54),""))</f>
        <v/>
      </c>
      <c r="W54" s="29" t="str">
        <f>IF('Test Sample Data'!I53="","",IF(SUM('Test Sample Data'!I$2:I$97)&gt;10,IF(AND(ISNUMBER('Test Sample Data'!I53),'Test Sample Data'!I53&lt;$B54, 'Test Sample Data'!I53&gt;0),'Test Sample Data'!I53,$B54),""))</f>
        <v/>
      </c>
      <c r="X54" s="29" t="str">
        <f>IF('Test Sample Data'!J53="","",IF(SUM('Test Sample Data'!J$2:J$97)&gt;10,IF(AND(ISNUMBER('Test Sample Data'!J53),'Test Sample Data'!J53&lt;$B54, 'Test Sample Data'!J53&gt;0),'Test Sample Data'!J53,$B54),""))</f>
        <v/>
      </c>
      <c r="Y54" s="29" t="str">
        <f>IF('Test Sample Data'!K53="","",IF(SUM('Test Sample Data'!K$2:K$97)&gt;10,IF(AND(ISNUMBER('Test Sample Data'!K53),'Test Sample Data'!K53&lt;$B54, 'Test Sample Data'!K53&gt;0),'Test Sample Data'!K53,$B54),""))</f>
        <v/>
      </c>
      <c r="Z54" s="29" t="str">
        <f>IF('Test Sample Data'!L53="","",IF(SUM('Test Sample Data'!L$2:L$97)&gt;10,IF(AND(ISNUMBER('Test Sample Data'!L53),'Test Sample Data'!L53&lt;$B54, 'Test Sample Data'!L53&gt;0),'Test Sample Data'!L53,$B54),""))</f>
        <v/>
      </c>
      <c r="AA54" s="29" t="str">
        <f>IF('Test Sample Data'!M53="","",IF(SUM('Test Sample Data'!M$2:M$97)&gt;10,IF(AND(ISNUMBER('Test Sample Data'!M53),'Test Sample Data'!M53&lt;$B54, 'Test Sample Data'!M53&gt;0),'Test Sample Data'!M53,$B54),""))</f>
        <v/>
      </c>
      <c r="AB54" s="29" t="str">
        <f>IF('Test Sample Data'!N53="","",IF(SUM('Test Sample Data'!N$2:N$97)&gt;10,IF(AND(ISNUMBER('Test Sample Data'!N53),'Test Sample Data'!N53&lt;$B54, 'Test Sample Data'!N53&gt;0),'Test Sample Data'!N53,$B54),""))</f>
        <v/>
      </c>
      <c r="AC54" s="29" t="str">
        <f>IF('Test Sample Data'!O53="","",IF(SUM('Test Sample Data'!O$2:O$97)&gt;10,IF(AND(ISNUMBER('Test Sample Data'!O53),'Test Sample Data'!O53&lt;$B54, 'Test Sample Data'!O53&gt;0),'Test Sample Data'!O53,$B54),""))</f>
        <v/>
      </c>
      <c r="AE54" s="4" t="s">
        <v>102</v>
      </c>
      <c r="AF54" s="4">
        <f t="shared" si="3"/>
        <v>9</v>
      </c>
      <c r="AG54" s="4">
        <f t="shared" si="4"/>
        <v>9</v>
      </c>
      <c r="AH54" s="4" t="str">
        <f t="shared" si="5"/>
        <v/>
      </c>
      <c r="AI54" s="4" t="str">
        <f t="shared" si="6"/>
        <v/>
      </c>
      <c r="AJ54" s="4" t="str">
        <f t="shared" si="7"/>
        <v/>
      </c>
      <c r="AK54" s="4" t="str">
        <f t="shared" si="8"/>
        <v/>
      </c>
      <c r="AL54" s="4" t="str">
        <f t="shared" si="9"/>
        <v/>
      </c>
      <c r="AM54" s="4" t="str">
        <f t="shared" si="10"/>
        <v/>
      </c>
      <c r="AN54" s="4" t="str">
        <f t="shared" si="11"/>
        <v/>
      </c>
      <c r="AO54" s="4" t="str">
        <f t="shared" si="12"/>
        <v/>
      </c>
      <c r="AP54" s="4" t="str">
        <f t="shared" si="13"/>
        <v/>
      </c>
      <c r="AQ54" s="4" t="str">
        <f t="shared" si="14"/>
        <v/>
      </c>
      <c r="AR54" s="4">
        <f t="shared" si="15"/>
        <v>0</v>
      </c>
      <c r="AS54" s="4">
        <f t="shared" si="16"/>
        <v>9</v>
      </c>
      <c r="AU54" s="4" t="s">
        <v>102</v>
      </c>
      <c r="AV54" s="4">
        <f t="shared" si="17"/>
        <v>8.4699999999999989</v>
      </c>
      <c r="AW54" s="4">
        <f t="shared" si="18"/>
        <v>9</v>
      </c>
      <c r="AX54" s="4" t="str">
        <f t="shared" si="19"/>
        <v/>
      </c>
      <c r="AY54" s="4" t="str">
        <f t="shared" si="20"/>
        <v/>
      </c>
      <c r="AZ54" s="4" t="str">
        <f t="shared" si="21"/>
        <v/>
      </c>
      <c r="BA54" s="4" t="str">
        <f t="shared" si="22"/>
        <v/>
      </c>
      <c r="BB54" s="4" t="str">
        <f t="shared" si="23"/>
        <v/>
      </c>
      <c r="BC54" s="4" t="str">
        <f t="shared" si="24"/>
        <v/>
      </c>
      <c r="BD54" s="4" t="str">
        <f t="shared" si="25"/>
        <v/>
      </c>
      <c r="BE54" s="4" t="str">
        <f t="shared" si="26"/>
        <v/>
      </c>
      <c r="BF54" s="4" t="str">
        <f t="shared" si="27"/>
        <v/>
      </c>
      <c r="BG54" s="4" t="str">
        <f t="shared" si="28"/>
        <v/>
      </c>
      <c r="BI54" s="4" t="s">
        <v>102</v>
      </c>
      <c r="BJ54" s="4">
        <f t="shared" si="29"/>
        <v>8.4699999999999989</v>
      </c>
      <c r="BK54" s="4">
        <f t="shared" si="30"/>
        <v>9</v>
      </c>
      <c r="BL54" s="4" t="str">
        <f t="shared" si="31"/>
        <v/>
      </c>
      <c r="BM54" s="4" t="str">
        <f t="shared" si="32"/>
        <v/>
      </c>
      <c r="BN54" s="4" t="str">
        <f t="shared" si="33"/>
        <v/>
      </c>
      <c r="BO54" s="4" t="str">
        <f t="shared" si="34"/>
        <v/>
      </c>
      <c r="BP54" s="4" t="str">
        <f t="shared" si="35"/>
        <v/>
      </c>
      <c r="BQ54" s="4" t="str">
        <f t="shared" si="36"/>
        <v/>
      </c>
      <c r="BR54" s="4" t="str">
        <f t="shared" si="37"/>
        <v/>
      </c>
      <c r="BS54" s="4" t="str">
        <f t="shared" si="38"/>
        <v/>
      </c>
      <c r="BT54" s="4" t="str">
        <f t="shared" si="39"/>
        <v/>
      </c>
      <c r="BU54" s="4" t="str">
        <f t="shared" si="40"/>
        <v/>
      </c>
      <c r="BV54" s="4">
        <f t="shared" si="41"/>
        <v>1.1200000000000001</v>
      </c>
      <c r="BW54" s="4">
        <f t="shared" si="42"/>
        <v>8.74</v>
      </c>
      <c r="BY54" s="4" t="s">
        <v>102</v>
      </c>
      <c r="BZ54" s="4">
        <f t="shared" si="43"/>
        <v>-0.27000000000000135</v>
      </c>
      <c r="CA54" s="4">
        <f t="shared" si="44"/>
        <v>0.25999999999999979</v>
      </c>
      <c r="CB54" s="4" t="str">
        <f t="shared" si="45"/>
        <v/>
      </c>
      <c r="CC54" s="4" t="str">
        <f t="shared" si="46"/>
        <v/>
      </c>
      <c r="CD54" s="4" t="str">
        <f t="shared" si="47"/>
        <v/>
      </c>
      <c r="CE54" s="4" t="str">
        <f t="shared" si="48"/>
        <v/>
      </c>
      <c r="CF54" s="4" t="str">
        <f t="shared" si="49"/>
        <v/>
      </c>
      <c r="CG54" s="4" t="str">
        <f t="shared" si="50"/>
        <v/>
      </c>
      <c r="CH54" s="4" t="str">
        <f t="shared" si="51"/>
        <v/>
      </c>
      <c r="CI54" s="4" t="str">
        <f t="shared" si="52"/>
        <v/>
      </c>
      <c r="CJ54" s="4" t="str">
        <f t="shared" si="53"/>
        <v/>
      </c>
      <c r="CK54" s="4" t="str">
        <f t="shared" si="54"/>
        <v/>
      </c>
      <c r="CM54" s="4" t="s">
        <v>102</v>
      </c>
      <c r="CN54" s="4" t="str">
        <f>IF(ISNUMBER(BZ54), IF($BV54&gt;VLOOKUP('Gene Table'!$G$2,'Array Content'!$A$2:$B$3,2,FALSE),IF(BZ54&lt;-$BV54,"mutant","WT"),IF(BZ54&lt;-VLOOKUP('Gene Table'!$G$2,'Array Content'!$A$2:$B$3,2,FALSE),"Mutant","WT")),"")</f>
        <v>WT</v>
      </c>
      <c r="CO54" s="4" t="str">
        <f>IF(ISNUMBER(CA54), IF($BV54&gt;VLOOKUP('Gene Table'!$G$2,'Array Content'!$A$2:$B$3,2,FALSE),IF(CA54&lt;-$BV54,"mutant","WT"),IF(CA54&lt;-VLOOKUP('Gene Table'!$G$2,'Array Content'!$A$2:$B$3,2,FALSE),"Mutant","WT")),"")</f>
        <v>WT</v>
      </c>
      <c r="CP54" s="4" t="str">
        <f>IF(ISNUMBER(CB54), IF($BV54&gt;VLOOKUP('Gene Table'!$G$2,'Array Content'!$A$2:$B$3,2,FALSE),IF(CB54&lt;-$BV54,"mutant","WT"),IF(CB54&lt;-VLOOKUP('Gene Table'!$G$2,'Array Content'!$A$2:$B$3,2,FALSE),"Mutant","WT")),"")</f>
        <v/>
      </c>
      <c r="CQ54" s="4" t="str">
        <f>IF(ISNUMBER(CC54), IF($BV54&gt;VLOOKUP('Gene Table'!$G$2,'Array Content'!$A$2:$B$3,2,FALSE),IF(CC54&lt;-$BV54,"mutant","WT"),IF(CC54&lt;-VLOOKUP('Gene Table'!$G$2,'Array Content'!$A$2:$B$3,2,FALSE),"Mutant","WT")),"")</f>
        <v/>
      </c>
      <c r="CR54" s="4" t="str">
        <f>IF(ISNUMBER(CD54), IF($BV54&gt;VLOOKUP('Gene Table'!$G$2,'Array Content'!$A$2:$B$3,2,FALSE),IF(CD54&lt;-$BV54,"mutant","WT"),IF(CD54&lt;-VLOOKUP('Gene Table'!$G$2,'Array Content'!$A$2:$B$3,2,FALSE),"Mutant","WT")),"")</f>
        <v/>
      </c>
      <c r="CS54" s="4" t="str">
        <f>IF(ISNUMBER(CE54), IF($BV54&gt;VLOOKUP('Gene Table'!$G$2,'Array Content'!$A$2:$B$3,2,FALSE),IF(CE54&lt;-$BV54,"mutant","WT"),IF(CE54&lt;-VLOOKUP('Gene Table'!$G$2,'Array Content'!$A$2:$B$3,2,FALSE),"Mutant","WT")),"")</f>
        <v/>
      </c>
      <c r="CT54" s="4" t="str">
        <f>IF(ISNUMBER(CF54), IF($BV54&gt;VLOOKUP('Gene Table'!$G$2,'Array Content'!$A$2:$B$3,2,FALSE),IF(CF54&lt;-$BV54,"mutant","WT"),IF(CF54&lt;-VLOOKUP('Gene Table'!$G$2,'Array Content'!$A$2:$B$3,2,FALSE),"Mutant","WT")),"")</f>
        <v/>
      </c>
      <c r="CU54" s="4" t="str">
        <f>IF(ISNUMBER(CG54), IF($BV54&gt;VLOOKUP('Gene Table'!$G$2,'Array Content'!$A$2:$B$3,2,FALSE),IF(CG54&lt;-$BV54,"mutant","WT"),IF(CG54&lt;-VLOOKUP('Gene Table'!$G$2,'Array Content'!$A$2:$B$3,2,FALSE),"Mutant","WT")),"")</f>
        <v/>
      </c>
      <c r="CV54" s="4" t="str">
        <f>IF(ISNUMBER(CH54), IF($BV54&gt;VLOOKUP('Gene Table'!$G$2,'Array Content'!$A$2:$B$3,2,FALSE),IF(CH54&lt;-$BV54,"mutant","WT"),IF(CH54&lt;-VLOOKUP('Gene Table'!$G$2,'Array Content'!$A$2:$B$3,2,FALSE),"Mutant","WT")),"")</f>
        <v/>
      </c>
      <c r="CW54" s="4" t="str">
        <f>IF(ISNUMBER(CI54), IF($BV54&gt;VLOOKUP('Gene Table'!$G$2,'Array Content'!$A$2:$B$3,2,FALSE),IF(CI54&lt;-$BV54,"mutant","WT"),IF(CI54&lt;-VLOOKUP('Gene Table'!$G$2,'Array Content'!$A$2:$B$3,2,FALSE),"Mutant","WT")),"")</f>
        <v/>
      </c>
      <c r="CX54" s="4" t="str">
        <f>IF(ISNUMBER(CJ54), IF($BV54&gt;VLOOKUP('Gene Table'!$G$2,'Array Content'!$A$2:$B$3,2,FALSE),IF(CJ54&lt;-$BV54,"mutant","WT"),IF(CJ54&lt;-VLOOKUP('Gene Table'!$G$2,'Array Content'!$A$2:$B$3,2,FALSE),"Mutant","WT")),"")</f>
        <v/>
      </c>
      <c r="CY54" s="4" t="str">
        <f>IF(ISNUMBER(CK54), IF($BV54&gt;VLOOKUP('Gene Table'!$G$2,'Array Content'!$A$2:$B$3,2,FALSE),IF(CK54&lt;-$BV54,"mutant","WT"),IF(CK54&lt;-VLOOKUP('Gene Table'!$G$2,'Array Content'!$A$2:$B$3,2,FALSE),"Mutant","WT")),"")</f>
        <v/>
      </c>
      <c r="DA54" s="4" t="s">
        <v>102</v>
      </c>
      <c r="DB54" s="4">
        <f t="shared" si="55"/>
        <v>-0.53000000000000114</v>
      </c>
      <c r="DC54" s="4">
        <f t="shared" si="56"/>
        <v>0</v>
      </c>
      <c r="DD54" s="4" t="str">
        <f t="shared" si="57"/>
        <v/>
      </c>
      <c r="DE54" s="4" t="str">
        <f t="shared" si="58"/>
        <v/>
      </c>
      <c r="DF54" s="4" t="str">
        <f t="shared" si="59"/>
        <v/>
      </c>
      <c r="DG54" s="4" t="str">
        <f t="shared" si="60"/>
        <v/>
      </c>
      <c r="DH54" s="4" t="str">
        <f t="shared" si="61"/>
        <v/>
      </c>
      <c r="DI54" s="4" t="str">
        <f t="shared" si="62"/>
        <v/>
      </c>
      <c r="DJ54" s="4" t="str">
        <f t="shared" si="63"/>
        <v/>
      </c>
      <c r="DK54" s="4" t="str">
        <f t="shared" si="64"/>
        <v/>
      </c>
      <c r="DL54" s="4" t="str">
        <f t="shared" si="65"/>
        <v/>
      </c>
      <c r="DM54" s="4" t="str">
        <f t="shared" si="66"/>
        <v/>
      </c>
      <c r="DO54" s="4" t="s">
        <v>102</v>
      </c>
      <c r="DP54" s="4" t="str">
        <f>IF(ISNUMBER(DB54), IF($AR54&gt;VLOOKUP('Gene Table'!$G$2,'Array Content'!$A$2:$B$3,2,FALSE),IF(DB54&lt;-$AR54,"mutant","WT"),IF(DB54&lt;-VLOOKUP('Gene Table'!$G$2,'Array Content'!$A$2:$B$3,2,FALSE),"Mutant","WT")),"")</f>
        <v>WT</v>
      </c>
      <c r="DQ54" s="4" t="str">
        <f>IF(ISNUMBER(DC54), IF($AR54&gt;VLOOKUP('Gene Table'!$G$2,'Array Content'!$A$2:$B$3,2,FALSE),IF(DC54&lt;-$AR54,"mutant","WT"),IF(DC54&lt;-VLOOKUP('Gene Table'!$G$2,'Array Content'!$A$2:$B$3,2,FALSE),"Mutant","WT")),"")</f>
        <v>WT</v>
      </c>
      <c r="DR54" s="4" t="str">
        <f>IF(ISNUMBER(DD54), IF($AR54&gt;VLOOKUP('Gene Table'!$G$2,'Array Content'!$A$2:$B$3,2,FALSE),IF(DD54&lt;-$AR54,"mutant","WT"),IF(DD54&lt;-VLOOKUP('Gene Table'!$G$2,'Array Content'!$A$2:$B$3,2,FALSE),"Mutant","WT")),"")</f>
        <v/>
      </c>
      <c r="DS54" s="4" t="str">
        <f>IF(ISNUMBER(DE54), IF($AR54&gt;VLOOKUP('Gene Table'!$G$2,'Array Content'!$A$2:$B$3,2,FALSE),IF(DE54&lt;-$AR54,"mutant","WT"),IF(DE54&lt;-VLOOKUP('Gene Table'!$G$2,'Array Content'!$A$2:$B$3,2,FALSE),"Mutant","WT")),"")</f>
        <v/>
      </c>
      <c r="DT54" s="4" t="str">
        <f>IF(ISNUMBER(DF54), IF($AR54&gt;VLOOKUP('Gene Table'!$G$2,'Array Content'!$A$2:$B$3,2,FALSE),IF(DF54&lt;-$AR54,"mutant","WT"),IF(DF54&lt;-VLOOKUP('Gene Table'!$G$2,'Array Content'!$A$2:$B$3,2,FALSE),"Mutant","WT")),"")</f>
        <v/>
      </c>
      <c r="DU54" s="4" t="str">
        <f>IF(ISNUMBER(DG54), IF($AR54&gt;VLOOKUP('Gene Table'!$G$2,'Array Content'!$A$2:$B$3,2,FALSE),IF(DG54&lt;-$AR54,"mutant","WT"),IF(DG54&lt;-VLOOKUP('Gene Table'!$G$2,'Array Content'!$A$2:$B$3,2,FALSE),"Mutant","WT")),"")</f>
        <v/>
      </c>
      <c r="DV54" s="4" t="str">
        <f>IF(ISNUMBER(DH54), IF($AR54&gt;VLOOKUP('Gene Table'!$G$2,'Array Content'!$A$2:$B$3,2,FALSE),IF(DH54&lt;-$AR54,"mutant","WT"),IF(DH54&lt;-VLOOKUP('Gene Table'!$G$2,'Array Content'!$A$2:$B$3,2,FALSE),"Mutant","WT")),"")</f>
        <v/>
      </c>
      <c r="DW54" s="4" t="str">
        <f>IF(ISNUMBER(DI54), IF($AR54&gt;VLOOKUP('Gene Table'!$G$2,'Array Content'!$A$2:$B$3,2,FALSE),IF(DI54&lt;-$AR54,"mutant","WT"),IF(DI54&lt;-VLOOKUP('Gene Table'!$G$2,'Array Content'!$A$2:$B$3,2,FALSE),"Mutant","WT")),"")</f>
        <v/>
      </c>
      <c r="DX54" s="4" t="str">
        <f>IF(ISNUMBER(DJ54), IF($AR54&gt;VLOOKUP('Gene Table'!$G$2,'Array Content'!$A$2:$B$3,2,FALSE),IF(DJ54&lt;-$AR54,"mutant","WT"),IF(DJ54&lt;-VLOOKUP('Gene Table'!$G$2,'Array Content'!$A$2:$B$3,2,FALSE),"Mutant","WT")),"")</f>
        <v/>
      </c>
      <c r="DY54" s="4" t="str">
        <f>IF(ISNUMBER(DK54), IF($AR54&gt;VLOOKUP('Gene Table'!$G$2,'Array Content'!$A$2:$B$3,2,FALSE),IF(DK54&lt;-$AR54,"mutant","WT"),IF(DK54&lt;-VLOOKUP('Gene Table'!$G$2,'Array Content'!$A$2:$B$3,2,FALSE),"Mutant","WT")),"")</f>
        <v/>
      </c>
      <c r="DZ54" s="4" t="str">
        <f>IF(ISNUMBER(DL54), IF($AR54&gt;VLOOKUP('Gene Table'!$G$2,'Array Content'!$A$2:$B$3,2,FALSE),IF(DL54&lt;-$AR54,"mutant","WT"),IF(DL54&lt;-VLOOKUP('Gene Table'!$G$2,'Array Content'!$A$2:$B$3,2,FALSE),"Mutant","WT")),"")</f>
        <v/>
      </c>
      <c r="EA54" s="4" t="str">
        <f>IF(ISNUMBER(DM54), IF($AR54&gt;VLOOKUP('Gene Table'!$G$2,'Array Content'!$A$2:$B$3,2,FALSE),IF(DM54&lt;-$AR54,"mutant","WT"),IF(DM54&lt;-VLOOKUP('Gene Table'!$G$2,'Array Content'!$A$2:$B$3,2,FALSE),"Mutant","WT")),"")</f>
        <v/>
      </c>
      <c r="EC54" s="4" t="s">
        <v>102</v>
      </c>
      <c r="ED54" s="4" t="str">
        <f>IF('Gene Table'!$D54="copy number",D54,"")</f>
        <v/>
      </c>
      <c r="EE54" s="4" t="str">
        <f>IF('Gene Table'!$D54="copy number",E54,"")</f>
        <v/>
      </c>
      <c r="EF54" s="4" t="str">
        <f>IF('Gene Table'!$D54="copy number",F54,"")</f>
        <v/>
      </c>
      <c r="EG54" s="4" t="str">
        <f>IF('Gene Table'!$D54="copy number",G54,"")</f>
        <v/>
      </c>
      <c r="EH54" s="4" t="str">
        <f>IF('Gene Table'!$D54="copy number",H54,"")</f>
        <v/>
      </c>
      <c r="EI54" s="4" t="str">
        <f>IF('Gene Table'!$D54="copy number",I54,"")</f>
        <v/>
      </c>
      <c r="EJ54" s="4" t="str">
        <f>IF('Gene Table'!$D54="copy number",J54,"")</f>
        <v/>
      </c>
      <c r="EK54" s="4" t="str">
        <f>IF('Gene Table'!$D54="copy number",K54,"")</f>
        <v/>
      </c>
      <c r="EL54" s="4" t="str">
        <f>IF('Gene Table'!$D54="copy number",L54,"")</f>
        <v/>
      </c>
      <c r="EM54" s="4" t="str">
        <f>IF('Gene Table'!$D54="copy number",M54,"")</f>
        <v/>
      </c>
      <c r="EN54" s="4" t="str">
        <f>IF('Gene Table'!$D54="copy number",N54,"")</f>
        <v/>
      </c>
      <c r="EO54" s="4" t="str">
        <f>IF('Gene Table'!$D54="copy number",O54,"")</f>
        <v/>
      </c>
      <c r="EQ54" s="4" t="s">
        <v>102</v>
      </c>
      <c r="ER54" s="4" t="str">
        <f>IF('Gene Table'!$D54="copy number",R54,"")</f>
        <v/>
      </c>
      <c r="ES54" s="4" t="str">
        <f>IF('Gene Table'!$D54="copy number",S54,"")</f>
        <v/>
      </c>
      <c r="ET54" s="4" t="str">
        <f>IF('Gene Table'!$D54="copy number",T54,"")</f>
        <v/>
      </c>
      <c r="EU54" s="4" t="str">
        <f>IF('Gene Table'!$D54="copy number",U54,"")</f>
        <v/>
      </c>
      <c r="EV54" s="4" t="str">
        <f>IF('Gene Table'!$D54="copy number",V54,"")</f>
        <v/>
      </c>
      <c r="EW54" s="4" t="str">
        <f>IF('Gene Table'!$D54="copy number",W54,"")</f>
        <v/>
      </c>
      <c r="EX54" s="4" t="str">
        <f>IF('Gene Table'!$D54="copy number",X54,"")</f>
        <v/>
      </c>
      <c r="EY54" s="4" t="str">
        <f>IF('Gene Table'!$D54="copy number",Y54,"")</f>
        <v/>
      </c>
      <c r="EZ54" s="4" t="str">
        <f>IF('Gene Table'!$D54="copy number",Z54,"")</f>
        <v/>
      </c>
      <c r="FA54" s="4" t="str">
        <f>IF('Gene Table'!$D54="copy number",AA54,"")</f>
        <v/>
      </c>
      <c r="FB54" s="4" t="str">
        <f>IF('Gene Table'!$D54="copy number",AB54,"")</f>
        <v/>
      </c>
      <c r="FC54" s="4" t="str">
        <f>IF('Gene Table'!$D54="copy number",AC54,"")</f>
        <v/>
      </c>
      <c r="FE54" s="4" t="s">
        <v>102</v>
      </c>
      <c r="FF54" s="4" t="str">
        <f>IF('Gene Table'!$C54="SMPC",D54,"")</f>
        <v/>
      </c>
      <c r="FG54" s="4" t="str">
        <f>IF('Gene Table'!$C54="SMPC",E54,"")</f>
        <v/>
      </c>
      <c r="FH54" s="4" t="str">
        <f>IF('Gene Table'!$C54="SMPC",F54,"")</f>
        <v/>
      </c>
      <c r="FI54" s="4" t="str">
        <f>IF('Gene Table'!$C54="SMPC",G54,"")</f>
        <v/>
      </c>
      <c r="FJ54" s="4" t="str">
        <f>IF('Gene Table'!$C54="SMPC",H54,"")</f>
        <v/>
      </c>
      <c r="FK54" s="4" t="str">
        <f>IF('Gene Table'!$C54="SMPC",I54,"")</f>
        <v/>
      </c>
      <c r="FL54" s="4" t="str">
        <f>IF('Gene Table'!$C54="SMPC",J54,"")</f>
        <v/>
      </c>
      <c r="FM54" s="4" t="str">
        <f>IF('Gene Table'!$C54="SMPC",K54,"")</f>
        <v/>
      </c>
      <c r="FN54" s="4" t="str">
        <f>IF('Gene Table'!$C54="SMPC",L54,"")</f>
        <v/>
      </c>
      <c r="FO54" s="4" t="str">
        <f>IF('Gene Table'!$C54="SMPC",M54,"")</f>
        <v/>
      </c>
      <c r="FP54" s="4" t="str">
        <f>IF('Gene Table'!$C54="SMPC",N54,"")</f>
        <v/>
      </c>
      <c r="FQ54" s="4" t="str">
        <f>IF('Gene Table'!$C54="SMPC",O54,"")</f>
        <v/>
      </c>
      <c r="FS54" s="4" t="s">
        <v>102</v>
      </c>
      <c r="FT54" s="4" t="str">
        <f>IF('Gene Table'!$C54="SMPC",R54,"")</f>
        <v/>
      </c>
      <c r="FU54" s="4" t="str">
        <f>IF('Gene Table'!$C54="SMPC",S54,"")</f>
        <v/>
      </c>
      <c r="FV54" s="4" t="str">
        <f>IF('Gene Table'!$C54="SMPC",T54,"")</f>
        <v/>
      </c>
      <c r="FW54" s="4" t="str">
        <f>IF('Gene Table'!$C54="SMPC",U54,"")</f>
        <v/>
      </c>
      <c r="FX54" s="4" t="str">
        <f>IF('Gene Table'!$C54="SMPC",V54,"")</f>
        <v/>
      </c>
      <c r="FY54" s="4" t="str">
        <f>IF('Gene Table'!$C54="SMPC",W54,"")</f>
        <v/>
      </c>
      <c r="FZ54" s="4" t="str">
        <f>IF('Gene Table'!$C54="SMPC",X54,"")</f>
        <v/>
      </c>
      <c r="GA54" s="4" t="str">
        <f>IF('Gene Table'!$C54="SMPC",Y54,"")</f>
        <v/>
      </c>
      <c r="GB54" s="4" t="str">
        <f>IF('Gene Table'!$C54="SMPC",Z54,"")</f>
        <v/>
      </c>
      <c r="GC54" s="4" t="str">
        <f>IF('Gene Table'!$C54="SMPC",AA54,"")</f>
        <v/>
      </c>
      <c r="GD54" s="4" t="str">
        <f>IF('Gene Table'!$C54="SMPC",AB54,"")</f>
        <v/>
      </c>
      <c r="GE54" s="4" t="str">
        <f>IF('Gene Table'!$C54="SMPC",AC54,"")</f>
        <v/>
      </c>
    </row>
    <row r="55" spans="1:187" ht="15" customHeight="1" x14ac:dyDescent="0.25">
      <c r="A55" s="4" t="str">
        <f>'Gene Table'!C55&amp;":"&amp;'Gene Table'!D55</f>
        <v>APC:c.4476delC</v>
      </c>
      <c r="B55" s="4">
        <f>IF('Gene Table'!$G$5="NO",IF(ISNUMBER(MATCH('Gene Table'!E55,'Array Content'!$M$2:$M$941,0)),VLOOKUP('Gene Table'!E55,'Array Content'!$M$2:$O$941,2,FALSE),35),IF('Gene Table'!$G$5="YES",IF(ISNUMBER(MATCH('Gene Table'!E55,'Array Content'!$M$2:$M$941,0)),VLOOKUP('Gene Table'!E55,'Array Content'!$M$2:$O$941,3,FALSE),35),"OOPS"))</f>
        <v>37</v>
      </c>
      <c r="C55" s="4" t="s">
        <v>105</v>
      </c>
      <c r="D55" s="29">
        <f>IF('Control Sample Data'!D54="","",IF(SUM('Control Sample Data'!D$2:D$97)&gt;10,IF(AND(ISNUMBER('Control Sample Data'!D54),'Control Sample Data'!D54&lt;$B55, 'Control Sample Data'!D54&gt;0),'Control Sample Data'!D54,$B55),""))</f>
        <v>35</v>
      </c>
      <c r="E55" s="29">
        <f>IF('Control Sample Data'!E54="","",IF(SUM('Control Sample Data'!E$2:E$97)&gt;10,IF(AND(ISNUMBER('Control Sample Data'!E54),'Control Sample Data'!E54&lt;$B55, 'Control Sample Data'!E54&gt;0),'Control Sample Data'!E54,$B55),""))</f>
        <v>35</v>
      </c>
      <c r="F55" s="29" t="str">
        <f>IF('Control Sample Data'!F54="","",IF(SUM('Control Sample Data'!F$2:F$97)&gt;10,IF(AND(ISNUMBER('Control Sample Data'!F54),'Control Sample Data'!F54&lt;$B55, 'Control Sample Data'!F54&gt;0),'Control Sample Data'!F54,$B55),""))</f>
        <v/>
      </c>
      <c r="G55" s="29" t="str">
        <f>IF('Control Sample Data'!G54="","",IF(SUM('Control Sample Data'!G$2:G$97)&gt;10,IF(AND(ISNUMBER('Control Sample Data'!G54),'Control Sample Data'!G54&lt;$B55, 'Control Sample Data'!G54&gt;0),'Control Sample Data'!G54,$B55),""))</f>
        <v/>
      </c>
      <c r="H55" s="29" t="str">
        <f>IF('Control Sample Data'!H54="","",IF(SUM('Control Sample Data'!H$2:H$97)&gt;10,IF(AND(ISNUMBER('Control Sample Data'!H54),'Control Sample Data'!H54&lt;$B55, 'Control Sample Data'!H54&gt;0),'Control Sample Data'!H54,$B55),""))</f>
        <v/>
      </c>
      <c r="I55" s="29" t="str">
        <f>IF('Control Sample Data'!I54="","",IF(SUM('Control Sample Data'!I$2:I$97)&gt;10,IF(AND(ISNUMBER('Control Sample Data'!I54),'Control Sample Data'!I54&lt;$B55, 'Control Sample Data'!I54&gt;0),'Control Sample Data'!I54,$B55),""))</f>
        <v/>
      </c>
      <c r="J55" s="29" t="str">
        <f>IF('Control Sample Data'!J54="","",IF(SUM('Control Sample Data'!J$2:J$97)&gt;10,IF(AND(ISNUMBER('Control Sample Data'!J54),'Control Sample Data'!J54&lt;$B55, 'Control Sample Data'!J54&gt;0),'Control Sample Data'!J54,$B55),""))</f>
        <v/>
      </c>
      <c r="K55" s="29" t="str">
        <f>IF('Control Sample Data'!K54="","",IF(SUM('Control Sample Data'!K$2:K$97)&gt;10,IF(AND(ISNUMBER('Control Sample Data'!K54),'Control Sample Data'!K54&lt;$B55, 'Control Sample Data'!K54&gt;0),'Control Sample Data'!K54,$B55),""))</f>
        <v/>
      </c>
      <c r="L55" s="29" t="str">
        <f>IF('Control Sample Data'!L54="","",IF(SUM('Control Sample Data'!L$2:L$97)&gt;10,IF(AND(ISNUMBER('Control Sample Data'!L54),'Control Sample Data'!L54&lt;$B55, 'Control Sample Data'!L54&gt;0),'Control Sample Data'!L54,$B55),""))</f>
        <v/>
      </c>
      <c r="M55" s="29" t="str">
        <f>IF('Control Sample Data'!M54="","",IF(SUM('Control Sample Data'!M$2:M$97)&gt;10,IF(AND(ISNUMBER('Control Sample Data'!M54),'Control Sample Data'!M54&lt;$B55, 'Control Sample Data'!M54&gt;0),'Control Sample Data'!M54,$B55),""))</f>
        <v/>
      </c>
      <c r="N55" s="29" t="str">
        <f>IF('Control Sample Data'!N54="","",IF(SUM('Control Sample Data'!N$2:N$97)&gt;10,IF(AND(ISNUMBER('Control Sample Data'!N54),'Control Sample Data'!N54&lt;$B55, 'Control Sample Data'!N54&gt;0),'Control Sample Data'!N54,$B55),""))</f>
        <v/>
      </c>
      <c r="O55" s="29" t="str">
        <f>IF('Control Sample Data'!O54="","",IF(SUM('Control Sample Data'!O$2:O$97)&gt;10,IF(AND(ISNUMBER('Control Sample Data'!O54),'Control Sample Data'!O54&lt;$B55, 'Control Sample Data'!O54&gt;0),'Control Sample Data'!O54,$B55),""))</f>
        <v/>
      </c>
      <c r="Q55" s="4" t="s">
        <v>105</v>
      </c>
      <c r="R55" s="29">
        <f>IF('Test Sample Data'!D54="","",IF(SUM('Test Sample Data'!D$2:D$97)&gt;10,IF(AND(ISNUMBER('Test Sample Data'!D54),'Test Sample Data'!D54&lt;$B55, 'Test Sample Data'!D54&gt;0),'Test Sample Data'!D54,$B55),""))</f>
        <v>31.439999999999998</v>
      </c>
      <c r="S55" s="29">
        <f>IF('Test Sample Data'!E54="","",IF(SUM('Test Sample Data'!E$2:E$97)&gt;10,IF(AND(ISNUMBER('Test Sample Data'!E54),'Test Sample Data'!E54&lt;$B55, 'Test Sample Data'!E54&gt;0),'Test Sample Data'!E54,$B55),""))</f>
        <v>35</v>
      </c>
      <c r="T55" s="29" t="str">
        <f>IF('Test Sample Data'!F54="","",IF(SUM('Test Sample Data'!F$2:F$97)&gt;10,IF(AND(ISNUMBER('Test Sample Data'!F54),'Test Sample Data'!F54&lt;$B55, 'Test Sample Data'!F54&gt;0),'Test Sample Data'!F54,$B55),""))</f>
        <v/>
      </c>
      <c r="U55" s="29" t="str">
        <f>IF('Test Sample Data'!G54="","",IF(SUM('Test Sample Data'!G$2:G$97)&gt;10,IF(AND(ISNUMBER('Test Sample Data'!G54),'Test Sample Data'!G54&lt;$B55, 'Test Sample Data'!G54&gt;0),'Test Sample Data'!G54,$B55),""))</f>
        <v/>
      </c>
      <c r="V55" s="29" t="str">
        <f>IF('Test Sample Data'!H54="","",IF(SUM('Test Sample Data'!H$2:H$97)&gt;10,IF(AND(ISNUMBER('Test Sample Data'!H54),'Test Sample Data'!H54&lt;$B55, 'Test Sample Data'!H54&gt;0),'Test Sample Data'!H54,$B55),""))</f>
        <v/>
      </c>
      <c r="W55" s="29" t="str">
        <f>IF('Test Sample Data'!I54="","",IF(SUM('Test Sample Data'!I$2:I$97)&gt;10,IF(AND(ISNUMBER('Test Sample Data'!I54),'Test Sample Data'!I54&lt;$B55, 'Test Sample Data'!I54&gt;0),'Test Sample Data'!I54,$B55),""))</f>
        <v/>
      </c>
      <c r="X55" s="29" t="str">
        <f>IF('Test Sample Data'!J54="","",IF(SUM('Test Sample Data'!J$2:J$97)&gt;10,IF(AND(ISNUMBER('Test Sample Data'!J54),'Test Sample Data'!J54&lt;$B55, 'Test Sample Data'!J54&gt;0),'Test Sample Data'!J54,$B55),""))</f>
        <v/>
      </c>
      <c r="Y55" s="29" t="str">
        <f>IF('Test Sample Data'!K54="","",IF(SUM('Test Sample Data'!K$2:K$97)&gt;10,IF(AND(ISNUMBER('Test Sample Data'!K54),'Test Sample Data'!K54&lt;$B55, 'Test Sample Data'!K54&gt;0),'Test Sample Data'!K54,$B55),""))</f>
        <v/>
      </c>
      <c r="Z55" s="29" t="str">
        <f>IF('Test Sample Data'!L54="","",IF(SUM('Test Sample Data'!L$2:L$97)&gt;10,IF(AND(ISNUMBER('Test Sample Data'!L54),'Test Sample Data'!L54&lt;$B55, 'Test Sample Data'!L54&gt;0),'Test Sample Data'!L54,$B55),""))</f>
        <v/>
      </c>
      <c r="AA55" s="29" t="str">
        <f>IF('Test Sample Data'!M54="","",IF(SUM('Test Sample Data'!M$2:M$97)&gt;10,IF(AND(ISNUMBER('Test Sample Data'!M54),'Test Sample Data'!M54&lt;$B55, 'Test Sample Data'!M54&gt;0),'Test Sample Data'!M54,$B55),""))</f>
        <v/>
      </c>
      <c r="AB55" s="29" t="str">
        <f>IF('Test Sample Data'!N54="","",IF(SUM('Test Sample Data'!N$2:N$97)&gt;10,IF(AND(ISNUMBER('Test Sample Data'!N54),'Test Sample Data'!N54&lt;$B55, 'Test Sample Data'!N54&gt;0),'Test Sample Data'!N54,$B55),""))</f>
        <v/>
      </c>
      <c r="AC55" s="29" t="str">
        <f>IF('Test Sample Data'!O54="","",IF(SUM('Test Sample Data'!O$2:O$97)&gt;10,IF(AND(ISNUMBER('Test Sample Data'!O54),'Test Sample Data'!O54&lt;$B55, 'Test Sample Data'!O54&gt;0),'Test Sample Data'!O54,$B55),""))</f>
        <v/>
      </c>
      <c r="AE55" s="4" t="s">
        <v>105</v>
      </c>
      <c r="AF55" s="4">
        <f t="shared" si="3"/>
        <v>9</v>
      </c>
      <c r="AG55" s="4">
        <f t="shared" si="4"/>
        <v>9</v>
      </c>
      <c r="AH55" s="4" t="str">
        <f t="shared" si="5"/>
        <v/>
      </c>
      <c r="AI55" s="4" t="str">
        <f t="shared" si="6"/>
        <v/>
      </c>
      <c r="AJ55" s="4" t="str">
        <f t="shared" si="7"/>
        <v/>
      </c>
      <c r="AK55" s="4" t="str">
        <f t="shared" si="8"/>
        <v/>
      </c>
      <c r="AL55" s="4" t="str">
        <f t="shared" si="9"/>
        <v/>
      </c>
      <c r="AM55" s="4" t="str">
        <f t="shared" si="10"/>
        <v/>
      </c>
      <c r="AN55" s="4" t="str">
        <f t="shared" si="11"/>
        <v/>
      </c>
      <c r="AO55" s="4" t="str">
        <f t="shared" si="12"/>
        <v/>
      </c>
      <c r="AP55" s="4" t="str">
        <f t="shared" si="13"/>
        <v/>
      </c>
      <c r="AQ55" s="4" t="str">
        <f t="shared" si="14"/>
        <v/>
      </c>
      <c r="AR55" s="4">
        <f t="shared" si="15"/>
        <v>0</v>
      </c>
      <c r="AS55" s="4">
        <f t="shared" si="16"/>
        <v>9</v>
      </c>
      <c r="AU55" s="4" t="s">
        <v>105</v>
      </c>
      <c r="AV55" s="4">
        <f t="shared" si="17"/>
        <v>4.9099999999999966</v>
      </c>
      <c r="AW55" s="4">
        <f t="shared" si="18"/>
        <v>9</v>
      </c>
      <c r="AX55" s="4" t="str">
        <f t="shared" si="19"/>
        <v/>
      </c>
      <c r="AY55" s="4" t="str">
        <f t="shared" si="20"/>
        <v/>
      </c>
      <c r="AZ55" s="4" t="str">
        <f t="shared" si="21"/>
        <v/>
      </c>
      <c r="BA55" s="4" t="str">
        <f t="shared" si="22"/>
        <v/>
      </c>
      <c r="BB55" s="4" t="str">
        <f t="shared" si="23"/>
        <v/>
      </c>
      <c r="BC55" s="4" t="str">
        <f t="shared" si="24"/>
        <v/>
      </c>
      <c r="BD55" s="4" t="str">
        <f t="shared" si="25"/>
        <v/>
      </c>
      <c r="BE55" s="4" t="str">
        <f t="shared" si="26"/>
        <v/>
      </c>
      <c r="BF55" s="4" t="str">
        <f t="shared" si="27"/>
        <v/>
      </c>
      <c r="BG55" s="4" t="str">
        <f t="shared" si="28"/>
        <v/>
      </c>
      <c r="BI55" s="4" t="s">
        <v>105</v>
      </c>
      <c r="BJ55" s="4" t="str">
        <f t="shared" si="29"/>
        <v/>
      </c>
      <c r="BK55" s="4">
        <f t="shared" si="30"/>
        <v>9</v>
      </c>
      <c r="BL55" s="4" t="str">
        <f t="shared" si="31"/>
        <v/>
      </c>
      <c r="BM55" s="4" t="str">
        <f t="shared" si="32"/>
        <v/>
      </c>
      <c r="BN55" s="4" t="str">
        <f t="shared" si="33"/>
        <v/>
      </c>
      <c r="BO55" s="4" t="str">
        <f t="shared" si="34"/>
        <v/>
      </c>
      <c r="BP55" s="4" t="str">
        <f t="shared" si="35"/>
        <v/>
      </c>
      <c r="BQ55" s="4" t="str">
        <f t="shared" si="36"/>
        <v/>
      </c>
      <c r="BR55" s="4" t="str">
        <f t="shared" si="37"/>
        <v/>
      </c>
      <c r="BS55" s="4" t="str">
        <f t="shared" si="38"/>
        <v/>
      </c>
      <c r="BT55" s="4" t="str">
        <f t="shared" si="39"/>
        <v/>
      </c>
      <c r="BU55" s="4" t="str">
        <f t="shared" si="40"/>
        <v/>
      </c>
      <c r="BV55" s="4">
        <f t="shared" si="41"/>
        <v>0</v>
      </c>
      <c r="BW55" s="4">
        <f t="shared" si="42"/>
        <v>9</v>
      </c>
      <c r="BY55" s="4" t="s">
        <v>105</v>
      </c>
      <c r="BZ55" s="4">
        <f t="shared" si="43"/>
        <v>-4.0900000000000034</v>
      </c>
      <c r="CA55" s="4">
        <f t="shared" si="44"/>
        <v>0</v>
      </c>
      <c r="CB55" s="4" t="str">
        <f t="shared" si="45"/>
        <v/>
      </c>
      <c r="CC55" s="4" t="str">
        <f t="shared" si="46"/>
        <v/>
      </c>
      <c r="CD55" s="4" t="str">
        <f t="shared" si="47"/>
        <v/>
      </c>
      <c r="CE55" s="4" t="str">
        <f t="shared" si="48"/>
        <v/>
      </c>
      <c r="CF55" s="4" t="str">
        <f t="shared" si="49"/>
        <v/>
      </c>
      <c r="CG55" s="4" t="str">
        <f t="shared" si="50"/>
        <v/>
      </c>
      <c r="CH55" s="4" t="str">
        <f t="shared" si="51"/>
        <v/>
      </c>
      <c r="CI55" s="4" t="str">
        <f t="shared" si="52"/>
        <v/>
      </c>
      <c r="CJ55" s="4" t="str">
        <f t="shared" si="53"/>
        <v/>
      </c>
      <c r="CK55" s="4" t="str">
        <f t="shared" si="54"/>
        <v/>
      </c>
      <c r="CM55" s="4" t="s">
        <v>105</v>
      </c>
      <c r="CN55" s="4" t="str">
        <f>IF(ISNUMBER(BZ55), IF($BV55&gt;VLOOKUP('Gene Table'!$G$2,'Array Content'!$A$2:$B$3,2,FALSE),IF(BZ55&lt;-$BV55,"mutant","WT"),IF(BZ55&lt;-VLOOKUP('Gene Table'!$G$2,'Array Content'!$A$2:$B$3,2,FALSE),"Mutant","WT")),"")</f>
        <v>Mutant</v>
      </c>
      <c r="CO55" s="4" t="str">
        <f>IF(ISNUMBER(CA55), IF($BV55&gt;VLOOKUP('Gene Table'!$G$2,'Array Content'!$A$2:$B$3,2,FALSE),IF(CA55&lt;-$BV55,"mutant","WT"),IF(CA55&lt;-VLOOKUP('Gene Table'!$G$2,'Array Content'!$A$2:$B$3,2,FALSE),"Mutant","WT")),"")</f>
        <v>WT</v>
      </c>
      <c r="CP55" s="4" t="str">
        <f>IF(ISNUMBER(CB55), IF($BV55&gt;VLOOKUP('Gene Table'!$G$2,'Array Content'!$A$2:$B$3,2,FALSE),IF(CB55&lt;-$BV55,"mutant","WT"),IF(CB55&lt;-VLOOKUP('Gene Table'!$G$2,'Array Content'!$A$2:$B$3,2,FALSE),"Mutant","WT")),"")</f>
        <v/>
      </c>
      <c r="CQ55" s="4" t="str">
        <f>IF(ISNUMBER(CC55), IF($BV55&gt;VLOOKUP('Gene Table'!$G$2,'Array Content'!$A$2:$B$3,2,FALSE),IF(CC55&lt;-$BV55,"mutant","WT"),IF(CC55&lt;-VLOOKUP('Gene Table'!$G$2,'Array Content'!$A$2:$B$3,2,FALSE),"Mutant","WT")),"")</f>
        <v/>
      </c>
      <c r="CR55" s="4" t="str">
        <f>IF(ISNUMBER(CD55), IF($BV55&gt;VLOOKUP('Gene Table'!$G$2,'Array Content'!$A$2:$B$3,2,FALSE),IF(CD55&lt;-$BV55,"mutant","WT"),IF(CD55&lt;-VLOOKUP('Gene Table'!$G$2,'Array Content'!$A$2:$B$3,2,FALSE),"Mutant","WT")),"")</f>
        <v/>
      </c>
      <c r="CS55" s="4" t="str">
        <f>IF(ISNUMBER(CE55), IF($BV55&gt;VLOOKUP('Gene Table'!$G$2,'Array Content'!$A$2:$B$3,2,FALSE),IF(CE55&lt;-$BV55,"mutant","WT"),IF(CE55&lt;-VLOOKUP('Gene Table'!$G$2,'Array Content'!$A$2:$B$3,2,FALSE),"Mutant","WT")),"")</f>
        <v/>
      </c>
      <c r="CT55" s="4" t="str">
        <f>IF(ISNUMBER(CF55), IF($BV55&gt;VLOOKUP('Gene Table'!$G$2,'Array Content'!$A$2:$B$3,2,FALSE),IF(CF55&lt;-$BV55,"mutant","WT"),IF(CF55&lt;-VLOOKUP('Gene Table'!$G$2,'Array Content'!$A$2:$B$3,2,FALSE),"Mutant","WT")),"")</f>
        <v/>
      </c>
      <c r="CU55" s="4" t="str">
        <f>IF(ISNUMBER(CG55), IF($BV55&gt;VLOOKUP('Gene Table'!$G$2,'Array Content'!$A$2:$B$3,2,FALSE),IF(CG55&lt;-$BV55,"mutant","WT"),IF(CG55&lt;-VLOOKUP('Gene Table'!$G$2,'Array Content'!$A$2:$B$3,2,FALSE),"Mutant","WT")),"")</f>
        <v/>
      </c>
      <c r="CV55" s="4" t="str">
        <f>IF(ISNUMBER(CH55), IF($BV55&gt;VLOOKUP('Gene Table'!$G$2,'Array Content'!$A$2:$B$3,2,FALSE),IF(CH55&lt;-$BV55,"mutant","WT"),IF(CH55&lt;-VLOOKUP('Gene Table'!$G$2,'Array Content'!$A$2:$B$3,2,FALSE),"Mutant","WT")),"")</f>
        <v/>
      </c>
      <c r="CW55" s="4" t="str">
        <f>IF(ISNUMBER(CI55), IF($BV55&gt;VLOOKUP('Gene Table'!$G$2,'Array Content'!$A$2:$B$3,2,FALSE),IF(CI55&lt;-$BV55,"mutant","WT"),IF(CI55&lt;-VLOOKUP('Gene Table'!$G$2,'Array Content'!$A$2:$B$3,2,FALSE),"Mutant","WT")),"")</f>
        <v/>
      </c>
      <c r="CX55" s="4" t="str">
        <f>IF(ISNUMBER(CJ55), IF($BV55&gt;VLOOKUP('Gene Table'!$G$2,'Array Content'!$A$2:$B$3,2,FALSE),IF(CJ55&lt;-$BV55,"mutant","WT"),IF(CJ55&lt;-VLOOKUP('Gene Table'!$G$2,'Array Content'!$A$2:$B$3,2,FALSE),"Mutant","WT")),"")</f>
        <v/>
      </c>
      <c r="CY55" s="4" t="str">
        <f>IF(ISNUMBER(CK55), IF($BV55&gt;VLOOKUP('Gene Table'!$G$2,'Array Content'!$A$2:$B$3,2,FALSE),IF(CK55&lt;-$BV55,"mutant","WT"),IF(CK55&lt;-VLOOKUP('Gene Table'!$G$2,'Array Content'!$A$2:$B$3,2,FALSE),"Mutant","WT")),"")</f>
        <v/>
      </c>
      <c r="DA55" s="4" t="s">
        <v>105</v>
      </c>
      <c r="DB55" s="4">
        <f t="shared" si="55"/>
        <v>-4.0900000000000034</v>
      </c>
      <c r="DC55" s="4">
        <f t="shared" si="56"/>
        <v>0</v>
      </c>
      <c r="DD55" s="4" t="str">
        <f t="shared" si="57"/>
        <v/>
      </c>
      <c r="DE55" s="4" t="str">
        <f t="shared" si="58"/>
        <v/>
      </c>
      <c r="DF55" s="4" t="str">
        <f t="shared" si="59"/>
        <v/>
      </c>
      <c r="DG55" s="4" t="str">
        <f t="shared" si="60"/>
        <v/>
      </c>
      <c r="DH55" s="4" t="str">
        <f t="shared" si="61"/>
        <v/>
      </c>
      <c r="DI55" s="4" t="str">
        <f t="shared" si="62"/>
        <v/>
      </c>
      <c r="DJ55" s="4" t="str">
        <f t="shared" si="63"/>
        <v/>
      </c>
      <c r="DK55" s="4" t="str">
        <f t="shared" si="64"/>
        <v/>
      </c>
      <c r="DL55" s="4" t="str">
        <f t="shared" si="65"/>
        <v/>
      </c>
      <c r="DM55" s="4" t="str">
        <f t="shared" si="66"/>
        <v/>
      </c>
      <c r="DO55" s="4" t="s">
        <v>105</v>
      </c>
      <c r="DP55" s="4" t="str">
        <f>IF(ISNUMBER(DB55), IF($AR55&gt;VLOOKUP('Gene Table'!$G$2,'Array Content'!$A$2:$B$3,2,FALSE),IF(DB55&lt;-$AR55,"mutant","WT"),IF(DB55&lt;-VLOOKUP('Gene Table'!$G$2,'Array Content'!$A$2:$B$3,2,FALSE),"Mutant","WT")),"")</f>
        <v>Mutant</v>
      </c>
      <c r="DQ55" s="4" t="str">
        <f>IF(ISNUMBER(DC55), IF($AR55&gt;VLOOKUP('Gene Table'!$G$2,'Array Content'!$A$2:$B$3,2,FALSE),IF(DC55&lt;-$AR55,"mutant","WT"),IF(DC55&lt;-VLOOKUP('Gene Table'!$G$2,'Array Content'!$A$2:$B$3,2,FALSE),"Mutant","WT")),"")</f>
        <v>WT</v>
      </c>
      <c r="DR55" s="4" t="str">
        <f>IF(ISNUMBER(DD55), IF($AR55&gt;VLOOKUP('Gene Table'!$G$2,'Array Content'!$A$2:$B$3,2,FALSE),IF(DD55&lt;-$AR55,"mutant","WT"),IF(DD55&lt;-VLOOKUP('Gene Table'!$G$2,'Array Content'!$A$2:$B$3,2,FALSE),"Mutant","WT")),"")</f>
        <v/>
      </c>
      <c r="DS55" s="4" t="str">
        <f>IF(ISNUMBER(DE55), IF($AR55&gt;VLOOKUP('Gene Table'!$G$2,'Array Content'!$A$2:$B$3,2,FALSE),IF(DE55&lt;-$AR55,"mutant","WT"),IF(DE55&lt;-VLOOKUP('Gene Table'!$G$2,'Array Content'!$A$2:$B$3,2,FALSE),"Mutant","WT")),"")</f>
        <v/>
      </c>
      <c r="DT55" s="4" t="str">
        <f>IF(ISNUMBER(DF55), IF($AR55&gt;VLOOKUP('Gene Table'!$G$2,'Array Content'!$A$2:$B$3,2,FALSE),IF(DF55&lt;-$AR55,"mutant","WT"),IF(DF55&lt;-VLOOKUP('Gene Table'!$G$2,'Array Content'!$A$2:$B$3,2,FALSE),"Mutant","WT")),"")</f>
        <v/>
      </c>
      <c r="DU55" s="4" t="str">
        <f>IF(ISNUMBER(DG55), IF($AR55&gt;VLOOKUP('Gene Table'!$G$2,'Array Content'!$A$2:$B$3,2,FALSE),IF(DG55&lt;-$AR55,"mutant","WT"),IF(DG55&lt;-VLOOKUP('Gene Table'!$G$2,'Array Content'!$A$2:$B$3,2,FALSE),"Mutant","WT")),"")</f>
        <v/>
      </c>
      <c r="DV55" s="4" t="str">
        <f>IF(ISNUMBER(DH55), IF($AR55&gt;VLOOKUP('Gene Table'!$G$2,'Array Content'!$A$2:$B$3,2,FALSE),IF(DH55&lt;-$AR55,"mutant","WT"),IF(DH55&lt;-VLOOKUP('Gene Table'!$G$2,'Array Content'!$A$2:$B$3,2,FALSE),"Mutant","WT")),"")</f>
        <v/>
      </c>
      <c r="DW55" s="4" t="str">
        <f>IF(ISNUMBER(DI55), IF($AR55&gt;VLOOKUP('Gene Table'!$G$2,'Array Content'!$A$2:$B$3,2,FALSE),IF(DI55&lt;-$AR55,"mutant","WT"),IF(DI55&lt;-VLOOKUP('Gene Table'!$G$2,'Array Content'!$A$2:$B$3,2,FALSE),"Mutant","WT")),"")</f>
        <v/>
      </c>
      <c r="DX55" s="4" t="str">
        <f>IF(ISNUMBER(DJ55), IF($AR55&gt;VLOOKUP('Gene Table'!$G$2,'Array Content'!$A$2:$B$3,2,FALSE),IF(DJ55&lt;-$AR55,"mutant","WT"),IF(DJ55&lt;-VLOOKUP('Gene Table'!$G$2,'Array Content'!$A$2:$B$3,2,FALSE),"Mutant","WT")),"")</f>
        <v/>
      </c>
      <c r="DY55" s="4" t="str">
        <f>IF(ISNUMBER(DK55), IF($AR55&gt;VLOOKUP('Gene Table'!$G$2,'Array Content'!$A$2:$B$3,2,FALSE),IF(DK55&lt;-$AR55,"mutant","WT"),IF(DK55&lt;-VLOOKUP('Gene Table'!$G$2,'Array Content'!$A$2:$B$3,2,FALSE),"Mutant","WT")),"")</f>
        <v/>
      </c>
      <c r="DZ55" s="4" t="str">
        <f>IF(ISNUMBER(DL55), IF($AR55&gt;VLOOKUP('Gene Table'!$G$2,'Array Content'!$A$2:$B$3,2,FALSE),IF(DL55&lt;-$AR55,"mutant","WT"),IF(DL55&lt;-VLOOKUP('Gene Table'!$G$2,'Array Content'!$A$2:$B$3,2,FALSE),"Mutant","WT")),"")</f>
        <v/>
      </c>
      <c r="EA55" s="4" t="str">
        <f>IF(ISNUMBER(DM55), IF($AR55&gt;VLOOKUP('Gene Table'!$G$2,'Array Content'!$A$2:$B$3,2,FALSE),IF(DM55&lt;-$AR55,"mutant","WT"),IF(DM55&lt;-VLOOKUP('Gene Table'!$G$2,'Array Content'!$A$2:$B$3,2,FALSE),"Mutant","WT")),"")</f>
        <v/>
      </c>
      <c r="EC55" s="4" t="s">
        <v>105</v>
      </c>
      <c r="ED55" s="4" t="str">
        <f>IF('Gene Table'!$D55="copy number",D55,"")</f>
        <v/>
      </c>
      <c r="EE55" s="4" t="str">
        <f>IF('Gene Table'!$D55="copy number",E55,"")</f>
        <v/>
      </c>
      <c r="EF55" s="4" t="str">
        <f>IF('Gene Table'!$D55="copy number",F55,"")</f>
        <v/>
      </c>
      <c r="EG55" s="4" t="str">
        <f>IF('Gene Table'!$D55="copy number",G55,"")</f>
        <v/>
      </c>
      <c r="EH55" s="4" t="str">
        <f>IF('Gene Table'!$D55="copy number",H55,"")</f>
        <v/>
      </c>
      <c r="EI55" s="4" t="str">
        <f>IF('Gene Table'!$D55="copy number",I55,"")</f>
        <v/>
      </c>
      <c r="EJ55" s="4" t="str">
        <f>IF('Gene Table'!$D55="copy number",J55,"")</f>
        <v/>
      </c>
      <c r="EK55" s="4" t="str">
        <f>IF('Gene Table'!$D55="copy number",K55,"")</f>
        <v/>
      </c>
      <c r="EL55" s="4" t="str">
        <f>IF('Gene Table'!$D55="copy number",L55,"")</f>
        <v/>
      </c>
      <c r="EM55" s="4" t="str">
        <f>IF('Gene Table'!$D55="copy number",M55,"")</f>
        <v/>
      </c>
      <c r="EN55" s="4" t="str">
        <f>IF('Gene Table'!$D55="copy number",N55,"")</f>
        <v/>
      </c>
      <c r="EO55" s="4" t="str">
        <f>IF('Gene Table'!$D55="copy number",O55,"")</f>
        <v/>
      </c>
      <c r="EQ55" s="4" t="s">
        <v>105</v>
      </c>
      <c r="ER55" s="4" t="str">
        <f>IF('Gene Table'!$D55="copy number",R55,"")</f>
        <v/>
      </c>
      <c r="ES55" s="4" t="str">
        <f>IF('Gene Table'!$D55="copy number",S55,"")</f>
        <v/>
      </c>
      <c r="ET55" s="4" t="str">
        <f>IF('Gene Table'!$D55="copy number",T55,"")</f>
        <v/>
      </c>
      <c r="EU55" s="4" t="str">
        <f>IF('Gene Table'!$D55="copy number",U55,"")</f>
        <v/>
      </c>
      <c r="EV55" s="4" t="str">
        <f>IF('Gene Table'!$D55="copy number",V55,"")</f>
        <v/>
      </c>
      <c r="EW55" s="4" t="str">
        <f>IF('Gene Table'!$D55="copy number",W55,"")</f>
        <v/>
      </c>
      <c r="EX55" s="4" t="str">
        <f>IF('Gene Table'!$D55="copy number",X55,"")</f>
        <v/>
      </c>
      <c r="EY55" s="4" t="str">
        <f>IF('Gene Table'!$D55="copy number",Y55,"")</f>
        <v/>
      </c>
      <c r="EZ55" s="4" t="str">
        <f>IF('Gene Table'!$D55="copy number",Z55,"")</f>
        <v/>
      </c>
      <c r="FA55" s="4" t="str">
        <f>IF('Gene Table'!$D55="copy number",AA55,"")</f>
        <v/>
      </c>
      <c r="FB55" s="4" t="str">
        <f>IF('Gene Table'!$D55="copy number",AB55,"")</f>
        <v/>
      </c>
      <c r="FC55" s="4" t="str">
        <f>IF('Gene Table'!$D55="copy number",AC55,"")</f>
        <v/>
      </c>
      <c r="FE55" s="4" t="s">
        <v>105</v>
      </c>
      <c r="FF55" s="4" t="str">
        <f>IF('Gene Table'!$C55="SMPC",D55,"")</f>
        <v/>
      </c>
      <c r="FG55" s="4" t="str">
        <f>IF('Gene Table'!$C55="SMPC",E55,"")</f>
        <v/>
      </c>
      <c r="FH55" s="4" t="str">
        <f>IF('Gene Table'!$C55="SMPC",F55,"")</f>
        <v/>
      </c>
      <c r="FI55" s="4" t="str">
        <f>IF('Gene Table'!$C55="SMPC",G55,"")</f>
        <v/>
      </c>
      <c r="FJ55" s="4" t="str">
        <f>IF('Gene Table'!$C55="SMPC",H55,"")</f>
        <v/>
      </c>
      <c r="FK55" s="4" t="str">
        <f>IF('Gene Table'!$C55="SMPC",I55,"")</f>
        <v/>
      </c>
      <c r="FL55" s="4" t="str">
        <f>IF('Gene Table'!$C55="SMPC",J55,"")</f>
        <v/>
      </c>
      <c r="FM55" s="4" t="str">
        <f>IF('Gene Table'!$C55="SMPC",K55,"")</f>
        <v/>
      </c>
      <c r="FN55" s="4" t="str">
        <f>IF('Gene Table'!$C55="SMPC",L55,"")</f>
        <v/>
      </c>
      <c r="FO55" s="4" t="str">
        <f>IF('Gene Table'!$C55="SMPC",M55,"")</f>
        <v/>
      </c>
      <c r="FP55" s="4" t="str">
        <f>IF('Gene Table'!$C55="SMPC",N55,"")</f>
        <v/>
      </c>
      <c r="FQ55" s="4" t="str">
        <f>IF('Gene Table'!$C55="SMPC",O55,"")</f>
        <v/>
      </c>
      <c r="FS55" s="4" t="s">
        <v>105</v>
      </c>
      <c r="FT55" s="4" t="str">
        <f>IF('Gene Table'!$C55="SMPC",R55,"")</f>
        <v/>
      </c>
      <c r="FU55" s="4" t="str">
        <f>IF('Gene Table'!$C55="SMPC",S55,"")</f>
        <v/>
      </c>
      <c r="FV55" s="4" t="str">
        <f>IF('Gene Table'!$C55="SMPC",T55,"")</f>
        <v/>
      </c>
      <c r="FW55" s="4" t="str">
        <f>IF('Gene Table'!$C55="SMPC",U55,"")</f>
        <v/>
      </c>
      <c r="FX55" s="4" t="str">
        <f>IF('Gene Table'!$C55="SMPC",V55,"")</f>
        <v/>
      </c>
      <c r="FY55" s="4" t="str">
        <f>IF('Gene Table'!$C55="SMPC",W55,"")</f>
        <v/>
      </c>
      <c r="FZ55" s="4" t="str">
        <f>IF('Gene Table'!$C55="SMPC",X55,"")</f>
        <v/>
      </c>
      <c r="GA55" s="4" t="str">
        <f>IF('Gene Table'!$C55="SMPC",Y55,"")</f>
        <v/>
      </c>
      <c r="GB55" s="4" t="str">
        <f>IF('Gene Table'!$C55="SMPC",Z55,"")</f>
        <v/>
      </c>
      <c r="GC55" s="4" t="str">
        <f>IF('Gene Table'!$C55="SMPC",AA55,"")</f>
        <v/>
      </c>
      <c r="GD55" s="4" t="str">
        <f>IF('Gene Table'!$C55="SMPC",AB55,"")</f>
        <v/>
      </c>
      <c r="GE55" s="4" t="str">
        <f>IF('Gene Table'!$C55="SMPC",AC55,"")</f>
        <v/>
      </c>
    </row>
    <row r="56" spans="1:187" ht="15" customHeight="1" x14ac:dyDescent="0.25">
      <c r="A56" s="4" t="str">
        <f>'Gene Table'!C56&amp;":"&amp;'Gene Table'!D56</f>
        <v>APC:c.4610C&gt;A</v>
      </c>
      <c r="B56" s="4">
        <f>IF('Gene Table'!$G$5="NO",IF(ISNUMBER(MATCH('Gene Table'!E56,'Array Content'!$M$2:$M$941,0)),VLOOKUP('Gene Table'!E56,'Array Content'!$M$2:$O$941,2,FALSE),35),IF('Gene Table'!$G$5="YES",IF(ISNUMBER(MATCH('Gene Table'!E56,'Array Content'!$M$2:$M$941,0)),VLOOKUP('Gene Table'!E56,'Array Content'!$M$2:$O$941,3,FALSE),35),"OOPS"))</f>
        <v>37</v>
      </c>
      <c r="C56" s="4" t="s">
        <v>108</v>
      </c>
      <c r="D56" s="29">
        <f>IF('Control Sample Data'!D55="","",IF(SUM('Control Sample Data'!D$2:D$97)&gt;10,IF(AND(ISNUMBER('Control Sample Data'!D55),'Control Sample Data'!D55&lt;$B56, 'Control Sample Data'!D55&gt;0),'Control Sample Data'!D55,$B56),""))</f>
        <v>35</v>
      </c>
      <c r="E56" s="29">
        <f>IF('Control Sample Data'!E55="","",IF(SUM('Control Sample Data'!E$2:E$97)&gt;10,IF(AND(ISNUMBER('Control Sample Data'!E55),'Control Sample Data'!E55&lt;$B56, 'Control Sample Data'!E55&gt;0),'Control Sample Data'!E55,$B56),""))</f>
        <v>35</v>
      </c>
      <c r="F56" s="29" t="str">
        <f>IF('Control Sample Data'!F55="","",IF(SUM('Control Sample Data'!F$2:F$97)&gt;10,IF(AND(ISNUMBER('Control Sample Data'!F55),'Control Sample Data'!F55&lt;$B56, 'Control Sample Data'!F55&gt;0),'Control Sample Data'!F55,$B56),""))</f>
        <v/>
      </c>
      <c r="G56" s="29" t="str">
        <f>IF('Control Sample Data'!G55="","",IF(SUM('Control Sample Data'!G$2:G$97)&gt;10,IF(AND(ISNUMBER('Control Sample Data'!G55),'Control Sample Data'!G55&lt;$B56, 'Control Sample Data'!G55&gt;0),'Control Sample Data'!G55,$B56),""))</f>
        <v/>
      </c>
      <c r="H56" s="29" t="str">
        <f>IF('Control Sample Data'!H55="","",IF(SUM('Control Sample Data'!H$2:H$97)&gt;10,IF(AND(ISNUMBER('Control Sample Data'!H55),'Control Sample Data'!H55&lt;$B56, 'Control Sample Data'!H55&gt;0),'Control Sample Data'!H55,$B56),""))</f>
        <v/>
      </c>
      <c r="I56" s="29" t="str">
        <f>IF('Control Sample Data'!I55="","",IF(SUM('Control Sample Data'!I$2:I$97)&gt;10,IF(AND(ISNUMBER('Control Sample Data'!I55),'Control Sample Data'!I55&lt;$B56, 'Control Sample Data'!I55&gt;0),'Control Sample Data'!I55,$B56),""))</f>
        <v/>
      </c>
      <c r="J56" s="29" t="str">
        <f>IF('Control Sample Data'!J55="","",IF(SUM('Control Sample Data'!J$2:J$97)&gt;10,IF(AND(ISNUMBER('Control Sample Data'!J55),'Control Sample Data'!J55&lt;$B56, 'Control Sample Data'!J55&gt;0),'Control Sample Data'!J55,$B56),""))</f>
        <v/>
      </c>
      <c r="K56" s="29" t="str">
        <f>IF('Control Sample Data'!K55="","",IF(SUM('Control Sample Data'!K$2:K$97)&gt;10,IF(AND(ISNUMBER('Control Sample Data'!K55),'Control Sample Data'!K55&lt;$B56, 'Control Sample Data'!K55&gt;0),'Control Sample Data'!K55,$B56),""))</f>
        <v/>
      </c>
      <c r="L56" s="29" t="str">
        <f>IF('Control Sample Data'!L55="","",IF(SUM('Control Sample Data'!L$2:L$97)&gt;10,IF(AND(ISNUMBER('Control Sample Data'!L55),'Control Sample Data'!L55&lt;$B56, 'Control Sample Data'!L55&gt;0),'Control Sample Data'!L55,$B56),""))</f>
        <v/>
      </c>
      <c r="M56" s="29" t="str">
        <f>IF('Control Sample Data'!M55="","",IF(SUM('Control Sample Data'!M$2:M$97)&gt;10,IF(AND(ISNUMBER('Control Sample Data'!M55),'Control Sample Data'!M55&lt;$B56, 'Control Sample Data'!M55&gt;0),'Control Sample Data'!M55,$B56),""))</f>
        <v/>
      </c>
      <c r="N56" s="29" t="str">
        <f>IF('Control Sample Data'!N55="","",IF(SUM('Control Sample Data'!N$2:N$97)&gt;10,IF(AND(ISNUMBER('Control Sample Data'!N55),'Control Sample Data'!N55&lt;$B56, 'Control Sample Data'!N55&gt;0),'Control Sample Data'!N55,$B56),""))</f>
        <v/>
      </c>
      <c r="O56" s="29" t="str">
        <f>IF('Control Sample Data'!O55="","",IF(SUM('Control Sample Data'!O$2:O$97)&gt;10,IF(AND(ISNUMBER('Control Sample Data'!O55),'Control Sample Data'!O55&lt;$B56, 'Control Sample Data'!O55&gt;0),'Control Sample Data'!O55,$B56),""))</f>
        <v/>
      </c>
      <c r="Q56" s="4" t="s">
        <v>108</v>
      </c>
      <c r="R56" s="29">
        <f>IF('Test Sample Data'!D55="","",IF(SUM('Test Sample Data'!D$2:D$97)&gt;10,IF(AND(ISNUMBER('Test Sample Data'!D55),'Test Sample Data'!D55&lt;$B56, 'Test Sample Data'!D55&gt;0),'Test Sample Data'!D55,$B56),""))</f>
        <v>35</v>
      </c>
      <c r="S56" s="29">
        <f>IF('Test Sample Data'!E55="","",IF(SUM('Test Sample Data'!E$2:E$97)&gt;10,IF(AND(ISNUMBER('Test Sample Data'!E55),'Test Sample Data'!E55&lt;$B56, 'Test Sample Data'!E55&gt;0),'Test Sample Data'!E55,$B56),""))</f>
        <v>35</v>
      </c>
      <c r="T56" s="29" t="str">
        <f>IF('Test Sample Data'!F55="","",IF(SUM('Test Sample Data'!F$2:F$97)&gt;10,IF(AND(ISNUMBER('Test Sample Data'!F55),'Test Sample Data'!F55&lt;$B56, 'Test Sample Data'!F55&gt;0),'Test Sample Data'!F55,$B56),""))</f>
        <v/>
      </c>
      <c r="U56" s="29" t="str">
        <f>IF('Test Sample Data'!G55="","",IF(SUM('Test Sample Data'!G$2:G$97)&gt;10,IF(AND(ISNUMBER('Test Sample Data'!G55),'Test Sample Data'!G55&lt;$B56, 'Test Sample Data'!G55&gt;0),'Test Sample Data'!G55,$B56),""))</f>
        <v/>
      </c>
      <c r="V56" s="29" t="str">
        <f>IF('Test Sample Data'!H55="","",IF(SUM('Test Sample Data'!H$2:H$97)&gt;10,IF(AND(ISNUMBER('Test Sample Data'!H55),'Test Sample Data'!H55&lt;$B56, 'Test Sample Data'!H55&gt;0),'Test Sample Data'!H55,$B56),""))</f>
        <v/>
      </c>
      <c r="W56" s="29" t="str">
        <f>IF('Test Sample Data'!I55="","",IF(SUM('Test Sample Data'!I$2:I$97)&gt;10,IF(AND(ISNUMBER('Test Sample Data'!I55),'Test Sample Data'!I55&lt;$B56, 'Test Sample Data'!I55&gt;0),'Test Sample Data'!I55,$B56),""))</f>
        <v/>
      </c>
      <c r="X56" s="29" t="str">
        <f>IF('Test Sample Data'!J55="","",IF(SUM('Test Sample Data'!J$2:J$97)&gt;10,IF(AND(ISNUMBER('Test Sample Data'!J55),'Test Sample Data'!J55&lt;$B56, 'Test Sample Data'!J55&gt;0),'Test Sample Data'!J55,$B56),""))</f>
        <v/>
      </c>
      <c r="Y56" s="29" t="str">
        <f>IF('Test Sample Data'!K55="","",IF(SUM('Test Sample Data'!K$2:K$97)&gt;10,IF(AND(ISNUMBER('Test Sample Data'!K55),'Test Sample Data'!K55&lt;$B56, 'Test Sample Data'!K55&gt;0),'Test Sample Data'!K55,$B56),""))</f>
        <v/>
      </c>
      <c r="Z56" s="29" t="str">
        <f>IF('Test Sample Data'!L55="","",IF(SUM('Test Sample Data'!L$2:L$97)&gt;10,IF(AND(ISNUMBER('Test Sample Data'!L55),'Test Sample Data'!L55&lt;$B56, 'Test Sample Data'!L55&gt;0),'Test Sample Data'!L55,$B56),""))</f>
        <v/>
      </c>
      <c r="AA56" s="29" t="str">
        <f>IF('Test Sample Data'!M55="","",IF(SUM('Test Sample Data'!M$2:M$97)&gt;10,IF(AND(ISNUMBER('Test Sample Data'!M55),'Test Sample Data'!M55&lt;$B56, 'Test Sample Data'!M55&gt;0),'Test Sample Data'!M55,$B56),""))</f>
        <v/>
      </c>
      <c r="AB56" s="29" t="str">
        <f>IF('Test Sample Data'!N55="","",IF(SUM('Test Sample Data'!N$2:N$97)&gt;10,IF(AND(ISNUMBER('Test Sample Data'!N55),'Test Sample Data'!N55&lt;$B56, 'Test Sample Data'!N55&gt;0),'Test Sample Data'!N55,$B56),""))</f>
        <v/>
      </c>
      <c r="AC56" s="29" t="str">
        <f>IF('Test Sample Data'!O55="","",IF(SUM('Test Sample Data'!O$2:O$97)&gt;10,IF(AND(ISNUMBER('Test Sample Data'!O55),'Test Sample Data'!O55&lt;$B56, 'Test Sample Data'!O55&gt;0),'Test Sample Data'!O55,$B56),""))</f>
        <v/>
      </c>
      <c r="AE56" s="4" t="s">
        <v>108</v>
      </c>
      <c r="AF56" s="4">
        <f t="shared" si="3"/>
        <v>9</v>
      </c>
      <c r="AG56" s="4">
        <f t="shared" si="4"/>
        <v>9</v>
      </c>
      <c r="AH56" s="4" t="str">
        <f t="shared" si="5"/>
        <v/>
      </c>
      <c r="AI56" s="4" t="str">
        <f t="shared" si="6"/>
        <v/>
      </c>
      <c r="AJ56" s="4" t="str">
        <f t="shared" si="7"/>
        <v/>
      </c>
      <c r="AK56" s="4" t="str">
        <f t="shared" si="8"/>
        <v/>
      </c>
      <c r="AL56" s="4" t="str">
        <f t="shared" si="9"/>
        <v/>
      </c>
      <c r="AM56" s="4" t="str">
        <f t="shared" si="10"/>
        <v/>
      </c>
      <c r="AN56" s="4" t="str">
        <f t="shared" si="11"/>
        <v/>
      </c>
      <c r="AO56" s="4" t="str">
        <f t="shared" si="12"/>
        <v/>
      </c>
      <c r="AP56" s="4" t="str">
        <f t="shared" si="13"/>
        <v/>
      </c>
      <c r="AQ56" s="4" t="str">
        <f t="shared" si="14"/>
        <v/>
      </c>
      <c r="AR56" s="4">
        <f t="shared" si="15"/>
        <v>0</v>
      </c>
      <c r="AS56" s="4">
        <f t="shared" si="16"/>
        <v>9</v>
      </c>
      <c r="AU56" s="4" t="s">
        <v>108</v>
      </c>
      <c r="AV56" s="4">
        <f t="shared" si="17"/>
        <v>8.4699999999999989</v>
      </c>
      <c r="AW56" s="4">
        <f t="shared" si="18"/>
        <v>9</v>
      </c>
      <c r="AX56" s="4" t="str">
        <f t="shared" si="19"/>
        <v/>
      </c>
      <c r="AY56" s="4" t="str">
        <f t="shared" si="20"/>
        <v/>
      </c>
      <c r="AZ56" s="4" t="str">
        <f t="shared" si="21"/>
        <v/>
      </c>
      <c r="BA56" s="4" t="str">
        <f t="shared" si="22"/>
        <v/>
      </c>
      <c r="BB56" s="4" t="str">
        <f t="shared" si="23"/>
        <v/>
      </c>
      <c r="BC56" s="4" t="str">
        <f t="shared" si="24"/>
        <v/>
      </c>
      <c r="BD56" s="4" t="str">
        <f t="shared" si="25"/>
        <v/>
      </c>
      <c r="BE56" s="4" t="str">
        <f t="shared" si="26"/>
        <v/>
      </c>
      <c r="BF56" s="4" t="str">
        <f t="shared" si="27"/>
        <v/>
      </c>
      <c r="BG56" s="4" t="str">
        <f t="shared" si="28"/>
        <v/>
      </c>
      <c r="BI56" s="4" t="s">
        <v>108</v>
      </c>
      <c r="BJ56" s="4">
        <f t="shared" si="29"/>
        <v>8.4699999999999989</v>
      </c>
      <c r="BK56" s="4">
        <f t="shared" si="30"/>
        <v>9</v>
      </c>
      <c r="BL56" s="4" t="str">
        <f t="shared" si="31"/>
        <v/>
      </c>
      <c r="BM56" s="4" t="str">
        <f t="shared" si="32"/>
        <v/>
      </c>
      <c r="BN56" s="4" t="str">
        <f t="shared" si="33"/>
        <v/>
      </c>
      <c r="BO56" s="4" t="str">
        <f t="shared" si="34"/>
        <v/>
      </c>
      <c r="BP56" s="4" t="str">
        <f t="shared" si="35"/>
        <v/>
      </c>
      <c r="BQ56" s="4" t="str">
        <f t="shared" si="36"/>
        <v/>
      </c>
      <c r="BR56" s="4" t="str">
        <f t="shared" si="37"/>
        <v/>
      </c>
      <c r="BS56" s="4" t="str">
        <f t="shared" si="38"/>
        <v/>
      </c>
      <c r="BT56" s="4" t="str">
        <f t="shared" si="39"/>
        <v/>
      </c>
      <c r="BU56" s="4" t="str">
        <f t="shared" si="40"/>
        <v/>
      </c>
      <c r="BV56" s="4">
        <f t="shared" si="41"/>
        <v>1.1200000000000001</v>
      </c>
      <c r="BW56" s="4">
        <f t="shared" si="42"/>
        <v>8.74</v>
      </c>
      <c r="BY56" s="4" t="s">
        <v>108</v>
      </c>
      <c r="BZ56" s="4">
        <f t="shared" si="43"/>
        <v>-0.27000000000000135</v>
      </c>
      <c r="CA56" s="4">
        <f t="shared" si="44"/>
        <v>0.25999999999999979</v>
      </c>
      <c r="CB56" s="4" t="str">
        <f t="shared" si="45"/>
        <v/>
      </c>
      <c r="CC56" s="4" t="str">
        <f t="shared" si="46"/>
        <v/>
      </c>
      <c r="CD56" s="4" t="str">
        <f t="shared" si="47"/>
        <v/>
      </c>
      <c r="CE56" s="4" t="str">
        <f t="shared" si="48"/>
        <v/>
      </c>
      <c r="CF56" s="4" t="str">
        <f t="shared" si="49"/>
        <v/>
      </c>
      <c r="CG56" s="4" t="str">
        <f t="shared" si="50"/>
        <v/>
      </c>
      <c r="CH56" s="4" t="str">
        <f t="shared" si="51"/>
        <v/>
      </c>
      <c r="CI56" s="4" t="str">
        <f t="shared" si="52"/>
        <v/>
      </c>
      <c r="CJ56" s="4" t="str">
        <f t="shared" si="53"/>
        <v/>
      </c>
      <c r="CK56" s="4" t="str">
        <f t="shared" si="54"/>
        <v/>
      </c>
      <c r="CM56" s="4" t="s">
        <v>108</v>
      </c>
      <c r="CN56" s="4" t="str">
        <f>IF(ISNUMBER(BZ56), IF($BV56&gt;VLOOKUP('Gene Table'!$G$2,'Array Content'!$A$2:$B$3,2,FALSE),IF(BZ56&lt;-$BV56,"mutant","WT"),IF(BZ56&lt;-VLOOKUP('Gene Table'!$G$2,'Array Content'!$A$2:$B$3,2,FALSE),"Mutant","WT")),"")</f>
        <v>WT</v>
      </c>
      <c r="CO56" s="4" t="str">
        <f>IF(ISNUMBER(CA56), IF($BV56&gt;VLOOKUP('Gene Table'!$G$2,'Array Content'!$A$2:$B$3,2,FALSE),IF(CA56&lt;-$BV56,"mutant","WT"),IF(CA56&lt;-VLOOKUP('Gene Table'!$G$2,'Array Content'!$A$2:$B$3,2,FALSE),"Mutant","WT")),"")</f>
        <v>WT</v>
      </c>
      <c r="CP56" s="4" t="str">
        <f>IF(ISNUMBER(CB56), IF($BV56&gt;VLOOKUP('Gene Table'!$G$2,'Array Content'!$A$2:$B$3,2,FALSE),IF(CB56&lt;-$BV56,"mutant","WT"),IF(CB56&lt;-VLOOKUP('Gene Table'!$G$2,'Array Content'!$A$2:$B$3,2,FALSE),"Mutant","WT")),"")</f>
        <v/>
      </c>
      <c r="CQ56" s="4" t="str">
        <f>IF(ISNUMBER(CC56), IF($BV56&gt;VLOOKUP('Gene Table'!$G$2,'Array Content'!$A$2:$B$3,2,FALSE),IF(CC56&lt;-$BV56,"mutant","WT"),IF(CC56&lt;-VLOOKUP('Gene Table'!$G$2,'Array Content'!$A$2:$B$3,2,FALSE),"Mutant","WT")),"")</f>
        <v/>
      </c>
      <c r="CR56" s="4" t="str">
        <f>IF(ISNUMBER(CD56), IF($BV56&gt;VLOOKUP('Gene Table'!$G$2,'Array Content'!$A$2:$B$3,2,FALSE),IF(CD56&lt;-$BV56,"mutant","WT"),IF(CD56&lt;-VLOOKUP('Gene Table'!$G$2,'Array Content'!$A$2:$B$3,2,FALSE),"Mutant","WT")),"")</f>
        <v/>
      </c>
      <c r="CS56" s="4" t="str">
        <f>IF(ISNUMBER(CE56), IF($BV56&gt;VLOOKUP('Gene Table'!$G$2,'Array Content'!$A$2:$B$3,2,FALSE),IF(CE56&lt;-$BV56,"mutant","WT"),IF(CE56&lt;-VLOOKUP('Gene Table'!$G$2,'Array Content'!$A$2:$B$3,2,FALSE),"Mutant","WT")),"")</f>
        <v/>
      </c>
      <c r="CT56" s="4" t="str">
        <f>IF(ISNUMBER(CF56), IF($BV56&gt;VLOOKUP('Gene Table'!$G$2,'Array Content'!$A$2:$B$3,2,FALSE),IF(CF56&lt;-$BV56,"mutant","WT"),IF(CF56&lt;-VLOOKUP('Gene Table'!$G$2,'Array Content'!$A$2:$B$3,2,FALSE),"Mutant","WT")),"")</f>
        <v/>
      </c>
      <c r="CU56" s="4" t="str">
        <f>IF(ISNUMBER(CG56), IF($BV56&gt;VLOOKUP('Gene Table'!$G$2,'Array Content'!$A$2:$B$3,2,FALSE),IF(CG56&lt;-$BV56,"mutant","WT"),IF(CG56&lt;-VLOOKUP('Gene Table'!$G$2,'Array Content'!$A$2:$B$3,2,FALSE),"Mutant","WT")),"")</f>
        <v/>
      </c>
      <c r="CV56" s="4" t="str">
        <f>IF(ISNUMBER(CH56), IF($BV56&gt;VLOOKUP('Gene Table'!$G$2,'Array Content'!$A$2:$B$3,2,FALSE),IF(CH56&lt;-$BV56,"mutant","WT"),IF(CH56&lt;-VLOOKUP('Gene Table'!$G$2,'Array Content'!$A$2:$B$3,2,FALSE),"Mutant","WT")),"")</f>
        <v/>
      </c>
      <c r="CW56" s="4" t="str">
        <f>IF(ISNUMBER(CI56), IF($BV56&gt;VLOOKUP('Gene Table'!$G$2,'Array Content'!$A$2:$B$3,2,FALSE),IF(CI56&lt;-$BV56,"mutant","WT"),IF(CI56&lt;-VLOOKUP('Gene Table'!$G$2,'Array Content'!$A$2:$B$3,2,FALSE),"Mutant","WT")),"")</f>
        <v/>
      </c>
      <c r="CX56" s="4" t="str">
        <f>IF(ISNUMBER(CJ56), IF($BV56&gt;VLOOKUP('Gene Table'!$G$2,'Array Content'!$A$2:$B$3,2,FALSE),IF(CJ56&lt;-$BV56,"mutant","WT"),IF(CJ56&lt;-VLOOKUP('Gene Table'!$G$2,'Array Content'!$A$2:$B$3,2,FALSE),"Mutant","WT")),"")</f>
        <v/>
      </c>
      <c r="CY56" s="4" t="str">
        <f>IF(ISNUMBER(CK56), IF($BV56&gt;VLOOKUP('Gene Table'!$G$2,'Array Content'!$A$2:$B$3,2,FALSE),IF(CK56&lt;-$BV56,"mutant","WT"),IF(CK56&lt;-VLOOKUP('Gene Table'!$G$2,'Array Content'!$A$2:$B$3,2,FALSE),"Mutant","WT")),"")</f>
        <v/>
      </c>
      <c r="DA56" s="4" t="s">
        <v>108</v>
      </c>
      <c r="DB56" s="4">
        <f t="shared" si="55"/>
        <v>-0.53000000000000114</v>
      </c>
      <c r="DC56" s="4">
        <f t="shared" si="56"/>
        <v>0</v>
      </c>
      <c r="DD56" s="4" t="str">
        <f t="shared" si="57"/>
        <v/>
      </c>
      <c r="DE56" s="4" t="str">
        <f t="shared" si="58"/>
        <v/>
      </c>
      <c r="DF56" s="4" t="str">
        <f t="shared" si="59"/>
        <v/>
      </c>
      <c r="DG56" s="4" t="str">
        <f t="shared" si="60"/>
        <v/>
      </c>
      <c r="DH56" s="4" t="str">
        <f t="shared" si="61"/>
        <v/>
      </c>
      <c r="DI56" s="4" t="str">
        <f t="shared" si="62"/>
        <v/>
      </c>
      <c r="DJ56" s="4" t="str">
        <f t="shared" si="63"/>
        <v/>
      </c>
      <c r="DK56" s="4" t="str">
        <f t="shared" si="64"/>
        <v/>
      </c>
      <c r="DL56" s="4" t="str">
        <f t="shared" si="65"/>
        <v/>
      </c>
      <c r="DM56" s="4" t="str">
        <f t="shared" si="66"/>
        <v/>
      </c>
      <c r="DO56" s="4" t="s">
        <v>108</v>
      </c>
      <c r="DP56" s="4" t="str">
        <f>IF(ISNUMBER(DB56), IF($AR56&gt;VLOOKUP('Gene Table'!$G$2,'Array Content'!$A$2:$B$3,2,FALSE),IF(DB56&lt;-$AR56,"mutant","WT"),IF(DB56&lt;-VLOOKUP('Gene Table'!$G$2,'Array Content'!$A$2:$B$3,2,FALSE),"Mutant","WT")),"")</f>
        <v>WT</v>
      </c>
      <c r="DQ56" s="4" t="str">
        <f>IF(ISNUMBER(DC56), IF($AR56&gt;VLOOKUP('Gene Table'!$G$2,'Array Content'!$A$2:$B$3,2,FALSE),IF(DC56&lt;-$AR56,"mutant","WT"),IF(DC56&lt;-VLOOKUP('Gene Table'!$G$2,'Array Content'!$A$2:$B$3,2,FALSE),"Mutant","WT")),"")</f>
        <v>WT</v>
      </c>
      <c r="DR56" s="4" t="str">
        <f>IF(ISNUMBER(DD56), IF($AR56&gt;VLOOKUP('Gene Table'!$G$2,'Array Content'!$A$2:$B$3,2,FALSE),IF(DD56&lt;-$AR56,"mutant","WT"),IF(DD56&lt;-VLOOKUP('Gene Table'!$G$2,'Array Content'!$A$2:$B$3,2,FALSE),"Mutant","WT")),"")</f>
        <v/>
      </c>
      <c r="DS56" s="4" t="str">
        <f>IF(ISNUMBER(DE56), IF($AR56&gt;VLOOKUP('Gene Table'!$G$2,'Array Content'!$A$2:$B$3,2,FALSE),IF(DE56&lt;-$AR56,"mutant","WT"),IF(DE56&lt;-VLOOKUP('Gene Table'!$G$2,'Array Content'!$A$2:$B$3,2,FALSE),"Mutant","WT")),"")</f>
        <v/>
      </c>
      <c r="DT56" s="4" t="str">
        <f>IF(ISNUMBER(DF56), IF($AR56&gt;VLOOKUP('Gene Table'!$G$2,'Array Content'!$A$2:$B$3,2,FALSE),IF(DF56&lt;-$AR56,"mutant","WT"),IF(DF56&lt;-VLOOKUP('Gene Table'!$G$2,'Array Content'!$A$2:$B$3,2,FALSE),"Mutant","WT")),"")</f>
        <v/>
      </c>
      <c r="DU56" s="4" t="str">
        <f>IF(ISNUMBER(DG56), IF($AR56&gt;VLOOKUP('Gene Table'!$G$2,'Array Content'!$A$2:$B$3,2,FALSE),IF(DG56&lt;-$AR56,"mutant","WT"),IF(DG56&lt;-VLOOKUP('Gene Table'!$G$2,'Array Content'!$A$2:$B$3,2,FALSE),"Mutant","WT")),"")</f>
        <v/>
      </c>
      <c r="DV56" s="4" t="str">
        <f>IF(ISNUMBER(DH56), IF($AR56&gt;VLOOKUP('Gene Table'!$G$2,'Array Content'!$A$2:$B$3,2,FALSE),IF(DH56&lt;-$AR56,"mutant","WT"),IF(DH56&lt;-VLOOKUP('Gene Table'!$G$2,'Array Content'!$A$2:$B$3,2,FALSE),"Mutant","WT")),"")</f>
        <v/>
      </c>
      <c r="DW56" s="4" t="str">
        <f>IF(ISNUMBER(DI56), IF($AR56&gt;VLOOKUP('Gene Table'!$G$2,'Array Content'!$A$2:$B$3,2,FALSE),IF(DI56&lt;-$AR56,"mutant","WT"),IF(DI56&lt;-VLOOKUP('Gene Table'!$G$2,'Array Content'!$A$2:$B$3,2,FALSE),"Mutant","WT")),"")</f>
        <v/>
      </c>
      <c r="DX56" s="4" t="str">
        <f>IF(ISNUMBER(DJ56), IF($AR56&gt;VLOOKUP('Gene Table'!$G$2,'Array Content'!$A$2:$B$3,2,FALSE),IF(DJ56&lt;-$AR56,"mutant","WT"),IF(DJ56&lt;-VLOOKUP('Gene Table'!$G$2,'Array Content'!$A$2:$B$3,2,FALSE),"Mutant","WT")),"")</f>
        <v/>
      </c>
      <c r="DY56" s="4" t="str">
        <f>IF(ISNUMBER(DK56), IF($AR56&gt;VLOOKUP('Gene Table'!$G$2,'Array Content'!$A$2:$B$3,2,FALSE),IF(DK56&lt;-$AR56,"mutant","WT"),IF(DK56&lt;-VLOOKUP('Gene Table'!$G$2,'Array Content'!$A$2:$B$3,2,FALSE),"Mutant","WT")),"")</f>
        <v/>
      </c>
      <c r="DZ56" s="4" t="str">
        <f>IF(ISNUMBER(DL56), IF($AR56&gt;VLOOKUP('Gene Table'!$G$2,'Array Content'!$A$2:$B$3,2,FALSE),IF(DL56&lt;-$AR56,"mutant","WT"),IF(DL56&lt;-VLOOKUP('Gene Table'!$G$2,'Array Content'!$A$2:$B$3,2,FALSE),"Mutant","WT")),"")</f>
        <v/>
      </c>
      <c r="EA56" s="4" t="str">
        <f>IF(ISNUMBER(DM56), IF($AR56&gt;VLOOKUP('Gene Table'!$G$2,'Array Content'!$A$2:$B$3,2,FALSE),IF(DM56&lt;-$AR56,"mutant","WT"),IF(DM56&lt;-VLOOKUP('Gene Table'!$G$2,'Array Content'!$A$2:$B$3,2,FALSE),"Mutant","WT")),"")</f>
        <v/>
      </c>
      <c r="EC56" s="4" t="s">
        <v>108</v>
      </c>
      <c r="ED56" s="4" t="str">
        <f>IF('Gene Table'!$D56="copy number",D56,"")</f>
        <v/>
      </c>
      <c r="EE56" s="4" t="str">
        <f>IF('Gene Table'!$D56="copy number",E56,"")</f>
        <v/>
      </c>
      <c r="EF56" s="4" t="str">
        <f>IF('Gene Table'!$D56="copy number",F56,"")</f>
        <v/>
      </c>
      <c r="EG56" s="4" t="str">
        <f>IF('Gene Table'!$D56="copy number",G56,"")</f>
        <v/>
      </c>
      <c r="EH56" s="4" t="str">
        <f>IF('Gene Table'!$D56="copy number",H56,"")</f>
        <v/>
      </c>
      <c r="EI56" s="4" t="str">
        <f>IF('Gene Table'!$D56="copy number",I56,"")</f>
        <v/>
      </c>
      <c r="EJ56" s="4" t="str">
        <f>IF('Gene Table'!$D56="copy number",J56,"")</f>
        <v/>
      </c>
      <c r="EK56" s="4" t="str">
        <f>IF('Gene Table'!$D56="copy number",K56,"")</f>
        <v/>
      </c>
      <c r="EL56" s="4" t="str">
        <f>IF('Gene Table'!$D56="copy number",L56,"")</f>
        <v/>
      </c>
      <c r="EM56" s="4" t="str">
        <f>IF('Gene Table'!$D56="copy number",M56,"")</f>
        <v/>
      </c>
      <c r="EN56" s="4" t="str">
        <f>IF('Gene Table'!$D56="copy number",N56,"")</f>
        <v/>
      </c>
      <c r="EO56" s="4" t="str">
        <f>IF('Gene Table'!$D56="copy number",O56,"")</f>
        <v/>
      </c>
      <c r="EQ56" s="4" t="s">
        <v>108</v>
      </c>
      <c r="ER56" s="4" t="str">
        <f>IF('Gene Table'!$D56="copy number",R56,"")</f>
        <v/>
      </c>
      <c r="ES56" s="4" t="str">
        <f>IF('Gene Table'!$D56="copy number",S56,"")</f>
        <v/>
      </c>
      <c r="ET56" s="4" t="str">
        <f>IF('Gene Table'!$D56="copy number",T56,"")</f>
        <v/>
      </c>
      <c r="EU56" s="4" t="str">
        <f>IF('Gene Table'!$D56="copy number",U56,"")</f>
        <v/>
      </c>
      <c r="EV56" s="4" t="str">
        <f>IF('Gene Table'!$D56="copy number",V56,"")</f>
        <v/>
      </c>
      <c r="EW56" s="4" t="str">
        <f>IF('Gene Table'!$D56="copy number",W56,"")</f>
        <v/>
      </c>
      <c r="EX56" s="4" t="str">
        <f>IF('Gene Table'!$D56="copy number",X56,"")</f>
        <v/>
      </c>
      <c r="EY56" s="4" t="str">
        <f>IF('Gene Table'!$D56="copy number",Y56,"")</f>
        <v/>
      </c>
      <c r="EZ56" s="4" t="str">
        <f>IF('Gene Table'!$D56="copy number",Z56,"")</f>
        <v/>
      </c>
      <c r="FA56" s="4" t="str">
        <f>IF('Gene Table'!$D56="copy number",AA56,"")</f>
        <v/>
      </c>
      <c r="FB56" s="4" t="str">
        <f>IF('Gene Table'!$D56="copy number",AB56,"")</f>
        <v/>
      </c>
      <c r="FC56" s="4" t="str">
        <f>IF('Gene Table'!$D56="copy number",AC56,"")</f>
        <v/>
      </c>
      <c r="FE56" s="4" t="s">
        <v>108</v>
      </c>
      <c r="FF56" s="4" t="str">
        <f>IF('Gene Table'!$C56="SMPC",D56,"")</f>
        <v/>
      </c>
      <c r="FG56" s="4" t="str">
        <f>IF('Gene Table'!$C56="SMPC",E56,"")</f>
        <v/>
      </c>
      <c r="FH56" s="4" t="str">
        <f>IF('Gene Table'!$C56="SMPC",F56,"")</f>
        <v/>
      </c>
      <c r="FI56" s="4" t="str">
        <f>IF('Gene Table'!$C56="SMPC",G56,"")</f>
        <v/>
      </c>
      <c r="FJ56" s="4" t="str">
        <f>IF('Gene Table'!$C56="SMPC",H56,"")</f>
        <v/>
      </c>
      <c r="FK56" s="4" t="str">
        <f>IF('Gene Table'!$C56="SMPC",I56,"")</f>
        <v/>
      </c>
      <c r="FL56" s="4" t="str">
        <f>IF('Gene Table'!$C56="SMPC",J56,"")</f>
        <v/>
      </c>
      <c r="FM56" s="4" t="str">
        <f>IF('Gene Table'!$C56="SMPC",K56,"")</f>
        <v/>
      </c>
      <c r="FN56" s="4" t="str">
        <f>IF('Gene Table'!$C56="SMPC",L56,"")</f>
        <v/>
      </c>
      <c r="FO56" s="4" t="str">
        <f>IF('Gene Table'!$C56="SMPC",M56,"")</f>
        <v/>
      </c>
      <c r="FP56" s="4" t="str">
        <f>IF('Gene Table'!$C56="SMPC",N56,"")</f>
        <v/>
      </c>
      <c r="FQ56" s="4" t="str">
        <f>IF('Gene Table'!$C56="SMPC",O56,"")</f>
        <v/>
      </c>
      <c r="FS56" s="4" t="s">
        <v>108</v>
      </c>
      <c r="FT56" s="4" t="str">
        <f>IF('Gene Table'!$C56="SMPC",R56,"")</f>
        <v/>
      </c>
      <c r="FU56" s="4" t="str">
        <f>IF('Gene Table'!$C56="SMPC",S56,"")</f>
        <v/>
      </c>
      <c r="FV56" s="4" t="str">
        <f>IF('Gene Table'!$C56="SMPC",T56,"")</f>
        <v/>
      </c>
      <c r="FW56" s="4" t="str">
        <f>IF('Gene Table'!$C56="SMPC",U56,"")</f>
        <v/>
      </c>
      <c r="FX56" s="4" t="str">
        <f>IF('Gene Table'!$C56="SMPC",V56,"")</f>
        <v/>
      </c>
      <c r="FY56" s="4" t="str">
        <f>IF('Gene Table'!$C56="SMPC",W56,"")</f>
        <v/>
      </c>
      <c r="FZ56" s="4" t="str">
        <f>IF('Gene Table'!$C56="SMPC",X56,"")</f>
        <v/>
      </c>
      <c r="GA56" s="4" t="str">
        <f>IF('Gene Table'!$C56="SMPC",Y56,"")</f>
        <v/>
      </c>
      <c r="GB56" s="4" t="str">
        <f>IF('Gene Table'!$C56="SMPC",Z56,"")</f>
        <v/>
      </c>
      <c r="GC56" s="4" t="str">
        <f>IF('Gene Table'!$C56="SMPC",AA56,"")</f>
        <v/>
      </c>
      <c r="GD56" s="4" t="str">
        <f>IF('Gene Table'!$C56="SMPC",AB56,"")</f>
        <v/>
      </c>
      <c r="GE56" s="4" t="str">
        <f>IF('Gene Table'!$C56="SMPC",AC56,"")</f>
        <v/>
      </c>
    </row>
    <row r="57" spans="1:187" ht="15" customHeight="1" x14ac:dyDescent="0.25">
      <c r="A57" s="4" t="str">
        <f>'Gene Table'!C57&amp;":"&amp;'Gene Table'!D57</f>
        <v>APC:c.4654G&gt;T</v>
      </c>
      <c r="B57" s="4">
        <f>IF('Gene Table'!$G$5="NO",IF(ISNUMBER(MATCH('Gene Table'!E57,'Array Content'!$M$2:$M$941,0)),VLOOKUP('Gene Table'!E57,'Array Content'!$M$2:$O$941,2,FALSE),35),IF('Gene Table'!$G$5="YES",IF(ISNUMBER(MATCH('Gene Table'!E57,'Array Content'!$M$2:$M$941,0)),VLOOKUP('Gene Table'!E57,'Array Content'!$M$2:$O$941,3,FALSE),35),"OOPS"))</f>
        <v>37</v>
      </c>
      <c r="C57" s="4" t="s">
        <v>112</v>
      </c>
      <c r="D57" s="29">
        <f>IF('Control Sample Data'!D56="","",IF(SUM('Control Sample Data'!D$2:D$97)&gt;10,IF(AND(ISNUMBER('Control Sample Data'!D56),'Control Sample Data'!D56&lt;$B57, 'Control Sample Data'!D56&gt;0),'Control Sample Data'!D56,$B57),""))</f>
        <v>35</v>
      </c>
      <c r="E57" s="29">
        <f>IF('Control Sample Data'!E56="","",IF(SUM('Control Sample Data'!E$2:E$97)&gt;10,IF(AND(ISNUMBER('Control Sample Data'!E56),'Control Sample Data'!E56&lt;$B57, 'Control Sample Data'!E56&gt;0),'Control Sample Data'!E56,$B57),""))</f>
        <v>35</v>
      </c>
      <c r="F57" s="29" t="str">
        <f>IF('Control Sample Data'!F56="","",IF(SUM('Control Sample Data'!F$2:F$97)&gt;10,IF(AND(ISNUMBER('Control Sample Data'!F56),'Control Sample Data'!F56&lt;$B57, 'Control Sample Data'!F56&gt;0),'Control Sample Data'!F56,$B57),""))</f>
        <v/>
      </c>
      <c r="G57" s="29" t="str">
        <f>IF('Control Sample Data'!G56="","",IF(SUM('Control Sample Data'!G$2:G$97)&gt;10,IF(AND(ISNUMBER('Control Sample Data'!G56),'Control Sample Data'!G56&lt;$B57, 'Control Sample Data'!G56&gt;0),'Control Sample Data'!G56,$B57),""))</f>
        <v/>
      </c>
      <c r="H57" s="29" t="str">
        <f>IF('Control Sample Data'!H56="","",IF(SUM('Control Sample Data'!H$2:H$97)&gt;10,IF(AND(ISNUMBER('Control Sample Data'!H56),'Control Sample Data'!H56&lt;$B57, 'Control Sample Data'!H56&gt;0),'Control Sample Data'!H56,$B57),""))</f>
        <v/>
      </c>
      <c r="I57" s="29" t="str">
        <f>IF('Control Sample Data'!I56="","",IF(SUM('Control Sample Data'!I$2:I$97)&gt;10,IF(AND(ISNUMBER('Control Sample Data'!I56),'Control Sample Data'!I56&lt;$B57, 'Control Sample Data'!I56&gt;0),'Control Sample Data'!I56,$B57),""))</f>
        <v/>
      </c>
      <c r="J57" s="29" t="str">
        <f>IF('Control Sample Data'!J56="","",IF(SUM('Control Sample Data'!J$2:J$97)&gt;10,IF(AND(ISNUMBER('Control Sample Data'!J56),'Control Sample Data'!J56&lt;$B57, 'Control Sample Data'!J56&gt;0),'Control Sample Data'!J56,$B57),""))</f>
        <v/>
      </c>
      <c r="K57" s="29" t="str">
        <f>IF('Control Sample Data'!K56="","",IF(SUM('Control Sample Data'!K$2:K$97)&gt;10,IF(AND(ISNUMBER('Control Sample Data'!K56),'Control Sample Data'!K56&lt;$B57, 'Control Sample Data'!K56&gt;0),'Control Sample Data'!K56,$B57),""))</f>
        <v/>
      </c>
      <c r="L57" s="29" t="str">
        <f>IF('Control Sample Data'!L56="","",IF(SUM('Control Sample Data'!L$2:L$97)&gt;10,IF(AND(ISNUMBER('Control Sample Data'!L56),'Control Sample Data'!L56&lt;$B57, 'Control Sample Data'!L56&gt;0),'Control Sample Data'!L56,$B57),""))</f>
        <v/>
      </c>
      <c r="M57" s="29" t="str">
        <f>IF('Control Sample Data'!M56="","",IF(SUM('Control Sample Data'!M$2:M$97)&gt;10,IF(AND(ISNUMBER('Control Sample Data'!M56),'Control Sample Data'!M56&lt;$B57, 'Control Sample Data'!M56&gt;0),'Control Sample Data'!M56,$B57),""))</f>
        <v/>
      </c>
      <c r="N57" s="29" t="str">
        <f>IF('Control Sample Data'!N56="","",IF(SUM('Control Sample Data'!N$2:N$97)&gt;10,IF(AND(ISNUMBER('Control Sample Data'!N56),'Control Sample Data'!N56&lt;$B57, 'Control Sample Data'!N56&gt;0),'Control Sample Data'!N56,$B57),""))</f>
        <v/>
      </c>
      <c r="O57" s="29" t="str">
        <f>IF('Control Sample Data'!O56="","",IF(SUM('Control Sample Data'!O$2:O$97)&gt;10,IF(AND(ISNUMBER('Control Sample Data'!O56),'Control Sample Data'!O56&lt;$B57, 'Control Sample Data'!O56&gt;0),'Control Sample Data'!O56,$B57),""))</f>
        <v/>
      </c>
      <c r="Q57" s="4" t="s">
        <v>112</v>
      </c>
      <c r="R57" s="29">
        <f>IF('Test Sample Data'!D56="","",IF(SUM('Test Sample Data'!D$2:D$97)&gt;10,IF(AND(ISNUMBER('Test Sample Data'!D56),'Test Sample Data'!D56&lt;$B57, 'Test Sample Data'!D56&gt;0),'Test Sample Data'!D56,$B57),""))</f>
        <v>35</v>
      </c>
      <c r="S57" s="29">
        <f>IF('Test Sample Data'!E56="","",IF(SUM('Test Sample Data'!E$2:E$97)&gt;10,IF(AND(ISNUMBER('Test Sample Data'!E56),'Test Sample Data'!E56&lt;$B57, 'Test Sample Data'!E56&gt;0),'Test Sample Data'!E56,$B57),""))</f>
        <v>35</v>
      </c>
      <c r="T57" s="29" t="str">
        <f>IF('Test Sample Data'!F56="","",IF(SUM('Test Sample Data'!F$2:F$97)&gt;10,IF(AND(ISNUMBER('Test Sample Data'!F56),'Test Sample Data'!F56&lt;$B57, 'Test Sample Data'!F56&gt;0),'Test Sample Data'!F56,$B57),""))</f>
        <v/>
      </c>
      <c r="U57" s="29" t="str">
        <f>IF('Test Sample Data'!G56="","",IF(SUM('Test Sample Data'!G$2:G$97)&gt;10,IF(AND(ISNUMBER('Test Sample Data'!G56),'Test Sample Data'!G56&lt;$B57, 'Test Sample Data'!G56&gt;0),'Test Sample Data'!G56,$B57),""))</f>
        <v/>
      </c>
      <c r="V57" s="29" t="str">
        <f>IF('Test Sample Data'!H56="","",IF(SUM('Test Sample Data'!H$2:H$97)&gt;10,IF(AND(ISNUMBER('Test Sample Data'!H56),'Test Sample Data'!H56&lt;$B57, 'Test Sample Data'!H56&gt;0),'Test Sample Data'!H56,$B57),""))</f>
        <v/>
      </c>
      <c r="W57" s="29" t="str">
        <f>IF('Test Sample Data'!I56="","",IF(SUM('Test Sample Data'!I$2:I$97)&gt;10,IF(AND(ISNUMBER('Test Sample Data'!I56),'Test Sample Data'!I56&lt;$B57, 'Test Sample Data'!I56&gt;0),'Test Sample Data'!I56,$B57),""))</f>
        <v/>
      </c>
      <c r="X57" s="29" t="str">
        <f>IF('Test Sample Data'!J56="","",IF(SUM('Test Sample Data'!J$2:J$97)&gt;10,IF(AND(ISNUMBER('Test Sample Data'!J56),'Test Sample Data'!J56&lt;$B57, 'Test Sample Data'!J56&gt;0),'Test Sample Data'!J56,$B57),""))</f>
        <v/>
      </c>
      <c r="Y57" s="29" t="str">
        <f>IF('Test Sample Data'!K56="","",IF(SUM('Test Sample Data'!K$2:K$97)&gt;10,IF(AND(ISNUMBER('Test Sample Data'!K56),'Test Sample Data'!K56&lt;$B57, 'Test Sample Data'!K56&gt;0),'Test Sample Data'!K56,$B57),""))</f>
        <v/>
      </c>
      <c r="Z57" s="29" t="str">
        <f>IF('Test Sample Data'!L56="","",IF(SUM('Test Sample Data'!L$2:L$97)&gt;10,IF(AND(ISNUMBER('Test Sample Data'!L56),'Test Sample Data'!L56&lt;$B57, 'Test Sample Data'!L56&gt;0),'Test Sample Data'!L56,$B57),""))</f>
        <v/>
      </c>
      <c r="AA57" s="29" t="str">
        <f>IF('Test Sample Data'!M56="","",IF(SUM('Test Sample Data'!M$2:M$97)&gt;10,IF(AND(ISNUMBER('Test Sample Data'!M56),'Test Sample Data'!M56&lt;$B57, 'Test Sample Data'!M56&gt;0),'Test Sample Data'!M56,$B57),""))</f>
        <v/>
      </c>
      <c r="AB57" s="29" t="str">
        <f>IF('Test Sample Data'!N56="","",IF(SUM('Test Sample Data'!N$2:N$97)&gt;10,IF(AND(ISNUMBER('Test Sample Data'!N56),'Test Sample Data'!N56&lt;$B57, 'Test Sample Data'!N56&gt;0),'Test Sample Data'!N56,$B57),""))</f>
        <v/>
      </c>
      <c r="AC57" s="29" t="str">
        <f>IF('Test Sample Data'!O56="","",IF(SUM('Test Sample Data'!O$2:O$97)&gt;10,IF(AND(ISNUMBER('Test Sample Data'!O56),'Test Sample Data'!O56&lt;$B57, 'Test Sample Data'!O56&gt;0),'Test Sample Data'!O56,$B57),""))</f>
        <v/>
      </c>
      <c r="AE57" s="4" t="s">
        <v>112</v>
      </c>
      <c r="AF57" s="4">
        <f t="shared" si="3"/>
        <v>9</v>
      </c>
      <c r="AG57" s="4">
        <f t="shared" si="4"/>
        <v>9</v>
      </c>
      <c r="AH57" s="4" t="str">
        <f t="shared" si="5"/>
        <v/>
      </c>
      <c r="AI57" s="4" t="str">
        <f t="shared" si="6"/>
        <v/>
      </c>
      <c r="AJ57" s="4" t="str">
        <f t="shared" si="7"/>
        <v/>
      </c>
      <c r="AK57" s="4" t="str">
        <f t="shared" si="8"/>
        <v/>
      </c>
      <c r="AL57" s="4" t="str">
        <f t="shared" si="9"/>
        <v/>
      </c>
      <c r="AM57" s="4" t="str">
        <f t="shared" si="10"/>
        <v/>
      </c>
      <c r="AN57" s="4" t="str">
        <f t="shared" si="11"/>
        <v/>
      </c>
      <c r="AO57" s="4" t="str">
        <f t="shared" si="12"/>
        <v/>
      </c>
      <c r="AP57" s="4" t="str">
        <f t="shared" si="13"/>
        <v/>
      </c>
      <c r="AQ57" s="4" t="str">
        <f t="shared" si="14"/>
        <v/>
      </c>
      <c r="AR57" s="4">
        <f t="shared" si="15"/>
        <v>0</v>
      </c>
      <c r="AS57" s="4">
        <f t="shared" si="16"/>
        <v>9</v>
      </c>
      <c r="AU57" s="4" t="s">
        <v>112</v>
      </c>
      <c r="AV57" s="4">
        <f t="shared" si="17"/>
        <v>8.4699999999999989</v>
      </c>
      <c r="AW57" s="4">
        <f t="shared" si="18"/>
        <v>9</v>
      </c>
      <c r="AX57" s="4" t="str">
        <f t="shared" si="19"/>
        <v/>
      </c>
      <c r="AY57" s="4" t="str">
        <f t="shared" si="20"/>
        <v/>
      </c>
      <c r="AZ57" s="4" t="str">
        <f t="shared" si="21"/>
        <v/>
      </c>
      <c r="BA57" s="4" t="str">
        <f t="shared" si="22"/>
        <v/>
      </c>
      <c r="BB57" s="4" t="str">
        <f t="shared" si="23"/>
        <v/>
      </c>
      <c r="BC57" s="4" t="str">
        <f t="shared" si="24"/>
        <v/>
      </c>
      <c r="BD57" s="4" t="str">
        <f t="shared" si="25"/>
        <v/>
      </c>
      <c r="BE57" s="4" t="str">
        <f t="shared" si="26"/>
        <v/>
      </c>
      <c r="BF57" s="4" t="str">
        <f t="shared" si="27"/>
        <v/>
      </c>
      <c r="BG57" s="4" t="str">
        <f t="shared" si="28"/>
        <v/>
      </c>
      <c r="BI57" s="4" t="s">
        <v>112</v>
      </c>
      <c r="BJ57" s="4">
        <f t="shared" si="29"/>
        <v>8.4699999999999989</v>
      </c>
      <c r="BK57" s="4">
        <f t="shared" si="30"/>
        <v>9</v>
      </c>
      <c r="BL57" s="4" t="str">
        <f t="shared" si="31"/>
        <v/>
      </c>
      <c r="BM57" s="4" t="str">
        <f t="shared" si="32"/>
        <v/>
      </c>
      <c r="BN57" s="4" t="str">
        <f t="shared" si="33"/>
        <v/>
      </c>
      <c r="BO57" s="4" t="str">
        <f t="shared" si="34"/>
        <v/>
      </c>
      <c r="BP57" s="4" t="str">
        <f t="shared" si="35"/>
        <v/>
      </c>
      <c r="BQ57" s="4" t="str">
        <f t="shared" si="36"/>
        <v/>
      </c>
      <c r="BR57" s="4" t="str">
        <f t="shared" si="37"/>
        <v/>
      </c>
      <c r="BS57" s="4" t="str">
        <f t="shared" si="38"/>
        <v/>
      </c>
      <c r="BT57" s="4" t="str">
        <f t="shared" si="39"/>
        <v/>
      </c>
      <c r="BU57" s="4" t="str">
        <f t="shared" si="40"/>
        <v/>
      </c>
      <c r="BV57" s="4">
        <f t="shared" si="41"/>
        <v>1.1200000000000001</v>
      </c>
      <c r="BW57" s="4">
        <f t="shared" si="42"/>
        <v>8.74</v>
      </c>
      <c r="BY57" s="4" t="s">
        <v>112</v>
      </c>
      <c r="BZ57" s="4">
        <f t="shared" si="43"/>
        <v>-0.27000000000000135</v>
      </c>
      <c r="CA57" s="4">
        <f t="shared" si="44"/>
        <v>0.25999999999999979</v>
      </c>
      <c r="CB57" s="4" t="str">
        <f t="shared" si="45"/>
        <v/>
      </c>
      <c r="CC57" s="4" t="str">
        <f t="shared" si="46"/>
        <v/>
      </c>
      <c r="CD57" s="4" t="str">
        <f t="shared" si="47"/>
        <v/>
      </c>
      <c r="CE57" s="4" t="str">
        <f t="shared" si="48"/>
        <v/>
      </c>
      <c r="CF57" s="4" t="str">
        <f t="shared" si="49"/>
        <v/>
      </c>
      <c r="CG57" s="4" t="str">
        <f t="shared" si="50"/>
        <v/>
      </c>
      <c r="CH57" s="4" t="str">
        <f t="shared" si="51"/>
        <v/>
      </c>
      <c r="CI57" s="4" t="str">
        <f t="shared" si="52"/>
        <v/>
      </c>
      <c r="CJ57" s="4" t="str">
        <f t="shared" si="53"/>
        <v/>
      </c>
      <c r="CK57" s="4" t="str">
        <f t="shared" si="54"/>
        <v/>
      </c>
      <c r="CM57" s="4" t="s">
        <v>112</v>
      </c>
      <c r="CN57" s="4" t="str">
        <f>IF(ISNUMBER(BZ57), IF($BV57&gt;VLOOKUP('Gene Table'!$G$2,'Array Content'!$A$2:$B$3,2,FALSE),IF(BZ57&lt;-$BV57,"mutant","WT"),IF(BZ57&lt;-VLOOKUP('Gene Table'!$G$2,'Array Content'!$A$2:$B$3,2,FALSE),"Mutant","WT")),"")</f>
        <v>WT</v>
      </c>
      <c r="CO57" s="4" t="str">
        <f>IF(ISNUMBER(CA57), IF($BV57&gt;VLOOKUP('Gene Table'!$G$2,'Array Content'!$A$2:$B$3,2,FALSE),IF(CA57&lt;-$BV57,"mutant","WT"),IF(CA57&lt;-VLOOKUP('Gene Table'!$G$2,'Array Content'!$A$2:$B$3,2,FALSE),"Mutant","WT")),"")</f>
        <v>WT</v>
      </c>
      <c r="CP57" s="4" t="str">
        <f>IF(ISNUMBER(CB57), IF($BV57&gt;VLOOKUP('Gene Table'!$G$2,'Array Content'!$A$2:$B$3,2,FALSE),IF(CB57&lt;-$BV57,"mutant","WT"),IF(CB57&lt;-VLOOKUP('Gene Table'!$G$2,'Array Content'!$A$2:$B$3,2,FALSE),"Mutant","WT")),"")</f>
        <v/>
      </c>
      <c r="CQ57" s="4" t="str">
        <f>IF(ISNUMBER(CC57), IF($BV57&gt;VLOOKUP('Gene Table'!$G$2,'Array Content'!$A$2:$B$3,2,FALSE),IF(CC57&lt;-$BV57,"mutant","WT"),IF(CC57&lt;-VLOOKUP('Gene Table'!$G$2,'Array Content'!$A$2:$B$3,2,FALSE),"Mutant","WT")),"")</f>
        <v/>
      </c>
      <c r="CR57" s="4" t="str">
        <f>IF(ISNUMBER(CD57), IF($BV57&gt;VLOOKUP('Gene Table'!$G$2,'Array Content'!$A$2:$B$3,2,FALSE),IF(CD57&lt;-$BV57,"mutant","WT"),IF(CD57&lt;-VLOOKUP('Gene Table'!$G$2,'Array Content'!$A$2:$B$3,2,FALSE),"Mutant","WT")),"")</f>
        <v/>
      </c>
      <c r="CS57" s="4" t="str">
        <f>IF(ISNUMBER(CE57), IF($BV57&gt;VLOOKUP('Gene Table'!$G$2,'Array Content'!$A$2:$B$3,2,FALSE),IF(CE57&lt;-$BV57,"mutant","WT"),IF(CE57&lt;-VLOOKUP('Gene Table'!$G$2,'Array Content'!$A$2:$B$3,2,FALSE),"Mutant","WT")),"")</f>
        <v/>
      </c>
      <c r="CT57" s="4" t="str">
        <f>IF(ISNUMBER(CF57), IF($BV57&gt;VLOOKUP('Gene Table'!$G$2,'Array Content'!$A$2:$B$3,2,FALSE),IF(CF57&lt;-$BV57,"mutant","WT"),IF(CF57&lt;-VLOOKUP('Gene Table'!$G$2,'Array Content'!$A$2:$B$3,2,FALSE),"Mutant","WT")),"")</f>
        <v/>
      </c>
      <c r="CU57" s="4" t="str">
        <f>IF(ISNUMBER(CG57), IF($BV57&gt;VLOOKUP('Gene Table'!$G$2,'Array Content'!$A$2:$B$3,2,FALSE),IF(CG57&lt;-$BV57,"mutant","WT"),IF(CG57&lt;-VLOOKUP('Gene Table'!$G$2,'Array Content'!$A$2:$B$3,2,FALSE),"Mutant","WT")),"")</f>
        <v/>
      </c>
      <c r="CV57" s="4" t="str">
        <f>IF(ISNUMBER(CH57), IF($BV57&gt;VLOOKUP('Gene Table'!$G$2,'Array Content'!$A$2:$B$3,2,FALSE),IF(CH57&lt;-$BV57,"mutant","WT"),IF(CH57&lt;-VLOOKUP('Gene Table'!$G$2,'Array Content'!$A$2:$B$3,2,FALSE),"Mutant","WT")),"")</f>
        <v/>
      </c>
      <c r="CW57" s="4" t="str">
        <f>IF(ISNUMBER(CI57), IF($BV57&gt;VLOOKUP('Gene Table'!$G$2,'Array Content'!$A$2:$B$3,2,FALSE),IF(CI57&lt;-$BV57,"mutant","WT"),IF(CI57&lt;-VLOOKUP('Gene Table'!$G$2,'Array Content'!$A$2:$B$3,2,FALSE),"Mutant","WT")),"")</f>
        <v/>
      </c>
      <c r="CX57" s="4" t="str">
        <f>IF(ISNUMBER(CJ57), IF($BV57&gt;VLOOKUP('Gene Table'!$G$2,'Array Content'!$A$2:$B$3,2,FALSE),IF(CJ57&lt;-$BV57,"mutant","WT"),IF(CJ57&lt;-VLOOKUP('Gene Table'!$G$2,'Array Content'!$A$2:$B$3,2,FALSE),"Mutant","WT")),"")</f>
        <v/>
      </c>
      <c r="CY57" s="4" t="str">
        <f>IF(ISNUMBER(CK57), IF($BV57&gt;VLOOKUP('Gene Table'!$G$2,'Array Content'!$A$2:$B$3,2,FALSE),IF(CK57&lt;-$BV57,"mutant","WT"),IF(CK57&lt;-VLOOKUP('Gene Table'!$G$2,'Array Content'!$A$2:$B$3,2,FALSE),"Mutant","WT")),"")</f>
        <v/>
      </c>
      <c r="DA57" s="4" t="s">
        <v>112</v>
      </c>
      <c r="DB57" s="4">
        <f t="shared" si="55"/>
        <v>-0.53000000000000114</v>
      </c>
      <c r="DC57" s="4">
        <f t="shared" si="56"/>
        <v>0</v>
      </c>
      <c r="DD57" s="4" t="str">
        <f t="shared" si="57"/>
        <v/>
      </c>
      <c r="DE57" s="4" t="str">
        <f t="shared" si="58"/>
        <v/>
      </c>
      <c r="DF57" s="4" t="str">
        <f t="shared" si="59"/>
        <v/>
      </c>
      <c r="DG57" s="4" t="str">
        <f t="shared" si="60"/>
        <v/>
      </c>
      <c r="DH57" s="4" t="str">
        <f t="shared" si="61"/>
        <v/>
      </c>
      <c r="DI57" s="4" t="str">
        <f t="shared" si="62"/>
        <v/>
      </c>
      <c r="DJ57" s="4" t="str">
        <f t="shared" si="63"/>
        <v/>
      </c>
      <c r="DK57" s="4" t="str">
        <f t="shared" si="64"/>
        <v/>
      </c>
      <c r="DL57" s="4" t="str">
        <f t="shared" si="65"/>
        <v/>
      </c>
      <c r="DM57" s="4" t="str">
        <f t="shared" si="66"/>
        <v/>
      </c>
      <c r="DO57" s="4" t="s">
        <v>112</v>
      </c>
      <c r="DP57" s="4" t="str">
        <f>IF(ISNUMBER(DB57), IF($AR57&gt;VLOOKUP('Gene Table'!$G$2,'Array Content'!$A$2:$B$3,2,FALSE),IF(DB57&lt;-$AR57,"mutant","WT"),IF(DB57&lt;-VLOOKUP('Gene Table'!$G$2,'Array Content'!$A$2:$B$3,2,FALSE),"Mutant","WT")),"")</f>
        <v>WT</v>
      </c>
      <c r="DQ57" s="4" t="str">
        <f>IF(ISNUMBER(DC57), IF($AR57&gt;VLOOKUP('Gene Table'!$G$2,'Array Content'!$A$2:$B$3,2,FALSE),IF(DC57&lt;-$AR57,"mutant","WT"),IF(DC57&lt;-VLOOKUP('Gene Table'!$G$2,'Array Content'!$A$2:$B$3,2,FALSE),"Mutant","WT")),"")</f>
        <v>WT</v>
      </c>
      <c r="DR57" s="4" t="str">
        <f>IF(ISNUMBER(DD57), IF($AR57&gt;VLOOKUP('Gene Table'!$G$2,'Array Content'!$A$2:$B$3,2,FALSE),IF(DD57&lt;-$AR57,"mutant","WT"),IF(DD57&lt;-VLOOKUP('Gene Table'!$G$2,'Array Content'!$A$2:$B$3,2,FALSE),"Mutant","WT")),"")</f>
        <v/>
      </c>
      <c r="DS57" s="4" t="str">
        <f>IF(ISNUMBER(DE57), IF($AR57&gt;VLOOKUP('Gene Table'!$G$2,'Array Content'!$A$2:$B$3,2,FALSE),IF(DE57&lt;-$AR57,"mutant","WT"),IF(DE57&lt;-VLOOKUP('Gene Table'!$G$2,'Array Content'!$A$2:$B$3,2,FALSE),"Mutant","WT")),"")</f>
        <v/>
      </c>
      <c r="DT57" s="4" t="str">
        <f>IF(ISNUMBER(DF57), IF($AR57&gt;VLOOKUP('Gene Table'!$G$2,'Array Content'!$A$2:$B$3,2,FALSE),IF(DF57&lt;-$AR57,"mutant","WT"),IF(DF57&lt;-VLOOKUP('Gene Table'!$G$2,'Array Content'!$A$2:$B$3,2,FALSE),"Mutant","WT")),"")</f>
        <v/>
      </c>
      <c r="DU57" s="4" t="str">
        <f>IF(ISNUMBER(DG57), IF($AR57&gt;VLOOKUP('Gene Table'!$G$2,'Array Content'!$A$2:$B$3,2,FALSE),IF(DG57&lt;-$AR57,"mutant","WT"),IF(DG57&lt;-VLOOKUP('Gene Table'!$G$2,'Array Content'!$A$2:$B$3,2,FALSE),"Mutant","WT")),"")</f>
        <v/>
      </c>
      <c r="DV57" s="4" t="str">
        <f>IF(ISNUMBER(DH57), IF($AR57&gt;VLOOKUP('Gene Table'!$G$2,'Array Content'!$A$2:$B$3,2,FALSE),IF(DH57&lt;-$AR57,"mutant","WT"),IF(DH57&lt;-VLOOKUP('Gene Table'!$G$2,'Array Content'!$A$2:$B$3,2,FALSE),"Mutant","WT")),"")</f>
        <v/>
      </c>
      <c r="DW57" s="4" t="str">
        <f>IF(ISNUMBER(DI57), IF($AR57&gt;VLOOKUP('Gene Table'!$G$2,'Array Content'!$A$2:$B$3,2,FALSE),IF(DI57&lt;-$AR57,"mutant","WT"),IF(DI57&lt;-VLOOKUP('Gene Table'!$G$2,'Array Content'!$A$2:$B$3,2,FALSE),"Mutant","WT")),"")</f>
        <v/>
      </c>
      <c r="DX57" s="4" t="str">
        <f>IF(ISNUMBER(DJ57), IF($AR57&gt;VLOOKUP('Gene Table'!$G$2,'Array Content'!$A$2:$B$3,2,FALSE),IF(DJ57&lt;-$AR57,"mutant","WT"),IF(DJ57&lt;-VLOOKUP('Gene Table'!$G$2,'Array Content'!$A$2:$B$3,2,FALSE),"Mutant","WT")),"")</f>
        <v/>
      </c>
      <c r="DY57" s="4" t="str">
        <f>IF(ISNUMBER(DK57), IF($AR57&gt;VLOOKUP('Gene Table'!$G$2,'Array Content'!$A$2:$B$3,2,FALSE),IF(DK57&lt;-$AR57,"mutant","WT"),IF(DK57&lt;-VLOOKUP('Gene Table'!$G$2,'Array Content'!$A$2:$B$3,2,FALSE),"Mutant","WT")),"")</f>
        <v/>
      </c>
      <c r="DZ57" s="4" t="str">
        <f>IF(ISNUMBER(DL57), IF($AR57&gt;VLOOKUP('Gene Table'!$G$2,'Array Content'!$A$2:$B$3,2,FALSE),IF(DL57&lt;-$AR57,"mutant","WT"),IF(DL57&lt;-VLOOKUP('Gene Table'!$G$2,'Array Content'!$A$2:$B$3,2,FALSE),"Mutant","WT")),"")</f>
        <v/>
      </c>
      <c r="EA57" s="4" t="str">
        <f>IF(ISNUMBER(DM57), IF($AR57&gt;VLOOKUP('Gene Table'!$G$2,'Array Content'!$A$2:$B$3,2,FALSE),IF(DM57&lt;-$AR57,"mutant","WT"),IF(DM57&lt;-VLOOKUP('Gene Table'!$G$2,'Array Content'!$A$2:$B$3,2,FALSE),"Mutant","WT")),"")</f>
        <v/>
      </c>
      <c r="EC57" s="4" t="s">
        <v>112</v>
      </c>
      <c r="ED57" s="4" t="str">
        <f>IF('Gene Table'!$D57="copy number",D57,"")</f>
        <v/>
      </c>
      <c r="EE57" s="4" t="str">
        <f>IF('Gene Table'!$D57="copy number",E57,"")</f>
        <v/>
      </c>
      <c r="EF57" s="4" t="str">
        <f>IF('Gene Table'!$D57="copy number",F57,"")</f>
        <v/>
      </c>
      <c r="EG57" s="4" t="str">
        <f>IF('Gene Table'!$D57="copy number",G57,"")</f>
        <v/>
      </c>
      <c r="EH57" s="4" t="str">
        <f>IF('Gene Table'!$D57="copy number",H57,"")</f>
        <v/>
      </c>
      <c r="EI57" s="4" t="str">
        <f>IF('Gene Table'!$D57="copy number",I57,"")</f>
        <v/>
      </c>
      <c r="EJ57" s="4" t="str">
        <f>IF('Gene Table'!$D57="copy number",J57,"")</f>
        <v/>
      </c>
      <c r="EK57" s="4" t="str">
        <f>IF('Gene Table'!$D57="copy number",K57,"")</f>
        <v/>
      </c>
      <c r="EL57" s="4" t="str">
        <f>IF('Gene Table'!$D57="copy number",L57,"")</f>
        <v/>
      </c>
      <c r="EM57" s="4" t="str">
        <f>IF('Gene Table'!$D57="copy number",M57,"")</f>
        <v/>
      </c>
      <c r="EN57" s="4" t="str">
        <f>IF('Gene Table'!$D57="copy number",N57,"")</f>
        <v/>
      </c>
      <c r="EO57" s="4" t="str">
        <f>IF('Gene Table'!$D57="copy number",O57,"")</f>
        <v/>
      </c>
      <c r="EQ57" s="4" t="s">
        <v>112</v>
      </c>
      <c r="ER57" s="4" t="str">
        <f>IF('Gene Table'!$D57="copy number",R57,"")</f>
        <v/>
      </c>
      <c r="ES57" s="4" t="str">
        <f>IF('Gene Table'!$D57="copy number",S57,"")</f>
        <v/>
      </c>
      <c r="ET57" s="4" t="str">
        <f>IF('Gene Table'!$D57="copy number",T57,"")</f>
        <v/>
      </c>
      <c r="EU57" s="4" t="str">
        <f>IF('Gene Table'!$D57="copy number",U57,"")</f>
        <v/>
      </c>
      <c r="EV57" s="4" t="str">
        <f>IF('Gene Table'!$D57="copy number",V57,"")</f>
        <v/>
      </c>
      <c r="EW57" s="4" t="str">
        <f>IF('Gene Table'!$D57="copy number",W57,"")</f>
        <v/>
      </c>
      <c r="EX57" s="4" t="str">
        <f>IF('Gene Table'!$D57="copy number",X57,"")</f>
        <v/>
      </c>
      <c r="EY57" s="4" t="str">
        <f>IF('Gene Table'!$D57="copy number",Y57,"")</f>
        <v/>
      </c>
      <c r="EZ57" s="4" t="str">
        <f>IF('Gene Table'!$D57="copy number",Z57,"")</f>
        <v/>
      </c>
      <c r="FA57" s="4" t="str">
        <f>IF('Gene Table'!$D57="copy number",AA57,"")</f>
        <v/>
      </c>
      <c r="FB57" s="4" t="str">
        <f>IF('Gene Table'!$D57="copy number",AB57,"")</f>
        <v/>
      </c>
      <c r="FC57" s="4" t="str">
        <f>IF('Gene Table'!$D57="copy number",AC57,"")</f>
        <v/>
      </c>
      <c r="FE57" s="4" t="s">
        <v>112</v>
      </c>
      <c r="FF57" s="4" t="str">
        <f>IF('Gene Table'!$C57="SMPC",D57,"")</f>
        <v/>
      </c>
      <c r="FG57" s="4" t="str">
        <f>IF('Gene Table'!$C57="SMPC",E57,"")</f>
        <v/>
      </c>
      <c r="FH57" s="4" t="str">
        <f>IF('Gene Table'!$C57="SMPC",F57,"")</f>
        <v/>
      </c>
      <c r="FI57" s="4" t="str">
        <f>IF('Gene Table'!$C57="SMPC",G57,"")</f>
        <v/>
      </c>
      <c r="FJ57" s="4" t="str">
        <f>IF('Gene Table'!$C57="SMPC",H57,"")</f>
        <v/>
      </c>
      <c r="FK57" s="4" t="str">
        <f>IF('Gene Table'!$C57="SMPC",I57,"")</f>
        <v/>
      </c>
      <c r="FL57" s="4" t="str">
        <f>IF('Gene Table'!$C57="SMPC",J57,"")</f>
        <v/>
      </c>
      <c r="FM57" s="4" t="str">
        <f>IF('Gene Table'!$C57="SMPC",K57,"")</f>
        <v/>
      </c>
      <c r="FN57" s="4" t="str">
        <f>IF('Gene Table'!$C57="SMPC",L57,"")</f>
        <v/>
      </c>
      <c r="FO57" s="4" t="str">
        <f>IF('Gene Table'!$C57="SMPC",M57,"")</f>
        <v/>
      </c>
      <c r="FP57" s="4" t="str">
        <f>IF('Gene Table'!$C57="SMPC",N57,"")</f>
        <v/>
      </c>
      <c r="FQ57" s="4" t="str">
        <f>IF('Gene Table'!$C57="SMPC",O57,"")</f>
        <v/>
      </c>
      <c r="FS57" s="4" t="s">
        <v>112</v>
      </c>
      <c r="FT57" s="4" t="str">
        <f>IF('Gene Table'!$C57="SMPC",R57,"")</f>
        <v/>
      </c>
      <c r="FU57" s="4" t="str">
        <f>IF('Gene Table'!$C57="SMPC",S57,"")</f>
        <v/>
      </c>
      <c r="FV57" s="4" t="str">
        <f>IF('Gene Table'!$C57="SMPC",T57,"")</f>
        <v/>
      </c>
      <c r="FW57" s="4" t="str">
        <f>IF('Gene Table'!$C57="SMPC",U57,"")</f>
        <v/>
      </c>
      <c r="FX57" s="4" t="str">
        <f>IF('Gene Table'!$C57="SMPC",V57,"")</f>
        <v/>
      </c>
      <c r="FY57" s="4" t="str">
        <f>IF('Gene Table'!$C57="SMPC",W57,"")</f>
        <v/>
      </c>
      <c r="FZ57" s="4" t="str">
        <f>IF('Gene Table'!$C57="SMPC",X57,"")</f>
        <v/>
      </c>
      <c r="GA57" s="4" t="str">
        <f>IF('Gene Table'!$C57="SMPC",Y57,"")</f>
        <v/>
      </c>
      <c r="GB57" s="4" t="str">
        <f>IF('Gene Table'!$C57="SMPC",Z57,"")</f>
        <v/>
      </c>
      <c r="GC57" s="4" t="str">
        <f>IF('Gene Table'!$C57="SMPC",AA57,"")</f>
        <v/>
      </c>
      <c r="GD57" s="4" t="str">
        <f>IF('Gene Table'!$C57="SMPC",AB57,"")</f>
        <v/>
      </c>
      <c r="GE57" s="4" t="str">
        <f>IF('Gene Table'!$C57="SMPC",AC57,"")</f>
        <v/>
      </c>
    </row>
    <row r="58" spans="1:187" ht="15" customHeight="1" x14ac:dyDescent="0.25">
      <c r="A58" s="4" t="str">
        <f>'Gene Table'!C58&amp;":"&amp;'Gene Table'!D58</f>
        <v>APC:c.4660_4661insA</v>
      </c>
      <c r="B58" s="4">
        <f>IF('Gene Table'!$G$5="NO",IF(ISNUMBER(MATCH('Gene Table'!E58,'Array Content'!$M$2:$M$941,0)),VLOOKUP('Gene Table'!E58,'Array Content'!$M$2:$O$941,2,FALSE),35),IF('Gene Table'!$G$5="YES",IF(ISNUMBER(MATCH('Gene Table'!E58,'Array Content'!$M$2:$M$941,0)),VLOOKUP('Gene Table'!E58,'Array Content'!$M$2:$O$941,3,FALSE),35),"OOPS"))</f>
        <v>37</v>
      </c>
      <c r="C58" s="4" t="s">
        <v>115</v>
      </c>
      <c r="D58" s="29">
        <f>IF('Control Sample Data'!D57="","",IF(SUM('Control Sample Data'!D$2:D$97)&gt;10,IF(AND(ISNUMBER('Control Sample Data'!D57),'Control Sample Data'!D57&lt;$B58, 'Control Sample Data'!D57&gt;0),'Control Sample Data'!D57,$B58),""))</f>
        <v>35</v>
      </c>
      <c r="E58" s="29">
        <f>IF('Control Sample Data'!E57="","",IF(SUM('Control Sample Data'!E$2:E$97)&gt;10,IF(AND(ISNUMBER('Control Sample Data'!E57),'Control Sample Data'!E57&lt;$B58, 'Control Sample Data'!E57&gt;0),'Control Sample Data'!E57,$B58),""))</f>
        <v>35</v>
      </c>
      <c r="F58" s="29" t="str">
        <f>IF('Control Sample Data'!F57="","",IF(SUM('Control Sample Data'!F$2:F$97)&gt;10,IF(AND(ISNUMBER('Control Sample Data'!F57),'Control Sample Data'!F57&lt;$B58, 'Control Sample Data'!F57&gt;0),'Control Sample Data'!F57,$B58),""))</f>
        <v/>
      </c>
      <c r="G58" s="29" t="str">
        <f>IF('Control Sample Data'!G57="","",IF(SUM('Control Sample Data'!G$2:G$97)&gt;10,IF(AND(ISNUMBER('Control Sample Data'!G57),'Control Sample Data'!G57&lt;$B58, 'Control Sample Data'!G57&gt;0),'Control Sample Data'!G57,$B58),""))</f>
        <v/>
      </c>
      <c r="H58" s="29" t="str">
        <f>IF('Control Sample Data'!H57="","",IF(SUM('Control Sample Data'!H$2:H$97)&gt;10,IF(AND(ISNUMBER('Control Sample Data'!H57),'Control Sample Data'!H57&lt;$B58, 'Control Sample Data'!H57&gt;0),'Control Sample Data'!H57,$B58),""))</f>
        <v/>
      </c>
      <c r="I58" s="29" t="str">
        <f>IF('Control Sample Data'!I57="","",IF(SUM('Control Sample Data'!I$2:I$97)&gt;10,IF(AND(ISNUMBER('Control Sample Data'!I57),'Control Sample Data'!I57&lt;$B58, 'Control Sample Data'!I57&gt;0),'Control Sample Data'!I57,$B58),""))</f>
        <v/>
      </c>
      <c r="J58" s="29" t="str">
        <f>IF('Control Sample Data'!J57="","",IF(SUM('Control Sample Data'!J$2:J$97)&gt;10,IF(AND(ISNUMBER('Control Sample Data'!J57),'Control Sample Data'!J57&lt;$B58, 'Control Sample Data'!J57&gt;0),'Control Sample Data'!J57,$B58),""))</f>
        <v/>
      </c>
      <c r="K58" s="29" t="str">
        <f>IF('Control Sample Data'!K57="","",IF(SUM('Control Sample Data'!K$2:K$97)&gt;10,IF(AND(ISNUMBER('Control Sample Data'!K57),'Control Sample Data'!K57&lt;$B58, 'Control Sample Data'!K57&gt;0),'Control Sample Data'!K57,$B58),""))</f>
        <v/>
      </c>
      <c r="L58" s="29" t="str">
        <f>IF('Control Sample Data'!L57="","",IF(SUM('Control Sample Data'!L$2:L$97)&gt;10,IF(AND(ISNUMBER('Control Sample Data'!L57),'Control Sample Data'!L57&lt;$B58, 'Control Sample Data'!L57&gt;0),'Control Sample Data'!L57,$B58),""))</f>
        <v/>
      </c>
      <c r="M58" s="29" t="str">
        <f>IF('Control Sample Data'!M57="","",IF(SUM('Control Sample Data'!M$2:M$97)&gt;10,IF(AND(ISNUMBER('Control Sample Data'!M57),'Control Sample Data'!M57&lt;$B58, 'Control Sample Data'!M57&gt;0),'Control Sample Data'!M57,$B58),""))</f>
        <v/>
      </c>
      <c r="N58" s="29" t="str">
        <f>IF('Control Sample Data'!N57="","",IF(SUM('Control Sample Data'!N$2:N$97)&gt;10,IF(AND(ISNUMBER('Control Sample Data'!N57),'Control Sample Data'!N57&lt;$B58, 'Control Sample Data'!N57&gt;0),'Control Sample Data'!N57,$B58),""))</f>
        <v/>
      </c>
      <c r="O58" s="29" t="str">
        <f>IF('Control Sample Data'!O57="","",IF(SUM('Control Sample Data'!O$2:O$97)&gt;10,IF(AND(ISNUMBER('Control Sample Data'!O57),'Control Sample Data'!O57&lt;$B58, 'Control Sample Data'!O57&gt;0),'Control Sample Data'!O57,$B58),""))</f>
        <v/>
      </c>
      <c r="Q58" s="4" t="s">
        <v>115</v>
      </c>
      <c r="R58" s="29">
        <f>IF('Test Sample Data'!D57="","",IF(SUM('Test Sample Data'!D$2:D$97)&gt;10,IF(AND(ISNUMBER('Test Sample Data'!D57),'Test Sample Data'!D57&lt;$B58, 'Test Sample Data'!D57&gt;0),'Test Sample Data'!D57,$B58),""))</f>
        <v>35</v>
      </c>
      <c r="S58" s="29">
        <f>IF('Test Sample Data'!E57="","",IF(SUM('Test Sample Data'!E$2:E$97)&gt;10,IF(AND(ISNUMBER('Test Sample Data'!E57),'Test Sample Data'!E57&lt;$B58, 'Test Sample Data'!E57&gt;0),'Test Sample Data'!E57,$B58),""))</f>
        <v>35</v>
      </c>
      <c r="T58" s="29" t="str">
        <f>IF('Test Sample Data'!F57="","",IF(SUM('Test Sample Data'!F$2:F$97)&gt;10,IF(AND(ISNUMBER('Test Sample Data'!F57),'Test Sample Data'!F57&lt;$B58, 'Test Sample Data'!F57&gt;0),'Test Sample Data'!F57,$B58),""))</f>
        <v/>
      </c>
      <c r="U58" s="29" t="str">
        <f>IF('Test Sample Data'!G57="","",IF(SUM('Test Sample Data'!G$2:G$97)&gt;10,IF(AND(ISNUMBER('Test Sample Data'!G57),'Test Sample Data'!G57&lt;$B58, 'Test Sample Data'!G57&gt;0),'Test Sample Data'!G57,$B58),""))</f>
        <v/>
      </c>
      <c r="V58" s="29" t="str">
        <f>IF('Test Sample Data'!H57="","",IF(SUM('Test Sample Data'!H$2:H$97)&gt;10,IF(AND(ISNUMBER('Test Sample Data'!H57),'Test Sample Data'!H57&lt;$B58, 'Test Sample Data'!H57&gt;0),'Test Sample Data'!H57,$B58),""))</f>
        <v/>
      </c>
      <c r="W58" s="29" t="str">
        <f>IF('Test Sample Data'!I57="","",IF(SUM('Test Sample Data'!I$2:I$97)&gt;10,IF(AND(ISNUMBER('Test Sample Data'!I57),'Test Sample Data'!I57&lt;$B58, 'Test Sample Data'!I57&gt;0),'Test Sample Data'!I57,$B58),""))</f>
        <v/>
      </c>
      <c r="X58" s="29" t="str">
        <f>IF('Test Sample Data'!J57="","",IF(SUM('Test Sample Data'!J$2:J$97)&gt;10,IF(AND(ISNUMBER('Test Sample Data'!J57),'Test Sample Data'!J57&lt;$B58, 'Test Sample Data'!J57&gt;0),'Test Sample Data'!J57,$B58),""))</f>
        <v/>
      </c>
      <c r="Y58" s="29" t="str">
        <f>IF('Test Sample Data'!K57="","",IF(SUM('Test Sample Data'!K$2:K$97)&gt;10,IF(AND(ISNUMBER('Test Sample Data'!K57),'Test Sample Data'!K57&lt;$B58, 'Test Sample Data'!K57&gt;0),'Test Sample Data'!K57,$B58),""))</f>
        <v/>
      </c>
      <c r="Z58" s="29" t="str">
        <f>IF('Test Sample Data'!L57="","",IF(SUM('Test Sample Data'!L$2:L$97)&gt;10,IF(AND(ISNUMBER('Test Sample Data'!L57),'Test Sample Data'!L57&lt;$B58, 'Test Sample Data'!L57&gt;0),'Test Sample Data'!L57,$B58),""))</f>
        <v/>
      </c>
      <c r="AA58" s="29" t="str">
        <f>IF('Test Sample Data'!M57="","",IF(SUM('Test Sample Data'!M$2:M$97)&gt;10,IF(AND(ISNUMBER('Test Sample Data'!M57),'Test Sample Data'!M57&lt;$B58, 'Test Sample Data'!M57&gt;0),'Test Sample Data'!M57,$B58),""))</f>
        <v/>
      </c>
      <c r="AB58" s="29" t="str">
        <f>IF('Test Sample Data'!N57="","",IF(SUM('Test Sample Data'!N$2:N$97)&gt;10,IF(AND(ISNUMBER('Test Sample Data'!N57),'Test Sample Data'!N57&lt;$B58, 'Test Sample Data'!N57&gt;0),'Test Sample Data'!N57,$B58),""))</f>
        <v/>
      </c>
      <c r="AC58" s="29" t="str">
        <f>IF('Test Sample Data'!O57="","",IF(SUM('Test Sample Data'!O$2:O$97)&gt;10,IF(AND(ISNUMBER('Test Sample Data'!O57),'Test Sample Data'!O57&lt;$B58, 'Test Sample Data'!O57&gt;0),'Test Sample Data'!O57,$B58),""))</f>
        <v/>
      </c>
      <c r="AE58" s="4" t="s">
        <v>115</v>
      </c>
      <c r="AF58" s="4">
        <f t="shared" si="3"/>
        <v>9</v>
      </c>
      <c r="AG58" s="4">
        <f t="shared" si="4"/>
        <v>9</v>
      </c>
      <c r="AH58" s="4" t="str">
        <f t="shared" si="5"/>
        <v/>
      </c>
      <c r="AI58" s="4" t="str">
        <f t="shared" si="6"/>
        <v/>
      </c>
      <c r="AJ58" s="4" t="str">
        <f t="shared" si="7"/>
        <v/>
      </c>
      <c r="AK58" s="4" t="str">
        <f t="shared" si="8"/>
        <v/>
      </c>
      <c r="AL58" s="4" t="str">
        <f t="shared" si="9"/>
        <v/>
      </c>
      <c r="AM58" s="4" t="str">
        <f t="shared" si="10"/>
        <v/>
      </c>
      <c r="AN58" s="4" t="str">
        <f t="shared" si="11"/>
        <v/>
      </c>
      <c r="AO58" s="4" t="str">
        <f t="shared" si="12"/>
        <v/>
      </c>
      <c r="AP58" s="4" t="str">
        <f t="shared" si="13"/>
        <v/>
      </c>
      <c r="AQ58" s="4" t="str">
        <f t="shared" si="14"/>
        <v/>
      </c>
      <c r="AR58" s="4">
        <f t="shared" si="15"/>
        <v>0</v>
      </c>
      <c r="AS58" s="4">
        <f t="shared" si="16"/>
        <v>9</v>
      </c>
      <c r="AU58" s="4" t="s">
        <v>115</v>
      </c>
      <c r="AV58" s="4">
        <f t="shared" si="17"/>
        <v>8.4699999999999989</v>
      </c>
      <c r="AW58" s="4">
        <f t="shared" si="18"/>
        <v>9</v>
      </c>
      <c r="AX58" s="4" t="str">
        <f t="shared" si="19"/>
        <v/>
      </c>
      <c r="AY58" s="4" t="str">
        <f t="shared" si="20"/>
        <v/>
      </c>
      <c r="AZ58" s="4" t="str">
        <f t="shared" si="21"/>
        <v/>
      </c>
      <c r="BA58" s="4" t="str">
        <f t="shared" si="22"/>
        <v/>
      </c>
      <c r="BB58" s="4" t="str">
        <f t="shared" si="23"/>
        <v/>
      </c>
      <c r="BC58" s="4" t="str">
        <f t="shared" si="24"/>
        <v/>
      </c>
      <c r="BD58" s="4" t="str">
        <f t="shared" si="25"/>
        <v/>
      </c>
      <c r="BE58" s="4" t="str">
        <f t="shared" si="26"/>
        <v/>
      </c>
      <c r="BF58" s="4" t="str">
        <f t="shared" si="27"/>
        <v/>
      </c>
      <c r="BG58" s="4" t="str">
        <f t="shared" si="28"/>
        <v/>
      </c>
      <c r="BI58" s="4" t="s">
        <v>115</v>
      </c>
      <c r="BJ58" s="4">
        <f t="shared" si="29"/>
        <v>8.4699999999999989</v>
      </c>
      <c r="BK58" s="4">
        <f t="shared" si="30"/>
        <v>9</v>
      </c>
      <c r="BL58" s="4" t="str">
        <f t="shared" si="31"/>
        <v/>
      </c>
      <c r="BM58" s="4" t="str">
        <f t="shared" si="32"/>
        <v/>
      </c>
      <c r="BN58" s="4" t="str">
        <f t="shared" si="33"/>
        <v/>
      </c>
      <c r="BO58" s="4" t="str">
        <f t="shared" si="34"/>
        <v/>
      </c>
      <c r="BP58" s="4" t="str">
        <f t="shared" si="35"/>
        <v/>
      </c>
      <c r="BQ58" s="4" t="str">
        <f t="shared" si="36"/>
        <v/>
      </c>
      <c r="BR58" s="4" t="str">
        <f t="shared" si="37"/>
        <v/>
      </c>
      <c r="BS58" s="4" t="str">
        <f t="shared" si="38"/>
        <v/>
      </c>
      <c r="BT58" s="4" t="str">
        <f t="shared" si="39"/>
        <v/>
      </c>
      <c r="BU58" s="4" t="str">
        <f t="shared" si="40"/>
        <v/>
      </c>
      <c r="BV58" s="4">
        <f t="shared" si="41"/>
        <v>1.1200000000000001</v>
      </c>
      <c r="BW58" s="4">
        <f t="shared" si="42"/>
        <v>8.74</v>
      </c>
      <c r="BY58" s="4" t="s">
        <v>115</v>
      </c>
      <c r="BZ58" s="4">
        <f t="shared" si="43"/>
        <v>-0.27000000000000135</v>
      </c>
      <c r="CA58" s="4">
        <f t="shared" si="44"/>
        <v>0.25999999999999979</v>
      </c>
      <c r="CB58" s="4" t="str">
        <f t="shared" si="45"/>
        <v/>
      </c>
      <c r="CC58" s="4" t="str">
        <f t="shared" si="46"/>
        <v/>
      </c>
      <c r="CD58" s="4" t="str">
        <f t="shared" si="47"/>
        <v/>
      </c>
      <c r="CE58" s="4" t="str">
        <f t="shared" si="48"/>
        <v/>
      </c>
      <c r="CF58" s="4" t="str">
        <f t="shared" si="49"/>
        <v/>
      </c>
      <c r="CG58" s="4" t="str">
        <f t="shared" si="50"/>
        <v/>
      </c>
      <c r="CH58" s="4" t="str">
        <f t="shared" si="51"/>
        <v/>
      </c>
      <c r="CI58" s="4" t="str">
        <f t="shared" si="52"/>
        <v/>
      </c>
      <c r="CJ58" s="4" t="str">
        <f t="shared" si="53"/>
        <v/>
      </c>
      <c r="CK58" s="4" t="str">
        <f t="shared" si="54"/>
        <v/>
      </c>
      <c r="CM58" s="4" t="s">
        <v>115</v>
      </c>
      <c r="CN58" s="4" t="str">
        <f>IF(ISNUMBER(BZ58), IF($BV58&gt;VLOOKUP('Gene Table'!$G$2,'Array Content'!$A$2:$B$3,2,FALSE),IF(BZ58&lt;-$BV58,"mutant","WT"),IF(BZ58&lt;-VLOOKUP('Gene Table'!$G$2,'Array Content'!$A$2:$B$3,2,FALSE),"Mutant","WT")),"")</f>
        <v>WT</v>
      </c>
      <c r="CO58" s="4" t="str">
        <f>IF(ISNUMBER(CA58), IF($BV58&gt;VLOOKUP('Gene Table'!$G$2,'Array Content'!$A$2:$B$3,2,FALSE),IF(CA58&lt;-$BV58,"mutant","WT"),IF(CA58&lt;-VLOOKUP('Gene Table'!$G$2,'Array Content'!$A$2:$B$3,2,FALSE),"Mutant","WT")),"")</f>
        <v>WT</v>
      </c>
      <c r="CP58" s="4" t="str">
        <f>IF(ISNUMBER(CB58), IF($BV58&gt;VLOOKUP('Gene Table'!$G$2,'Array Content'!$A$2:$B$3,2,FALSE),IF(CB58&lt;-$BV58,"mutant","WT"),IF(CB58&lt;-VLOOKUP('Gene Table'!$G$2,'Array Content'!$A$2:$B$3,2,FALSE),"Mutant","WT")),"")</f>
        <v/>
      </c>
      <c r="CQ58" s="4" t="str">
        <f>IF(ISNUMBER(CC58), IF($BV58&gt;VLOOKUP('Gene Table'!$G$2,'Array Content'!$A$2:$B$3,2,FALSE),IF(CC58&lt;-$BV58,"mutant","WT"),IF(CC58&lt;-VLOOKUP('Gene Table'!$G$2,'Array Content'!$A$2:$B$3,2,FALSE),"Mutant","WT")),"")</f>
        <v/>
      </c>
      <c r="CR58" s="4" t="str">
        <f>IF(ISNUMBER(CD58), IF($BV58&gt;VLOOKUP('Gene Table'!$G$2,'Array Content'!$A$2:$B$3,2,FALSE),IF(CD58&lt;-$BV58,"mutant","WT"),IF(CD58&lt;-VLOOKUP('Gene Table'!$G$2,'Array Content'!$A$2:$B$3,2,FALSE),"Mutant","WT")),"")</f>
        <v/>
      </c>
      <c r="CS58" s="4" t="str">
        <f>IF(ISNUMBER(CE58), IF($BV58&gt;VLOOKUP('Gene Table'!$G$2,'Array Content'!$A$2:$B$3,2,FALSE),IF(CE58&lt;-$BV58,"mutant","WT"),IF(CE58&lt;-VLOOKUP('Gene Table'!$G$2,'Array Content'!$A$2:$B$3,2,FALSE),"Mutant","WT")),"")</f>
        <v/>
      </c>
      <c r="CT58" s="4" t="str">
        <f>IF(ISNUMBER(CF58), IF($BV58&gt;VLOOKUP('Gene Table'!$G$2,'Array Content'!$A$2:$B$3,2,FALSE),IF(CF58&lt;-$BV58,"mutant","WT"),IF(CF58&lt;-VLOOKUP('Gene Table'!$G$2,'Array Content'!$A$2:$B$3,2,FALSE),"Mutant","WT")),"")</f>
        <v/>
      </c>
      <c r="CU58" s="4" t="str">
        <f>IF(ISNUMBER(CG58), IF($BV58&gt;VLOOKUP('Gene Table'!$G$2,'Array Content'!$A$2:$B$3,2,FALSE),IF(CG58&lt;-$BV58,"mutant","WT"),IF(CG58&lt;-VLOOKUP('Gene Table'!$G$2,'Array Content'!$A$2:$B$3,2,FALSE),"Mutant","WT")),"")</f>
        <v/>
      </c>
      <c r="CV58" s="4" t="str">
        <f>IF(ISNUMBER(CH58), IF($BV58&gt;VLOOKUP('Gene Table'!$G$2,'Array Content'!$A$2:$B$3,2,FALSE),IF(CH58&lt;-$BV58,"mutant","WT"),IF(CH58&lt;-VLOOKUP('Gene Table'!$G$2,'Array Content'!$A$2:$B$3,2,FALSE),"Mutant","WT")),"")</f>
        <v/>
      </c>
      <c r="CW58" s="4" t="str">
        <f>IF(ISNUMBER(CI58), IF($BV58&gt;VLOOKUP('Gene Table'!$G$2,'Array Content'!$A$2:$B$3,2,FALSE),IF(CI58&lt;-$BV58,"mutant","WT"),IF(CI58&lt;-VLOOKUP('Gene Table'!$G$2,'Array Content'!$A$2:$B$3,2,FALSE),"Mutant","WT")),"")</f>
        <v/>
      </c>
      <c r="CX58" s="4" t="str">
        <f>IF(ISNUMBER(CJ58), IF($BV58&gt;VLOOKUP('Gene Table'!$G$2,'Array Content'!$A$2:$B$3,2,FALSE),IF(CJ58&lt;-$BV58,"mutant","WT"),IF(CJ58&lt;-VLOOKUP('Gene Table'!$G$2,'Array Content'!$A$2:$B$3,2,FALSE),"Mutant","WT")),"")</f>
        <v/>
      </c>
      <c r="CY58" s="4" t="str">
        <f>IF(ISNUMBER(CK58), IF($BV58&gt;VLOOKUP('Gene Table'!$G$2,'Array Content'!$A$2:$B$3,2,FALSE),IF(CK58&lt;-$BV58,"mutant","WT"),IF(CK58&lt;-VLOOKUP('Gene Table'!$G$2,'Array Content'!$A$2:$B$3,2,FALSE),"Mutant","WT")),"")</f>
        <v/>
      </c>
      <c r="DA58" s="4" t="s">
        <v>115</v>
      </c>
      <c r="DB58" s="4">
        <f t="shared" si="55"/>
        <v>-0.53000000000000114</v>
      </c>
      <c r="DC58" s="4">
        <f t="shared" si="56"/>
        <v>0</v>
      </c>
      <c r="DD58" s="4" t="str">
        <f t="shared" si="57"/>
        <v/>
      </c>
      <c r="DE58" s="4" t="str">
        <f t="shared" si="58"/>
        <v/>
      </c>
      <c r="DF58" s="4" t="str">
        <f t="shared" si="59"/>
        <v/>
      </c>
      <c r="DG58" s="4" t="str">
        <f t="shared" si="60"/>
        <v/>
      </c>
      <c r="DH58" s="4" t="str">
        <f t="shared" si="61"/>
        <v/>
      </c>
      <c r="DI58" s="4" t="str">
        <f t="shared" si="62"/>
        <v/>
      </c>
      <c r="DJ58" s="4" t="str">
        <f t="shared" si="63"/>
        <v/>
      </c>
      <c r="DK58" s="4" t="str">
        <f t="shared" si="64"/>
        <v/>
      </c>
      <c r="DL58" s="4" t="str">
        <f t="shared" si="65"/>
        <v/>
      </c>
      <c r="DM58" s="4" t="str">
        <f t="shared" si="66"/>
        <v/>
      </c>
      <c r="DO58" s="4" t="s">
        <v>115</v>
      </c>
      <c r="DP58" s="4" t="str">
        <f>IF(ISNUMBER(DB58), IF($AR58&gt;VLOOKUP('Gene Table'!$G$2,'Array Content'!$A$2:$B$3,2,FALSE),IF(DB58&lt;-$AR58,"mutant","WT"),IF(DB58&lt;-VLOOKUP('Gene Table'!$G$2,'Array Content'!$A$2:$B$3,2,FALSE),"Mutant","WT")),"")</f>
        <v>WT</v>
      </c>
      <c r="DQ58" s="4" t="str">
        <f>IF(ISNUMBER(DC58), IF($AR58&gt;VLOOKUP('Gene Table'!$G$2,'Array Content'!$A$2:$B$3,2,FALSE),IF(DC58&lt;-$AR58,"mutant","WT"),IF(DC58&lt;-VLOOKUP('Gene Table'!$G$2,'Array Content'!$A$2:$B$3,2,FALSE),"Mutant","WT")),"")</f>
        <v>WT</v>
      </c>
      <c r="DR58" s="4" t="str">
        <f>IF(ISNUMBER(DD58), IF($AR58&gt;VLOOKUP('Gene Table'!$G$2,'Array Content'!$A$2:$B$3,2,FALSE),IF(DD58&lt;-$AR58,"mutant","WT"),IF(DD58&lt;-VLOOKUP('Gene Table'!$G$2,'Array Content'!$A$2:$B$3,2,FALSE),"Mutant","WT")),"")</f>
        <v/>
      </c>
      <c r="DS58" s="4" t="str">
        <f>IF(ISNUMBER(DE58), IF($AR58&gt;VLOOKUP('Gene Table'!$G$2,'Array Content'!$A$2:$B$3,2,FALSE),IF(DE58&lt;-$AR58,"mutant","WT"),IF(DE58&lt;-VLOOKUP('Gene Table'!$G$2,'Array Content'!$A$2:$B$3,2,FALSE),"Mutant","WT")),"")</f>
        <v/>
      </c>
      <c r="DT58" s="4" t="str">
        <f>IF(ISNUMBER(DF58), IF($AR58&gt;VLOOKUP('Gene Table'!$G$2,'Array Content'!$A$2:$B$3,2,FALSE),IF(DF58&lt;-$AR58,"mutant","WT"),IF(DF58&lt;-VLOOKUP('Gene Table'!$G$2,'Array Content'!$A$2:$B$3,2,FALSE),"Mutant","WT")),"")</f>
        <v/>
      </c>
      <c r="DU58" s="4" t="str">
        <f>IF(ISNUMBER(DG58), IF($AR58&gt;VLOOKUP('Gene Table'!$G$2,'Array Content'!$A$2:$B$3,2,FALSE),IF(DG58&lt;-$AR58,"mutant","WT"),IF(DG58&lt;-VLOOKUP('Gene Table'!$G$2,'Array Content'!$A$2:$B$3,2,FALSE),"Mutant","WT")),"")</f>
        <v/>
      </c>
      <c r="DV58" s="4" t="str">
        <f>IF(ISNUMBER(DH58), IF($AR58&gt;VLOOKUP('Gene Table'!$G$2,'Array Content'!$A$2:$B$3,2,FALSE),IF(DH58&lt;-$AR58,"mutant","WT"),IF(DH58&lt;-VLOOKUP('Gene Table'!$G$2,'Array Content'!$A$2:$B$3,2,FALSE),"Mutant","WT")),"")</f>
        <v/>
      </c>
      <c r="DW58" s="4" t="str">
        <f>IF(ISNUMBER(DI58), IF($AR58&gt;VLOOKUP('Gene Table'!$G$2,'Array Content'!$A$2:$B$3,2,FALSE),IF(DI58&lt;-$AR58,"mutant","WT"),IF(DI58&lt;-VLOOKUP('Gene Table'!$G$2,'Array Content'!$A$2:$B$3,2,FALSE),"Mutant","WT")),"")</f>
        <v/>
      </c>
      <c r="DX58" s="4" t="str">
        <f>IF(ISNUMBER(DJ58), IF($AR58&gt;VLOOKUP('Gene Table'!$G$2,'Array Content'!$A$2:$B$3,2,FALSE),IF(DJ58&lt;-$AR58,"mutant","WT"),IF(DJ58&lt;-VLOOKUP('Gene Table'!$G$2,'Array Content'!$A$2:$B$3,2,FALSE),"Mutant","WT")),"")</f>
        <v/>
      </c>
      <c r="DY58" s="4" t="str">
        <f>IF(ISNUMBER(DK58), IF($AR58&gt;VLOOKUP('Gene Table'!$G$2,'Array Content'!$A$2:$B$3,2,FALSE),IF(DK58&lt;-$AR58,"mutant","WT"),IF(DK58&lt;-VLOOKUP('Gene Table'!$G$2,'Array Content'!$A$2:$B$3,2,FALSE),"Mutant","WT")),"")</f>
        <v/>
      </c>
      <c r="DZ58" s="4" t="str">
        <f>IF(ISNUMBER(DL58), IF($AR58&gt;VLOOKUP('Gene Table'!$G$2,'Array Content'!$A$2:$B$3,2,FALSE),IF(DL58&lt;-$AR58,"mutant","WT"),IF(DL58&lt;-VLOOKUP('Gene Table'!$G$2,'Array Content'!$A$2:$B$3,2,FALSE),"Mutant","WT")),"")</f>
        <v/>
      </c>
      <c r="EA58" s="4" t="str">
        <f>IF(ISNUMBER(DM58), IF($AR58&gt;VLOOKUP('Gene Table'!$G$2,'Array Content'!$A$2:$B$3,2,FALSE),IF(DM58&lt;-$AR58,"mutant","WT"),IF(DM58&lt;-VLOOKUP('Gene Table'!$G$2,'Array Content'!$A$2:$B$3,2,FALSE),"Mutant","WT")),"")</f>
        <v/>
      </c>
      <c r="EC58" s="4" t="s">
        <v>115</v>
      </c>
      <c r="ED58" s="4" t="str">
        <f>IF('Gene Table'!$D58="copy number",D58,"")</f>
        <v/>
      </c>
      <c r="EE58" s="4" t="str">
        <f>IF('Gene Table'!$D58="copy number",E58,"")</f>
        <v/>
      </c>
      <c r="EF58" s="4" t="str">
        <f>IF('Gene Table'!$D58="copy number",F58,"")</f>
        <v/>
      </c>
      <c r="EG58" s="4" t="str">
        <f>IF('Gene Table'!$D58="copy number",G58,"")</f>
        <v/>
      </c>
      <c r="EH58" s="4" t="str">
        <f>IF('Gene Table'!$D58="copy number",H58,"")</f>
        <v/>
      </c>
      <c r="EI58" s="4" t="str">
        <f>IF('Gene Table'!$D58="copy number",I58,"")</f>
        <v/>
      </c>
      <c r="EJ58" s="4" t="str">
        <f>IF('Gene Table'!$D58="copy number",J58,"")</f>
        <v/>
      </c>
      <c r="EK58" s="4" t="str">
        <f>IF('Gene Table'!$D58="copy number",K58,"")</f>
        <v/>
      </c>
      <c r="EL58" s="4" t="str">
        <f>IF('Gene Table'!$D58="copy number",L58,"")</f>
        <v/>
      </c>
      <c r="EM58" s="4" t="str">
        <f>IF('Gene Table'!$D58="copy number",M58,"")</f>
        <v/>
      </c>
      <c r="EN58" s="4" t="str">
        <f>IF('Gene Table'!$D58="copy number",N58,"")</f>
        <v/>
      </c>
      <c r="EO58" s="4" t="str">
        <f>IF('Gene Table'!$D58="copy number",O58,"")</f>
        <v/>
      </c>
      <c r="EQ58" s="4" t="s">
        <v>115</v>
      </c>
      <c r="ER58" s="4" t="str">
        <f>IF('Gene Table'!$D58="copy number",R58,"")</f>
        <v/>
      </c>
      <c r="ES58" s="4" t="str">
        <f>IF('Gene Table'!$D58="copy number",S58,"")</f>
        <v/>
      </c>
      <c r="ET58" s="4" t="str">
        <f>IF('Gene Table'!$D58="copy number",T58,"")</f>
        <v/>
      </c>
      <c r="EU58" s="4" t="str">
        <f>IF('Gene Table'!$D58="copy number",U58,"")</f>
        <v/>
      </c>
      <c r="EV58" s="4" t="str">
        <f>IF('Gene Table'!$D58="copy number",V58,"")</f>
        <v/>
      </c>
      <c r="EW58" s="4" t="str">
        <f>IF('Gene Table'!$D58="copy number",W58,"")</f>
        <v/>
      </c>
      <c r="EX58" s="4" t="str">
        <f>IF('Gene Table'!$D58="copy number",X58,"")</f>
        <v/>
      </c>
      <c r="EY58" s="4" t="str">
        <f>IF('Gene Table'!$D58="copy number",Y58,"")</f>
        <v/>
      </c>
      <c r="EZ58" s="4" t="str">
        <f>IF('Gene Table'!$D58="copy number",Z58,"")</f>
        <v/>
      </c>
      <c r="FA58" s="4" t="str">
        <f>IF('Gene Table'!$D58="copy number",AA58,"")</f>
        <v/>
      </c>
      <c r="FB58" s="4" t="str">
        <f>IF('Gene Table'!$D58="copy number",AB58,"")</f>
        <v/>
      </c>
      <c r="FC58" s="4" t="str">
        <f>IF('Gene Table'!$D58="copy number",AC58,"")</f>
        <v/>
      </c>
      <c r="FE58" s="4" t="s">
        <v>115</v>
      </c>
      <c r="FF58" s="4" t="str">
        <f>IF('Gene Table'!$C58="SMPC",D58,"")</f>
        <v/>
      </c>
      <c r="FG58" s="4" t="str">
        <f>IF('Gene Table'!$C58="SMPC",E58,"")</f>
        <v/>
      </c>
      <c r="FH58" s="4" t="str">
        <f>IF('Gene Table'!$C58="SMPC",F58,"")</f>
        <v/>
      </c>
      <c r="FI58" s="4" t="str">
        <f>IF('Gene Table'!$C58="SMPC",G58,"")</f>
        <v/>
      </c>
      <c r="FJ58" s="4" t="str">
        <f>IF('Gene Table'!$C58="SMPC",H58,"")</f>
        <v/>
      </c>
      <c r="FK58" s="4" t="str">
        <f>IF('Gene Table'!$C58="SMPC",I58,"")</f>
        <v/>
      </c>
      <c r="FL58" s="4" t="str">
        <f>IF('Gene Table'!$C58="SMPC",J58,"")</f>
        <v/>
      </c>
      <c r="FM58" s="4" t="str">
        <f>IF('Gene Table'!$C58="SMPC",K58,"")</f>
        <v/>
      </c>
      <c r="FN58" s="4" t="str">
        <f>IF('Gene Table'!$C58="SMPC",L58,"")</f>
        <v/>
      </c>
      <c r="FO58" s="4" t="str">
        <f>IF('Gene Table'!$C58="SMPC",M58,"")</f>
        <v/>
      </c>
      <c r="FP58" s="4" t="str">
        <f>IF('Gene Table'!$C58="SMPC",N58,"")</f>
        <v/>
      </c>
      <c r="FQ58" s="4" t="str">
        <f>IF('Gene Table'!$C58="SMPC",O58,"")</f>
        <v/>
      </c>
      <c r="FS58" s="4" t="s">
        <v>115</v>
      </c>
      <c r="FT58" s="4" t="str">
        <f>IF('Gene Table'!$C58="SMPC",R58,"")</f>
        <v/>
      </c>
      <c r="FU58" s="4" t="str">
        <f>IF('Gene Table'!$C58="SMPC",S58,"")</f>
        <v/>
      </c>
      <c r="FV58" s="4" t="str">
        <f>IF('Gene Table'!$C58="SMPC",T58,"")</f>
        <v/>
      </c>
      <c r="FW58" s="4" t="str">
        <f>IF('Gene Table'!$C58="SMPC",U58,"")</f>
        <v/>
      </c>
      <c r="FX58" s="4" t="str">
        <f>IF('Gene Table'!$C58="SMPC",V58,"")</f>
        <v/>
      </c>
      <c r="FY58" s="4" t="str">
        <f>IF('Gene Table'!$C58="SMPC",W58,"")</f>
        <v/>
      </c>
      <c r="FZ58" s="4" t="str">
        <f>IF('Gene Table'!$C58="SMPC",X58,"")</f>
        <v/>
      </c>
      <c r="GA58" s="4" t="str">
        <f>IF('Gene Table'!$C58="SMPC",Y58,"")</f>
        <v/>
      </c>
      <c r="GB58" s="4" t="str">
        <f>IF('Gene Table'!$C58="SMPC",Z58,"")</f>
        <v/>
      </c>
      <c r="GC58" s="4" t="str">
        <f>IF('Gene Table'!$C58="SMPC",AA58,"")</f>
        <v/>
      </c>
      <c r="GD58" s="4" t="str">
        <f>IF('Gene Table'!$C58="SMPC",AB58,"")</f>
        <v/>
      </c>
      <c r="GE58" s="4" t="str">
        <f>IF('Gene Table'!$C58="SMPC",AC58,"")</f>
        <v/>
      </c>
    </row>
    <row r="59" spans="1:187" ht="15" customHeight="1" x14ac:dyDescent="0.25">
      <c r="A59" s="4" t="str">
        <f>'Gene Table'!C59&amp;":"&amp;'Gene Table'!D59</f>
        <v>APC:c.4666_4667insA</v>
      </c>
      <c r="B59" s="4">
        <f>IF('Gene Table'!$G$5="NO",IF(ISNUMBER(MATCH('Gene Table'!E59,'Array Content'!$M$2:$M$941,0)),VLOOKUP('Gene Table'!E59,'Array Content'!$M$2:$O$941,2,FALSE),35),IF('Gene Table'!$G$5="YES",IF(ISNUMBER(MATCH('Gene Table'!E59,'Array Content'!$M$2:$M$941,0)),VLOOKUP('Gene Table'!E59,'Array Content'!$M$2:$O$941,3,FALSE),35),"OOPS"))</f>
        <v>37</v>
      </c>
      <c r="C59" s="4" t="s">
        <v>118</v>
      </c>
      <c r="D59" s="29">
        <f>IF('Control Sample Data'!D58="","",IF(SUM('Control Sample Data'!D$2:D$97)&gt;10,IF(AND(ISNUMBER('Control Sample Data'!D58),'Control Sample Data'!D58&lt;$B59, 'Control Sample Data'!D58&gt;0),'Control Sample Data'!D58,$B59),""))</f>
        <v>35</v>
      </c>
      <c r="E59" s="29">
        <f>IF('Control Sample Data'!E58="","",IF(SUM('Control Sample Data'!E$2:E$97)&gt;10,IF(AND(ISNUMBER('Control Sample Data'!E58),'Control Sample Data'!E58&lt;$B59, 'Control Sample Data'!E58&gt;0),'Control Sample Data'!E58,$B59),""))</f>
        <v>35</v>
      </c>
      <c r="F59" s="29" t="str">
        <f>IF('Control Sample Data'!F58="","",IF(SUM('Control Sample Data'!F$2:F$97)&gt;10,IF(AND(ISNUMBER('Control Sample Data'!F58),'Control Sample Data'!F58&lt;$B59, 'Control Sample Data'!F58&gt;0),'Control Sample Data'!F58,$B59),""))</f>
        <v/>
      </c>
      <c r="G59" s="29" t="str">
        <f>IF('Control Sample Data'!G58="","",IF(SUM('Control Sample Data'!G$2:G$97)&gt;10,IF(AND(ISNUMBER('Control Sample Data'!G58),'Control Sample Data'!G58&lt;$B59, 'Control Sample Data'!G58&gt;0),'Control Sample Data'!G58,$B59),""))</f>
        <v/>
      </c>
      <c r="H59" s="29" t="str">
        <f>IF('Control Sample Data'!H58="","",IF(SUM('Control Sample Data'!H$2:H$97)&gt;10,IF(AND(ISNUMBER('Control Sample Data'!H58),'Control Sample Data'!H58&lt;$B59, 'Control Sample Data'!H58&gt;0),'Control Sample Data'!H58,$B59),""))</f>
        <v/>
      </c>
      <c r="I59" s="29" t="str">
        <f>IF('Control Sample Data'!I58="","",IF(SUM('Control Sample Data'!I$2:I$97)&gt;10,IF(AND(ISNUMBER('Control Sample Data'!I58),'Control Sample Data'!I58&lt;$B59, 'Control Sample Data'!I58&gt;0),'Control Sample Data'!I58,$B59),""))</f>
        <v/>
      </c>
      <c r="J59" s="29" t="str">
        <f>IF('Control Sample Data'!J58="","",IF(SUM('Control Sample Data'!J$2:J$97)&gt;10,IF(AND(ISNUMBER('Control Sample Data'!J58),'Control Sample Data'!J58&lt;$B59, 'Control Sample Data'!J58&gt;0),'Control Sample Data'!J58,$B59),""))</f>
        <v/>
      </c>
      <c r="K59" s="29" t="str">
        <f>IF('Control Sample Data'!K58="","",IF(SUM('Control Sample Data'!K$2:K$97)&gt;10,IF(AND(ISNUMBER('Control Sample Data'!K58),'Control Sample Data'!K58&lt;$B59, 'Control Sample Data'!K58&gt;0),'Control Sample Data'!K58,$B59),""))</f>
        <v/>
      </c>
      <c r="L59" s="29" t="str">
        <f>IF('Control Sample Data'!L58="","",IF(SUM('Control Sample Data'!L$2:L$97)&gt;10,IF(AND(ISNUMBER('Control Sample Data'!L58),'Control Sample Data'!L58&lt;$B59, 'Control Sample Data'!L58&gt;0),'Control Sample Data'!L58,$B59),""))</f>
        <v/>
      </c>
      <c r="M59" s="29" t="str">
        <f>IF('Control Sample Data'!M58="","",IF(SUM('Control Sample Data'!M$2:M$97)&gt;10,IF(AND(ISNUMBER('Control Sample Data'!M58),'Control Sample Data'!M58&lt;$B59, 'Control Sample Data'!M58&gt;0),'Control Sample Data'!M58,$B59),""))</f>
        <v/>
      </c>
      <c r="N59" s="29" t="str">
        <f>IF('Control Sample Data'!N58="","",IF(SUM('Control Sample Data'!N$2:N$97)&gt;10,IF(AND(ISNUMBER('Control Sample Data'!N58),'Control Sample Data'!N58&lt;$B59, 'Control Sample Data'!N58&gt;0),'Control Sample Data'!N58,$B59),""))</f>
        <v/>
      </c>
      <c r="O59" s="29" t="str">
        <f>IF('Control Sample Data'!O58="","",IF(SUM('Control Sample Data'!O$2:O$97)&gt;10,IF(AND(ISNUMBER('Control Sample Data'!O58),'Control Sample Data'!O58&lt;$B59, 'Control Sample Data'!O58&gt;0),'Control Sample Data'!O58,$B59),""))</f>
        <v/>
      </c>
      <c r="Q59" s="4" t="s">
        <v>118</v>
      </c>
      <c r="R59" s="29">
        <f>IF('Test Sample Data'!D58="","",IF(SUM('Test Sample Data'!D$2:D$97)&gt;10,IF(AND(ISNUMBER('Test Sample Data'!D58),'Test Sample Data'!D58&lt;$B59, 'Test Sample Data'!D58&gt;0),'Test Sample Data'!D58,$B59),""))</f>
        <v>35</v>
      </c>
      <c r="S59" s="29">
        <f>IF('Test Sample Data'!E58="","",IF(SUM('Test Sample Data'!E$2:E$97)&gt;10,IF(AND(ISNUMBER('Test Sample Data'!E58),'Test Sample Data'!E58&lt;$B59, 'Test Sample Data'!E58&gt;0),'Test Sample Data'!E58,$B59),""))</f>
        <v>35</v>
      </c>
      <c r="T59" s="29" t="str">
        <f>IF('Test Sample Data'!F58="","",IF(SUM('Test Sample Data'!F$2:F$97)&gt;10,IF(AND(ISNUMBER('Test Sample Data'!F58),'Test Sample Data'!F58&lt;$B59, 'Test Sample Data'!F58&gt;0),'Test Sample Data'!F58,$B59),""))</f>
        <v/>
      </c>
      <c r="U59" s="29" t="str">
        <f>IF('Test Sample Data'!G58="","",IF(SUM('Test Sample Data'!G$2:G$97)&gt;10,IF(AND(ISNUMBER('Test Sample Data'!G58),'Test Sample Data'!G58&lt;$B59, 'Test Sample Data'!G58&gt;0),'Test Sample Data'!G58,$B59),""))</f>
        <v/>
      </c>
      <c r="V59" s="29" t="str">
        <f>IF('Test Sample Data'!H58="","",IF(SUM('Test Sample Data'!H$2:H$97)&gt;10,IF(AND(ISNUMBER('Test Sample Data'!H58),'Test Sample Data'!H58&lt;$B59, 'Test Sample Data'!H58&gt;0),'Test Sample Data'!H58,$B59),""))</f>
        <v/>
      </c>
      <c r="W59" s="29" t="str">
        <f>IF('Test Sample Data'!I58="","",IF(SUM('Test Sample Data'!I$2:I$97)&gt;10,IF(AND(ISNUMBER('Test Sample Data'!I58),'Test Sample Data'!I58&lt;$B59, 'Test Sample Data'!I58&gt;0),'Test Sample Data'!I58,$B59),""))</f>
        <v/>
      </c>
      <c r="X59" s="29" t="str">
        <f>IF('Test Sample Data'!J58="","",IF(SUM('Test Sample Data'!J$2:J$97)&gt;10,IF(AND(ISNUMBER('Test Sample Data'!J58),'Test Sample Data'!J58&lt;$B59, 'Test Sample Data'!J58&gt;0),'Test Sample Data'!J58,$B59),""))</f>
        <v/>
      </c>
      <c r="Y59" s="29" t="str">
        <f>IF('Test Sample Data'!K58="","",IF(SUM('Test Sample Data'!K$2:K$97)&gt;10,IF(AND(ISNUMBER('Test Sample Data'!K58),'Test Sample Data'!K58&lt;$B59, 'Test Sample Data'!K58&gt;0),'Test Sample Data'!K58,$B59),""))</f>
        <v/>
      </c>
      <c r="Z59" s="29" t="str">
        <f>IF('Test Sample Data'!L58="","",IF(SUM('Test Sample Data'!L$2:L$97)&gt;10,IF(AND(ISNUMBER('Test Sample Data'!L58),'Test Sample Data'!L58&lt;$B59, 'Test Sample Data'!L58&gt;0),'Test Sample Data'!L58,$B59),""))</f>
        <v/>
      </c>
      <c r="AA59" s="29" t="str">
        <f>IF('Test Sample Data'!M58="","",IF(SUM('Test Sample Data'!M$2:M$97)&gt;10,IF(AND(ISNUMBER('Test Sample Data'!M58),'Test Sample Data'!M58&lt;$B59, 'Test Sample Data'!M58&gt;0),'Test Sample Data'!M58,$B59),""))</f>
        <v/>
      </c>
      <c r="AB59" s="29" t="str">
        <f>IF('Test Sample Data'!N58="","",IF(SUM('Test Sample Data'!N$2:N$97)&gt;10,IF(AND(ISNUMBER('Test Sample Data'!N58),'Test Sample Data'!N58&lt;$B59, 'Test Sample Data'!N58&gt;0),'Test Sample Data'!N58,$B59),""))</f>
        <v/>
      </c>
      <c r="AC59" s="29" t="str">
        <f>IF('Test Sample Data'!O58="","",IF(SUM('Test Sample Data'!O$2:O$97)&gt;10,IF(AND(ISNUMBER('Test Sample Data'!O58),'Test Sample Data'!O58&lt;$B59, 'Test Sample Data'!O58&gt;0),'Test Sample Data'!O58,$B59),""))</f>
        <v/>
      </c>
      <c r="AE59" s="4" t="s">
        <v>118</v>
      </c>
      <c r="AF59" s="4">
        <f t="shared" si="3"/>
        <v>9</v>
      </c>
      <c r="AG59" s="4">
        <f t="shared" si="4"/>
        <v>9</v>
      </c>
      <c r="AH59" s="4" t="str">
        <f t="shared" si="5"/>
        <v/>
      </c>
      <c r="AI59" s="4" t="str">
        <f t="shared" si="6"/>
        <v/>
      </c>
      <c r="AJ59" s="4" t="str">
        <f t="shared" si="7"/>
        <v/>
      </c>
      <c r="AK59" s="4" t="str">
        <f t="shared" si="8"/>
        <v/>
      </c>
      <c r="AL59" s="4" t="str">
        <f t="shared" si="9"/>
        <v/>
      </c>
      <c r="AM59" s="4" t="str">
        <f t="shared" si="10"/>
        <v/>
      </c>
      <c r="AN59" s="4" t="str">
        <f t="shared" si="11"/>
        <v/>
      </c>
      <c r="AO59" s="4" t="str">
        <f t="shared" si="12"/>
        <v/>
      </c>
      <c r="AP59" s="4" t="str">
        <f t="shared" si="13"/>
        <v/>
      </c>
      <c r="AQ59" s="4" t="str">
        <f t="shared" si="14"/>
        <v/>
      </c>
      <c r="AR59" s="4">
        <f t="shared" si="15"/>
        <v>0</v>
      </c>
      <c r="AS59" s="4">
        <f t="shared" si="16"/>
        <v>9</v>
      </c>
      <c r="AU59" s="4" t="s">
        <v>118</v>
      </c>
      <c r="AV59" s="4">
        <f t="shared" si="17"/>
        <v>8.4699999999999989</v>
      </c>
      <c r="AW59" s="4">
        <f t="shared" si="18"/>
        <v>9</v>
      </c>
      <c r="AX59" s="4" t="str">
        <f t="shared" si="19"/>
        <v/>
      </c>
      <c r="AY59" s="4" t="str">
        <f t="shared" si="20"/>
        <v/>
      </c>
      <c r="AZ59" s="4" t="str">
        <f t="shared" si="21"/>
        <v/>
      </c>
      <c r="BA59" s="4" t="str">
        <f t="shared" si="22"/>
        <v/>
      </c>
      <c r="BB59" s="4" t="str">
        <f t="shared" si="23"/>
        <v/>
      </c>
      <c r="BC59" s="4" t="str">
        <f t="shared" si="24"/>
        <v/>
      </c>
      <c r="BD59" s="4" t="str">
        <f t="shared" si="25"/>
        <v/>
      </c>
      <c r="BE59" s="4" t="str">
        <f t="shared" si="26"/>
        <v/>
      </c>
      <c r="BF59" s="4" t="str">
        <f t="shared" si="27"/>
        <v/>
      </c>
      <c r="BG59" s="4" t="str">
        <f t="shared" si="28"/>
        <v/>
      </c>
      <c r="BI59" s="4" t="s">
        <v>118</v>
      </c>
      <c r="BJ59" s="4">
        <f t="shared" si="29"/>
        <v>8.4699999999999989</v>
      </c>
      <c r="BK59" s="4">
        <f t="shared" si="30"/>
        <v>9</v>
      </c>
      <c r="BL59" s="4" t="str">
        <f t="shared" si="31"/>
        <v/>
      </c>
      <c r="BM59" s="4" t="str">
        <f t="shared" si="32"/>
        <v/>
      </c>
      <c r="BN59" s="4" t="str">
        <f t="shared" si="33"/>
        <v/>
      </c>
      <c r="BO59" s="4" t="str">
        <f t="shared" si="34"/>
        <v/>
      </c>
      <c r="BP59" s="4" t="str">
        <f t="shared" si="35"/>
        <v/>
      </c>
      <c r="BQ59" s="4" t="str">
        <f t="shared" si="36"/>
        <v/>
      </c>
      <c r="BR59" s="4" t="str">
        <f t="shared" si="37"/>
        <v/>
      </c>
      <c r="BS59" s="4" t="str">
        <f t="shared" si="38"/>
        <v/>
      </c>
      <c r="BT59" s="4" t="str">
        <f t="shared" si="39"/>
        <v/>
      </c>
      <c r="BU59" s="4" t="str">
        <f t="shared" si="40"/>
        <v/>
      </c>
      <c r="BV59" s="4">
        <f t="shared" si="41"/>
        <v>1.1200000000000001</v>
      </c>
      <c r="BW59" s="4">
        <f t="shared" si="42"/>
        <v>8.74</v>
      </c>
      <c r="BY59" s="4" t="s">
        <v>118</v>
      </c>
      <c r="BZ59" s="4">
        <f t="shared" si="43"/>
        <v>-0.27000000000000135</v>
      </c>
      <c r="CA59" s="4">
        <f t="shared" si="44"/>
        <v>0.25999999999999979</v>
      </c>
      <c r="CB59" s="4" t="str">
        <f t="shared" si="45"/>
        <v/>
      </c>
      <c r="CC59" s="4" t="str">
        <f t="shared" si="46"/>
        <v/>
      </c>
      <c r="CD59" s="4" t="str">
        <f t="shared" si="47"/>
        <v/>
      </c>
      <c r="CE59" s="4" t="str">
        <f t="shared" si="48"/>
        <v/>
      </c>
      <c r="CF59" s="4" t="str">
        <f t="shared" si="49"/>
        <v/>
      </c>
      <c r="CG59" s="4" t="str">
        <f t="shared" si="50"/>
        <v/>
      </c>
      <c r="CH59" s="4" t="str">
        <f t="shared" si="51"/>
        <v/>
      </c>
      <c r="CI59" s="4" t="str">
        <f t="shared" si="52"/>
        <v/>
      </c>
      <c r="CJ59" s="4" t="str">
        <f t="shared" si="53"/>
        <v/>
      </c>
      <c r="CK59" s="4" t="str">
        <f t="shared" si="54"/>
        <v/>
      </c>
      <c r="CM59" s="4" t="s">
        <v>118</v>
      </c>
      <c r="CN59" s="4" t="str">
        <f>IF(ISNUMBER(BZ59), IF($BV59&gt;VLOOKUP('Gene Table'!$G$2,'Array Content'!$A$2:$B$3,2,FALSE),IF(BZ59&lt;-$BV59,"mutant","WT"),IF(BZ59&lt;-VLOOKUP('Gene Table'!$G$2,'Array Content'!$A$2:$B$3,2,FALSE),"Mutant","WT")),"")</f>
        <v>WT</v>
      </c>
      <c r="CO59" s="4" t="str">
        <f>IF(ISNUMBER(CA59), IF($BV59&gt;VLOOKUP('Gene Table'!$G$2,'Array Content'!$A$2:$B$3,2,FALSE),IF(CA59&lt;-$BV59,"mutant","WT"),IF(CA59&lt;-VLOOKUP('Gene Table'!$G$2,'Array Content'!$A$2:$B$3,2,FALSE),"Mutant","WT")),"")</f>
        <v>WT</v>
      </c>
      <c r="CP59" s="4" t="str">
        <f>IF(ISNUMBER(CB59), IF($BV59&gt;VLOOKUP('Gene Table'!$G$2,'Array Content'!$A$2:$B$3,2,FALSE),IF(CB59&lt;-$BV59,"mutant","WT"),IF(CB59&lt;-VLOOKUP('Gene Table'!$G$2,'Array Content'!$A$2:$B$3,2,FALSE),"Mutant","WT")),"")</f>
        <v/>
      </c>
      <c r="CQ59" s="4" t="str">
        <f>IF(ISNUMBER(CC59), IF($BV59&gt;VLOOKUP('Gene Table'!$G$2,'Array Content'!$A$2:$B$3,2,FALSE),IF(CC59&lt;-$BV59,"mutant","WT"),IF(CC59&lt;-VLOOKUP('Gene Table'!$G$2,'Array Content'!$A$2:$B$3,2,FALSE),"Mutant","WT")),"")</f>
        <v/>
      </c>
      <c r="CR59" s="4" t="str">
        <f>IF(ISNUMBER(CD59), IF($BV59&gt;VLOOKUP('Gene Table'!$G$2,'Array Content'!$A$2:$B$3,2,FALSE),IF(CD59&lt;-$BV59,"mutant","WT"),IF(CD59&lt;-VLOOKUP('Gene Table'!$G$2,'Array Content'!$A$2:$B$3,2,FALSE),"Mutant","WT")),"")</f>
        <v/>
      </c>
      <c r="CS59" s="4" t="str">
        <f>IF(ISNUMBER(CE59), IF($BV59&gt;VLOOKUP('Gene Table'!$G$2,'Array Content'!$A$2:$B$3,2,FALSE),IF(CE59&lt;-$BV59,"mutant","WT"),IF(CE59&lt;-VLOOKUP('Gene Table'!$G$2,'Array Content'!$A$2:$B$3,2,FALSE),"Mutant","WT")),"")</f>
        <v/>
      </c>
      <c r="CT59" s="4" t="str">
        <f>IF(ISNUMBER(CF59), IF($BV59&gt;VLOOKUP('Gene Table'!$G$2,'Array Content'!$A$2:$B$3,2,FALSE),IF(CF59&lt;-$BV59,"mutant","WT"),IF(CF59&lt;-VLOOKUP('Gene Table'!$G$2,'Array Content'!$A$2:$B$3,2,FALSE),"Mutant","WT")),"")</f>
        <v/>
      </c>
      <c r="CU59" s="4" t="str">
        <f>IF(ISNUMBER(CG59), IF($BV59&gt;VLOOKUP('Gene Table'!$G$2,'Array Content'!$A$2:$B$3,2,FALSE),IF(CG59&lt;-$BV59,"mutant","WT"),IF(CG59&lt;-VLOOKUP('Gene Table'!$G$2,'Array Content'!$A$2:$B$3,2,FALSE),"Mutant","WT")),"")</f>
        <v/>
      </c>
      <c r="CV59" s="4" t="str">
        <f>IF(ISNUMBER(CH59), IF($BV59&gt;VLOOKUP('Gene Table'!$G$2,'Array Content'!$A$2:$B$3,2,FALSE),IF(CH59&lt;-$BV59,"mutant","WT"),IF(CH59&lt;-VLOOKUP('Gene Table'!$G$2,'Array Content'!$A$2:$B$3,2,FALSE),"Mutant","WT")),"")</f>
        <v/>
      </c>
      <c r="CW59" s="4" t="str">
        <f>IF(ISNUMBER(CI59), IF($BV59&gt;VLOOKUP('Gene Table'!$G$2,'Array Content'!$A$2:$B$3,2,FALSE),IF(CI59&lt;-$BV59,"mutant","WT"),IF(CI59&lt;-VLOOKUP('Gene Table'!$G$2,'Array Content'!$A$2:$B$3,2,FALSE),"Mutant","WT")),"")</f>
        <v/>
      </c>
      <c r="CX59" s="4" t="str">
        <f>IF(ISNUMBER(CJ59), IF($BV59&gt;VLOOKUP('Gene Table'!$G$2,'Array Content'!$A$2:$B$3,2,FALSE),IF(CJ59&lt;-$BV59,"mutant","WT"),IF(CJ59&lt;-VLOOKUP('Gene Table'!$G$2,'Array Content'!$A$2:$B$3,2,FALSE),"Mutant","WT")),"")</f>
        <v/>
      </c>
      <c r="CY59" s="4" t="str">
        <f>IF(ISNUMBER(CK59), IF($BV59&gt;VLOOKUP('Gene Table'!$G$2,'Array Content'!$A$2:$B$3,2,FALSE),IF(CK59&lt;-$BV59,"mutant","WT"),IF(CK59&lt;-VLOOKUP('Gene Table'!$G$2,'Array Content'!$A$2:$B$3,2,FALSE),"Mutant","WT")),"")</f>
        <v/>
      </c>
      <c r="DA59" s="4" t="s">
        <v>118</v>
      </c>
      <c r="DB59" s="4">
        <f t="shared" si="55"/>
        <v>-0.53000000000000114</v>
      </c>
      <c r="DC59" s="4">
        <f t="shared" si="56"/>
        <v>0</v>
      </c>
      <c r="DD59" s="4" t="str">
        <f t="shared" si="57"/>
        <v/>
      </c>
      <c r="DE59" s="4" t="str">
        <f t="shared" si="58"/>
        <v/>
      </c>
      <c r="DF59" s="4" t="str">
        <f t="shared" si="59"/>
        <v/>
      </c>
      <c r="DG59" s="4" t="str">
        <f t="shared" si="60"/>
        <v/>
      </c>
      <c r="DH59" s="4" t="str">
        <f t="shared" si="61"/>
        <v/>
      </c>
      <c r="DI59" s="4" t="str">
        <f t="shared" si="62"/>
        <v/>
      </c>
      <c r="DJ59" s="4" t="str">
        <f t="shared" si="63"/>
        <v/>
      </c>
      <c r="DK59" s="4" t="str">
        <f t="shared" si="64"/>
        <v/>
      </c>
      <c r="DL59" s="4" t="str">
        <f t="shared" si="65"/>
        <v/>
      </c>
      <c r="DM59" s="4" t="str">
        <f t="shared" si="66"/>
        <v/>
      </c>
      <c r="DO59" s="4" t="s">
        <v>118</v>
      </c>
      <c r="DP59" s="4" t="str">
        <f>IF(ISNUMBER(DB59), IF($AR59&gt;VLOOKUP('Gene Table'!$G$2,'Array Content'!$A$2:$B$3,2,FALSE),IF(DB59&lt;-$AR59,"mutant","WT"),IF(DB59&lt;-VLOOKUP('Gene Table'!$G$2,'Array Content'!$A$2:$B$3,2,FALSE),"Mutant","WT")),"")</f>
        <v>WT</v>
      </c>
      <c r="DQ59" s="4" t="str">
        <f>IF(ISNUMBER(DC59), IF($AR59&gt;VLOOKUP('Gene Table'!$G$2,'Array Content'!$A$2:$B$3,2,FALSE),IF(DC59&lt;-$AR59,"mutant","WT"),IF(DC59&lt;-VLOOKUP('Gene Table'!$G$2,'Array Content'!$A$2:$B$3,2,FALSE),"Mutant","WT")),"")</f>
        <v>WT</v>
      </c>
      <c r="DR59" s="4" t="str">
        <f>IF(ISNUMBER(DD59), IF($AR59&gt;VLOOKUP('Gene Table'!$G$2,'Array Content'!$A$2:$B$3,2,FALSE),IF(DD59&lt;-$AR59,"mutant","WT"),IF(DD59&lt;-VLOOKUP('Gene Table'!$G$2,'Array Content'!$A$2:$B$3,2,FALSE),"Mutant","WT")),"")</f>
        <v/>
      </c>
      <c r="DS59" s="4" t="str">
        <f>IF(ISNUMBER(DE59), IF($AR59&gt;VLOOKUP('Gene Table'!$G$2,'Array Content'!$A$2:$B$3,2,FALSE),IF(DE59&lt;-$AR59,"mutant","WT"),IF(DE59&lt;-VLOOKUP('Gene Table'!$G$2,'Array Content'!$A$2:$B$3,2,FALSE),"Mutant","WT")),"")</f>
        <v/>
      </c>
      <c r="DT59" s="4" t="str">
        <f>IF(ISNUMBER(DF59), IF($AR59&gt;VLOOKUP('Gene Table'!$G$2,'Array Content'!$A$2:$B$3,2,FALSE),IF(DF59&lt;-$AR59,"mutant","WT"),IF(DF59&lt;-VLOOKUP('Gene Table'!$G$2,'Array Content'!$A$2:$B$3,2,FALSE),"Mutant","WT")),"")</f>
        <v/>
      </c>
      <c r="DU59" s="4" t="str">
        <f>IF(ISNUMBER(DG59), IF($AR59&gt;VLOOKUP('Gene Table'!$G$2,'Array Content'!$A$2:$B$3,2,FALSE),IF(DG59&lt;-$AR59,"mutant","WT"),IF(DG59&lt;-VLOOKUP('Gene Table'!$G$2,'Array Content'!$A$2:$B$3,2,FALSE),"Mutant","WT")),"")</f>
        <v/>
      </c>
      <c r="DV59" s="4" t="str">
        <f>IF(ISNUMBER(DH59), IF($AR59&gt;VLOOKUP('Gene Table'!$G$2,'Array Content'!$A$2:$B$3,2,FALSE),IF(DH59&lt;-$AR59,"mutant","WT"),IF(DH59&lt;-VLOOKUP('Gene Table'!$G$2,'Array Content'!$A$2:$B$3,2,FALSE),"Mutant","WT")),"")</f>
        <v/>
      </c>
      <c r="DW59" s="4" t="str">
        <f>IF(ISNUMBER(DI59), IF($AR59&gt;VLOOKUP('Gene Table'!$G$2,'Array Content'!$A$2:$B$3,2,FALSE),IF(DI59&lt;-$AR59,"mutant","WT"),IF(DI59&lt;-VLOOKUP('Gene Table'!$G$2,'Array Content'!$A$2:$B$3,2,FALSE),"Mutant","WT")),"")</f>
        <v/>
      </c>
      <c r="DX59" s="4" t="str">
        <f>IF(ISNUMBER(DJ59), IF($AR59&gt;VLOOKUP('Gene Table'!$G$2,'Array Content'!$A$2:$B$3,2,FALSE),IF(DJ59&lt;-$AR59,"mutant","WT"),IF(DJ59&lt;-VLOOKUP('Gene Table'!$G$2,'Array Content'!$A$2:$B$3,2,FALSE),"Mutant","WT")),"")</f>
        <v/>
      </c>
      <c r="DY59" s="4" t="str">
        <f>IF(ISNUMBER(DK59), IF($AR59&gt;VLOOKUP('Gene Table'!$G$2,'Array Content'!$A$2:$B$3,2,FALSE),IF(DK59&lt;-$AR59,"mutant","WT"),IF(DK59&lt;-VLOOKUP('Gene Table'!$G$2,'Array Content'!$A$2:$B$3,2,FALSE),"Mutant","WT")),"")</f>
        <v/>
      </c>
      <c r="DZ59" s="4" t="str">
        <f>IF(ISNUMBER(DL59), IF($AR59&gt;VLOOKUP('Gene Table'!$G$2,'Array Content'!$A$2:$B$3,2,FALSE),IF(DL59&lt;-$AR59,"mutant","WT"),IF(DL59&lt;-VLOOKUP('Gene Table'!$G$2,'Array Content'!$A$2:$B$3,2,FALSE),"Mutant","WT")),"")</f>
        <v/>
      </c>
      <c r="EA59" s="4" t="str">
        <f>IF(ISNUMBER(DM59), IF($AR59&gt;VLOOKUP('Gene Table'!$G$2,'Array Content'!$A$2:$B$3,2,FALSE),IF(DM59&lt;-$AR59,"mutant","WT"),IF(DM59&lt;-VLOOKUP('Gene Table'!$G$2,'Array Content'!$A$2:$B$3,2,FALSE),"Mutant","WT")),"")</f>
        <v/>
      </c>
      <c r="EC59" s="4" t="s">
        <v>118</v>
      </c>
      <c r="ED59" s="4" t="str">
        <f>IF('Gene Table'!$D59="copy number",D59,"")</f>
        <v/>
      </c>
      <c r="EE59" s="4" t="str">
        <f>IF('Gene Table'!$D59="copy number",E59,"")</f>
        <v/>
      </c>
      <c r="EF59" s="4" t="str">
        <f>IF('Gene Table'!$D59="copy number",F59,"")</f>
        <v/>
      </c>
      <c r="EG59" s="4" t="str">
        <f>IF('Gene Table'!$D59="copy number",G59,"")</f>
        <v/>
      </c>
      <c r="EH59" s="4" t="str">
        <f>IF('Gene Table'!$D59="copy number",H59,"")</f>
        <v/>
      </c>
      <c r="EI59" s="4" t="str">
        <f>IF('Gene Table'!$D59="copy number",I59,"")</f>
        <v/>
      </c>
      <c r="EJ59" s="4" t="str">
        <f>IF('Gene Table'!$D59="copy number",J59,"")</f>
        <v/>
      </c>
      <c r="EK59" s="4" t="str">
        <f>IF('Gene Table'!$D59="copy number",K59,"")</f>
        <v/>
      </c>
      <c r="EL59" s="4" t="str">
        <f>IF('Gene Table'!$D59="copy number",L59,"")</f>
        <v/>
      </c>
      <c r="EM59" s="4" t="str">
        <f>IF('Gene Table'!$D59="copy number",M59,"")</f>
        <v/>
      </c>
      <c r="EN59" s="4" t="str">
        <f>IF('Gene Table'!$D59="copy number",N59,"")</f>
        <v/>
      </c>
      <c r="EO59" s="4" t="str">
        <f>IF('Gene Table'!$D59="copy number",O59,"")</f>
        <v/>
      </c>
      <c r="EQ59" s="4" t="s">
        <v>118</v>
      </c>
      <c r="ER59" s="4" t="str">
        <f>IF('Gene Table'!$D59="copy number",R59,"")</f>
        <v/>
      </c>
      <c r="ES59" s="4" t="str">
        <f>IF('Gene Table'!$D59="copy number",S59,"")</f>
        <v/>
      </c>
      <c r="ET59" s="4" t="str">
        <f>IF('Gene Table'!$D59="copy number",T59,"")</f>
        <v/>
      </c>
      <c r="EU59" s="4" t="str">
        <f>IF('Gene Table'!$D59="copy number",U59,"")</f>
        <v/>
      </c>
      <c r="EV59" s="4" t="str">
        <f>IF('Gene Table'!$D59="copy number",V59,"")</f>
        <v/>
      </c>
      <c r="EW59" s="4" t="str">
        <f>IF('Gene Table'!$D59="copy number",W59,"")</f>
        <v/>
      </c>
      <c r="EX59" s="4" t="str">
        <f>IF('Gene Table'!$D59="copy number",X59,"")</f>
        <v/>
      </c>
      <c r="EY59" s="4" t="str">
        <f>IF('Gene Table'!$D59="copy number",Y59,"")</f>
        <v/>
      </c>
      <c r="EZ59" s="4" t="str">
        <f>IF('Gene Table'!$D59="copy number",Z59,"")</f>
        <v/>
      </c>
      <c r="FA59" s="4" t="str">
        <f>IF('Gene Table'!$D59="copy number",AA59,"")</f>
        <v/>
      </c>
      <c r="FB59" s="4" t="str">
        <f>IF('Gene Table'!$D59="copy number",AB59,"")</f>
        <v/>
      </c>
      <c r="FC59" s="4" t="str">
        <f>IF('Gene Table'!$D59="copy number",AC59,"")</f>
        <v/>
      </c>
      <c r="FE59" s="4" t="s">
        <v>118</v>
      </c>
      <c r="FF59" s="4" t="str">
        <f>IF('Gene Table'!$C59="SMPC",D59,"")</f>
        <v/>
      </c>
      <c r="FG59" s="4" t="str">
        <f>IF('Gene Table'!$C59="SMPC",E59,"")</f>
        <v/>
      </c>
      <c r="FH59" s="4" t="str">
        <f>IF('Gene Table'!$C59="SMPC",F59,"")</f>
        <v/>
      </c>
      <c r="FI59" s="4" t="str">
        <f>IF('Gene Table'!$C59="SMPC",G59,"")</f>
        <v/>
      </c>
      <c r="FJ59" s="4" t="str">
        <f>IF('Gene Table'!$C59="SMPC",H59,"")</f>
        <v/>
      </c>
      <c r="FK59" s="4" t="str">
        <f>IF('Gene Table'!$C59="SMPC",I59,"")</f>
        <v/>
      </c>
      <c r="FL59" s="4" t="str">
        <f>IF('Gene Table'!$C59="SMPC",J59,"")</f>
        <v/>
      </c>
      <c r="FM59" s="4" t="str">
        <f>IF('Gene Table'!$C59="SMPC",K59,"")</f>
        <v/>
      </c>
      <c r="FN59" s="4" t="str">
        <f>IF('Gene Table'!$C59="SMPC",L59,"")</f>
        <v/>
      </c>
      <c r="FO59" s="4" t="str">
        <f>IF('Gene Table'!$C59="SMPC",M59,"")</f>
        <v/>
      </c>
      <c r="FP59" s="4" t="str">
        <f>IF('Gene Table'!$C59="SMPC",N59,"")</f>
        <v/>
      </c>
      <c r="FQ59" s="4" t="str">
        <f>IF('Gene Table'!$C59="SMPC",O59,"")</f>
        <v/>
      </c>
      <c r="FS59" s="4" t="s">
        <v>118</v>
      </c>
      <c r="FT59" s="4" t="str">
        <f>IF('Gene Table'!$C59="SMPC",R59,"")</f>
        <v/>
      </c>
      <c r="FU59" s="4" t="str">
        <f>IF('Gene Table'!$C59="SMPC",S59,"")</f>
        <v/>
      </c>
      <c r="FV59" s="4" t="str">
        <f>IF('Gene Table'!$C59="SMPC",T59,"")</f>
        <v/>
      </c>
      <c r="FW59" s="4" t="str">
        <f>IF('Gene Table'!$C59="SMPC",U59,"")</f>
        <v/>
      </c>
      <c r="FX59" s="4" t="str">
        <f>IF('Gene Table'!$C59="SMPC",V59,"")</f>
        <v/>
      </c>
      <c r="FY59" s="4" t="str">
        <f>IF('Gene Table'!$C59="SMPC",W59,"")</f>
        <v/>
      </c>
      <c r="FZ59" s="4" t="str">
        <f>IF('Gene Table'!$C59="SMPC",X59,"")</f>
        <v/>
      </c>
      <c r="GA59" s="4" t="str">
        <f>IF('Gene Table'!$C59="SMPC",Y59,"")</f>
        <v/>
      </c>
      <c r="GB59" s="4" t="str">
        <f>IF('Gene Table'!$C59="SMPC",Z59,"")</f>
        <v/>
      </c>
      <c r="GC59" s="4" t="str">
        <f>IF('Gene Table'!$C59="SMPC",AA59,"")</f>
        <v/>
      </c>
      <c r="GD59" s="4" t="str">
        <f>IF('Gene Table'!$C59="SMPC",AB59,"")</f>
        <v/>
      </c>
      <c r="GE59" s="4" t="str">
        <f>IF('Gene Table'!$C59="SMPC",AC59,"")</f>
        <v/>
      </c>
    </row>
    <row r="60" spans="1:187" ht="15" customHeight="1" x14ac:dyDescent="0.25">
      <c r="A60" s="4" t="str">
        <f>'Gene Table'!C60&amp;":"&amp;'Gene Table'!D60</f>
        <v>APC:c.4667_4668insC</v>
      </c>
      <c r="B60" s="4">
        <f>IF('Gene Table'!$G$5="NO",IF(ISNUMBER(MATCH('Gene Table'!E60,'Array Content'!$M$2:$M$941,0)),VLOOKUP('Gene Table'!E60,'Array Content'!$M$2:$O$941,2,FALSE),35),IF('Gene Table'!$G$5="YES",IF(ISNUMBER(MATCH('Gene Table'!E60,'Array Content'!$M$2:$M$941,0)),VLOOKUP('Gene Table'!E60,'Array Content'!$M$2:$O$941,3,FALSE),35),"OOPS"))</f>
        <v>37</v>
      </c>
      <c r="C60" s="4" t="s">
        <v>121</v>
      </c>
      <c r="D60" s="29">
        <f>IF('Control Sample Data'!D59="","",IF(SUM('Control Sample Data'!D$2:D$97)&gt;10,IF(AND(ISNUMBER('Control Sample Data'!D59),'Control Sample Data'!D59&lt;$B60, 'Control Sample Data'!D59&gt;0),'Control Sample Data'!D59,$B60),""))</f>
        <v>35</v>
      </c>
      <c r="E60" s="29">
        <f>IF('Control Sample Data'!E59="","",IF(SUM('Control Sample Data'!E$2:E$97)&gt;10,IF(AND(ISNUMBER('Control Sample Data'!E59),'Control Sample Data'!E59&lt;$B60, 'Control Sample Data'!E59&gt;0),'Control Sample Data'!E59,$B60),""))</f>
        <v>35</v>
      </c>
      <c r="F60" s="29" t="str">
        <f>IF('Control Sample Data'!F59="","",IF(SUM('Control Sample Data'!F$2:F$97)&gt;10,IF(AND(ISNUMBER('Control Sample Data'!F59),'Control Sample Data'!F59&lt;$B60, 'Control Sample Data'!F59&gt;0),'Control Sample Data'!F59,$B60),""))</f>
        <v/>
      </c>
      <c r="G60" s="29" t="str">
        <f>IF('Control Sample Data'!G59="","",IF(SUM('Control Sample Data'!G$2:G$97)&gt;10,IF(AND(ISNUMBER('Control Sample Data'!G59),'Control Sample Data'!G59&lt;$B60, 'Control Sample Data'!G59&gt;0),'Control Sample Data'!G59,$B60),""))</f>
        <v/>
      </c>
      <c r="H60" s="29" t="str">
        <f>IF('Control Sample Data'!H59="","",IF(SUM('Control Sample Data'!H$2:H$97)&gt;10,IF(AND(ISNUMBER('Control Sample Data'!H59),'Control Sample Data'!H59&lt;$B60, 'Control Sample Data'!H59&gt;0),'Control Sample Data'!H59,$B60),""))</f>
        <v/>
      </c>
      <c r="I60" s="29" t="str">
        <f>IF('Control Sample Data'!I59="","",IF(SUM('Control Sample Data'!I$2:I$97)&gt;10,IF(AND(ISNUMBER('Control Sample Data'!I59),'Control Sample Data'!I59&lt;$B60, 'Control Sample Data'!I59&gt;0),'Control Sample Data'!I59,$B60),""))</f>
        <v/>
      </c>
      <c r="J60" s="29" t="str">
        <f>IF('Control Sample Data'!J59="","",IF(SUM('Control Sample Data'!J$2:J$97)&gt;10,IF(AND(ISNUMBER('Control Sample Data'!J59),'Control Sample Data'!J59&lt;$B60, 'Control Sample Data'!J59&gt;0),'Control Sample Data'!J59,$B60),""))</f>
        <v/>
      </c>
      <c r="K60" s="29" t="str">
        <f>IF('Control Sample Data'!K59="","",IF(SUM('Control Sample Data'!K$2:K$97)&gt;10,IF(AND(ISNUMBER('Control Sample Data'!K59),'Control Sample Data'!K59&lt;$B60, 'Control Sample Data'!K59&gt;0),'Control Sample Data'!K59,$B60),""))</f>
        <v/>
      </c>
      <c r="L60" s="29" t="str">
        <f>IF('Control Sample Data'!L59="","",IF(SUM('Control Sample Data'!L$2:L$97)&gt;10,IF(AND(ISNUMBER('Control Sample Data'!L59),'Control Sample Data'!L59&lt;$B60, 'Control Sample Data'!L59&gt;0),'Control Sample Data'!L59,$B60),""))</f>
        <v/>
      </c>
      <c r="M60" s="29" t="str">
        <f>IF('Control Sample Data'!M59="","",IF(SUM('Control Sample Data'!M$2:M$97)&gt;10,IF(AND(ISNUMBER('Control Sample Data'!M59),'Control Sample Data'!M59&lt;$B60, 'Control Sample Data'!M59&gt;0),'Control Sample Data'!M59,$B60),""))</f>
        <v/>
      </c>
      <c r="N60" s="29" t="str">
        <f>IF('Control Sample Data'!N59="","",IF(SUM('Control Sample Data'!N$2:N$97)&gt;10,IF(AND(ISNUMBER('Control Sample Data'!N59),'Control Sample Data'!N59&lt;$B60, 'Control Sample Data'!N59&gt;0),'Control Sample Data'!N59,$B60),""))</f>
        <v/>
      </c>
      <c r="O60" s="29" t="str">
        <f>IF('Control Sample Data'!O59="","",IF(SUM('Control Sample Data'!O$2:O$97)&gt;10,IF(AND(ISNUMBER('Control Sample Data'!O59),'Control Sample Data'!O59&lt;$B60, 'Control Sample Data'!O59&gt;0),'Control Sample Data'!O59,$B60),""))</f>
        <v/>
      </c>
      <c r="Q60" s="4" t="s">
        <v>121</v>
      </c>
      <c r="R60" s="29">
        <f>IF('Test Sample Data'!D59="","",IF(SUM('Test Sample Data'!D$2:D$97)&gt;10,IF(AND(ISNUMBER('Test Sample Data'!D59),'Test Sample Data'!D59&lt;$B60, 'Test Sample Data'!D59&gt;0),'Test Sample Data'!D59,$B60),""))</f>
        <v>30.61</v>
      </c>
      <c r="S60" s="29">
        <f>IF('Test Sample Data'!E59="","",IF(SUM('Test Sample Data'!E$2:E$97)&gt;10,IF(AND(ISNUMBER('Test Sample Data'!E59),'Test Sample Data'!E59&lt;$B60, 'Test Sample Data'!E59&gt;0),'Test Sample Data'!E59,$B60),""))</f>
        <v>35</v>
      </c>
      <c r="T60" s="29" t="str">
        <f>IF('Test Sample Data'!F59="","",IF(SUM('Test Sample Data'!F$2:F$97)&gt;10,IF(AND(ISNUMBER('Test Sample Data'!F59),'Test Sample Data'!F59&lt;$B60, 'Test Sample Data'!F59&gt;0),'Test Sample Data'!F59,$B60),""))</f>
        <v/>
      </c>
      <c r="U60" s="29" t="str">
        <f>IF('Test Sample Data'!G59="","",IF(SUM('Test Sample Data'!G$2:G$97)&gt;10,IF(AND(ISNUMBER('Test Sample Data'!G59),'Test Sample Data'!G59&lt;$B60, 'Test Sample Data'!G59&gt;0),'Test Sample Data'!G59,$B60),""))</f>
        <v/>
      </c>
      <c r="V60" s="29" t="str">
        <f>IF('Test Sample Data'!H59="","",IF(SUM('Test Sample Data'!H$2:H$97)&gt;10,IF(AND(ISNUMBER('Test Sample Data'!H59),'Test Sample Data'!H59&lt;$B60, 'Test Sample Data'!H59&gt;0),'Test Sample Data'!H59,$B60),""))</f>
        <v/>
      </c>
      <c r="W60" s="29" t="str">
        <f>IF('Test Sample Data'!I59="","",IF(SUM('Test Sample Data'!I$2:I$97)&gt;10,IF(AND(ISNUMBER('Test Sample Data'!I59),'Test Sample Data'!I59&lt;$B60, 'Test Sample Data'!I59&gt;0),'Test Sample Data'!I59,$B60),""))</f>
        <v/>
      </c>
      <c r="X60" s="29" t="str">
        <f>IF('Test Sample Data'!J59="","",IF(SUM('Test Sample Data'!J$2:J$97)&gt;10,IF(AND(ISNUMBER('Test Sample Data'!J59),'Test Sample Data'!J59&lt;$B60, 'Test Sample Data'!J59&gt;0),'Test Sample Data'!J59,$B60),""))</f>
        <v/>
      </c>
      <c r="Y60" s="29" t="str">
        <f>IF('Test Sample Data'!K59="","",IF(SUM('Test Sample Data'!K$2:K$97)&gt;10,IF(AND(ISNUMBER('Test Sample Data'!K59),'Test Sample Data'!K59&lt;$B60, 'Test Sample Data'!K59&gt;0),'Test Sample Data'!K59,$B60),""))</f>
        <v/>
      </c>
      <c r="Z60" s="29" t="str">
        <f>IF('Test Sample Data'!L59="","",IF(SUM('Test Sample Data'!L$2:L$97)&gt;10,IF(AND(ISNUMBER('Test Sample Data'!L59),'Test Sample Data'!L59&lt;$B60, 'Test Sample Data'!L59&gt;0),'Test Sample Data'!L59,$B60),""))</f>
        <v/>
      </c>
      <c r="AA60" s="29" t="str">
        <f>IF('Test Sample Data'!M59="","",IF(SUM('Test Sample Data'!M$2:M$97)&gt;10,IF(AND(ISNUMBER('Test Sample Data'!M59),'Test Sample Data'!M59&lt;$B60, 'Test Sample Data'!M59&gt;0),'Test Sample Data'!M59,$B60),""))</f>
        <v/>
      </c>
      <c r="AB60" s="29" t="str">
        <f>IF('Test Sample Data'!N59="","",IF(SUM('Test Sample Data'!N$2:N$97)&gt;10,IF(AND(ISNUMBER('Test Sample Data'!N59),'Test Sample Data'!N59&lt;$B60, 'Test Sample Data'!N59&gt;0),'Test Sample Data'!N59,$B60),""))</f>
        <v/>
      </c>
      <c r="AC60" s="29" t="str">
        <f>IF('Test Sample Data'!O59="","",IF(SUM('Test Sample Data'!O$2:O$97)&gt;10,IF(AND(ISNUMBER('Test Sample Data'!O59),'Test Sample Data'!O59&lt;$B60, 'Test Sample Data'!O59&gt;0),'Test Sample Data'!O59,$B60),""))</f>
        <v/>
      </c>
      <c r="AE60" s="4" t="s">
        <v>121</v>
      </c>
      <c r="AF60" s="4">
        <f t="shared" si="3"/>
        <v>9</v>
      </c>
      <c r="AG60" s="4">
        <f t="shared" si="4"/>
        <v>9</v>
      </c>
      <c r="AH60" s="4" t="str">
        <f t="shared" si="5"/>
        <v/>
      </c>
      <c r="AI60" s="4" t="str">
        <f t="shared" si="6"/>
        <v/>
      </c>
      <c r="AJ60" s="4" t="str">
        <f t="shared" si="7"/>
        <v/>
      </c>
      <c r="AK60" s="4" t="str">
        <f t="shared" si="8"/>
        <v/>
      </c>
      <c r="AL60" s="4" t="str">
        <f t="shared" si="9"/>
        <v/>
      </c>
      <c r="AM60" s="4" t="str">
        <f t="shared" si="10"/>
        <v/>
      </c>
      <c r="AN60" s="4" t="str">
        <f t="shared" si="11"/>
        <v/>
      </c>
      <c r="AO60" s="4" t="str">
        <f t="shared" si="12"/>
        <v/>
      </c>
      <c r="AP60" s="4" t="str">
        <f t="shared" si="13"/>
        <v/>
      </c>
      <c r="AQ60" s="4" t="str">
        <f t="shared" si="14"/>
        <v/>
      </c>
      <c r="AR60" s="4">
        <f t="shared" si="15"/>
        <v>0</v>
      </c>
      <c r="AS60" s="4">
        <f t="shared" si="16"/>
        <v>9</v>
      </c>
      <c r="AU60" s="4" t="s">
        <v>121</v>
      </c>
      <c r="AV60" s="4">
        <f t="shared" si="17"/>
        <v>4.0799999999999983</v>
      </c>
      <c r="AW60" s="4">
        <f t="shared" si="18"/>
        <v>9</v>
      </c>
      <c r="AX60" s="4" t="str">
        <f t="shared" si="19"/>
        <v/>
      </c>
      <c r="AY60" s="4" t="str">
        <f t="shared" si="20"/>
        <v/>
      </c>
      <c r="AZ60" s="4" t="str">
        <f t="shared" si="21"/>
        <v/>
      </c>
      <c r="BA60" s="4" t="str">
        <f t="shared" si="22"/>
        <v/>
      </c>
      <c r="BB60" s="4" t="str">
        <f t="shared" si="23"/>
        <v/>
      </c>
      <c r="BC60" s="4" t="str">
        <f t="shared" si="24"/>
        <v/>
      </c>
      <c r="BD60" s="4" t="str">
        <f t="shared" si="25"/>
        <v/>
      </c>
      <c r="BE60" s="4" t="str">
        <f t="shared" si="26"/>
        <v/>
      </c>
      <c r="BF60" s="4" t="str">
        <f t="shared" si="27"/>
        <v/>
      </c>
      <c r="BG60" s="4" t="str">
        <f t="shared" si="28"/>
        <v/>
      </c>
      <c r="BI60" s="4" t="s">
        <v>121</v>
      </c>
      <c r="BJ60" s="4" t="str">
        <f t="shared" si="29"/>
        <v/>
      </c>
      <c r="BK60" s="4">
        <f t="shared" si="30"/>
        <v>9</v>
      </c>
      <c r="BL60" s="4" t="str">
        <f t="shared" si="31"/>
        <v/>
      </c>
      <c r="BM60" s="4" t="str">
        <f t="shared" si="32"/>
        <v/>
      </c>
      <c r="BN60" s="4" t="str">
        <f t="shared" si="33"/>
        <v/>
      </c>
      <c r="BO60" s="4" t="str">
        <f t="shared" si="34"/>
        <v/>
      </c>
      <c r="BP60" s="4" t="str">
        <f t="shared" si="35"/>
        <v/>
      </c>
      <c r="BQ60" s="4" t="str">
        <f t="shared" si="36"/>
        <v/>
      </c>
      <c r="BR60" s="4" t="str">
        <f t="shared" si="37"/>
        <v/>
      </c>
      <c r="BS60" s="4" t="str">
        <f t="shared" si="38"/>
        <v/>
      </c>
      <c r="BT60" s="4" t="str">
        <f t="shared" si="39"/>
        <v/>
      </c>
      <c r="BU60" s="4" t="str">
        <f t="shared" si="40"/>
        <v/>
      </c>
      <c r="BV60" s="4">
        <f t="shared" si="41"/>
        <v>0</v>
      </c>
      <c r="BW60" s="4">
        <f t="shared" si="42"/>
        <v>9</v>
      </c>
      <c r="BY60" s="4" t="s">
        <v>121</v>
      </c>
      <c r="BZ60" s="4">
        <f t="shared" si="43"/>
        <v>-4.9200000000000017</v>
      </c>
      <c r="CA60" s="4">
        <f t="shared" si="44"/>
        <v>0</v>
      </c>
      <c r="CB60" s="4" t="str">
        <f t="shared" si="45"/>
        <v/>
      </c>
      <c r="CC60" s="4" t="str">
        <f t="shared" si="46"/>
        <v/>
      </c>
      <c r="CD60" s="4" t="str">
        <f t="shared" si="47"/>
        <v/>
      </c>
      <c r="CE60" s="4" t="str">
        <f t="shared" si="48"/>
        <v/>
      </c>
      <c r="CF60" s="4" t="str">
        <f t="shared" si="49"/>
        <v/>
      </c>
      <c r="CG60" s="4" t="str">
        <f t="shared" si="50"/>
        <v/>
      </c>
      <c r="CH60" s="4" t="str">
        <f t="shared" si="51"/>
        <v/>
      </c>
      <c r="CI60" s="4" t="str">
        <f t="shared" si="52"/>
        <v/>
      </c>
      <c r="CJ60" s="4" t="str">
        <f t="shared" si="53"/>
        <v/>
      </c>
      <c r="CK60" s="4" t="str">
        <f t="shared" si="54"/>
        <v/>
      </c>
      <c r="CM60" s="4" t="s">
        <v>121</v>
      </c>
      <c r="CN60" s="4" t="str">
        <f>IF(ISNUMBER(BZ60), IF($BV60&gt;VLOOKUP('Gene Table'!$G$2,'Array Content'!$A$2:$B$3,2,FALSE),IF(BZ60&lt;-$BV60,"mutant","WT"),IF(BZ60&lt;-VLOOKUP('Gene Table'!$G$2,'Array Content'!$A$2:$B$3,2,FALSE),"Mutant","WT")),"")</f>
        <v>Mutant</v>
      </c>
      <c r="CO60" s="4" t="str">
        <f>IF(ISNUMBER(CA60), IF($BV60&gt;VLOOKUP('Gene Table'!$G$2,'Array Content'!$A$2:$B$3,2,FALSE),IF(CA60&lt;-$BV60,"mutant","WT"),IF(CA60&lt;-VLOOKUP('Gene Table'!$G$2,'Array Content'!$A$2:$B$3,2,FALSE),"Mutant","WT")),"")</f>
        <v>WT</v>
      </c>
      <c r="CP60" s="4" t="str">
        <f>IF(ISNUMBER(CB60), IF($BV60&gt;VLOOKUP('Gene Table'!$G$2,'Array Content'!$A$2:$B$3,2,FALSE),IF(CB60&lt;-$BV60,"mutant","WT"),IF(CB60&lt;-VLOOKUP('Gene Table'!$G$2,'Array Content'!$A$2:$B$3,2,FALSE),"Mutant","WT")),"")</f>
        <v/>
      </c>
      <c r="CQ60" s="4" t="str">
        <f>IF(ISNUMBER(CC60), IF($BV60&gt;VLOOKUP('Gene Table'!$G$2,'Array Content'!$A$2:$B$3,2,FALSE),IF(CC60&lt;-$BV60,"mutant","WT"),IF(CC60&lt;-VLOOKUP('Gene Table'!$G$2,'Array Content'!$A$2:$B$3,2,FALSE),"Mutant","WT")),"")</f>
        <v/>
      </c>
      <c r="CR60" s="4" t="str">
        <f>IF(ISNUMBER(CD60), IF($BV60&gt;VLOOKUP('Gene Table'!$G$2,'Array Content'!$A$2:$B$3,2,FALSE),IF(CD60&lt;-$BV60,"mutant","WT"),IF(CD60&lt;-VLOOKUP('Gene Table'!$G$2,'Array Content'!$A$2:$B$3,2,FALSE),"Mutant","WT")),"")</f>
        <v/>
      </c>
      <c r="CS60" s="4" t="str">
        <f>IF(ISNUMBER(CE60), IF($BV60&gt;VLOOKUP('Gene Table'!$G$2,'Array Content'!$A$2:$B$3,2,FALSE),IF(CE60&lt;-$BV60,"mutant","WT"),IF(CE60&lt;-VLOOKUP('Gene Table'!$G$2,'Array Content'!$A$2:$B$3,2,FALSE),"Mutant","WT")),"")</f>
        <v/>
      </c>
      <c r="CT60" s="4" t="str">
        <f>IF(ISNUMBER(CF60), IF($BV60&gt;VLOOKUP('Gene Table'!$G$2,'Array Content'!$A$2:$B$3,2,FALSE),IF(CF60&lt;-$BV60,"mutant","WT"),IF(CF60&lt;-VLOOKUP('Gene Table'!$G$2,'Array Content'!$A$2:$B$3,2,FALSE),"Mutant","WT")),"")</f>
        <v/>
      </c>
      <c r="CU60" s="4" t="str">
        <f>IF(ISNUMBER(CG60), IF($BV60&gt;VLOOKUP('Gene Table'!$G$2,'Array Content'!$A$2:$B$3,2,FALSE),IF(CG60&lt;-$BV60,"mutant","WT"),IF(CG60&lt;-VLOOKUP('Gene Table'!$G$2,'Array Content'!$A$2:$B$3,2,FALSE),"Mutant","WT")),"")</f>
        <v/>
      </c>
      <c r="CV60" s="4" t="str">
        <f>IF(ISNUMBER(CH60), IF($BV60&gt;VLOOKUP('Gene Table'!$G$2,'Array Content'!$A$2:$B$3,2,FALSE),IF(CH60&lt;-$BV60,"mutant","WT"),IF(CH60&lt;-VLOOKUP('Gene Table'!$G$2,'Array Content'!$A$2:$B$3,2,FALSE),"Mutant","WT")),"")</f>
        <v/>
      </c>
      <c r="CW60" s="4" t="str">
        <f>IF(ISNUMBER(CI60), IF($BV60&gt;VLOOKUP('Gene Table'!$G$2,'Array Content'!$A$2:$B$3,2,FALSE),IF(CI60&lt;-$BV60,"mutant","WT"),IF(CI60&lt;-VLOOKUP('Gene Table'!$G$2,'Array Content'!$A$2:$B$3,2,FALSE),"Mutant","WT")),"")</f>
        <v/>
      </c>
      <c r="CX60" s="4" t="str">
        <f>IF(ISNUMBER(CJ60), IF($BV60&gt;VLOOKUP('Gene Table'!$G$2,'Array Content'!$A$2:$B$3,2,FALSE),IF(CJ60&lt;-$BV60,"mutant","WT"),IF(CJ60&lt;-VLOOKUP('Gene Table'!$G$2,'Array Content'!$A$2:$B$3,2,FALSE),"Mutant","WT")),"")</f>
        <v/>
      </c>
      <c r="CY60" s="4" t="str">
        <f>IF(ISNUMBER(CK60), IF($BV60&gt;VLOOKUP('Gene Table'!$G$2,'Array Content'!$A$2:$B$3,2,FALSE),IF(CK60&lt;-$BV60,"mutant","WT"),IF(CK60&lt;-VLOOKUP('Gene Table'!$G$2,'Array Content'!$A$2:$B$3,2,FALSE),"Mutant","WT")),"")</f>
        <v/>
      </c>
      <c r="DA60" s="4" t="s">
        <v>121</v>
      </c>
      <c r="DB60" s="4">
        <f t="shared" si="55"/>
        <v>-4.9200000000000017</v>
      </c>
      <c r="DC60" s="4">
        <f t="shared" si="56"/>
        <v>0</v>
      </c>
      <c r="DD60" s="4" t="str">
        <f t="shared" si="57"/>
        <v/>
      </c>
      <c r="DE60" s="4" t="str">
        <f t="shared" si="58"/>
        <v/>
      </c>
      <c r="DF60" s="4" t="str">
        <f t="shared" si="59"/>
        <v/>
      </c>
      <c r="DG60" s="4" t="str">
        <f t="shared" si="60"/>
        <v/>
      </c>
      <c r="DH60" s="4" t="str">
        <f t="shared" si="61"/>
        <v/>
      </c>
      <c r="DI60" s="4" t="str">
        <f t="shared" si="62"/>
        <v/>
      </c>
      <c r="DJ60" s="4" t="str">
        <f t="shared" si="63"/>
        <v/>
      </c>
      <c r="DK60" s="4" t="str">
        <f t="shared" si="64"/>
        <v/>
      </c>
      <c r="DL60" s="4" t="str">
        <f t="shared" si="65"/>
        <v/>
      </c>
      <c r="DM60" s="4" t="str">
        <f t="shared" si="66"/>
        <v/>
      </c>
      <c r="DO60" s="4" t="s">
        <v>121</v>
      </c>
      <c r="DP60" s="4" t="str">
        <f>IF(ISNUMBER(DB60), IF($AR60&gt;VLOOKUP('Gene Table'!$G$2,'Array Content'!$A$2:$B$3,2,FALSE),IF(DB60&lt;-$AR60,"mutant","WT"),IF(DB60&lt;-VLOOKUP('Gene Table'!$G$2,'Array Content'!$A$2:$B$3,2,FALSE),"Mutant","WT")),"")</f>
        <v>Mutant</v>
      </c>
      <c r="DQ60" s="4" t="str">
        <f>IF(ISNUMBER(DC60), IF($AR60&gt;VLOOKUP('Gene Table'!$G$2,'Array Content'!$A$2:$B$3,2,FALSE),IF(DC60&lt;-$AR60,"mutant","WT"),IF(DC60&lt;-VLOOKUP('Gene Table'!$G$2,'Array Content'!$A$2:$B$3,2,FALSE),"Mutant","WT")),"")</f>
        <v>WT</v>
      </c>
      <c r="DR60" s="4" t="str">
        <f>IF(ISNUMBER(DD60), IF($AR60&gt;VLOOKUP('Gene Table'!$G$2,'Array Content'!$A$2:$B$3,2,FALSE),IF(DD60&lt;-$AR60,"mutant","WT"),IF(DD60&lt;-VLOOKUP('Gene Table'!$G$2,'Array Content'!$A$2:$B$3,2,FALSE),"Mutant","WT")),"")</f>
        <v/>
      </c>
      <c r="DS60" s="4" t="str">
        <f>IF(ISNUMBER(DE60), IF($AR60&gt;VLOOKUP('Gene Table'!$G$2,'Array Content'!$A$2:$B$3,2,FALSE),IF(DE60&lt;-$AR60,"mutant","WT"),IF(DE60&lt;-VLOOKUP('Gene Table'!$G$2,'Array Content'!$A$2:$B$3,2,FALSE),"Mutant","WT")),"")</f>
        <v/>
      </c>
      <c r="DT60" s="4" t="str">
        <f>IF(ISNUMBER(DF60), IF($AR60&gt;VLOOKUP('Gene Table'!$G$2,'Array Content'!$A$2:$B$3,2,FALSE),IF(DF60&lt;-$AR60,"mutant","WT"),IF(DF60&lt;-VLOOKUP('Gene Table'!$G$2,'Array Content'!$A$2:$B$3,2,FALSE),"Mutant","WT")),"")</f>
        <v/>
      </c>
      <c r="DU60" s="4" t="str">
        <f>IF(ISNUMBER(DG60), IF($AR60&gt;VLOOKUP('Gene Table'!$G$2,'Array Content'!$A$2:$B$3,2,FALSE),IF(DG60&lt;-$AR60,"mutant","WT"),IF(DG60&lt;-VLOOKUP('Gene Table'!$G$2,'Array Content'!$A$2:$B$3,2,FALSE),"Mutant","WT")),"")</f>
        <v/>
      </c>
      <c r="DV60" s="4" t="str">
        <f>IF(ISNUMBER(DH60), IF($AR60&gt;VLOOKUP('Gene Table'!$G$2,'Array Content'!$A$2:$B$3,2,FALSE),IF(DH60&lt;-$AR60,"mutant","WT"),IF(DH60&lt;-VLOOKUP('Gene Table'!$G$2,'Array Content'!$A$2:$B$3,2,FALSE),"Mutant","WT")),"")</f>
        <v/>
      </c>
      <c r="DW60" s="4" t="str">
        <f>IF(ISNUMBER(DI60), IF($AR60&gt;VLOOKUP('Gene Table'!$G$2,'Array Content'!$A$2:$B$3,2,FALSE),IF(DI60&lt;-$AR60,"mutant","WT"),IF(DI60&lt;-VLOOKUP('Gene Table'!$G$2,'Array Content'!$A$2:$B$3,2,FALSE),"Mutant","WT")),"")</f>
        <v/>
      </c>
      <c r="DX60" s="4" t="str">
        <f>IF(ISNUMBER(DJ60), IF($AR60&gt;VLOOKUP('Gene Table'!$G$2,'Array Content'!$A$2:$B$3,2,FALSE),IF(DJ60&lt;-$AR60,"mutant","WT"),IF(DJ60&lt;-VLOOKUP('Gene Table'!$G$2,'Array Content'!$A$2:$B$3,2,FALSE),"Mutant","WT")),"")</f>
        <v/>
      </c>
      <c r="DY60" s="4" t="str">
        <f>IF(ISNUMBER(DK60), IF($AR60&gt;VLOOKUP('Gene Table'!$G$2,'Array Content'!$A$2:$B$3,2,FALSE),IF(DK60&lt;-$AR60,"mutant","WT"),IF(DK60&lt;-VLOOKUP('Gene Table'!$G$2,'Array Content'!$A$2:$B$3,2,FALSE),"Mutant","WT")),"")</f>
        <v/>
      </c>
      <c r="DZ60" s="4" t="str">
        <f>IF(ISNUMBER(DL60), IF($AR60&gt;VLOOKUP('Gene Table'!$G$2,'Array Content'!$A$2:$B$3,2,FALSE),IF(DL60&lt;-$AR60,"mutant","WT"),IF(DL60&lt;-VLOOKUP('Gene Table'!$G$2,'Array Content'!$A$2:$B$3,2,FALSE),"Mutant","WT")),"")</f>
        <v/>
      </c>
      <c r="EA60" s="4" t="str">
        <f>IF(ISNUMBER(DM60), IF($AR60&gt;VLOOKUP('Gene Table'!$G$2,'Array Content'!$A$2:$B$3,2,FALSE),IF(DM60&lt;-$AR60,"mutant","WT"),IF(DM60&lt;-VLOOKUP('Gene Table'!$G$2,'Array Content'!$A$2:$B$3,2,FALSE),"Mutant","WT")),"")</f>
        <v/>
      </c>
      <c r="EC60" s="4" t="s">
        <v>121</v>
      </c>
      <c r="ED60" s="4" t="str">
        <f>IF('Gene Table'!$D60="copy number",D60,"")</f>
        <v/>
      </c>
      <c r="EE60" s="4" t="str">
        <f>IF('Gene Table'!$D60="copy number",E60,"")</f>
        <v/>
      </c>
      <c r="EF60" s="4" t="str">
        <f>IF('Gene Table'!$D60="copy number",F60,"")</f>
        <v/>
      </c>
      <c r="EG60" s="4" t="str">
        <f>IF('Gene Table'!$D60="copy number",G60,"")</f>
        <v/>
      </c>
      <c r="EH60" s="4" t="str">
        <f>IF('Gene Table'!$D60="copy number",H60,"")</f>
        <v/>
      </c>
      <c r="EI60" s="4" t="str">
        <f>IF('Gene Table'!$D60="copy number",I60,"")</f>
        <v/>
      </c>
      <c r="EJ60" s="4" t="str">
        <f>IF('Gene Table'!$D60="copy number",J60,"")</f>
        <v/>
      </c>
      <c r="EK60" s="4" t="str">
        <f>IF('Gene Table'!$D60="copy number",K60,"")</f>
        <v/>
      </c>
      <c r="EL60" s="4" t="str">
        <f>IF('Gene Table'!$D60="copy number",L60,"")</f>
        <v/>
      </c>
      <c r="EM60" s="4" t="str">
        <f>IF('Gene Table'!$D60="copy number",M60,"")</f>
        <v/>
      </c>
      <c r="EN60" s="4" t="str">
        <f>IF('Gene Table'!$D60="copy number",N60,"")</f>
        <v/>
      </c>
      <c r="EO60" s="4" t="str">
        <f>IF('Gene Table'!$D60="copy number",O60,"")</f>
        <v/>
      </c>
      <c r="EQ60" s="4" t="s">
        <v>121</v>
      </c>
      <c r="ER60" s="4" t="str">
        <f>IF('Gene Table'!$D60="copy number",R60,"")</f>
        <v/>
      </c>
      <c r="ES60" s="4" t="str">
        <f>IF('Gene Table'!$D60="copy number",S60,"")</f>
        <v/>
      </c>
      <c r="ET60" s="4" t="str">
        <f>IF('Gene Table'!$D60="copy number",T60,"")</f>
        <v/>
      </c>
      <c r="EU60" s="4" t="str">
        <f>IF('Gene Table'!$D60="copy number",U60,"")</f>
        <v/>
      </c>
      <c r="EV60" s="4" t="str">
        <f>IF('Gene Table'!$D60="copy number",V60,"")</f>
        <v/>
      </c>
      <c r="EW60" s="4" t="str">
        <f>IF('Gene Table'!$D60="copy number",W60,"")</f>
        <v/>
      </c>
      <c r="EX60" s="4" t="str">
        <f>IF('Gene Table'!$D60="copy number",X60,"")</f>
        <v/>
      </c>
      <c r="EY60" s="4" t="str">
        <f>IF('Gene Table'!$D60="copy number",Y60,"")</f>
        <v/>
      </c>
      <c r="EZ60" s="4" t="str">
        <f>IF('Gene Table'!$D60="copy number",Z60,"")</f>
        <v/>
      </c>
      <c r="FA60" s="4" t="str">
        <f>IF('Gene Table'!$D60="copy number",AA60,"")</f>
        <v/>
      </c>
      <c r="FB60" s="4" t="str">
        <f>IF('Gene Table'!$D60="copy number",AB60,"")</f>
        <v/>
      </c>
      <c r="FC60" s="4" t="str">
        <f>IF('Gene Table'!$D60="copy number",AC60,"")</f>
        <v/>
      </c>
      <c r="FE60" s="4" t="s">
        <v>121</v>
      </c>
      <c r="FF60" s="4" t="str">
        <f>IF('Gene Table'!$C60="SMPC",D60,"")</f>
        <v/>
      </c>
      <c r="FG60" s="4" t="str">
        <f>IF('Gene Table'!$C60="SMPC",E60,"")</f>
        <v/>
      </c>
      <c r="FH60" s="4" t="str">
        <f>IF('Gene Table'!$C60="SMPC",F60,"")</f>
        <v/>
      </c>
      <c r="FI60" s="4" t="str">
        <f>IF('Gene Table'!$C60="SMPC",G60,"")</f>
        <v/>
      </c>
      <c r="FJ60" s="4" t="str">
        <f>IF('Gene Table'!$C60="SMPC",H60,"")</f>
        <v/>
      </c>
      <c r="FK60" s="4" t="str">
        <f>IF('Gene Table'!$C60="SMPC",I60,"")</f>
        <v/>
      </c>
      <c r="FL60" s="4" t="str">
        <f>IF('Gene Table'!$C60="SMPC",J60,"")</f>
        <v/>
      </c>
      <c r="FM60" s="4" t="str">
        <f>IF('Gene Table'!$C60="SMPC",K60,"")</f>
        <v/>
      </c>
      <c r="FN60" s="4" t="str">
        <f>IF('Gene Table'!$C60="SMPC",L60,"")</f>
        <v/>
      </c>
      <c r="FO60" s="4" t="str">
        <f>IF('Gene Table'!$C60="SMPC",M60,"")</f>
        <v/>
      </c>
      <c r="FP60" s="4" t="str">
        <f>IF('Gene Table'!$C60="SMPC",N60,"")</f>
        <v/>
      </c>
      <c r="FQ60" s="4" t="str">
        <f>IF('Gene Table'!$C60="SMPC",O60,"")</f>
        <v/>
      </c>
      <c r="FS60" s="4" t="s">
        <v>121</v>
      </c>
      <c r="FT60" s="4" t="str">
        <f>IF('Gene Table'!$C60="SMPC",R60,"")</f>
        <v/>
      </c>
      <c r="FU60" s="4" t="str">
        <f>IF('Gene Table'!$C60="SMPC",S60,"")</f>
        <v/>
      </c>
      <c r="FV60" s="4" t="str">
        <f>IF('Gene Table'!$C60="SMPC",T60,"")</f>
        <v/>
      </c>
      <c r="FW60" s="4" t="str">
        <f>IF('Gene Table'!$C60="SMPC",U60,"")</f>
        <v/>
      </c>
      <c r="FX60" s="4" t="str">
        <f>IF('Gene Table'!$C60="SMPC",V60,"")</f>
        <v/>
      </c>
      <c r="FY60" s="4" t="str">
        <f>IF('Gene Table'!$C60="SMPC",W60,"")</f>
        <v/>
      </c>
      <c r="FZ60" s="4" t="str">
        <f>IF('Gene Table'!$C60="SMPC",X60,"")</f>
        <v/>
      </c>
      <c r="GA60" s="4" t="str">
        <f>IF('Gene Table'!$C60="SMPC",Y60,"")</f>
        <v/>
      </c>
      <c r="GB60" s="4" t="str">
        <f>IF('Gene Table'!$C60="SMPC",Z60,"")</f>
        <v/>
      </c>
      <c r="GC60" s="4" t="str">
        <f>IF('Gene Table'!$C60="SMPC",AA60,"")</f>
        <v/>
      </c>
      <c r="GD60" s="4" t="str">
        <f>IF('Gene Table'!$C60="SMPC",AB60,"")</f>
        <v/>
      </c>
      <c r="GE60" s="4" t="str">
        <f>IF('Gene Table'!$C60="SMPC",AC60,"")</f>
        <v/>
      </c>
    </row>
    <row r="61" spans="1:187" ht="15" customHeight="1" x14ac:dyDescent="0.25">
      <c r="A61" s="4" t="str">
        <f>'Gene Table'!C61&amp;":"&amp;'Gene Table'!D61</f>
        <v>APC:c.4729G&gt;T</v>
      </c>
      <c r="B61" s="4">
        <f>IF('Gene Table'!$G$5="NO",IF(ISNUMBER(MATCH('Gene Table'!E61,'Array Content'!$M$2:$M$941,0)),VLOOKUP('Gene Table'!E61,'Array Content'!$M$2:$O$941,2,FALSE),35),IF('Gene Table'!$G$5="YES",IF(ISNUMBER(MATCH('Gene Table'!E61,'Array Content'!$M$2:$M$941,0)),VLOOKUP('Gene Table'!E61,'Array Content'!$M$2:$O$941,3,FALSE),35),"OOPS"))</f>
        <v>37</v>
      </c>
      <c r="C61" s="4" t="s">
        <v>124</v>
      </c>
      <c r="D61" s="29">
        <f>IF('Control Sample Data'!D60="","",IF(SUM('Control Sample Data'!D$2:D$97)&gt;10,IF(AND(ISNUMBER('Control Sample Data'!D60),'Control Sample Data'!D60&lt;$B61, 'Control Sample Data'!D60&gt;0),'Control Sample Data'!D60,$B61),""))</f>
        <v>35</v>
      </c>
      <c r="E61" s="29">
        <f>IF('Control Sample Data'!E60="","",IF(SUM('Control Sample Data'!E$2:E$97)&gt;10,IF(AND(ISNUMBER('Control Sample Data'!E60),'Control Sample Data'!E60&lt;$B61, 'Control Sample Data'!E60&gt;0),'Control Sample Data'!E60,$B61),""))</f>
        <v>35</v>
      </c>
      <c r="F61" s="29" t="str">
        <f>IF('Control Sample Data'!F60="","",IF(SUM('Control Sample Data'!F$2:F$97)&gt;10,IF(AND(ISNUMBER('Control Sample Data'!F60),'Control Sample Data'!F60&lt;$B61, 'Control Sample Data'!F60&gt;0),'Control Sample Data'!F60,$B61),""))</f>
        <v/>
      </c>
      <c r="G61" s="29" t="str">
        <f>IF('Control Sample Data'!G60="","",IF(SUM('Control Sample Data'!G$2:G$97)&gt;10,IF(AND(ISNUMBER('Control Sample Data'!G60),'Control Sample Data'!G60&lt;$B61, 'Control Sample Data'!G60&gt;0),'Control Sample Data'!G60,$B61),""))</f>
        <v/>
      </c>
      <c r="H61" s="29" t="str">
        <f>IF('Control Sample Data'!H60="","",IF(SUM('Control Sample Data'!H$2:H$97)&gt;10,IF(AND(ISNUMBER('Control Sample Data'!H60),'Control Sample Data'!H60&lt;$B61, 'Control Sample Data'!H60&gt;0),'Control Sample Data'!H60,$B61),""))</f>
        <v/>
      </c>
      <c r="I61" s="29" t="str">
        <f>IF('Control Sample Data'!I60="","",IF(SUM('Control Sample Data'!I$2:I$97)&gt;10,IF(AND(ISNUMBER('Control Sample Data'!I60),'Control Sample Data'!I60&lt;$B61, 'Control Sample Data'!I60&gt;0),'Control Sample Data'!I60,$B61),""))</f>
        <v/>
      </c>
      <c r="J61" s="29" t="str">
        <f>IF('Control Sample Data'!J60="","",IF(SUM('Control Sample Data'!J$2:J$97)&gt;10,IF(AND(ISNUMBER('Control Sample Data'!J60),'Control Sample Data'!J60&lt;$B61, 'Control Sample Data'!J60&gt;0),'Control Sample Data'!J60,$B61),""))</f>
        <v/>
      </c>
      <c r="K61" s="29" t="str">
        <f>IF('Control Sample Data'!K60="","",IF(SUM('Control Sample Data'!K$2:K$97)&gt;10,IF(AND(ISNUMBER('Control Sample Data'!K60),'Control Sample Data'!K60&lt;$B61, 'Control Sample Data'!K60&gt;0),'Control Sample Data'!K60,$B61),""))</f>
        <v/>
      </c>
      <c r="L61" s="29" t="str">
        <f>IF('Control Sample Data'!L60="","",IF(SUM('Control Sample Data'!L$2:L$97)&gt;10,IF(AND(ISNUMBER('Control Sample Data'!L60),'Control Sample Data'!L60&lt;$B61, 'Control Sample Data'!L60&gt;0),'Control Sample Data'!L60,$B61),""))</f>
        <v/>
      </c>
      <c r="M61" s="29" t="str">
        <f>IF('Control Sample Data'!M60="","",IF(SUM('Control Sample Data'!M$2:M$97)&gt;10,IF(AND(ISNUMBER('Control Sample Data'!M60),'Control Sample Data'!M60&lt;$B61, 'Control Sample Data'!M60&gt;0),'Control Sample Data'!M60,$B61),""))</f>
        <v/>
      </c>
      <c r="N61" s="29" t="str">
        <f>IF('Control Sample Data'!N60="","",IF(SUM('Control Sample Data'!N$2:N$97)&gt;10,IF(AND(ISNUMBER('Control Sample Data'!N60),'Control Sample Data'!N60&lt;$B61, 'Control Sample Data'!N60&gt;0),'Control Sample Data'!N60,$B61),""))</f>
        <v/>
      </c>
      <c r="O61" s="29" t="str">
        <f>IF('Control Sample Data'!O60="","",IF(SUM('Control Sample Data'!O$2:O$97)&gt;10,IF(AND(ISNUMBER('Control Sample Data'!O60),'Control Sample Data'!O60&lt;$B61, 'Control Sample Data'!O60&gt;0),'Control Sample Data'!O60,$B61),""))</f>
        <v/>
      </c>
      <c r="Q61" s="4" t="s">
        <v>124</v>
      </c>
      <c r="R61" s="29">
        <f>IF('Test Sample Data'!D60="","",IF(SUM('Test Sample Data'!D$2:D$97)&gt;10,IF(AND(ISNUMBER('Test Sample Data'!D60),'Test Sample Data'!D60&lt;$B61, 'Test Sample Data'!D60&gt;0),'Test Sample Data'!D60,$B61),""))</f>
        <v>35</v>
      </c>
      <c r="S61" s="29">
        <f>IF('Test Sample Data'!E60="","",IF(SUM('Test Sample Data'!E$2:E$97)&gt;10,IF(AND(ISNUMBER('Test Sample Data'!E60),'Test Sample Data'!E60&lt;$B61, 'Test Sample Data'!E60&gt;0),'Test Sample Data'!E60,$B61),""))</f>
        <v>35</v>
      </c>
      <c r="T61" s="29" t="str">
        <f>IF('Test Sample Data'!F60="","",IF(SUM('Test Sample Data'!F$2:F$97)&gt;10,IF(AND(ISNUMBER('Test Sample Data'!F60),'Test Sample Data'!F60&lt;$B61, 'Test Sample Data'!F60&gt;0),'Test Sample Data'!F60,$B61),""))</f>
        <v/>
      </c>
      <c r="U61" s="29" t="str">
        <f>IF('Test Sample Data'!G60="","",IF(SUM('Test Sample Data'!G$2:G$97)&gt;10,IF(AND(ISNUMBER('Test Sample Data'!G60),'Test Sample Data'!G60&lt;$B61, 'Test Sample Data'!G60&gt;0),'Test Sample Data'!G60,$B61),""))</f>
        <v/>
      </c>
      <c r="V61" s="29" t="str">
        <f>IF('Test Sample Data'!H60="","",IF(SUM('Test Sample Data'!H$2:H$97)&gt;10,IF(AND(ISNUMBER('Test Sample Data'!H60),'Test Sample Data'!H60&lt;$B61, 'Test Sample Data'!H60&gt;0),'Test Sample Data'!H60,$B61),""))</f>
        <v/>
      </c>
      <c r="W61" s="29" t="str">
        <f>IF('Test Sample Data'!I60="","",IF(SUM('Test Sample Data'!I$2:I$97)&gt;10,IF(AND(ISNUMBER('Test Sample Data'!I60),'Test Sample Data'!I60&lt;$B61, 'Test Sample Data'!I60&gt;0),'Test Sample Data'!I60,$B61),""))</f>
        <v/>
      </c>
      <c r="X61" s="29" t="str">
        <f>IF('Test Sample Data'!J60="","",IF(SUM('Test Sample Data'!J$2:J$97)&gt;10,IF(AND(ISNUMBER('Test Sample Data'!J60),'Test Sample Data'!J60&lt;$B61, 'Test Sample Data'!J60&gt;0),'Test Sample Data'!J60,$B61),""))</f>
        <v/>
      </c>
      <c r="Y61" s="29" t="str">
        <f>IF('Test Sample Data'!K60="","",IF(SUM('Test Sample Data'!K$2:K$97)&gt;10,IF(AND(ISNUMBER('Test Sample Data'!K60),'Test Sample Data'!K60&lt;$B61, 'Test Sample Data'!K60&gt;0),'Test Sample Data'!K60,$B61),""))</f>
        <v/>
      </c>
      <c r="Z61" s="29" t="str">
        <f>IF('Test Sample Data'!L60="","",IF(SUM('Test Sample Data'!L$2:L$97)&gt;10,IF(AND(ISNUMBER('Test Sample Data'!L60),'Test Sample Data'!L60&lt;$B61, 'Test Sample Data'!L60&gt;0),'Test Sample Data'!L60,$B61),""))</f>
        <v/>
      </c>
      <c r="AA61" s="29" t="str">
        <f>IF('Test Sample Data'!M60="","",IF(SUM('Test Sample Data'!M$2:M$97)&gt;10,IF(AND(ISNUMBER('Test Sample Data'!M60),'Test Sample Data'!M60&lt;$B61, 'Test Sample Data'!M60&gt;0),'Test Sample Data'!M60,$B61),""))</f>
        <v/>
      </c>
      <c r="AB61" s="29" t="str">
        <f>IF('Test Sample Data'!N60="","",IF(SUM('Test Sample Data'!N$2:N$97)&gt;10,IF(AND(ISNUMBER('Test Sample Data'!N60),'Test Sample Data'!N60&lt;$B61, 'Test Sample Data'!N60&gt;0),'Test Sample Data'!N60,$B61),""))</f>
        <v/>
      </c>
      <c r="AC61" s="29" t="str">
        <f>IF('Test Sample Data'!O60="","",IF(SUM('Test Sample Data'!O$2:O$97)&gt;10,IF(AND(ISNUMBER('Test Sample Data'!O60),'Test Sample Data'!O60&lt;$B61, 'Test Sample Data'!O60&gt;0),'Test Sample Data'!O60,$B61),""))</f>
        <v/>
      </c>
      <c r="AE61" s="4" t="s">
        <v>124</v>
      </c>
      <c r="AF61" s="4">
        <f t="shared" si="3"/>
        <v>9</v>
      </c>
      <c r="AG61" s="4">
        <f t="shared" si="4"/>
        <v>9</v>
      </c>
      <c r="AH61" s="4" t="str">
        <f t="shared" si="5"/>
        <v/>
      </c>
      <c r="AI61" s="4" t="str">
        <f t="shared" si="6"/>
        <v/>
      </c>
      <c r="AJ61" s="4" t="str">
        <f t="shared" si="7"/>
        <v/>
      </c>
      <c r="AK61" s="4" t="str">
        <f t="shared" si="8"/>
        <v/>
      </c>
      <c r="AL61" s="4" t="str">
        <f t="shared" si="9"/>
        <v/>
      </c>
      <c r="AM61" s="4" t="str">
        <f t="shared" si="10"/>
        <v/>
      </c>
      <c r="AN61" s="4" t="str">
        <f t="shared" si="11"/>
        <v/>
      </c>
      <c r="AO61" s="4" t="str">
        <f t="shared" si="12"/>
        <v/>
      </c>
      <c r="AP61" s="4" t="str">
        <f t="shared" si="13"/>
        <v/>
      </c>
      <c r="AQ61" s="4" t="str">
        <f t="shared" si="14"/>
        <v/>
      </c>
      <c r="AR61" s="4">
        <f t="shared" si="15"/>
        <v>0</v>
      </c>
      <c r="AS61" s="4">
        <f t="shared" si="16"/>
        <v>9</v>
      </c>
      <c r="AU61" s="4" t="s">
        <v>124</v>
      </c>
      <c r="AV61" s="4">
        <f t="shared" si="17"/>
        <v>8.4699999999999989</v>
      </c>
      <c r="AW61" s="4">
        <f t="shared" si="18"/>
        <v>9</v>
      </c>
      <c r="AX61" s="4" t="str">
        <f t="shared" si="19"/>
        <v/>
      </c>
      <c r="AY61" s="4" t="str">
        <f t="shared" si="20"/>
        <v/>
      </c>
      <c r="AZ61" s="4" t="str">
        <f t="shared" si="21"/>
        <v/>
      </c>
      <c r="BA61" s="4" t="str">
        <f t="shared" si="22"/>
        <v/>
      </c>
      <c r="BB61" s="4" t="str">
        <f t="shared" si="23"/>
        <v/>
      </c>
      <c r="BC61" s="4" t="str">
        <f t="shared" si="24"/>
        <v/>
      </c>
      <c r="BD61" s="4" t="str">
        <f t="shared" si="25"/>
        <v/>
      </c>
      <c r="BE61" s="4" t="str">
        <f t="shared" si="26"/>
        <v/>
      </c>
      <c r="BF61" s="4" t="str">
        <f t="shared" si="27"/>
        <v/>
      </c>
      <c r="BG61" s="4" t="str">
        <f t="shared" si="28"/>
        <v/>
      </c>
      <c r="BI61" s="4" t="s">
        <v>124</v>
      </c>
      <c r="BJ61" s="4">
        <f t="shared" si="29"/>
        <v>8.4699999999999989</v>
      </c>
      <c r="BK61" s="4">
        <f t="shared" si="30"/>
        <v>9</v>
      </c>
      <c r="BL61" s="4" t="str">
        <f t="shared" si="31"/>
        <v/>
      </c>
      <c r="BM61" s="4" t="str">
        <f t="shared" si="32"/>
        <v/>
      </c>
      <c r="BN61" s="4" t="str">
        <f t="shared" si="33"/>
        <v/>
      </c>
      <c r="BO61" s="4" t="str">
        <f t="shared" si="34"/>
        <v/>
      </c>
      <c r="BP61" s="4" t="str">
        <f t="shared" si="35"/>
        <v/>
      </c>
      <c r="BQ61" s="4" t="str">
        <f t="shared" si="36"/>
        <v/>
      </c>
      <c r="BR61" s="4" t="str">
        <f t="shared" si="37"/>
        <v/>
      </c>
      <c r="BS61" s="4" t="str">
        <f t="shared" si="38"/>
        <v/>
      </c>
      <c r="BT61" s="4" t="str">
        <f t="shared" si="39"/>
        <v/>
      </c>
      <c r="BU61" s="4" t="str">
        <f t="shared" si="40"/>
        <v/>
      </c>
      <c r="BV61" s="4">
        <f t="shared" si="41"/>
        <v>1.1200000000000001</v>
      </c>
      <c r="BW61" s="4">
        <f t="shared" si="42"/>
        <v>8.74</v>
      </c>
      <c r="BY61" s="4" t="s">
        <v>124</v>
      </c>
      <c r="BZ61" s="4">
        <f t="shared" si="43"/>
        <v>-0.27000000000000135</v>
      </c>
      <c r="CA61" s="4">
        <f t="shared" si="44"/>
        <v>0.25999999999999979</v>
      </c>
      <c r="CB61" s="4" t="str">
        <f t="shared" si="45"/>
        <v/>
      </c>
      <c r="CC61" s="4" t="str">
        <f t="shared" si="46"/>
        <v/>
      </c>
      <c r="CD61" s="4" t="str">
        <f t="shared" si="47"/>
        <v/>
      </c>
      <c r="CE61" s="4" t="str">
        <f t="shared" si="48"/>
        <v/>
      </c>
      <c r="CF61" s="4" t="str">
        <f t="shared" si="49"/>
        <v/>
      </c>
      <c r="CG61" s="4" t="str">
        <f t="shared" si="50"/>
        <v/>
      </c>
      <c r="CH61" s="4" t="str">
        <f t="shared" si="51"/>
        <v/>
      </c>
      <c r="CI61" s="4" t="str">
        <f t="shared" si="52"/>
        <v/>
      </c>
      <c r="CJ61" s="4" t="str">
        <f t="shared" si="53"/>
        <v/>
      </c>
      <c r="CK61" s="4" t="str">
        <f t="shared" si="54"/>
        <v/>
      </c>
      <c r="CM61" s="4" t="s">
        <v>124</v>
      </c>
      <c r="CN61" s="4" t="str">
        <f>IF(ISNUMBER(BZ61), IF($BV61&gt;VLOOKUP('Gene Table'!$G$2,'Array Content'!$A$2:$B$3,2,FALSE),IF(BZ61&lt;-$BV61,"mutant","WT"),IF(BZ61&lt;-VLOOKUP('Gene Table'!$G$2,'Array Content'!$A$2:$B$3,2,FALSE),"Mutant","WT")),"")</f>
        <v>WT</v>
      </c>
      <c r="CO61" s="4" t="str">
        <f>IF(ISNUMBER(CA61), IF($BV61&gt;VLOOKUP('Gene Table'!$G$2,'Array Content'!$A$2:$B$3,2,FALSE),IF(CA61&lt;-$BV61,"mutant","WT"),IF(CA61&lt;-VLOOKUP('Gene Table'!$G$2,'Array Content'!$A$2:$B$3,2,FALSE),"Mutant","WT")),"")</f>
        <v>WT</v>
      </c>
      <c r="CP61" s="4" t="str">
        <f>IF(ISNUMBER(CB61), IF($BV61&gt;VLOOKUP('Gene Table'!$G$2,'Array Content'!$A$2:$B$3,2,FALSE),IF(CB61&lt;-$BV61,"mutant","WT"),IF(CB61&lt;-VLOOKUP('Gene Table'!$G$2,'Array Content'!$A$2:$B$3,2,FALSE),"Mutant","WT")),"")</f>
        <v/>
      </c>
      <c r="CQ61" s="4" t="str">
        <f>IF(ISNUMBER(CC61), IF($BV61&gt;VLOOKUP('Gene Table'!$G$2,'Array Content'!$A$2:$B$3,2,FALSE),IF(CC61&lt;-$BV61,"mutant","WT"),IF(CC61&lt;-VLOOKUP('Gene Table'!$G$2,'Array Content'!$A$2:$B$3,2,FALSE),"Mutant","WT")),"")</f>
        <v/>
      </c>
      <c r="CR61" s="4" t="str">
        <f>IF(ISNUMBER(CD61), IF($BV61&gt;VLOOKUP('Gene Table'!$G$2,'Array Content'!$A$2:$B$3,2,FALSE),IF(CD61&lt;-$BV61,"mutant","WT"),IF(CD61&lt;-VLOOKUP('Gene Table'!$G$2,'Array Content'!$A$2:$B$3,2,FALSE),"Mutant","WT")),"")</f>
        <v/>
      </c>
      <c r="CS61" s="4" t="str">
        <f>IF(ISNUMBER(CE61), IF($BV61&gt;VLOOKUP('Gene Table'!$G$2,'Array Content'!$A$2:$B$3,2,FALSE),IF(CE61&lt;-$BV61,"mutant","WT"),IF(CE61&lt;-VLOOKUP('Gene Table'!$G$2,'Array Content'!$A$2:$B$3,2,FALSE),"Mutant","WT")),"")</f>
        <v/>
      </c>
      <c r="CT61" s="4" t="str">
        <f>IF(ISNUMBER(CF61), IF($BV61&gt;VLOOKUP('Gene Table'!$G$2,'Array Content'!$A$2:$B$3,2,FALSE),IF(CF61&lt;-$BV61,"mutant","WT"),IF(CF61&lt;-VLOOKUP('Gene Table'!$G$2,'Array Content'!$A$2:$B$3,2,FALSE),"Mutant","WT")),"")</f>
        <v/>
      </c>
      <c r="CU61" s="4" t="str">
        <f>IF(ISNUMBER(CG61), IF($BV61&gt;VLOOKUP('Gene Table'!$G$2,'Array Content'!$A$2:$B$3,2,FALSE),IF(CG61&lt;-$BV61,"mutant","WT"),IF(CG61&lt;-VLOOKUP('Gene Table'!$G$2,'Array Content'!$A$2:$B$3,2,FALSE),"Mutant","WT")),"")</f>
        <v/>
      </c>
      <c r="CV61" s="4" t="str">
        <f>IF(ISNUMBER(CH61), IF($BV61&gt;VLOOKUP('Gene Table'!$G$2,'Array Content'!$A$2:$B$3,2,FALSE),IF(CH61&lt;-$BV61,"mutant","WT"),IF(CH61&lt;-VLOOKUP('Gene Table'!$G$2,'Array Content'!$A$2:$B$3,2,FALSE),"Mutant","WT")),"")</f>
        <v/>
      </c>
      <c r="CW61" s="4" t="str">
        <f>IF(ISNUMBER(CI61), IF($BV61&gt;VLOOKUP('Gene Table'!$G$2,'Array Content'!$A$2:$B$3,2,FALSE),IF(CI61&lt;-$BV61,"mutant","WT"),IF(CI61&lt;-VLOOKUP('Gene Table'!$G$2,'Array Content'!$A$2:$B$3,2,FALSE),"Mutant","WT")),"")</f>
        <v/>
      </c>
      <c r="CX61" s="4" t="str">
        <f>IF(ISNUMBER(CJ61), IF($BV61&gt;VLOOKUP('Gene Table'!$G$2,'Array Content'!$A$2:$B$3,2,FALSE),IF(CJ61&lt;-$BV61,"mutant","WT"),IF(CJ61&lt;-VLOOKUP('Gene Table'!$G$2,'Array Content'!$A$2:$B$3,2,FALSE),"Mutant","WT")),"")</f>
        <v/>
      </c>
      <c r="CY61" s="4" t="str">
        <f>IF(ISNUMBER(CK61), IF($BV61&gt;VLOOKUP('Gene Table'!$G$2,'Array Content'!$A$2:$B$3,2,FALSE),IF(CK61&lt;-$BV61,"mutant","WT"),IF(CK61&lt;-VLOOKUP('Gene Table'!$G$2,'Array Content'!$A$2:$B$3,2,FALSE),"Mutant","WT")),"")</f>
        <v/>
      </c>
      <c r="DA61" s="4" t="s">
        <v>124</v>
      </c>
      <c r="DB61" s="4">
        <f t="shared" si="55"/>
        <v>-0.53000000000000114</v>
      </c>
      <c r="DC61" s="4">
        <f t="shared" si="56"/>
        <v>0</v>
      </c>
      <c r="DD61" s="4" t="str">
        <f t="shared" si="57"/>
        <v/>
      </c>
      <c r="DE61" s="4" t="str">
        <f t="shared" si="58"/>
        <v/>
      </c>
      <c r="DF61" s="4" t="str">
        <f t="shared" si="59"/>
        <v/>
      </c>
      <c r="DG61" s="4" t="str">
        <f t="shared" si="60"/>
        <v/>
      </c>
      <c r="DH61" s="4" t="str">
        <f t="shared" si="61"/>
        <v/>
      </c>
      <c r="DI61" s="4" t="str">
        <f t="shared" si="62"/>
        <v/>
      </c>
      <c r="DJ61" s="4" t="str">
        <f t="shared" si="63"/>
        <v/>
      </c>
      <c r="DK61" s="4" t="str">
        <f t="shared" si="64"/>
        <v/>
      </c>
      <c r="DL61" s="4" t="str">
        <f t="shared" si="65"/>
        <v/>
      </c>
      <c r="DM61" s="4" t="str">
        <f t="shared" si="66"/>
        <v/>
      </c>
      <c r="DO61" s="4" t="s">
        <v>124</v>
      </c>
      <c r="DP61" s="4" t="str">
        <f>IF(ISNUMBER(DB61), IF($AR61&gt;VLOOKUP('Gene Table'!$G$2,'Array Content'!$A$2:$B$3,2,FALSE),IF(DB61&lt;-$AR61,"mutant","WT"),IF(DB61&lt;-VLOOKUP('Gene Table'!$G$2,'Array Content'!$A$2:$B$3,2,FALSE),"Mutant","WT")),"")</f>
        <v>WT</v>
      </c>
      <c r="DQ61" s="4" t="str">
        <f>IF(ISNUMBER(DC61), IF($AR61&gt;VLOOKUP('Gene Table'!$G$2,'Array Content'!$A$2:$B$3,2,FALSE),IF(DC61&lt;-$AR61,"mutant","WT"),IF(DC61&lt;-VLOOKUP('Gene Table'!$G$2,'Array Content'!$A$2:$B$3,2,FALSE),"Mutant","WT")),"")</f>
        <v>WT</v>
      </c>
      <c r="DR61" s="4" t="str">
        <f>IF(ISNUMBER(DD61), IF($AR61&gt;VLOOKUP('Gene Table'!$G$2,'Array Content'!$A$2:$B$3,2,FALSE),IF(DD61&lt;-$AR61,"mutant","WT"),IF(DD61&lt;-VLOOKUP('Gene Table'!$G$2,'Array Content'!$A$2:$B$3,2,FALSE),"Mutant","WT")),"")</f>
        <v/>
      </c>
      <c r="DS61" s="4" t="str">
        <f>IF(ISNUMBER(DE61), IF($AR61&gt;VLOOKUP('Gene Table'!$G$2,'Array Content'!$A$2:$B$3,2,FALSE),IF(DE61&lt;-$AR61,"mutant","WT"),IF(DE61&lt;-VLOOKUP('Gene Table'!$G$2,'Array Content'!$A$2:$B$3,2,FALSE),"Mutant","WT")),"")</f>
        <v/>
      </c>
      <c r="DT61" s="4" t="str">
        <f>IF(ISNUMBER(DF61), IF($AR61&gt;VLOOKUP('Gene Table'!$G$2,'Array Content'!$A$2:$B$3,2,FALSE),IF(DF61&lt;-$AR61,"mutant","WT"),IF(DF61&lt;-VLOOKUP('Gene Table'!$G$2,'Array Content'!$A$2:$B$3,2,FALSE),"Mutant","WT")),"")</f>
        <v/>
      </c>
      <c r="DU61" s="4" t="str">
        <f>IF(ISNUMBER(DG61), IF($AR61&gt;VLOOKUP('Gene Table'!$G$2,'Array Content'!$A$2:$B$3,2,FALSE),IF(DG61&lt;-$AR61,"mutant","WT"),IF(DG61&lt;-VLOOKUP('Gene Table'!$G$2,'Array Content'!$A$2:$B$3,2,FALSE),"Mutant","WT")),"")</f>
        <v/>
      </c>
      <c r="DV61" s="4" t="str">
        <f>IF(ISNUMBER(DH61), IF($AR61&gt;VLOOKUP('Gene Table'!$G$2,'Array Content'!$A$2:$B$3,2,FALSE),IF(DH61&lt;-$AR61,"mutant","WT"),IF(DH61&lt;-VLOOKUP('Gene Table'!$G$2,'Array Content'!$A$2:$B$3,2,FALSE),"Mutant","WT")),"")</f>
        <v/>
      </c>
      <c r="DW61" s="4" t="str">
        <f>IF(ISNUMBER(DI61), IF($AR61&gt;VLOOKUP('Gene Table'!$G$2,'Array Content'!$A$2:$B$3,2,FALSE),IF(DI61&lt;-$AR61,"mutant","WT"),IF(DI61&lt;-VLOOKUP('Gene Table'!$G$2,'Array Content'!$A$2:$B$3,2,FALSE),"Mutant","WT")),"")</f>
        <v/>
      </c>
      <c r="DX61" s="4" t="str">
        <f>IF(ISNUMBER(DJ61), IF($AR61&gt;VLOOKUP('Gene Table'!$G$2,'Array Content'!$A$2:$B$3,2,FALSE),IF(DJ61&lt;-$AR61,"mutant","WT"),IF(DJ61&lt;-VLOOKUP('Gene Table'!$G$2,'Array Content'!$A$2:$B$3,2,FALSE),"Mutant","WT")),"")</f>
        <v/>
      </c>
      <c r="DY61" s="4" t="str">
        <f>IF(ISNUMBER(DK61), IF($AR61&gt;VLOOKUP('Gene Table'!$G$2,'Array Content'!$A$2:$B$3,2,FALSE),IF(DK61&lt;-$AR61,"mutant","WT"),IF(DK61&lt;-VLOOKUP('Gene Table'!$G$2,'Array Content'!$A$2:$B$3,2,FALSE),"Mutant","WT")),"")</f>
        <v/>
      </c>
      <c r="DZ61" s="4" t="str">
        <f>IF(ISNUMBER(DL61), IF($AR61&gt;VLOOKUP('Gene Table'!$G$2,'Array Content'!$A$2:$B$3,2,FALSE),IF(DL61&lt;-$AR61,"mutant","WT"),IF(DL61&lt;-VLOOKUP('Gene Table'!$G$2,'Array Content'!$A$2:$B$3,2,FALSE),"Mutant","WT")),"")</f>
        <v/>
      </c>
      <c r="EA61" s="4" t="str">
        <f>IF(ISNUMBER(DM61), IF($AR61&gt;VLOOKUP('Gene Table'!$G$2,'Array Content'!$A$2:$B$3,2,FALSE),IF(DM61&lt;-$AR61,"mutant","WT"),IF(DM61&lt;-VLOOKUP('Gene Table'!$G$2,'Array Content'!$A$2:$B$3,2,FALSE),"Mutant","WT")),"")</f>
        <v/>
      </c>
      <c r="EC61" s="4" t="s">
        <v>124</v>
      </c>
      <c r="ED61" s="4" t="str">
        <f>IF('Gene Table'!$D61="copy number",D61,"")</f>
        <v/>
      </c>
      <c r="EE61" s="4" t="str">
        <f>IF('Gene Table'!$D61="copy number",E61,"")</f>
        <v/>
      </c>
      <c r="EF61" s="4" t="str">
        <f>IF('Gene Table'!$D61="copy number",F61,"")</f>
        <v/>
      </c>
      <c r="EG61" s="4" t="str">
        <f>IF('Gene Table'!$D61="copy number",G61,"")</f>
        <v/>
      </c>
      <c r="EH61" s="4" t="str">
        <f>IF('Gene Table'!$D61="copy number",H61,"")</f>
        <v/>
      </c>
      <c r="EI61" s="4" t="str">
        <f>IF('Gene Table'!$D61="copy number",I61,"")</f>
        <v/>
      </c>
      <c r="EJ61" s="4" t="str">
        <f>IF('Gene Table'!$D61="copy number",J61,"")</f>
        <v/>
      </c>
      <c r="EK61" s="4" t="str">
        <f>IF('Gene Table'!$D61="copy number",K61,"")</f>
        <v/>
      </c>
      <c r="EL61" s="4" t="str">
        <f>IF('Gene Table'!$D61="copy number",L61,"")</f>
        <v/>
      </c>
      <c r="EM61" s="4" t="str">
        <f>IF('Gene Table'!$D61="copy number",M61,"")</f>
        <v/>
      </c>
      <c r="EN61" s="4" t="str">
        <f>IF('Gene Table'!$D61="copy number",N61,"")</f>
        <v/>
      </c>
      <c r="EO61" s="4" t="str">
        <f>IF('Gene Table'!$D61="copy number",O61,"")</f>
        <v/>
      </c>
      <c r="EQ61" s="4" t="s">
        <v>124</v>
      </c>
      <c r="ER61" s="4" t="str">
        <f>IF('Gene Table'!$D61="copy number",R61,"")</f>
        <v/>
      </c>
      <c r="ES61" s="4" t="str">
        <f>IF('Gene Table'!$D61="copy number",S61,"")</f>
        <v/>
      </c>
      <c r="ET61" s="4" t="str">
        <f>IF('Gene Table'!$D61="copy number",T61,"")</f>
        <v/>
      </c>
      <c r="EU61" s="4" t="str">
        <f>IF('Gene Table'!$D61="copy number",U61,"")</f>
        <v/>
      </c>
      <c r="EV61" s="4" t="str">
        <f>IF('Gene Table'!$D61="copy number",V61,"")</f>
        <v/>
      </c>
      <c r="EW61" s="4" t="str">
        <f>IF('Gene Table'!$D61="copy number",W61,"")</f>
        <v/>
      </c>
      <c r="EX61" s="4" t="str">
        <f>IF('Gene Table'!$D61="copy number",X61,"")</f>
        <v/>
      </c>
      <c r="EY61" s="4" t="str">
        <f>IF('Gene Table'!$D61="copy number",Y61,"")</f>
        <v/>
      </c>
      <c r="EZ61" s="4" t="str">
        <f>IF('Gene Table'!$D61="copy number",Z61,"")</f>
        <v/>
      </c>
      <c r="FA61" s="4" t="str">
        <f>IF('Gene Table'!$D61="copy number",AA61,"")</f>
        <v/>
      </c>
      <c r="FB61" s="4" t="str">
        <f>IF('Gene Table'!$D61="copy number",AB61,"")</f>
        <v/>
      </c>
      <c r="FC61" s="4" t="str">
        <f>IF('Gene Table'!$D61="copy number",AC61,"")</f>
        <v/>
      </c>
      <c r="FE61" s="4" t="s">
        <v>124</v>
      </c>
      <c r="FF61" s="4" t="str">
        <f>IF('Gene Table'!$C61="SMPC",D61,"")</f>
        <v/>
      </c>
      <c r="FG61" s="4" t="str">
        <f>IF('Gene Table'!$C61="SMPC",E61,"")</f>
        <v/>
      </c>
      <c r="FH61" s="4" t="str">
        <f>IF('Gene Table'!$C61="SMPC",F61,"")</f>
        <v/>
      </c>
      <c r="FI61" s="4" t="str">
        <f>IF('Gene Table'!$C61="SMPC",G61,"")</f>
        <v/>
      </c>
      <c r="FJ61" s="4" t="str">
        <f>IF('Gene Table'!$C61="SMPC",H61,"")</f>
        <v/>
      </c>
      <c r="FK61" s="4" t="str">
        <f>IF('Gene Table'!$C61="SMPC",I61,"")</f>
        <v/>
      </c>
      <c r="FL61" s="4" t="str">
        <f>IF('Gene Table'!$C61="SMPC",J61,"")</f>
        <v/>
      </c>
      <c r="FM61" s="4" t="str">
        <f>IF('Gene Table'!$C61="SMPC",K61,"")</f>
        <v/>
      </c>
      <c r="FN61" s="4" t="str">
        <f>IF('Gene Table'!$C61="SMPC",L61,"")</f>
        <v/>
      </c>
      <c r="FO61" s="4" t="str">
        <f>IF('Gene Table'!$C61="SMPC",M61,"")</f>
        <v/>
      </c>
      <c r="FP61" s="4" t="str">
        <f>IF('Gene Table'!$C61="SMPC",N61,"")</f>
        <v/>
      </c>
      <c r="FQ61" s="4" t="str">
        <f>IF('Gene Table'!$C61="SMPC",O61,"")</f>
        <v/>
      </c>
      <c r="FS61" s="4" t="s">
        <v>124</v>
      </c>
      <c r="FT61" s="4" t="str">
        <f>IF('Gene Table'!$C61="SMPC",R61,"")</f>
        <v/>
      </c>
      <c r="FU61" s="4" t="str">
        <f>IF('Gene Table'!$C61="SMPC",S61,"")</f>
        <v/>
      </c>
      <c r="FV61" s="4" t="str">
        <f>IF('Gene Table'!$C61="SMPC",T61,"")</f>
        <v/>
      </c>
      <c r="FW61" s="4" t="str">
        <f>IF('Gene Table'!$C61="SMPC",U61,"")</f>
        <v/>
      </c>
      <c r="FX61" s="4" t="str">
        <f>IF('Gene Table'!$C61="SMPC",V61,"")</f>
        <v/>
      </c>
      <c r="FY61" s="4" t="str">
        <f>IF('Gene Table'!$C61="SMPC",W61,"")</f>
        <v/>
      </c>
      <c r="FZ61" s="4" t="str">
        <f>IF('Gene Table'!$C61="SMPC",X61,"")</f>
        <v/>
      </c>
      <c r="GA61" s="4" t="str">
        <f>IF('Gene Table'!$C61="SMPC",Y61,"")</f>
        <v/>
      </c>
      <c r="GB61" s="4" t="str">
        <f>IF('Gene Table'!$C61="SMPC",Z61,"")</f>
        <v/>
      </c>
      <c r="GC61" s="4" t="str">
        <f>IF('Gene Table'!$C61="SMPC",AA61,"")</f>
        <v/>
      </c>
      <c r="GD61" s="4" t="str">
        <f>IF('Gene Table'!$C61="SMPC",AB61,"")</f>
        <v/>
      </c>
      <c r="GE61" s="4" t="str">
        <f>IF('Gene Table'!$C61="SMPC",AC61,"")</f>
        <v/>
      </c>
    </row>
    <row r="62" spans="1:187" ht="15" customHeight="1" x14ac:dyDescent="0.25">
      <c r="A62" s="4" t="str">
        <f>'Gene Table'!C62&amp;":"&amp;'Gene Table'!D62</f>
        <v>APC:c.4731_4734delATGT</v>
      </c>
      <c r="B62" s="4">
        <f>IF('Gene Table'!$G$5="NO",IF(ISNUMBER(MATCH('Gene Table'!E62,'Array Content'!$M$2:$M$941,0)),VLOOKUP('Gene Table'!E62,'Array Content'!$M$2:$O$941,2,FALSE),35),IF('Gene Table'!$G$5="YES",IF(ISNUMBER(MATCH('Gene Table'!E62,'Array Content'!$M$2:$M$941,0)),VLOOKUP('Gene Table'!E62,'Array Content'!$M$2:$O$941,3,FALSE),35),"OOPS"))</f>
        <v>37</v>
      </c>
      <c r="C62" s="4" t="s">
        <v>127</v>
      </c>
      <c r="D62" s="29">
        <f>IF('Control Sample Data'!D61="","",IF(SUM('Control Sample Data'!D$2:D$97)&gt;10,IF(AND(ISNUMBER('Control Sample Data'!D61),'Control Sample Data'!D61&lt;$B62, 'Control Sample Data'!D61&gt;0),'Control Sample Data'!D61,$B62),""))</f>
        <v>35</v>
      </c>
      <c r="E62" s="29">
        <f>IF('Control Sample Data'!E61="","",IF(SUM('Control Sample Data'!E$2:E$97)&gt;10,IF(AND(ISNUMBER('Control Sample Data'!E61),'Control Sample Data'!E61&lt;$B62, 'Control Sample Data'!E61&gt;0),'Control Sample Data'!E61,$B62),""))</f>
        <v>35</v>
      </c>
      <c r="F62" s="29" t="str">
        <f>IF('Control Sample Data'!F61="","",IF(SUM('Control Sample Data'!F$2:F$97)&gt;10,IF(AND(ISNUMBER('Control Sample Data'!F61),'Control Sample Data'!F61&lt;$B62, 'Control Sample Data'!F61&gt;0),'Control Sample Data'!F61,$B62),""))</f>
        <v/>
      </c>
      <c r="G62" s="29" t="str">
        <f>IF('Control Sample Data'!G61="","",IF(SUM('Control Sample Data'!G$2:G$97)&gt;10,IF(AND(ISNUMBER('Control Sample Data'!G61),'Control Sample Data'!G61&lt;$B62, 'Control Sample Data'!G61&gt;0),'Control Sample Data'!G61,$B62),""))</f>
        <v/>
      </c>
      <c r="H62" s="29" t="str">
        <f>IF('Control Sample Data'!H61="","",IF(SUM('Control Sample Data'!H$2:H$97)&gt;10,IF(AND(ISNUMBER('Control Sample Data'!H61),'Control Sample Data'!H61&lt;$B62, 'Control Sample Data'!H61&gt;0),'Control Sample Data'!H61,$B62),""))</f>
        <v/>
      </c>
      <c r="I62" s="29" t="str">
        <f>IF('Control Sample Data'!I61="","",IF(SUM('Control Sample Data'!I$2:I$97)&gt;10,IF(AND(ISNUMBER('Control Sample Data'!I61),'Control Sample Data'!I61&lt;$B62, 'Control Sample Data'!I61&gt;0),'Control Sample Data'!I61,$B62),""))</f>
        <v/>
      </c>
      <c r="J62" s="29" t="str">
        <f>IF('Control Sample Data'!J61="","",IF(SUM('Control Sample Data'!J$2:J$97)&gt;10,IF(AND(ISNUMBER('Control Sample Data'!J61),'Control Sample Data'!J61&lt;$B62, 'Control Sample Data'!J61&gt;0),'Control Sample Data'!J61,$B62),""))</f>
        <v/>
      </c>
      <c r="K62" s="29" t="str">
        <f>IF('Control Sample Data'!K61="","",IF(SUM('Control Sample Data'!K$2:K$97)&gt;10,IF(AND(ISNUMBER('Control Sample Data'!K61),'Control Sample Data'!K61&lt;$B62, 'Control Sample Data'!K61&gt;0),'Control Sample Data'!K61,$B62),""))</f>
        <v/>
      </c>
      <c r="L62" s="29" t="str">
        <f>IF('Control Sample Data'!L61="","",IF(SUM('Control Sample Data'!L$2:L$97)&gt;10,IF(AND(ISNUMBER('Control Sample Data'!L61),'Control Sample Data'!L61&lt;$B62, 'Control Sample Data'!L61&gt;0),'Control Sample Data'!L61,$B62),""))</f>
        <v/>
      </c>
      <c r="M62" s="29" t="str">
        <f>IF('Control Sample Data'!M61="","",IF(SUM('Control Sample Data'!M$2:M$97)&gt;10,IF(AND(ISNUMBER('Control Sample Data'!M61),'Control Sample Data'!M61&lt;$B62, 'Control Sample Data'!M61&gt;0),'Control Sample Data'!M61,$B62),""))</f>
        <v/>
      </c>
      <c r="N62" s="29" t="str">
        <f>IF('Control Sample Data'!N61="","",IF(SUM('Control Sample Data'!N$2:N$97)&gt;10,IF(AND(ISNUMBER('Control Sample Data'!N61),'Control Sample Data'!N61&lt;$B62, 'Control Sample Data'!N61&gt;0),'Control Sample Data'!N61,$B62),""))</f>
        <v/>
      </c>
      <c r="O62" s="29" t="str">
        <f>IF('Control Sample Data'!O61="","",IF(SUM('Control Sample Data'!O$2:O$97)&gt;10,IF(AND(ISNUMBER('Control Sample Data'!O61),'Control Sample Data'!O61&lt;$B62, 'Control Sample Data'!O61&gt;0),'Control Sample Data'!O61,$B62),""))</f>
        <v/>
      </c>
      <c r="Q62" s="4" t="s">
        <v>127</v>
      </c>
      <c r="R62" s="29">
        <f>IF('Test Sample Data'!D61="","",IF(SUM('Test Sample Data'!D$2:D$97)&gt;10,IF(AND(ISNUMBER('Test Sample Data'!D61),'Test Sample Data'!D61&lt;$B62, 'Test Sample Data'!D61&gt;0),'Test Sample Data'!D61,$B62),""))</f>
        <v>25.4</v>
      </c>
      <c r="S62" s="29">
        <f>IF('Test Sample Data'!E61="","",IF(SUM('Test Sample Data'!E$2:E$97)&gt;10,IF(AND(ISNUMBER('Test Sample Data'!E61),'Test Sample Data'!E61&lt;$B62, 'Test Sample Data'!E61&gt;0),'Test Sample Data'!E61,$B62),""))</f>
        <v>35</v>
      </c>
      <c r="T62" s="29" t="str">
        <f>IF('Test Sample Data'!F61="","",IF(SUM('Test Sample Data'!F$2:F$97)&gt;10,IF(AND(ISNUMBER('Test Sample Data'!F61),'Test Sample Data'!F61&lt;$B62, 'Test Sample Data'!F61&gt;0),'Test Sample Data'!F61,$B62),""))</f>
        <v/>
      </c>
      <c r="U62" s="29" t="str">
        <f>IF('Test Sample Data'!G61="","",IF(SUM('Test Sample Data'!G$2:G$97)&gt;10,IF(AND(ISNUMBER('Test Sample Data'!G61),'Test Sample Data'!G61&lt;$B62, 'Test Sample Data'!G61&gt;0),'Test Sample Data'!G61,$B62),""))</f>
        <v/>
      </c>
      <c r="V62" s="29" t="str">
        <f>IF('Test Sample Data'!H61="","",IF(SUM('Test Sample Data'!H$2:H$97)&gt;10,IF(AND(ISNUMBER('Test Sample Data'!H61),'Test Sample Data'!H61&lt;$B62, 'Test Sample Data'!H61&gt;0),'Test Sample Data'!H61,$B62),""))</f>
        <v/>
      </c>
      <c r="W62" s="29" t="str">
        <f>IF('Test Sample Data'!I61="","",IF(SUM('Test Sample Data'!I$2:I$97)&gt;10,IF(AND(ISNUMBER('Test Sample Data'!I61),'Test Sample Data'!I61&lt;$B62, 'Test Sample Data'!I61&gt;0),'Test Sample Data'!I61,$B62),""))</f>
        <v/>
      </c>
      <c r="X62" s="29" t="str">
        <f>IF('Test Sample Data'!J61="","",IF(SUM('Test Sample Data'!J$2:J$97)&gt;10,IF(AND(ISNUMBER('Test Sample Data'!J61),'Test Sample Data'!J61&lt;$B62, 'Test Sample Data'!J61&gt;0),'Test Sample Data'!J61,$B62),""))</f>
        <v/>
      </c>
      <c r="Y62" s="29" t="str">
        <f>IF('Test Sample Data'!K61="","",IF(SUM('Test Sample Data'!K$2:K$97)&gt;10,IF(AND(ISNUMBER('Test Sample Data'!K61),'Test Sample Data'!K61&lt;$B62, 'Test Sample Data'!K61&gt;0),'Test Sample Data'!K61,$B62),""))</f>
        <v/>
      </c>
      <c r="Z62" s="29" t="str">
        <f>IF('Test Sample Data'!L61="","",IF(SUM('Test Sample Data'!L$2:L$97)&gt;10,IF(AND(ISNUMBER('Test Sample Data'!L61),'Test Sample Data'!L61&lt;$B62, 'Test Sample Data'!L61&gt;0),'Test Sample Data'!L61,$B62),""))</f>
        <v/>
      </c>
      <c r="AA62" s="29" t="str">
        <f>IF('Test Sample Data'!M61="","",IF(SUM('Test Sample Data'!M$2:M$97)&gt;10,IF(AND(ISNUMBER('Test Sample Data'!M61),'Test Sample Data'!M61&lt;$B62, 'Test Sample Data'!M61&gt;0),'Test Sample Data'!M61,$B62),""))</f>
        <v/>
      </c>
      <c r="AB62" s="29" t="str">
        <f>IF('Test Sample Data'!N61="","",IF(SUM('Test Sample Data'!N$2:N$97)&gt;10,IF(AND(ISNUMBER('Test Sample Data'!N61),'Test Sample Data'!N61&lt;$B62, 'Test Sample Data'!N61&gt;0),'Test Sample Data'!N61,$B62),""))</f>
        <v/>
      </c>
      <c r="AC62" s="29" t="str">
        <f>IF('Test Sample Data'!O61="","",IF(SUM('Test Sample Data'!O$2:O$97)&gt;10,IF(AND(ISNUMBER('Test Sample Data'!O61),'Test Sample Data'!O61&lt;$B62, 'Test Sample Data'!O61&gt;0),'Test Sample Data'!O61,$B62),""))</f>
        <v/>
      </c>
      <c r="AE62" s="4" t="s">
        <v>127</v>
      </c>
      <c r="AF62" s="4">
        <f t="shared" si="3"/>
        <v>9</v>
      </c>
      <c r="AG62" s="4">
        <f t="shared" si="4"/>
        <v>9</v>
      </c>
      <c r="AH62" s="4" t="str">
        <f t="shared" si="5"/>
        <v/>
      </c>
      <c r="AI62" s="4" t="str">
        <f t="shared" si="6"/>
        <v/>
      </c>
      <c r="AJ62" s="4" t="str">
        <f t="shared" si="7"/>
        <v/>
      </c>
      <c r="AK62" s="4" t="str">
        <f t="shared" si="8"/>
        <v/>
      </c>
      <c r="AL62" s="4" t="str">
        <f t="shared" si="9"/>
        <v/>
      </c>
      <c r="AM62" s="4" t="str">
        <f t="shared" si="10"/>
        <v/>
      </c>
      <c r="AN62" s="4" t="str">
        <f t="shared" si="11"/>
        <v/>
      </c>
      <c r="AO62" s="4" t="str">
        <f t="shared" si="12"/>
        <v/>
      </c>
      <c r="AP62" s="4" t="str">
        <f t="shared" si="13"/>
        <v/>
      </c>
      <c r="AQ62" s="4" t="str">
        <f t="shared" si="14"/>
        <v/>
      </c>
      <c r="AR62" s="4">
        <f t="shared" si="15"/>
        <v>0</v>
      </c>
      <c r="AS62" s="4">
        <f t="shared" si="16"/>
        <v>9</v>
      </c>
      <c r="AU62" s="4" t="s">
        <v>127</v>
      </c>
      <c r="AV62" s="4">
        <f t="shared" si="17"/>
        <v>-1.1300000000000026</v>
      </c>
      <c r="AW62" s="4">
        <f t="shared" si="18"/>
        <v>9</v>
      </c>
      <c r="AX62" s="4" t="str">
        <f t="shared" si="19"/>
        <v/>
      </c>
      <c r="AY62" s="4" t="str">
        <f t="shared" si="20"/>
        <v/>
      </c>
      <c r="AZ62" s="4" t="str">
        <f t="shared" si="21"/>
        <v/>
      </c>
      <c r="BA62" s="4" t="str">
        <f t="shared" si="22"/>
        <v/>
      </c>
      <c r="BB62" s="4" t="str">
        <f t="shared" si="23"/>
        <v/>
      </c>
      <c r="BC62" s="4" t="str">
        <f t="shared" si="24"/>
        <v/>
      </c>
      <c r="BD62" s="4" t="str">
        <f t="shared" si="25"/>
        <v/>
      </c>
      <c r="BE62" s="4" t="str">
        <f t="shared" si="26"/>
        <v/>
      </c>
      <c r="BF62" s="4" t="str">
        <f t="shared" si="27"/>
        <v/>
      </c>
      <c r="BG62" s="4" t="str">
        <f t="shared" si="28"/>
        <v/>
      </c>
      <c r="BI62" s="4" t="s">
        <v>127</v>
      </c>
      <c r="BJ62" s="4" t="str">
        <f t="shared" si="29"/>
        <v/>
      </c>
      <c r="BK62" s="4">
        <f t="shared" si="30"/>
        <v>9</v>
      </c>
      <c r="BL62" s="4" t="str">
        <f t="shared" si="31"/>
        <v/>
      </c>
      <c r="BM62" s="4" t="str">
        <f t="shared" si="32"/>
        <v/>
      </c>
      <c r="BN62" s="4" t="str">
        <f t="shared" si="33"/>
        <v/>
      </c>
      <c r="BO62" s="4" t="str">
        <f t="shared" si="34"/>
        <v/>
      </c>
      <c r="BP62" s="4" t="str">
        <f t="shared" si="35"/>
        <v/>
      </c>
      <c r="BQ62" s="4" t="str">
        <f t="shared" si="36"/>
        <v/>
      </c>
      <c r="BR62" s="4" t="str">
        <f t="shared" si="37"/>
        <v/>
      </c>
      <c r="BS62" s="4" t="str">
        <f t="shared" si="38"/>
        <v/>
      </c>
      <c r="BT62" s="4" t="str">
        <f t="shared" si="39"/>
        <v/>
      </c>
      <c r="BU62" s="4" t="str">
        <f t="shared" si="40"/>
        <v/>
      </c>
      <c r="BV62" s="4">
        <f t="shared" si="41"/>
        <v>0</v>
      </c>
      <c r="BW62" s="4">
        <f t="shared" si="42"/>
        <v>9</v>
      </c>
      <c r="BY62" s="4" t="s">
        <v>127</v>
      </c>
      <c r="BZ62" s="4">
        <f t="shared" si="43"/>
        <v>-10.130000000000003</v>
      </c>
      <c r="CA62" s="4">
        <f t="shared" si="44"/>
        <v>0</v>
      </c>
      <c r="CB62" s="4" t="str">
        <f t="shared" si="45"/>
        <v/>
      </c>
      <c r="CC62" s="4" t="str">
        <f t="shared" si="46"/>
        <v/>
      </c>
      <c r="CD62" s="4" t="str">
        <f t="shared" si="47"/>
        <v/>
      </c>
      <c r="CE62" s="4" t="str">
        <f t="shared" si="48"/>
        <v/>
      </c>
      <c r="CF62" s="4" t="str">
        <f t="shared" si="49"/>
        <v/>
      </c>
      <c r="CG62" s="4" t="str">
        <f t="shared" si="50"/>
        <v/>
      </c>
      <c r="CH62" s="4" t="str">
        <f t="shared" si="51"/>
        <v/>
      </c>
      <c r="CI62" s="4" t="str">
        <f t="shared" si="52"/>
        <v/>
      </c>
      <c r="CJ62" s="4" t="str">
        <f t="shared" si="53"/>
        <v/>
      </c>
      <c r="CK62" s="4" t="str">
        <f t="shared" si="54"/>
        <v/>
      </c>
      <c r="CM62" s="4" t="s">
        <v>127</v>
      </c>
      <c r="CN62" s="4" t="str">
        <f>IF(ISNUMBER(BZ62), IF($BV62&gt;VLOOKUP('Gene Table'!$G$2,'Array Content'!$A$2:$B$3,2,FALSE),IF(BZ62&lt;-$BV62,"mutant","WT"),IF(BZ62&lt;-VLOOKUP('Gene Table'!$G$2,'Array Content'!$A$2:$B$3,2,FALSE),"Mutant","WT")),"")</f>
        <v>Mutant</v>
      </c>
      <c r="CO62" s="4" t="str">
        <f>IF(ISNUMBER(CA62), IF($BV62&gt;VLOOKUP('Gene Table'!$G$2,'Array Content'!$A$2:$B$3,2,FALSE),IF(CA62&lt;-$BV62,"mutant","WT"),IF(CA62&lt;-VLOOKUP('Gene Table'!$G$2,'Array Content'!$A$2:$B$3,2,FALSE),"Mutant","WT")),"")</f>
        <v>WT</v>
      </c>
      <c r="CP62" s="4" t="str">
        <f>IF(ISNUMBER(CB62), IF($BV62&gt;VLOOKUP('Gene Table'!$G$2,'Array Content'!$A$2:$B$3,2,FALSE),IF(CB62&lt;-$BV62,"mutant","WT"),IF(CB62&lt;-VLOOKUP('Gene Table'!$G$2,'Array Content'!$A$2:$B$3,2,FALSE),"Mutant","WT")),"")</f>
        <v/>
      </c>
      <c r="CQ62" s="4" t="str">
        <f>IF(ISNUMBER(CC62), IF($BV62&gt;VLOOKUP('Gene Table'!$G$2,'Array Content'!$A$2:$B$3,2,FALSE),IF(CC62&lt;-$BV62,"mutant","WT"),IF(CC62&lt;-VLOOKUP('Gene Table'!$G$2,'Array Content'!$A$2:$B$3,2,FALSE),"Mutant","WT")),"")</f>
        <v/>
      </c>
      <c r="CR62" s="4" t="str">
        <f>IF(ISNUMBER(CD62), IF($BV62&gt;VLOOKUP('Gene Table'!$G$2,'Array Content'!$A$2:$B$3,2,FALSE),IF(CD62&lt;-$BV62,"mutant","WT"),IF(CD62&lt;-VLOOKUP('Gene Table'!$G$2,'Array Content'!$A$2:$B$3,2,FALSE),"Mutant","WT")),"")</f>
        <v/>
      </c>
      <c r="CS62" s="4" t="str">
        <f>IF(ISNUMBER(CE62), IF($BV62&gt;VLOOKUP('Gene Table'!$G$2,'Array Content'!$A$2:$B$3,2,FALSE),IF(CE62&lt;-$BV62,"mutant","WT"),IF(CE62&lt;-VLOOKUP('Gene Table'!$G$2,'Array Content'!$A$2:$B$3,2,FALSE),"Mutant","WT")),"")</f>
        <v/>
      </c>
      <c r="CT62" s="4" t="str">
        <f>IF(ISNUMBER(CF62), IF($BV62&gt;VLOOKUP('Gene Table'!$G$2,'Array Content'!$A$2:$B$3,2,FALSE),IF(CF62&lt;-$BV62,"mutant","WT"),IF(CF62&lt;-VLOOKUP('Gene Table'!$G$2,'Array Content'!$A$2:$B$3,2,FALSE),"Mutant","WT")),"")</f>
        <v/>
      </c>
      <c r="CU62" s="4" t="str">
        <f>IF(ISNUMBER(CG62), IF($BV62&gt;VLOOKUP('Gene Table'!$G$2,'Array Content'!$A$2:$B$3,2,FALSE),IF(CG62&lt;-$BV62,"mutant","WT"),IF(CG62&lt;-VLOOKUP('Gene Table'!$G$2,'Array Content'!$A$2:$B$3,2,FALSE),"Mutant","WT")),"")</f>
        <v/>
      </c>
      <c r="CV62" s="4" t="str">
        <f>IF(ISNUMBER(CH62), IF($BV62&gt;VLOOKUP('Gene Table'!$G$2,'Array Content'!$A$2:$B$3,2,FALSE),IF(CH62&lt;-$BV62,"mutant","WT"),IF(CH62&lt;-VLOOKUP('Gene Table'!$G$2,'Array Content'!$A$2:$B$3,2,FALSE),"Mutant","WT")),"")</f>
        <v/>
      </c>
      <c r="CW62" s="4" t="str">
        <f>IF(ISNUMBER(CI62), IF($BV62&gt;VLOOKUP('Gene Table'!$G$2,'Array Content'!$A$2:$B$3,2,FALSE),IF(CI62&lt;-$BV62,"mutant","WT"),IF(CI62&lt;-VLOOKUP('Gene Table'!$G$2,'Array Content'!$A$2:$B$3,2,FALSE),"Mutant","WT")),"")</f>
        <v/>
      </c>
      <c r="CX62" s="4" t="str">
        <f>IF(ISNUMBER(CJ62), IF($BV62&gt;VLOOKUP('Gene Table'!$G$2,'Array Content'!$A$2:$B$3,2,FALSE),IF(CJ62&lt;-$BV62,"mutant","WT"),IF(CJ62&lt;-VLOOKUP('Gene Table'!$G$2,'Array Content'!$A$2:$B$3,2,FALSE),"Mutant","WT")),"")</f>
        <v/>
      </c>
      <c r="CY62" s="4" t="str">
        <f>IF(ISNUMBER(CK62), IF($BV62&gt;VLOOKUP('Gene Table'!$G$2,'Array Content'!$A$2:$B$3,2,FALSE),IF(CK62&lt;-$BV62,"mutant","WT"),IF(CK62&lt;-VLOOKUP('Gene Table'!$G$2,'Array Content'!$A$2:$B$3,2,FALSE),"Mutant","WT")),"")</f>
        <v/>
      </c>
      <c r="DA62" s="4" t="s">
        <v>127</v>
      </c>
      <c r="DB62" s="4">
        <f t="shared" si="55"/>
        <v>-10.130000000000003</v>
      </c>
      <c r="DC62" s="4">
        <f t="shared" si="56"/>
        <v>0</v>
      </c>
      <c r="DD62" s="4" t="str">
        <f t="shared" si="57"/>
        <v/>
      </c>
      <c r="DE62" s="4" t="str">
        <f t="shared" si="58"/>
        <v/>
      </c>
      <c r="DF62" s="4" t="str">
        <f t="shared" si="59"/>
        <v/>
      </c>
      <c r="DG62" s="4" t="str">
        <f t="shared" si="60"/>
        <v/>
      </c>
      <c r="DH62" s="4" t="str">
        <f t="shared" si="61"/>
        <v/>
      </c>
      <c r="DI62" s="4" t="str">
        <f t="shared" si="62"/>
        <v/>
      </c>
      <c r="DJ62" s="4" t="str">
        <f t="shared" si="63"/>
        <v/>
      </c>
      <c r="DK62" s="4" t="str">
        <f t="shared" si="64"/>
        <v/>
      </c>
      <c r="DL62" s="4" t="str">
        <f t="shared" si="65"/>
        <v/>
      </c>
      <c r="DM62" s="4" t="str">
        <f t="shared" si="66"/>
        <v/>
      </c>
      <c r="DO62" s="4" t="s">
        <v>127</v>
      </c>
      <c r="DP62" s="4" t="str">
        <f>IF(ISNUMBER(DB62), IF($AR62&gt;VLOOKUP('Gene Table'!$G$2,'Array Content'!$A$2:$B$3,2,FALSE),IF(DB62&lt;-$AR62,"mutant","WT"),IF(DB62&lt;-VLOOKUP('Gene Table'!$G$2,'Array Content'!$A$2:$B$3,2,FALSE),"Mutant","WT")),"")</f>
        <v>Mutant</v>
      </c>
      <c r="DQ62" s="4" t="str">
        <f>IF(ISNUMBER(DC62), IF($AR62&gt;VLOOKUP('Gene Table'!$G$2,'Array Content'!$A$2:$B$3,2,FALSE),IF(DC62&lt;-$AR62,"mutant","WT"),IF(DC62&lt;-VLOOKUP('Gene Table'!$G$2,'Array Content'!$A$2:$B$3,2,FALSE),"Mutant","WT")),"")</f>
        <v>WT</v>
      </c>
      <c r="DR62" s="4" t="str">
        <f>IF(ISNUMBER(DD62), IF($AR62&gt;VLOOKUP('Gene Table'!$G$2,'Array Content'!$A$2:$B$3,2,FALSE),IF(DD62&lt;-$AR62,"mutant","WT"),IF(DD62&lt;-VLOOKUP('Gene Table'!$G$2,'Array Content'!$A$2:$B$3,2,FALSE),"Mutant","WT")),"")</f>
        <v/>
      </c>
      <c r="DS62" s="4" t="str">
        <f>IF(ISNUMBER(DE62), IF($AR62&gt;VLOOKUP('Gene Table'!$G$2,'Array Content'!$A$2:$B$3,2,FALSE),IF(DE62&lt;-$AR62,"mutant","WT"),IF(DE62&lt;-VLOOKUP('Gene Table'!$G$2,'Array Content'!$A$2:$B$3,2,FALSE),"Mutant","WT")),"")</f>
        <v/>
      </c>
      <c r="DT62" s="4" t="str">
        <f>IF(ISNUMBER(DF62), IF($AR62&gt;VLOOKUP('Gene Table'!$G$2,'Array Content'!$A$2:$B$3,2,FALSE),IF(DF62&lt;-$AR62,"mutant","WT"),IF(DF62&lt;-VLOOKUP('Gene Table'!$G$2,'Array Content'!$A$2:$B$3,2,FALSE),"Mutant","WT")),"")</f>
        <v/>
      </c>
      <c r="DU62" s="4" t="str">
        <f>IF(ISNUMBER(DG62), IF($AR62&gt;VLOOKUP('Gene Table'!$G$2,'Array Content'!$A$2:$B$3,2,FALSE),IF(DG62&lt;-$AR62,"mutant","WT"),IF(DG62&lt;-VLOOKUP('Gene Table'!$G$2,'Array Content'!$A$2:$B$3,2,FALSE),"Mutant","WT")),"")</f>
        <v/>
      </c>
      <c r="DV62" s="4" t="str">
        <f>IF(ISNUMBER(DH62), IF($AR62&gt;VLOOKUP('Gene Table'!$G$2,'Array Content'!$A$2:$B$3,2,FALSE),IF(DH62&lt;-$AR62,"mutant","WT"),IF(DH62&lt;-VLOOKUP('Gene Table'!$G$2,'Array Content'!$A$2:$B$3,2,FALSE),"Mutant","WT")),"")</f>
        <v/>
      </c>
      <c r="DW62" s="4" t="str">
        <f>IF(ISNUMBER(DI62), IF($AR62&gt;VLOOKUP('Gene Table'!$G$2,'Array Content'!$A$2:$B$3,2,FALSE),IF(DI62&lt;-$AR62,"mutant","WT"),IF(DI62&lt;-VLOOKUP('Gene Table'!$G$2,'Array Content'!$A$2:$B$3,2,FALSE),"Mutant","WT")),"")</f>
        <v/>
      </c>
      <c r="DX62" s="4" t="str">
        <f>IF(ISNUMBER(DJ62), IF($AR62&gt;VLOOKUP('Gene Table'!$G$2,'Array Content'!$A$2:$B$3,2,FALSE),IF(DJ62&lt;-$AR62,"mutant","WT"),IF(DJ62&lt;-VLOOKUP('Gene Table'!$G$2,'Array Content'!$A$2:$B$3,2,FALSE),"Mutant","WT")),"")</f>
        <v/>
      </c>
      <c r="DY62" s="4" t="str">
        <f>IF(ISNUMBER(DK62), IF($AR62&gt;VLOOKUP('Gene Table'!$G$2,'Array Content'!$A$2:$B$3,2,FALSE),IF(DK62&lt;-$AR62,"mutant","WT"),IF(DK62&lt;-VLOOKUP('Gene Table'!$G$2,'Array Content'!$A$2:$B$3,2,FALSE),"Mutant","WT")),"")</f>
        <v/>
      </c>
      <c r="DZ62" s="4" t="str">
        <f>IF(ISNUMBER(DL62), IF($AR62&gt;VLOOKUP('Gene Table'!$G$2,'Array Content'!$A$2:$B$3,2,FALSE),IF(DL62&lt;-$AR62,"mutant","WT"),IF(DL62&lt;-VLOOKUP('Gene Table'!$G$2,'Array Content'!$A$2:$B$3,2,FALSE),"Mutant","WT")),"")</f>
        <v/>
      </c>
      <c r="EA62" s="4" t="str">
        <f>IF(ISNUMBER(DM62), IF($AR62&gt;VLOOKUP('Gene Table'!$G$2,'Array Content'!$A$2:$B$3,2,FALSE),IF(DM62&lt;-$AR62,"mutant","WT"),IF(DM62&lt;-VLOOKUP('Gene Table'!$G$2,'Array Content'!$A$2:$B$3,2,FALSE),"Mutant","WT")),"")</f>
        <v/>
      </c>
      <c r="EC62" s="4" t="s">
        <v>127</v>
      </c>
      <c r="ED62" s="4" t="str">
        <f>IF('Gene Table'!$D62="copy number",D62,"")</f>
        <v/>
      </c>
      <c r="EE62" s="4" t="str">
        <f>IF('Gene Table'!$D62="copy number",E62,"")</f>
        <v/>
      </c>
      <c r="EF62" s="4" t="str">
        <f>IF('Gene Table'!$D62="copy number",F62,"")</f>
        <v/>
      </c>
      <c r="EG62" s="4" t="str">
        <f>IF('Gene Table'!$D62="copy number",G62,"")</f>
        <v/>
      </c>
      <c r="EH62" s="4" t="str">
        <f>IF('Gene Table'!$D62="copy number",H62,"")</f>
        <v/>
      </c>
      <c r="EI62" s="4" t="str">
        <f>IF('Gene Table'!$D62="copy number",I62,"")</f>
        <v/>
      </c>
      <c r="EJ62" s="4" t="str">
        <f>IF('Gene Table'!$D62="copy number",J62,"")</f>
        <v/>
      </c>
      <c r="EK62" s="4" t="str">
        <f>IF('Gene Table'!$D62="copy number",K62,"")</f>
        <v/>
      </c>
      <c r="EL62" s="4" t="str">
        <f>IF('Gene Table'!$D62="copy number",L62,"")</f>
        <v/>
      </c>
      <c r="EM62" s="4" t="str">
        <f>IF('Gene Table'!$D62="copy number",M62,"")</f>
        <v/>
      </c>
      <c r="EN62" s="4" t="str">
        <f>IF('Gene Table'!$D62="copy number",N62,"")</f>
        <v/>
      </c>
      <c r="EO62" s="4" t="str">
        <f>IF('Gene Table'!$D62="copy number",O62,"")</f>
        <v/>
      </c>
      <c r="EQ62" s="4" t="s">
        <v>127</v>
      </c>
      <c r="ER62" s="4" t="str">
        <f>IF('Gene Table'!$D62="copy number",R62,"")</f>
        <v/>
      </c>
      <c r="ES62" s="4" t="str">
        <f>IF('Gene Table'!$D62="copy number",S62,"")</f>
        <v/>
      </c>
      <c r="ET62" s="4" t="str">
        <f>IF('Gene Table'!$D62="copy number",T62,"")</f>
        <v/>
      </c>
      <c r="EU62" s="4" t="str">
        <f>IF('Gene Table'!$D62="copy number",U62,"")</f>
        <v/>
      </c>
      <c r="EV62" s="4" t="str">
        <f>IF('Gene Table'!$D62="copy number",V62,"")</f>
        <v/>
      </c>
      <c r="EW62" s="4" t="str">
        <f>IF('Gene Table'!$D62="copy number",W62,"")</f>
        <v/>
      </c>
      <c r="EX62" s="4" t="str">
        <f>IF('Gene Table'!$D62="copy number",X62,"")</f>
        <v/>
      </c>
      <c r="EY62" s="4" t="str">
        <f>IF('Gene Table'!$D62="copy number",Y62,"")</f>
        <v/>
      </c>
      <c r="EZ62" s="4" t="str">
        <f>IF('Gene Table'!$D62="copy number",Z62,"")</f>
        <v/>
      </c>
      <c r="FA62" s="4" t="str">
        <f>IF('Gene Table'!$D62="copy number",AA62,"")</f>
        <v/>
      </c>
      <c r="FB62" s="4" t="str">
        <f>IF('Gene Table'!$D62="copy number",AB62,"")</f>
        <v/>
      </c>
      <c r="FC62" s="4" t="str">
        <f>IF('Gene Table'!$D62="copy number",AC62,"")</f>
        <v/>
      </c>
      <c r="FE62" s="4" t="s">
        <v>127</v>
      </c>
      <c r="FF62" s="4" t="str">
        <f>IF('Gene Table'!$C62="SMPC",D62,"")</f>
        <v/>
      </c>
      <c r="FG62" s="4" t="str">
        <f>IF('Gene Table'!$C62="SMPC",E62,"")</f>
        <v/>
      </c>
      <c r="FH62" s="4" t="str">
        <f>IF('Gene Table'!$C62="SMPC",F62,"")</f>
        <v/>
      </c>
      <c r="FI62" s="4" t="str">
        <f>IF('Gene Table'!$C62="SMPC",G62,"")</f>
        <v/>
      </c>
      <c r="FJ62" s="4" t="str">
        <f>IF('Gene Table'!$C62="SMPC",H62,"")</f>
        <v/>
      </c>
      <c r="FK62" s="4" t="str">
        <f>IF('Gene Table'!$C62="SMPC",I62,"")</f>
        <v/>
      </c>
      <c r="FL62" s="4" t="str">
        <f>IF('Gene Table'!$C62="SMPC",J62,"")</f>
        <v/>
      </c>
      <c r="FM62" s="4" t="str">
        <f>IF('Gene Table'!$C62="SMPC",K62,"")</f>
        <v/>
      </c>
      <c r="FN62" s="4" t="str">
        <f>IF('Gene Table'!$C62="SMPC",L62,"")</f>
        <v/>
      </c>
      <c r="FO62" s="4" t="str">
        <f>IF('Gene Table'!$C62="SMPC",M62,"")</f>
        <v/>
      </c>
      <c r="FP62" s="4" t="str">
        <f>IF('Gene Table'!$C62="SMPC",N62,"")</f>
        <v/>
      </c>
      <c r="FQ62" s="4" t="str">
        <f>IF('Gene Table'!$C62="SMPC",O62,"")</f>
        <v/>
      </c>
      <c r="FS62" s="4" t="s">
        <v>127</v>
      </c>
      <c r="FT62" s="4" t="str">
        <f>IF('Gene Table'!$C62="SMPC",R62,"")</f>
        <v/>
      </c>
      <c r="FU62" s="4" t="str">
        <f>IF('Gene Table'!$C62="SMPC",S62,"")</f>
        <v/>
      </c>
      <c r="FV62" s="4" t="str">
        <f>IF('Gene Table'!$C62="SMPC",T62,"")</f>
        <v/>
      </c>
      <c r="FW62" s="4" t="str">
        <f>IF('Gene Table'!$C62="SMPC",U62,"")</f>
        <v/>
      </c>
      <c r="FX62" s="4" t="str">
        <f>IF('Gene Table'!$C62="SMPC",V62,"")</f>
        <v/>
      </c>
      <c r="FY62" s="4" t="str">
        <f>IF('Gene Table'!$C62="SMPC",W62,"")</f>
        <v/>
      </c>
      <c r="FZ62" s="4" t="str">
        <f>IF('Gene Table'!$C62="SMPC",X62,"")</f>
        <v/>
      </c>
      <c r="GA62" s="4" t="str">
        <f>IF('Gene Table'!$C62="SMPC",Y62,"")</f>
        <v/>
      </c>
      <c r="GB62" s="4" t="str">
        <f>IF('Gene Table'!$C62="SMPC",Z62,"")</f>
        <v/>
      </c>
      <c r="GC62" s="4" t="str">
        <f>IF('Gene Table'!$C62="SMPC",AA62,"")</f>
        <v/>
      </c>
      <c r="GD62" s="4" t="str">
        <f>IF('Gene Table'!$C62="SMPC",AB62,"")</f>
        <v/>
      </c>
      <c r="GE62" s="4" t="str">
        <f>IF('Gene Table'!$C62="SMPC",AC62,"")</f>
        <v/>
      </c>
    </row>
    <row r="63" spans="1:187" ht="15" customHeight="1" x14ac:dyDescent="0.25">
      <c r="A63" s="4" t="str">
        <f>'Gene Table'!C63&amp;":"&amp;'Gene Table'!D63</f>
        <v>APC:c.637C&gt;T</v>
      </c>
      <c r="B63" s="4">
        <f>IF('Gene Table'!$G$5="NO",IF(ISNUMBER(MATCH('Gene Table'!E63,'Array Content'!$M$2:$M$941,0)),VLOOKUP('Gene Table'!E63,'Array Content'!$M$2:$O$941,2,FALSE),35),IF('Gene Table'!$G$5="YES",IF(ISNUMBER(MATCH('Gene Table'!E63,'Array Content'!$M$2:$M$941,0)),VLOOKUP('Gene Table'!E63,'Array Content'!$M$2:$O$941,3,FALSE),35),"OOPS"))</f>
        <v>37</v>
      </c>
      <c r="C63" s="4" t="s">
        <v>4780</v>
      </c>
      <c r="D63" s="29">
        <f>IF('Control Sample Data'!D62="","",IF(SUM('Control Sample Data'!D$2:D$97)&gt;10,IF(AND(ISNUMBER('Control Sample Data'!D62),'Control Sample Data'!D62&lt;$B63, 'Control Sample Data'!D62&gt;0),'Control Sample Data'!D62,$B63),""))</f>
        <v>35</v>
      </c>
      <c r="E63" s="29">
        <f>IF('Control Sample Data'!E62="","",IF(SUM('Control Sample Data'!E$2:E$97)&gt;10,IF(AND(ISNUMBER('Control Sample Data'!E62),'Control Sample Data'!E62&lt;$B63, 'Control Sample Data'!E62&gt;0),'Control Sample Data'!E62,$B63),""))</f>
        <v>35</v>
      </c>
      <c r="F63" s="29" t="str">
        <f>IF('Control Sample Data'!F62="","",IF(SUM('Control Sample Data'!F$2:F$97)&gt;10,IF(AND(ISNUMBER('Control Sample Data'!F62),'Control Sample Data'!F62&lt;$B63, 'Control Sample Data'!F62&gt;0),'Control Sample Data'!F62,$B63),""))</f>
        <v/>
      </c>
      <c r="G63" s="29" t="str">
        <f>IF('Control Sample Data'!G62="","",IF(SUM('Control Sample Data'!G$2:G$97)&gt;10,IF(AND(ISNUMBER('Control Sample Data'!G62),'Control Sample Data'!G62&lt;$B63, 'Control Sample Data'!G62&gt;0),'Control Sample Data'!G62,$B63),""))</f>
        <v/>
      </c>
      <c r="H63" s="29" t="str">
        <f>IF('Control Sample Data'!H62="","",IF(SUM('Control Sample Data'!H$2:H$97)&gt;10,IF(AND(ISNUMBER('Control Sample Data'!H62),'Control Sample Data'!H62&lt;$B63, 'Control Sample Data'!H62&gt;0),'Control Sample Data'!H62,$B63),""))</f>
        <v/>
      </c>
      <c r="I63" s="29" t="str">
        <f>IF('Control Sample Data'!I62="","",IF(SUM('Control Sample Data'!I$2:I$97)&gt;10,IF(AND(ISNUMBER('Control Sample Data'!I62),'Control Sample Data'!I62&lt;$B63, 'Control Sample Data'!I62&gt;0),'Control Sample Data'!I62,$B63),""))</f>
        <v/>
      </c>
      <c r="J63" s="29" t="str">
        <f>IF('Control Sample Data'!J62="","",IF(SUM('Control Sample Data'!J$2:J$97)&gt;10,IF(AND(ISNUMBER('Control Sample Data'!J62),'Control Sample Data'!J62&lt;$B63, 'Control Sample Data'!J62&gt;0),'Control Sample Data'!J62,$B63),""))</f>
        <v/>
      </c>
      <c r="K63" s="29" t="str">
        <f>IF('Control Sample Data'!K62="","",IF(SUM('Control Sample Data'!K$2:K$97)&gt;10,IF(AND(ISNUMBER('Control Sample Data'!K62),'Control Sample Data'!K62&lt;$B63, 'Control Sample Data'!K62&gt;0),'Control Sample Data'!K62,$B63),""))</f>
        <v/>
      </c>
      <c r="L63" s="29" t="str">
        <f>IF('Control Sample Data'!L62="","",IF(SUM('Control Sample Data'!L$2:L$97)&gt;10,IF(AND(ISNUMBER('Control Sample Data'!L62),'Control Sample Data'!L62&lt;$B63, 'Control Sample Data'!L62&gt;0),'Control Sample Data'!L62,$B63),""))</f>
        <v/>
      </c>
      <c r="M63" s="29" t="str">
        <f>IF('Control Sample Data'!M62="","",IF(SUM('Control Sample Data'!M$2:M$97)&gt;10,IF(AND(ISNUMBER('Control Sample Data'!M62),'Control Sample Data'!M62&lt;$B63, 'Control Sample Data'!M62&gt;0),'Control Sample Data'!M62,$B63),""))</f>
        <v/>
      </c>
      <c r="N63" s="29" t="str">
        <f>IF('Control Sample Data'!N62="","",IF(SUM('Control Sample Data'!N$2:N$97)&gt;10,IF(AND(ISNUMBER('Control Sample Data'!N62),'Control Sample Data'!N62&lt;$B63, 'Control Sample Data'!N62&gt;0),'Control Sample Data'!N62,$B63),""))</f>
        <v/>
      </c>
      <c r="O63" s="29" t="str">
        <f>IF('Control Sample Data'!O62="","",IF(SUM('Control Sample Data'!O$2:O$97)&gt;10,IF(AND(ISNUMBER('Control Sample Data'!O62),'Control Sample Data'!O62&lt;$B63, 'Control Sample Data'!O62&gt;0),'Control Sample Data'!O62,$B63),""))</f>
        <v/>
      </c>
      <c r="Q63" s="4" t="s">
        <v>4780</v>
      </c>
      <c r="R63" s="29">
        <f>IF('Test Sample Data'!D62="","",IF(SUM('Test Sample Data'!D$2:D$97)&gt;10,IF(AND(ISNUMBER('Test Sample Data'!D62),'Test Sample Data'!D62&lt;$B63, 'Test Sample Data'!D62&gt;0),'Test Sample Data'!D62,$B63),""))</f>
        <v>35</v>
      </c>
      <c r="S63" s="29">
        <f>IF('Test Sample Data'!E62="","",IF(SUM('Test Sample Data'!E$2:E$97)&gt;10,IF(AND(ISNUMBER('Test Sample Data'!E62),'Test Sample Data'!E62&lt;$B63, 'Test Sample Data'!E62&gt;0),'Test Sample Data'!E62,$B63),""))</f>
        <v>35</v>
      </c>
      <c r="T63" s="29" t="str">
        <f>IF('Test Sample Data'!F62="","",IF(SUM('Test Sample Data'!F$2:F$97)&gt;10,IF(AND(ISNUMBER('Test Sample Data'!F62),'Test Sample Data'!F62&lt;$B63, 'Test Sample Data'!F62&gt;0),'Test Sample Data'!F62,$B63),""))</f>
        <v/>
      </c>
      <c r="U63" s="29" t="str">
        <f>IF('Test Sample Data'!G62="","",IF(SUM('Test Sample Data'!G$2:G$97)&gt;10,IF(AND(ISNUMBER('Test Sample Data'!G62),'Test Sample Data'!G62&lt;$B63, 'Test Sample Data'!G62&gt;0),'Test Sample Data'!G62,$B63),""))</f>
        <v/>
      </c>
      <c r="V63" s="29" t="str">
        <f>IF('Test Sample Data'!H62="","",IF(SUM('Test Sample Data'!H$2:H$97)&gt;10,IF(AND(ISNUMBER('Test Sample Data'!H62),'Test Sample Data'!H62&lt;$B63, 'Test Sample Data'!H62&gt;0),'Test Sample Data'!H62,$B63),""))</f>
        <v/>
      </c>
      <c r="W63" s="29" t="str">
        <f>IF('Test Sample Data'!I62="","",IF(SUM('Test Sample Data'!I$2:I$97)&gt;10,IF(AND(ISNUMBER('Test Sample Data'!I62),'Test Sample Data'!I62&lt;$B63, 'Test Sample Data'!I62&gt;0),'Test Sample Data'!I62,$B63),""))</f>
        <v/>
      </c>
      <c r="X63" s="29" t="str">
        <f>IF('Test Sample Data'!J62="","",IF(SUM('Test Sample Data'!J$2:J$97)&gt;10,IF(AND(ISNUMBER('Test Sample Data'!J62),'Test Sample Data'!J62&lt;$B63, 'Test Sample Data'!J62&gt;0),'Test Sample Data'!J62,$B63),""))</f>
        <v/>
      </c>
      <c r="Y63" s="29" t="str">
        <f>IF('Test Sample Data'!K62="","",IF(SUM('Test Sample Data'!K$2:K$97)&gt;10,IF(AND(ISNUMBER('Test Sample Data'!K62),'Test Sample Data'!K62&lt;$B63, 'Test Sample Data'!K62&gt;0),'Test Sample Data'!K62,$B63),""))</f>
        <v/>
      </c>
      <c r="Z63" s="29" t="str">
        <f>IF('Test Sample Data'!L62="","",IF(SUM('Test Sample Data'!L$2:L$97)&gt;10,IF(AND(ISNUMBER('Test Sample Data'!L62),'Test Sample Data'!L62&lt;$B63, 'Test Sample Data'!L62&gt;0),'Test Sample Data'!L62,$B63),""))</f>
        <v/>
      </c>
      <c r="AA63" s="29" t="str">
        <f>IF('Test Sample Data'!M62="","",IF(SUM('Test Sample Data'!M$2:M$97)&gt;10,IF(AND(ISNUMBER('Test Sample Data'!M62),'Test Sample Data'!M62&lt;$B63, 'Test Sample Data'!M62&gt;0),'Test Sample Data'!M62,$B63),""))</f>
        <v/>
      </c>
      <c r="AB63" s="29" t="str">
        <f>IF('Test Sample Data'!N62="","",IF(SUM('Test Sample Data'!N$2:N$97)&gt;10,IF(AND(ISNUMBER('Test Sample Data'!N62),'Test Sample Data'!N62&lt;$B63, 'Test Sample Data'!N62&gt;0),'Test Sample Data'!N62,$B63),""))</f>
        <v/>
      </c>
      <c r="AC63" s="29" t="str">
        <f>IF('Test Sample Data'!O62="","",IF(SUM('Test Sample Data'!O$2:O$97)&gt;10,IF(AND(ISNUMBER('Test Sample Data'!O62),'Test Sample Data'!O62&lt;$B63, 'Test Sample Data'!O62&gt;0),'Test Sample Data'!O62,$B63),""))</f>
        <v/>
      </c>
      <c r="AE63" s="4" t="s">
        <v>4780</v>
      </c>
      <c r="AF63" s="4">
        <f t="shared" si="3"/>
        <v>9</v>
      </c>
      <c r="AG63" s="4">
        <f t="shared" si="4"/>
        <v>9</v>
      </c>
      <c r="AH63" s="4" t="str">
        <f t="shared" si="5"/>
        <v/>
      </c>
      <c r="AI63" s="4" t="str">
        <f t="shared" si="6"/>
        <v/>
      </c>
      <c r="AJ63" s="4" t="str">
        <f t="shared" si="7"/>
        <v/>
      </c>
      <c r="AK63" s="4" t="str">
        <f t="shared" si="8"/>
        <v/>
      </c>
      <c r="AL63" s="4" t="str">
        <f t="shared" si="9"/>
        <v/>
      </c>
      <c r="AM63" s="4" t="str">
        <f t="shared" si="10"/>
        <v/>
      </c>
      <c r="AN63" s="4" t="str">
        <f t="shared" si="11"/>
        <v/>
      </c>
      <c r="AO63" s="4" t="str">
        <f t="shared" si="12"/>
        <v/>
      </c>
      <c r="AP63" s="4" t="str">
        <f t="shared" si="13"/>
        <v/>
      </c>
      <c r="AQ63" s="4" t="str">
        <f t="shared" si="14"/>
        <v/>
      </c>
      <c r="AR63" s="4">
        <f t="shared" si="15"/>
        <v>0</v>
      </c>
      <c r="AS63" s="4">
        <f t="shared" si="16"/>
        <v>9</v>
      </c>
      <c r="AU63" s="4" t="s">
        <v>4780</v>
      </c>
      <c r="AV63" s="4">
        <f t="shared" si="17"/>
        <v>8.4699999999999989</v>
      </c>
      <c r="AW63" s="4">
        <f t="shared" si="18"/>
        <v>9</v>
      </c>
      <c r="AX63" s="4" t="str">
        <f t="shared" si="19"/>
        <v/>
      </c>
      <c r="AY63" s="4" t="str">
        <f t="shared" si="20"/>
        <v/>
      </c>
      <c r="AZ63" s="4" t="str">
        <f t="shared" si="21"/>
        <v/>
      </c>
      <c r="BA63" s="4" t="str">
        <f t="shared" si="22"/>
        <v/>
      </c>
      <c r="BB63" s="4" t="str">
        <f t="shared" si="23"/>
        <v/>
      </c>
      <c r="BC63" s="4" t="str">
        <f t="shared" si="24"/>
        <v/>
      </c>
      <c r="BD63" s="4" t="str">
        <f t="shared" si="25"/>
        <v/>
      </c>
      <c r="BE63" s="4" t="str">
        <f t="shared" si="26"/>
        <v/>
      </c>
      <c r="BF63" s="4" t="str">
        <f t="shared" si="27"/>
        <v/>
      </c>
      <c r="BG63" s="4" t="str">
        <f t="shared" si="28"/>
        <v/>
      </c>
      <c r="BI63" s="4" t="s">
        <v>4780</v>
      </c>
      <c r="BJ63" s="4">
        <f t="shared" si="29"/>
        <v>8.4699999999999989</v>
      </c>
      <c r="BK63" s="4">
        <f t="shared" si="30"/>
        <v>9</v>
      </c>
      <c r="BL63" s="4" t="str">
        <f t="shared" si="31"/>
        <v/>
      </c>
      <c r="BM63" s="4" t="str">
        <f t="shared" si="32"/>
        <v/>
      </c>
      <c r="BN63" s="4" t="str">
        <f t="shared" si="33"/>
        <v/>
      </c>
      <c r="BO63" s="4" t="str">
        <f t="shared" si="34"/>
        <v/>
      </c>
      <c r="BP63" s="4" t="str">
        <f t="shared" si="35"/>
        <v/>
      </c>
      <c r="BQ63" s="4" t="str">
        <f t="shared" si="36"/>
        <v/>
      </c>
      <c r="BR63" s="4" t="str">
        <f t="shared" si="37"/>
        <v/>
      </c>
      <c r="BS63" s="4" t="str">
        <f t="shared" si="38"/>
        <v/>
      </c>
      <c r="BT63" s="4" t="str">
        <f t="shared" si="39"/>
        <v/>
      </c>
      <c r="BU63" s="4" t="str">
        <f t="shared" si="40"/>
        <v/>
      </c>
      <c r="BV63" s="4">
        <f t="shared" si="41"/>
        <v>1.1200000000000001</v>
      </c>
      <c r="BW63" s="4">
        <f t="shared" si="42"/>
        <v>8.74</v>
      </c>
      <c r="BY63" s="4" t="s">
        <v>4780</v>
      </c>
      <c r="BZ63" s="4">
        <f t="shared" si="43"/>
        <v>-0.27000000000000135</v>
      </c>
      <c r="CA63" s="4">
        <f t="shared" si="44"/>
        <v>0.25999999999999979</v>
      </c>
      <c r="CB63" s="4" t="str">
        <f t="shared" si="45"/>
        <v/>
      </c>
      <c r="CC63" s="4" t="str">
        <f t="shared" si="46"/>
        <v/>
      </c>
      <c r="CD63" s="4" t="str">
        <f t="shared" si="47"/>
        <v/>
      </c>
      <c r="CE63" s="4" t="str">
        <f t="shared" si="48"/>
        <v/>
      </c>
      <c r="CF63" s="4" t="str">
        <f t="shared" si="49"/>
        <v/>
      </c>
      <c r="CG63" s="4" t="str">
        <f t="shared" si="50"/>
        <v/>
      </c>
      <c r="CH63" s="4" t="str">
        <f t="shared" si="51"/>
        <v/>
      </c>
      <c r="CI63" s="4" t="str">
        <f t="shared" si="52"/>
        <v/>
      </c>
      <c r="CJ63" s="4" t="str">
        <f t="shared" si="53"/>
        <v/>
      </c>
      <c r="CK63" s="4" t="str">
        <f t="shared" si="54"/>
        <v/>
      </c>
      <c r="CM63" s="4" t="s">
        <v>4780</v>
      </c>
      <c r="CN63" s="4" t="str">
        <f>IF(ISNUMBER(BZ63), IF($BV63&gt;VLOOKUP('Gene Table'!$G$2,'Array Content'!$A$2:$B$3,2,FALSE),IF(BZ63&lt;-$BV63,"mutant","WT"),IF(BZ63&lt;-VLOOKUP('Gene Table'!$G$2,'Array Content'!$A$2:$B$3,2,FALSE),"Mutant","WT")),"")</f>
        <v>WT</v>
      </c>
      <c r="CO63" s="4" t="str">
        <f>IF(ISNUMBER(CA63), IF($BV63&gt;VLOOKUP('Gene Table'!$G$2,'Array Content'!$A$2:$B$3,2,FALSE),IF(CA63&lt;-$BV63,"mutant","WT"),IF(CA63&lt;-VLOOKUP('Gene Table'!$G$2,'Array Content'!$A$2:$B$3,2,FALSE),"Mutant","WT")),"")</f>
        <v>WT</v>
      </c>
      <c r="CP63" s="4" t="str">
        <f>IF(ISNUMBER(CB63), IF($BV63&gt;VLOOKUP('Gene Table'!$G$2,'Array Content'!$A$2:$B$3,2,FALSE),IF(CB63&lt;-$BV63,"mutant","WT"),IF(CB63&lt;-VLOOKUP('Gene Table'!$G$2,'Array Content'!$A$2:$B$3,2,FALSE),"Mutant","WT")),"")</f>
        <v/>
      </c>
      <c r="CQ63" s="4" t="str">
        <f>IF(ISNUMBER(CC63), IF($BV63&gt;VLOOKUP('Gene Table'!$G$2,'Array Content'!$A$2:$B$3,2,FALSE),IF(CC63&lt;-$BV63,"mutant","WT"),IF(CC63&lt;-VLOOKUP('Gene Table'!$G$2,'Array Content'!$A$2:$B$3,2,FALSE),"Mutant","WT")),"")</f>
        <v/>
      </c>
      <c r="CR63" s="4" t="str">
        <f>IF(ISNUMBER(CD63), IF($BV63&gt;VLOOKUP('Gene Table'!$G$2,'Array Content'!$A$2:$B$3,2,FALSE),IF(CD63&lt;-$BV63,"mutant","WT"),IF(CD63&lt;-VLOOKUP('Gene Table'!$G$2,'Array Content'!$A$2:$B$3,2,FALSE),"Mutant","WT")),"")</f>
        <v/>
      </c>
      <c r="CS63" s="4" t="str">
        <f>IF(ISNUMBER(CE63), IF($BV63&gt;VLOOKUP('Gene Table'!$G$2,'Array Content'!$A$2:$B$3,2,FALSE),IF(CE63&lt;-$BV63,"mutant","WT"),IF(CE63&lt;-VLOOKUP('Gene Table'!$G$2,'Array Content'!$A$2:$B$3,2,FALSE),"Mutant","WT")),"")</f>
        <v/>
      </c>
      <c r="CT63" s="4" t="str">
        <f>IF(ISNUMBER(CF63), IF($BV63&gt;VLOOKUP('Gene Table'!$G$2,'Array Content'!$A$2:$B$3,2,FALSE),IF(CF63&lt;-$BV63,"mutant","WT"),IF(CF63&lt;-VLOOKUP('Gene Table'!$G$2,'Array Content'!$A$2:$B$3,2,FALSE),"Mutant","WT")),"")</f>
        <v/>
      </c>
      <c r="CU63" s="4" t="str">
        <f>IF(ISNUMBER(CG63), IF($BV63&gt;VLOOKUP('Gene Table'!$G$2,'Array Content'!$A$2:$B$3,2,FALSE),IF(CG63&lt;-$BV63,"mutant","WT"),IF(CG63&lt;-VLOOKUP('Gene Table'!$G$2,'Array Content'!$A$2:$B$3,2,FALSE),"Mutant","WT")),"")</f>
        <v/>
      </c>
      <c r="CV63" s="4" t="str">
        <f>IF(ISNUMBER(CH63), IF($BV63&gt;VLOOKUP('Gene Table'!$G$2,'Array Content'!$A$2:$B$3,2,FALSE),IF(CH63&lt;-$BV63,"mutant","WT"),IF(CH63&lt;-VLOOKUP('Gene Table'!$G$2,'Array Content'!$A$2:$B$3,2,FALSE),"Mutant","WT")),"")</f>
        <v/>
      </c>
      <c r="CW63" s="4" t="str">
        <f>IF(ISNUMBER(CI63), IF($BV63&gt;VLOOKUP('Gene Table'!$G$2,'Array Content'!$A$2:$B$3,2,FALSE),IF(CI63&lt;-$BV63,"mutant","WT"),IF(CI63&lt;-VLOOKUP('Gene Table'!$G$2,'Array Content'!$A$2:$B$3,2,FALSE),"Mutant","WT")),"")</f>
        <v/>
      </c>
      <c r="CX63" s="4" t="str">
        <f>IF(ISNUMBER(CJ63), IF($BV63&gt;VLOOKUP('Gene Table'!$G$2,'Array Content'!$A$2:$B$3,2,FALSE),IF(CJ63&lt;-$BV63,"mutant","WT"),IF(CJ63&lt;-VLOOKUP('Gene Table'!$G$2,'Array Content'!$A$2:$B$3,2,FALSE),"Mutant","WT")),"")</f>
        <v/>
      </c>
      <c r="CY63" s="4" t="str">
        <f>IF(ISNUMBER(CK63), IF($BV63&gt;VLOOKUP('Gene Table'!$G$2,'Array Content'!$A$2:$B$3,2,FALSE),IF(CK63&lt;-$BV63,"mutant","WT"),IF(CK63&lt;-VLOOKUP('Gene Table'!$G$2,'Array Content'!$A$2:$B$3,2,FALSE),"Mutant","WT")),"")</f>
        <v/>
      </c>
      <c r="DA63" s="4" t="s">
        <v>4780</v>
      </c>
      <c r="DB63" s="4">
        <f t="shared" si="55"/>
        <v>-0.53000000000000114</v>
      </c>
      <c r="DC63" s="4">
        <f t="shared" si="56"/>
        <v>0</v>
      </c>
      <c r="DD63" s="4" t="str">
        <f t="shared" si="57"/>
        <v/>
      </c>
      <c r="DE63" s="4" t="str">
        <f t="shared" si="58"/>
        <v/>
      </c>
      <c r="DF63" s="4" t="str">
        <f t="shared" si="59"/>
        <v/>
      </c>
      <c r="DG63" s="4" t="str">
        <f t="shared" si="60"/>
        <v/>
      </c>
      <c r="DH63" s="4" t="str">
        <f t="shared" si="61"/>
        <v/>
      </c>
      <c r="DI63" s="4" t="str">
        <f t="shared" si="62"/>
        <v/>
      </c>
      <c r="DJ63" s="4" t="str">
        <f t="shared" si="63"/>
        <v/>
      </c>
      <c r="DK63" s="4" t="str">
        <f t="shared" si="64"/>
        <v/>
      </c>
      <c r="DL63" s="4" t="str">
        <f t="shared" si="65"/>
        <v/>
      </c>
      <c r="DM63" s="4" t="str">
        <f t="shared" si="66"/>
        <v/>
      </c>
      <c r="DO63" s="4" t="s">
        <v>4780</v>
      </c>
      <c r="DP63" s="4" t="str">
        <f>IF(ISNUMBER(DB63), IF($AR63&gt;VLOOKUP('Gene Table'!$G$2,'Array Content'!$A$2:$B$3,2,FALSE),IF(DB63&lt;-$AR63,"mutant","WT"),IF(DB63&lt;-VLOOKUP('Gene Table'!$G$2,'Array Content'!$A$2:$B$3,2,FALSE),"Mutant","WT")),"")</f>
        <v>WT</v>
      </c>
      <c r="DQ63" s="4" t="str">
        <f>IF(ISNUMBER(DC63), IF($AR63&gt;VLOOKUP('Gene Table'!$G$2,'Array Content'!$A$2:$B$3,2,FALSE),IF(DC63&lt;-$AR63,"mutant","WT"),IF(DC63&lt;-VLOOKUP('Gene Table'!$G$2,'Array Content'!$A$2:$B$3,2,FALSE),"Mutant","WT")),"")</f>
        <v>WT</v>
      </c>
      <c r="DR63" s="4" t="str">
        <f>IF(ISNUMBER(DD63), IF($AR63&gt;VLOOKUP('Gene Table'!$G$2,'Array Content'!$A$2:$B$3,2,FALSE),IF(DD63&lt;-$AR63,"mutant","WT"),IF(DD63&lt;-VLOOKUP('Gene Table'!$G$2,'Array Content'!$A$2:$B$3,2,FALSE),"Mutant","WT")),"")</f>
        <v/>
      </c>
      <c r="DS63" s="4" t="str">
        <f>IF(ISNUMBER(DE63), IF($AR63&gt;VLOOKUP('Gene Table'!$G$2,'Array Content'!$A$2:$B$3,2,FALSE),IF(DE63&lt;-$AR63,"mutant","WT"),IF(DE63&lt;-VLOOKUP('Gene Table'!$G$2,'Array Content'!$A$2:$B$3,2,FALSE),"Mutant","WT")),"")</f>
        <v/>
      </c>
      <c r="DT63" s="4" t="str">
        <f>IF(ISNUMBER(DF63), IF($AR63&gt;VLOOKUP('Gene Table'!$G$2,'Array Content'!$A$2:$B$3,2,FALSE),IF(DF63&lt;-$AR63,"mutant","WT"),IF(DF63&lt;-VLOOKUP('Gene Table'!$G$2,'Array Content'!$A$2:$B$3,2,FALSE),"Mutant","WT")),"")</f>
        <v/>
      </c>
      <c r="DU63" s="4" t="str">
        <f>IF(ISNUMBER(DG63), IF($AR63&gt;VLOOKUP('Gene Table'!$G$2,'Array Content'!$A$2:$B$3,2,FALSE),IF(DG63&lt;-$AR63,"mutant","WT"),IF(DG63&lt;-VLOOKUP('Gene Table'!$G$2,'Array Content'!$A$2:$B$3,2,FALSE),"Mutant","WT")),"")</f>
        <v/>
      </c>
      <c r="DV63" s="4" t="str">
        <f>IF(ISNUMBER(DH63), IF($AR63&gt;VLOOKUP('Gene Table'!$G$2,'Array Content'!$A$2:$B$3,2,FALSE),IF(DH63&lt;-$AR63,"mutant","WT"),IF(DH63&lt;-VLOOKUP('Gene Table'!$G$2,'Array Content'!$A$2:$B$3,2,FALSE),"Mutant","WT")),"")</f>
        <v/>
      </c>
      <c r="DW63" s="4" t="str">
        <f>IF(ISNUMBER(DI63), IF($AR63&gt;VLOOKUP('Gene Table'!$G$2,'Array Content'!$A$2:$B$3,2,FALSE),IF(DI63&lt;-$AR63,"mutant","WT"),IF(DI63&lt;-VLOOKUP('Gene Table'!$G$2,'Array Content'!$A$2:$B$3,2,FALSE),"Mutant","WT")),"")</f>
        <v/>
      </c>
      <c r="DX63" s="4" t="str">
        <f>IF(ISNUMBER(DJ63), IF($AR63&gt;VLOOKUP('Gene Table'!$G$2,'Array Content'!$A$2:$B$3,2,FALSE),IF(DJ63&lt;-$AR63,"mutant","WT"),IF(DJ63&lt;-VLOOKUP('Gene Table'!$G$2,'Array Content'!$A$2:$B$3,2,FALSE),"Mutant","WT")),"")</f>
        <v/>
      </c>
      <c r="DY63" s="4" t="str">
        <f>IF(ISNUMBER(DK63), IF($AR63&gt;VLOOKUP('Gene Table'!$G$2,'Array Content'!$A$2:$B$3,2,FALSE),IF(DK63&lt;-$AR63,"mutant","WT"),IF(DK63&lt;-VLOOKUP('Gene Table'!$G$2,'Array Content'!$A$2:$B$3,2,FALSE),"Mutant","WT")),"")</f>
        <v/>
      </c>
      <c r="DZ63" s="4" t="str">
        <f>IF(ISNUMBER(DL63), IF($AR63&gt;VLOOKUP('Gene Table'!$G$2,'Array Content'!$A$2:$B$3,2,FALSE),IF(DL63&lt;-$AR63,"mutant","WT"),IF(DL63&lt;-VLOOKUP('Gene Table'!$G$2,'Array Content'!$A$2:$B$3,2,FALSE),"Mutant","WT")),"")</f>
        <v/>
      </c>
      <c r="EA63" s="4" t="str">
        <f>IF(ISNUMBER(DM63), IF($AR63&gt;VLOOKUP('Gene Table'!$G$2,'Array Content'!$A$2:$B$3,2,FALSE),IF(DM63&lt;-$AR63,"mutant","WT"),IF(DM63&lt;-VLOOKUP('Gene Table'!$G$2,'Array Content'!$A$2:$B$3,2,FALSE),"Mutant","WT")),"")</f>
        <v/>
      </c>
      <c r="EC63" s="4" t="s">
        <v>4780</v>
      </c>
      <c r="ED63" s="4" t="str">
        <f>IF('Gene Table'!$D63="copy number",D63,"")</f>
        <v/>
      </c>
      <c r="EE63" s="4" t="str">
        <f>IF('Gene Table'!$D63="copy number",E63,"")</f>
        <v/>
      </c>
      <c r="EF63" s="4" t="str">
        <f>IF('Gene Table'!$D63="copy number",F63,"")</f>
        <v/>
      </c>
      <c r="EG63" s="4" t="str">
        <f>IF('Gene Table'!$D63="copy number",G63,"")</f>
        <v/>
      </c>
      <c r="EH63" s="4" t="str">
        <f>IF('Gene Table'!$D63="copy number",H63,"")</f>
        <v/>
      </c>
      <c r="EI63" s="4" t="str">
        <f>IF('Gene Table'!$D63="copy number",I63,"")</f>
        <v/>
      </c>
      <c r="EJ63" s="4" t="str">
        <f>IF('Gene Table'!$D63="copy number",J63,"")</f>
        <v/>
      </c>
      <c r="EK63" s="4" t="str">
        <f>IF('Gene Table'!$D63="copy number",K63,"")</f>
        <v/>
      </c>
      <c r="EL63" s="4" t="str">
        <f>IF('Gene Table'!$D63="copy number",L63,"")</f>
        <v/>
      </c>
      <c r="EM63" s="4" t="str">
        <f>IF('Gene Table'!$D63="copy number",M63,"")</f>
        <v/>
      </c>
      <c r="EN63" s="4" t="str">
        <f>IF('Gene Table'!$D63="copy number",N63,"")</f>
        <v/>
      </c>
      <c r="EO63" s="4" t="str">
        <f>IF('Gene Table'!$D63="copy number",O63,"")</f>
        <v/>
      </c>
      <c r="EQ63" s="4" t="s">
        <v>4780</v>
      </c>
      <c r="ER63" s="4" t="str">
        <f>IF('Gene Table'!$D63="copy number",R63,"")</f>
        <v/>
      </c>
      <c r="ES63" s="4" t="str">
        <f>IF('Gene Table'!$D63="copy number",S63,"")</f>
        <v/>
      </c>
      <c r="ET63" s="4" t="str">
        <f>IF('Gene Table'!$D63="copy number",T63,"")</f>
        <v/>
      </c>
      <c r="EU63" s="4" t="str">
        <f>IF('Gene Table'!$D63="copy number",U63,"")</f>
        <v/>
      </c>
      <c r="EV63" s="4" t="str">
        <f>IF('Gene Table'!$D63="copy number",V63,"")</f>
        <v/>
      </c>
      <c r="EW63" s="4" t="str">
        <f>IF('Gene Table'!$D63="copy number",W63,"")</f>
        <v/>
      </c>
      <c r="EX63" s="4" t="str">
        <f>IF('Gene Table'!$D63="copy number",X63,"")</f>
        <v/>
      </c>
      <c r="EY63" s="4" t="str">
        <f>IF('Gene Table'!$D63="copy number",Y63,"")</f>
        <v/>
      </c>
      <c r="EZ63" s="4" t="str">
        <f>IF('Gene Table'!$D63="copy number",Z63,"")</f>
        <v/>
      </c>
      <c r="FA63" s="4" t="str">
        <f>IF('Gene Table'!$D63="copy number",AA63,"")</f>
        <v/>
      </c>
      <c r="FB63" s="4" t="str">
        <f>IF('Gene Table'!$D63="copy number",AB63,"")</f>
        <v/>
      </c>
      <c r="FC63" s="4" t="str">
        <f>IF('Gene Table'!$D63="copy number",AC63,"")</f>
        <v/>
      </c>
      <c r="FE63" s="4" t="s">
        <v>4780</v>
      </c>
      <c r="FF63" s="4" t="str">
        <f>IF('Gene Table'!$C63="SMPC",D63,"")</f>
        <v/>
      </c>
      <c r="FG63" s="4" t="str">
        <f>IF('Gene Table'!$C63="SMPC",E63,"")</f>
        <v/>
      </c>
      <c r="FH63" s="4" t="str">
        <f>IF('Gene Table'!$C63="SMPC",F63,"")</f>
        <v/>
      </c>
      <c r="FI63" s="4" t="str">
        <f>IF('Gene Table'!$C63="SMPC",G63,"")</f>
        <v/>
      </c>
      <c r="FJ63" s="4" t="str">
        <f>IF('Gene Table'!$C63="SMPC",H63,"")</f>
        <v/>
      </c>
      <c r="FK63" s="4" t="str">
        <f>IF('Gene Table'!$C63="SMPC",I63,"")</f>
        <v/>
      </c>
      <c r="FL63" s="4" t="str">
        <f>IF('Gene Table'!$C63="SMPC",J63,"")</f>
        <v/>
      </c>
      <c r="FM63" s="4" t="str">
        <f>IF('Gene Table'!$C63="SMPC",K63,"")</f>
        <v/>
      </c>
      <c r="FN63" s="4" t="str">
        <f>IF('Gene Table'!$C63="SMPC",L63,"")</f>
        <v/>
      </c>
      <c r="FO63" s="4" t="str">
        <f>IF('Gene Table'!$C63="SMPC",M63,"")</f>
        <v/>
      </c>
      <c r="FP63" s="4" t="str">
        <f>IF('Gene Table'!$C63="SMPC",N63,"")</f>
        <v/>
      </c>
      <c r="FQ63" s="4" t="str">
        <f>IF('Gene Table'!$C63="SMPC",O63,"")</f>
        <v/>
      </c>
      <c r="FS63" s="4" t="s">
        <v>4780</v>
      </c>
      <c r="FT63" s="4" t="str">
        <f>IF('Gene Table'!$C63="SMPC",R63,"")</f>
        <v/>
      </c>
      <c r="FU63" s="4" t="str">
        <f>IF('Gene Table'!$C63="SMPC",S63,"")</f>
        <v/>
      </c>
      <c r="FV63" s="4" t="str">
        <f>IF('Gene Table'!$C63="SMPC",T63,"")</f>
        <v/>
      </c>
      <c r="FW63" s="4" t="str">
        <f>IF('Gene Table'!$C63="SMPC",U63,"")</f>
        <v/>
      </c>
      <c r="FX63" s="4" t="str">
        <f>IF('Gene Table'!$C63="SMPC",V63,"")</f>
        <v/>
      </c>
      <c r="FY63" s="4" t="str">
        <f>IF('Gene Table'!$C63="SMPC",W63,"")</f>
        <v/>
      </c>
      <c r="FZ63" s="4" t="str">
        <f>IF('Gene Table'!$C63="SMPC",X63,"")</f>
        <v/>
      </c>
      <c r="GA63" s="4" t="str">
        <f>IF('Gene Table'!$C63="SMPC",Y63,"")</f>
        <v/>
      </c>
      <c r="GB63" s="4" t="str">
        <f>IF('Gene Table'!$C63="SMPC",Z63,"")</f>
        <v/>
      </c>
      <c r="GC63" s="4" t="str">
        <f>IF('Gene Table'!$C63="SMPC",AA63,"")</f>
        <v/>
      </c>
      <c r="GD63" s="4" t="str">
        <f>IF('Gene Table'!$C63="SMPC",AB63,"")</f>
        <v/>
      </c>
      <c r="GE63" s="4" t="str">
        <f>IF('Gene Table'!$C63="SMPC",AC63,"")</f>
        <v/>
      </c>
    </row>
    <row r="64" spans="1:187" ht="15" customHeight="1" x14ac:dyDescent="0.25">
      <c r="A64" s="4" t="str">
        <f>'Gene Table'!C64&amp;":"&amp;'Gene Table'!D64</f>
        <v>APC:c.847C&gt;T</v>
      </c>
      <c r="B64" s="4">
        <f>IF('Gene Table'!$G$5="NO",IF(ISNUMBER(MATCH('Gene Table'!E64,'Array Content'!$M$2:$M$941,0)),VLOOKUP('Gene Table'!E64,'Array Content'!$M$2:$O$941,2,FALSE),35),IF('Gene Table'!$G$5="YES",IF(ISNUMBER(MATCH('Gene Table'!E64,'Array Content'!$M$2:$M$941,0)),VLOOKUP('Gene Table'!E64,'Array Content'!$M$2:$O$941,3,FALSE),35),"OOPS"))</f>
        <v>37</v>
      </c>
      <c r="C64" s="4" t="s">
        <v>4781</v>
      </c>
      <c r="D64" s="29">
        <f>IF('Control Sample Data'!D63="","",IF(SUM('Control Sample Data'!D$2:D$97)&gt;10,IF(AND(ISNUMBER('Control Sample Data'!D63),'Control Sample Data'!D63&lt;$B64, 'Control Sample Data'!D63&gt;0),'Control Sample Data'!D63,$B64),""))</f>
        <v>35</v>
      </c>
      <c r="E64" s="29">
        <f>IF('Control Sample Data'!E63="","",IF(SUM('Control Sample Data'!E$2:E$97)&gt;10,IF(AND(ISNUMBER('Control Sample Data'!E63),'Control Sample Data'!E63&lt;$B64, 'Control Sample Data'!E63&gt;0),'Control Sample Data'!E63,$B64),""))</f>
        <v>35</v>
      </c>
      <c r="F64" s="29" t="str">
        <f>IF('Control Sample Data'!F63="","",IF(SUM('Control Sample Data'!F$2:F$97)&gt;10,IF(AND(ISNUMBER('Control Sample Data'!F63),'Control Sample Data'!F63&lt;$B64, 'Control Sample Data'!F63&gt;0),'Control Sample Data'!F63,$B64),""))</f>
        <v/>
      </c>
      <c r="G64" s="29" t="str">
        <f>IF('Control Sample Data'!G63="","",IF(SUM('Control Sample Data'!G$2:G$97)&gt;10,IF(AND(ISNUMBER('Control Sample Data'!G63),'Control Sample Data'!G63&lt;$B64, 'Control Sample Data'!G63&gt;0),'Control Sample Data'!G63,$B64),""))</f>
        <v/>
      </c>
      <c r="H64" s="29" t="str">
        <f>IF('Control Sample Data'!H63="","",IF(SUM('Control Sample Data'!H$2:H$97)&gt;10,IF(AND(ISNUMBER('Control Sample Data'!H63),'Control Sample Data'!H63&lt;$B64, 'Control Sample Data'!H63&gt;0),'Control Sample Data'!H63,$B64),""))</f>
        <v/>
      </c>
      <c r="I64" s="29" t="str">
        <f>IF('Control Sample Data'!I63="","",IF(SUM('Control Sample Data'!I$2:I$97)&gt;10,IF(AND(ISNUMBER('Control Sample Data'!I63),'Control Sample Data'!I63&lt;$B64, 'Control Sample Data'!I63&gt;0),'Control Sample Data'!I63,$B64),""))</f>
        <v/>
      </c>
      <c r="J64" s="29" t="str">
        <f>IF('Control Sample Data'!J63="","",IF(SUM('Control Sample Data'!J$2:J$97)&gt;10,IF(AND(ISNUMBER('Control Sample Data'!J63),'Control Sample Data'!J63&lt;$B64, 'Control Sample Data'!J63&gt;0),'Control Sample Data'!J63,$B64),""))</f>
        <v/>
      </c>
      <c r="K64" s="29" t="str">
        <f>IF('Control Sample Data'!K63="","",IF(SUM('Control Sample Data'!K$2:K$97)&gt;10,IF(AND(ISNUMBER('Control Sample Data'!K63),'Control Sample Data'!K63&lt;$B64, 'Control Sample Data'!K63&gt;0),'Control Sample Data'!K63,$B64),""))</f>
        <v/>
      </c>
      <c r="L64" s="29" t="str">
        <f>IF('Control Sample Data'!L63="","",IF(SUM('Control Sample Data'!L$2:L$97)&gt;10,IF(AND(ISNUMBER('Control Sample Data'!L63),'Control Sample Data'!L63&lt;$B64, 'Control Sample Data'!L63&gt;0),'Control Sample Data'!L63,$B64),""))</f>
        <v/>
      </c>
      <c r="M64" s="29" t="str">
        <f>IF('Control Sample Data'!M63="","",IF(SUM('Control Sample Data'!M$2:M$97)&gt;10,IF(AND(ISNUMBER('Control Sample Data'!M63),'Control Sample Data'!M63&lt;$B64, 'Control Sample Data'!M63&gt;0),'Control Sample Data'!M63,$B64),""))</f>
        <v/>
      </c>
      <c r="N64" s="29" t="str">
        <f>IF('Control Sample Data'!N63="","",IF(SUM('Control Sample Data'!N$2:N$97)&gt;10,IF(AND(ISNUMBER('Control Sample Data'!N63),'Control Sample Data'!N63&lt;$B64, 'Control Sample Data'!N63&gt;0),'Control Sample Data'!N63,$B64),""))</f>
        <v/>
      </c>
      <c r="O64" s="29" t="str">
        <f>IF('Control Sample Data'!O63="","",IF(SUM('Control Sample Data'!O$2:O$97)&gt;10,IF(AND(ISNUMBER('Control Sample Data'!O63),'Control Sample Data'!O63&lt;$B64, 'Control Sample Data'!O63&gt;0),'Control Sample Data'!O63,$B64),""))</f>
        <v/>
      </c>
      <c r="Q64" s="4" t="s">
        <v>4781</v>
      </c>
      <c r="R64" s="29">
        <f>IF('Test Sample Data'!D63="","",IF(SUM('Test Sample Data'!D$2:D$97)&gt;10,IF(AND(ISNUMBER('Test Sample Data'!D63),'Test Sample Data'!D63&lt;$B64, 'Test Sample Data'!D63&gt;0),'Test Sample Data'!D63,$B64),""))</f>
        <v>35</v>
      </c>
      <c r="S64" s="29">
        <f>IF('Test Sample Data'!E63="","",IF(SUM('Test Sample Data'!E$2:E$97)&gt;10,IF(AND(ISNUMBER('Test Sample Data'!E63),'Test Sample Data'!E63&lt;$B64, 'Test Sample Data'!E63&gt;0),'Test Sample Data'!E63,$B64),""))</f>
        <v>35</v>
      </c>
      <c r="T64" s="29" t="str">
        <f>IF('Test Sample Data'!F63="","",IF(SUM('Test Sample Data'!F$2:F$97)&gt;10,IF(AND(ISNUMBER('Test Sample Data'!F63),'Test Sample Data'!F63&lt;$B64, 'Test Sample Data'!F63&gt;0),'Test Sample Data'!F63,$B64),""))</f>
        <v/>
      </c>
      <c r="U64" s="29" t="str">
        <f>IF('Test Sample Data'!G63="","",IF(SUM('Test Sample Data'!G$2:G$97)&gt;10,IF(AND(ISNUMBER('Test Sample Data'!G63),'Test Sample Data'!G63&lt;$B64, 'Test Sample Data'!G63&gt;0),'Test Sample Data'!G63,$B64),""))</f>
        <v/>
      </c>
      <c r="V64" s="29" t="str">
        <f>IF('Test Sample Data'!H63="","",IF(SUM('Test Sample Data'!H$2:H$97)&gt;10,IF(AND(ISNUMBER('Test Sample Data'!H63),'Test Sample Data'!H63&lt;$B64, 'Test Sample Data'!H63&gt;0),'Test Sample Data'!H63,$B64),""))</f>
        <v/>
      </c>
      <c r="W64" s="29" t="str">
        <f>IF('Test Sample Data'!I63="","",IF(SUM('Test Sample Data'!I$2:I$97)&gt;10,IF(AND(ISNUMBER('Test Sample Data'!I63),'Test Sample Data'!I63&lt;$B64, 'Test Sample Data'!I63&gt;0),'Test Sample Data'!I63,$B64),""))</f>
        <v/>
      </c>
      <c r="X64" s="29" t="str">
        <f>IF('Test Sample Data'!J63="","",IF(SUM('Test Sample Data'!J$2:J$97)&gt;10,IF(AND(ISNUMBER('Test Sample Data'!J63),'Test Sample Data'!J63&lt;$B64, 'Test Sample Data'!J63&gt;0),'Test Sample Data'!J63,$B64),""))</f>
        <v/>
      </c>
      <c r="Y64" s="29" t="str">
        <f>IF('Test Sample Data'!K63="","",IF(SUM('Test Sample Data'!K$2:K$97)&gt;10,IF(AND(ISNUMBER('Test Sample Data'!K63),'Test Sample Data'!K63&lt;$B64, 'Test Sample Data'!K63&gt;0),'Test Sample Data'!K63,$B64),""))</f>
        <v/>
      </c>
      <c r="Z64" s="29" t="str">
        <f>IF('Test Sample Data'!L63="","",IF(SUM('Test Sample Data'!L$2:L$97)&gt;10,IF(AND(ISNUMBER('Test Sample Data'!L63),'Test Sample Data'!L63&lt;$B64, 'Test Sample Data'!L63&gt;0),'Test Sample Data'!L63,$B64),""))</f>
        <v/>
      </c>
      <c r="AA64" s="29" t="str">
        <f>IF('Test Sample Data'!M63="","",IF(SUM('Test Sample Data'!M$2:M$97)&gt;10,IF(AND(ISNUMBER('Test Sample Data'!M63),'Test Sample Data'!M63&lt;$B64, 'Test Sample Data'!M63&gt;0),'Test Sample Data'!M63,$B64),""))</f>
        <v/>
      </c>
      <c r="AB64" s="29" t="str">
        <f>IF('Test Sample Data'!N63="","",IF(SUM('Test Sample Data'!N$2:N$97)&gt;10,IF(AND(ISNUMBER('Test Sample Data'!N63),'Test Sample Data'!N63&lt;$B64, 'Test Sample Data'!N63&gt;0),'Test Sample Data'!N63,$B64),""))</f>
        <v/>
      </c>
      <c r="AC64" s="29" t="str">
        <f>IF('Test Sample Data'!O63="","",IF(SUM('Test Sample Data'!O$2:O$97)&gt;10,IF(AND(ISNUMBER('Test Sample Data'!O63),'Test Sample Data'!O63&lt;$B64, 'Test Sample Data'!O63&gt;0),'Test Sample Data'!O63,$B64),""))</f>
        <v/>
      </c>
      <c r="AE64" s="4" t="s">
        <v>4781</v>
      </c>
      <c r="AF64" s="4">
        <f t="shared" si="3"/>
        <v>9</v>
      </c>
      <c r="AG64" s="4">
        <f t="shared" si="4"/>
        <v>9</v>
      </c>
      <c r="AH64" s="4" t="str">
        <f t="shared" si="5"/>
        <v/>
      </c>
      <c r="AI64" s="4" t="str">
        <f t="shared" si="6"/>
        <v/>
      </c>
      <c r="AJ64" s="4" t="str">
        <f t="shared" si="7"/>
        <v/>
      </c>
      <c r="AK64" s="4" t="str">
        <f t="shared" si="8"/>
        <v/>
      </c>
      <c r="AL64" s="4" t="str">
        <f t="shared" si="9"/>
        <v/>
      </c>
      <c r="AM64" s="4" t="str">
        <f t="shared" si="10"/>
        <v/>
      </c>
      <c r="AN64" s="4" t="str">
        <f t="shared" si="11"/>
        <v/>
      </c>
      <c r="AO64" s="4" t="str">
        <f t="shared" si="12"/>
        <v/>
      </c>
      <c r="AP64" s="4" t="str">
        <f t="shared" si="13"/>
        <v/>
      </c>
      <c r="AQ64" s="4" t="str">
        <f t="shared" si="14"/>
        <v/>
      </c>
      <c r="AR64" s="4">
        <f t="shared" si="15"/>
        <v>0</v>
      </c>
      <c r="AS64" s="4">
        <f t="shared" si="16"/>
        <v>9</v>
      </c>
      <c r="AU64" s="4" t="s">
        <v>4781</v>
      </c>
      <c r="AV64" s="4">
        <f t="shared" si="17"/>
        <v>8.4699999999999989</v>
      </c>
      <c r="AW64" s="4">
        <f t="shared" si="18"/>
        <v>9</v>
      </c>
      <c r="AX64" s="4" t="str">
        <f t="shared" si="19"/>
        <v/>
      </c>
      <c r="AY64" s="4" t="str">
        <f t="shared" si="20"/>
        <v/>
      </c>
      <c r="AZ64" s="4" t="str">
        <f t="shared" si="21"/>
        <v/>
      </c>
      <c r="BA64" s="4" t="str">
        <f t="shared" si="22"/>
        <v/>
      </c>
      <c r="BB64" s="4" t="str">
        <f t="shared" si="23"/>
        <v/>
      </c>
      <c r="BC64" s="4" t="str">
        <f t="shared" si="24"/>
        <v/>
      </c>
      <c r="BD64" s="4" t="str">
        <f t="shared" si="25"/>
        <v/>
      </c>
      <c r="BE64" s="4" t="str">
        <f t="shared" si="26"/>
        <v/>
      </c>
      <c r="BF64" s="4" t="str">
        <f t="shared" si="27"/>
        <v/>
      </c>
      <c r="BG64" s="4" t="str">
        <f t="shared" si="28"/>
        <v/>
      </c>
      <c r="BI64" s="4" t="s">
        <v>4781</v>
      </c>
      <c r="BJ64" s="4">
        <f t="shared" si="29"/>
        <v>8.4699999999999989</v>
      </c>
      <c r="BK64" s="4">
        <f t="shared" si="30"/>
        <v>9</v>
      </c>
      <c r="BL64" s="4" t="str">
        <f t="shared" si="31"/>
        <v/>
      </c>
      <c r="BM64" s="4" t="str">
        <f t="shared" si="32"/>
        <v/>
      </c>
      <c r="BN64" s="4" t="str">
        <f t="shared" si="33"/>
        <v/>
      </c>
      <c r="BO64" s="4" t="str">
        <f t="shared" si="34"/>
        <v/>
      </c>
      <c r="BP64" s="4" t="str">
        <f t="shared" si="35"/>
        <v/>
      </c>
      <c r="BQ64" s="4" t="str">
        <f t="shared" si="36"/>
        <v/>
      </c>
      <c r="BR64" s="4" t="str">
        <f t="shared" si="37"/>
        <v/>
      </c>
      <c r="BS64" s="4" t="str">
        <f t="shared" si="38"/>
        <v/>
      </c>
      <c r="BT64" s="4" t="str">
        <f t="shared" si="39"/>
        <v/>
      </c>
      <c r="BU64" s="4" t="str">
        <f t="shared" si="40"/>
        <v/>
      </c>
      <c r="BV64" s="4">
        <f t="shared" si="41"/>
        <v>1.1200000000000001</v>
      </c>
      <c r="BW64" s="4">
        <f t="shared" si="42"/>
        <v>8.74</v>
      </c>
      <c r="BY64" s="4" t="s">
        <v>4781</v>
      </c>
      <c r="BZ64" s="4">
        <f t="shared" si="43"/>
        <v>-0.27000000000000135</v>
      </c>
      <c r="CA64" s="4">
        <f t="shared" si="44"/>
        <v>0.25999999999999979</v>
      </c>
      <c r="CB64" s="4" t="str">
        <f t="shared" si="45"/>
        <v/>
      </c>
      <c r="CC64" s="4" t="str">
        <f t="shared" si="46"/>
        <v/>
      </c>
      <c r="CD64" s="4" t="str">
        <f t="shared" si="47"/>
        <v/>
      </c>
      <c r="CE64" s="4" t="str">
        <f t="shared" si="48"/>
        <v/>
      </c>
      <c r="CF64" s="4" t="str">
        <f t="shared" si="49"/>
        <v/>
      </c>
      <c r="CG64" s="4" t="str">
        <f t="shared" si="50"/>
        <v/>
      </c>
      <c r="CH64" s="4" t="str">
        <f t="shared" si="51"/>
        <v/>
      </c>
      <c r="CI64" s="4" t="str">
        <f t="shared" si="52"/>
        <v/>
      </c>
      <c r="CJ64" s="4" t="str">
        <f t="shared" si="53"/>
        <v/>
      </c>
      <c r="CK64" s="4" t="str">
        <f t="shared" si="54"/>
        <v/>
      </c>
      <c r="CM64" s="4" t="s">
        <v>4781</v>
      </c>
      <c r="CN64" s="4" t="str">
        <f>IF(ISNUMBER(BZ64), IF($BV64&gt;VLOOKUP('Gene Table'!$G$2,'Array Content'!$A$2:$B$3,2,FALSE),IF(BZ64&lt;-$BV64,"mutant","WT"),IF(BZ64&lt;-VLOOKUP('Gene Table'!$G$2,'Array Content'!$A$2:$B$3,2,FALSE),"Mutant","WT")),"")</f>
        <v>WT</v>
      </c>
      <c r="CO64" s="4" t="str">
        <f>IF(ISNUMBER(CA64), IF($BV64&gt;VLOOKUP('Gene Table'!$G$2,'Array Content'!$A$2:$B$3,2,FALSE),IF(CA64&lt;-$BV64,"mutant","WT"),IF(CA64&lt;-VLOOKUP('Gene Table'!$G$2,'Array Content'!$A$2:$B$3,2,FALSE),"Mutant","WT")),"")</f>
        <v>WT</v>
      </c>
      <c r="CP64" s="4" t="str">
        <f>IF(ISNUMBER(CB64), IF($BV64&gt;VLOOKUP('Gene Table'!$G$2,'Array Content'!$A$2:$B$3,2,FALSE),IF(CB64&lt;-$BV64,"mutant","WT"),IF(CB64&lt;-VLOOKUP('Gene Table'!$G$2,'Array Content'!$A$2:$B$3,2,FALSE),"Mutant","WT")),"")</f>
        <v/>
      </c>
      <c r="CQ64" s="4" t="str">
        <f>IF(ISNUMBER(CC64), IF($BV64&gt;VLOOKUP('Gene Table'!$G$2,'Array Content'!$A$2:$B$3,2,FALSE),IF(CC64&lt;-$BV64,"mutant","WT"),IF(CC64&lt;-VLOOKUP('Gene Table'!$G$2,'Array Content'!$A$2:$B$3,2,FALSE),"Mutant","WT")),"")</f>
        <v/>
      </c>
      <c r="CR64" s="4" t="str">
        <f>IF(ISNUMBER(CD64), IF($BV64&gt;VLOOKUP('Gene Table'!$G$2,'Array Content'!$A$2:$B$3,2,FALSE),IF(CD64&lt;-$BV64,"mutant","WT"),IF(CD64&lt;-VLOOKUP('Gene Table'!$G$2,'Array Content'!$A$2:$B$3,2,FALSE),"Mutant","WT")),"")</f>
        <v/>
      </c>
      <c r="CS64" s="4" t="str">
        <f>IF(ISNUMBER(CE64), IF($BV64&gt;VLOOKUP('Gene Table'!$G$2,'Array Content'!$A$2:$B$3,2,FALSE),IF(CE64&lt;-$BV64,"mutant","WT"),IF(CE64&lt;-VLOOKUP('Gene Table'!$G$2,'Array Content'!$A$2:$B$3,2,FALSE),"Mutant","WT")),"")</f>
        <v/>
      </c>
      <c r="CT64" s="4" t="str">
        <f>IF(ISNUMBER(CF64), IF($BV64&gt;VLOOKUP('Gene Table'!$G$2,'Array Content'!$A$2:$B$3,2,FALSE),IF(CF64&lt;-$BV64,"mutant","WT"),IF(CF64&lt;-VLOOKUP('Gene Table'!$G$2,'Array Content'!$A$2:$B$3,2,FALSE),"Mutant","WT")),"")</f>
        <v/>
      </c>
      <c r="CU64" s="4" t="str">
        <f>IF(ISNUMBER(CG64), IF($BV64&gt;VLOOKUP('Gene Table'!$G$2,'Array Content'!$A$2:$B$3,2,FALSE),IF(CG64&lt;-$BV64,"mutant","WT"),IF(CG64&lt;-VLOOKUP('Gene Table'!$G$2,'Array Content'!$A$2:$B$3,2,FALSE),"Mutant","WT")),"")</f>
        <v/>
      </c>
      <c r="CV64" s="4" t="str">
        <f>IF(ISNUMBER(CH64), IF($BV64&gt;VLOOKUP('Gene Table'!$G$2,'Array Content'!$A$2:$B$3,2,FALSE),IF(CH64&lt;-$BV64,"mutant","WT"),IF(CH64&lt;-VLOOKUP('Gene Table'!$G$2,'Array Content'!$A$2:$B$3,2,FALSE),"Mutant","WT")),"")</f>
        <v/>
      </c>
      <c r="CW64" s="4" t="str">
        <f>IF(ISNUMBER(CI64), IF($BV64&gt;VLOOKUP('Gene Table'!$G$2,'Array Content'!$A$2:$B$3,2,FALSE),IF(CI64&lt;-$BV64,"mutant","WT"),IF(CI64&lt;-VLOOKUP('Gene Table'!$G$2,'Array Content'!$A$2:$B$3,2,FALSE),"Mutant","WT")),"")</f>
        <v/>
      </c>
      <c r="CX64" s="4" t="str">
        <f>IF(ISNUMBER(CJ64), IF($BV64&gt;VLOOKUP('Gene Table'!$G$2,'Array Content'!$A$2:$B$3,2,FALSE),IF(CJ64&lt;-$BV64,"mutant","WT"),IF(CJ64&lt;-VLOOKUP('Gene Table'!$G$2,'Array Content'!$A$2:$B$3,2,FALSE),"Mutant","WT")),"")</f>
        <v/>
      </c>
      <c r="CY64" s="4" t="str">
        <f>IF(ISNUMBER(CK64), IF($BV64&gt;VLOOKUP('Gene Table'!$G$2,'Array Content'!$A$2:$B$3,2,FALSE),IF(CK64&lt;-$BV64,"mutant","WT"),IF(CK64&lt;-VLOOKUP('Gene Table'!$G$2,'Array Content'!$A$2:$B$3,2,FALSE),"Mutant","WT")),"")</f>
        <v/>
      </c>
      <c r="DA64" s="4" t="s">
        <v>4781</v>
      </c>
      <c r="DB64" s="4">
        <f t="shared" si="55"/>
        <v>-0.53000000000000114</v>
      </c>
      <c r="DC64" s="4">
        <f t="shared" si="56"/>
        <v>0</v>
      </c>
      <c r="DD64" s="4" t="str">
        <f t="shared" si="57"/>
        <v/>
      </c>
      <c r="DE64" s="4" t="str">
        <f t="shared" si="58"/>
        <v/>
      </c>
      <c r="DF64" s="4" t="str">
        <f t="shared" si="59"/>
        <v/>
      </c>
      <c r="DG64" s="4" t="str">
        <f t="shared" si="60"/>
        <v/>
      </c>
      <c r="DH64" s="4" t="str">
        <f t="shared" si="61"/>
        <v/>
      </c>
      <c r="DI64" s="4" t="str">
        <f t="shared" si="62"/>
        <v/>
      </c>
      <c r="DJ64" s="4" t="str">
        <f t="shared" si="63"/>
        <v/>
      </c>
      <c r="DK64" s="4" t="str">
        <f t="shared" si="64"/>
        <v/>
      </c>
      <c r="DL64" s="4" t="str">
        <f t="shared" si="65"/>
        <v/>
      </c>
      <c r="DM64" s="4" t="str">
        <f t="shared" si="66"/>
        <v/>
      </c>
      <c r="DO64" s="4" t="s">
        <v>4781</v>
      </c>
      <c r="DP64" s="4" t="str">
        <f>IF(ISNUMBER(DB64), IF($AR64&gt;VLOOKUP('Gene Table'!$G$2,'Array Content'!$A$2:$B$3,2,FALSE),IF(DB64&lt;-$AR64,"mutant","WT"),IF(DB64&lt;-VLOOKUP('Gene Table'!$G$2,'Array Content'!$A$2:$B$3,2,FALSE),"Mutant","WT")),"")</f>
        <v>WT</v>
      </c>
      <c r="DQ64" s="4" t="str">
        <f>IF(ISNUMBER(DC64), IF($AR64&gt;VLOOKUP('Gene Table'!$G$2,'Array Content'!$A$2:$B$3,2,FALSE),IF(DC64&lt;-$AR64,"mutant","WT"),IF(DC64&lt;-VLOOKUP('Gene Table'!$G$2,'Array Content'!$A$2:$B$3,2,FALSE),"Mutant","WT")),"")</f>
        <v>WT</v>
      </c>
      <c r="DR64" s="4" t="str">
        <f>IF(ISNUMBER(DD64), IF($AR64&gt;VLOOKUP('Gene Table'!$G$2,'Array Content'!$A$2:$B$3,2,FALSE),IF(DD64&lt;-$AR64,"mutant","WT"),IF(DD64&lt;-VLOOKUP('Gene Table'!$G$2,'Array Content'!$A$2:$B$3,2,FALSE),"Mutant","WT")),"")</f>
        <v/>
      </c>
      <c r="DS64" s="4" t="str">
        <f>IF(ISNUMBER(DE64), IF($AR64&gt;VLOOKUP('Gene Table'!$G$2,'Array Content'!$A$2:$B$3,2,FALSE),IF(DE64&lt;-$AR64,"mutant","WT"),IF(DE64&lt;-VLOOKUP('Gene Table'!$G$2,'Array Content'!$A$2:$B$3,2,FALSE),"Mutant","WT")),"")</f>
        <v/>
      </c>
      <c r="DT64" s="4" t="str">
        <f>IF(ISNUMBER(DF64), IF($AR64&gt;VLOOKUP('Gene Table'!$G$2,'Array Content'!$A$2:$B$3,2,FALSE),IF(DF64&lt;-$AR64,"mutant","WT"),IF(DF64&lt;-VLOOKUP('Gene Table'!$G$2,'Array Content'!$A$2:$B$3,2,FALSE),"Mutant","WT")),"")</f>
        <v/>
      </c>
      <c r="DU64" s="4" t="str">
        <f>IF(ISNUMBER(DG64), IF($AR64&gt;VLOOKUP('Gene Table'!$G$2,'Array Content'!$A$2:$B$3,2,FALSE),IF(DG64&lt;-$AR64,"mutant","WT"),IF(DG64&lt;-VLOOKUP('Gene Table'!$G$2,'Array Content'!$A$2:$B$3,2,FALSE),"Mutant","WT")),"")</f>
        <v/>
      </c>
      <c r="DV64" s="4" t="str">
        <f>IF(ISNUMBER(DH64), IF($AR64&gt;VLOOKUP('Gene Table'!$G$2,'Array Content'!$A$2:$B$3,2,FALSE),IF(DH64&lt;-$AR64,"mutant","WT"),IF(DH64&lt;-VLOOKUP('Gene Table'!$G$2,'Array Content'!$A$2:$B$3,2,FALSE),"Mutant","WT")),"")</f>
        <v/>
      </c>
      <c r="DW64" s="4" t="str">
        <f>IF(ISNUMBER(DI64), IF($AR64&gt;VLOOKUP('Gene Table'!$G$2,'Array Content'!$A$2:$B$3,2,FALSE),IF(DI64&lt;-$AR64,"mutant","WT"),IF(DI64&lt;-VLOOKUP('Gene Table'!$G$2,'Array Content'!$A$2:$B$3,2,FALSE),"Mutant","WT")),"")</f>
        <v/>
      </c>
      <c r="DX64" s="4" t="str">
        <f>IF(ISNUMBER(DJ64), IF($AR64&gt;VLOOKUP('Gene Table'!$G$2,'Array Content'!$A$2:$B$3,2,FALSE),IF(DJ64&lt;-$AR64,"mutant","WT"),IF(DJ64&lt;-VLOOKUP('Gene Table'!$G$2,'Array Content'!$A$2:$B$3,2,FALSE),"Mutant","WT")),"")</f>
        <v/>
      </c>
      <c r="DY64" s="4" t="str">
        <f>IF(ISNUMBER(DK64), IF($AR64&gt;VLOOKUP('Gene Table'!$G$2,'Array Content'!$A$2:$B$3,2,FALSE),IF(DK64&lt;-$AR64,"mutant","WT"),IF(DK64&lt;-VLOOKUP('Gene Table'!$G$2,'Array Content'!$A$2:$B$3,2,FALSE),"Mutant","WT")),"")</f>
        <v/>
      </c>
      <c r="DZ64" s="4" t="str">
        <f>IF(ISNUMBER(DL64), IF($AR64&gt;VLOOKUP('Gene Table'!$G$2,'Array Content'!$A$2:$B$3,2,FALSE),IF(DL64&lt;-$AR64,"mutant","WT"),IF(DL64&lt;-VLOOKUP('Gene Table'!$G$2,'Array Content'!$A$2:$B$3,2,FALSE),"Mutant","WT")),"")</f>
        <v/>
      </c>
      <c r="EA64" s="4" t="str">
        <f>IF(ISNUMBER(DM64), IF($AR64&gt;VLOOKUP('Gene Table'!$G$2,'Array Content'!$A$2:$B$3,2,FALSE),IF(DM64&lt;-$AR64,"mutant","WT"),IF(DM64&lt;-VLOOKUP('Gene Table'!$G$2,'Array Content'!$A$2:$B$3,2,FALSE),"Mutant","WT")),"")</f>
        <v/>
      </c>
      <c r="EC64" s="4" t="s">
        <v>4781</v>
      </c>
      <c r="ED64" s="4" t="str">
        <f>IF('Gene Table'!$D64="copy number",D64,"")</f>
        <v/>
      </c>
      <c r="EE64" s="4" t="str">
        <f>IF('Gene Table'!$D64="copy number",E64,"")</f>
        <v/>
      </c>
      <c r="EF64" s="4" t="str">
        <f>IF('Gene Table'!$D64="copy number",F64,"")</f>
        <v/>
      </c>
      <c r="EG64" s="4" t="str">
        <f>IF('Gene Table'!$D64="copy number",G64,"")</f>
        <v/>
      </c>
      <c r="EH64" s="4" t="str">
        <f>IF('Gene Table'!$D64="copy number",H64,"")</f>
        <v/>
      </c>
      <c r="EI64" s="4" t="str">
        <f>IF('Gene Table'!$D64="copy number",I64,"")</f>
        <v/>
      </c>
      <c r="EJ64" s="4" t="str">
        <f>IF('Gene Table'!$D64="copy number",J64,"")</f>
        <v/>
      </c>
      <c r="EK64" s="4" t="str">
        <f>IF('Gene Table'!$D64="copy number",K64,"")</f>
        <v/>
      </c>
      <c r="EL64" s="4" t="str">
        <f>IF('Gene Table'!$D64="copy number",L64,"")</f>
        <v/>
      </c>
      <c r="EM64" s="4" t="str">
        <f>IF('Gene Table'!$D64="copy number",M64,"")</f>
        <v/>
      </c>
      <c r="EN64" s="4" t="str">
        <f>IF('Gene Table'!$D64="copy number",N64,"")</f>
        <v/>
      </c>
      <c r="EO64" s="4" t="str">
        <f>IF('Gene Table'!$D64="copy number",O64,"")</f>
        <v/>
      </c>
      <c r="EQ64" s="4" t="s">
        <v>4781</v>
      </c>
      <c r="ER64" s="4" t="str">
        <f>IF('Gene Table'!$D64="copy number",R64,"")</f>
        <v/>
      </c>
      <c r="ES64" s="4" t="str">
        <f>IF('Gene Table'!$D64="copy number",S64,"")</f>
        <v/>
      </c>
      <c r="ET64" s="4" t="str">
        <f>IF('Gene Table'!$D64="copy number",T64,"")</f>
        <v/>
      </c>
      <c r="EU64" s="4" t="str">
        <f>IF('Gene Table'!$D64="copy number",U64,"")</f>
        <v/>
      </c>
      <c r="EV64" s="4" t="str">
        <f>IF('Gene Table'!$D64="copy number",V64,"")</f>
        <v/>
      </c>
      <c r="EW64" s="4" t="str">
        <f>IF('Gene Table'!$D64="copy number",W64,"")</f>
        <v/>
      </c>
      <c r="EX64" s="4" t="str">
        <f>IF('Gene Table'!$D64="copy number",X64,"")</f>
        <v/>
      </c>
      <c r="EY64" s="4" t="str">
        <f>IF('Gene Table'!$D64="copy number",Y64,"")</f>
        <v/>
      </c>
      <c r="EZ64" s="4" t="str">
        <f>IF('Gene Table'!$D64="copy number",Z64,"")</f>
        <v/>
      </c>
      <c r="FA64" s="4" t="str">
        <f>IF('Gene Table'!$D64="copy number",AA64,"")</f>
        <v/>
      </c>
      <c r="FB64" s="4" t="str">
        <f>IF('Gene Table'!$D64="copy number",AB64,"")</f>
        <v/>
      </c>
      <c r="FC64" s="4" t="str">
        <f>IF('Gene Table'!$D64="copy number",AC64,"")</f>
        <v/>
      </c>
      <c r="FE64" s="4" t="s">
        <v>4781</v>
      </c>
      <c r="FF64" s="4" t="str">
        <f>IF('Gene Table'!$C64="SMPC",D64,"")</f>
        <v/>
      </c>
      <c r="FG64" s="4" t="str">
        <f>IF('Gene Table'!$C64="SMPC",E64,"")</f>
        <v/>
      </c>
      <c r="FH64" s="4" t="str">
        <f>IF('Gene Table'!$C64="SMPC",F64,"")</f>
        <v/>
      </c>
      <c r="FI64" s="4" t="str">
        <f>IF('Gene Table'!$C64="SMPC",G64,"")</f>
        <v/>
      </c>
      <c r="FJ64" s="4" t="str">
        <f>IF('Gene Table'!$C64="SMPC",H64,"")</f>
        <v/>
      </c>
      <c r="FK64" s="4" t="str">
        <f>IF('Gene Table'!$C64="SMPC",I64,"")</f>
        <v/>
      </c>
      <c r="FL64" s="4" t="str">
        <f>IF('Gene Table'!$C64="SMPC",J64,"")</f>
        <v/>
      </c>
      <c r="FM64" s="4" t="str">
        <f>IF('Gene Table'!$C64="SMPC",K64,"")</f>
        <v/>
      </c>
      <c r="FN64" s="4" t="str">
        <f>IF('Gene Table'!$C64="SMPC",L64,"")</f>
        <v/>
      </c>
      <c r="FO64" s="4" t="str">
        <f>IF('Gene Table'!$C64="SMPC",M64,"")</f>
        <v/>
      </c>
      <c r="FP64" s="4" t="str">
        <f>IF('Gene Table'!$C64="SMPC",N64,"")</f>
        <v/>
      </c>
      <c r="FQ64" s="4" t="str">
        <f>IF('Gene Table'!$C64="SMPC",O64,"")</f>
        <v/>
      </c>
      <c r="FS64" s="4" t="s">
        <v>4781</v>
      </c>
      <c r="FT64" s="4" t="str">
        <f>IF('Gene Table'!$C64="SMPC",R64,"")</f>
        <v/>
      </c>
      <c r="FU64" s="4" t="str">
        <f>IF('Gene Table'!$C64="SMPC",S64,"")</f>
        <v/>
      </c>
      <c r="FV64" s="4" t="str">
        <f>IF('Gene Table'!$C64="SMPC",T64,"")</f>
        <v/>
      </c>
      <c r="FW64" s="4" t="str">
        <f>IF('Gene Table'!$C64="SMPC",U64,"")</f>
        <v/>
      </c>
      <c r="FX64" s="4" t="str">
        <f>IF('Gene Table'!$C64="SMPC",V64,"")</f>
        <v/>
      </c>
      <c r="FY64" s="4" t="str">
        <f>IF('Gene Table'!$C64="SMPC",W64,"")</f>
        <v/>
      </c>
      <c r="FZ64" s="4" t="str">
        <f>IF('Gene Table'!$C64="SMPC",X64,"")</f>
        <v/>
      </c>
      <c r="GA64" s="4" t="str">
        <f>IF('Gene Table'!$C64="SMPC",Y64,"")</f>
        <v/>
      </c>
      <c r="GB64" s="4" t="str">
        <f>IF('Gene Table'!$C64="SMPC",Z64,"")</f>
        <v/>
      </c>
      <c r="GC64" s="4" t="str">
        <f>IF('Gene Table'!$C64="SMPC",AA64,"")</f>
        <v/>
      </c>
      <c r="GD64" s="4" t="str">
        <f>IF('Gene Table'!$C64="SMPC",AB64,"")</f>
        <v/>
      </c>
      <c r="GE64" s="4" t="str">
        <f>IF('Gene Table'!$C64="SMPC",AC64,"")</f>
        <v/>
      </c>
    </row>
    <row r="65" spans="1:187" ht="15" customHeight="1" x14ac:dyDescent="0.25">
      <c r="A65" s="4" t="str">
        <f>'Gene Table'!C65&amp;":"&amp;'Gene Table'!D65</f>
        <v>APC:c.904C&gt;T</v>
      </c>
      <c r="B65" s="4">
        <f>IF('Gene Table'!$G$5="NO",IF(ISNUMBER(MATCH('Gene Table'!E65,'Array Content'!$M$2:$M$941,0)),VLOOKUP('Gene Table'!E65,'Array Content'!$M$2:$O$941,2,FALSE),35),IF('Gene Table'!$G$5="YES",IF(ISNUMBER(MATCH('Gene Table'!E65,'Array Content'!$M$2:$M$941,0)),VLOOKUP('Gene Table'!E65,'Array Content'!$M$2:$O$941,3,FALSE),35),"OOPS"))</f>
        <v>37</v>
      </c>
      <c r="C65" s="4" t="s">
        <v>4782</v>
      </c>
      <c r="D65" s="29">
        <f>IF('Control Sample Data'!D64="","",IF(SUM('Control Sample Data'!D$2:D$97)&gt;10,IF(AND(ISNUMBER('Control Sample Data'!D64),'Control Sample Data'!D64&lt;$B65, 'Control Sample Data'!D64&gt;0),'Control Sample Data'!D64,$B65),""))</f>
        <v>35</v>
      </c>
      <c r="E65" s="29">
        <f>IF('Control Sample Data'!E64="","",IF(SUM('Control Sample Data'!E$2:E$97)&gt;10,IF(AND(ISNUMBER('Control Sample Data'!E64),'Control Sample Data'!E64&lt;$B65, 'Control Sample Data'!E64&gt;0),'Control Sample Data'!E64,$B65),""))</f>
        <v>35</v>
      </c>
      <c r="F65" s="29" t="str">
        <f>IF('Control Sample Data'!F64="","",IF(SUM('Control Sample Data'!F$2:F$97)&gt;10,IF(AND(ISNUMBER('Control Sample Data'!F64),'Control Sample Data'!F64&lt;$B65, 'Control Sample Data'!F64&gt;0),'Control Sample Data'!F64,$B65),""))</f>
        <v/>
      </c>
      <c r="G65" s="29" t="str">
        <f>IF('Control Sample Data'!G64="","",IF(SUM('Control Sample Data'!G$2:G$97)&gt;10,IF(AND(ISNUMBER('Control Sample Data'!G64),'Control Sample Data'!G64&lt;$B65, 'Control Sample Data'!G64&gt;0),'Control Sample Data'!G64,$B65),""))</f>
        <v/>
      </c>
      <c r="H65" s="29" t="str">
        <f>IF('Control Sample Data'!H64="","",IF(SUM('Control Sample Data'!H$2:H$97)&gt;10,IF(AND(ISNUMBER('Control Sample Data'!H64),'Control Sample Data'!H64&lt;$B65, 'Control Sample Data'!H64&gt;0),'Control Sample Data'!H64,$B65),""))</f>
        <v/>
      </c>
      <c r="I65" s="29" t="str">
        <f>IF('Control Sample Data'!I64="","",IF(SUM('Control Sample Data'!I$2:I$97)&gt;10,IF(AND(ISNUMBER('Control Sample Data'!I64),'Control Sample Data'!I64&lt;$B65, 'Control Sample Data'!I64&gt;0),'Control Sample Data'!I64,$B65),""))</f>
        <v/>
      </c>
      <c r="J65" s="29" t="str">
        <f>IF('Control Sample Data'!J64="","",IF(SUM('Control Sample Data'!J$2:J$97)&gt;10,IF(AND(ISNUMBER('Control Sample Data'!J64),'Control Sample Data'!J64&lt;$B65, 'Control Sample Data'!J64&gt;0),'Control Sample Data'!J64,$B65),""))</f>
        <v/>
      </c>
      <c r="K65" s="29" t="str">
        <f>IF('Control Sample Data'!K64="","",IF(SUM('Control Sample Data'!K$2:K$97)&gt;10,IF(AND(ISNUMBER('Control Sample Data'!K64),'Control Sample Data'!K64&lt;$B65, 'Control Sample Data'!K64&gt;0),'Control Sample Data'!K64,$B65),""))</f>
        <v/>
      </c>
      <c r="L65" s="29" t="str">
        <f>IF('Control Sample Data'!L64="","",IF(SUM('Control Sample Data'!L$2:L$97)&gt;10,IF(AND(ISNUMBER('Control Sample Data'!L64),'Control Sample Data'!L64&lt;$B65, 'Control Sample Data'!L64&gt;0),'Control Sample Data'!L64,$B65),""))</f>
        <v/>
      </c>
      <c r="M65" s="29" t="str">
        <f>IF('Control Sample Data'!M64="","",IF(SUM('Control Sample Data'!M$2:M$97)&gt;10,IF(AND(ISNUMBER('Control Sample Data'!M64),'Control Sample Data'!M64&lt;$B65, 'Control Sample Data'!M64&gt;0),'Control Sample Data'!M64,$B65),""))</f>
        <v/>
      </c>
      <c r="N65" s="29" t="str">
        <f>IF('Control Sample Data'!N64="","",IF(SUM('Control Sample Data'!N$2:N$97)&gt;10,IF(AND(ISNUMBER('Control Sample Data'!N64),'Control Sample Data'!N64&lt;$B65, 'Control Sample Data'!N64&gt;0),'Control Sample Data'!N64,$B65),""))</f>
        <v/>
      </c>
      <c r="O65" s="29" t="str">
        <f>IF('Control Sample Data'!O64="","",IF(SUM('Control Sample Data'!O$2:O$97)&gt;10,IF(AND(ISNUMBER('Control Sample Data'!O64),'Control Sample Data'!O64&lt;$B65, 'Control Sample Data'!O64&gt;0),'Control Sample Data'!O64,$B65),""))</f>
        <v/>
      </c>
      <c r="Q65" s="4" t="s">
        <v>4782</v>
      </c>
      <c r="R65" s="29">
        <f>IF('Test Sample Data'!D64="","",IF(SUM('Test Sample Data'!D$2:D$97)&gt;10,IF(AND(ISNUMBER('Test Sample Data'!D64),'Test Sample Data'!D64&lt;$B65, 'Test Sample Data'!D64&gt;0),'Test Sample Data'!D64,$B65),""))</f>
        <v>35</v>
      </c>
      <c r="S65" s="29">
        <f>IF('Test Sample Data'!E64="","",IF(SUM('Test Sample Data'!E$2:E$97)&gt;10,IF(AND(ISNUMBER('Test Sample Data'!E64),'Test Sample Data'!E64&lt;$B65, 'Test Sample Data'!E64&gt;0),'Test Sample Data'!E64,$B65),""))</f>
        <v>35</v>
      </c>
      <c r="T65" s="29" t="str">
        <f>IF('Test Sample Data'!F64="","",IF(SUM('Test Sample Data'!F$2:F$97)&gt;10,IF(AND(ISNUMBER('Test Sample Data'!F64),'Test Sample Data'!F64&lt;$B65, 'Test Sample Data'!F64&gt;0),'Test Sample Data'!F64,$B65),""))</f>
        <v/>
      </c>
      <c r="U65" s="29" t="str">
        <f>IF('Test Sample Data'!G64="","",IF(SUM('Test Sample Data'!G$2:G$97)&gt;10,IF(AND(ISNUMBER('Test Sample Data'!G64),'Test Sample Data'!G64&lt;$B65, 'Test Sample Data'!G64&gt;0),'Test Sample Data'!G64,$B65),""))</f>
        <v/>
      </c>
      <c r="V65" s="29" t="str">
        <f>IF('Test Sample Data'!H64="","",IF(SUM('Test Sample Data'!H$2:H$97)&gt;10,IF(AND(ISNUMBER('Test Sample Data'!H64),'Test Sample Data'!H64&lt;$B65, 'Test Sample Data'!H64&gt;0),'Test Sample Data'!H64,$B65),""))</f>
        <v/>
      </c>
      <c r="W65" s="29" t="str">
        <f>IF('Test Sample Data'!I64="","",IF(SUM('Test Sample Data'!I$2:I$97)&gt;10,IF(AND(ISNUMBER('Test Sample Data'!I64),'Test Sample Data'!I64&lt;$B65, 'Test Sample Data'!I64&gt;0),'Test Sample Data'!I64,$B65),""))</f>
        <v/>
      </c>
      <c r="X65" s="29" t="str">
        <f>IF('Test Sample Data'!J64="","",IF(SUM('Test Sample Data'!J$2:J$97)&gt;10,IF(AND(ISNUMBER('Test Sample Data'!J64),'Test Sample Data'!J64&lt;$B65, 'Test Sample Data'!J64&gt;0),'Test Sample Data'!J64,$B65),""))</f>
        <v/>
      </c>
      <c r="Y65" s="29" t="str">
        <f>IF('Test Sample Data'!K64="","",IF(SUM('Test Sample Data'!K$2:K$97)&gt;10,IF(AND(ISNUMBER('Test Sample Data'!K64),'Test Sample Data'!K64&lt;$B65, 'Test Sample Data'!K64&gt;0),'Test Sample Data'!K64,$B65),""))</f>
        <v/>
      </c>
      <c r="Z65" s="29" t="str">
        <f>IF('Test Sample Data'!L64="","",IF(SUM('Test Sample Data'!L$2:L$97)&gt;10,IF(AND(ISNUMBER('Test Sample Data'!L64),'Test Sample Data'!L64&lt;$B65, 'Test Sample Data'!L64&gt;0),'Test Sample Data'!L64,$B65),""))</f>
        <v/>
      </c>
      <c r="AA65" s="29" t="str">
        <f>IF('Test Sample Data'!M64="","",IF(SUM('Test Sample Data'!M$2:M$97)&gt;10,IF(AND(ISNUMBER('Test Sample Data'!M64),'Test Sample Data'!M64&lt;$B65, 'Test Sample Data'!M64&gt;0),'Test Sample Data'!M64,$B65),""))</f>
        <v/>
      </c>
      <c r="AB65" s="29" t="str">
        <f>IF('Test Sample Data'!N64="","",IF(SUM('Test Sample Data'!N$2:N$97)&gt;10,IF(AND(ISNUMBER('Test Sample Data'!N64),'Test Sample Data'!N64&lt;$B65, 'Test Sample Data'!N64&gt;0),'Test Sample Data'!N64,$B65),""))</f>
        <v/>
      </c>
      <c r="AC65" s="29" t="str">
        <f>IF('Test Sample Data'!O64="","",IF(SUM('Test Sample Data'!O$2:O$97)&gt;10,IF(AND(ISNUMBER('Test Sample Data'!O64),'Test Sample Data'!O64&lt;$B65, 'Test Sample Data'!O64&gt;0),'Test Sample Data'!O64,$B65),""))</f>
        <v/>
      </c>
      <c r="AE65" s="4" t="s">
        <v>4782</v>
      </c>
      <c r="AF65" s="4">
        <f t="shared" si="3"/>
        <v>9</v>
      </c>
      <c r="AG65" s="4">
        <f t="shared" si="4"/>
        <v>9</v>
      </c>
      <c r="AH65" s="4" t="str">
        <f t="shared" si="5"/>
        <v/>
      </c>
      <c r="AI65" s="4" t="str">
        <f t="shared" si="6"/>
        <v/>
      </c>
      <c r="AJ65" s="4" t="str">
        <f t="shared" si="7"/>
        <v/>
      </c>
      <c r="AK65" s="4" t="str">
        <f t="shared" si="8"/>
        <v/>
      </c>
      <c r="AL65" s="4" t="str">
        <f t="shared" si="9"/>
        <v/>
      </c>
      <c r="AM65" s="4" t="str">
        <f t="shared" si="10"/>
        <v/>
      </c>
      <c r="AN65" s="4" t="str">
        <f t="shared" si="11"/>
        <v/>
      </c>
      <c r="AO65" s="4" t="str">
        <f t="shared" si="12"/>
        <v/>
      </c>
      <c r="AP65" s="4" t="str">
        <f t="shared" si="13"/>
        <v/>
      </c>
      <c r="AQ65" s="4" t="str">
        <f t="shared" si="14"/>
        <v/>
      </c>
      <c r="AR65" s="4">
        <f t="shared" si="15"/>
        <v>0</v>
      </c>
      <c r="AS65" s="4">
        <f t="shared" si="16"/>
        <v>9</v>
      </c>
      <c r="AU65" s="4" t="s">
        <v>4782</v>
      </c>
      <c r="AV65" s="4">
        <f t="shared" si="17"/>
        <v>8.4699999999999989</v>
      </c>
      <c r="AW65" s="4">
        <f t="shared" si="18"/>
        <v>9</v>
      </c>
      <c r="AX65" s="4" t="str">
        <f t="shared" si="19"/>
        <v/>
      </c>
      <c r="AY65" s="4" t="str">
        <f t="shared" si="20"/>
        <v/>
      </c>
      <c r="AZ65" s="4" t="str">
        <f t="shared" si="21"/>
        <v/>
      </c>
      <c r="BA65" s="4" t="str">
        <f t="shared" si="22"/>
        <v/>
      </c>
      <c r="BB65" s="4" t="str">
        <f t="shared" si="23"/>
        <v/>
      </c>
      <c r="BC65" s="4" t="str">
        <f t="shared" si="24"/>
        <v/>
      </c>
      <c r="BD65" s="4" t="str">
        <f t="shared" si="25"/>
        <v/>
      </c>
      <c r="BE65" s="4" t="str">
        <f t="shared" si="26"/>
        <v/>
      </c>
      <c r="BF65" s="4" t="str">
        <f t="shared" si="27"/>
        <v/>
      </c>
      <c r="BG65" s="4" t="str">
        <f t="shared" si="28"/>
        <v/>
      </c>
      <c r="BI65" s="4" t="s">
        <v>4782</v>
      </c>
      <c r="BJ65" s="4">
        <f t="shared" si="29"/>
        <v>8.4699999999999989</v>
      </c>
      <c r="BK65" s="4">
        <f t="shared" si="30"/>
        <v>9</v>
      </c>
      <c r="BL65" s="4" t="str">
        <f t="shared" si="31"/>
        <v/>
      </c>
      <c r="BM65" s="4" t="str">
        <f t="shared" si="32"/>
        <v/>
      </c>
      <c r="BN65" s="4" t="str">
        <f t="shared" si="33"/>
        <v/>
      </c>
      <c r="BO65" s="4" t="str">
        <f t="shared" si="34"/>
        <v/>
      </c>
      <c r="BP65" s="4" t="str">
        <f t="shared" si="35"/>
        <v/>
      </c>
      <c r="BQ65" s="4" t="str">
        <f t="shared" si="36"/>
        <v/>
      </c>
      <c r="BR65" s="4" t="str">
        <f t="shared" si="37"/>
        <v/>
      </c>
      <c r="BS65" s="4" t="str">
        <f t="shared" si="38"/>
        <v/>
      </c>
      <c r="BT65" s="4" t="str">
        <f t="shared" si="39"/>
        <v/>
      </c>
      <c r="BU65" s="4" t="str">
        <f t="shared" si="40"/>
        <v/>
      </c>
      <c r="BV65" s="4">
        <f t="shared" si="41"/>
        <v>1.1200000000000001</v>
      </c>
      <c r="BW65" s="4">
        <f t="shared" si="42"/>
        <v>8.74</v>
      </c>
      <c r="BY65" s="4" t="s">
        <v>4782</v>
      </c>
      <c r="BZ65" s="4">
        <f t="shared" si="43"/>
        <v>-0.27000000000000135</v>
      </c>
      <c r="CA65" s="4">
        <f t="shared" si="44"/>
        <v>0.25999999999999979</v>
      </c>
      <c r="CB65" s="4" t="str">
        <f t="shared" si="45"/>
        <v/>
      </c>
      <c r="CC65" s="4" t="str">
        <f t="shared" si="46"/>
        <v/>
      </c>
      <c r="CD65" s="4" t="str">
        <f t="shared" si="47"/>
        <v/>
      </c>
      <c r="CE65" s="4" t="str">
        <f t="shared" si="48"/>
        <v/>
      </c>
      <c r="CF65" s="4" t="str">
        <f t="shared" si="49"/>
        <v/>
      </c>
      <c r="CG65" s="4" t="str">
        <f t="shared" si="50"/>
        <v/>
      </c>
      <c r="CH65" s="4" t="str">
        <f t="shared" si="51"/>
        <v/>
      </c>
      <c r="CI65" s="4" t="str">
        <f t="shared" si="52"/>
        <v/>
      </c>
      <c r="CJ65" s="4" t="str">
        <f t="shared" si="53"/>
        <v/>
      </c>
      <c r="CK65" s="4" t="str">
        <f t="shared" si="54"/>
        <v/>
      </c>
      <c r="CM65" s="4" t="s">
        <v>4782</v>
      </c>
      <c r="CN65" s="4" t="str">
        <f>IF(ISNUMBER(BZ65), IF($BV65&gt;VLOOKUP('Gene Table'!$G$2,'Array Content'!$A$2:$B$3,2,FALSE),IF(BZ65&lt;-$BV65,"mutant","WT"),IF(BZ65&lt;-VLOOKUP('Gene Table'!$G$2,'Array Content'!$A$2:$B$3,2,FALSE),"Mutant","WT")),"")</f>
        <v>WT</v>
      </c>
      <c r="CO65" s="4" t="str">
        <f>IF(ISNUMBER(CA65), IF($BV65&gt;VLOOKUP('Gene Table'!$G$2,'Array Content'!$A$2:$B$3,2,FALSE),IF(CA65&lt;-$BV65,"mutant","WT"),IF(CA65&lt;-VLOOKUP('Gene Table'!$G$2,'Array Content'!$A$2:$B$3,2,FALSE),"Mutant","WT")),"")</f>
        <v>WT</v>
      </c>
      <c r="CP65" s="4" t="str">
        <f>IF(ISNUMBER(CB65), IF($BV65&gt;VLOOKUP('Gene Table'!$G$2,'Array Content'!$A$2:$B$3,2,FALSE),IF(CB65&lt;-$BV65,"mutant","WT"),IF(CB65&lt;-VLOOKUP('Gene Table'!$G$2,'Array Content'!$A$2:$B$3,2,FALSE),"Mutant","WT")),"")</f>
        <v/>
      </c>
      <c r="CQ65" s="4" t="str">
        <f>IF(ISNUMBER(CC65), IF($BV65&gt;VLOOKUP('Gene Table'!$G$2,'Array Content'!$A$2:$B$3,2,FALSE),IF(CC65&lt;-$BV65,"mutant","WT"),IF(CC65&lt;-VLOOKUP('Gene Table'!$G$2,'Array Content'!$A$2:$B$3,2,FALSE),"Mutant","WT")),"")</f>
        <v/>
      </c>
      <c r="CR65" s="4" t="str">
        <f>IF(ISNUMBER(CD65), IF($BV65&gt;VLOOKUP('Gene Table'!$G$2,'Array Content'!$A$2:$B$3,2,FALSE),IF(CD65&lt;-$BV65,"mutant","WT"),IF(CD65&lt;-VLOOKUP('Gene Table'!$G$2,'Array Content'!$A$2:$B$3,2,FALSE),"Mutant","WT")),"")</f>
        <v/>
      </c>
      <c r="CS65" s="4" t="str">
        <f>IF(ISNUMBER(CE65), IF($BV65&gt;VLOOKUP('Gene Table'!$G$2,'Array Content'!$A$2:$B$3,2,FALSE),IF(CE65&lt;-$BV65,"mutant","WT"),IF(CE65&lt;-VLOOKUP('Gene Table'!$G$2,'Array Content'!$A$2:$B$3,2,FALSE),"Mutant","WT")),"")</f>
        <v/>
      </c>
      <c r="CT65" s="4" t="str">
        <f>IF(ISNUMBER(CF65), IF($BV65&gt;VLOOKUP('Gene Table'!$G$2,'Array Content'!$A$2:$B$3,2,FALSE),IF(CF65&lt;-$BV65,"mutant","WT"),IF(CF65&lt;-VLOOKUP('Gene Table'!$G$2,'Array Content'!$A$2:$B$3,2,FALSE),"Mutant","WT")),"")</f>
        <v/>
      </c>
      <c r="CU65" s="4" t="str">
        <f>IF(ISNUMBER(CG65), IF($BV65&gt;VLOOKUP('Gene Table'!$G$2,'Array Content'!$A$2:$B$3,2,FALSE),IF(CG65&lt;-$BV65,"mutant","WT"),IF(CG65&lt;-VLOOKUP('Gene Table'!$G$2,'Array Content'!$A$2:$B$3,2,FALSE),"Mutant","WT")),"")</f>
        <v/>
      </c>
      <c r="CV65" s="4" t="str">
        <f>IF(ISNUMBER(CH65), IF($BV65&gt;VLOOKUP('Gene Table'!$G$2,'Array Content'!$A$2:$B$3,2,FALSE),IF(CH65&lt;-$BV65,"mutant","WT"),IF(CH65&lt;-VLOOKUP('Gene Table'!$G$2,'Array Content'!$A$2:$B$3,2,FALSE),"Mutant","WT")),"")</f>
        <v/>
      </c>
      <c r="CW65" s="4" t="str">
        <f>IF(ISNUMBER(CI65), IF($BV65&gt;VLOOKUP('Gene Table'!$G$2,'Array Content'!$A$2:$B$3,2,FALSE),IF(CI65&lt;-$BV65,"mutant","WT"),IF(CI65&lt;-VLOOKUP('Gene Table'!$G$2,'Array Content'!$A$2:$B$3,2,FALSE),"Mutant","WT")),"")</f>
        <v/>
      </c>
      <c r="CX65" s="4" t="str">
        <f>IF(ISNUMBER(CJ65), IF($BV65&gt;VLOOKUP('Gene Table'!$G$2,'Array Content'!$A$2:$B$3,2,FALSE),IF(CJ65&lt;-$BV65,"mutant","WT"),IF(CJ65&lt;-VLOOKUP('Gene Table'!$G$2,'Array Content'!$A$2:$B$3,2,FALSE),"Mutant","WT")),"")</f>
        <v/>
      </c>
      <c r="CY65" s="4" t="str">
        <f>IF(ISNUMBER(CK65), IF($BV65&gt;VLOOKUP('Gene Table'!$G$2,'Array Content'!$A$2:$B$3,2,FALSE),IF(CK65&lt;-$BV65,"mutant","WT"),IF(CK65&lt;-VLOOKUP('Gene Table'!$G$2,'Array Content'!$A$2:$B$3,2,FALSE),"Mutant","WT")),"")</f>
        <v/>
      </c>
      <c r="DA65" s="4" t="s">
        <v>4782</v>
      </c>
      <c r="DB65" s="4">
        <f t="shared" si="55"/>
        <v>-0.53000000000000114</v>
      </c>
      <c r="DC65" s="4">
        <f t="shared" si="56"/>
        <v>0</v>
      </c>
      <c r="DD65" s="4" t="str">
        <f t="shared" si="57"/>
        <v/>
      </c>
      <c r="DE65" s="4" t="str">
        <f t="shared" si="58"/>
        <v/>
      </c>
      <c r="DF65" s="4" t="str">
        <f t="shared" si="59"/>
        <v/>
      </c>
      <c r="DG65" s="4" t="str">
        <f t="shared" si="60"/>
        <v/>
      </c>
      <c r="DH65" s="4" t="str">
        <f t="shared" si="61"/>
        <v/>
      </c>
      <c r="DI65" s="4" t="str">
        <f t="shared" si="62"/>
        <v/>
      </c>
      <c r="DJ65" s="4" t="str">
        <f t="shared" si="63"/>
        <v/>
      </c>
      <c r="DK65" s="4" t="str">
        <f t="shared" si="64"/>
        <v/>
      </c>
      <c r="DL65" s="4" t="str">
        <f t="shared" si="65"/>
        <v/>
      </c>
      <c r="DM65" s="4" t="str">
        <f t="shared" si="66"/>
        <v/>
      </c>
      <c r="DO65" s="4" t="s">
        <v>4782</v>
      </c>
      <c r="DP65" s="4" t="str">
        <f>IF(ISNUMBER(DB65), IF($AR65&gt;VLOOKUP('Gene Table'!$G$2,'Array Content'!$A$2:$B$3,2,FALSE),IF(DB65&lt;-$AR65,"mutant","WT"),IF(DB65&lt;-VLOOKUP('Gene Table'!$G$2,'Array Content'!$A$2:$B$3,2,FALSE),"Mutant","WT")),"")</f>
        <v>WT</v>
      </c>
      <c r="DQ65" s="4" t="str">
        <f>IF(ISNUMBER(DC65), IF($AR65&gt;VLOOKUP('Gene Table'!$G$2,'Array Content'!$A$2:$B$3,2,FALSE),IF(DC65&lt;-$AR65,"mutant","WT"),IF(DC65&lt;-VLOOKUP('Gene Table'!$G$2,'Array Content'!$A$2:$B$3,2,FALSE),"Mutant","WT")),"")</f>
        <v>WT</v>
      </c>
      <c r="DR65" s="4" t="str">
        <f>IF(ISNUMBER(DD65), IF($AR65&gt;VLOOKUP('Gene Table'!$G$2,'Array Content'!$A$2:$B$3,2,FALSE),IF(DD65&lt;-$AR65,"mutant","WT"),IF(DD65&lt;-VLOOKUP('Gene Table'!$G$2,'Array Content'!$A$2:$B$3,2,FALSE),"Mutant","WT")),"")</f>
        <v/>
      </c>
      <c r="DS65" s="4" t="str">
        <f>IF(ISNUMBER(DE65), IF($AR65&gt;VLOOKUP('Gene Table'!$G$2,'Array Content'!$A$2:$B$3,2,FALSE),IF(DE65&lt;-$AR65,"mutant","WT"),IF(DE65&lt;-VLOOKUP('Gene Table'!$G$2,'Array Content'!$A$2:$B$3,2,FALSE),"Mutant","WT")),"")</f>
        <v/>
      </c>
      <c r="DT65" s="4" t="str">
        <f>IF(ISNUMBER(DF65), IF($AR65&gt;VLOOKUP('Gene Table'!$G$2,'Array Content'!$A$2:$B$3,2,FALSE),IF(DF65&lt;-$AR65,"mutant","WT"),IF(DF65&lt;-VLOOKUP('Gene Table'!$G$2,'Array Content'!$A$2:$B$3,2,FALSE),"Mutant","WT")),"")</f>
        <v/>
      </c>
      <c r="DU65" s="4" t="str">
        <f>IF(ISNUMBER(DG65), IF($AR65&gt;VLOOKUP('Gene Table'!$G$2,'Array Content'!$A$2:$B$3,2,FALSE),IF(DG65&lt;-$AR65,"mutant","WT"),IF(DG65&lt;-VLOOKUP('Gene Table'!$G$2,'Array Content'!$A$2:$B$3,2,FALSE),"Mutant","WT")),"")</f>
        <v/>
      </c>
      <c r="DV65" s="4" t="str">
        <f>IF(ISNUMBER(DH65), IF($AR65&gt;VLOOKUP('Gene Table'!$G$2,'Array Content'!$A$2:$B$3,2,FALSE),IF(DH65&lt;-$AR65,"mutant","WT"),IF(DH65&lt;-VLOOKUP('Gene Table'!$G$2,'Array Content'!$A$2:$B$3,2,FALSE),"Mutant","WT")),"")</f>
        <v/>
      </c>
      <c r="DW65" s="4" t="str">
        <f>IF(ISNUMBER(DI65), IF($AR65&gt;VLOOKUP('Gene Table'!$G$2,'Array Content'!$A$2:$B$3,2,FALSE),IF(DI65&lt;-$AR65,"mutant","WT"),IF(DI65&lt;-VLOOKUP('Gene Table'!$G$2,'Array Content'!$A$2:$B$3,2,FALSE),"Mutant","WT")),"")</f>
        <v/>
      </c>
      <c r="DX65" s="4" t="str">
        <f>IF(ISNUMBER(DJ65), IF($AR65&gt;VLOOKUP('Gene Table'!$G$2,'Array Content'!$A$2:$B$3,2,FALSE),IF(DJ65&lt;-$AR65,"mutant","WT"),IF(DJ65&lt;-VLOOKUP('Gene Table'!$G$2,'Array Content'!$A$2:$B$3,2,FALSE),"Mutant","WT")),"")</f>
        <v/>
      </c>
      <c r="DY65" s="4" t="str">
        <f>IF(ISNUMBER(DK65), IF($AR65&gt;VLOOKUP('Gene Table'!$G$2,'Array Content'!$A$2:$B$3,2,FALSE),IF(DK65&lt;-$AR65,"mutant","WT"),IF(DK65&lt;-VLOOKUP('Gene Table'!$G$2,'Array Content'!$A$2:$B$3,2,FALSE),"Mutant","WT")),"")</f>
        <v/>
      </c>
      <c r="DZ65" s="4" t="str">
        <f>IF(ISNUMBER(DL65), IF($AR65&gt;VLOOKUP('Gene Table'!$G$2,'Array Content'!$A$2:$B$3,2,FALSE),IF(DL65&lt;-$AR65,"mutant","WT"),IF(DL65&lt;-VLOOKUP('Gene Table'!$G$2,'Array Content'!$A$2:$B$3,2,FALSE),"Mutant","WT")),"")</f>
        <v/>
      </c>
      <c r="EA65" s="4" t="str">
        <f>IF(ISNUMBER(DM65), IF($AR65&gt;VLOOKUP('Gene Table'!$G$2,'Array Content'!$A$2:$B$3,2,FALSE),IF(DM65&lt;-$AR65,"mutant","WT"),IF(DM65&lt;-VLOOKUP('Gene Table'!$G$2,'Array Content'!$A$2:$B$3,2,FALSE),"Mutant","WT")),"")</f>
        <v/>
      </c>
      <c r="EC65" s="4" t="s">
        <v>4782</v>
      </c>
      <c r="ED65" s="4" t="str">
        <f>IF('Gene Table'!$D65="copy number",D65,"")</f>
        <v/>
      </c>
      <c r="EE65" s="4" t="str">
        <f>IF('Gene Table'!$D65="copy number",E65,"")</f>
        <v/>
      </c>
      <c r="EF65" s="4" t="str">
        <f>IF('Gene Table'!$D65="copy number",F65,"")</f>
        <v/>
      </c>
      <c r="EG65" s="4" t="str">
        <f>IF('Gene Table'!$D65="copy number",G65,"")</f>
        <v/>
      </c>
      <c r="EH65" s="4" t="str">
        <f>IF('Gene Table'!$D65="copy number",H65,"")</f>
        <v/>
      </c>
      <c r="EI65" s="4" t="str">
        <f>IF('Gene Table'!$D65="copy number",I65,"")</f>
        <v/>
      </c>
      <c r="EJ65" s="4" t="str">
        <f>IF('Gene Table'!$D65="copy number",J65,"")</f>
        <v/>
      </c>
      <c r="EK65" s="4" t="str">
        <f>IF('Gene Table'!$D65="copy number",K65,"")</f>
        <v/>
      </c>
      <c r="EL65" s="4" t="str">
        <f>IF('Gene Table'!$D65="copy number",L65,"")</f>
        <v/>
      </c>
      <c r="EM65" s="4" t="str">
        <f>IF('Gene Table'!$D65="copy number",M65,"")</f>
        <v/>
      </c>
      <c r="EN65" s="4" t="str">
        <f>IF('Gene Table'!$D65="copy number",N65,"")</f>
        <v/>
      </c>
      <c r="EO65" s="4" t="str">
        <f>IF('Gene Table'!$D65="copy number",O65,"")</f>
        <v/>
      </c>
      <c r="EQ65" s="4" t="s">
        <v>4782</v>
      </c>
      <c r="ER65" s="4" t="str">
        <f>IF('Gene Table'!$D65="copy number",R65,"")</f>
        <v/>
      </c>
      <c r="ES65" s="4" t="str">
        <f>IF('Gene Table'!$D65="copy number",S65,"")</f>
        <v/>
      </c>
      <c r="ET65" s="4" t="str">
        <f>IF('Gene Table'!$D65="copy number",T65,"")</f>
        <v/>
      </c>
      <c r="EU65" s="4" t="str">
        <f>IF('Gene Table'!$D65="copy number",U65,"")</f>
        <v/>
      </c>
      <c r="EV65" s="4" t="str">
        <f>IF('Gene Table'!$D65="copy number",V65,"")</f>
        <v/>
      </c>
      <c r="EW65" s="4" t="str">
        <f>IF('Gene Table'!$D65="copy number",W65,"")</f>
        <v/>
      </c>
      <c r="EX65" s="4" t="str">
        <f>IF('Gene Table'!$D65="copy number",X65,"")</f>
        <v/>
      </c>
      <c r="EY65" s="4" t="str">
        <f>IF('Gene Table'!$D65="copy number",Y65,"")</f>
        <v/>
      </c>
      <c r="EZ65" s="4" t="str">
        <f>IF('Gene Table'!$D65="copy number",Z65,"")</f>
        <v/>
      </c>
      <c r="FA65" s="4" t="str">
        <f>IF('Gene Table'!$D65="copy number",AA65,"")</f>
        <v/>
      </c>
      <c r="FB65" s="4" t="str">
        <f>IF('Gene Table'!$D65="copy number",AB65,"")</f>
        <v/>
      </c>
      <c r="FC65" s="4" t="str">
        <f>IF('Gene Table'!$D65="copy number",AC65,"")</f>
        <v/>
      </c>
      <c r="FE65" s="4" t="s">
        <v>4782</v>
      </c>
      <c r="FF65" s="4" t="str">
        <f>IF('Gene Table'!$C65="SMPC",D65,"")</f>
        <v/>
      </c>
      <c r="FG65" s="4" t="str">
        <f>IF('Gene Table'!$C65="SMPC",E65,"")</f>
        <v/>
      </c>
      <c r="FH65" s="4" t="str">
        <f>IF('Gene Table'!$C65="SMPC",F65,"")</f>
        <v/>
      </c>
      <c r="FI65" s="4" t="str">
        <f>IF('Gene Table'!$C65="SMPC",G65,"")</f>
        <v/>
      </c>
      <c r="FJ65" s="4" t="str">
        <f>IF('Gene Table'!$C65="SMPC",H65,"")</f>
        <v/>
      </c>
      <c r="FK65" s="4" t="str">
        <f>IF('Gene Table'!$C65="SMPC",I65,"")</f>
        <v/>
      </c>
      <c r="FL65" s="4" t="str">
        <f>IF('Gene Table'!$C65="SMPC",J65,"")</f>
        <v/>
      </c>
      <c r="FM65" s="4" t="str">
        <f>IF('Gene Table'!$C65="SMPC",K65,"")</f>
        <v/>
      </c>
      <c r="FN65" s="4" t="str">
        <f>IF('Gene Table'!$C65="SMPC",L65,"")</f>
        <v/>
      </c>
      <c r="FO65" s="4" t="str">
        <f>IF('Gene Table'!$C65="SMPC",M65,"")</f>
        <v/>
      </c>
      <c r="FP65" s="4" t="str">
        <f>IF('Gene Table'!$C65="SMPC",N65,"")</f>
        <v/>
      </c>
      <c r="FQ65" s="4" t="str">
        <f>IF('Gene Table'!$C65="SMPC",O65,"")</f>
        <v/>
      </c>
      <c r="FS65" s="4" t="s">
        <v>4782</v>
      </c>
      <c r="FT65" s="4" t="str">
        <f>IF('Gene Table'!$C65="SMPC",R65,"")</f>
        <v/>
      </c>
      <c r="FU65" s="4" t="str">
        <f>IF('Gene Table'!$C65="SMPC",S65,"")</f>
        <v/>
      </c>
      <c r="FV65" s="4" t="str">
        <f>IF('Gene Table'!$C65="SMPC",T65,"")</f>
        <v/>
      </c>
      <c r="FW65" s="4" t="str">
        <f>IF('Gene Table'!$C65="SMPC",U65,"")</f>
        <v/>
      </c>
      <c r="FX65" s="4" t="str">
        <f>IF('Gene Table'!$C65="SMPC",V65,"")</f>
        <v/>
      </c>
      <c r="FY65" s="4" t="str">
        <f>IF('Gene Table'!$C65="SMPC",W65,"")</f>
        <v/>
      </c>
      <c r="FZ65" s="4" t="str">
        <f>IF('Gene Table'!$C65="SMPC",X65,"")</f>
        <v/>
      </c>
      <c r="GA65" s="4" t="str">
        <f>IF('Gene Table'!$C65="SMPC",Y65,"")</f>
        <v/>
      </c>
      <c r="GB65" s="4" t="str">
        <f>IF('Gene Table'!$C65="SMPC",Z65,"")</f>
        <v/>
      </c>
      <c r="GC65" s="4" t="str">
        <f>IF('Gene Table'!$C65="SMPC",AA65,"")</f>
        <v/>
      </c>
      <c r="GD65" s="4" t="str">
        <f>IF('Gene Table'!$C65="SMPC",AB65,"")</f>
        <v/>
      </c>
      <c r="GE65" s="4" t="str">
        <f>IF('Gene Table'!$C65="SMPC",AC65,"")</f>
        <v/>
      </c>
    </row>
    <row r="66" spans="1:187" ht="15" customHeight="1" x14ac:dyDescent="0.25">
      <c r="A66" s="4" t="str">
        <f>'Gene Table'!C66&amp;":"&amp;'Gene Table'!D66</f>
        <v>ATM:c.2572T&gt;C</v>
      </c>
      <c r="B66" s="4">
        <f>IF('Gene Table'!$G$5="NO",IF(ISNUMBER(MATCH('Gene Table'!E66,'Array Content'!$M$2:$M$941,0)),VLOOKUP('Gene Table'!E66,'Array Content'!$M$2:$O$941,2,FALSE),35),IF('Gene Table'!$G$5="YES",IF(ISNUMBER(MATCH('Gene Table'!E66,'Array Content'!$M$2:$M$941,0)),VLOOKUP('Gene Table'!E66,'Array Content'!$M$2:$O$941,3,FALSE),35),"OOPS"))</f>
        <v>37</v>
      </c>
      <c r="C66" s="4" t="s">
        <v>4783</v>
      </c>
      <c r="D66" s="29">
        <f>IF('Control Sample Data'!D65="","",IF(SUM('Control Sample Data'!D$2:D$97)&gt;10,IF(AND(ISNUMBER('Control Sample Data'!D65),'Control Sample Data'!D65&lt;$B66, 'Control Sample Data'!D65&gt;0),'Control Sample Data'!D65,$B66),""))</f>
        <v>35</v>
      </c>
      <c r="E66" s="29">
        <f>IF('Control Sample Data'!E65="","",IF(SUM('Control Sample Data'!E$2:E$97)&gt;10,IF(AND(ISNUMBER('Control Sample Data'!E65),'Control Sample Data'!E65&lt;$B66, 'Control Sample Data'!E65&gt;0),'Control Sample Data'!E65,$B66),""))</f>
        <v>35</v>
      </c>
      <c r="F66" s="29" t="str">
        <f>IF('Control Sample Data'!F65="","",IF(SUM('Control Sample Data'!F$2:F$97)&gt;10,IF(AND(ISNUMBER('Control Sample Data'!F65),'Control Sample Data'!F65&lt;$B66, 'Control Sample Data'!F65&gt;0),'Control Sample Data'!F65,$B66),""))</f>
        <v/>
      </c>
      <c r="G66" s="29" t="str">
        <f>IF('Control Sample Data'!G65="","",IF(SUM('Control Sample Data'!G$2:G$97)&gt;10,IF(AND(ISNUMBER('Control Sample Data'!G65),'Control Sample Data'!G65&lt;$B66, 'Control Sample Data'!G65&gt;0),'Control Sample Data'!G65,$B66),""))</f>
        <v/>
      </c>
      <c r="H66" s="29" t="str">
        <f>IF('Control Sample Data'!H65="","",IF(SUM('Control Sample Data'!H$2:H$97)&gt;10,IF(AND(ISNUMBER('Control Sample Data'!H65),'Control Sample Data'!H65&lt;$B66, 'Control Sample Data'!H65&gt;0),'Control Sample Data'!H65,$B66),""))</f>
        <v/>
      </c>
      <c r="I66" s="29" t="str">
        <f>IF('Control Sample Data'!I65="","",IF(SUM('Control Sample Data'!I$2:I$97)&gt;10,IF(AND(ISNUMBER('Control Sample Data'!I65),'Control Sample Data'!I65&lt;$B66, 'Control Sample Data'!I65&gt;0),'Control Sample Data'!I65,$B66),""))</f>
        <v/>
      </c>
      <c r="J66" s="29" t="str">
        <f>IF('Control Sample Data'!J65="","",IF(SUM('Control Sample Data'!J$2:J$97)&gt;10,IF(AND(ISNUMBER('Control Sample Data'!J65),'Control Sample Data'!J65&lt;$B66, 'Control Sample Data'!J65&gt;0),'Control Sample Data'!J65,$B66),""))</f>
        <v/>
      </c>
      <c r="K66" s="29" t="str">
        <f>IF('Control Sample Data'!K65="","",IF(SUM('Control Sample Data'!K$2:K$97)&gt;10,IF(AND(ISNUMBER('Control Sample Data'!K65),'Control Sample Data'!K65&lt;$B66, 'Control Sample Data'!K65&gt;0),'Control Sample Data'!K65,$B66),""))</f>
        <v/>
      </c>
      <c r="L66" s="29" t="str">
        <f>IF('Control Sample Data'!L65="","",IF(SUM('Control Sample Data'!L$2:L$97)&gt;10,IF(AND(ISNUMBER('Control Sample Data'!L65),'Control Sample Data'!L65&lt;$B66, 'Control Sample Data'!L65&gt;0),'Control Sample Data'!L65,$B66),""))</f>
        <v/>
      </c>
      <c r="M66" s="29" t="str">
        <f>IF('Control Sample Data'!M65="","",IF(SUM('Control Sample Data'!M$2:M$97)&gt;10,IF(AND(ISNUMBER('Control Sample Data'!M65),'Control Sample Data'!M65&lt;$B66, 'Control Sample Data'!M65&gt;0),'Control Sample Data'!M65,$B66),""))</f>
        <v/>
      </c>
      <c r="N66" s="29" t="str">
        <f>IF('Control Sample Data'!N65="","",IF(SUM('Control Sample Data'!N$2:N$97)&gt;10,IF(AND(ISNUMBER('Control Sample Data'!N65),'Control Sample Data'!N65&lt;$B66, 'Control Sample Data'!N65&gt;0),'Control Sample Data'!N65,$B66),""))</f>
        <v/>
      </c>
      <c r="O66" s="29" t="str">
        <f>IF('Control Sample Data'!O65="","",IF(SUM('Control Sample Data'!O$2:O$97)&gt;10,IF(AND(ISNUMBER('Control Sample Data'!O65),'Control Sample Data'!O65&lt;$B66, 'Control Sample Data'!O65&gt;0),'Control Sample Data'!O65,$B66),""))</f>
        <v/>
      </c>
      <c r="Q66" s="4" t="s">
        <v>4783</v>
      </c>
      <c r="R66" s="29">
        <f>IF('Test Sample Data'!D65="","",IF(SUM('Test Sample Data'!D$2:D$97)&gt;10,IF(AND(ISNUMBER('Test Sample Data'!D65),'Test Sample Data'!D65&lt;$B66, 'Test Sample Data'!D65&gt;0),'Test Sample Data'!D65,$B66),""))</f>
        <v>35</v>
      </c>
      <c r="S66" s="29">
        <f>IF('Test Sample Data'!E65="","",IF(SUM('Test Sample Data'!E$2:E$97)&gt;10,IF(AND(ISNUMBER('Test Sample Data'!E65),'Test Sample Data'!E65&lt;$B66, 'Test Sample Data'!E65&gt;0),'Test Sample Data'!E65,$B66),""))</f>
        <v>35</v>
      </c>
      <c r="T66" s="29" t="str">
        <f>IF('Test Sample Data'!F65="","",IF(SUM('Test Sample Data'!F$2:F$97)&gt;10,IF(AND(ISNUMBER('Test Sample Data'!F65),'Test Sample Data'!F65&lt;$B66, 'Test Sample Data'!F65&gt;0),'Test Sample Data'!F65,$B66),""))</f>
        <v/>
      </c>
      <c r="U66" s="29" t="str">
        <f>IF('Test Sample Data'!G65="","",IF(SUM('Test Sample Data'!G$2:G$97)&gt;10,IF(AND(ISNUMBER('Test Sample Data'!G65),'Test Sample Data'!G65&lt;$B66, 'Test Sample Data'!G65&gt;0),'Test Sample Data'!G65,$B66),""))</f>
        <v/>
      </c>
      <c r="V66" s="29" t="str">
        <f>IF('Test Sample Data'!H65="","",IF(SUM('Test Sample Data'!H$2:H$97)&gt;10,IF(AND(ISNUMBER('Test Sample Data'!H65),'Test Sample Data'!H65&lt;$B66, 'Test Sample Data'!H65&gt;0),'Test Sample Data'!H65,$B66),""))</f>
        <v/>
      </c>
      <c r="W66" s="29" t="str">
        <f>IF('Test Sample Data'!I65="","",IF(SUM('Test Sample Data'!I$2:I$97)&gt;10,IF(AND(ISNUMBER('Test Sample Data'!I65),'Test Sample Data'!I65&lt;$B66, 'Test Sample Data'!I65&gt;0),'Test Sample Data'!I65,$B66),""))</f>
        <v/>
      </c>
      <c r="X66" s="29" t="str">
        <f>IF('Test Sample Data'!J65="","",IF(SUM('Test Sample Data'!J$2:J$97)&gt;10,IF(AND(ISNUMBER('Test Sample Data'!J65),'Test Sample Data'!J65&lt;$B66, 'Test Sample Data'!J65&gt;0),'Test Sample Data'!J65,$B66),""))</f>
        <v/>
      </c>
      <c r="Y66" s="29" t="str">
        <f>IF('Test Sample Data'!K65="","",IF(SUM('Test Sample Data'!K$2:K$97)&gt;10,IF(AND(ISNUMBER('Test Sample Data'!K65),'Test Sample Data'!K65&lt;$B66, 'Test Sample Data'!K65&gt;0),'Test Sample Data'!K65,$B66),""))</f>
        <v/>
      </c>
      <c r="Z66" s="29" t="str">
        <f>IF('Test Sample Data'!L65="","",IF(SUM('Test Sample Data'!L$2:L$97)&gt;10,IF(AND(ISNUMBER('Test Sample Data'!L65),'Test Sample Data'!L65&lt;$B66, 'Test Sample Data'!L65&gt;0),'Test Sample Data'!L65,$B66),""))</f>
        <v/>
      </c>
      <c r="AA66" s="29" t="str">
        <f>IF('Test Sample Data'!M65="","",IF(SUM('Test Sample Data'!M$2:M$97)&gt;10,IF(AND(ISNUMBER('Test Sample Data'!M65),'Test Sample Data'!M65&lt;$B66, 'Test Sample Data'!M65&gt;0),'Test Sample Data'!M65,$B66),""))</f>
        <v/>
      </c>
      <c r="AB66" s="29" t="str">
        <f>IF('Test Sample Data'!N65="","",IF(SUM('Test Sample Data'!N$2:N$97)&gt;10,IF(AND(ISNUMBER('Test Sample Data'!N65),'Test Sample Data'!N65&lt;$B66, 'Test Sample Data'!N65&gt;0),'Test Sample Data'!N65,$B66),""))</f>
        <v/>
      </c>
      <c r="AC66" s="29" t="str">
        <f>IF('Test Sample Data'!O65="","",IF(SUM('Test Sample Data'!O$2:O$97)&gt;10,IF(AND(ISNUMBER('Test Sample Data'!O65),'Test Sample Data'!O65&lt;$B66, 'Test Sample Data'!O65&gt;0),'Test Sample Data'!O65,$B66),""))</f>
        <v/>
      </c>
      <c r="AE66" s="4" t="s">
        <v>4783</v>
      </c>
      <c r="AF66" s="4">
        <f t="shared" si="3"/>
        <v>9</v>
      </c>
      <c r="AG66" s="4">
        <f t="shared" si="4"/>
        <v>9</v>
      </c>
      <c r="AH66" s="4" t="str">
        <f t="shared" si="5"/>
        <v/>
      </c>
      <c r="AI66" s="4" t="str">
        <f t="shared" si="6"/>
        <v/>
      </c>
      <c r="AJ66" s="4" t="str">
        <f t="shared" si="7"/>
        <v/>
      </c>
      <c r="AK66" s="4" t="str">
        <f t="shared" si="8"/>
        <v/>
      </c>
      <c r="AL66" s="4" t="str">
        <f t="shared" si="9"/>
        <v/>
      </c>
      <c r="AM66" s="4" t="str">
        <f t="shared" si="10"/>
        <v/>
      </c>
      <c r="AN66" s="4" t="str">
        <f t="shared" si="11"/>
        <v/>
      </c>
      <c r="AO66" s="4" t="str">
        <f t="shared" si="12"/>
        <v/>
      </c>
      <c r="AP66" s="4" t="str">
        <f t="shared" si="13"/>
        <v/>
      </c>
      <c r="AQ66" s="4" t="str">
        <f t="shared" si="14"/>
        <v/>
      </c>
      <c r="AR66" s="4">
        <f t="shared" si="15"/>
        <v>0</v>
      </c>
      <c r="AS66" s="4">
        <f t="shared" si="16"/>
        <v>9</v>
      </c>
      <c r="AU66" s="4" t="s">
        <v>4783</v>
      </c>
      <c r="AV66" s="4">
        <f t="shared" si="17"/>
        <v>6.7600000000000016</v>
      </c>
      <c r="AW66" s="4">
        <f t="shared" si="18"/>
        <v>9</v>
      </c>
      <c r="AX66" s="4" t="str">
        <f t="shared" si="19"/>
        <v/>
      </c>
      <c r="AY66" s="4" t="str">
        <f t="shared" si="20"/>
        <v/>
      </c>
      <c r="AZ66" s="4" t="str">
        <f t="shared" si="21"/>
        <v/>
      </c>
      <c r="BA66" s="4" t="str">
        <f t="shared" si="22"/>
        <v/>
      </c>
      <c r="BB66" s="4" t="str">
        <f t="shared" si="23"/>
        <v/>
      </c>
      <c r="BC66" s="4" t="str">
        <f t="shared" si="24"/>
        <v/>
      </c>
      <c r="BD66" s="4" t="str">
        <f t="shared" si="25"/>
        <v/>
      </c>
      <c r="BE66" s="4" t="str">
        <f t="shared" si="26"/>
        <v/>
      </c>
      <c r="BF66" s="4" t="str">
        <f t="shared" si="27"/>
        <v/>
      </c>
      <c r="BG66" s="4" t="str">
        <f t="shared" si="28"/>
        <v/>
      </c>
      <c r="BI66" s="4" t="s">
        <v>4783</v>
      </c>
      <c r="BJ66" s="4">
        <f t="shared" si="29"/>
        <v>6.7600000000000016</v>
      </c>
      <c r="BK66" s="4">
        <f t="shared" si="30"/>
        <v>9</v>
      </c>
      <c r="BL66" s="4" t="str">
        <f t="shared" si="31"/>
        <v/>
      </c>
      <c r="BM66" s="4" t="str">
        <f t="shared" si="32"/>
        <v/>
      </c>
      <c r="BN66" s="4" t="str">
        <f t="shared" si="33"/>
        <v/>
      </c>
      <c r="BO66" s="4" t="str">
        <f t="shared" si="34"/>
        <v/>
      </c>
      <c r="BP66" s="4" t="str">
        <f t="shared" si="35"/>
        <v/>
      </c>
      <c r="BQ66" s="4" t="str">
        <f t="shared" si="36"/>
        <v/>
      </c>
      <c r="BR66" s="4" t="str">
        <f t="shared" si="37"/>
        <v/>
      </c>
      <c r="BS66" s="4" t="str">
        <f t="shared" si="38"/>
        <v/>
      </c>
      <c r="BT66" s="4" t="str">
        <f t="shared" si="39"/>
        <v/>
      </c>
      <c r="BU66" s="4" t="str">
        <f t="shared" si="40"/>
        <v/>
      </c>
      <c r="BV66" s="4">
        <f t="shared" si="41"/>
        <v>4.75</v>
      </c>
      <c r="BW66" s="4">
        <f t="shared" si="42"/>
        <v>7.88</v>
      </c>
      <c r="BY66" s="4" t="s">
        <v>4783</v>
      </c>
      <c r="BZ66" s="4">
        <f t="shared" si="43"/>
        <v>-1.1199999999999983</v>
      </c>
      <c r="CA66" s="4">
        <f t="shared" si="44"/>
        <v>1.1200000000000001</v>
      </c>
      <c r="CB66" s="4" t="str">
        <f t="shared" si="45"/>
        <v/>
      </c>
      <c r="CC66" s="4" t="str">
        <f t="shared" si="46"/>
        <v/>
      </c>
      <c r="CD66" s="4" t="str">
        <f t="shared" si="47"/>
        <v/>
      </c>
      <c r="CE66" s="4" t="str">
        <f t="shared" si="48"/>
        <v/>
      </c>
      <c r="CF66" s="4" t="str">
        <f t="shared" si="49"/>
        <v/>
      </c>
      <c r="CG66" s="4" t="str">
        <f t="shared" si="50"/>
        <v/>
      </c>
      <c r="CH66" s="4" t="str">
        <f t="shared" si="51"/>
        <v/>
      </c>
      <c r="CI66" s="4" t="str">
        <f t="shared" si="52"/>
        <v/>
      </c>
      <c r="CJ66" s="4" t="str">
        <f t="shared" si="53"/>
        <v/>
      </c>
      <c r="CK66" s="4" t="str">
        <f t="shared" si="54"/>
        <v/>
      </c>
      <c r="CM66" s="4" t="s">
        <v>4783</v>
      </c>
      <c r="CN66" s="4" t="str">
        <f>IF(ISNUMBER(BZ66), IF($BV66&gt;VLOOKUP('Gene Table'!$G$2,'Array Content'!$A$2:$B$3,2,FALSE),IF(BZ66&lt;-$BV66,"mutant","WT"),IF(BZ66&lt;-VLOOKUP('Gene Table'!$G$2,'Array Content'!$A$2:$B$3,2,FALSE),"Mutant","WT")),"")</f>
        <v>WT</v>
      </c>
      <c r="CO66" s="4" t="str">
        <f>IF(ISNUMBER(CA66), IF($BV66&gt;VLOOKUP('Gene Table'!$G$2,'Array Content'!$A$2:$B$3,2,FALSE),IF(CA66&lt;-$BV66,"mutant","WT"),IF(CA66&lt;-VLOOKUP('Gene Table'!$G$2,'Array Content'!$A$2:$B$3,2,FALSE),"Mutant","WT")),"")</f>
        <v>WT</v>
      </c>
      <c r="CP66" s="4" t="str">
        <f>IF(ISNUMBER(CB66), IF($BV66&gt;VLOOKUP('Gene Table'!$G$2,'Array Content'!$A$2:$B$3,2,FALSE),IF(CB66&lt;-$BV66,"mutant","WT"),IF(CB66&lt;-VLOOKUP('Gene Table'!$G$2,'Array Content'!$A$2:$B$3,2,FALSE),"Mutant","WT")),"")</f>
        <v/>
      </c>
      <c r="CQ66" s="4" t="str">
        <f>IF(ISNUMBER(CC66), IF($BV66&gt;VLOOKUP('Gene Table'!$G$2,'Array Content'!$A$2:$B$3,2,FALSE),IF(CC66&lt;-$BV66,"mutant","WT"),IF(CC66&lt;-VLOOKUP('Gene Table'!$G$2,'Array Content'!$A$2:$B$3,2,FALSE),"Mutant","WT")),"")</f>
        <v/>
      </c>
      <c r="CR66" s="4" t="str">
        <f>IF(ISNUMBER(CD66), IF($BV66&gt;VLOOKUP('Gene Table'!$G$2,'Array Content'!$A$2:$B$3,2,FALSE),IF(CD66&lt;-$BV66,"mutant","WT"),IF(CD66&lt;-VLOOKUP('Gene Table'!$G$2,'Array Content'!$A$2:$B$3,2,FALSE),"Mutant","WT")),"")</f>
        <v/>
      </c>
      <c r="CS66" s="4" t="str">
        <f>IF(ISNUMBER(CE66), IF($BV66&gt;VLOOKUP('Gene Table'!$G$2,'Array Content'!$A$2:$B$3,2,FALSE),IF(CE66&lt;-$BV66,"mutant","WT"),IF(CE66&lt;-VLOOKUP('Gene Table'!$G$2,'Array Content'!$A$2:$B$3,2,FALSE),"Mutant","WT")),"")</f>
        <v/>
      </c>
      <c r="CT66" s="4" t="str">
        <f>IF(ISNUMBER(CF66), IF($BV66&gt;VLOOKUP('Gene Table'!$G$2,'Array Content'!$A$2:$B$3,2,FALSE),IF(CF66&lt;-$BV66,"mutant","WT"),IF(CF66&lt;-VLOOKUP('Gene Table'!$G$2,'Array Content'!$A$2:$B$3,2,FALSE),"Mutant","WT")),"")</f>
        <v/>
      </c>
      <c r="CU66" s="4" t="str">
        <f>IF(ISNUMBER(CG66), IF($BV66&gt;VLOOKUP('Gene Table'!$G$2,'Array Content'!$A$2:$B$3,2,FALSE),IF(CG66&lt;-$BV66,"mutant","WT"),IF(CG66&lt;-VLOOKUP('Gene Table'!$G$2,'Array Content'!$A$2:$B$3,2,FALSE),"Mutant","WT")),"")</f>
        <v/>
      </c>
      <c r="CV66" s="4" t="str">
        <f>IF(ISNUMBER(CH66), IF($BV66&gt;VLOOKUP('Gene Table'!$G$2,'Array Content'!$A$2:$B$3,2,FALSE),IF(CH66&lt;-$BV66,"mutant","WT"),IF(CH66&lt;-VLOOKUP('Gene Table'!$G$2,'Array Content'!$A$2:$B$3,2,FALSE),"Mutant","WT")),"")</f>
        <v/>
      </c>
      <c r="CW66" s="4" t="str">
        <f>IF(ISNUMBER(CI66), IF($BV66&gt;VLOOKUP('Gene Table'!$G$2,'Array Content'!$A$2:$B$3,2,FALSE),IF(CI66&lt;-$BV66,"mutant","WT"),IF(CI66&lt;-VLOOKUP('Gene Table'!$G$2,'Array Content'!$A$2:$B$3,2,FALSE),"Mutant","WT")),"")</f>
        <v/>
      </c>
      <c r="CX66" s="4" t="str">
        <f>IF(ISNUMBER(CJ66), IF($BV66&gt;VLOOKUP('Gene Table'!$G$2,'Array Content'!$A$2:$B$3,2,FALSE),IF(CJ66&lt;-$BV66,"mutant","WT"),IF(CJ66&lt;-VLOOKUP('Gene Table'!$G$2,'Array Content'!$A$2:$B$3,2,FALSE),"Mutant","WT")),"")</f>
        <v/>
      </c>
      <c r="CY66" s="4" t="str">
        <f>IF(ISNUMBER(CK66), IF($BV66&gt;VLOOKUP('Gene Table'!$G$2,'Array Content'!$A$2:$B$3,2,FALSE),IF(CK66&lt;-$BV66,"mutant","WT"),IF(CK66&lt;-VLOOKUP('Gene Table'!$G$2,'Array Content'!$A$2:$B$3,2,FALSE),"Mutant","WT")),"")</f>
        <v/>
      </c>
      <c r="DA66" s="4" t="s">
        <v>4783</v>
      </c>
      <c r="DB66" s="4">
        <f t="shared" si="55"/>
        <v>-2.2399999999999984</v>
      </c>
      <c r="DC66" s="4">
        <f t="shared" si="56"/>
        <v>0</v>
      </c>
      <c r="DD66" s="4" t="str">
        <f t="shared" si="57"/>
        <v/>
      </c>
      <c r="DE66" s="4" t="str">
        <f t="shared" si="58"/>
        <v/>
      </c>
      <c r="DF66" s="4" t="str">
        <f t="shared" si="59"/>
        <v/>
      </c>
      <c r="DG66" s="4" t="str">
        <f t="shared" si="60"/>
        <v/>
      </c>
      <c r="DH66" s="4" t="str">
        <f t="shared" si="61"/>
        <v/>
      </c>
      <c r="DI66" s="4" t="str">
        <f t="shared" si="62"/>
        <v/>
      </c>
      <c r="DJ66" s="4" t="str">
        <f t="shared" si="63"/>
        <v/>
      </c>
      <c r="DK66" s="4" t="str">
        <f t="shared" si="64"/>
        <v/>
      </c>
      <c r="DL66" s="4" t="str">
        <f t="shared" si="65"/>
        <v/>
      </c>
      <c r="DM66" s="4" t="str">
        <f t="shared" si="66"/>
        <v/>
      </c>
      <c r="DO66" s="4" t="s">
        <v>4783</v>
      </c>
      <c r="DP66" s="4" t="str">
        <f>IF(ISNUMBER(DB66), IF($AR66&gt;VLOOKUP('Gene Table'!$G$2,'Array Content'!$A$2:$B$3,2,FALSE),IF(DB66&lt;-$AR66,"mutant","WT"),IF(DB66&lt;-VLOOKUP('Gene Table'!$G$2,'Array Content'!$A$2:$B$3,2,FALSE),"Mutant","WT")),"")</f>
        <v>Mutant</v>
      </c>
      <c r="DQ66" s="4" t="str">
        <f>IF(ISNUMBER(DC66), IF($AR66&gt;VLOOKUP('Gene Table'!$G$2,'Array Content'!$A$2:$B$3,2,FALSE),IF(DC66&lt;-$AR66,"mutant","WT"),IF(DC66&lt;-VLOOKUP('Gene Table'!$G$2,'Array Content'!$A$2:$B$3,2,FALSE),"Mutant","WT")),"")</f>
        <v>WT</v>
      </c>
      <c r="DR66" s="4" t="str">
        <f>IF(ISNUMBER(DD66), IF($AR66&gt;VLOOKUP('Gene Table'!$G$2,'Array Content'!$A$2:$B$3,2,FALSE),IF(DD66&lt;-$AR66,"mutant","WT"),IF(DD66&lt;-VLOOKUP('Gene Table'!$G$2,'Array Content'!$A$2:$B$3,2,FALSE),"Mutant","WT")),"")</f>
        <v/>
      </c>
      <c r="DS66" s="4" t="str">
        <f>IF(ISNUMBER(DE66), IF($AR66&gt;VLOOKUP('Gene Table'!$G$2,'Array Content'!$A$2:$B$3,2,FALSE),IF(DE66&lt;-$AR66,"mutant","WT"),IF(DE66&lt;-VLOOKUP('Gene Table'!$G$2,'Array Content'!$A$2:$B$3,2,FALSE),"Mutant","WT")),"")</f>
        <v/>
      </c>
      <c r="DT66" s="4" t="str">
        <f>IF(ISNUMBER(DF66), IF($AR66&gt;VLOOKUP('Gene Table'!$G$2,'Array Content'!$A$2:$B$3,2,FALSE),IF(DF66&lt;-$AR66,"mutant","WT"),IF(DF66&lt;-VLOOKUP('Gene Table'!$G$2,'Array Content'!$A$2:$B$3,2,FALSE),"Mutant","WT")),"")</f>
        <v/>
      </c>
      <c r="DU66" s="4" t="str">
        <f>IF(ISNUMBER(DG66), IF($AR66&gt;VLOOKUP('Gene Table'!$G$2,'Array Content'!$A$2:$B$3,2,FALSE),IF(DG66&lt;-$AR66,"mutant","WT"),IF(DG66&lt;-VLOOKUP('Gene Table'!$G$2,'Array Content'!$A$2:$B$3,2,FALSE),"Mutant","WT")),"")</f>
        <v/>
      </c>
      <c r="DV66" s="4" t="str">
        <f>IF(ISNUMBER(DH66), IF($AR66&gt;VLOOKUP('Gene Table'!$G$2,'Array Content'!$A$2:$B$3,2,FALSE),IF(DH66&lt;-$AR66,"mutant","WT"),IF(DH66&lt;-VLOOKUP('Gene Table'!$G$2,'Array Content'!$A$2:$B$3,2,FALSE),"Mutant","WT")),"")</f>
        <v/>
      </c>
      <c r="DW66" s="4" t="str">
        <f>IF(ISNUMBER(DI66), IF($AR66&gt;VLOOKUP('Gene Table'!$G$2,'Array Content'!$A$2:$B$3,2,FALSE),IF(DI66&lt;-$AR66,"mutant","WT"),IF(DI66&lt;-VLOOKUP('Gene Table'!$G$2,'Array Content'!$A$2:$B$3,2,FALSE),"Mutant","WT")),"")</f>
        <v/>
      </c>
      <c r="DX66" s="4" t="str">
        <f>IF(ISNUMBER(DJ66), IF($AR66&gt;VLOOKUP('Gene Table'!$G$2,'Array Content'!$A$2:$B$3,2,FALSE),IF(DJ66&lt;-$AR66,"mutant","WT"),IF(DJ66&lt;-VLOOKUP('Gene Table'!$G$2,'Array Content'!$A$2:$B$3,2,FALSE),"Mutant","WT")),"")</f>
        <v/>
      </c>
      <c r="DY66" s="4" t="str">
        <f>IF(ISNUMBER(DK66), IF($AR66&gt;VLOOKUP('Gene Table'!$G$2,'Array Content'!$A$2:$B$3,2,FALSE),IF(DK66&lt;-$AR66,"mutant","WT"),IF(DK66&lt;-VLOOKUP('Gene Table'!$G$2,'Array Content'!$A$2:$B$3,2,FALSE),"Mutant","WT")),"")</f>
        <v/>
      </c>
      <c r="DZ66" s="4" t="str">
        <f>IF(ISNUMBER(DL66), IF($AR66&gt;VLOOKUP('Gene Table'!$G$2,'Array Content'!$A$2:$B$3,2,FALSE),IF(DL66&lt;-$AR66,"mutant","WT"),IF(DL66&lt;-VLOOKUP('Gene Table'!$G$2,'Array Content'!$A$2:$B$3,2,FALSE),"Mutant","WT")),"")</f>
        <v/>
      </c>
      <c r="EA66" s="4" t="str">
        <f>IF(ISNUMBER(DM66), IF($AR66&gt;VLOOKUP('Gene Table'!$G$2,'Array Content'!$A$2:$B$3,2,FALSE),IF(DM66&lt;-$AR66,"mutant","WT"),IF(DM66&lt;-VLOOKUP('Gene Table'!$G$2,'Array Content'!$A$2:$B$3,2,FALSE),"Mutant","WT")),"")</f>
        <v/>
      </c>
      <c r="EC66" s="4" t="s">
        <v>4783</v>
      </c>
      <c r="ED66" s="4" t="str">
        <f>IF('Gene Table'!$D66="copy number",D66,"")</f>
        <v/>
      </c>
      <c r="EE66" s="4" t="str">
        <f>IF('Gene Table'!$D66="copy number",E66,"")</f>
        <v/>
      </c>
      <c r="EF66" s="4" t="str">
        <f>IF('Gene Table'!$D66="copy number",F66,"")</f>
        <v/>
      </c>
      <c r="EG66" s="4" t="str">
        <f>IF('Gene Table'!$D66="copy number",G66,"")</f>
        <v/>
      </c>
      <c r="EH66" s="4" t="str">
        <f>IF('Gene Table'!$D66="copy number",H66,"")</f>
        <v/>
      </c>
      <c r="EI66" s="4" t="str">
        <f>IF('Gene Table'!$D66="copy number",I66,"")</f>
        <v/>
      </c>
      <c r="EJ66" s="4" t="str">
        <f>IF('Gene Table'!$D66="copy number",J66,"")</f>
        <v/>
      </c>
      <c r="EK66" s="4" t="str">
        <f>IF('Gene Table'!$D66="copy number",K66,"")</f>
        <v/>
      </c>
      <c r="EL66" s="4" t="str">
        <f>IF('Gene Table'!$D66="copy number",L66,"")</f>
        <v/>
      </c>
      <c r="EM66" s="4" t="str">
        <f>IF('Gene Table'!$D66="copy number",M66,"")</f>
        <v/>
      </c>
      <c r="EN66" s="4" t="str">
        <f>IF('Gene Table'!$D66="copy number",N66,"")</f>
        <v/>
      </c>
      <c r="EO66" s="4" t="str">
        <f>IF('Gene Table'!$D66="copy number",O66,"")</f>
        <v/>
      </c>
      <c r="EQ66" s="4" t="s">
        <v>4783</v>
      </c>
      <c r="ER66" s="4" t="str">
        <f>IF('Gene Table'!$D66="copy number",R66,"")</f>
        <v/>
      </c>
      <c r="ES66" s="4" t="str">
        <f>IF('Gene Table'!$D66="copy number",S66,"")</f>
        <v/>
      </c>
      <c r="ET66" s="4" t="str">
        <f>IF('Gene Table'!$D66="copy number",T66,"")</f>
        <v/>
      </c>
      <c r="EU66" s="4" t="str">
        <f>IF('Gene Table'!$D66="copy number",U66,"")</f>
        <v/>
      </c>
      <c r="EV66" s="4" t="str">
        <f>IF('Gene Table'!$D66="copy number",V66,"")</f>
        <v/>
      </c>
      <c r="EW66" s="4" t="str">
        <f>IF('Gene Table'!$D66="copy number",W66,"")</f>
        <v/>
      </c>
      <c r="EX66" s="4" t="str">
        <f>IF('Gene Table'!$D66="copy number",X66,"")</f>
        <v/>
      </c>
      <c r="EY66" s="4" t="str">
        <f>IF('Gene Table'!$D66="copy number",Y66,"")</f>
        <v/>
      </c>
      <c r="EZ66" s="4" t="str">
        <f>IF('Gene Table'!$D66="copy number",Z66,"")</f>
        <v/>
      </c>
      <c r="FA66" s="4" t="str">
        <f>IF('Gene Table'!$D66="copy number",AA66,"")</f>
        <v/>
      </c>
      <c r="FB66" s="4" t="str">
        <f>IF('Gene Table'!$D66="copy number",AB66,"")</f>
        <v/>
      </c>
      <c r="FC66" s="4" t="str">
        <f>IF('Gene Table'!$D66="copy number",AC66,"")</f>
        <v/>
      </c>
      <c r="FE66" s="4" t="s">
        <v>4783</v>
      </c>
      <c r="FF66" s="4" t="str">
        <f>IF('Gene Table'!$C66="SMPC",D66,"")</f>
        <v/>
      </c>
      <c r="FG66" s="4" t="str">
        <f>IF('Gene Table'!$C66="SMPC",E66,"")</f>
        <v/>
      </c>
      <c r="FH66" s="4" t="str">
        <f>IF('Gene Table'!$C66="SMPC",F66,"")</f>
        <v/>
      </c>
      <c r="FI66" s="4" t="str">
        <f>IF('Gene Table'!$C66="SMPC",G66,"")</f>
        <v/>
      </c>
      <c r="FJ66" s="4" t="str">
        <f>IF('Gene Table'!$C66="SMPC",H66,"")</f>
        <v/>
      </c>
      <c r="FK66" s="4" t="str">
        <f>IF('Gene Table'!$C66="SMPC",I66,"")</f>
        <v/>
      </c>
      <c r="FL66" s="4" t="str">
        <f>IF('Gene Table'!$C66="SMPC",J66,"")</f>
        <v/>
      </c>
      <c r="FM66" s="4" t="str">
        <f>IF('Gene Table'!$C66="SMPC",K66,"")</f>
        <v/>
      </c>
      <c r="FN66" s="4" t="str">
        <f>IF('Gene Table'!$C66="SMPC",L66,"")</f>
        <v/>
      </c>
      <c r="FO66" s="4" t="str">
        <f>IF('Gene Table'!$C66="SMPC",M66,"")</f>
        <v/>
      </c>
      <c r="FP66" s="4" t="str">
        <f>IF('Gene Table'!$C66="SMPC",N66,"")</f>
        <v/>
      </c>
      <c r="FQ66" s="4" t="str">
        <f>IF('Gene Table'!$C66="SMPC",O66,"")</f>
        <v/>
      </c>
      <c r="FS66" s="4" t="s">
        <v>4783</v>
      </c>
      <c r="FT66" s="4" t="str">
        <f>IF('Gene Table'!$C66="SMPC",R66,"")</f>
        <v/>
      </c>
      <c r="FU66" s="4" t="str">
        <f>IF('Gene Table'!$C66="SMPC",S66,"")</f>
        <v/>
      </c>
      <c r="FV66" s="4" t="str">
        <f>IF('Gene Table'!$C66="SMPC",T66,"")</f>
        <v/>
      </c>
      <c r="FW66" s="4" t="str">
        <f>IF('Gene Table'!$C66="SMPC",U66,"")</f>
        <v/>
      </c>
      <c r="FX66" s="4" t="str">
        <f>IF('Gene Table'!$C66="SMPC",V66,"")</f>
        <v/>
      </c>
      <c r="FY66" s="4" t="str">
        <f>IF('Gene Table'!$C66="SMPC",W66,"")</f>
        <v/>
      </c>
      <c r="FZ66" s="4" t="str">
        <f>IF('Gene Table'!$C66="SMPC",X66,"")</f>
        <v/>
      </c>
      <c r="GA66" s="4" t="str">
        <f>IF('Gene Table'!$C66="SMPC",Y66,"")</f>
        <v/>
      </c>
      <c r="GB66" s="4" t="str">
        <f>IF('Gene Table'!$C66="SMPC",Z66,"")</f>
        <v/>
      </c>
      <c r="GC66" s="4" t="str">
        <f>IF('Gene Table'!$C66="SMPC",AA66,"")</f>
        <v/>
      </c>
      <c r="GD66" s="4" t="str">
        <f>IF('Gene Table'!$C66="SMPC",AB66,"")</f>
        <v/>
      </c>
      <c r="GE66" s="4" t="str">
        <f>IF('Gene Table'!$C66="SMPC",AC66,"")</f>
        <v/>
      </c>
    </row>
    <row r="67" spans="1:187" ht="15" customHeight="1" x14ac:dyDescent="0.25">
      <c r="A67" s="4" t="str">
        <f>'Gene Table'!C67&amp;":"&amp;'Gene Table'!D67</f>
        <v>ATM:c.7325A&gt;C</v>
      </c>
      <c r="B67" s="4">
        <f>IF('Gene Table'!$G$5="NO",IF(ISNUMBER(MATCH('Gene Table'!E67,'Array Content'!$M$2:$M$941,0)),VLOOKUP('Gene Table'!E67,'Array Content'!$M$2:$O$941,2,FALSE),35),IF('Gene Table'!$G$5="YES",IF(ISNUMBER(MATCH('Gene Table'!E67,'Array Content'!$M$2:$M$941,0)),VLOOKUP('Gene Table'!E67,'Array Content'!$M$2:$O$941,3,FALSE),35),"OOPS"))</f>
        <v>37</v>
      </c>
      <c r="C67" s="4" t="s">
        <v>4784</v>
      </c>
      <c r="D67" s="29">
        <f>IF('Control Sample Data'!D66="","",IF(SUM('Control Sample Data'!D$2:D$97)&gt;10,IF(AND(ISNUMBER('Control Sample Data'!D66),'Control Sample Data'!D66&lt;$B67, 'Control Sample Data'!D66&gt;0),'Control Sample Data'!D66,$B67),""))</f>
        <v>35</v>
      </c>
      <c r="E67" s="29">
        <f>IF('Control Sample Data'!E66="","",IF(SUM('Control Sample Data'!E$2:E$97)&gt;10,IF(AND(ISNUMBER('Control Sample Data'!E66),'Control Sample Data'!E66&lt;$B67, 'Control Sample Data'!E66&gt;0),'Control Sample Data'!E66,$B67),""))</f>
        <v>35</v>
      </c>
      <c r="F67" s="29" t="str">
        <f>IF('Control Sample Data'!F66="","",IF(SUM('Control Sample Data'!F$2:F$97)&gt;10,IF(AND(ISNUMBER('Control Sample Data'!F66),'Control Sample Data'!F66&lt;$B67, 'Control Sample Data'!F66&gt;0),'Control Sample Data'!F66,$B67),""))</f>
        <v/>
      </c>
      <c r="G67" s="29" t="str">
        <f>IF('Control Sample Data'!G66="","",IF(SUM('Control Sample Data'!G$2:G$97)&gt;10,IF(AND(ISNUMBER('Control Sample Data'!G66),'Control Sample Data'!G66&lt;$B67, 'Control Sample Data'!G66&gt;0),'Control Sample Data'!G66,$B67),""))</f>
        <v/>
      </c>
      <c r="H67" s="29" t="str">
        <f>IF('Control Sample Data'!H66="","",IF(SUM('Control Sample Data'!H$2:H$97)&gt;10,IF(AND(ISNUMBER('Control Sample Data'!H66),'Control Sample Data'!H66&lt;$B67, 'Control Sample Data'!H66&gt;0),'Control Sample Data'!H66,$B67),""))</f>
        <v/>
      </c>
      <c r="I67" s="29" t="str">
        <f>IF('Control Sample Data'!I66="","",IF(SUM('Control Sample Data'!I$2:I$97)&gt;10,IF(AND(ISNUMBER('Control Sample Data'!I66),'Control Sample Data'!I66&lt;$B67, 'Control Sample Data'!I66&gt;0),'Control Sample Data'!I66,$B67),""))</f>
        <v/>
      </c>
      <c r="J67" s="29" t="str">
        <f>IF('Control Sample Data'!J66="","",IF(SUM('Control Sample Data'!J$2:J$97)&gt;10,IF(AND(ISNUMBER('Control Sample Data'!J66),'Control Sample Data'!J66&lt;$B67, 'Control Sample Data'!J66&gt;0),'Control Sample Data'!J66,$B67),""))</f>
        <v/>
      </c>
      <c r="K67" s="29" t="str">
        <f>IF('Control Sample Data'!K66="","",IF(SUM('Control Sample Data'!K$2:K$97)&gt;10,IF(AND(ISNUMBER('Control Sample Data'!K66),'Control Sample Data'!K66&lt;$B67, 'Control Sample Data'!K66&gt;0),'Control Sample Data'!K66,$B67),""))</f>
        <v/>
      </c>
      <c r="L67" s="29" t="str">
        <f>IF('Control Sample Data'!L66="","",IF(SUM('Control Sample Data'!L$2:L$97)&gt;10,IF(AND(ISNUMBER('Control Sample Data'!L66),'Control Sample Data'!L66&lt;$B67, 'Control Sample Data'!L66&gt;0),'Control Sample Data'!L66,$B67),""))</f>
        <v/>
      </c>
      <c r="M67" s="29" t="str">
        <f>IF('Control Sample Data'!M66="","",IF(SUM('Control Sample Data'!M$2:M$97)&gt;10,IF(AND(ISNUMBER('Control Sample Data'!M66),'Control Sample Data'!M66&lt;$B67, 'Control Sample Data'!M66&gt;0),'Control Sample Data'!M66,$B67),""))</f>
        <v/>
      </c>
      <c r="N67" s="29" t="str">
        <f>IF('Control Sample Data'!N66="","",IF(SUM('Control Sample Data'!N$2:N$97)&gt;10,IF(AND(ISNUMBER('Control Sample Data'!N66),'Control Sample Data'!N66&lt;$B67, 'Control Sample Data'!N66&gt;0),'Control Sample Data'!N66,$B67),""))</f>
        <v/>
      </c>
      <c r="O67" s="29" t="str">
        <f>IF('Control Sample Data'!O66="","",IF(SUM('Control Sample Data'!O$2:O$97)&gt;10,IF(AND(ISNUMBER('Control Sample Data'!O66),'Control Sample Data'!O66&lt;$B67, 'Control Sample Data'!O66&gt;0),'Control Sample Data'!O66,$B67),""))</f>
        <v/>
      </c>
      <c r="Q67" s="4" t="s">
        <v>4784</v>
      </c>
      <c r="R67" s="29">
        <f>IF('Test Sample Data'!D66="","",IF(SUM('Test Sample Data'!D$2:D$97)&gt;10,IF(AND(ISNUMBER('Test Sample Data'!D66),'Test Sample Data'!D66&lt;$B67, 'Test Sample Data'!D66&gt;0),'Test Sample Data'!D66,$B67),""))</f>
        <v>33.840000000000003</v>
      </c>
      <c r="S67" s="29">
        <f>IF('Test Sample Data'!E66="","",IF(SUM('Test Sample Data'!E$2:E$97)&gt;10,IF(AND(ISNUMBER('Test Sample Data'!E66),'Test Sample Data'!E66&lt;$B67, 'Test Sample Data'!E66&gt;0),'Test Sample Data'!E66,$B67),""))</f>
        <v>35</v>
      </c>
      <c r="T67" s="29" t="str">
        <f>IF('Test Sample Data'!F66="","",IF(SUM('Test Sample Data'!F$2:F$97)&gt;10,IF(AND(ISNUMBER('Test Sample Data'!F66),'Test Sample Data'!F66&lt;$B67, 'Test Sample Data'!F66&gt;0),'Test Sample Data'!F66,$B67),""))</f>
        <v/>
      </c>
      <c r="U67" s="29" t="str">
        <f>IF('Test Sample Data'!G66="","",IF(SUM('Test Sample Data'!G$2:G$97)&gt;10,IF(AND(ISNUMBER('Test Sample Data'!G66),'Test Sample Data'!G66&lt;$B67, 'Test Sample Data'!G66&gt;0),'Test Sample Data'!G66,$B67),""))</f>
        <v/>
      </c>
      <c r="V67" s="29" t="str">
        <f>IF('Test Sample Data'!H66="","",IF(SUM('Test Sample Data'!H$2:H$97)&gt;10,IF(AND(ISNUMBER('Test Sample Data'!H66),'Test Sample Data'!H66&lt;$B67, 'Test Sample Data'!H66&gt;0),'Test Sample Data'!H66,$B67),""))</f>
        <v/>
      </c>
      <c r="W67" s="29" t="str">
        <f>IF('Test Sample Data'!I66="","",IF(SUM('Test Sample Data'!I$2:I$97)&gt;10,IF(AND(ISNUMBER('Test Sample Data'!I66),'Test Sample Data'!I66&lt;$B67, 'Test Sample Data'!I66&gt;0),'Test Sample Data'!I66,$B67),""))</f>
        <v/>
      </c>
      <c r="X67" s="29" t="str">
        <f>IF('Test Sample Data'!J66="","",IF(SUM('Test Sample Data'!J$2:J$97)&gt;10,IF(AND(ISNUMBER('Test Sample Data'!J66),'Test Sample Data'!J66&lt;$B67, 'Test Sample Data'!J66&gt;0),'Test Sample Data'!J66,$B67),""))</f>
        <v/>
      </c>
      <c r="Y67" s="29" t="str">
        <f>IF('Test Sample Data'!K66="","",IF(SUM('Test Sample Data'!K$2:K$97)&gt;10,IF(AND(ISNUMBER('Test Sample Data'!K66),'Test Sample Data'!K66&lt;$B67, 'Test Sample Data'!K66&gt;0),'Test Sample Data'!K66,$B67),""))</f>
        <v/>
      </c>
      <c r="Z67" s="29" t="str">
        <f>IF('Test Sample Data'!L66="","",IF(SUM('Test Sample Data'!L$2:L$97)&gt;10,IF(AND(ISNUMBER('Test Sample Data'!L66),'Test Sample Data'!L66&lt;$B67, 'Test Sample Data'!L66&gt;0),'Test Sample Data'!L66,$B67),""))</f>
        <v/>
      </c>
      <c r="AA67" s="29" t="str">
        <f>IF('Test Sample Data'!M66="","",IF(SUM('Test Sample Data'!M$2:M$97)&gt;10,IF(AND(ISNUMBER('Test Sample Data'!M66),'Test Sample Data'!M66&lt;$B67, 'Test Sample Data'!M66&gt;0),'Test Sample Data'!M66,$B67),""))</f>
        <v/>
      </c>
      <c r="AB67" s="29" t="str">
        <f>IF('Test Sample Data'!N66="","",IF(SUM('Test Sample Data'!N$2:N$97)&gt;10,IF(AND(ISNUMBER('Test Sample Data'!N66),'Test Sample Data'!N66&lt;$B67, 'Test Sample Data'!N66&gt;0),'Test Sample Data'!N66,$B67),""))</f>
        <v/>
      </c>
      <c r="AC67" s="29" t="str">
        <f>IF('Test Sample Data'!O66="","",IF(SUM('Test Sample Data'!O$2:O$97)&gt;10,IF(AND(ISNUMBER('Test Sample Data'!O66),'Test Sample Data'!O66&lt;$B67, 'Test Sample Data'!O66&gt;0),'Test Sample Data'!O66,$B67),""))</f>
        <v/>
      </c>
      <c r="AE67" s="4" t="s">
        <v>4784</v>
      </c>
      <c r="AF67" s="4">
        <f t="shared" si="3"/>
        <v>9</v>
      </c>
      <c r="AG67" s="4">
        <f t="shared" si="4"/>
        <v>9</v>
      </c>
      <c r="AH67" s="4" t="str">
        <f t="shared" si="5"/>
        <v/>
      </c>
      <c r="AI67" s="4" t="str">
        <f t="shared" si="6"/>
        <v/>
      </c>
      <c r="AJ67" s="4" t="str">
        <f t="shared" si="7"/>
        <v/>
      </c>
      <c r="AK67" s="4" t="str">
        <f t="shared" si="8"/>
        <v/>
      </c>
      <c r="AL67" s="4" t="str">
        <f t="shared" si="9"/>
        <v/>
      </c>
      <c r="AM67" s="4" t="str">
        <f t="shared" si="10"/>
        <v/>
      </c>
      <c r="AN67" s="4" t="str">
        <f t="shared" si="11"/>
        <v/>
      </c>
      <c r="AO67" s="4" t="str">
        <f t="shared" si="12"/>
        <v/>
      </c>
      <c r="AP67" s="4" t="str">
        <f t="shared" si="13"/>
        <v/>
      </c>
      <c r="AQ67" s="4" t="str">
        <f t="shared" si="14"/>
        <v/>
      </c>
      <c r="AR67" s="4">
        <f t="shared" si="15"/>
        <v>0</v>
      </c>
      <c r="AS67" s="4">
        <f t="shared" si="16"/>
        <v>9</v>
      </c>
      <c r="AU67" s="4" t="s">
        <v>4784</v>
      </c>
      <c r="AV67" s="4">
        <f t="shared" si="17"/>
        <v>5.600000000000005</v>
      </c>
      <c r="AW67" s="4">
        <f t="shared" si="18"/>
        <v>9</v>
      </c>
      <c r="AX67" s="4" t="str">
        <f t="shared" si="19"/>
        <v/>
      </c>
      <c r="AY67" s="4" t="str">
        <f t="shared" si="20"/>
        <v/>
      </c>
      <c r="AZ67" s="4" t="str">
        <f t="shared" si="21"/>
        <v/>
      </c>
      <c r="BA67" s="4" t="str">
        <f t="shared" si="22"/>
        <v/>
      </c>
      <c r="BB67" s="4" t="str">
        <f t="shared" si="23"/>
        <v/>
      </c>
      <c r="BC67" s="4" t="str">
        <f t="shared" si="24"/>
        <v/>
      </c>
      <c r="BD67" s="4" t="str">
        <f t="shared" si="25"/>
        <v/>
      </c>
      <c r="BE67" s="4" t="str">
        <f t="shared" si="26"/>
        <v/>
      </c>
      <c r="BF67" s="4" t="str">
        <f t="shared" si="27"/>
        <v/>
      </c>
      <c r="BG67" s="4" t="str">
        <f t="shared" si="28"/>
        <v/>
      </c>
      <c r="BI67" s="4" t="s">
        <v>4784</v>
      </c>
      <c r="BJ67" s="4" t="str">
        <f t="shared" si="29"/>
        <v/>
      </c>
      <c r="BK67" s="4">
        <f t="shared" si="30"/>
        <v>9</v>
      </c>
      <c r="BL67" s="4" t="str">
        <f t="shared" si="31"/>
        <v/>
      </c>
      <c r="BM67" s="4" t="str">
        <f t="shared" si="32"/>
        <v/>
      </c>
      <c r="BN67" s="4" t="str">
        <f t="shared" si="33"/>
        <v/>
      </c>
      <c r="BO67" s="4" t="str">
        <f t="shared" si="34"/>
        <v/>
      </c>
      <c r="BP67" s="4" t="str">
        <f t="shared" si="35"/>
        <v/>
      </c>
      <c r="BQ67" s="4" t="str">
        <f t="shared" si="36"/>
        <v/>
      </c>
      <c r="BR67" s="4" t="str">
        <f t="shared" si="37"/>
        <v/>
      </c>
      <c r="BS67" s="4" t="str">
        <f t="shared" si="38"/>
        <v/>
      </c>
      <c r="BT67" s="4" t="str">
        <f t="shared" si="39"/>
        <v/>
      </c>
      <c r="BU67" s="4" t="str">
        <f t="shared" si="40"/>
        <v/>
      </c>
      <c r="BV67" s="4">
        <f t="shared" si="41"/>
        <v>0</v>
      </c>
      <c r="BW67" s="4">
        <f t="shared" si="42"/>
        <v>9</v>
      </c>
      <c r="BY67" s="4" t="s">
        <v>4784</v>
      </c>
      <c r="BZ67" s="4">
        <f t="shared" si="43"/>
        <v>-3.399999999999995</v>
      </c>
      <c r="CA67" s="4">
        <f t="shared" si="44"/>
        <v>0</v>
      </c>
      <c r="CB67" s="4" t="str">
        <f t="shared" si="45"/>
        <v/>
      </c>
      <c r="CC67" s="4" t="str">
        <f t="shared" si="46"/>
        <v/>
      </c>
      <c r="CD67" s="4" t="str">
        <f t="shared" si="47"/>
        <v/>
      </c>
      <c r="CE67" s="4" t="str">
        <f t="shared" si="48"/>
        <v/>
      </c>
      <c r="CF67" s="4" t="str">
        <f t="shared" si="49"/>
        <v/>
      </c>
      <c r="CG67" s="4" t="str">
        <f t="shared" si="50"/>
        <v/>
      </c>
      <c r="CH67" s="4" t="str">
        <f t="shared" si="51"/>
        <v/>
      </c>
      <c r="CI67" s="4" t="str">
        <f t="shared" si="52"/>
        <v/>
      </c>
      <c r="CJ67" s="4" t="str">
        <f t="shared" si="53"/>
        <v/>
      </c>
      <c r="CK67" s="4" t="str">
        <f t="shared" si="54"/>
        <v/>
      </c>
      <c r="CM67" s="4" t="s">
        <v>4784</v>
      </c>
      <c r="CN67" s="4" t="str">
        <f>IF(ISNUMBER(BZ67), IF($BV67&gt;VLOOKUP('Gene Table'!$G$2,'Array Content'!$A$2:$B$3,2,FALSE),IF(BZ67&lt;-$BV67,"mutant","WT"),IF(BZ67&lt;-VLOOKUP('Gene Table'!$G$2,'Array Content'!$A$2:$B$3,2,FALSE),"Mutant","WT")),"")</f>
        <v>Mutant</v>
      </c>
      <c r="CO67" s="4" t="str">
        <f>IF(ISNUMBER(CA67), IF($BV67&gt;VLOOKUP('Gene Table'!$G$2,'Array Content'!$A$2:$B$3,2,FALSE),IF(CA67&lt;-$BV67,"mutant","WT"),IF(CA67&lt;-VLOOKUP('Gene Table'!$G$2,'Array Content'!$A$2:$B$3,2,FALSE),"Mutant","WT")),"")</f>
        <v>WT</v>
      </c>
      <c r="CP67" s="4" t="str">
        <f>IF(ISNUMBER(CB67), IF($BV67&gt;VLOOKUP('Gene Table'!$G$2,'Array Content'!$A$2:$B$3,2,FALSE),IF(CB67&lt;-$BV67,"mutant","WT"),IF(CB67&lt;-VLOOKUP('Gene Table'!$G$2,'Array Content'!$A$2:$B$3,2,FALSE),"Mutant","WT")),"")</f>
        <v/>
      </c>
      <c r="CQ67" s="4" t="str">
        <f>IF(ISNUMBER(CC67), IF($BV67&gt;VLOOKUP('Gene Table'!$G$2,'Array Content'!$A$2:$B$3,2,FALSE),IF(CC67&lt;-$BV67,"mutant","WT"),IF(CC67&lt;-VLOOKUP('Gene Table'!$G$2,'Array Content'!$A$2:$B$3,2,FALSE),"Mutant","WT")),"")</f>
        <v/>
      </c>
      <c r="CR67" s="4" t="str">
        <f>IF(ISNUMBER(CD67), IF($BV67&gt;VLOOKUP('Gene Table'!$G$2,'Array Content'!$A$2:$B$3,2,FALSE),IF(CD67&lt;-$BV67,"mutant","WT"),IF(CD67&lt;-VLOOKUP('Gene Table'!$G$2,'Array Content'!$A$2:$B$3,2,FALSE),"Mutant","WT")),"")</f>
        <v/>
      </c>
      <c r="CS67" s="4" t="str">
        <f>IF(ISNUMBER(CE67), IF($BV67&gt;VLOOKUP('Gene Table'!$G$2,'Array Content'!$A$2:$B$3,2,FALSE),IF(CE67&lt;-$BV67,"mutant","WT"),IF(CE67&lt;-VLOOKUP('Gene Table'!$G$2,'Array Content'!$A$2:$B$3,2,FALSE),"Mutant","WT")),"")</f>
        <v/>
      </c>
      <c r="CT67" s="4" t="str">
        <f>IF(ISNUMBER(CF67), IF($BV67&gt;VLOOKUP('Gene Table'!$G$2,'Array Content'!$A$2:$B$3,2,FALSE),IF(CF67&lt;-$BV67,"mutant","WT"),IF(CF67&lt;-VLOOKUP('Gene Table'!$G$2,'Array Content'!$A$2:$B$3,2,FALSE),"Mutant","WT")),"")</f>
        <v/>
      </c>
      <c r="CU67" s="4" t="str">
        <f>IF(ISNUMBER(CG67), IF($BV67&gt;VLOOKUP('Gene Table'!$G$2,'Array Content'!$A$2:$B$3,2,FALSE),IF(CG67&lt;-$BV67,"mutant","WT"),IF(CG67&lt;-VLOOKUP('Gene Table'!$G$2,'Array Content'!$A$2:$B$3,2,FALSE),"Mutant","WT")),"")</f>
        <v/>
      </c>
      <c r="CV67" s="4" t="str">
        <f>IF(ISNUMBER(CH67), IF($BV67&gt;VLOOKUP('Gene Table'!$G$2,'Array Content'!$A$2:$B$3,2,FALSE),IF(CH67&lt;-$BV67,"mutant","WT"),IF(CH67&lt;-VLOOKUP('Gene Table'!$G$2,'Array Content'!$A$2:$B$3,2,FALSE),"Mutant","WT")),"")</f>
        <v/>
      </c>
      <c r="CW67" s="4" t="str">
        <f>IF(ISNUMBER(CI67), IF($BV67&gt;VLOOKUP('Gene Table'!$G$2,'Array Content'!$A$2:$B$3,2,FALSE),IF(CI67&lt;-$BV67,"mutant","WT"),IF(CI67&lt;-VLOOKUP('Gene Table'!$G$2,'Array Content'!$A$2:$B$3,2,FALSE),"Mutant","WT")),"")</f>
        <v/>
      </c>
      <c r="CX67" s="4" t="str">
        <f>IF(ISNUMBER(CJ67), IF($BV67&gt;VLOOKUP('Gene Table'!$G$2,'Array Content'!$A$2:$B$3,2,FALSE),IF(CJ67&lt;-$BV67,"mutant","WT"),IF(CJ67&lt;-VLOOKUP('Gene Table'!$G$2,'Array Content'!$A$2:$B$3,2,FALSE),"Mutant","WT")),"")</f>
        <v/>
      </c>
      <c r="CY67" s="4" t="str">
        <f>IF(ISNUMBER(CK67), IF($BV67&gt;VLOOKUP('Gene Table'!$G$2,'Array Content'!$A$2:$B$3,2,FALSE),IF(CK67&lt;-$BV67,"mutant","WT"),IF(CK67&lt;-VLOOKUP('Gene Table'!$G$2,'Array Content'!$A$2:$B$3,2,FALSE),"Mutant","WT")),"")</f>
        <v/>
      </c>
      <c r="DA67" s="4" t="s">
        <v>4784</v>
      </c>
      <c r="DB67" s="4">
        <f t="shared" si="55"/>
        <v>-3.399999999999995</v>
      </c>
      <c r="DC67" s="4">
        <f t="shared" si="56"/>
        <v>0</v>
      </c>
      <c r="DD67" s="4" t="str">
        <f t="shared" si="57"/>
        <v/>
      </c>
      <c r="DE67" s="4" t="str">
        <f t="shared" si="58"/>
        <v/>
      </c>
      <c r="DF67" s="4" t="str">
        <f t="shared" si="59"/>
        <v/>
      </c>
      <c r="DG67" s="4" t="str">
        <f t="shared" si="60"/>
        <v/>
      </c>
      <c r="DH67" s="4" t="str">
        <f t="shared" si="61"/>
        <v/>
      </c>
      <c r="DI67" s="4" t="str">
        <f t="shared" si="62"/>
        <v/>
      </c>
      <c r="DJ67" s="4" t="str">
        <f t="shared" si="63"/>
        <v/>
      </c>
      <c r="DK67" s="4" t="str">
        <f t="shared" si="64"/>
        <v/>
      </c>
      <c r="DL67" s="4" t="str">
        <f t="shared" si="65"/>
        <v/>
      </c>
      <c r="DM67" s="4" t="str">
        <f t="shared" si="66"/>
        <v/>
      </c>
      <c r="DO67" s="4" t="s">
        <v>4784</v>
      </c>
      <c r="DP67" s="4" t="str">
        <f>IF(ISNUMBER(DB67), IF($AR67&gt;VLOOKUP('Gene Table'!$G$2,'Array Content'!$A$2:$B$3,2,FALSE),IF(DB67&lt;-$AR67,"mutant","WT"),IF(DB67&lt;-VLOOKUP('Gene Table'!$G$2,'Array Content'!$A$2:$B$3,2,FALSE),"Mutant","WT")),"")</f>
        <v>Mutant</v>
      </c>
      <c r="DQ67" s="4" t="str">
        <f>IF(ISNUMBER(DC67), IF($AR67&gt;VLOOKUP('Gene Table'!$G$2,'Array Content'!$A$2:$B$3,2,FALSE),IF(DC67&lt;-$AR67,"mutant","WT"),IF(DC67&lt;-VLOOKUP('Gene Table'!$G$2,'Array Content'!$A$2:$B$3,2,FALSE),"Mutant","WT")),"")</f>
        <v>WT</v>
      </c>
      <c r="DR67" s="4" t="str">
        <f>IF(ISNUMBER(DD67), IF($AR67&gt;VLOOKUP('Gene Table'!$G$2,'Array Content'!$A$2:$B$3,2,FALSE),IF(DD67&lt;-$AR67,"mutant","WT"),IF(DD67&lt;-VLOOKUP('Gene Table'!$G$2,'Array Content'!$A$2:$B$3,2,FALSE),"Mutant","WT")),"")</f>
        <v/>
      </c>
      <c r="DS67" s="4" t="str">
        <f>IF(ISNUMBER(DE67), IF($AR67&gt;VLOOKUP('Gene Table'!$G$2,'Array Content'!$A$2:$B$3,2,FALSE),IF(DE67&lt;-$AR67,"mutant","WT"),IF(DE67&lt;-VLOOKUP('Gene Table'!$G$2,'Array Content'!$A$2:$B$3,2,FALSE),"Mutant","WT")),"")</f>
        <v/>
      </c>
      <c r="DT67" s="4" t="str">
        <f>IF(ISNUMBER(DF67), IF($AR67&gt;VLOOKUP('Gene Table'!$G$2,'Array Content'!$A$2:$B$3,2,FALSE),IF(DF67&lt;-$AR67,"mutant","WT"),IF(DF67&lt;-VLOOKUP('Gene Table'!$G$2,'Array Content'!$A$2:$B$3,2,FALSE),"Mutant","WT")),"")</f>
        <v/>
      </c>
      <c r="DU67" s="4" t="str">
        <f>IF(ISNUMBER(DG67), IF($AR67&gt;VLOOKUP('Gene Table'!$G$2,'Array Content'!$A$2:$B$3,2,FALSE),IF(DG67&lt;-$AR67,"mutant","WT"),IF(DG67&lt;-VLOOKUP('Gene Table'!$G$2,'Array Content'!$A$2:$B$3,2,FALSE),"Mutant","WT")),"")</f>
        <v/>
      </c>
      <c r="DV67" s="4" t="str">
        <f>IF(ISNUMBER(DH67), IF($AR67&gt;VLOOKUP('Gene Table'!$G$2,'Array Content'!$A$2:$B$3,2,FALSE),IF(DH67&lt;-$AR67,"mutant","WT"),IF(DH67&lt;-VLOOKUP('Gene Table'!$G$2,'Array Content'!$A$2:$B$3,2,FALSE),"Mutant","WT")),"")</f>
        <v/>
      </c>
      <c r="DW67" s="4" t="str">
        <f>IF(ISNUMBER(DI67), IF($AR67&gt;VLOOKUP('Gene Table'!$G$2,'Array Content'!$A$2:$B$3,2,FALSE),IF(DI67&lt;-$AR67,"mutant","WT"),IF(DI67&lt;-VLOOKUP('Gene Table'!$G$2,'Array Content'!$A$2:$B$3,2,FALSE),"Mutant","WT")),"")</f>
        <v/>
      </c>
      <c r="DX67" s="4" t="str">
        <f>IF(ISNUMBER(DJ67), IF($AR67&gt;VLOOKUP('Gene Table'!$G$2,'Array Content'!$A$2:$B$3,2,FALSE),IF(DJ67&lt;-$AR67,"mutant","WT"),IF(DJ67&lt;-VLOOKUP('Gene Table'!$G$2,'Array Content'!$A$2:$B$3,2,FALSE),"Mutant","WT")),"")</f>
        <v/>
      </c>
      <c r="DY67" s="4" t="str">
        <f>IF(ISNUMBER(DK67), IF($AR67&gt;VLOOKUP('Gene Table'!$G$2,'Array Content'!$A$2:$B$3,2,FALSE),IF(DK67&lt;-$AR67,"mutant","WT"),IF(DK67&lt;-VLOOKUP('Gene Table'!$G$2,'Array Content'!$A$2:$B$3,2,FALSE),"Mutant","WT")),"")</f>
        <v/>
      </c>
      <c r="DZ67" s="4" t="str">
        <f>IF(ISNUMBER(DL67), IF($AR67&gt;VLOOKUP('Gene Table'!$G$2,'Array Content'!$A$2:$B$3,2,FALSE),IF(DL67&lt;-$AR67,"mutant","WT"),IF(DL67&lt;-VLOOKUP('Gene Table'!$G$2,'Array Content'!$A$2:$B$3,2,FALSE),"Mutant","WT")),"")</f>
        <v/>
      </c>
      <c r="EA67" s="4" t="str">
        <f>IF(ISNUMBER(DM67), IF($AR67&gt;VLOOKUP('Gene Table'!$G$2,'Array Content'!$A$2:$B$3,2,FALSE),IF(DM67&lt;-$AR67,"mutant","WT"),IF(DM67&lt;-VLOOKUP('Gene Table'!$G$2,'Array Content'!$A$2:$B$3,2,FALSE),"Mutant","WT")),"")</f>
        <v/>
      </c>
      <c r="EC67" s="4" t="s">
        <v>4784</v>
      </c>
      <c r="ED67" s="4" t="str">
        <f>IF('Gene Table'!$D67="copy number",D67,"")</f>
        <v/>
      </c>
      <c r="EE67" s="4" t="str">
        <f>IF('Gene Table'!$D67="copy number",E67,"")</f>
        <v/>
      </c>
      <c r="EF67" s="4" t="str">
        <f>IF('Gene Table'!$D67="copy number",F67,"")</f>
        <v/>
      </c>
      <c r="EG67" s="4" t="str">
        <f>IF('Gene Table'!$D67="copy number",G67,"")</f>
        <v/>
      </c>
      <c r="EH67" s="4" t="str">
        <f>IF('Gene Table'!$D67="copy number",H67,"")</f>
        <v/>
      </c>
      <c r="EI67" s="4" t="str">
        <f>IF('Gene Table'!$D67="copy number",I67,"")</f>
        <v/>
      </c>
      <c r="EJ67" s="4" t="str">
        <f>IF('Gene Table'!$D67="copy number",J67,"")</f>
        <v/>
      </c>
      <c r="EK67" s="4" t="str">
        <f>IF('Gene Table'!$D67="copy number",K67,"")</f>
        <v/>
      </c>
      <c r="EL67" s="4" t="str">
        <f>IF('Gene Table'!$D67="copy number",L67,"")</f>
        <v/>
      </c>
      <c r="EM67" s="4" t="str">
        <f>IF('Gene Table'!$D67="copy number",M67,"")</f>
        <v/>
      </c>
      <c r="EN67" s="4" t="str">
        <f>IF('Gene Table'!$D67="copy number",N67,"")</f>
        <v/>
      </c>
      <c r="EO67" s="4" t="str">
        <f>IF('Gene Table'!$D67="copy number",O67,"")</f>
        <v/>
      </c>
      <c r="EQ67" s="4" t="s">
        <v>4784</v>
      </c>
      <c r="ER67" s="4" t="str">
        <f>IF('Gene Table'!$D67="copy number",R67,"")</f>
        <v/>
      </c>
      <c r="ES67" s="4" t="str">
        <f>IF('Gene Table'!$D67="copy number",S67,"")</f>
        <v/>
      </c>
      <c r="ET67" s="4" t="str">
        <f>IF('Gene Table'!$D67="copy number",T67,"")</f>
        <v/>
      </c>
      <c r="EU67" s="4" t="str">
        <f>IF('Gene Table'!$D67="copy number",U67,"")</f>
        <v/>
      </c>
      <c r="EV67" s="4" t="str">
        <f>IF('Gene Table'!$D67="copy number",V67,"")</f>
        <v/>
      </c>
      <c r="EW67" s="4" t="str">
        <f>IF('Gene Table'!$D67="copy number",W67,"")</f>
        <v/>
      </c>
      <c r="EX67" s="4" t="str">
        <f>IF('Gene Table'!$D67="copy number",X67,"")</f>
        <v/>
      </c>
      <c r="EY67" s="4" t="str">
        <f>IF('Gene Table'!$D67="copy number",Y67,"")</f>
        <v/>
      </c>
      <c r="EZ67" s="4" t="str">
        <f>IF('Gene Table'!$D67="copy number",Z67,"")</f>
        <v/>
      </c>
      <c r="FA67" s="4" t="str">
        <f>IF('Gene Table'!$D67="copy number",AA67,"")</f>
        <v/>
      </c>
      <c r="FB67" s="4" t="str">
        <f>IF('Gene Table'!$D67="copy number",AB67,"")</f>
        <v/>
      </c>
      <c r="FC67" s="4" t="str">
        <f>IF('Gene Table'!$D67="copy number",AC67,"")</f>
        <v/>
      </c>
      <c r="FE67" s="4" t="s">
        <v>4784</v>
      </c>
      <c r="FF67" s="4" t="str">
        <f>IF('Gene Table'!$C67="SMPC",D67,"")</f>
        <v/>
      </c>
      <c r="FG67" s="4" t="str">
        <f>IF('Gene Table'!$C67="SMPC",E67,"")</f>
        <v/>
      </c>
      <c r="FH67" s="4" t="str">
        <f>IF('Gene Table'!$C67="SMPC",F67,"")</f>
        <v/>
      </c>
      <c r="FI67" s="4" t="str">
        <f>IF('Gene Table'!$C67="SMPC",G67,"")</f>
        <v/>
      </c>
      <c r="FJ67" s="4" t="str">
        <f>IF('Gene Table'!$C67="SMPC",H67,"")</f>
        <v/>
      </c>
      <c r="FK67" s="4" t="str">
        <f>IF('Gene Table'!$C67="SMPC",I67,"")</f>
        <v/>
      </c>
      <c r="FL67" s="4" t="str">
        <f>IF('Gene Table'!$C67="SMPC",J67,"")</f>
        <v/>
      </c>
      <c r="FM67" s="4" t="str">
        <f>IF('Gene Table'!$C67="SMPC",K67,"")</f>
        <v/>
      </c>
      <c r="FN67" s="4" t="str">
        <f>IF('Gene Table'!$C67="SMPC",L67,"")</f>
        <v/>
      </c>
      <c r="FO67" s="4" t="str">
        <f>IF('Gene Table'!$C67="SMPC",M67,"")</f>
        <v/>
      </c>
      <c r="FP67" s="4" t="str">
        <f>IF('Gene Table'!$C67="SMPC",N67,"")</f>
        <v/>
      </c>
      <c r="FQ67" s="4" t="str">
        <f>IF('Gene Table'!$C67="SMPC",O67,"")</f>
        <v/>
      </c>
      <c r="FS67" s="4" t="s">
        <v>4784</v>
      </c>
      <c r="FT67" s="4" t="str">
        <f>IF('Gene Table'!$C67="SMPC",R67,"")</f>
        <v/>
      </c>
      <c r="FU67" s="4" t="str">
        <f>IF('Gene Table'!$C67="SMPC",S67,"")</f>
        <v/>
      </c>
      <c r="FV67" s="4" t="str">
        <f>IF('Gene Table'!$C67="SMPC",T67,"")</f>
        <v/>
      </c>
      <c r="FW67" s="4" t="str">
        <f>IF('Gene Table'!$C67="SMPC",U67,"")</f>
        <v/>
      </c>
      <c r="FX67" s="4" t="str">
        <f>IF('Gene Table'!$C67="SMPC",V67,"")</f>
        <v/>
      </c>
      <c r="FY67" s="4" t="str">
        <f>IF('Gene Table'!$C67="SMPC",W67,"")</f>
        <v/>
      </c>
      <c r="FZ67" s="4" t="str">
        <f>IF('Gene Table'!$C67="SMPC",X67,"")</f>
        <v/>
      </c>
      <c r="GA67" s="4" t="str">
        <f>IF('Gene Table'!$C67="SMPC",Y67,"")</f>
        <v/>
      </c>
      <c r="GB67" s="4" t="str">
        <f>IF('Gene Table'!$C67="SMPC",Z67,"")</f>
        <v/>
      </c>
      <c r="GC67" s="4" t="str">
        <f>IF('Gene Table'!$C67="SMPC",AA67,"")</f>
        <v/>
      </c>
      <c r="GD67" s="4" t="str">
        <f>IF('Gene Table'!$C67="SMPC",AB67,"")</f>
        <v/>
      </c>
      <c r="GE67" s="4" t="str">
        <f>IF('Gene Table'!$C67="SMPC",AC67,"")</f>
        <v/>
      </c>
    </row>
    <row r="68" spans="1:187" ht="15" customHeight="1" x14ac:dyDescent="0.25">
      <c r="A68" s="4" t="str">
        <f>'Gene Table'!C68&amp;":"&amp;'Gene Table'!D68</f>
        <v>ATM:c.7328G&gt;A</v>
      </c>
      <c r="B68" s="4">
        <f>IF('Gene Table'!$G$5="NO",IF(ISNUMBER(MATCH('Gene Table'!E68,'Array Content'!$M$2:$M$941,0)),VLOOKUP('Gene Table'!E68,'Array Content'!$M$2:$O$941,2,FALSE),35),IF('Gene Table'!$G$5="YES",IF(ISNUMBER(MATCH('Gene Table'!E68,'Array Content'!$M$2:$M$941,0)),VLOOKUP('Gene Table'!E68,'Array Content'!$M$2:$O$941,3,FALSE),35),"OOPS"))</f>
        <v>37</v>
      </c>
      <c r="C68" s="4" t="s">
        <v>4785</v>
      </c>
      <c r="D68" s="29">
        <f>IF('Control Sample Data'!D67="","",IF(SUM('Control Sample Data'!D$2:D$97)&gt;10,IF(AND(ISNUMBER('Control Sample Data'!D67),'Control Sample Data'!D67&lt;$B68, 'Control Sample Data'!D67&gt;0),'Control Sample Data'!D67,$B68),""))</f>
        <v>35</v>
      </c>
      <c r="E68" s="29">
        <f>IF('Control Sample Data'!E67="","",IF(SUM('Control Sample Data'!E$2:E$97)&gt;10,IF(AND(ISNUMBER('Control Sample Data'!E67),'Control Sample Data'!E67&lt;$B68, 'Control Sample Data'!E67&gt;0),'Control Sample Data'!E67,$B68),""))</f>
        <v>35</v>
      </c>
      <c r="F68" s="29" t="str">
        <f>IF('Control Sample Data'!F67="","",IF(SUM('Control Sample Data'!F$2:F$97)&gt;10,IF(AND(ISNUMBER('Control Sample Data'!F67),'Control Sample Data'!F67&lt;$B68, 'Control Sample Data'!F67&gt;0),'Control Sample Data'!F67,$B68),""))</f>
        <v/>
      </c>
      <c r="G68" s="29" t="str">
        <f>IF('Control Sample Data'!G67="","",IF(SUM('Control Sample Data'!G$2:G$97)&gt;10,IF(AND(ISNUMBER('Control Sample Data'!G67),'Control Sample Data'!G67&lt;$B68, 'Control Sample Data'!G67&gt;0),'Control Sample Data'!G67,$B68),""))</f>
        <v/>
      </c>
      <c r="H68" s="29" t="str">
        <f>IF('Control Sample Data'!H67="","",IF(SUM('Control Sample Data'!H$2:H$97)&gt;10,IF(AND(ISNUMBER('Control Sample Data'!H67),'Control Sample Data'!H67&lt;$B68, 'Control Sample Data'!H67&gt;0),'Control Sample Data'!H67,$B68),""))</f>
        <v/>
      </c>
      <c r="I68" s="29" t="str">
        <f>IF('Control Sample Data'!I67="","",IF(SUM('Control Sample Data'!I$2:I$97)&gt;10,IF(AND(ISNUMBER('Control Sample Data'!I67),'Control Sample Data'!I67&lt;$B68, 'Control Sample Data'!I67&gt;0),'Control Sample Data'!I67,$B68),""))</f>
        <v/>
      </c>
      <c r="J68" s="29" t="str">
        <f>IF('Control Sample Data'!J67="","",IF(SUM('Control Sample Data'!J$2:J$97)&gt;10,IF(AND(ISNUMBER('Control Sample Data'!J67),'Control Sample Data'!J67&lt;$B68, 'Control Sample Data'!J67&gt;0),'Control Sample Data'!J67,$B68),""))</f>
        <v/>
      </c>
      <c r="K68" s="29" t="str">
        <f>IF('Control Sample Data'!K67="","",IF(SUM('Control Sample Data'!K$2:K$97)&gt;10,IF(AND(ISNUMBER('Control Sample Data'!K67),'Control Sample Data'!K67&lt;$B68, 'Control Sample Data'!K67&gt;0),'Control Sample Data'!K67,$B68),""))</f>
        <v/>
      </c>
      <c r="L68" s="29" t="str">
        <f>IF('Control Sample Data'!L67="","",IF(SUM('Control Sample Data'!L$2:L$97)&gt;10,IF(AND(ISNUMBER('Control Sample Data'!L67),'Control Sample Data'!L67&lt;$B68, 'Control Sample Data'!L67&gt;0),'Control Sample Data'!L67,$B68),""))</f>
        <v/>
      </c>
      <c r="M68" s="29" t="str">
        <f>IF('Control Sample Data'!M67="","",IF(SUM('Control Sample Data'!M$2:M$97)&gt;10,IF(AND(ISNUMBER('Control Sample Data'!M67),'Control Sample Data'!M67&lt;$B68, 'Control Sample Data'!M67&gt;0),'Control Sample Data'!M67,$B68),""))</f>
        <v/>
      </c>
      <c r="N68" s="29" t="str">
        <f>IF('Control Sample Data'!N67="","",IF(SUM('Control Sample Data'!N$2:N$97)&gt;10,IF(AND(ISNUMBER('Control Sample Data'!N67),'Control Sample Data'!N67&lt;$B68, 'Control Sample Data'!N67&gt;0),'Control Sample Data'!N67,$B68),""))</f>
        <v/>
      </c>
      <c r="O68" s="29" t="str">
        <f>IF('Control Sample Data'!O67="","",IF(SUM('Control Sample Data'!O$2:O$97)&gt;10,IF(AND(ISNUMBER('Control Sample Data'!O67),'Control Sample Data'!O67&lt;$B68, 'Control Sample Data'!O67&gt;0),'Control Sample Data'!O67,$B68),""))</f>
        <v/>
      </c>
      <c r="Q68" s="4" t="s">
        <v>4785</v>
      </c>
      <c r="R68" s="29">
        <f>IF('Test Sample Data'!D67="","",IF(SUM('Test Sample Data'!D$2:D$97)&gt;10,IF(AND(ISNUMBER('Test Sample Data'!D67),'Test Sample Data'!D67&lt;$B68, 'Test Sample Data'!D67&gt;0),'Test Sample Data'!D67,$B68),""))</f>
        <v>35</v>
      </c>
      <c r="S68" s="29">
        <f>IF('Test Sample Data'!E67="","",IF(SUM('Test Sample Data'!E$2:E$97)&gt;10,IF(AND(ISNUMBER('Test Sample Data'!E67),'Test Sample Data'!E67&lt;$B68, 'Test Sample Data'!E67&gt;0),'Test Sample Data'!E67,$B68),""))</f>
        <v>35</v>
      </c>
      <c r="T68" s="29" t="str">
        <f>IF('Test Sample Data'!F67="","",IF(SUM('Test Sample Data'!F$2:F$97)&gt;10,IF(AND(ISNUMBER('Test Sample Data'!F67),'Test Sample Data'!F67&lt;$B68, 'Test Sample Data'!F67&gt;0),'Test Sample Data'!F67,$B68),""))</f>
        <v/>
      </c>
      <c r="U68" s="29" t="str">
        <f>IF('Test Sample Data'!G67="","",IF(SUM('Test Sample Data'!G$2:G$97)&gt;10,IF(AND(ISNUMBER('Test Sample Data'!G67),'Test Sample Data'!G67&lt;$B68, 'Test Sample Data'!G67&gt;0),'Test Sample Data'!G67,$B68),""))</f>
        <v/>
      </c>
      <c r="V68" s="29" t="str">
        <f>IF('Test Sample Data'!H67="","",IF(SUM('Test Sample Data'!H$2:H$97)&gt;10,IF(AND(ISNUMBER('Test Sample Data'!H67),'Test Sample Data'!H67&lt;$B68, 'Test Sample Data'!H67&gt;0),'Test Sample Data'!H67,$B68),""))</f>
        <v/>
      </c>
      <c r="W68" s="29" t="str">
        <f>IF('Test Sample Data'!I67="","",IF(SUM('Test Sample Data'!I$2:I$97)&gt;10,IF(AND(ISNUMBER('Test Sample Data'!I67),'Test Sample Data'!I67&lt;$B68, 'Test Sample Data'!I67&gt;0),'Test Sample Data'!I67,$B68),""))</f>
        <v/>
      </c>
      <c r="X68" s="29" t="str">
        <f>IF('Test Sample Data'!J67="","",IF(SUM('Test Sample Data'!J$2:J$97)&gt;10,IF(AND(ISNUMBER('Test Sample Data'!J67),'Test Sample Data'!J67&lt;$B68, 'Test Sample Data'!J67&gt;0),'Test Sample Data'!J67,$B68),""))</f>
        <v/>
      </c>
      <c r="Y68" s="29" t="str">
        <f>IF('Test Sample Data'!K67="","",IF(SUM('Test Sample Data'!K$2:K$97)&gt;10,IF(AND(ISNUMBER('Test Sample Data'!K67),'Test Sample Data'!K67&lt;$B68, 'Test Sample Data'!K67&gt;0),'Test Sample Data'!K67,$B68),""))</f>
        <v/>
      </c>
      <c r="Z68" s="29" t="str">
        <f>IF('Test Sample Data'!L67="","",IF(SUM('Test Sample Data'!L$2:L$97)&gt;10,IF(AND(ISNUMBER('Test Sample Data'!L67),'Test Sample Data'!L67&lt;$B68, 'Test Sample Data'!L67&gt;0),'Test Sample Data'!L67,$B68),""))</f>
        <v/>
      </c>
      <c r="AA68" s="29" t="str">
        <f>IF('Test Sample Data'!M67="","",IF(SUM('Test Sample Data'!M$2:M$97)&gt;10,IF(AND(ISNUMBER('Test Sample Data'!M67),'Test Sample Data'!M67&lt;$B68, 'Test Sample Data'!M67&gt;0),'Test Sample Data'!M67,$B68),""))</f>
        <v/>
      </c>
      <c r="AB68" s="29" t="str">
        <f>IF('Test Sample Data'!N67="","",IF(SUM('Test Sample Data'!N$2:N$97)&gt;10,IF(AND(ISNUMBER('Test Sample Data'!N67),'Test Sample Data'!N67&lt;$B68, 'Test Sample Data'!N67&gt;0),'Test Sample Data'!N67,$B68),""))</f>
        <v/>
      </c>
      <c r="AC68" s="29" t="str">
        <f>IF('Test Sample Data'!O67="","",IF(SUM('Test Sample Data'!O$2:O$97)&gt;10,IF(AND(ISNUMBER('Test Sample Data'!O67),'Test Sample Data'!O67&lt;$B68, 'Test Sample Data'!O67&gt;0),'Test Sample Data'!O67,$B68),""))</f>
        <v/>
      </c>
      <c r="AE68" s="4" t="s">
        <v>4785</v>
      </c>
      <c r="AF68" s="4">
        <f t="shared" ref="AF68:AF131" si="67">IF(ISNUMBER(D68),D68-VLOOKUP(LEFT($A68,FIND(":",$A68,1))&amp;"copy number",$A$3:$AC$386,4,FALSE),"")</f>
        <v>9</v>
      </c>
      <c r="AG68" s="4">
        <f t="shared" ref="AG68:AG131" si="68">IF(ISNUMBER(E68),E68-VLOOKUP(LEFT($A68,FIND(":",$A68,1))&amp;"copy number",$A$3:$AC$386,5,FALSE),"")</f>
        <v>9</v>
      </c>
      <c r="AH68" s="4" t="str">
        <f t="shared" ref="AH68:AH131" si="69">IF(ISNUMBER(F68),F68-VLOOKUP(LEFT($A68,FIND(":",$A68,1))&amp;"copy number",$A$3:$AC$386,6,FALSE),"")</f>
        <v/>
      </c>
      <c r="AI68" s="4" t="str">
        <f t="shared" ref="AI68:AI131" si="70">IF(ISNUMBER(G68),G68-VLOOKUP(LEFT($A68,FIND(":",$A68,1))&amp;"copy number",$A$3:$AC$386,7,FALSE),"")</f>
        <v/>
      </c>
      <c r="AJ68" s="4" t="str">
        <f t="shared" ref="AJ68:AJ131" si="71">IF(ISNUMBER(H68),H68-VLOOKUP(LEFT($A68,FIND(":",$A68,1))&amp;"copy number",$A$3:$AC$386,8,FALSE),"")</f>
        <v/>
      </c>
      <c r="AK68" s="4" t="str">
        <f t="shared" ref="AK68:AK131" si="72">IF(ISNUMBER(I68),I68-VLOOKUP(LEFT($A68,FIND(":",$A68,1))&amp;"copy number",$A$3:$AC$386,9,FALSE),"")</f>
        <v/>
      </c>
      <c r="AL68" s="4" t="str">
        <f t="shared" ref="AL68:AL131" si="73">IF(ISNUMBER(J68),J68-VLOOKUP(LEFT($A68,FIND(":",$A68,1))&amp;"copy number",$A$3:$AC$386,10,FALSE),"")</f>
        <v/>
      </c>
      <c r="AM68" s="4" t="str">
        <f t="shared" ref="AM68:AM131" si="74">IF(ISNUMBER(K68),K68-VLOOKUP(LEFT($A68,FIND(":",$A68,1))&amp;"copy number",$A$3:$AC$386,11,FALSE),"")</f>
        <v/>
      </c>
      <c r="AN68" s="4" t="str">
        <f t="shared" ref="AN68:AN131" si="75">IF(ISNUMBER(L68),L68-VLOOKUP(LEFT($A68,FIND(":",$A68,1))&amp;"copy number",$A$3:$AC$386,12,FALSE),"")</f>
        <v/>
      </c>
      <c r="AO68" s="4" t="str">
        <f t="shared" ref="AO68:AO131" si="76">IF(ISNUMBER(M68),M68-VLOOKUP(LEFT($A68,FIND(":",$A68,1))&amp;"copy number",$A$3:$AC$386,13,FALSE),"")</f>
        <v/>
      </c>
      <c r="AP68" s="4" t="str">
        <f t="shared" ref="AP68:AP131" si="77">IF(ISNUMBER(N68),N68-VLOOKUP(LEFT($A68,FIND(":",$A68,1))&amp;"copy number",$A$3:$AC$386,14,FALSE),"")</f>
        <v/>
      </c>
      <c r="AQ68" s="4" t="str">
        <f t="shared" ref="AQ68:AQ131" si="78">IF(ISNUMBER(O68),O68-VLOOKUP(LEFT($A68,FIND(":",$A68,1))&amp;"copy number",$A$3:$AC$386,15,FALSE),"")</f>
        <v/>
      </c>
      <c r="AR68" s="4">
        <f t="shared" ref="AR68:AR131" si="79">IFERROR(ROUND(3*STDEV(AF68:AQ68),2),0)</f>
        <v>0</v>
      </c>
      <c r="AS68" s="4">
        <f t="shared" ref="AS68:AS98" si="80">ROUND(AVERAGE(AF68:AQ68),2)</f>
        <v>9</v>
      </c>
      <c r="AU68" s="4" t="s">
        <v>4785</v>
      </c>
      <c r="AV68" s="4">
        <f t="shared" ref="AV68:AV131" si="81">IF(ISNUMBER(R68),R68-VLOOKUP(LEFT($A68,FIND(":",$A68,1))&amp;"copy number",$A$3:$AC$386,18,FALSE),"")</f>
        <v>6.7600000000000016</v>
      </c>
      <c r="AW68" s="4">
        <f t="shared" ref="AW68:AW131" si="82">IF(ISNUMBER(S68),S68-VLOOKUP(LEFT($A68,FIND(":",$A68,1))&amp;"copy number",$A$3:$AC$386,19,FALSE),"")</f>
        <v>9</v>
      </c>
      <c r="AX68" s="4" t="str">
        <f t="shared" ref="AX68:AX131" si="83">IF(ISNUMBER(T68),T68-VLOOKUP(LEFT($A68,FIND(":",$A68,1))&amp;"copy number",$A$3:$AC$386,20,FALSE),"")</f>
        <v/>
      </c>
      <c r="AY68" s="4" t="str">
        <f t="shared" ref="AY68:AY131" si="84">IF(ISNUMBER(U68),U68-VLOOKUP(LEFT($A68,FIND(":",$A68,1))&amp;"copy number",$A$3:$AC$386,21,FALSE),"")</f>
        <v/>
      </c>
      <c r="AZ68" s="4" t="str">
        <f t="shared" ref="AZ68:AZ131" si="85">IF(ISNUMBER(V68),V68-VLOOKUP(LEFT($A68,FIND(":",$A68,1))&amp;"copy number",$A$3:$AC$386,22,FALSE),"")</f>
        <v/>
      </c>
      <c r="BA68" s="4" t="str">
        <f t="shared" ref="BA68:BA131" si="86">IF(ISNUMBER(W68),W68-VLOOKUP(LEFT($A68,FIND(":",$A68,1))&amp;"copy number",$A$3:$AC$386,23,FALSE),"")</f>
        <v/>
      </c>
      <c r="BB68" s="4" t="str">
        <f t="shared" ref="BB68:BB131" si="87">IF(ISNUMBER(X68),X68-VLOOKUP(LEFT($A68,FIND(":",$A68,1))&amp;"copy number",$A$3:$AC$386,24,FALSE),"")</f>
        <v/>
      </c>
      <c r="BC68" s="4" t="str">
        <f t="shared" ref="BC68:BC131" si="88">IF(ISNUMBER(Y68),Y68-VLOOKUP(LEFT($A68,FIND(":",$A68,1))&amp;"copy number",$A$3:$AC$386,25,FALSE),"")</f>
        <v/>
      </c>
      <c r="BD68" s="4" t="str">
        <f t="shared" ref="BD68:BD131" si="89">IF(ISNUMBER(Z68),Z68-VLOOKUP(LEFT($A68,FIND(":",$A68,1))&amp;"copy number",$A$3:$AC$386,26,FALSE),"")</f>
        <v/>
      </c>
      <c r="BE68" s="4" t="str">
        <f t="shared" ref="BE68:BE131" si="90">IF(ISNUMBER(AA68),AA68-VLOOKUP(LEFT($A68,FIND(":",$A68,1))&amp;"copy number",$A$3:$AC$386,27,FALSE),"")</f>
        <v/>
      </c>
      <c r="BF68" s="4" t="str">
        <f t="shared" ref="BF68:BF131" si="91">IF(ISNUMBER(AB68),AB68-VLOOKUP(LEFT($A68,FIND(":",$A68,1))&amp;"copy number",$A$3:$AC$386,28,FALSE),"")</f>
        <v/>
      </c>
      <c r="BG68" s="4" t="str">
        <f t="shared" ref="BG68:BG131" si="92">IF(ISNUMBER(AC68),AC68-VLOOKUP(LEFT($A68,FIND(":",$A68,1))&amp;"copy number",$A$3:$AC$386,29,FALSE),"")</f>
        <v/>
      </c>
      <c r="BI68" s="4" t="s">
        <v>4785</v>
      </c>
      <c r="BJ68" s="4">
        <f t="shared" ref="BJ68:BJ98" si="93">IF(ISNUMBER(R68),IF(R68&gt;=MEDIAN($R68:$AC68),AV68,""),"")</f>
        <v>6.7600000000000016</v>
      </c>
      <c r="BK68" s="4">
        <f t="shared" ref="BK68:BK98" si="94">IF(ISNUMBER(S68),IF(S68&gt;=MEDIAN($R68:$AC68),AW68,""),"")</f>
        <v>9</v>
      </c>
      <c r="BL68" s="4" t="str">
        <f t="shared" ref="BL68:BL98" si="95">IF(ISNUMBER(T68),IF(T68&gt;=MEDIAN($R68:$AC68),AX68,""),"")</f>
        <v/>
      </c>
      <c r="BM68" s="4" t="str">
        <f t="shared" ref="BM68:BM98" si="96">IF(ISNUMBER(U68),IF(U68&gt;=MEDIAN($R68:$AC68),AY68,""),"")</f>
        <v/>
      </c>
      <c r="BN68" s="4" t="str">
        <f t="shared" ref="BN68:BN98" si="97">IF(ISNUMBER(V68),IF(V68&gt;=MEDIAN($R68:$AC68),AZ68,""),"")</f>
        <v/>
      </c>
      <c r="BO68" s="4" t="str">
        <f t="shared" ref="BO68:BO98" si="98">IF(ISNUMBER(W68),IF(W68&gt;=MEDIAN($R68:$AC68),BA68,""),"")</f>
        <v/>
      </c>
      <c r="BP68" s="4" t="str">
        <f t="shared" ref="BP68:BP98" si="99">IF(ISNUMBER(X68),IF(X68&gt;=MEDIAN($R68:$AC68),BB68,""),"")</f>
        <v/>
      </c>
      <c r="BQ68" s="4" t="str">
        <f t="shared" ref="BQ68:BQ98" si="100">IF(ISNUMBER(Y68),IF(Y68&gt;=MEDIAN($R68:$AC68),BC68,""),"")</f>
        <v/>
      </c>
      <c r="BR68" s="4" t="str">
        <f t="shared" ref="BR68:BR98" si="101">IF(ISNUMBER(Z68),IF(Z68&gt;=MEDIAN($R68:$AC68),BD68,""),"")</f>
        <v/>
      </c>
      <c r="BS68" s="4" t="str">
        <f t="shared" ref="BS68:BS98" si="102">IF(ISNUMBER(AA68),IF(AA68&gt;=MEDIAN($R68:$AC68),BE68,""),"")</f>
        <v/>
      </c>
      <c r="BT68" s="4" t="str">
        <f t="shared" ref="BT68:BT98" si="103">IF(ISNUMBER(AB68),IF(AB68&gt;=MEDIAN($R68:$AC68),BF68,""),"")</f>
        <v/>
      </c>
      <c r="BU68" s="4" t="str">
        <f t="shared" ref="BU68:BU98" si="104">IF(ISNUMBER(AC68),IF(AC68&gt;=MEDIAN($R68:$AC68),BG68,""),"")</f>
        <v/>
      </c>
      <c r="BV68" s="4">
        <f t="shared" ref="BV68:BV131" si="105">IFERROR(ROUND(3*STDEV(BJ68:BU68),2),0)</f>
        <v>4.75</v>
      </c>
      <c r="BW68" s="4">
        <f t="shared" ref="BW68:BW98" si="106">ROUND(AVERAGE(BJ68:BU68),2)</f>
        <v>7.88</v>
      </c>
      <c r="BY68" s="4" t="s">
        <v>4785</v>
      </c>
      <c r="BZ68" s="4">
        <f t="shared" ref="BZ68:BZ98" si="107">IF(ISNUMBER(AV68),AV68-$BW68,"")</f>
        <v>-1.1199999999999983</v>
      </c>
      <c r="CA68" s="4">
        <f t="shared" ref="CA68:CA98" si="108">IF(ISNUMBER(AW68),AW68-$BW68,"")</f>
        <v>1.1200000000000001</v>
      </c>
      <c r="CB68" s="4" t="str">
        <f t="shared" ref="CB68:CB98" si="109">IF(ISNUMBER(AX68),AX68-$BW68,"")</f>
        <v/>
      </c>
      <c r="CC68" s="4" t="str">
        <f t="shared" ref="CC68:CC98" si="110">IF(ISNUMBER(AY68),AY68-$BW68,"")</f>
        <v/>
      </c>
      <c r="CD68" s="4" t="str">
        <f t="shared" ref="CD68:CD98" si="111">IF(ISNUMBER(AZ68),AZ68-$BW68,"")</f>
        <v/>
      </c>
      <c r="CE68" s="4" t="str">
        <f t="shared" ref="CE68:CE98" si="112">IF(ISNUMBER(BA68),BA68-$BW68,"")</f>
        <v/>
      </c>
      <c r="CF68" s="4" t="str">
        <f t="shared" ref="CF68:CF98" si="113">IF(ISNUMBER(BB68),BB68-$BW68,"")</f>
        <v/>
      </c>
      <c r="CG68" s="4" t="str">
        <f t="shared" ref="CG68:CG98" si="114">IF(ISNUMBER(BC68),BC68-$BW68,"")</f>
        <v/>
      </c>
      <c r="CH68" s="4" t="str">
        <f t="shared" ref="CH68:CH98" si="115">IF(ISNUMBER(BD68),BD68-$BW68,"")</f>
        <v/>
      </c>
      <c r="CI68" s="4" t="str">
        <f t="shared" ref="CI68:CI98" si="116">IF(ISNUMBER(BE68),BE68-$BW68,"")</f>
        <v/>
      </c>
      <c r="CJ68" s="4" t="str">
        <f t="shared" ref="CJ68:CJ98" si="117">IF(ISNUMBER(BF68),BF68-$BW68,"")</f>
        <v/>
      </c>
      <c r="CK68" s="4" t="str">
        <f t="shared" ref="CK68:CK98" si="118">IF(ISNUMBER(BG68),BG68-$BW68,"")</f>
        <v/>
      </c>
      <c r="CM68" s="4" t="s">
        <v>4785</v>
      </c>
      <c r="CN68" s="4" t="str">
        <f>IF(ISNUMBER(BZ68), IF($BV68&gt;VLOOKUP('Gene Table'!$G$2,'Array Content'!$A$2:$B$3,2,FALSE),IF(BZ68&lt;-$BV68,"mutant","WT"),IF(BZ68&lt;-VLOOKUP('Gene Table'!$G$2,'Array Content'!$A$2:$B$3,2,FALSE),"Mutant","WT")),"")</f>
        <v>WT</v>
      </c>
      <c r="CO68" s="4" t="str">
        <f>IF(ISNUMBER(CA68), IF($BV68&gt;VLOOKUP('Gene Table'!$G$2,'Array Content'!$A$2:$B$3,2,FALSE),IF(CA68&lt;-$BV68,"mutant","WT"),IF(CA68&lt;-VLOOKUP('Gene Table'!$G$2,'Array Content'!$A$2:$B$3,2,FALSE),"Mutant","WT")),"")</f>
        <v>WT</v>
      </c>
      <c r="CP68" s="4" t="str">
        <f>IF(ISNUMBER(CB68), IF($BV68&gt;VLOOKUP('Gene Table'!$G$2,'Array Content'!$A$2:$B$3,2,FALSE),IF(CB68&lt;-$BV68,"mutant","WT"),IF(CB68&lt;-VLOOKUP('Gene Table'!$G$2,'Array Content'!$A$2:$B$3,2,FALSE),"Mutant","WT")),"")</f>
        <v/>
      </c>
      <c r="CQ68" s="4" t="str">
        <f>IF(ISNUMBER(CC68), IF($BV68&gt;VLOOKUP('Gene Table'!$G$2,'Array Content'!$A$2:$B$3,2,FALSE),IF(CC68&lt;-$BV68,"mutant","WT"),IF(CC68&lt;-VLOOKUP('Gene Table'!$G$2,'Array Content'!$A$2:$B$3,2,FALSE),"Mutant","WT")),"")</f>
        <v/>
      </c>
      <c r="CR68" s="4" t="str">
        <f>IF(ISNUMBER(CD68), IF($BV68&gt;VLOOKUP('Gene Table'!$G$2,'Array Content'!$A$2:$B$3,2,FALSE),IF(CD68&lt;-$BV68,"mutant","WT"),IF(CD68&lt;-VLOOKUP('Gene Table'!$G$2,'Array Content'!$A$2:$B$3,2,FALSE),"Mutant","WT")),"")</f>
        <v/>
      </c>
      <c r="CS68" s="4" t="str">
        <f>IF(ISNUMBER(CE68), IF($BV68&gt;VLOOKUP('Gene Table'!$G$2,'Array Content'!$A$2:$B$3,2,FALSE),IF(CE68&lt;-$BV68,"mutant","WT"),IF(CE68&lt;-VLOOKUP('Gene Table'!$G$2,'Array Content'!$A$2:$B$3,2,FALSE),"Mutant","WT")),"")</f>
        <v/>
      </c>
      <c r="CT68" s="4" t="str">
        <f>IF(ISNUMBER(CF68), IF($BV68&gt;VLOOKUP('Gene Table'!$G$2,'Array Content'!$A$2:$B$3,2,FALSE),IF(CF68&lt;-$BV68,"mutant","WT"),IF(CF68&lt;-VLOOKUP('Gene Table'!$G$2,'Array Content'!$A$2:$B$3,2,FALSE),"Mutant","WT")),"")</f>
        <v/>
      </c>
      <c r="CU68" s="4" t="str">
        <f>IF(ISNUMBER(CG68), IF($BV68&gt;VLOOKUP('Gene Table'!$G$2,'Array Content'!$A$2:$B$3,2,FALSE),IF(CG68&lt;-$BV68,"mutant","WT"),IF(CG68&lt;-VLOOKUP('Gene Table'!$G$2,'Array Content'!$A$2:$B$3,2,FALSE),"Mutant","WT")),"")</f>
        <v/>
      </c>
      <c r="CV68" s="4" t="str">
        <f>IF(ISNUMBER(CH68), IF($BV68&gt;VLOOKUP('Gene Table'!$G$2,'Array Content'!$A$2:$B$3,2,FALSE),IF(CH68&lt;-$BV68,"mutant","WT"),IF(CH68&lt;-VLOOKUP('Gene Table'!$G$2,'Array Content'!$A$2:$B$3,2,FALSE),"Mutant","WT")),"")</f>
        <v/>
      </c>
      <c r="CW68" s="4" t="str">
        <f>IF(ISNUMBER(CI68), IF($BV68&gt;VLOOKUP('Gene Table'!$G$2,'Array Content'!$A$2:$B$3,2,FALSE),IF(CI68&lt;-$BV68,"mutant","WT"),IF(CI68&lt;-VLOOKUP('Gene Table'!$G$2,'Array Content'!$A$2:$B$3,2,FALSE),"Mutant","WT")),"")</f>
        <v/>
      </c>
      <c r="CX68" s="4" t="str">
        <f>IF(ISNUMBER(CJ68), IF($BV68&gt;VLOOKUP('Gene Table'!$G$2,'Array Content'!$A$2:$B$3,2,FALSE),IF(CJ68&lt;-$BV68,"mutant","WT"),IF(CJ68&lt;-VLOOKUP('Gene Table'!$G$2,'Array Content'!$A$2:$B$3,2,FALSE),"Mutant","WT")),"")</f>
        <v/>
      </c>
      <c r="CY68" s="4" t="str">
        <f>IF(ISNUMBER(CK68), IF($BV68&gt;VLOOKUP('Gene Table'!$G$2,'Array Content'!$A$2:$B$3,2,FALSE),IF(CK68&lt;-$BV68,"mutant","WT"),IF(CK68&lt;-VLOOKUP('Gene Table'!$G$2,'Array Content'!$A$2:$B$3,2,FALSE),"Mutant","WT")),"")</f>
        <v/>
      </c>
      <c r="DA68" s="4" t="s">
        <v>4785</v>
      </c>
      <c r="DB68" s="4">
        <f t="shared" ref="DB68:DB98" si="119">IF(ISNUMBER(AV68),AV68-$AS68,"")</f>
        <v>-2.2399999999999984</v>
      </c>
      <c r="DC68" s="4">
        <f t="shared" ref="DC68:DC98" si="120">IF(ISNUMBER(AW68),AW68-$AS68,"")</f>
        <v>0</v>
      </c>
      <c r="DD68" s="4" t="str">
        <f t="shared" ref="DD68:DD98" si="121">IF(ISNUMBER(AX68),AX68-$AS68,"")</f>
        <v/>
      </c>
      <c r="DE68" s="4" t="str">
        <f t="shared" ref="DE68:DE98" si="122">IF(ISNUMBER(AY68),AY68-$AS68,"")</f>
        <v/>
      </c>
      <c r="DF68" s="4" t="str">
        <f t="shared" ref="DF68:DF98" si="123">IF(ISNUMBER(AZ68),AZ68-$AS68,"")</f>
        <v/>
      </c>
      <c r="DG68" s="4" t="str">
        <f t="shared" ref="DG68:DG98" si="124">IF(ISNUMBER(BA68),BA68-$AS68,"")</f>
        <v/>
      </c>
      <c r="DH68" s="4" t="str">
        <f t="shared" ref="DH68:DH98" si="125">IF(ISNUMBER(BB68),BB68-$AS68,"")</f>
        <v/>
      </c>
      <c r="DI68" s="4" t="str">
        <f t="shared" ref="DI68:DI98" si="126">IF(ISNUMBER(BC68),BC68-$AS68,"")</f>
        <v/>
      </c>
      <c r="DJ68" s="4" t="str">
        <f t="shared" ref="DJ68:DJ98" si="127">IF(ISNUMBER(BD68),BD68-$AS68,"")</f>
        <v/>
      </c>
      <c r="DK68" s="4" t="str">
        <f t="shared" ref="DK68:DK98" si="128">IF(ISNUMBER(BE68),BE68-$AS68,"")</f>
        <v/>
      </c>
      <c r="DL68" s="4" t="str">
        <f t="shared" ref="DL68:DL98" si="129">IF(ISNUMBER(BF68),BF68-$AS68,"")</f>
        <v/>
      </c>
      <c r="DM68" s="4" t="str">
        <f t="shared" ref="DM68:DM98" si="130">IF(ISNUMBER(BG68),BG68-$AS68,"")</f>
        <v/>
      </c>
      <c r="DO68" s="4" t="s">
        <v>4785</v>
      </c>
      <c r="DP68" s="4" t="str">
        <f>IF(ISNUMBER(DB68), IF($AR68&gt;VLOOKUP('Gene Table'!$G$2,'Array Content'!$A$2:$B$3,2,FALSE),IF(DB68&lt;-$AR68,"mutant","WT"),IF(DB68&lt;-VLOOKUP('Gene Table'!$G$2,'Array Content'!$A$2:$B$3,2,FALSE),"Mutant","WT")),"")</f>
        <v>Mutant</v>
      </c>
      <c r="DQ68" s="4" t="str">
        <f>IF(ISNUMBER(DC68), IF($AR68&gt;VLOOKUP('Gene Table'!$G$2,'Array Content'!$A$2:$B$3,2,FALSE),IF(DC68&lt;-$AR68,"mutant","WT"),IF(DC68&lt;-VLOOKUP('Gene Table'!$G$2,'Array Content'!$A$2:$B$3,2,FALSE),"Mutant","WT")),"")</f>
        <v>WT</v>
      </c>
      <c r="DR68" s="4" t="str">
        <f>IF(ISNUMBER(DD68), IF($AR68&gt;VLOOKUP('Gene Table'!$G$2,'Array Content'!$A$2:$B$3,2,FALSE),IF(DD68&lt;-$AR68,"mutant","WT"),IF(DD68&lt;-VLOOKUP('Gene Table'!$G$2,'Array Content'!$A$2:$B$3,2,FALSE),"Mutant","WT")),"")</f>
        <v/>
      </c>
      <c r="DS68" s="4" t="str">
        <f>IF(ISNUMBER(DE68), IF($AR68&gt;VLOOKUP('Gene Table'!$G$2,'Array Content'!$A$2:$B$3,2,FALSE),IF(DE68&lt;-$AR68,"mutant","WT"),IF(DE68&lt;-VLOOKUP('Gene Table'!$G$2,'Array Content'!$A$2:$B$3,2,FALSE),"Mutant","WT")),"")</f>
        <v/>
      </c>
      <c r="DT68" s="4" t="str">
        <f>IF(ISNUMBER(DF68), IF($AR68&gt;VLOOKUP('Gene Table'!$G$2,'Array Content'!$A$2:$B$3,2,FALSE),IF(DF68&lt;-$AR68,"mutant","WT"),IF(DF68&lt;-VLOOKUP('Gene Table'!$G$2,'Array Content'!$A$2:$B$3,2,FALSE),"Mutant","WT")),"")</f>
        <v/>
      </c>
      <c r="DU68" s="4" t="str">
        <f>IF(ISNUMBER(DG68), IF($AR68&gt;VLOOKUP('Gene Table'!$G$2,'Array Content'!$A$2:$B$3,2,FALSE),IF(DG68&lt;-$AR68,"mutant","WT"),IF(DG68&lt;-VLOOKUP('Gene Table'!$G$2,'Array Content'!$A$2:$B$3,2,FALSE),"Mutant","WT")),"")</f>
        <v/>
      </c>
      <c r="DV68" s="4" t="str">
        <f>IF(ISNUMBER(DH68), IF($AR68&gt;VLOOKUP('Gene Table'!$G$2,'Array Content'!$A$2:$B$3,2,FALSE),IF(DH68&lt;-$AR68,"mutant","WT"),IF(DH68&lt;-VLOOKUP('Gene Table'!$G$2,'Array Content'!$A$2:$B$3,2,FALSE),"Mutant","WT")),"")</f>
        <v/>
      </c>
      <c r="DW68" s="4" t="str">
        <f>IF(ISNUMBER(DI68), IF($AR68&gt;VLOOKUP('Gene Table'!$G$2,'Array Content'!$A$2:$B$3,2,FALSE),IF(DI68&lt;-$AR68,"mutant","WT"),IF(DI68&lt;-VLOOKUP('Gene Table'!$G$2,'Array Content'!$A$2:$B$3,2,FALSE),"Mutant","WT")),"")</f>
        <v/>
      </c>
      <c r="DX68" s="4" t="str">
        <f>IF(ISNUMBER(DJ68), IF($AR68&gt;VLOOKUP('Gene Table'!$G$2,'Array Content'!$A$2:$B$3,2,FALSE),IF(DJ68&lt;-$AR68,"mutant","WT"),IF(DJ68&lt;-VLOOKUP('Gene Table'!$G$2,'Array Content'!$A$2:$B$3,2,FALSE),"Mutant","WT")),"")</f>
        <v/>
      </c>
      <c r="DY68" s="4" t="str">
        <f>IF(ISNUMBER(DK68), IF($AR68&gt;VLOOKUP('Gene Table'!$G$2,'Array Content'!$A$2:$B$3,2,FALSE),IF(DK68&lt;-$AR68,"mutant","WT"),IF(DK68&lt;-VLOOKUP('Gene Table'!$G$2,'Array Content'!$A$2:$B$3,2,FALSE),"Mutant","WT")),"")</f>
        <v/>
      </c>
      <c r="DZ68" s="4" t="str">
        <f>IF(ISNUMBER(DL68), IF($AR68&gt;VLOOKUP('Gene Table'!$G$2,'Array Content'!$A$2:$B$3,2,FALSE),IF(DL68&lt;-$AR68,"mutant","WT"),IF(DL68&lt;-VLOOKUP('Gene Table'!$G$2,'Array Content'!$A$2:$B$3,2,FALSE),"Mutant","WT")),"")</f>
        <v/>
      </c>
      <c r="EA68" s="4" t="str">
        <f>IF(ISNUMBER(DM68), IF($AR68&gt;VLOOKUP('Gene Table'!$G$2,'Array Content'!$A$2:$B$3,2,FALSE),IF(DM68&lt;-$AR68,"mutant","WT"),IF(DM68&lt;-VLOOKUP('Gene Table'!$G$2,'Array Content'!$A$2:$B$3,2,FALSE),"Mutant","WT")),"")</f>
        <v/>
      </c>
      <c r="EC68" s="4" t="s">
        <v>4785</v>
      </c>
      <c r="ED68" s="4" t="str">
        <f>IF('Gene Table'!$D68="copy number",D68,"")</f>
        <v/>
      </c>
      <c r="EE68" s="4" t="str">
        <f>IF('Gene Table'!$D68="copy number",E68,"")</f>
        <v/>
      </c>
      <c r="EF68" s="4" t="str">
        <f>IF('Gene Table'!$D68="copy number",F68,"")</f>
        <v/>
      </c>
      <c r="EG68" s="4" t="str">
        <f>IF('Gene Table'!$D68="copy number",G68,"")</f>
        <v/>
      </c>
      <c r="EH68" s="4" t="str">
        <f>IF('Gene Table'!$D68="copy number",H68,"")</f>
        <v/>
      </c>
      <c r="EI68" s="4" t="str">
        <f>IF('Gene Table'!$D68="copy number",I68,"")</f>
        <v/>
      </c>
      <c r="EJ68" s="4" t="str">
        <f>IF('Gene Table'!$D68="copy number",J68,"")</f>
        <v/>
      </c>
      <c r="EK68" s="4" t="str">
        <f>IF('Gene Table'!$D68="copy number",K68,"")</f>
        <v/>
      </c>
      <c r="EL68" s="4" t="str">
        <f>IF('Gene Table'!$D68="copy number",L68,"")</f>
        <v/>
      </c>
      <c r="EM68" s="4" t="str">
        <f>IF('Gene Table'!$D68="copy number",M68,"")</f>
        <v/>
      </c>
      <c r="EN68" s="4" t="str">
        <f>IF('Gene Table'!$D68="copy number",N68,"")</f>
        <v/>
      </c>
      <c r="EO68" s="4" t="str">
        <f>IF('Gene Table'!$D68="copy number",O68,"")</f>
        <v/>
      </c>
      <c r="EQ68" s="4" t="s">
        <v>4785</v>
      </c>
      <c r="ER68" s="4" t="str">
        <f>IF('Gene Table'!$D68="copy number",R68,"")</f>
        <v/>
      </c>
      <c r="ES68" s="4" t="str">
        <f>IF('Gene Table'!$D68="copy number",S68,"")</f>
        <v/>
      </c>
      <c r="ET68" s="4" t="str">
        <f>IF('Gene Table'!$D68="copy number",T68,"")</f>
        <v/>
      </c>
      <c r="EU68" s="4" t="str">
        <f>IF('Gene Table'!$D68="copy number",U68,"")</f>
        <v/>
      </c>
      <c r="EV68" s="4" t="str">
        <f>IF('Gene Table'!$D68="copy number",V68,"")</f>
        <v/>
      </c>
      <c r="EW68" s="4" t="str">
        <f>IF('Gene Table'!$D68="copy number",W68,"")</f>
        <v/>
      </c>
      <c r="EX68" s="4" t="str">
        <f>IF('Gene Table'!$D68="copy number",X68,"")</f>
        <v/>
      </c>
      <c r="EY68" s="4" t="str">
        <f>IF('Gene Table'!$D68="copy number",Y68,"")</f>
        <v/>
      </c>
      <c r="EZ68" s="4" t="str">
        <f>IF('Gene Table'!$D68="copy number",Z68,"")</f>
        <v/>
      </c>
      <c r="FA68" s="4" t="str">
        <f>IF('Gene Table'!$D68="copy number",AA68,"")</f>
        <v/>
      </c>
      <c r="FB68" s="4" t="str">
        <f>IF('Gene Table'!$D68="copy number",AB68,"")</f>
        <v/>
      </c>
      <c r="FC68" s="4" t="str">
        <f>IF('Gene Table'!$D68="copy number",AC68,"")</f>
        <v/>
      </c>
      <c r="FE68" s="4" t="s">
        <v>4785</v>
      </c>
      <c r="FF68" s="4" t="str">
        <f>IF('Gene Table'!$C68="SMPC",D68,"")</f>
        <v/>
      </c>
      <c r="FG68" s="4" t="str">
        <f>IF('Gene Table'!$C68="SMPC",E68,"")</f>
        <v/>
      </c>
      <c r="FH68" s="4" t="str">
        <f>IF('Gene Table'!$C68="SMPC",F68,"")</f>
        <v/>
      </c>
      <c r="FI68" s="4" t="str">
        <f>IF('Gene Table'!$C68="SMPC",G68,"")</f>
        <v/>
      </c>
      <c r="FJ68" s="4" t="str">
        <f>IF('Gene Table'!$C68="SMPC",H68,"")</f>
        <v/>
      </c>
      <c r="FK68" s="4" t="str">
        <f>IF('Gene Table'!$C68="SMPC",I68,"")</f>
        <v/>
      </c>
      <c r="FL68" s="4" t="str">
        <f>IF('Gene Table'!$C68="SMPC",J68,"")</f>
        <v/>
      </c>
      <c r="FM68" s="4" t="str">
        <f>IF('Gene Table'!$C68="SMPC",K68,"")</f>
        <v/>
      </c>
      <c r="FN68" s="4" t="str">
        <f>IF('Gene Table'!$C68="SMPC",L68,"")</f>
        <v/>
      </c>
      <c r="FO68" s="4" t="str">
        <f>IF('Gene Table'!$C68="SMPC",M68,"")</f>
        <v/>
      </c>
      <c r="FP68" s="4" t="str">
        <f>IF('Gene Table'!$C68="SMPC",N68,"")</f>
        <v/>
      </c>
      <c r="FQ68" s="4" t="str">
        <f>IF('Gene Table'!$C68="SMPC",O68,"")</f>
        <v/>
      </c>
      <c r="FS68" s="4" t="s">
        <v>4785</v>
      </c>
      <c r="FT68" s="4" t="str">
        <f>IF('Gene Table'!$C68="SMPC",R68,"")</f>
        <v/>
      </c>
      <c r="FU68" s="4" t="str">
        <f>IF('Gene Table'!$C68="SMPC",S68,"")</f>
        <v/>
      </c>
      <c r="FV68" s="4" t="str">
        <f>IF('Gene Table'!$C68="SMPC",T68,"")</f>
        <v/>
      </c>
      <c r="FW68" s="4" t="str">
        <f>IF('Gene Table'!$C68="SMPC",U68,"")</f>
        <v/>
      </c>
      <c r="FX68" s="4" t="str">
        <f>IF('Gene Table'!$C68="SMPC",V68,"")</f>
        <v/>
      </c>
      <c r="FY68" s="4" t="str">
        <f>IF('Gene Table'!$C68="SMPC",W68,"")</f>
        <v/>
      </c>
      <c r="FZ68" s="4" t="str">
        <f>IF('Gene Table'!$C68="SMPC",X68,"")</f>
        <v/>
      </c>
      <c r="GA68" s="4" t="str">
        <f>IF('Gene Table'!$C68="SMPC",Y68,"")</f>
        <v/>
      </c>
      <c r="GB68" s="4" t="str">
        <f>IF('Gene Table'!$C68="SMPC",Z68,"")</f>
        <v/>
      </c>
      <c r="GC68" s="4" t="str">
        <f>IF('Gene Table'!$C68="SMPC",AA68,"")</f>
        <v/>
      </c>
      <c r="GD68" s="4" t="str">
        <f>IF('Gene Table'!$C68="SMPC",AB68,"")</f>
        <v/>
      </c>
      <c r="GE68" s="4" t="str">
        <f>IF('Gene Table'!$C68="SMPC",AC68,"")</f>
        <v/>
      </c>
    </row>
    <row r="69" spans="1:187" ht="15" customHeight="1" x14ac:dyDescent="0.25">
      <c r="A69" s="4" t="str">
        <f>'Gene Table'!C69&amp;":"&amp;'Gene Table'!D69</f>
        <v>ATM:c.9022C&gt;T</v>
      </c>
      <c r="B69" s="4">
        <f>IF('Gene Table'!$G$5="NO",IF(ISNUMBER(MATCH('Gene Table'!E69,'Array Content'!$M$2:$M$941,0)),VLOOKUP('Gene Table'!E69,'Array Content'!$M$2:$O$941,2,FALSE),35),IF('Gene Table'!$G$5="YES",IF(ISNUMBER(MATCH('Gene Table'!E69,'Array Content'!$M$2:$M$941,0)),VLOOKUP('Gene Table'!E69,'Array Content'!$M$2:$O$941,3,FALSE),35),"OOPS"))</f>
        <v>36</v>
      </c>
      <c r="C69" s="4" t="s">
        <v>4786</v>
      </c>
      <c r="D69" s="29">
        <f>IF('Control Sample Data'!D68="","",IF(SUM('Control Sample Data'!D$2:D$97)&gt;10,IF(AND(ISNUMBER('Control Sample Data'!D68),'Control Sample Data'!D68&lt;$B69, 'Control Sample Data'!D68&gt;0),'Control Sample Data'!D68,$B69),""))</f>
        <v>35</v>
      </c>
      <c r="E69" s="29">
        <f>IF('Control Sample Data'!E68="","",IF(SUM('Control Sample Data'!E$2:E$97)&gt;10,IF(AND(ISNUMBER('Control Sample Data'!E68),'Control Sample Data'!E68&lt;$B69, 'Control Sample Data'!E68&gt;0),'Control Sample Data'!E68,$B69),""))</f>
        <v>35</v>
      </c>
      <c r="F69" s="29" t="str">
        <f>IF('Control Sample Data'!F68="","",IF(SUM('Control Sample Data'!F$2:F$97)&gt;10,IF(AND(ISNUMBER('Control Sample Data'!F68),'Control Sample Data'!F68&lt;$B69, 'Control Sample Data'!F68&gt;0),'Control Sample Data'!F68,$B69),""))</f>
        <v/>
      </c>
      <c r="G69" s="29" t="str">
        <f>IF('Control Sample Data'!G68="","",IF(SUM('Control Sample Data'!G$2:G$97)&gt;10,IF(AND(ISNUMBER('Control Sample Data'!G68),'Control Sample Data'!G68&lt;$B69, 'Control Sample Data'!G68&gt;0),'Control Sample Data'!G68,$B69),""))</f>
        <v/>
      </c>
      <c r="H69" s="29" t="str">
        <f>IF('Control Sample Data'!H68="","",IF(SUM('Control Sample Data'!H$2:H$97)&gt;10,IF(AND(ISNUMBER('Control Sample Data'!H68),'Control Sample Data'!H68&lt;$B69, 'Control Sample Data'!H68&gt;0),'Control Sample Data'!H68,$B69),""))</f>
        <v/>
      </c>
      <c r="I69" s="29" t="str">
        <f>IF('Control Sample Data'!I68="","",IF(SUM('Control Sample Data'!I$2:I$97)&gt;10,IF(AND(ISNUMBER('Control Sample Data'!I68),'Control Sample Data'!I68&lt;$B69, 'Control Sample Data'!I68&gt;0),'Control Sample Data'!I68,$B69),""))</f>
        <v/>
      </c>
      <c r="J69" s="29" t="str">
        <f>IF('Control Sample Data'!J68="","",IF(SUM('Control Sample Data'!J$2:J$97)&gt;10,IF(AND(ISNUMBER('Control Sample Data'!J68),'Control Sample Data'!J68&lt;$B69, 'Control Sample Data'!J68&gt;0),'Control Sample Data'!J68,$B69),""))</f>
        <v/>
      </c>
      <c r="K69" s="29" t="str">
        <f>IF('Control Sample Data'!K68="","",IF(SUM('Control Sample Data'!K$2:K$97)&gt;10,IF(AND(ISNUMBER('Control Sample Data'!K68),'Control Sample Data'!K68&lt;$B69, 'Control Sample Data'!K68&gt;0),'Control Sample Data'!K68,$B69),""))</f>
        <v/>
      </c>
      <c r="L69" s="29" t="str">
        <f>IF('Control Sample Data'!L68="","",IF(SUM('Control Sample Data'!L$2:L$97)&gt;10,IF(AND(ISNUMBER('Control Sample Data'!L68),'Control Sample Data'!L68&lt;$B69, 'Control Sample Data'!L68&gt;0),'Control Sample Data'!L68,$B69),""))</f>
        <v/>
      </c>
      <c r="M69" s="29" t="str">
        <f>IF('Control Sample Data'!M68="","",IF(SUM('Control Sample Data'!M$2:M$97)&gt;10,IF(AND(ISNUMBER('Control Sample Data'!M68),'Control Sample Data'!M68&lt;$B69, 'Control Sample Data'!M68&gt;0),'Control Sample Data'!M68,$B69),""))</f>
        <v/>
      </c>
      <c r="N69" s="29" t="str">
        <f>IF('Control Sample Data'!N68="","",IF(SUM('Control Sample Data'!N$2:N$97)&gt;10,IF(AND(ISNUMBER('Control Sample Data'!N68),'Control Sample Data'!N68&lt;$B69, 'Control Sample Data'!N68&gt;0),'Control Sample Data'!N68,$B69),""))</f>
        <v/>
      </c>
      <c r="O69" s="29" t="str">
        <f>IF('Control Sample Data'!O68="","",IF(SUM('Control Sample Data'!O$2:O$97)&gt;10,IF(AND(ISNUMBER('Control Sample Data'!O68),'Control Sample Data'!O68&lt;$B69, 'Control Sample Data'!O68&gt;0),'Control Sample Data'!O68,$B69),""))</f>
        <v/>
      </c>
      <c r="Q69" s="4" t="s">
        <v>4786</v>
      </c>
      <c r="R69" s="29">
        <f>IF('Test Sample Data'!D68="","",IF(SUM('Test Sample Data'!D$2:D$97)&gt;10,IF(AND(ISNUMBER('Test Sample Data'!D68),'Test Sample Data'!D68&lt;$B69, 'Test Sample Data'!D68&gt;0),'Test Sample Data'!D68,$B69),""))</f>
        <v>35</v>
      </c>
      <c r="S69" s="29">
        <f>IF('Test Sample Data'!E68="","",IF(SUM('Test Sample Data'!E$2:E$97)&gt;10,IF(AND(ISNUMBER('Test Sample Data'!E68),'Test Sample Data'!E68&lt;$B69, 'Test Sample Data'!E68&gt;0),'Test Sample Data'!E68,$B69),""))</f>
        <v>35</v>
      </c>
      <c r="T69" s="29" t="str">
        <f>IF('Test Sample Data'!F68="","",IF(SUM('Test Sample Data'!F$2:F$97)&gt;10,IF(AND(ISNUMBER('Test Sample Data'!F68),'Test Sample Data'!F68&lt;$B69, 'Test Sample Data'!F68&gt;0),'Test Sample Data'!F68,$B69),""))</f>
        <v/>
      </c>
      <c r="U69" s="29" t="str">
        <f>IF('Test Sample Data'!G68="","",IF(SUM('Test Sample Data'!G$2:G$97)&gt;10,IF(AND(ISNUMBER('Test Sample Data'!G68),'Test Sample Data'!G68&lt;$B69, 'Test Sample Data'!G68&gt;0),'Test Sample Data'!G68,$B69),""))</f>
        <v/>
      </c>
      <c r="V69" s="29" t="str">
        <f>IF('Test Sample Data'!H68="","",IF(SUM('Test Sample Data'!H$2:H$97)&gt;10,IF(AND(ISNUMBER('Test Sample Data'!H68),'Test Sample Data'!H68&lt;$B69, 'Test Sample Data'!H68&gt;0),'Test Sample Data'!H68,$B69),""))</f>
        <v/>
      </c>
      <c r="W69" s="29" t="str">
        <f>IF('Test Sample Data'!I68="","",IF(SUM('Test Sample Data'!I$2:I$97)&gt;10,IF(AND(ISNUMBER('Test Sample Data'!I68),'Test Sample Data'!I68&lt;$B69, 'Test Sample Data'!I68&gt;0),'Test Sample Data'!I68,$B69),""))</f>
        <v/>
      </c>
      <c r="X69" s="29" t="str">
        <f>IF('Test Sample Data'!J68="","",IF(SUM('Test Sample Data'!J$2:J$97)&gt;10,IF(AND(ISNUMBER('Test Sample Data'!J68),'Test Sample Data'!J68&lt;$B69, 'Test Sample Data'!J68&gt;0),'Test Sample Data'!J68,$B69),""))</f>
        <v/>
      </c>
      <c r="Y69" s="29" t="str">
        <f>IF('Test Sample Data'!K68="","",IF(SUM('Test Sample Data'!K$2:K$97)&gt;10,IF(AND(ISNUMBER('Test Sample Data'!K68),'Test Sample Data'!K68&lt;$B69, 'Test Sample Data'!K68&gt;0),'Test Sample Data'!K68,$B69),""))</f>
        <v/>
      </c>
      <c r="Z69" s="29" t="str">
        <f>IF('Test Sample Data'!L68="","",IF(SUM('Test Sample Data'!L$2:L$97)&gt;10,IF(AND(ISNUMBER('Test Sample Data'!L68),'Test Sample Data'!L68&lt;$B69, 'Test Sample Data'!L68&gt;0),'Test Sample Data'!L68,$B69),""))</f>
        <v/>
      </c>
      <c r="AA69" s="29" t="str">
        <f>IF('Test Sample Data'!M68="","",IF(SUM('Test Sample Data'!M$2:M$97)&gt;10,IF(AND(ISNUMBER('Test Sample Data'!M68),'Test Sample Data'!M68&lt;$B69, 'Test Sample Data'!M68&gt;0),'Test Sample Data'!M68,$B69),""))</f>
        <v/>
      </c>
      <c r="AB69" s="29" t="str">
        <f>IF('Test Sample Data'!N68="","",IF(SUM('Test Sample Data'!N$2:N$97)&gt;10,IF(AND(ISNUMBER('Test Sample Data'!N68),'Test Sample Data'!N68&lt;$B69, 'Test Sample Data'!N68&gt;0),'Test Sample Data'!N68,$B69),""))</f>
        <v/>
      </c>
      <c r="AC69" s="29" t="str">
        <f>IF('Test Sample Data'!O68="","",IF(SUM('Test Sample Data'!O$2:O$97)&gt;10,IF(AND(ISNUMBER('Test Sample Data'!O68),'Test Sample Data'!O68&lt;$B69, 'Test Sample Data'!O68&gt;0),'Test Sample Data'!O68,$B69),""))</f>
        <v/>
      </c>
      <c r="AE69" s="4" t="s">
        <v>4786</v>
      </c>
      <c r="AF69" s="4">
        <f t="shared" si="67"/>
        <v>9</v>
      </c>
      <c r="AG69" s="4">
        <f t="shared" si="68"/>
        <v>9</v>
      </c>
      <c r="AH69" s="4" t="str">
        <f t="shared" si="69"/>
        <v/>
      </c>
      <c r="AI69" s="4" t="str">
        <f t="shared" si="70"/>
        <v/>
      </c>
      <c r="AJ69" s="4" t="str">
        <f t="shared" si="71"/>
        <v/>
      </c>
      <c r="AK69" s="4" t="str">
        <f t="shared" si="72"/>
        <v/>
      </c>
      <c r="AL69" s="4" t="str">
        <f t="shared" si="73"/>
        <v/>
      </c>
      <c r="AM69" s="4" t="str">
        <f t="shared" si="74"/>
        <v/>
      </c>
      <c r="AN69" s="4" t="str">
        <f t="shared" si="75"/>
        <v/>
      </c>
      <c r="AO69" s="4" t="str">
        <f t="shared" si="76"/>
        <v/>
      </c>
      <c r="AP69" s="4" t="str">
        <f t="shared" si="77"/>
        <v/>
      </c>
      <c r="AQ69" s="4" t="str">
        <f t="shared" si="78"/>
        <v/>
      </c>
      <c r="AR69" s="4">
        <f t="shared" si="79"/>
        <v>0</v>
      </c>
      <c r="AS69" s="4">
        <f t="shared" si="80"/>
        <v>9</v>
      </c>
      <c r="AU69" s="4" t="s">
        <v>4786</v>
      </c>
      <c r="AV69" s="4">
        <f t="shared" si="81"/>
        <v>6.7600000000000016</v>
      </c>
      <c r="AW69" s="4">
        <f t="shared" si="82"/>
        <v>9</v>
      </c>
      <c r="AX69" s="4" t="str">
        <f t="shared" si="83"/>
        <v/>
      </c>
      <c r="AY69" s="4" t="str">
        <f t="shared" si="84"/>
        <v/>
      </c>
      <c r="AZ69" s="4" t="str">
        <f t="shared" si="85"/>
        <v/>
      </c>
      <c r="BA69" s="4" t="str">
        <f t="shared" si="86"/>
        <v/>
      </c>
      <c r="BB69" s="4" t="str">
        <f t="shared" si="87"/>
        <v/>
      </c>
      <c r="BC69" s="4" t="str">
        <f t="shared" si="88"/>
        <v/>
      </c>
      <c r="BD69" s="4" t="str">
        <f t="shared" si="89"/>
        <v/>
      </c>
      <c r="BE69" s="4" t="str">
        <f t="shared" si="90"/>
        <v/>
      </c>
      <c r="BF69" s="4" t="str">
        <f t="shared" si="91"/>
        <v/>
      </c>
      <c r="BG69" s="4" t="str">
        <f t="shared" si="92"/>
        <v/>
      </c>
      <c r="BI69" s="4" t="s">
        <v>4786</v>
      </c>
      <c r="BJ69" s="4">
        <f t="shared" si="93"/>
        <v>6.7600000000000016</v>
      </c>
      <c r="BK69" s="4">
        <f t="shared" si="94"/>
        <v>9</v>
      </c>
      <c r="BL69" s="4" t="str">
        <f t="shared" si="95"/>
        <v/>
      </c>
      <c r="BM69" s="4" t="str">
        <f t="shared" si="96"/>
        <v/>
      </c>
      <c r="BN69" s="4" t="str">
        <f t="shared" si="97"/>
        <v/>
      </c>
      <c r="BO69" s="4" t="str">
        <f t="shared" si="98"/>
        <v/>
      </c>
      <c r="BP69" s="4" t="str">
        <f t="shared" si="99"/>
        <v/>
      </c>
      <c r="BQ69" s="4" t="str">
        <f t="shared" si="100"/>
        <v/>
      </c>
      <c r="BR69" s="4" t="str">
        <f t="shared" si="101"/>
        <v/>
      </c>
      <c r="BS69" s="4" t="str">
        <f t="shared" si="102"/>
        <v/>
      </c>
      <c r="BT69" s="4" t="str">
        <f t="shared" si="103"/>
        <v/>
      </c>
      <c r="BU69" s="4" t="str">
        <f t="shared" si="104"/>
        <v/>
      </c>
      <c r="BV69" s="4">
        <f t="shared" si="105"/>
        <v>4.75</v>
      </c>
      <c r="BW69" s="4">
        <f t="shared" si="106"/>
        <v>7.88</v>
      </c>
      <c r="BY69" s="4" t="s">
        <v>4786</v>
      </c>
      <c r="BZ69" s="4">
        <f t="shared" si="107"/>
        <v>-1.1199999999999983</v>
      </c>
      <c r="CA69" s="4">
        <f t="shared" si="108"/>
        <v>1.1200000000000001</v>
      </c>
      <c r="CB69" s="4" t="str">
        <f t="shared" si="109"/>
        <v/>
      </c>
      <c r="CC69" s="4" t="str">
        <f t="shared" si="110"/>
        <v/>
      </c>
      <c r="CD69" s="4" t="str">
        <f t="shared" si="111"/>
        <v/>
      </c>
      <c r="CE69" s="4" t="str">
        <f t="shared" si="112"/>
        <v/>
      </c>
      <c r="CF69" s="4" t="str">
        <f t="shared" si="113"/>
        <v/>
      </c>
      <c r="CG69" s="4" t="str">
        <f t="shared" si="114"/>
        <v/>
      </c>
      <c r="CH69" s="4" t="str">
        <f t="shared" si="115"/>
        <v/>
      </c>
      <c r="CI69" s="4" t="str">
        <f t="shared" si="116"/>
        <v/>
      </c>
      <c r="CJ69" s="4" t="str">
        <f t="shared" si="117"/>
        <v/>
      </c>
      <c r="CK69" s="4" t="str">
        <f t="shared" si="118"/>
        <v/>
      </c>
      <c r="CM69" s="4" t="s">
        <v>4786</v>
      </c>
      <c r="CN69" s="4" t="str">
        <f>IF(ISNUMBER(BZ69), IF($BV69&gt;VLOOKUP('Gene Table'!$G$2,'Array Content'!$A$2:$B$3,2,FALSE),IF(BZ69&lt;-$BV69,"mutant","WT"),IF(BZ69&lt;-VLOOKUP('Gene Table'!$G$2,'Array Content'!$A$2:$B$3,2,FALSE),"Mutant","WT")),"")</f>
        <v>WT</v>
      </c>
      <c r="CO69" s="4" t="str">
        <f>IF(ISNUMBER(CA69), IF($BV69&gt;VLOOKUP('Gene Table'!$G$2,'Array Content'!$A$2:$B$3,2,FALSE),IF(CA69&lt;-$BV69,"mutant","WT"),IF(CA69&lt;-VLOOKUP('Gene Table'!$G$2,'Array Content'!$A$2:$B$3,2,FALSE),"Mutant","WT")),"")</f>
        <v>WT</v>
      </c>
      <c r="CP69" s="4" t="str">
        <f>IF(ISNUMBER(CB69), IF($BV69&gt;VLOOKUP('Gene Table'!$G$2,'Array Content'!$A$2:$B$3,2,FALSE),IF(CB69&lt;-$BV69,"mutant","WT"),IF(CB69&lt;-VLOOKUP('Gene Table'!$G$2,'Array Content'!$A$2:$B$3,2,FALSE),"Mutant","WT")),"")</f>
        <v/>
      </c>
      <c r="CQ69" s="4" t="str">
        <f>IF(ISNUMBER(CC69), IF($BV69&gt;VLOOKUP('Gene Table'!$G$2,'Array Content'!$A$2:$B$3,2,FALSE),IF(CC69&lt;-$BV69,"mutant","WT"),IF(CC69&lt;-VLOOKUP('Gene Table'!$G$2,'Array Content'!$A$2:$B$3,2,FALSE),"Mutant","WT")),"")</f>
        <v/>
      </c>
      <c r="CR69" s="4" t="str">
        <f>IF(ISNUMBER(CD69), IF($BV69&gt;VLOOKUP('Gene Table'!$G$2,'Array Content'!$A$2:$B$3,2,FALSE),IF(CD69&lt;-$BV69,"mutant","WT"),IF(CD69&lt;-VLOOKUP('Gene Table'!$G$2,'Array Content'!$A$2:$B$3,2,FALSE),"Mutant","WT")),"")</f>
        <v/>
      </c>
      <c r="CS69" s="4" t="str">
        <f>IF(ISNUMBER(CE69), IF($BV69&gt;VLOOKUP('Gene Table'!$G$2,'Array Content'!$A$2:$B$3,2,FALSE),IF(CE69&lt;-$BV69,"mutant","WT"),IF(CE69&lt;-VLOOKUP('Gene Table'!$G$2,'Array Content'!$A$2:$B$3,2,FALSE),"Mutant","WT")),"")</f>
        <v/>
      </c>
      <c r="CT69" s="4" t="str">
        <f>IF(ISNUMBER(CF69), IF($BV69&gt;VLOOKUP('Gene Table'!$G$2,'Array Content'!$A$2:$B$3,2,FALSE),IF(CF69&lt;-$BV69,"mutant","WT"),IF(CF69&lt;-VLOOKUP('Gene Table'!$G$2,'Array Content'!$A$2:$B$3,2,FALSE),"Mutant","WT")),"")</f>
        <v/>
      </c>
      <c r="CU69" s="4" t="str">
        <f>IF(ISNUMBER(CG69), IF($BV69&gt;VLOOKUP('Gene Table'!$G$2,'Array Content'!$A$2:$B$3,2,FALSE),IF(CG69&lt;-$BV69,"mutant","WT"),IF(CG69&lt;-VLOOKUP('Gene Table'!$G$2,'Array Content'!$A$2:$B$3,2,FALSE),"Mutant","WT")),"")</f>
        <v/>
      </c>
      <c r="CV69" s="4" t="str">
        <f>IF(ISNUMBER(CH69), IF($BV69&gt;VLOOKUP('Gene Table'!$G$2,'Array Content'!$A$2:$B$3,2,FALSE),IF(CH69&lt;-$BV69,"mutant","WT"),IF(CH69&lt;-VLOOKUP('Gene Table'!$G$2,'Array Content'!$A$2:$B$3,2,FALSE),"Mutant","WT")),"")</f>
        <v/>
      </c>
      <c r="CW69" s="4" t="str">
        <f>IF(ISNUMBER(CI69), IF($BV69&gt;VLOOKUP('Gene Table'!$G$2,'Array Content'!$A$2:$B$3,2,FALSE),IF(CI69&lt;-$BV69,"mutant","WT"),IF(CI69&lt;-VLOOKUP('Gene Table'!$G$2,'Array Content'!$A$2:$B$3,2,FALSE),"Mutant","WT")),"")</f>
        <v/>
      </c>
      <c r="CX69" s="4" t="str">
        <f>IF(ISNUMBER(CJ69), IF($BV69&gt;VLOOKUP('Gene Table'!$G$2,'Array Content'!$A$2:$B$3,2,FALSE),IF(CJ69&lt;-$BV69,"mutant","WT"),IF(CJ69&lt;-VLOOKUP('Gene Table'!$G$2,'Array Content'!$A$2:$B$3,2,FALSE),"Mutant","WT")),"")</f>
        <v/>
      </c>
      <c r="CY69" s="4" t="str">
        <f>IF(ISNUMBER(CK69), IF($BV69&gt;VLOOKUP('Gene Table'!$G$2,'Array Content'!$A$2:$B$3,2,FALSE),IF(CK69&lt;-$BV69,"mutant","WT"),IF(CK69&lt;-VLOOKUP('Gene Table'!$G$2,'Array Content'!$A$2:$B$3,2,FALSE),"Mutant","WT")),"")</f>
        <v/>
      </c>
      <c r="DA69" s="4" t="s">
        <v>4786</v>
      </c>
      <c r="DB69" s="4">
        <f t="shared" si="119"/>
        <v>-2.2399999999999984</v>
      </c>
      <c r="DC69" s="4">
        <f t="shared" si="120"/>
        <v>0</v>
      </c>
      <c r="DD69" s="4" t="str">
        <f t="shared" si="121"/>
        <v/>
      </c>
      <c r="DE69" s="4" t="str">
        <f t="shared" si="122"/>
        <v/>
      </c>
      <c r="DF69" s="4" t="str">
        <f t="shared" si="123"/>
        <v/>
      </c>
      <c r="DG69" s="4" t="str">
        <f t="shared" si="124"/>
        <v/>
      </c>
      <c r="DH69" s="4" t="str">
        <f t="shared" si="125"/>
        <v/>
      </c>
      <c r="DI69" s="4" t="str">
        <f t="shared" si="126"/>
        <v/>
      </c>
      <c r="DJ69" s="4" t="str">
        <f t="shared" si="127"/>
        <v/>
      </c>
      <c r="DK69" s="4" t="str">
        <f t="shared" si="128"/>
        <v/>
      </c>
      <c r="DL69" s="4" t="str">
        <f t="shared" si="129"/>
        <v/>
      </c>
      <c r="DM69" s="4" t="str">
        <f t="shared" si="130"/>
        <v/>
      </c>
      <c r="DO69" s="4" t="s">
        <v>4786</v>
      </c>
      <c r="DP69" s="4" t="str">
        <f>IF(ISNUMBER(DB69), IF($AR69&gt;VLOOKUP('Gene Table'!$G$2,'Array Content'!$A$2:$B$3,2,FALSE),IF(DB69&lt;-$AR69,"mutant","WT"),IF(DB69&lt;-VLOOKUP('Gene Table'!$G$2,'Array Content'!$A$2:$B$3,2,FALSE),"Mutant","WT")),"")</f>
        <v>Mutant</v>
      </c>
      <c r="DQ69" s="4" t="str">
        <f>IF(ISNUMBER(DC69), IF($AR69&gt;VLOOKUP('Gene Table'!$G$2,'Array Content'!$A$2:$B$3,2,FALSE),IF(DC69&lt;-$AR69,"mutant","WT"),IF(DC69&lt;-VLOOKUP('Gene Table'!$G$2,'Array Content'!$A$2:$B$3,2,FALSE),"Mutant","WT")),"")</f>
        <v>WT</v>
      </c>
      <c r="DR69" s="4" t="str">
        <f>IF(ISNUMBER(DD69), IF($AR69&gt;VLOOKUP('Gene Table'!$G$2,'Array Content'!$A$2:$B$3,2,FALSE),IF(DD69&lt;-$AR69,"mutant","WT"),IF(DD69&lt;-VLOOKUP('Gene Table'!$G$2,'Array Content'!$A$2:$B$3,2,FALSE),"Mutant","WT")),"")</f>
        <v/>
      </c>
      <c r="DS69" s="4" t="str">
        <f>IF(ISNUMBER(DE69), IF($AR69&gt;VLOOKUP('Gene Table'!$G$2,'Array Content'!$A$2:$B$3,2,FALSE),IF(DE69&lt;-$AR69,"mutant","WT"),IF(DE69&lt;-VLOOKUP('Gene Table'!$G$2,'Array Content'!$A$2:$B$3,2,FALSE),"Mutant","WT")),"")</f>
        <v/>
      </c>
      <c r="DT69" s="4" t="str">
        <f>IF(ISNUMBER(DF69), IF($AR69&gt;VLOOKUP('Gene Table'!$G$2,'Array Content'!$A$2:$B$3,2,FALSE),IF(DF69&lt;-$AR69,"mutant","WT"),IF(DF69&lt;-VLOOKUP('Gene Table'!$G$2,'Array Content'!$A$2:$B$3,2,FALSE),"Mutant","WT")),"")</f>
        <v/>
      </c>
      <c r="DU69" s="4" t="str">
        <f>IF(ISNUMBER(DG69), IF($AR69&gt;VLOOKUP('Gene Table'!$G$2,'Array Content'!$A$2:$B$3,2,FALSE),IF(DG69&lt;-$AR69,"mutant","WT"),IF(DG69&lt;-VLOOKUP('Gene Table'!$G$2,'Array Content'!$A$2:$B$3,2,FALSE),"Mutant","WT")),"")</f>
        <v/>
      </c>
      <c r="DV69" s="4" t="str">
        <f>IF(ISNUMBER(DH69), IF($AR69&gt;VLOOKUP('Gene Table'!$G$2,'Array Content'!$A$2:$B$3,2,FALSE),IF(DH69&lt;-$AR69,"mutant","WT"),IF(DH69&lt;-VLOOKUP('Gene Table'!$G$2,'Array Content'!$A$2:$B$3,2,FALSE),"Mutant","WT")),"")</f>
        <v/>
      </c>
      <c r="DW69" s="4" t="str">
        <f>IF(ISNUMBER(DI69), IF($AR69&gt;VLOOKUP('Gene Table'!$G$2,'Array Content'!$A$2:$B$3,2,FALSE),IF(DI69&lt;-$AR69,"mutant","WT"),IF(DI69&lt;-VLOOKUP('Gene Table'!$G$2,'Array Content'!$A$2:$B$3,2,FALSE),"Mutant","WT")),"")</f>
        <v/>
      </c>
      <c r="DX69" s="4" t="str">
        <f>IF(ISNUMBER(DJ69), IF($AR69&gt;VLOOKUP('Gene Table'!$G$2,'Array Content'!$A$2:$B$3,2,FALSE),IF(DJ69&lt;-$AR69,"mutant","WT"),IF(DJ69&lt;-VLOOKUP('Gene Table'!$G$2,'Array Content'!$A$2:$B$3,2,FALSE),"Mutant","WT")),"")</f>
        <v/>
      </c>
      <c r="DY69" s="4" t="str">
        <f>IF(ISNUMBER(DK69), IF($AR69&gt;VLOOKUP('Gene Table'!$G$2,'Array Content'!$A$2:$B$3,2,FALSE),IF(DK69&lt;-$AR69,"mutant","WT"),IF(DK69&lt;-VLOOKUP('Gene Table'!$G$2,'Array Content'!$A$2:$B$3,2,FALSE),"Mutant","WT")),"")</f>
        <v/>
      </c>
      <c r="DZ69" s="4" t="str">
        <f>IF(ISNUMBER(DL69), IF($AR69&gt;VLOOKUP('Gene Table'!$G$2,'Array Content'!$A$2:$B$3,2,FALSE),IF(DL69&lt;-$AR69,"mutant","WT"),IF(DL69&lt;-VLOOKUP('Gene Table'!$G$2,'Array Content'!$A$2:$B$3,2,FALSE),"Mutant","WT")),"")</f>
        <v/>
      </c>
      <c r="EA69" s="4" t="str">
        <f>IF(ISNUMBER(DM69), IF($AR69&gt;VLOOKUP('Gene Table'!$G$2,'Array Content'!$A$2:$B$3,2,FALSE),IF(DM69&lt;-$AR69,"mutant","WT"),IF(DM69&lt;-VLOOKUP('Gene Table'!$G$2,'Array Content'!$A$2:$B$3,2,FALSE),"Mutant","WT")),"")</f>
        <v/>
      </c>
      <c r="EC69" s="4" t="s">
        <v>4786</v>
      </c>
      <c r="ED69" s="4" t="str">
        <f>IF('Gene Table'!$D69="copy number",D69,"")</f>
        <v/>
      </c>
      <c r="EE69" s="4" t="str">
        <f>IF('Gene Table'!$D69="copy number",E69,"")</f>
        <v/>
      </c>
      <c r="EF69" s="4" t="str">
        <f>IF('Gene Table'!$D69="copy number",F69,"")</f>
        <v/>
      </c>
      <c r="EG69" s="4" t="str">
        <f>IF('Gene Table'!$D69="copy number",G69,"")</f>
        <v/>
      </c>
      <c r="EH69" s="4" t="str">
        <f>IF('Gene Table'!$D69="copy number",H69,"")</f>
        <v/>
      </c>
      <c r="EI69" s="4" t="str">
        <f>IF('Gene Table'!$D69="copy number",I69,"")</f>
        <v/>
      </c>
      <c r="EJ69" s="4" t="str">
        <f>IF('Gene Table'!$D69="copy number",J69,"")</f>
        <v/>
      </c>
      <c r="EK69" s="4" t="str">
        <f>IF('Gene Table'!$D69="copy number",K69,"")</f>
        <v/>
      </c>
      <c r="EL69" s="4" t="str">
        <f>IF('Gene Table'!$D69="copy number",L69,"")</f>
        <v/>
      </c>
      <c r="EM69" s="4" t="str">
        <f>IF('Gene Table'!$D69="copy number",M69,"")</f>
        <v/>
      </c>
      <c r="EN69" s="4" t="str">
        <f>IF('Gene Table'!$D69="copy number",N69,"")</f>
        <v/>
      </c>
      <c r="EO69" s="4" t="str">
        <f>IF('Gene Table'!$D69="copy number",O69,"")</f>
        <v/>
      </c>
      <c r="EQ69" s="4" t="s">
        <v>4786</v>
      </c>
      <c r="ER69" s="4" t="str">
        <f>IF('Gene Table'!$D69="copy number",R69,"")</f>
        <v/>
      </c>
      <c r="ES69" s="4" t="str">
        <f>IF('Gene Table'!$D69="copy number",S69,"")</f>
        <v/>
      </c>
      <c r="ET69" s="4" t="str">
        <f>IF('Gene Table'!$D69="copy number",T69,"")</f>
        <v/>
      </c>
      <c r="EU69" s="4" t="str">
        <f>IF('Gene Table'!$D69="copy number",U69,"")</f>
        <v/>
      </c>
      <c r="EV69" s="4" t="str">
        <f>IF('Gene Table'!$D69="copy number",V69,"")</f>
        <v/>
      </c>
      <c r="EW69" s="4" t="str">
        <f>IF('Gene Table'!$D69="copy number",W69,"")</f>
        <v/>
      </c>
      <c r="EX69" s="4" t="str">
        <f>IF('Gene Table'!$D69="copy number",X69,"")</f>
        <v/>
      </c>
      <c r="EY69" s="4" t="str">
        <f>IF('Gene Table'!$D69="copy number",Y69,"")</f>
        <v/>
      </c>
      <c r="EZ69" s="4" t="str">
        <f>IF('Gene Table'!$D69="copy number",Z69,"")</f>
        <v/>
      </c>
      <c r="FA69" s="4" t="str">
        <f>IF('Gene Table'!$D69="copy number",AA69,"")</f>
        <v/>
      </c>
      <c r="FB69" s="4" t="str">
        <f>IF('Gene Table'!$D69="copy number",AB69,"")</f>
        <v/>
      </c>
      <c r="FC69" s="4" t="str">
        <f>IF('Gene Table'!$D69="copy number",AC69,"")</f>
        <v/>
      </c>
      <c r="FE69" s="4" t="s">
        <v>4786</v>
      </c>
      <c r="FF69" s="4" t="str">
        <f>IF('Gene Table'!$C69="SMPC",D69,"")</f>
        <v/>
      </c>
      <c r="FG69" s="4" t="str">
        <f>IF('Gene Table'!$C69="SMPC",E69,"")</f>
        <v/>
      </c>
      <c r="FH69" s="4" t="str">
        <f>IF('Gene Table'!$C69="SMPC",F69,"")</f>
        <v/>
      </c>
      <c r="FI69" s="4" t="str">
        <f>IF('Gene Table'!$C69="SMPC",G69,"")</f>
        <v/>
      </c>
      <c r="FJ69" s="4" t="str">
        <f>IF('Gene Table'!$C69="SMPC",H69,"")</f>
        <v/>
      </c>
      <c r="FK69" s="4" t="str">
        <f>IF('Gene Table'!$C69="SMPC",I69,"")</f>
        <v/>
      </c>
      <c r="FL69" s="4" t="str">
        <f>IF('Gene Table'!$C69="SMPC",J69,"")</f>
        <v/>
      </c>
      <c r="FM69" s="4" t="str">
        <f>IF('Gene Table'!$C69="SMPC",K69,"")</f>
        <v/>
      </c>
      <c r="FN69" s="4" t="str">
        <f>IF('Gene Table'!$C69="SMPC",L69,"")</f>
        <v/>
      </c>
      <c r="FO69" s="4" t="str">
        <f>IF('Gene Table'!$C69="SMPC",M69,"")</f>
        <v/>
      </c>
      <c r="FP69" s="4" t="str">
        <f>IF('Gene Table'!$C69="SMPC",N69,"")</f>
        <v/>
      </c>
      <c r="FQ69" s="4" t="str">
        <f>IF('Gene Table'!$C69="SMPC",O69,"")</f>
        <v/>
      </c>
      <c r="FS69" s="4" t="s">
        <v>4786</v>
      </c>
      <c r="FT69" s="4" t="str">
        <f>IF('Gene Table'!$C69="SMPC",R69,"")</f>
        <v/>
      </c>
      <c r="FU69" s="4" t="str">
        <f>IF('Gene Table'!$C69="SMPC",S69,"")</f>
        <v/>
      </c>
      <c r="FV69" s="4" t="str">
        <f>IF('Gene Table'!$C69="SMPC",T69,"")</f>
        <v/>
      </c>
      <c r="FW69" s="4" t="str">
        <f>IF('Gene Table'!$C69="SMPC",U69,"")</f>
        <v/>
      </c>
      <c r="FX69" s="4" t="str">
        <f>IF('Gene Table'!$C69="SMPC",V69,"")</f>
        <v/>
      </c>
      <c r="FY69" s="4" t="str">
        <f>IF('Gene Table'!$C69="SMPC",W69,"")</f>
        <v/>
      </c>
      <c r="FZ69" s="4" t="str">
        <f>IF('Gene Table'!$C69="SMPC",X69,"")</f>
        <v/>
      </c>
      <c r="GA69" s="4" t="str">
        <f>IF('Gene Table'!$C69="SMPC",Y69,"")</f>
        <v/>
      </c>
      <c r="GB69" s="4" t="str">
        <f>IF('Gene Table'!$C69="SMPC",Z69,"")</f>
        <v/>
      </c>
      <c r="GC69" s="4" t="str">
        <f>IF('Gene Table'!$C69="SMPC",AA69,"")</f>
        <v/>
      </c>
      <c r="GD69" s="4" t="str">
        <f>IF('Gene Table'!$C69="SMPC",AB69,"")</f>
        <v/>
      </c>
      <c r="GE69" s="4" t="str">
        <f>IF('Gene Table'!$C69="SMPC",AC69,"")</f>
        <v/>
      </c>
    </row>
    <row r="70" spans="1:187" ht="15" customHeight="1" x14ac:dyDescent="0.25">
      <c r="A70" s="4" t="str">
        <f>'Gene Table'!C70&amp;":"&amp;'Gene Table'!D70</f>
        <v>ATM:c.9023G&gt;A</v>
      </c>
      <c r="B70" s="4">
        <f>IF('Gene Table'!$G$5="NO",IF(ISNUMBER(MATCH('Gene Table'!E70,'Array Content'!$M$2:$M$941,0)),VLOOKUP('Gene Table'!E70,'Array Content'!$M$2:$O$941,2,FALSE),35),IF('Gene Table'!$G$5="YES",IF(ISNUMBER(MATCH('Gene Table'!E70,'Array Content'!$M$2:$M$941,0)),VLOOKUP('Gene Table'!E70,'Array Content'!$M$2:$O$941,3,FALSE),35),"OOPS"))</f>
        <v>37</v>
      </c>
      <c r="C70" s="4" t="s">
        <v>4787</v>
      </c>
      <c r="D70" s="29">
        <f>IF('Control Sample Data'!D69="","",IF(SUM('Control Sample Data'!D$2:D$97)&gt;10,IF(AND(ISNUMBER('Control Sample Data'!D69),'Control Sample Data'!D69&lt;$B70, 'Control Sample Data'!D69&gt;0),'Control Sample Data'!D69,$B70),""))</f>
        <v>35</v>
      </c>
      <c r="E70" s="29">
        <f>IF('Control Sample Data'!E69="","",IF(SUM('Control Sample Data'!E$2:E$97)&gt;10,IF(AND(ISNUMBER('Control Sample Data'!E69),'Control Sample Data'!E69&lt;$B70, 'Control Sample Data'!E69&gt;0),'Control Sample Data'!E69,$B70),""))</f>
        <v>35</v>
      </c>
      <c r="F70" s="29" t="str">
        <f>IF('Control Sample Data'!F69="","",IF(SUM('Control Sample Data'!F$2:F$97)&gt;10,IF(AND(ISNUMBER('Control Sample Data'!F69),'Control Sample Data'!F69&lt;$B70, 'Control Sample Data'!F69&gt;0),'Control Sample Data'!F69,$B70),""))</f>
        <v/>
      </c>
      <c r="G70" s="29" t="str">
        <f>IF('Control Sample Data'!G69="","",IF(SUM('Control Sample Data'!G$2:G$97)&gt;10,IF(AND(ISNUMBER('Control Sample Data'!G69),'Control Sample Data'!G69&lt;$B70, 'Control Sample Data'!G69&gt;0),'Control Sample Data'!G69,$B70),""))</f>
        <v/>
      </c>
      <c r="H70" s="29" t="str">
        <f>IF('Control Sample Data'!H69="","",IF(SUM('Control Sample Data'!H$2:H$97)&gt;10,IF(AND(ISNUMBER('Control Sample Data'!H69),'Control Sample Data'!H69&lt;$B70, 'Control Sample Data'!H69&gt;0),'Control Sample Data'!H69,$B70),""))</f>
        <v/>
      </c>
      <c r="I70" s="29" t="str">
        <f>IF('Control Sample Data'!I69="","",IF(SUM('Control Sample Data'!I$2:I$97)&gt;10,IF(AND(ISNUMBER('Control Sample Data'!I69),'Control Sample Data'!I69&lt;$B70, 'Control Sample Data'!I69&gt;0),'Control Sample Data'!I69,$B70),""))</f>
        <v/>
      </c>
      <c r="J70" s="29" t="str">
        <f>IF('Control Sample Data'!J69="","",IF(SUM('Control Sample Data'!J$2:J$97)&gt;10,IF(AND(ISNUMBER('Control Sample Data'!J69),'Control Sample Data'!J69&lt;$B70, 'Control Sample Data'!J69&gt;0),'Control Sample Data'!J69,$B70),""))</f>
        <v/>
      </c>
      <c r="K70" s="29" t="str">
        <f>IF('Control Sample Data'!K69="","",IF(SUM('Control Sample Data'!K$2:K$97)&gt;10,IF(AND(ISNUMBER('Control Sample Data'!K69),'Control Sample Data'!K69&lt;$B70, 'Control Sample Data'!K69&gt;0),'Control Sample Data'!K69,$B70),""))</f>
        <v/>
      </c>
      <c r="L70" s="29" t="str">
        <f>IF('Control Sample Data'!L69="","",IF(SUM('Control Sample Data'!L$2:L$97)&gt;10,IF(AND(ISNUMBER('Control Sample Data'!L69),'Control Sample Data'!L69&lt;$B70, 'Control Sample Data'!L69&gt;0),'Control Sample Data'!L69,$B70),""))</f>
        <v/>
      </c>
      <c r="M70" s="29" t="str">
        <f>IF('Control Sample Data'!M69="","",IF(SUM('Control Sample Data'!M$2:M$97)&gt;10,IF(AND(ISNUMBER('Control Sample Data'!M69),'Control Sample Data'!M69&lt;$B70, 'Control Sample Data'!M69&gt;0),'Control Sample Data'!M69,$B70),""))</f>
        <v/>
      </c>
      <c r="N70" s="29" t="str">
        <f>IF('Control Sample Data'!N69="","",IF(SUM('Control Sample Data'!N$2:N$97)&gt;10,IF(AND(ISNUMBER('Control Sample Data'!N69),'Control Sample Data'!N69&lt;$B70, 'Control Sample Data'!N69&gt;0),'Control Sample Data'!N69,$B70),""))</f>
        <v/>
      </c>
      <c r="O70" s="29" t="str">
        <f>IF('Control Sample Data'!O69="","",IF(SUM('Control Sample Data'!O$2:O$97)&gt;10,IF(AND(ISNUMBER('Control Sample Data'!O69),'Control Sample Data'!O69&lt;$B70, 'Control Sample Data'!O69&gt;0),'Control Sample Data'!O69,$B70),""))</f>
        <v/>
      </c>
      <c r="Q70" s="4" t="s">
        <v>4787</v>
      </c>
      <c r="R70" s="29">
        <f>IF('Test Sample Data'!D69="","",IF(SUM('Test Sample Data'!D$2:D$97)&gt;10,IF(AND(ISNUMBER('Test Sample Data'!D69),'Test Sample Data'!D69&lt;$B70, 'Test Sample Data'!D69&gt;0),'Test Sample Data'!D69,$B70),""))</f>
        <v>32.31</v>
      </c>
      <c r="S70" s="29">
        <f>IF('Test Sample Data'!E69="","",IF(SUM('Test Sample Data'!E$2:E$97)&gt;10,IF(AND(ISNUMBER('Test Sample Data'!E69),'Test Sample Data'!E69&lt;$B70, 'Test Sample Data'!E69&gt;0),'Test Sample Data'!E69,$B70),""))</f>
        <v>35</v>
      </c>
      <c r="T70" s="29" t="str">
        <f>IF('Test Sample Data'!F69="","",IF(SUM('Test Sample Data'!F$2:F$97)&gt;10,IF(AND(ISNUMBER('Test Sample Data'!F69),'Test Sample Data'!F69&lt;$B70, 'Test Sample Data'!F69&gt;0),'Test Sample Data'!F69,$B70),""))</f>
        <v/>
      </c>
      <c r="U70" s="29" t="str">
        <f>IF('Test Sample Data'!G69="","",IF(SUM('Test Sample Data'!G$2:G$97)&gt;10,IF(AND(ISNUMBER('Test Sample Data'!G69),'Test Sample Data'!G69&lt;$B70, 'Test Sample Data'!G69&gt;0),'Test Sample Data'!G69,$B70),""))</f>
        <v/>
      </c>
      <c r="V70" s="29" t="str">
        <f>IF('Test Sample Data'!H69="","",IF(SUM('Test Sample Data'!H$2:H$97)&gt;10,IF(AND(ISNUMBER('Test Sample Data'!H69),'Test Sample Data'!H69&lt;$B70, 'Test Sample Data'!H69&gt;0),'Test Sample Data'!H69,$B70),""))</f>
        <v/>
      </c>
      <c r="W70" s="29" t="str">
        <f>IF('Test Sample Data'!I69="","",IF(SUM('Test Sample Data'!I$2:I$97)&gt;10,IF(AND(ISNUMBER('Test Sample Data'!I69),'Test Sample Data'!I69&lt;$B70, 'Test Sample Data'!I69&gt;0),'Test Sample Data'!I69,$B70),""))</f>
        <v/>
      </c>
      <c r="X70" s="29" t="str">
        <f>IF('Test Sample Data'!J69="","",IF(SUM('Test Sample Data'!J$2:J$97)&gt;10,IF(AND(ISNUMBER('Test Sample Data'!J69),'Test Sample Data'!J69&lt;$B70, 'Test Sample Data'!J69&gt;0),'Test Sample Data'!J69,$B70),""))</f>
        <v/>
      </c>
      <c r="Y70" s="29" t="str">
        <f>IF('Test Sample Data'!K69="","",IF(SUM('Test Sample Data'!K$2:K$97)&gt;10,IF(AND(ISNUMBER('Test Sample Data'!K69),'Test Sample Data'!K69&lt;$B70, 'Test Sample Data'!K69&gt;0),'Test Sample Data'!K69,$B70),""))</f>
        <v/>
      </c>
      <c r="Z70" s="29" t="str">
        <f>IF('Test Sample Data'!L69="","",IF(SUM('Test Sample Data'!L$2:L$97)&gt;10,IF(AND(ISNUMBER('Test Sample Data'!L69),'Test Sample Data'!L69&lt;$B70, 'Test Sample Data'!L69&gt;0),'Test Sample Data'!L69,$B70),""))</f>
        <v/>
      </c>
      <c r="AA70" s="29" t="str">
        <f>IF('Test Sample Data'!M69="","",IF(SUM('Test Sample Data'!M$2:M$97)&gt;10,IF(AND(ISNUMBER('Test Sample Data'!M69),'Test Sample Data'!M69&lt;$B70, 'Test Sample Data'!M69&gt;0),'Test Sample Data'!M69,$B70),""))</f>
        <v/>
      </c>
      <c r="AB70" s="29" t="str">
        <f>IF('Test Sample Data'!N69="","",IF(SUM('Test Sample Data'!N$2:N$97)&gt;10,IF(AND(ISNUMBER('Test Sample Data'!N69),'Test Sample Data'!N69&lt;$B70, 'Test Sample Data'!N69&gt;0),'Test Sample Data'!N69,$B70),""))</f>
        <v/>
      </c>
      <c r="AC70" s="29" t="str">
        <f>IF('Test Sample Data'!O69="","",IF(SUM('Test Sample Data'!O$2:O$97)&gt;10,IF(AND(ISNUMBER('Test Sample Data'!O69),'Test Sample Data'!O69&lt;$B70, 'Test Sample Data'!O69&gt;0),'Test Sample Data'!O69,$B70),""))</f>
        <v/>
      </c>
      <c r="AE70" s="4" t="s">
        <v>4787</v>
      </c>
      <c r="AF70" s="4">
        <f t="shared" si="67"/>
        <v>9</v>
      </c>
      <c r="AG70" s="4">
        <f t="shared" si="68"/>
        <v>9</v>
      </c>
      <c r="AH70" s="4" t="str">
        <f t="shared" si="69"/>
        <v/>
      </c>
      <c r="AI70" s="4" t="str">
        <f t="shared" si="70"/>
        <v/>
      </c>
      <c r="AJ70" s="4" t="str">
        <f t="shared" si="71"/>
        <v/>
      </c>
      <c r="AK70" s="4" t="str">
        <f t="shared" si="72"/>
        <v/>
      </c>
      <c r="AL70" s="4" t="str">
        <f t="shared" si="73"/>
        <v/>
      </c>
      <c r="AM70" s="4" t="str">
        <f t="shared" si="74"/>
        <v/>
      </c>
      <c r="AN70" s="4" t="str">
        <f t="shared" si="75"/>
        <v/>
      </c>
      <c r="AO70" s="4" t="str">
        <f t="shared" si="76"/>
        <v/>
      </c>
      <c r="AP70" s="4" t="str">
        <f t="shared" si="77"/>
        <v/>
      </c>
      <c r="AQ70" s="4" t="str">
        <f t="shared" si="78"/>
        <v/>
      </c>
      <c r="AR70" s="4">
        <f t="shared" si="79"/>
        <v>0</v>
      </c>
      <c r="AS70" s="4">
        <f t="shared" si="80"/>
        <v>9</v>
      </c>
      <c r="AU70" s="4" t="s">
        <v>4787</v>
      </c>
      <c r="AV70" s="4">
        <f t="shared" si="81"/>
        <v>4.0700000000000038</v>
      </c>
      <c r="AW70" s="4">
        <f t="shared" si="82"/>
        <v>9</v>
      </c>
      <c r="AX70" s="4" t="str">
        <f t="shared" si="83"/>
        <v/>
      </c>
      <c r="AY70" s="4" t="str">
        <f t="shared" si="84"/>
        <v/>
      </c>
      <c r="AZ70" s="4" t="str">
        <f t="shared" si="85"/>
        <v/>
      </c>
      <c r="BA70" s="4" t="str">
        <f t="shared" si="86"/>
        <v/>
      </c>
      <c r="BB70" s="4" t="str">
        <f t="shared" si="87"/>
        <v/>
      </c>
      <c r="BC70" s="4" t="str">
        <f t="shared" si="88"/>
        <v/>
      </c>
      <c r="BD70" s="4" t="str">
        <f t="shared" si="89"/>
        <v/>
      </c>
      <c r="BE70" s="4" t="str">
        <f t="shared" si="90"/>
        <v/>
      </c>
      <c r="BF70" s="4" t="str">
        <f t="shared" si="91"/>
        <v/>
      </c>
      <c r="BG70" s="4" t="str">
        <f t="shared" si="92"/>
        <v/>
      </c>
      <c r="BI70" s="4" t="s">
        <v>4787</v>
      </c>
      <c r="BJ70" s="4" t="str">
        <f t="shared" si="93"/>
        <v/>
      </c>
      <c r="BK70" s="4">
        <f t="shared" si="94"/>
        <v>9</v>
      </c>
      <c r="BL70" s="4" t="str">
        <f t="shared" si="95"/>
        <v/>
      </c>
      <c r="BM70" s="4" t="str">
        <f t="shared" si="96"/>
        <v/>
      </c>
      <c r="BN70" s="4" t="str">
        <f t="shared" si="97"/>
        <v/>
      </c>
      <c r="BO70" s="4" t="str">
        <f t="shared" si="98"/>
        <v/>
      </c>
      <c r="BP70" s="4" t="str">
        <f t="shared" si="99"/>
        <v/>
      </c>
      <c r="BQ70" s="4" t="str">
        <f t="shared" si="100"/>
        <v/>
      </c>
      <c r="BR70" s="4" t="str">
        <f t="shared" si="101"/>
        <v/>
      </c>
      <c r="BS70" s="4" t="str">
        <f t="shared" si="102"/>
        <v/>
      </c>
      <c r="BT70" s="4" t="str">
        <f t="shared" si="103"/>
        <v/>
      </c>
      <c r="BU70" s="4" t="str">
        <f t="shared" si="104"/>
        <v/>
      </c>
      <c r="BV70" s="4">
        <f t="shared" si="105"/>
        <v>0</v>
      </c>
      <c r="BW70" s="4">
        <f t="shared" si="106"/>
        <v>9</v>
      </c>
      <c r="BY70" s="4" t="s">
        <v>4787</v>
      </c>
      <c r="BZ70" s="4">
        <f t="shared" si="107"/>
        <v>-4.9299999999999962</v>
      </c>
      <c r="CA70" s="4">
        <f t="shared" si="108"/>
        <v>0</v>
      </c>
      <c r="CB70" s="4" t="str">
        <f t="shared" si="109"/>
        <v/>
      </c>
      <c r="CC70" s="4" t="str">
        <f t="shared" si="110"/>
        <v/>
      </c>
      <c r="CD70" s="4" t="str">
        <f t="shared" si="111"/>
        <v/>
      </c>
      <c r="CE70" s="4" t="str">
        <f t="shared" si="112"/>
        <v/>
      </c>
      <c r="CF70" s="4" t="str">
        <f t="shared" si="113"/>
        <v/>
      </c>
      <c r="CG70" s="4" t="str">
        <f t="shared" si="114"/>
        <v/>
      </c>
      <c r="CH70" s="4" t="str">
        <f t="shared" si="115"/>
        <v/>
      </c>
      <c r="CI70" s="4" t="str">
        <f t="shared" si="116"/>
        <v/>
      </c>
      <c r="CJ70" s="4" t="str">
        <f t="shared" si="117"/>
        <v/>
      </c>
      <c r="CK70" s="4" t="str">
        <f t="shared" si="118"/>
        <v/>
      </c>
      <c r="CM70" s="4" t="s">
        <v>4787</v>
      </c>
      <c r="CN70" s="4" t="str">
        <f>IF(ISNUMBER(BZ70), IF($BV70&gt;VLOOKUP('Gene Table'!$G$2,'Array Content'!$A$2:$B$3,2,FALSE),IF(BZ70&lt;-$BV70,"mutant","WT"),IF(BZ70&lt;-VLOOKUP('Gene Table'!$G$2,'Array Content'!$A$2:$B$3,2,FALSE),"Mutant","WT")),"")</f>
        <v>Mutant</v>
      </c>
      <c r="CO70" s="4" t="str">
        <f>IF(ISNUMBER(CA70), IF($BV70&gt;VLOOKUP('Gene Table'!$G$2,'Array Content'!$A$2:$B$3,2,FALSE),IF(CA70&lt;-$BV70,"mutant","WT"),IF(CA70&lt;-VLOOKUP('Gene Table'!$G$2,'Array Content'!$A$2:$B$3,2,FALSE),"Mutant","WT")),"")</f>
        <v>WT</v>
      </c>
      <c r="CP70" s="4" t="str">
        <f>IF(ISNUMBER(CB70), IF($BV70&gt;VLOOKUP('Gene Table'!$G$2,'Array Content'!$A$2:$B$3,2,FALSE),IF(CB70&lt;-$BV70,"mutant","WT"),IF(CB70&lt;-VLOOKUP('Gene Table'!$G$2,'Array Content'!$A$2:$B$3,2,FALSE),"Mutant","WT")),"")</f>
        <v/>
      </c>
      <c r="CQ70" s="4" t="str">
        <f>IF(ISNUMBER(CC70), IF($BV70&gt;VLOOKUP('Gene Table'!$G$2,'Array Content'!$A$2:$B$3,2,FALSE),IF(CC70&lt;-$BV70,"mutant","WT"),IF(CC70&lt;-VLOOKUP('Gene Table'!$G$2,'Array Content'!$A$2:$B$3,2,FALSE),"Mutant","WT")),"")</f>
        <v/>
      </c>
      <c r="CR70" s="4" t="str">
        <f>IF(ISNUMBER(CD70), IF($BV70&gt;VLOOKUP('Gene Table'!$G$2,'Array Content'!$A$2:$B$3,2,FALSE),IF(CD70&lt;-$BV70,"mutant","WT"),IF(CD70&lt;-VLOOKUP('Gene Table'!$G$2,'Array Content'!$A$2:$B$3,2,FALSE),"Mutant","WT")),"")</f>
        <v/>
      </c>
      <c r="CS70" s="4" t="str">
        <f>IF(ISNUMBER(CE70), IF($BV70&gt;VLOOKUP('Gene Table'!$G$2,'Array Content'!$A$2:$B$3,2,FALSE),IF(CE70&lt;-$BV70,"mutant","WT"),IF(CE70&lt;-VLOOKUP('Gene Table'!$G$2,'Array Content'!$A$2:$B$3,2,FALSE),"Mutant","WT")),"")</f>
        <v/>
      </c>
      <c r="CT70" s="4" t="str">
        <f>IF(ISNUMBER(CF70), IF($BV70&gt;VLOOKUP('Gene Table'!$G$2,'Array Content'!$A$2:$B$3,2,FALSE),IF(CF70&lt;-$BV70,"mutant","WT"),IF(CF70&lt;-VLOOKUP('Gene Table'!$G$2,'Array Content'!$A$2:$B$3,2,FALSE),"Mutant","WT")),"")</f>
        <v/>
      </c>
      <c r="CU70" s="4" t="str">
        <f>IF(ISNUMBER(CG70), IF($BV70&gt;VLOOKUP('Gene Table'!$G$2,'Array Content'!$A$2:$B$3,2,FALSE),IF(CG70&lt;-$BV70,"mutant","WT"),IF(CG70&lt;-VLOOKUP('Gene Table'!$G$2,'Array Content'!$A$2:$B$3,2,FALSE),"Mutant","WT")),"")</f>
        <v/>
      </c>
      <c r="CV70" s="4" t="str">
        <f>IF(ISNUMBER(CH70), IF($BV70&gt;VLOOKUP('Gene Table'!$G$2,'Array Content'!$A$2:$B$3,2,FALSE),IF(CH70&lt;-$BV70,"mutant","WT"),IF(CH70&lt;-VLOOKUP('Gene Table'!$G$2,'Array Content'!$A$2:$B$3,2,FALSE),"Mutant","WT")),"")</f>
        <v/>
      </c>
      <c r="CW70" s="4" t="str">
        <f>IF(ISNUMBER(CI70), IF($BV70&gt;VLOOKUP('Gene Table'!$G$2,'Array Content'!$A$2:$B$3,2,FALSE),IF(CI70&lt;-$BV70,"mutant","WT"),IF(CI70&lt;-VLOOKUP('Gene Table'!$G$2,'Array Content'!$A$2:$B$3,2,FALSE),"Mutant","WT")),"")</f>
        <v/>
      </c>
      <c r="CX70" s="4" t="str">
        <f>IF(ISNUMBER(CJ70), IF($BV70&gt;VLOOKUP('Gene Table'!$G$2,'Array Content'!$A$2:$B$3,2,FALSE),IF(CJ70&lt;-$BV70,"mutant","WT"),IF(CJ70&lt;-VLOOKUP('Gene Table'!$G$2,'Array Content'!$A$2:$B$3,2,FALSE),"Mutant","WT")),"")</f>
        <v/>
      </c>
      <c r="CY70" s="4" t="str">
        <f>IF(ISNUMBER(CK70), IF($BV70&gt;VLOOKUP('Gene Table'!$G$2,'Array Content'!$A$2:$B$3,2,FALSE),IF(CK70&lt;-$BV70,"mutant","WT"),IF(CK70&lt;-VLOOKUP('Gene Table'!$G$2,'Array Content'!$A$2:$B$3,2,FALSE),"Mutant","WT")),"")</f>
        <v/>
      </c>
      <c r="DA70" s="4" t="s">
        <v>4787</v>
      </c>
      <c r="DB70" s="4">
        <f t="shared" si="119"/>
        <v>-4.9299999999999962</v>
      </c>
      <c r="DC70" s="4">
        <f t="shared" si="120"/>
        <v>0</v>
      </c>
      <c r="DD70" s="4" t="str">
        <f t="shared" si="121"/>
        <v/>
      </c>
      <c r="DE70" s="4" t="str">
        <f t="shared" si="122"/>
        <v/>
      </c>
      <c r="DF70" s="4" t="str">
        <f t="shared" si="123"/>
        <v/>
      </c>
      <c r="DG70" s="4" t="str">
        <f t="shared" si="124"/>
        <v/>
      </c>
      <c r="DH70" s="4" t="str">
        <f t="shared" si="125"/>
        <v/>
      </c>
      <c r="DI70" s="4" t="str">
        <f t="shared" si="126"/>
        <v/>
      </c>
      <c r="DJ70" s="4" t="str">
        <f t="shared" si="127"/>
        <v/>
      </c>
      <c r="DK70" s="4" t="str">
        <f t="shared" si="128"/>
        <v/>
      </c>
      <c r="DL70" s="4" t="str">
        <f t="shared" si="129"/>
        <v/>
      </c>
      <c r="DM70" s="4" t="str">
        <f t="shared" si="130"/>
        <v/>
      </c>
      <c r="DO70" s="4" t="s">
        <v>4787</v>
      </c>
      <c r="DP70" s="4" t="str">
        <f>IF(ISNUMBER(DB70), IF($AR70&gt;VLOOKUP('Gene Table'!$G$2,'Array Content'!$A$2:$B$3,2,FALSE),IF(DB70&lt;-$AR70,"mutant","WT"),IF(DB70&lt;-VLOOKUP('Gene Table'!$G$2,'Array Content'!$A$2:$B$3,2,FALSE),"Mutant","WT")),"")</f>
        <v>Mutant</v>
      </c>
      <c r="DQ70" s="4" t="str">
        <f>IF(ISNUMBER(DC70), IF($AR70&gt;VLOOKUP('Gene Table'!$G$2,'Array Content'!$A$2:$B$3,2,FALSE),IF(DC70&lt;-$AR70,"mutant","WT"),IF(DC70&lt;-VLOOKUP('Gene Table'!$G$2,'Array Content'!$A$2:$B$3,2,FALSE),"Mutant","WT")),"")</f>
        <v>WT</v>
      </c>
      <c r="DR70" s="4" t="str">
        <f>IF(ISNUMBER(DD70), IF($AR70&gt;VLOOKUP('Gene Table'!$G$2,'Array Content'!$A$2:$B$3,2,FALSE),IF(DD70&lt;-$AR70,"mutant","WT"),IF(DD70&lt;-VLOOKUP('Gene Table'!$G$2,'Array Content'!$A$2:$B$3,2,FALSE),"Mutant","WT")),"")</f>
        <v/>
      </c>
      <c r="DS70" s="4" t="str">
        <f>IF(ISNUMBER(DE70), IF($AR70&gt;VLOOKUP('Gene Table'!$G$2,'Array Content'!$A$2:$B$3,2,FALSE),IF(DE70&lt;-$AR70,"mutant","WT"),IF(DE70&lt;-VLOOKUP('Gene Table'!$G$2,'Array Content'!$A$2:$B$3,2,FALSE),"Mutant","WT")),"")</f>
        <v/>
      </c>
      <c r="DT70" s="4" t="str">
        <f>IF(ISNUMBER(DF70), IF($AR70&gt;VLOOKUP('Gene Table'!$G$2,'Array Content'!$A$2:$B$3,2,FALSE),IF(DF70&lt;-$AR70,"mutant","WT"),IF(DF70&lt;-VLOOKUP('Gene Table'!$G$2,'Array Content'!$A$2:$B$3,2,FALSE),"Mutant","WT")),"")</f>
        <v/>
      </c>
      <c r="DU70" s="4" t="str">
        <f>IF(ISNUMBER(DG70), IF($AR70&gt;VLOOKUP('Gene Table'!$G$2,'Array Content'!$A$2:$B$3,2,FALSE),IF(DG70&lt;-$AR70,"mutant","WT"),IF(DG70&lt;-VLOOKUP('Gene Table'!$G$2,'Array Content'!$A$2:$B$3,2,FALSE),"Mutant","WT")),"")</f>
        <v/>
      </c>
      <c r="DV70" s="4" t="str">
        <f>IF(ISNUMBER(DH70), IF($AR70&gt;VLOOKUP('Gene Table'!$G$2,'Array Content'!$A$2:$B$3,2,FALSE),IF(DH70&lt;-$AR70,"mutant","WT"),IF(DH70&lt;-VLOOKUP('Gene Table'!$G$2,'Array Content'!$A$2:$B$3,2,FALSE),"Mutant","WT")),"")</f>
        <v/>
      </c>
      <c r="DW70" s="4" t="str">
        <f>IF(ISNUMBER(DI70), IF($AR70&gt;VLOOKUP('Gene Table'!$G$2,'Array Content'!$A$2:$B$3,2,FALSE),IF(DI70&lt;-$AR70,"mutant","WT"),IF(DI70&lt;-VLOOKUP('Gene Table'!$G$2,'Array Content'!$A$2:$B$3,2,FALSE),"Mutant","WT")),"")</f>
        <v/>
      </c>
      <c r="DX70" s="4" t="str">
        <f>IF(ISNUMBER(DJ70), IF($AR70&gt;VLOOKUP('Gene Table'!$G$2,'Array Content'!$A$2:$B$3,2,FALSE),IF(DJ70&lt;-$AR70,"mutant","WT"),IF(DJ70&lt;-VLOOKUP('Gene Table'!$G$2,'Array Content'!$A$2:$B$3,2,FALSE),"Mutant","WT")),"")</f>
        <v/>
      </c>
      <c r="DY70" s="4" t="str">
        <f>IF(ISNUMBER(DK70), IF($AR70&gt;VLOOKUP('Gene Table'!$G$2,'Array Content'!$A$2:$B$3,2,FALSE),IF(DK70&lt;-$AR70,"mutant","WT"),IF(DK70&lt;-VLOOKUP('Gene Table'!$G$2,'Array Content'!$A$2:$B$3,2,FALSE),"Mutant","WT")),"")</f>
        <v/>
      </c>
      <c r="DZ70" s="4" t="str">
        <f>IF(ISNUMBER(DL70), IF($AR70&gt;VLOOKUP('Gene Table'!$G$2,'Array Content'!$A$2:$B$3,2,FALSE),IF(DL70&lt;-$AR70,"mutant","WT"),IF(DL70&lt;-VLOOKUP('Gene Table'!$G$2,'Array Content'!$A$2:$B$3,2,FALSE),"Mutant","WT")),"")</f>
        <v/>
      </c>
      <c r="EA70" s="4" t="str">
        <f>IF(ISNUMBER(DM70), IF($AR70&gt;VLOOKUP('Gene Table'!$G$2,'Array Content'!$A$2:$B$3,2,FALSE),IF(DM70&lt;-$AR70,"mutant","WT"),IF(DM70&lt;-VLOOKUP('Gene Table'!$G$2,'Array Content'!$A$2:$B$3,2,FALSE),"Mutant","WT")),"")</f>
        <v/>
      </c>
      <c r="EC70" s="4" t="s">
        <v>4787</v>
      </c>
      <c r="ED70" s="4" t="str">
        <f>IF('Gene Table'!$D70="copy number",D70,"")</f>
        <v/>
      </c>
      <c r="EE70" s="4" t="str">
        <f>IF('Gene Table'!$D70="copy number",E70,"")</f>
        <v/>
      </c>
      <c r="EF70" s="4" t="str">
        <f>IF('Gene Table'!$D70="copy number",F70,"")</f>
        <v/>
      </c>
      <c r="EG70" s="4" t="str">
        <f>IF('Gene Table'!$D70="copy number",G70,"")</f>
        <v/>
      </c>
      <c r="EH70" s="4" t="str">
        <f>IF('Gene Table'!$D70="copy number",H70,"")</f>
        <v/>
      </c>
      <c r="EI70" s="4" t="str">
        <f>IF('Gene Table'!$D70="copy number",I70,"")</f>
        <v/>
      </c>
      <c r="EJ70" s="4" t="str">
        <f>IF('Gene Table'!$D70="copy number",J70,"")</f>
        <v/>
      </c>
      <c r="EK70" s="4" t="str">
        <f>IF('Gene Table'!$D70="copy number",K70,"")</f>
        <v/>
      </c>
      <c r="EL70" s="4" t="str">
        <f>IF('Gene Table'!$D70="copy number",L70,"")</f>
        <v/>
      </c>
      <c r="EM70" s="4" t="str">
        <f>IF('Gene Table'!$D70="copy number",M70,"")</f>
        <v/>
      </c>
      <c r="EN70" s="4" t="str">
        <f>IF('Gene Table'!$D70="copy number",N70,"")</f>
        <v/>
      </c>
      <c r="EO70" s="4" t="str">
        <f>IF('Gene Table'!$D70="copy number",O70,"")</f>
        <v/>
      </c>
      <c r="EQ70" s="4" t="s">
        <v>4787</v>
      </c>
      <c r="ER70" s="4" t="str">
        <f>IF('Gene Table'!$D70="copy number",R70,"")</f>
        <v/>
      </c>
      <c r="ES70" s="4" t="str">
        <f>IF('Gene Table'!$D70="copy number",S70,"")</f>
        <v/>
      </c>
      <c r="ET70" s="4" t="str">
        <f>IF('Gene Table'!$D70="copy number",T70,"")</f>
        <v/>
      </c>
      <c r="EU70" s="4" t="str">
        <f>IF('Gene Table'!$D70="copy number",U70,"")</f>
        <v/>
      </c>
      <c r="EV70" s="4" t="str">
        <f>IF('Gene Table'!$D70="copy number",V70,"")</f>
        <v/>
      </c>
      <c r="EW70" s="4" t="str">
        <f>IF('Gene Table'!$D70="copy number",W70,"")</f>
        <v/>
      </c>
      <c r="EX70" s="4" t="str">
        <f>IF('Gene Table'!$D70="copy number",X70,"")</f>
        <v/>
      </c>
      <c r="EY70" s="4" t="str">
        <f>IF('Gene Table'!$D70="copy number",Y70,"")</f>
        <v/>
      </c>
      <c r="EZ70" s="4" t="str">
        <f>IF('Gene Table'!$D70="copy number",Z70,"")</f>
        <v/>
      </c>
      <c r="FA70" s="4" t="str">
        <f>IF('Gene Table'!$D70="copy number",AA70,"")</f>
        <v/>
      </c>
      <c r="FB70" s="4" t="str">
        <f>IF('Gene Table'!$D70="copy number",AB70,"")</f>
        <v/>
      </c>
      <c r="FC70" s="4" t="str">
        <f>IF('Gene Table'!$D70="copy number",AC70,"")</f>
        <v/>
      </c>
      <c r="FE70" s="4" t="s">
        <v>4787</v>
      </c>
      <c r="FF70" s="4" t="str">
        <f>IF('Gene Table'!$C70="SMPC",D70,"")</f>
        <v/>
      </c>
      <c r="FG70" s="4" t="str">
        <f>IF('Gene Table'!$C70="SMPC",E70,"")</f>
        <v/>
      </c>
      <c r="FH70" s="4" t="str">
        <f>IF('Gene Table'!$C70="SMPC",F70,"")</f>
        <v/>
      </c>
      <c r="FI70" s="4" t="str">
        <f>IF('Gene Table'!$C70="SMPC",G70,"")</f>
        <v/>
      </c>
      <c r="FJ70" s="4" t="str">
        <f>IF('Gene Table'!$C70="SMPC",H70,"")</f>
        <v/>
      </c>
      <c r="FK70" s="4" t="str">
        <f>IF('Gene Table'!$C70="SMPC",I70,"")</f>
        <v/>
      </c>
      <c r="FL70" s="4" t="str">
        <f>IF('Gene Table'!$C70="SMPC",J70,"")</f>
        <v/>
      </c>
      <c r="FM70" s="4" t="str">
        <f>IF('Gene Table'!$C70="SMPC",K70,"")</f>
        <v/>
      </c>
      <c r="FN70" s="4" t="str">
        <f>IF('Gene Table'!$C70="SMPC",L70,"")</f>
        <v/>
      </c>
      <c r="FO70" s="4" t="str">
        <f>IF('Gene Table'!$C70="SMPC",M70,"")</f>
        <v/>
      </c>
      <c r="FP70" s="4" t="str">
        <f>IF('Gene Table'!$C70="SMPC",N70,"")</f>
        <v/>
      </c>
      <c r="FQ70" s="4" t="str">
        <f>IF('Gene Table'!$C70="SMPC",O70,"")</f>
        <v/>
      </c>
      <c r="FS70" s="4" t="s">
        <v>4787</v>
      </c>
      <c r="FT70" s="4" t="str">
        <f>IF('Gene Table'!$C70="SMPC",R70,"")</f>
        <v/>
      </c>
      <c r="FU70" s="4" t="str">
        <f>IF('Gene Table'!$C70="SMPC",S70,"")</f>
        <v/>
      </c>
      <c r="FV70" s="4" t="str">
        <f>IF('Gene Table'!$C70="SMPC",T70,"")</f>
        <v/>
      </c>
      <c r="FW70" s="4" t="str">
        <f>IF('Gene Table'!$C70="SMPC",U70,"")</f>
        <v/>
      </c>
      <c r="FX70" s="4" t="str">
        <f>IF('Gene Table'!$C70="SMPC",V70,"")</f>
        <v/>
      </c>
      <c r="FY70" s="4" t="str">
        <f>IF('Gene Table'!$C70="SMPC",W70,"")</f>
        <v/>
      </c>
      <c r="FZ70" s="4" t="str">
        <f>IF('Gene Table'!$C70="SMPC",X70,"")</f>
        <v/>
      </c>
      <c r="GA70" s="4" t="str">
        <f>IF('Gene Table'!$C70="SMPC",Y70,"")</f>
        <v/>
      </c>
      <c r="GB70" s="4" t="str">
        <f>IF('Gene Table'!$C70="SMPC",Z70,"")</f>
        <v/>
      </c>
      <c r="GC70" s="4" t="str">
        <f>IF('Gene Table'!$C70="SMPC",AA70,"")</f>
        <v/>
      </c>
      <c r="GD70" s="4" t="str">
        <f>IF('Gene Table'!$C70="SMPC",AB70,"")</f>
        <v/>
      </c>
      <c r="GE70" s="4" t="str">
        <f>IF('Gene Table'!$C70="SMPC",AC70,"")</f>
        <v/>
      </c>
    </row>
    <row r="71" spans="1:187" ht="15" customHeight="1" x14ac:dyDescent="0.25">
      <c r="A71" s="4" t="str">
        <f>'Gene Table'!C71&amp;":"&amp;'Gene Table'!D71</f>
        <v>ATM:c.9139C&gt;T</v>
      </c>
      <c r="B71" s="4">
        <f>IF('Gene Table'!$G$5="NO",IF(ISNUMBER(MATCH('Gene Table'!E71,'Array Content'!$M$2:$M$941,0)),VLOOKUP('Gene Table'!E71,'Array Content'!$M$2:$O$941,2,FALSE),35),IF('Gene Table'!$G$5="YES",IF(ISNUMBER(MATCH('Gene Table'!E71,'Array Content'!$M$2:$M$941,0)),VLOOKUP('Gene Table'!E71,'Array Content'!$M$2:$O$941,3,FALSE),35),"OOPS"))</f>
        <v>36</v>
      </c>
      <c r="C71" s="4" t="s">
        <v>4788</v>
      </c>
      <c r="D71" s="29">
        <f>IF('Control Sample Data'!D70="","",IF(SUM('Control Sample Data'!D$2:D$97)&gt;10,IF(AND(ISNUMBER('Control Sample Data'!D70),'Control Sample Data'!D70&lt;$B71, 'Control Sample Data'!D70&gt;0),'Control Sample Data'!D70,$B71),""))</f>
        <v>35</v>
      </c>
      <c r="E71" s="29">
        <f>IF('Control Sample Data'!E70="","",IF(SUM('Control Sample Data'!E$2:E$97)&gt;10,IF(AND(ISNUMBER('Control Sample Data'!E70),'Control Sample Data'!E70&lt;$B71, 'Control Sample Data'!E70&gt;0),'Control Sample Data'!E70,$B71),""))</f>
        <v>35</v>
      </c>
      <c r="F71" s="29" t="str">
        <f>IF('Control Sample Data'!F70="","",IF(SUM('Control Sample Data'!F$2:F$97)&gt;10,IF(AND(ISNUMBER('Control Sample Data'!F70),'Control Sample Data'!F70&lt;$B71, 'Control Sample Data'!F70&gt;0),'Control Sample Data'!F70,$B71),""))</f>
        <v/>
      </c>
      <c r="G71" s="29" t="str">
        <f>IF('Control Sample Data'!G70="","",IF(SUM('Control Sample Data'!G$2:G$97)&gt;10,IF(AND(ISNUMBER('Control Sample Data'!G70),'Control Sample Data'!G70&lt;$B71, 'Control Sample Data'!G70&gt;0),'Control Sample Data'!G70,$B71),""))</f>
        <v/>
      </c>
      <c r="H71" s="29" t="str">
        <f>IF('Control Sample Data'!H70="","",IF(SUM('Control Sample Data'!H$2:H$97)&gt;10,IF(AND(ISNUMBER('Control Sample Data'!H70),'Control Sample Data'!H70&lt;$B71, 'Control Sample Data'!H70&gt;0),'Control Sample Data'!H70,$B71),""))</f>
        <v/>
      </c>
      <c r="I71" s="29" t="str">
        <f>IF('Control Sample Data'!I70="","",IF(SUM('Control Sample Data'!I$2:I$97)&gt;10,IF(AND(ISNUMBER('Control Sample Data'!I70),'Control Sample Data'!I70&lt;$B71, 'Control Sample Data'!I70&gt;0),'Control Sample Data'!I70,$B71),""))</f>
        <v/>
      </c>
      <c r="J71" s="29" t="str">
        <f>IF('Control Sample Data'!J70="","",IF(SUM('Control Sample Data'!J$2:J$97)&gt;10,IF(AND(ISNUMBER('Control Sample Data'!J70),'Control Sample Data'!J70&lt;$B71, 'Control Sample Data'!J70&gt;0),'Control Sample Data'!J70,$B71),""))</f>
        <v/>
      </c>
      <c r="K71" s="29" t="str">
        <f>IF('Control Sample Data'!K70="","",IF(SUM('Control Sample Data'!K$2:K$97)&gt;10,IF(AND(ISNUMBER('Control Sample Data'!K70),'Control Sample Data'!K70&lt;$B71, 'Control Sample Data'!K70&gt;0),'Control Sample Data'!K70,$B71),""))</f>
        <v/>
      </c>
      <c r="L71" s="29" t="str">
        <f>IF('Control Sample Data'!L70="","",IF(SUM('Control Sample Data'!L$2:L$97)&gt;10,IF(AND(ISNUMBER('Control Sample Data'!L70),'Control Sample Data'!L70&lt;$B71, 'Control Sample Data'!L70&gt;0),'Control Sample Data'!L70,$B71),""))</f>
        <v/>
      </c>
      <c r="M71" s="29" t="str">
        <f>IF('Control Sample Data'!M70="","",IF(SUM('Control Sample Data'!M$2:M$97)&gt;10,IF(AND(ISNUMBER('Control Sample Data'!M70),'Control Sample Data'!M70&lt;$B71, 'Control Sample Data'!M70&gt;0),'Control Sample Data'!M70,$B71),""))</f>
        <v/>
      </c>
      <c r="N71" s="29" t="str">
        <f>IF('Control Sample Data'!N70="","",IF(SUM('Control Sample Data'!N$2:N$97)&gt;10,IF(AND(ISNUMBER('Control Sample Data'!N70),'Control Sample Data'!N70&lt;$B71, 'Control Sample Data'!N70&gt;0),'Control Sample Data'!N70,$B71),""))</f>
        <v/>
      </c>
      <c r="O71" s="29" t="str">
        <f>IF('Control Sample Data'!O70="","",IF(SUM('Control Sample Data'!O$2:O$97)&gt;10,IF(AND(ISNUMBER('Control Sample Data'!O70),'Control Sample Data'!O70&lt;$B71, 'Control Sample Data'!O70&gt;0),'Control Sample Data'!O70,$B71),""))</f>
        <v/>
      </c>
      <c r="Q71" s="4" t="s">
        <v>4788</v>
      </c>
      <c r="R71" s="29">
        <f>IF('Test Sample Data'!D70="","",IF(SUM('Test Sample Data'!D$2:D$97)&gt;10,IF(AND(ISNUMBER('Test Sample Data'!D70),'Test Sample Data'!D70&lt;$B71, 'Test Sample Data'!D70&gt;0),'Test Sample Data'!D70,$B71),""))</f>
        <v>35</v>
      </c>
      <c r="S71" s="29">
        <f>IF('Test Sample Data'!E70="","",IF(SUM('Test Sample Data'!E$2:E$97)&gt;10,IF(AND(ISNUMBER('Test Sample Data'!E70),'Test Sample Data'!E70&lt;$B71, 'Test Sample Data'!E70&gt;0),'Test Sample Data'!E70,$B71),""))</f>
        <v>35</v>
      </c>
      <c r="T71" s="29" t="str">
        <f>IF('Test Sample Data'!F70="","",IF(SUM('Test Sample Data'!F$2:F$97)&gt;10,IF(AND(ISNUMBER('Test Sample Data'!F70),'Test Sample Data'!F70&lt;$B71, 'Test Sample Data'!F70&gt;0),'Test Sample Data'!F70,$B71),""))</f>
        <v/>
      </c>
      <c r="U71" s="29" t="str">
        <f>IF('Test Sample Data'!G70="","",IF(SUM('Test Sample Data'!G$2:G$97)&gt;10,IF(AND(ISNUMBER('Test Sample Data'!G70),'Test Sample Data'!G70&lt;$B71, 'Test Sample Data'!G70&gt;0),'Test Sample Data'!G70,$B71),""))</f>
        <v/>
      </c>
      <c r="V71" s="29" t="str">
        <f>IF('Test Sample Data'!H70="","",IF(SUM('Test Sample Data'!H$2:H$97)&gt;10,IF(AND(ISNUMBER('Test Sample Data'!H70),'Test Sample Data'!H70&lt;$B71, 'Test Sample Data'!H70&gt;0),'Test Sample Data'!H70,$B71),""))</f>
        <v/>
      </c>
      <c r="W71" s="29" t="str">
        <f>IF('Test Sample Data'!I70="","",IF(SUM('Test Sample Data'!I$2:I$97)&gt;10,IF(AND(ISNUMBER('Test Sample Data'!I70),'Test Sample Data'!I70&lt;$B71, 'Test Sample Data'!I70&gt;0),'Test Sample Data'!I70,$B71),""))</f>
        <v/>
      </c>
      <c r="X71" s="29" t="str">
        <f>IF('Test Sample Data'!J70="","",IF(SUM('Test Sample Data'!J$2:J$97)&gt;10,IF(AND(ISNUMBER('Test Sample Data'!J70),'Test Sample Data'!J70&lt;$B71, 'Test Sample Data'!J70&gt;0),'Test Sample Data'!J70,$B71),""))</f>
        <v/>
      </c>
      <c r="Y71" s="29" t="str">
        <f>IF('Test Sample Data'!K70="","",IF(SUM('Test Sample Data'!K$2:K$97)&gt;10,IF(AND(ISNUMBER('Test Sample Data'!K70),'Test Sample Data'!K70&lt;$B71, 'Test Sample Data'!K70&gt;0),'Test Sample Data'!K70,$B71),""))</f>
        <v/>
      </c>
      <c r="Z71" s="29" t="str">
        <f>IF('Test Sample Data'!L70="","",IF(SUM('Test Sample Data'!L$2:L$97)&gt;10,IF(AND(ISNUMBER('Test Sample Data'!L70),'Test Sample Data'!L70&lt;$B71, 'Test Sample Data'!L70&gt;0),'Test Sample Data'!L70,$B71),""))</f>
        <v/>
      </c>
      <c r="AA71" s="29" t="str">
        <f>IF('Test Sample Data'!M70="","",IF(SUM('Test Sample Data'!M$2:M$97)&gt;10,IF(AND(ISNUMBER('Test Sample Data'!M70),'Test Sample Data'!M70&lt;$B71, 'Test Sample Data'!M70&gt;0),'Test Sample Data'!M70,$B71),""))</f>
        <v/>
      </c>
      <c r="AB71" s="29" t="str">
        <f>IF('Test Sample Data'!N70="","",IF(SUM('Test Sample Data'!N$2:N$97)&gt;10,IF(AND(ISNUMBER('Test Sample Data'!N70),'Test Sample Data'!N70&lt;$B71, 'Test Sample Data'!N70&gt;0),'Test Sample Data'!N70,$B71),""))</f>
        <v/>
      </c>
      <c r="AC71" s="29" t="str">
        <f>IF('Test Sample Data'!O70="","",IF(SUM('Test Sample Data'!O$2:O$97)&gt;10,IF(AND(ISNUMBER('Test Sample Data'!O70),'Test Sample Data'!O70&lt;$B71, 'Test Sample Data'!O70&gt;0),'Test Sample Data'!O70,$B71),""))</f>
        <v/>
      </c>
      <c r="AE71" s="4" t="s">
        <v>4788</v>
      </c>
      <c r="AF71" s="4">
        <f t="shared" si="67"/>
        <v>9</v>
      </c>
      <c r="AG71" s="4">
        <f t="shared" si="68"/>
        <v>9</v>
      </c>
      <c r="AH71" s="4" t="str">
        <f t="shared" si="69"/>
        <v/>
      </c>
      <c r="AI71" s="4" t="str">
        <f t="shared" si="70"/>
        <v/>
      </c>
      <c r="AJ71" s="4" t="str">
        <f t="shared" si="71"/>
        <v/>
      </c>
      <c r="AK71" s="4" t="str">
        <f t="shared" si="72"/>
        <v/>
      </c>
      <c r="AL71" s="4" t="str">
        <f t="shared" si="73"/>
        <v/>
      </c>
      <c r="AM71" s="4" t="str">
        <f t="shared" si="74"/>
        <v/>
      </c>
      <c r="AN71" s="4" t="str">
        <f t="shared" si="75"/>
        <v/>
      </c>
      <c r="AO71" s="4" t="str">
        <f t="shared" si="76"/>
        <v/>
      </c>
      <c r="AP71" s="4" t="str">
        <f t="shared" si="77"/>
        <v/>
      </c>
      <c r="AQ71" s="4" t="str">
        <f t="shared" si="78"/>
        <v/>
      </c>
      <c r="AR71" s="4">
        <f t="shared" si="79"/>
        <v>0</v>
      </c>
      <c r="AS71" s="4">
        <f t="shared" si="80"/>
        <v>9</v>
      </c>
      <c r="AU71" s="4" t="s">
        <v>4788</v>
      </c>
      <c r="AV71" s="4">
        <f t="shared" si="81"/>
        <v>6.7600000000000016</v>
      </c>
      <c r="AW71" s="4">
        <f t="shared" si="82"/>
        <v>9</v>
      </c>
      <c r="AX71" s="4" t="str">
        <f t="shared" si="83"/>
        <v/>
      </c>
      <c r="AY71" s="4" t="str">
        <f t="shared" si="84"/>
        <v/>
      </c>
      <c r="AZ71" s="4" t="str">
        <f t="shared" si="85"/>
        <v/>
      </c>
      <c r="BA71" s="4" t="str">
        <f t="shared" si="86"/>
        <v/>
      </c>
      <c r="BB71" s="4" t="str">
        <f t="shared" si="87"/>
        <v/>
      </c>
      <c r="BC71" s="4" t="str">
        <f t="shared" si="88"/>
        <v/>
      </c>
      <c r="BD71" s="4" t="str">
        <f t="shared" si="89"/>
        <v/>
      </c>
      <c r="BE71" s="4" t="str">
        <f t="shared" si="90"/>
        <v/>
      </c>
      <c r="BF71" s="4" t="str">
        <f t="shared" si="91"/>
        <v/>
      </c>
      <c r="BG71" s="4" t="str">
        <f t="shared" si="92"/>
        <v/>
      </c>
      <c r="BI71" s="4" t="s">
        <v>4788</v>
      </c>
      <c r="BJ71" s="4">
        <f t="shared" si="93"/>
        <v>6.7600000000000016</v>
      </c>
      <c r="BK71" s="4">
        <f t="shared" si="94"/>
        <v>9</v>
      </c>
      <c r="BL71" s="4" t="str">
        <f t="shared" si="95"/>
        <v/>
      </c>
      <c r="BM71" s="4" t="str">
        <f t="shared" si="96"/>
        <v/>
      </c>
      <c r="BN71" s="4" t="str">
        <f t="shared" si="97"/>
        <v/>
      </c>
      <c r="BO71" s="4" t="str">
        <f t="shared" si="98"/>
        <v/>
      </c>
      <c r="BP71" s="4" t="str">
        <f t="shared" si="99"/>
        <v/>
      </c>
      <c r="BQ71" s="4" t="str">
        <f t="shared" si="100"/>
        <v/>
      </c>
      <c r="BR71" s="4" t="str">
        <f t="shared" si="101"/>
        <v/>
      </c>
      <c r="BS71" s="4" t="str">
        <f t="shared" si="102"/>
        <v/>
      </c>
      <c r="BT71" s="4" t="str">
        <f t="shared" si="103"/>
        <v/>
      </c>
      <c r="BU71" s="4" t="str">
        <f t="shared" si="104"/>
        <v/>
      </c>
      <c r="BV71" s="4">
        <f t="shared" si="105"/>
        <v>4.75</v>
      </c>
      <c r="BW71" s="4">
        <f t="shared" si="106"/>
        <v>7.88</v>
      </c>
      <c r="BY71" s="4" t="s">
        <v>4788</v>
      </c>
      <c r="BZ71" s="4">
        <f t="shared" si="107"/>
        <v>-1.1199999999999983</v>
      </c>
      <c r="CA71" s="4">
        <f t="shared" si="108"/>
        <v>1.1200000000000001</v>
      </c>
      <c r="CB71" s="4" t="str">
        <f t="shared" si="109"/>
        <v/>
      </c>
      <c r="CC71" s="4" t="str">
        <f t="shared" si="110"/>
        <v/>
      </c>
      <c r="CD71" s="4" t="str">
        <f t="shared" si="111"/>
        <v/>
      </c>
      <c r="CE71" s="4" t="str">
        <f t="shared" si="112"/>
        <v/>
      </c>
      <c r="CF71" s="4" t="str">
        <f t="shared" si="113"/>
        <v/>
      </c>
      <c r="CG71" s="4" t="str">
        <f t="shared" si="114"/>
        <v/>
      </c>
      <c r="CH71" s="4" t="str">
        <f t="shared" si="115"/>
        <v/>
      </c>
      <c r="CI71" s="4" t="str">
        <f t="shared" si="116"/>
        <v/>
      </c>
      <c r="CJ71" s="4" t="str">
        <f t="shared" si="117"/>
        <v/>
      </c>
      <c r="CK71" s="4" t="str">
        <f t="shared" si="118"/>
        <v/>
      </c>
      <c r="CM71" s="4" t="s">
        <v>4788</v>
      </c>
      <c r="CN71" s="4" t="str">
        <f>IF(ISNUMBER(BZ71), IF($BV71&gt;VLOOKUP('Gene Table'!$G$2,'Array Content'!$A$2:$B$3,2,FALSE),IF(BZ71&lt;-$BV71,"mutant","WT"),IF(BZ71&lt;-VLOOKUP('Gene Table'!$G$2,'Array Content'!$A$2:$B$3,2,FALSE),"Mutant","WT")),"")</f>
        <v>WT</v>
      </c>
      <c r="CO71" s="4" t="str">
        <f>IF(ISNUMBER(CA71), IF($BV71&gt;VLOOKUP('Gene Table'!$G$2,'Array Content'!$A$2:$B$3,2,FALSE),IF(CA71&lt;-$BV71,"mutant","WT"),IF(CA71&lt;-VLOOKUP('Gene Table'!$G$2,'Array Content'!$A$2:$B$3,2,FALSE),"Mutant","WT")),"")</f>
        <v>WT</v>
      </c>
      <c r="CP71" s="4" t="str">
        <f>IF(ISNUMBER(CB71), IF($BV71&gt;VLOOKUP('Gene Table'!$G$2,'Array Content'!$A$2:$B$3,2,FALSE),IF(CB71&lt;-$BV71,"mutant","WT"),IF(CB71&lt;-VLOOKUP('Gene Table'!$G$2,'Array Content'!$A$2:$B$3,2,FALSE),"Mutant","WT")),"")</f>
        <v/>
      </c>
      <c r="CQ71" s="4" t="str">
        <f>IF(ISNUMBER(CC71), IF($BV71&gt;VLOOKUP('Gene Table'!$G$2,'Array Content'!$A$2:$B$3,2,FALSE),IF(CC71&lt;-$BV71,"mutant","WT"),IF(CC71&lt;-VLOOKUP('Gene Table'!$G$2,'Array Content'!$A$2:$B$3,2,FALSE),"Mutant","WT")),"")</f>
        <v/>
      </c>
      <c r="CR71" s="4" t="str">
        <f>IF(ISNUMBER(CD71), IF($BV71&gt;VLOOKUP('Gene Table'!$G$2,'Array Content'!$A$2:$B$3,2,FALSE),IF(CD71&lt;-$BV71,"mutant","WT"),IF(CD71&lt;-VLOOKUP('Gene Table'!$G$2,'Array Content'!$A$2:$B$3,2,FALSE),"Mutant","WT")),"")</f>
        <v/>
      </c>
      <c r="CS71" s="4" t="str">
        <f>IF(ISNUMBER(CE71), IF($BV71&gt;VLOOKUP('Gene Table'!$G$2,'Array Content'!$A$2:$B$3,2,FALSE),IF(CE71&lt;-$BV71,"mutant","WT"),IF(CE71&lt;-VLOOKUP('Gene Table'!$G$2,'Array Content'!$A$2:$B$3,2,FALSE),"Mutant","WT")),"")</f>
        <v/>
      </c>
      <c r="CT71" s="4" t="str">
        <f>IF(ISNUMBER(CF71), IF($BV71&gt;VLOOKUP('Gene Table'!$G$2,'Array Content'!$A$2:$B$3,2,FALSE),IF(CF71&lt;-$BV71,"mutant","WT"),IF(CF71&lt;-VLOOKUP('Gene Table'!$G$2,'Array Content'!$A$2:$B$3,2,FALSE),"Mutant","WT")),"")</f>
        <v/>
      </c>
      <c r="CU71" s="4" t="str">
        <f>IF(ISNUMBER(CG71), IF($BV71&gt;VLOOKUP('Gene Table'!$G$2,'Array Content'!$A$2:$B$3,2,FALSE),IF(CG71&lt;-$BV71,"mutant","WT"),IF(CG71&lt;-VLOOKUP('Gene Table'!$G$2,'Array Content'!$A$2:$B$3,2,FALSE),"Mutant","WT")),"")</f>
        <v/>
      </c>
      <c r="CV71" s="4" t="str">
        <f>IF(ISNUMBER(CH71), IF($BV71&gt;VLOOKUP('Gene Table'!$G$2,'Array Content'!$A$2:$B$3,2,FALSE),IF(CH71&lt;-$BV71,"mutant","WT"),IF(CH71&lt;-VLOOKUP('Gene Table'!$G$2,'Array Content'!$A$2:$B$3,2,FALSE),"Mutant","WT")),"")</f>
        <v/>
      </c>
      <c r="CW71" s="4" t="str">
        <f>IF(ISNUMBER(CI71), IF($BV71&gt;VLOOKUP('Gene Table'!$G$2,'Array Content'!$A$2:$B$3,2,FALSE),IF(CI71&lt;-$BV71,"mutant","WT"),IF(CI71&lt;-VLOOKUP('Gene Table'!$G$2,'Array Content'!$A$2:$B$3,2,FALSE),"Mutant","WT")),"")</f>
        <v/>
      </c>
      <c r="CX71" s="4" t="str">
        <f>IF(ISNUMBER(CJ71), IF($BV71&gt;VLOOKUP('Gene Table'!$G$2,'Array Content'!$A$2:$B$3,2,FALSE),IF(CJ71&lt;-$BV71,"mutant","WT"),IF(CJ71&lt;-VLOOKUP('Gene Table'!$G$2,'Array Content'!$A$2:$B$3,2,FALSE),"Mutant","WT")),"")</f>
        <v/>
      </c>
      <c r="CY71" s="4" t="str">
        <f>IF(ISNUMBER(CK71), IF($BV71&gt;VLOOKUP('Gene Table'!$G$2,'Array Content'!$A$2:$B$3,2,FALSE),IF(CK71&lt;-$BV71,"mutant","WT"),IF(CK71&lt;-VLOOKUP('Gene Table'!$G$2,'Array Content'!$A$2:$B$3,2,FALSE),"Mutant","WT")),"")</f>
        <v/>
      </c>
      <c r="DA71" s="4" t="s">
        <v>4788</v>
      </c>
      <c r="DB71" s="4">
        <f t="shared" si="119"/>
        <v>-2.2399999999999984</v>
      </c>
      <c r="DC71" s="4">
        <f t="shared" si="120"/>
        <v>0</v>
      </c>
      <c r="DD71" s="4" t="str">
        <f t="shared" si="121"/>
        <v/>
      </c>
      <c r="DE71" s="4" t="str">
        <f t="shared" si="122"/>
        <v/>
      </c>
      <c r="DF71" s="4" t="str">
        <f t="shared" si="123"/>
        <v/>
      </c>
      <c r="DG71" s="4" t="str">
        <f t="shared" si="124"/>
        <v/>
      </c>
      <c r="DH71" s="4" t="str">
        <f t="shared" si="125"/>
        <v/>
      </c>
      <c r="DI71" s="4" t="str">
        <f t="shared" si="126"/>
        <v/>
      </c>
      <c r="DJ71" s="4" t="str">
        <f t="shared" si="127"/>
        <v/>
      </c>
      <c r="DK71" s="4" t="str">
        <f t="shared" si="128"/>
        <v/>
      </c>
      <c r="DL71" s="4" t="str">
        <f t="shared" si="129"/>
        <v/>
      </c>
      <c r="DM71" s="4" t="str">
        <f t="shared" si="130"/>
        <v/>
      </c>
      <c r="DO71" s="4" t="s">
        <v>4788</v>
      </c>
      <c r="DP71" s="4" t="str">
        <f>IF(ISNUMBER(DB71), IF($AR71&gt;VLOOKUP('Gene Table'!$G$2,'Array Content'!$A$2:$B$3,2,FALSE),IF(DB71&lt;-$AR71,"mutant","WT"),IF(DB71&lt;-VLOOKUP('Gene Table'!$G$2,'Array Content'!$A$2:$B$3,2,FALSE),"Mutant","WT")),"")</f>
        <v>Mutant</v>
      </c>
      <c r="DQ71" s="4" t="str">
        <f>IF(ISNUMBER(DC71), IF($AR71&gt;VLOOKUP('Gene Table'!$G$2,'Array Content'!$A$2:$B$3,2,FALSE),IF(DC71&lt;-$AR71,"mutant","WT"),IF(DC71&lt;-VLOOKUP('Gene Table'!$G$2,'Array Content'!$A$2:$B$3,2,FALSE),"Mutant","WT")),"")</f>
        <v>WT</v>
      </c>
      <c r="DR71" s="4" t="str">
        <f>IF(ISNUMBER(DD71), IF($AR71&gt;VLOOKUP('Gene Table'!$G$2,'Array Content'!$A$2:$B$3,2,FALSE),IF(DD71&lt;-$AR71,"mutant","WT"),IF(DD71&lt;-VLOOKUP('Gene Table'!$G$2,'Array Content'!$A$2:$B$3,2,FALSE),"Mutant","WT")),"")</f>
        <v/>
      </c>
      <c r="DS71" s="4" t="str">
        <f>IF(ISNUMBER(DE71), IF($AR71&gt;VLOOKUP('Gene Table'!$G$2,'Array Content'!$A$2:$B$3,2,FALSE),IF(DE71&lt;-$AR71,"mutant","WT"),IF(DE71&lt;-VLOOKUP('Gene Table'!$G$2,'Array Content'!$A$2:$B$3,2,FALSE),"Mutant","WT")),"")</f>
        <v/>
      </c>
      <c r="DT71" s="4" t="str">
        <f>IF(ISNUMBER(DF71), IF($AR71&gt;VLOOKUP('Gene Table'!$G$2,'Array Content'!$A$2:$B$3,2,FALSE),IF(DF71&lt;-$AR71,"mutant","WT"),IF(DF71&lt;-VLOOKUP('Gene Table'!$G$2,'Array Content'!$A$2:$B$3,2,FALSE),"Mutant","WT")),"")</f>
        <v/>
      </c>
      <c r="DU71" s="4" t="str">
        <f>IF(ISNUMBER(DG71), IF($AR71&gt;VLOOKUP('Gene Table'!$G$2,'Array Content'!$A$2:$B$3,2,FALSE),IF(DG71&lt;-$AR71,"mutant","WT"),IF(DG71&lt;-VLOOKUP('Gene Table'!$G$2,'Array Content'!$A$2:$B$3,2,FALSE),"Mutant","WT")),"")</f>
        <v/>
      </c>
      <c r="DV71" s="4" t="str">
        <f>IF(ISNUMBER(DH71), IF($AR71&gt;VLOOKUP('Gene Table'!$G$2,'Array Content'!$A$2:$B$3,2,FALSE),IF(DH71&lt;-$AR71,"mutant","WT"),IF(DH71&lt;-VLOOKUP('Gene Table'!$G$2,'Array Content'!$A$2:$B$3,2,FALSE),"Mutant","WT")),"")</f>
        <v/>
      </c>
      <c r="DW71" s="4" t="str">
        <f>IF(ISNUMBER(DI71), IF($AR71&gt;VLOOKUP('Gene Table'!$G$2,'Array Content'!$A$2:$B$3,2,FALSE),IF(DI71&lt;-$AR71,"mutant","WT"),IF(DI71&lt;-VLOOKUP('Gene Table'!$G$2,'Array Content'!$A$2:$B$3,2,FALSE),"Mutant","WT")),"")</f>
        <v/>
      </c>
      <c r="DX71" s="4" t="str">
        <f>IF(ISNUMBER(DJ71), IF($AR71&gt;VLOOKUP('Gene Table'!$G$2,'Array Content'!$A$2:$B$3,2,FALSE),IF(DJ71&lt;-$AR71,"mutant","WT"),IF(DJ71&lt;-VLOOKUP('Gene Table'!$G$2,'Array Content'!$A$2:$B$3,2,FALSE),"Mutant","WT")),"")</f>
        <v/>
      </c>
      <c r="DY71" s="4" t="str">
        <f>IF(ISNUMBER(DK71), IF($AR71&gt;VLOOKUP('Gene Table'!$G$2,'Array Content'!$A$2:$B$3,2,FALSE),IF(DK71&lt;-$AR71,"mutant","WT"),IF(DK71&lt;-VLOOKUP('Gene Table'!$G$2,'Array Content'!$A$2:$B$3,2,FALSE),"Mutant","WT")),"")</f>
        <v/>
      </c>
      <c r="DZ71" s="4" t="str">
        <f>IF(ISNUMBER(DL71), IF($AR71&gt;VLOOKUP('Gene Table'!$G$2,'Array Content'!$A$2:$B$3,2,FALSE),IF(DL71&lt;-$AR71,"mutant","WT"),IF(DL71&lt;-VLOOKUP('Gene Table'!$G$2,'Array Content'!$A$2:$B$3,2,FALSE),"Mutant","WT")),"")</f>
        <v/>
      </c>
      <c r="EA71" s="4" t="str">
        <f>IF(ISNUMBER(DM71), IF($AR71&gt;VLOOKUP('Gene Table'!$G$2,'Array Content'!$A$2:$B$3,2,FALSE),IF(DM71&lt;-$AR71,"mutant","WT"),IF(DM71&lt;-VLOOKUP('Gene Table'!$G$2,'Array Content'!$A$2:$B$3,2,FALSE),"Mutant","WT")),"")</f>
        <v/>
      </c>
      <c r="EC71" s="4" t="s">
        <v>4788</v>
      </c>
      <c r="ED71" s="4" t="str">
        <f>IF('Gene Table'!$D71="copy number",D71,"")</f>
        <v/>
      </c>
      <c r="EE71" s="4" t="str">
        <f>IF('Gene Table'!$D71="copy number",E71,"")</f>
        <v/>
      </c>
      <c r="EF71" s="4" t="str">
        <f>IF('Gene Table'!$D71="copy number",F71,"")</f>
        <v/>
      </c>
      <c r="EG71" s="4" t="str">
        <f>IF('Gene Table'!$D71="copy number",G71,"")</f>
        <v/>
      </c>
      <c r="EH71" s="4" t="str">
        <f>IF('Gene Table'!$D71="copy number",H71,"")</f>
        <v/>
      </c>
      <c r="EI71" s="4" t="str">
        <f>IF('Gene Table'!$D71="copy number",I71,"")</f>
        <v/>
      </c>
      <c r="EJ71" s="4" t="str">
        <f>IF('Gene Table'!$D71="copy number",J71,"")</f>
        <v/>
      </c>
      <c r="EK71" s="4" t="str">
        <f>IF('Gene Table'!$D71="copy number",K71,"")</f>
        <v/>
      </c>
      <c r="EL71" s="4" t="str">
        <f>IF('Gene Table'!$D71="copy number",L71,"")</f>
        <v/>
      </c>
      <c r="EM71" s="4" t="str">
        <f>IF('Gene Table'!$D71="copy number",M71,"")</f>
        <v/>
      </c>
      <c r="EN71" s="4" t="str">
        <f>IF('Gene Table'!$D71="copy number",N71,"")</f>
        <v/>
      </c>
      <c r="EO71" s="4" t="str">
        <f>IF('Gene Table'!$D71="copy number",O71,"")</f>
        <v/>
      </c>
      <c r="EQ71" s="4" t="s">
        <v>4788</v>
      </c>
      <c r="ER71" s="4" t="str">
        <f>IF('Gene Table'!$D71="copy number",R71,"")</f>
        <v/>
      </c>
      <c r="ES71" s="4" t="str">
        <f>IF('Gene Table'!$D71="copy number",S71,"")</f>
        <v/>
      </c>
      <c r="ET71" s="4" t="str">
        <f>IF('Gene Table'!$D71="copy number",T71,"")</f>
        <v/>
      </c>
      <c r="EU71" s="4" t="str">
        <f>IF('Gene Table'!$D71="copy number",U71,"")</f>
        <v/>
      </c>
      <c r="EV71" s="4" t="str">
        <f>IF('Gene Table'!$D71="copy number",V71,"")</f>
        <v/>
      </c>
      <c r="EW71" s="4" t="str">
        <f>IF('Gene Table'!$D71="copy number",W71,"")</f>
        <v/>
      </c>
      <c r="EX71" s="4" t="str">
        <f>IF('Gene Table'!$D71="copy number",X71,"")</f>
        <v/>
      </c>
      <c r="EY71" s="4" t="str">
        <f>IF('Gene Table'!$D71="copy number",Y71,"")</f>
        <v/>
      </c>
      <c r="EZ71" s="4" t="str">
        <f>IF('Gene Table'!$D71="copy number",Z71,"")</f>
        <v/>
      </c>
      <c r="FA71" s="4" t="str">
        <f>IF('Gene Table'!$D71="copy number",AA71,"")</f>
        <v/>
      </c>
      <c r="FB71" s="4" t="str">
        <f>IF('Gene Table'!$D71="copy number",AB71,"")</f>
        <v/>
      </c>
      <c r="FC71" s="4" t="str">
        <f>IF('Gene Table'!$D71="copy number",AC71,"")</f>
        <v/>
      </c>
      <c r="FE71" s="4" t="s">
        <v>4788</v>
      </c>
      <c r="FF71" s="4" t="str">
        <f>IF('Gene Table'!$C71="SMPC",D71,"")</f>
        <v/>
      </c>
      <c r="FG71" s="4" t="str">
        <f>IF('Gene Table'!$C71="SMPC",E71,"")</f>
        <v/>
      </c>
      <c r="FH71" s="4" t="str">
        <f>IF('Gene Table'!$C71="SMPC",F71,"")</f>
        <v/>
      </c>
      <c r="FI71" s="4" t="str">
        <f>IF('Gene Table'!$C71="SMPC",G71,"")</f>
        <v/>
      </c>
      <c r="FJ71" s="4" t="str">
        <f>IF('Gene Table'!$C71="SMPC",H71,"")</f>
        <v/>
      </c>
      <c r="FK71" s="4" t="str">
        <f>IF('Gene Table'!$C71="SMPC",I71,"")</f>
        <v/>
      </c>
      <c r="FL71" s="4" t="str">
        <f>IF('Gene Table'!$C71="SMPC",J71,"")</f>
        <v/>
      </c>
      <c r="FM71" s="4" t="str">
        <f>IF('Gene Table'!$C71="SMPC",K71,"")</f>
        <v/>
      </c>
      <c r="FN71" s="4" t="str">
        <f>IF('Gene Table'!$C71="SMPC",L71,"")</f>
        <v/>
      </c>
      <c r="FO71" s="4" t="str">
        <f>IF('Gene Table'!$C71="SMPC",M71,"")</f>
        <v/>
      </c>
      <c r="FP71" s="4" t="str">
        <f>IF('Gene Table'!$C71="SMPC",N71,"")</f>
        <v/>
      </c>
      <c r="FQ71" s="4" t="str">
        <f>IF('Gene Table'!$C71="SMPC",O71,"")</f>
        <v/>
      </c>
      <c r="FS71" s="4" t="s">
        <v>4788</v>
      </c>
      <c r="FT71" s="4" t="str">
        <f>IF('Gene Table'!$C71="SMPC",R71,"")</f>
        <v/>
      </c>
      <c r="FU71" s="4" t="str">
        <f>IF('Gene Table'!$C71="SMPC",S71,"")</f>
        <v/>
      </c>
      <c r="FV71" s="4" t="str">
        <f>IF('Gene Table'!$C71="SMPC",T71,"")</f>
        <v/>
      </c>
      <c r="FW71" s="4" t="str">
        <f>IF('Gene Table'!$C71="SMPC",U71,"")</f>
        <v/>
      </c>
      <c r="FX71" s="4" t="str">
        <f>IF('Gene Table'!$C71="SMPC",V71,"")</f>
        <v/>
      </c>
      <c r="FY71" s="4" t="str">
        <f>IF('Gene Table'!$C71="SMPC",W71,"")</f>
        <v/>
      </c>
      <c r="FZ71" s="4" t="str">
        <f>IF('Gene Table'!$C71="SMPC",X71,"")</f>
        <v/>
      </c>
      <c r="GA71" s="4" t="str">
        <f>IF('Gene Table'!$C71="SMPC",Y71,"")</f>
        <v/>
      </c>
      <c r="GB71" s="4" t="str">
        <f>IF('Gene Table'!$C71="SMPC",Z71,"")</f>
        <v/>
      </c>
      <c r="GC71" s="4" t="str">
        <f>IF('Gene Table'!$C71="SMPC",AA71,"")</f>
        <v/>
      </c>
      <c r="GD71" s="4" t="str">
        <f>IF('Gene Table'!$C71="SMPC",AB71,"")</f>
        <v/>
      </c>
      <c r="GE71" s="4" t="str">
        <f>IF('Gene Table'!$C71="SMPC",AC71,"")</f>
        <v/>
      </c>
    </row>
    <row r="72" spans="1:187" ht="15" customHeight="1" x14ac:dyDescent="0.25">
      <c r="A72" s="4" t="str">
        <f>'Gene Table'!C72&amp;":"&amp;'Gene Table'!D72</f>
        <v>CBL:c.1139T&gt;C</v>
      </c>
      <c r="B72" s="4">
        <f>IF('Gene Table'!$G$5="NO",IF(ISNUMBER(MATCH('Gene Table'!E72,'Array Content'!$M$2:$M$941,0)),VLOOKUP('Gene Table'!E72,'Array Content'!$M$2:$O$941,2,FALSE),35),IF('Gene Table'!$G$5="YES",IF(ISNUMBER(MATCH('Gene Table'!E72,'Array Content'!$M$2:$M$941,0)),VLOOKUP('Gene Table'!E72,'Array Content'!$M$2:$O$941,3,FALSE),35),"OOPS"))</f>
        <v>37</v>
      </c>
      <c r="C72" s="4" t="s">
        <v>4789</v>
      </c>
      <c r="D72" s="29">
        <f>IF('Control Sample Data'!D71="","",IF(SUM('Control Sample Data'!D$2:D$97)&gt;10,IF(AND(ISNUMBER('Control Sample Data'!D71),'Control Sample Data'!D71&lt;$B72, 'Control Sample Data'!D71&gt;0),'Control Sample Data'!D71,$B72),""))</f>
        <v>35</v>
      </c>
      <c r="E72" s="29">
        <f>IF('Control Sample Data'!E71="","",IF(SUM('Control Sample Data'!E$2:E$97)&gt;10,IF(AND(ISNUMBER('Control Sample Data'!E71),'Control Sample Data'!E71&lt;$B72, 'Control Sample Data'!E71&gt;0),'Control Sample Data'!E71,$B72),""))</f>
        <v>35</v>
      </c>
      <c r="F72" s="29" t="str">
        <f>IF('Control Sample Data'!F71="","",IF(SUM('Control Sample Data'!F$2:F$97)&gt;10,IF(AND(ISNUMBER('Control Sample Data'!F71),'Control Sample Data'!F71&lt;$B72, 'Control Sample Data'!F71&gt;0),'Control Sample Data'!F71,$B72),""))</f>
        <v/>
      </c>
      <c r="G72" s="29" t="str">
        <f>IF('Control Sample Data'!G71="","",IF(SUM('Control Sample Data'!G$2:G$97)&gt;10,IF(AND(ISNUMBER('Control Sample Data'!G71),'Control Sample Data'!G71&lt;$B72, 'Control Sample Data'!G71&gt;0),'Control Sample Data'!G71,$B72),""))</f>
        <v/>
      </c>
      <c r="H72" s="29" t="str">
        <f>IF('Control Sample Data'!H71="","",IF(SUM('Control Sample Data'!H$2:H$97)&gt;10,IF(AND(ISNUMBER('Control Sample Data'!H71),'Control Sample Data'!H71&lt;$B72, 'Control Sample Data'!H71&gt;0),'Control Sample Data'!H71,$B72),""))</f>
        <v/>
      </c>
      <c r="I72" s="29" t="str">
        <f>IF('Control Sample Data'!I71="","",IF(SUM('Control Sample Data'!I$2:I$97)&gt;10,IF(AND(ISNUMBER('Control Sample Data'!I71),'Control Sample Data'!I71&lt;$B72, 'Control Sample Data'!I71&gt;0),'Control Sample Data'!I71,$B72),""))</f>
        <v/>
      </c>
      <c r="J72" s="29" t="str">
        <f>IF('Control Sample Data'!J71="","",IF(SUM('Control Sample Data'!J$2:J$97)&gt;10,IF(AND(ISNUMBER('Control Sample Data'!J71),'Control Sample Data'!J71&lt;$B72, 'Control Sample Data'!J71&gt;0),'Control Sample Data'!J71,$B72),""))</f>
        <v/>
      </c>
      <c r="K72" s="29" t="str">
        <f>IF('Control Sample Data'!K71="","",IF(SUM('Control Sample Data'!K$2:K$97)&gt;10,IF(AND(ISNUMBER('Control Sample Data'!K71),'Control Sample Data'!K71&lt;$B72, 'Control Sample Data'!K71&gt;0),'Control Sample Data'!K71,$B72),""))</f>
        <v/>
      </c>
      <c r="L72" s="29" t="str">
        <f>IF('Control Sample Data'!L71="","",IF(SUM('Control Sample Data'!L$2:L$97)&gt;10,IF(AND(ISNUMBER('Control Sample Data'!L71),'Control Sample Data'!L71&lt;$B72, 'Control Sample Data'!L71&gt;0),'Control Sample Data'!L71,$B72),""))</f>
        <v/>
      </c>
      <c r="M72" s="29" t="str">
        <f>IF('Control Sample Data'!M71="","",IF(SUM('Control Sample Data'!M$2:M$97)&gt;10,IF(AND(ISNUMBER('Control Sample Data'!M71),'Control Sample Data'!M71&lt;$B72, 'Control Sample Data'!M71&gt;0),'Control Sample Data'!M71,$B72),""))</f>
        <v/>
      </c>
      <c r="N72" s="29" t="str">
        <f>IF('Control Sample Data'!N71="","",IF(SUM('Control Sample Data'!N$2:N$97)&gt;10,IF(AND(ISNUMBER('Control Sample Data'!N71),'Control Sample Data'!N71&lt;$B72, 'Control Sample Data'!N71&gt;0),'Control Sample Data'!N71,$B72),""))</f>
        <v/>
      </c>
      <c r="O72" s="29" t="str">
        <f>IF('Control Sample Data'!O71="","",IF(SUM('Control Sample Data'!O$2:O$97)&gt;10,IF(AND(ISNUMBER('Control Sample Data'!O71),'Control Sample Data'!O71&lt;$B72, 'Control Sample Data'!O71&gt;0),'Control Sample Data'!O71,$B72),""))</f>
        <v/>
      </c>
      <c r="Q72" s="4" t="s">
        <v>4789</v>
      </c>
      <c r="R72" s="29">
        <f>IF('Test Sample Data'!D71="","",IF(SUM('Test Sample Data'!D$2:D$97)&gt;10,IF(AND(ISNUMBER('Test Sample Data'!D71),'Test Sample Data'!D71&lt;$B72, 'Test Sample Data'!D71&gt;0),'Test Sample Data'!D71,$B72),""))</f>
        <v>35</v>
      </c>
      <c r="S72" s="29">
        <f>IF('Test Sample Data'!E71="","",IF(SUM('Test Sample Data'!E$2:E$97)&gt;10,IF(AND(ISNUMBER('Test Sample Data'!E71),'Test Sample Data'!E71&lt;$B72, 'Test Sample Data'!E71&gt;0),'Test Sample Data'!E71,$B72),""))</f>
        <v>35</v>
      </c>
      <c r="T72" s="29" t="str">
        <f>IF('Test Sample Data'!F71="","",IF(SUM('Test Sample Data'!F$2:F$97)&gt;10,IF(AND(ISNUMBER('Test Sample Data'!F71),'Test Sample Data'!F71&lt;$B72, 'Test Sample Data'!F71&gt;0),'Test Sample Data'!F71,$B72),""))</f>
        <v/>
      </c>
      <c r="U72" s="29" t="str">
        <f>IF('Test Sample Data'!G71="","",IF(SUM('Test Sample Data'!G$2:G$97)&gt;10,IF(AND(ISNUMBER('Test Sample Data'!G71),'Test Sample Data'!G71&lt;$B72, 'Test Sample Data'!G71&gt;0),'Test Sample Data'!G71,$B72),""))</f>
        <v/>
      </c>
      <c r="V72" s="29" t="str">
        <f>IF('Test Sample Data'!H71="","",IF(SUM('Test Sample Data'!H$2:H$97)&gt;10,IF(AND(ISNUMBER('Test Sample Data'!H71),'Test Sample Data'!H71&lt;$B72, 'Test Sample Data'!H71&gt;0),'Test Sample Data'!H71,$B72),""))</f>
        <v/>
      </c>
      <c r="W72" s="29" t="str">
        <f>IF('Test Sample Data'!I71="","",IF(SUM('Test Sample Data'!I$2:I$97)&gt;10,IF(AND(ISNUMBER('Test Sample Data'!I71),'Test Sample Data'!I71&lt;$B72, 'Test Sample Data'!I71&gt;0),'Test Sample Data'!I71,$B72),""))</f>
        <v/>
      </c>
      <c r="X72" s="29" t="str">
        <f>IF('Test Sample Data'!J71="","",IF(SUM('Test Sample Data'!J$2:J$97)&gt;10,IF(AND(ISNUMBER('Test Sample Data'!J71),'Test Sample Data'!J71&lt;$B72, 'Test Sample Data'!J71&gt;0),'Test Sample Data'!J71,$B72),""))</f>
        <v/>
      </c>
      <c r="Y72" s="29" t="str">
        <f>IF('Test Sample Data'!K71="","",IF(SUM('Test Sample Data'!K$2:K$97)&gt;10,IF(AND(ISNUMBER('Test Sample Data'!K71),'Test Sample Data'!K71&lt;$B72, 'Test Sample Data'!K71&gt;0),'Test Sample Data'!K71,$B72),""))</f>
        <v/>
      </c>
      <c r="Z72" s="29" t="str">
        <f>IF('Test Sample Data'!L71="","",IF(SUM('Test Sample Data'!L$2:L$97)&gt;10,IF(AND(ISNUMBER('Test Sample Data'!L71),'Test Sample Data'!L71&lt;$B72, 'Test Sample Data'!L71&gt;0),'Test Sample Data'!L71,$B72),""))</f>
        <v/>
      </c>
      <c r="AA72" s="29" t="str">
        <f>IF('Test Sample Data'!M71="","",IF(SUM('Test Sample Data'!M$2:M$97)&gt;10,IF(AND(ISNUMBER('Test Sample Data'!M71),'Test Sample Data'!M71&lt;$B72, 'Test Sample Data'!M71&gt;0),'Test Sample Data'!M71,$B72),""))</f>
        <v/>
      </c>
      <c r="AB72" s="29" t="str">
        <f>IF('Test Sample Data'!N71="","",IF(SUM('Test Sample Data'!N$2:N$97)&gt;10,IF(AND(ISNUMBER('Test Sample Data'!N71),'Test Sample Data'!N71&lt;$B72, 'Test Sample Data'!N71&gt;0),'Test Sample Data'!N71,$B72),""))</f>
        <v/>
      </c>
      <c r="AC72" s="29" t="str">
        <f>IF('Test Sample Data'!O71="","",IF(SUM('Test Sample Data'!O$2:O$97)&gt;10,IF(AND(ISNUMBER('Test Sample Data'!O71),'Test Sample Data'!O71&lt;$B72, 'Test Sample Data'!O71&gt;0),'Test Sample Data'!O71,$B72),""))</f>
        <v/>
      </c>
      <c r="AE72" s="4" t="s">
        <v>4789</v>
      </c>
      <c r="AF72" s="4">
        <f t="shared" si="67"/>
        <v>9</v>
      </c>
      <c r="AG72" s="4">
        <f t="shared" si="68"/>
        <v>9</v>
      </c>
      <c r="AH72" s="4" t="str">
        <f t="shared" si="69"/>
        <v/>
      </c>
      <c r="AI72" s="4" t="str">
        <f t="shared" si="70"/>
        <v/>
      </c>
      <c r="AJ72" s="4" t="str">
        <f t="shared" si="71"/>
        <v/>
      </c>
      <c r="AK72" s="4" t="str">
        <f t="shared" si="72"/>
        <v/>
      </c>
      <c r="AL72" s="4" t="str">
        <f t="shared" si="73"/>
        <v/>
      </c>
      <c r="AM72" s="4" t="str">
        <f t="shared" si="74"/>
        <v/>
      </c>
      <c r="AN72" s="4" t="str">
        <f t="shared" si="75"/>
        <v/>
      </c>
      <c r="AO72" s="4" t="str">
        <f t="shared" si="76"/>
        <v/>
      </c>
      <c r="AP72" s="4" t="str">
        <f t="shared" si="77"/>
        <v/>
      </c>
      <c r="AQ72" s="4" t="str">
        <f t="shared" si="78"/>
        <v/>
      </c>
      <c r="AR72" s="4">
        <f t="shared" si="79"/>
        <v>0</v>
      </c>
      <c r="AS72" s="4">
        <f t="shared" si="80"/>
        <v>9</v>
      </c>
      <c r="AU72" s="4" t="s">
        <v>4789</v>
      </c>
      <c r="AV72" s="4">
        <f t="shared" si="81"/>
        <v>8.36</v>
      </c>
      <c r="AW72" s="4">
        <f t="shared" si="82"/>
        <v>9</v>
      </c>
      <c r="AX72" s="4" t="str">
        <f t="shared" si="83"/>
        <v/>
      </c>
      <c r="AY72" s="4" t="str">
        <f t="shared" si="84"/>
        <v/>
      </c>
      <c r="AZ72" s="4" t="str">
        <f t="shared" si="85"/>
        <v/>
      </c>
      <c r="BA72" s="4" t="str">
        <f t="shared" si="86"/>
        <v/>
      </c>
      <c r="BB72" s="4" t="str">
        <f t="shared" si="87"/>
        <v/>
      </c>
      <c r="BC72" s="4" t="str">
        <f t="shared" si="88"/>
        <v/>
      </c>
      <c r="BD72" s="4" t="str">
        <f t="shared" si="89"/>
        <v/>
      </c>
      <c r="BE72" s="4" t="str">
        <f t="shared" si="90"/>
        <v/>
      </c>
      <c r="BF72" s="4" t="str">
        <f t="shared" si="91"/>
        <v/>
      </c>
      <c r="BG72" s="4" t="str">
        <f t="shared" si="92"/>
        <v/>
      </c>
      <c r="BI72" s="4" t="s">
        <v>4789</v>
      </c>
      <c r="BJ72" s="4">
        <f t="shared" si="93"/>
        <v>8.36</v>
      </c>
      <c r="BK72" s="4">
        <f t="shared" si="94"/>
        <v>9</v>
      </c>
      <c r="BL72" s="4" t="str">
        <f t="shared" si="95"/>
        <v/>
      </c>
      <c r="BM72" s="4" t="str">
        <f t="shared" si="96"/>
        <v/>
      </c>
      <c r="BN72" s="4" t="str">
        <f t="shared" si="97"/>
        <v/>
      </c>
      <c r="BO72" s="4" t="str">
        <f t="shared" si="98"/>
        <v/>
      </c>
      <c r="BP72" s="4" t="str">
        <f t="shared" si="99"/>
        <v/>
      </c>
      <c r="BQ72" s="4" t="str">
        <f t="shared" si="100"/>
        <v/>
      </c>
      <c r="BR72" s="4" t="str">
        <f t="shared" si="101"/>
        <v/>
      </c>
      <c r="BS72" s="4" t="str">
        <f t="shared" si="102"/>
        <v/>
      </c>
      <c r="BT72" s="4" t="str">
        <f t="shared" si="103"/>
        <v/>
      </c>
      <c r="BU72" s="4" t="str">
        <f t="shared" si="104"/>
        <v/>
      </c>
      <c r="BV72" s="4">
        <f t="shared" si="105"/>
        <v>1.36</v>
      </c>
      <c r="BW72" s="4">
        <f t="shared" si="106"/>
        <v>8.68</v>
      </c>
      <c r="BY72" s="4" t="s">
        <v>4789</v>
      </c>
      <c r="BZ72" s="4">
        <f t="shared" si="107"/>
        <v>-0.32000000000000028</v>
      </c>
      <c r="CA72" s="4">
        <f t="shared" si="108"/>
        <v>0.32000000000000028</v>
      </c>
      <c r="CB72" s="4" t="str">
        <f t="shared" si="109"/>
        <v/>
      </c>
      <c r="CC72" s="4" t="str">
        <f t="shared" si="110"/>
        <v/>
      </c>
      <c r="CD72" s="4" t="str">
        <f t="shared" si="111"/>
        <v/>
      </c>
      <c r="CE72" s="4" t="str">
        <f t="shared" si="112"/>
        <v/>
      </c>
      <c r="CF72" s="4" t="str">
        <f t="shared" si="113"/>
        <v/>
      </c>
      <c r="CG72" s="4" t="str">
        <f t="shared" si="114"/>
        <v/>
      </c>
      <c r="CH72" s="4" t="str">
        <f t="shared" si="115"/>
        <v/>
      </c>
      <c r="CI72" s="4" t="str">
        <f t="shared" si="116"/>
        <v/>
      </c>
      <c r="CJ72" s="4" t="str">
        <f t="shared" si="117"/>
        <v/>
      </c>
      <c r="CK72" s="4" t="str">
        <f t="shared" si="118"/>
        <v/>
      </c>
      <c r="CM72" s="4" t="s">
        <v>4789</v>
      </c>
      <c r="CN72" s="4" t="str">
        <f>IF(ISNUMBER(BZ72), IF($BV72&gt;VLOOKUP('Gene Table'!$G$2,'Array Content'!$A$2:$B$3,2,FALSE),IF(BZ72&lt;-$BV72,"mutant","WT"),IF(BZ72&lt;-VLOOKUP('Gene Table'!$G$2,'Array Content'!$A$2:$B$3,2,FALSE),"Mutant","WT")),"")</f>
        <v>WT</v>
      </c>
      <c r="CO72" s="4" t="str">
        <f>IF(ISNUMBER(CA72), IF($BV72&gt;VLOOKUP('Gene Table'!$G$2,'Array Content'!$A$2:$B$3,2,FALSE),IF(CA72&lt;-$BV72,"mutant","WT"),IF(CA72&lt;-VLOOKUP('Gene Table'!$G$2,'Array Content'!$A$2:$B$3,2,FALSE),"Mutant","WT")),"")</f>
        <v>WT</v>
      </c>
      <c r="CP72" s="4" t="str">
        <f>IF(ISNUMBER(CB72), IF($BV72&gt;VLOOKUP('Gene Table'!$G$2,'Array Content'!$A$2:$B$3,2,FALSE),IF(CB72&lt;-$BV72,"mutant","WT"),IF(CB72&lt;-VLOOKUP('Gene Table'!$G$2,'Array Content'!$A$2:$B$3,2,FALSE),"Mutant","WT")),"")</f>
        <v/>
      </c>
      <c r="CQ72" s="4" t="str">
        <f>IF(ISNUMBER(CC72), IF($BV72&gt;VLOOKUP('Gene Table'!$G$2,'Array Content'!$A$2:$B$3,2,FALSE),IF(CC72&lt;-$BV72,"mutant","WT"),IF(CC72&lt;-VLOOKUP('Gene Table'!$G$2,'Array Content'!$A$2:$B$3,2,FALSE),"Mutant","WT")),"")</f>
        <v/>
      </c>
      <c r="CR72" s="4" t="str">
        <f>IF(ISNUMBER(CD72), IF($BV72&gt;VLOOKUP('Gene Table'!$G$2,'Array Content'!$A$2:$B$3,2,FALSE),IF(CD72&lt;-$BV72,"mutant","WT"),IF(CD72&lt;-VLOOKUP('Gene Table'!$G$2,'Array Content'!$A$2:$B$3,2,FALSE),"Mutant","WT")),"")</f>
        <v/>
      </c>
      <c r="CS72" s="4" t="str">
        <f>IF(ISNUMBER(CE72), IF($BV72&gt;VLOOKUP('Gene Table'!$G$2,'Array Content'!$A$2:$B$3,2,FALSE),IF(CE72&lt;-$BV72,"mutant","WT"),IF(CE72&lt;-VLOOKUP('Gene Table'!$G$2,'Array Content'!$A$2:$B$3,2,FALSE),"Mutant","WT")),"")</f>
        <v/>
      </c>
      <c r="CT72" s="4" t="str">
        <f>IF(ISNUMBER(CF72), IF($BV72&gt;VLOOKUP('Gene Table'!$G$2,'Array Content'!$A$2:$B$3,2,FALSE),IF(CF72&lt;-$BV72,"mutant","WT"),IF(CF72&lt;-VLOOKUP('Gene Table'!$G$2,'Array Content'!$A$2:$B$3,2,FALSE),"Mutant","WT")),"")</f>
        <v/>
      </c>
      <c r="CU72" s="4" t="str">
        <f>IF(ISNUMBER(CG72), IF($BV72&gt;VLOOKUP('Gene Table'!$G$2,'Array Content'!$A$2:$B$3,2,FALSE),IF(CG72&lt;-$BV72,"mutant","WT"),IF(CG72&lt;-VLOOKUP('Gene Table'!$G$2,'Array Content'!$A$2:$B$3,2,FALSE),"Mutant","WT")),"")</f>
        <v/>
      </c>
      <c r="CV72" s="4" t="str">
        <f>IF(ISNUMBER(CH72), IF($BV72&gt;VLOOKUP('Gene Table'!$G$2,'Array Content'!$A$2:$B$3,2,FALSE),IF(CH72&lt;-$BV72,"mutant","WT"),IF(CH72&lt;-VLOOKUP('Gene Table'!$G$2,'Array Content'!$A$2:$B$3,2,FALSE),"Mutant","WT")),"")</f>
        <v/>
      </c>
      <c r="CW72" s="4" t="str">
        <f>IF(ISNUMBER(CI72), IF($BV72&gt;VLOOKUP('Gene Table'!$G$2,'Array Content'!$A$2:$B$3,2,FALSE),IF(CI72&lt;-$BV72,"mutant","WT"),IF(CI72&lt;-VLOOKUP('Gene Table'!$G$2,'Array Content'!$A$2:$B$3,2,FALSE),"Mutant","WT")),"")</f>
        <v/>
      </c>
      <c r="CX72" s="4" t="str">
        <f>IF(ISNUMBER(CJ72), IF($BV72&gt;VLOOKUP('Gene Table'!$G$2,'Array Content'!$A$2:$B$3,2,FALSE),IF(CJ72&lt;-$BV72,"mutant","WT"),IF(CJ72&lt;-VLOOKUP('Gene Table'!$G$2,'Array Content'!$A$2:$B$3,2,FALSE),"Mutant","WT")),"")</f>
        <v/>
      </c>
      <c r="CY72" s="4" t="str">
        <f>IF(ISNUMBER(CK72), IF($BV72&gt;VLOOKUP('Gene Table'!$G$2,'Array Content'!$A$2:$B$3,2,FALSE),IF(CK72&lt;-$BV72,"mutant","WT"),IF(CK72&lt;-VLOOKUP('Gene Table'!$G$2,'Array Content'!$A$2:$B$3,2,FALSE),"Mutant","WT")),"")</f>
        <v/>
      </c>
      <c r="DA72" s="4" t="s">
        <v>4789</v>
      </c>
      <c r="DB72" s="4">
        <f t="shared" si="119"/>
        <v>-0.64000000000000057</v>
      </c>
      <c r="DC72" s="4">
        <f t="shared" si="120"/>
        <v>0</v>
      </c>
      <c r="DD72" s="4" t="str">
        <f t="shared" si="121"/>
        <v/>
      </c>
      <c r="DE72" s="4" t="str">
        <f t="shared" si="122"/>
        <v/>
      </c>
      <c r="DF72" s="4" t="str">
        <f t="shared" si="123"/>
        <v/>
      </c>
      <c r="DG72" s="4" t="str">
        <f t="shared" si="124"/>
        <v/>
      </c>
      <c r="DH72" s="4" t="str">
        <f t="shared" si="125"/>
        <v/>
      </c>
      <c r="DI72" s="4" t="str">
        <f t="shared" si="126"/>
        <v/>
      </c>
      <c r="DJ72" s="4" t="str">
        <f t="shared" si="127"/>
        <v/>
      </c>
      <c r="DK72" s="4" t="str">
        <f t="shared" si="128"/>
        <v/>
      </c>
      <c r="DL72" s="4" t="str">
        <f t="shared" si="129"/>
        <v/>
      </c>
      <c r="DM72" s="4" t="str">
        <f t="shared" si="130"/>
        <v/>
      </c>
      <c r="DO72" s="4" t="s">
        <v>4789</v>
      </c>
      <c r="DP72" s="4" t="str">
        <f>IF(ISNUMBER(DB72), IF($AR72&gt;VLOOKUP('Gene Table'!$G$2,'Array Content'!$A$2:$B$3,2,FALSE),IF(DB72&lt;-$AR72,"mutant","WT"),IF(DB72&lt;-VLOOKUP('Gene Table'!$G$2,'Array Content'!$A$2:$B$3,2,FALSE),"Mutant","WT")),"")</f>
        <v>WT</v>
      </c>
      <c r="DQ72" s="4" t="str">
        <f>IF(ISNUMBER(DC72), IF($AR72&gt;VLOOKUP('Gene Table'!$G$2,'Array Content'!$A$2:$B$3,2,FALSE),IF(DC72&lt;-$AR72,"mutant","WT"),IF(DC72&lt;-VLOOKUP('Gene Table'!$G$2,'Array Content'!$A$2:$B$3,2,FALSE),"Mutant","WT")),"")</f>
        <v>WT</v>
      </c>
      <c r="DR72" s="4" t="str">
        <f>IF(ISNUMBER(DD72), IF($AR72&gt;VLOOKUP('Gene Table'!$G$2,'Array Content'!$A$2:$B$3,2,FALSE),IF(DD72&lt;-$AR72,"mutant","WT"),IF(DD72&lt;-VLOOKUP('Gene Table'!$G$2,'Array Content'!$A$2:$B$3,2,FALSE),"Mutant","WT")),"")</f>
        <v/>
      </c>
      <c r="DS72" s="4" t="str">
        <f>IF(ISNUMBER(DE72), IF($AR72&gt;VLOOKUP('Gene Table'!$G$2,'Array Content'!$A$2:$B$3,2,FALSE),IF(DE72&lt;-$AR72,"mutant","WT"),IF(DE72&lt;-VLOOKUP('Gene Table'!$G$2,'Array Content'!$A$2:$B$3,2,FALSE),"Mutant","WT")),"")</f>
        <v/>
      </c>
      <c r="DT72" s="4" t="str">
        <f>IF(ISNUMBER(DF72), IF($AR72&gt;VLOOKUP('Gene Table'!$G$2,'Array Content'!$A$2:$B$3,2,FALSE),IF(DF72&lt;-$AR72,"mutant","WT"),IF(DF72&lt;-VLOOKUP('Gene Table'!$G$2,'Array Content'!$A$2:$B$3,2,FALSE),"Mutant","WT")),"")</f>
        <v/>
      </c>
      <c r="DU72" s="4" t="str">
        <f>IF(ISNUMBER(DG72), IF($AR72&gt;VLOOKUP('Gene Table'!$G$2,'Array Content'!$A$2:$B$3,2,FALSE),IF(DG72&lt;-$AR72,"mutant","WT"),IF(DG72&lt;-VLOOKUP('Gene Table'!$G$2,'Array Content'!$A$2:$B$3,2,FALSE),"Mutant","WT")),"")</f>
        <v/>
      </c>
      <c r="DV72" s="4" t="str">
        <f>IF(ISNUMBER(DH72), IF($AR72&gt;VLOOKUP('Gene Table'!$G$2,'Array Content'!$A$2:$B$3,2,FALSE),IF(DH72&lt;-$AR72,"mutant","WT"),IF(DH72&lt;-VLOOKUP('Gene Table'!$G$2,'Array Content'!$A$2:$B$3,2,FALSE),"Mutant","WT")),"")</f>
        <v/>
      </c>
      <c r="DW72" s="4" t="str">
        <f>IF(ISNUMBER(DI72), IF($AR72&gt;VLOOKUP('Gene Table'!$G$2,'Array Content'!$A$2:$B$3,2,FALSE),IF(DI72&lt;-$AR72,"mutant","WT"),IF(DI72&lt;-VLOOKUP('Gene Table'!$G$2,'Array Content'!$A$2:$B$3,2,FALSE),"Mutant","WT")),"")</f>
        <v/>
      </c>
      <c r="DX72" s="4" t="str">
        <f>IF(ISNUMBER(DJ72), IF($AR72&gt;VLOOKUP('Gene Table'!$G$2,'Array Content'!$A$2:$B$3,2,FALSE),IF(DJ72&lt;-$AR72,"mutant","WT"),IF(DJ72&lt;-VLOOKUP('Gene Table'!$G$2,'Array Content'!$A$2:$B$3,2,FALSE),"Mutant","WT")),"")</f>
        <v/>
      </c>
      <c r="DY72" s="4" t="str">
        <f>IF(ISNUMBER(DK72), IF($AR72&gt;VLOOKUP('Gene Table'!$G$2,'Array Content'!$A$2:$B$3,2,FALSE),IF(DK72&lt;-$AR72,"mutant","WT"),IF(DK72&lt;-VLOOKUP('Gene Table'!$G$2,'Array Content'!$A$2:$B$3,2,FALSE),"Mutant","WT")),"")</f>
        <v/>
      </c>
      <c r="DZ72" s="4" t="str">
        <f>IF(ISNUMBER(DL72), IF($AR72&gt;VLOOKUP('Gene Table'!$G$2,'Array Content'!$A$2:$B$3,2,FALSE),IF(DL72&lt;-$AR72,"mutant","WT"),IF(DL72&lt;-VLOOKUP('Gene Table'!$G$2,'Array Content'!$A$2:$B$3,2,FALSE),"Mutant","WT")),"")</f>
        <v/>
      </c>
      <c r="EA72" s="4" t="str">
        <f>IF(ISNUMBER(DM72), IF($AR72&gt;VLOOKUP('Gene Table'!$G$2,'Array Content'!$A$2:$B$3,2,FALSE),IF(DM72&lt;-$AR72,"mutant","WT"),IF(DM72&lt;-VLOOKUP('Gene Table'!$G$2,'Array Content'!$A$2:$B$3,2,FALSE),"Mutant","WT")),"")</f>
        <v/>
      </c>
      <c r="EC72" s="4" t="s">
        <v>4789</v>
      </c>
      <c r="ED72" s="4" t="str">
        <f>IF('Gene Table'!$D72="copy number",D72,"")</f>
        <v/>
      </c>
      <c r="EE72" s="4" t="str">
        <f>IF('Gene Table'!$D72="copy number",E72,"")</f>
        <v/>
      </c>
      <c r="EF72" s="4" t="str">
        <f>IF('Gene Table'!$D72="copy number",F72,"")</f>
        <v/>
      </c>
      <c r="EG72" s="4" t="str">
        <f>IF('Gene Table'!$D72="copy number",G72,"")</f>
        <v/>
      </c>
      <c r="EH72" s="4" t="str">
        <f>IF('Gene Table'!$D72="copy number",H72,"")</f>
        <v/>
      </c>
      <c r="EI72" s="4" t="str">
        <f>IF('Gene Table'!$D72="copy number",I72,"")</f>
        <v/>
      </c>
      <c r="EJ72" s="4" t="str">
        <f>IF('Gene Table'!$D72="copy number",J72,"")</f>
        <v/>
      </c>
      <c r="EK72" s="4" t="str">
        <f>IF('Gene Table'!$D72="copy number",K72,"")</f>
        <v/>
      </c>
      <c r="EL72" s="4" t="str">
        <f>IF('Gene Table'!$D72="copy number",L72,"")</f>
        <v/>
      </c>
      <c r="EM72" s="4" t="str">
        <f>IF('Gene Table'!$D72="copy number",M72,"")</f>
        <v/>
      </c>
      <c r="EN72" s="4" t="str">
        <f>IF('Gene Table'!$D72="copy number",N72,"")</f>
        <v/>
      </c>
      <c r="EO72" s="4" t="str">
        <f>IF('Gene Table'!$D72="copy number",O72,"")</f>
        <v/>
      </c>
      <c r="EQ72" s="4" t="s">
        <v>4789</v>
      </c>
      <c r="ER72" s="4" t="str">
        <f>IF('Gene Table'!$D72="copy number",R72,"")</f>
        <v/>
      </c>
      <c r="ES72" s="4" t="str">
        <f>IF('Gene Table'!$D72="copy number",S72,"")</f>
        <v/>
      </c>
      <c r="ET72" s="4" t="str">
        <f>IF('Gene Table'!$D72="copy number",T72,"")</f>
        <v/>
      </c>
      <c r="EU72" s="4" t="str">
        <f>IF('Gene Table'!$D72="copy number",U72,"")</f>
        <v/>
      </c>
      <c r="EV72" s="4" t="str">
        <f>IF('Gene Table'!$D72="copy number",V72,"")</f>
        <v/>
      </c>
      <c r="EW72" s="4" t="str">
        <f>IF('Gene Table'!$D72="copy number",W72,"")</f>
        <v/>
      </c>
      <c r="EX72" s="4" t="str">
        <f>IF('Gene Table'!$D72="copy number",X72,"")</f>
        <v/>
      </c>
      <c r="EY72" s="4" t="str">
        <f>IF('Gene Table'!$D72="copy number",Y72,"")</f>
        <v/>
      </c>
      <c r="EZ72" s="4" t="str">
        <f>IF('Gene Table'!$D72="copy number",Z72,"")</f>
        <v/>
      </c>
      <c r="FA72" s="4" t="str">
        <f>IF('Gene Table'!$D72="copy number",AA72,"")</f>
        <v/>
      </c>
      <c r="FB72" s="4" t="str">
        <f>IF('Gene Table'!$D72="copy number",AB72,"")</f>
        <v/>
      </c>
      <c r="FC72" s="4" t="str">
        <f>IF('Gene Table'!$D72="copy number",AC72,"")</f>
        <v/>
      </c>
      <c r="FE72" s="4" t="s">
        <v>4789</v>
      </c>
      <c r="FF72" s="4" t="str">
        <f>IF('Gene Table'!$C72="SMPC",D72,"")</f>
        <v/>
      </c>
      <c r="FG72" s="4" t="str">
        <f>IF('Gene Table'!$C72="SMPC",E72,"")</f>
        <v/>
      </c>
      <c r="FH72" s="4" t="str">
        <f>IF('Gene Table'!$C72="SMPC",F72,"")</f>
        <v/>
      </c>
      <c r="FI72" s="4" t="str">
        <f>IF('Gene Table'!$C72="SMPC",G72,"")</f>
        <v/>
      </c>
      <c r="FJ72" s="4" t="str">
        <f>IF('Gene Table'!$C72="SMPC",H72,"")</f>
        <v/>
      </c>
      <c r="FK72" s="4" t="str">
        <f>IF('Gene Table'!$C72="SMPC",I72,"")</f>
        <v/>
      </c>
      <c r="FL72" s="4" t="str">
        <f>IF('Gene Table'!$C72="SMPC",J72,"")</f>
        <v/>
      </c>
      <c r="FM72" s="4" t="str">
        <f>IF('Gene Table'!$C72="SMPC",K72,"")</f>
        <v/>
      </c>
      <c r="FN72" s="4" t="str">
        <f>IF('Gene Table'!$C72="SMPC",L72,"")</f>
        <v/>
      </c>
      <c r="FO72" s="4" t="str">
        <f>IF('Gene Table'!$C72="SMPC",M72,"")</f>
        <v/>
      </c>
      <c r="FP72" s="4" t="str">
        <f>IF('Gene Table'!$C72="SMPC",N72,"")</f>
        <v/>
      </c>
      <c r="FQ72" s="4" t="str">
        <f>IF('Gene Table'!$C72="SMPC",O72,"")</f>
        <v/>
      </c>
      <c r="FS72" s="4" t="s">
        <v>4789</v>
      </c>
      <c r="FT72" s="4" t="str">
        <f>IF('Gene Table'!$C72="SMPC",R72,"")</f>
        <v/>
      </c>
      <c r="FU72" s="4" t="str">
        <f>IF('Gene Table'!$C72="SMPC",S72,"")</f>
        <v/>
      </c>
      <c r="FV72" s="4" t="str">
        <f>IF('Gene Table'!$C72="SMPC",T72,"")</f>
        <v/>
      </c>
      <c r="FW72" s="4" t="str">
        <f>IF('Gene Table'!$C72="SMPC",U72,"")</f>
        <v/>
      </c>
      <c r="FX72" s="4" t="str">
        <f>IF('Gene Table'!$C72="SMPC",V72,"")</f>
        <v/>
      </c>
      <c r="FY72" s="4" t="str">
        <f>IF('Gene Table'!$C72="SMPC",W72,"")</f>
        <v/>
      </c>
      <c r="FZ72" s="4" t="str">
        <f>IF('Gene Table'!$C72="SMPC",X72,"")</f>
        <v/>
      </c>
      <c r="GA72" s="4" t="str">
        <f>IF('Gene Table'!$C72="SMPC",Y72,"")</f>
        <v/>
      </c>
      <c r="GB72" s="4" t="str">
        <f>IF('Gene Table'!$C72="SMPC",Z72,"")</f>
        <v/>
      </c>
      <c r="GC72" s="4" t="str">
        <f>IF('Gene Table'!$C72="SMPC",AA72,"")</f>
        <v/>
      </c>
      <c r="GD72" s="4" t="str">
        <f>IF('Gene Table'!$C72="SMPC",AB72,"")</f>
        <v/>
      </c>
      <c r="GE72" s="4" t="str">
        <f>IF('Gene Table'!$C72="SMPC",AC72,"")</f>
        <v/>
      </c>
    </row>
    <row r="73" spans="1:187" ht="15" customHeight="1" x14ac:dyDescent="0.25">
      <c r="A73" s="4" t="str">
        <f>'Gene Table'!C73&amp;":"&amp;'Gene Table'!D73</f>
        <v>CBL:c.1150T&gt;C</v>
      </c>
      <c r="B73" s="4">
        <f>IF('Gene Table'!$G$5="NO",IF(ISNUMBER(MATCH('Gene Table'!E73,'Array Content'!$M$2:$M$941,0)),VLOOKUP('Gene Table'!E73,'Array Content'!$M$2:$O$941,2,FALSE),35),IF('Gene Table'!$G$5="YES",IF(ISNUMBER(MATCH('Gene Table'!E73,'Array Content'!$M$2:$M$941,0)),VLOOKUP('Gene Table'!E73,'Array Content'!$M$2:$O$941,3,FALSE),35),"OOPS"))</f>
        <v>37</v>
      </c>
      <c r="C73" s="4" t="s">
        <v>4790</v>
      </c>
      <c r="D73" s="29">
        <f>IF('Control Sample Data'!D72="","",IF(SUM('Control Sample Data'!D$2:D$97)&gt;10,IF(AND(ISNUMBER('Control Sample Data'!D72),'Control Sample Data'!D72&lt;$B73, 'Control Sample Data'!D72&gt;0),'Control Sample Data'!D72,$B73),""))</f>
        <v>35</v>
      </c>
      <c r="E73" s="29">
        <f>IF('Control Sample Data'!E72="","",IF(SUM('Control Sample Data'!E$2:E$97)&gt;10,IF(AND(ISNUMBER('Control Sample Data'!E72),'Control Sample Data'!E72&lt;$B73, 'Control Sample Data'!E72&gt;0),'Control Sample Data'!E72,$B73),""))</f>
        <v>35</v>
      </c>
      <c r="F73" s="29" t="str">
        <f>IF('Control Sample Data'!F72="","",IF(SUM('Control Sample Data'!F$2:F$97)&gt;10,IF(AND(ISNUMBER('Control Sample Data'!F72),'Control Sample Data'!F72&lt;$B73, 'Control Sample Data'!F72&gt;0),'Control Sample Data'!F72,$B73),""))</f>
        <v/>
      </c>
      <c r="G73" s="29" t="str">
        <f>IF('Control Sample Data'!G72="","",IF(SUM('Control Sample Data'!G$2:G$97)&gt;10,IF(AND(ISNUMBER('Control Sample Data'!G72),'Control Sample Data'!G72&lt;$B73, 'Control Sample Data'!G72&gt;0),'Control Sample Data'!G72,$B73),""))</f>
        <v/>
      </c>
      <c r="H73" s="29" t="str">
        <f>IF('Control Sample Data'!H72="","",IF(SUM('Control Sample Data'!H$2:H$97)&gt;10,IF(AND(ISNUMBER('Control Sample Data'!H72),'Control Sample Data'!H72&lt;$B73, 'Control Sample Data'!H72&gt;0),'Control Sample Data'!H72,$B73),""))</f>
        <v/>
      </c>
      <c r="I73" s="29" t="str">
        <f>IF('Control Sample Data'!I72="","",IF(SUM('Control Sample Data'!I$2:I$97)&gt;10,IF(AND(ISNUMBER('Control Sample Data'!I72),'Control Sample Data'!I72&lt;$B73, 'Control Sample Data'!I72&gt;0),'Control Sample Data'!I72,$B73),""))</f>
        <v/>
      </c>
      <c r="J73" s="29" t="str">
        <f>IF('Control Sample Data'!J72="","",IF(SUM('Control Sample Data'!J$2:J$97)&gt;10,IF(AND(ISNUMBER('Control Sample Data'!J72),'Control Sample Data'!J72&lt;$B73, 'Control Sample Data'!J72&gt;0),'Control Sample Data'!J72,$B73),""))</f>
        <v/>
      </c>
      <c r="K73" s="29" t="str">
        <f>IF('Control Sample Data'!K72="","",IF(SUM('Control Sample Data'!K$2:K$97)&gt;10,IF(AND(ISNUMBER('Control Sample Data'!K72),'Control Sample Data'!K72&lt;$B73, 'Control Sample Data'!K72&gt;0),'Control Sample Data'!K72,$B73),""))</f>
        <v/>
      </c>
      <c r="L73" s="29" t="str">
        <f>IF('Control Sample Data'!L72="","",IF(SUM('Control Sample Data'!L$2:L$97)&gt;10,IF(AND(ISNUMBER('Control Sample Data'!L72),'Control Sample Data'!L72&lt;$B73, 'Control Sample Data'!L72&gt;0),'Control Sample Data'!L72,$B73),""))</f>
        <v/>
      </c>
      <c r="M73" s="29" t="str">
        <f>IF('Control Sample Data'!M72="","",IF(SUM('Control Sample Data'!M$2:M$97)&gt;10,IF(AND(ISNUMBER('Control Sample Data'!M72),'Control Sample Data'!M72&lt;$B73, 'Control Sample Data'!M72&gt;0),'Control Sample Data'!M72,$B73),""))</f>
        <v/>
      </c>
      <c r="N73" s="29" t="str">
        <f>IF('Control Sample Data'!N72="","",IF(SUM('Control Sample Data'!N$2:N$97)&gt;10,IF(AND(ISNUMBER('Control Sample Data'!N72),'Control Sample Data'!N72&lt;$B73, 'Control Sample Data'!N72&gt;0),'Control Sample Data'!N72,$B73),""))</f>
        <v/>
      </c>
      <c r="O73" s="29" t="str">
        <f>IF('Control Sample Data'!O72="","",IF(SUM('Control Sample Data'!O$2:O$97)&gt;10,IF(AND(ISNUMBER('Control Sample Data'!O72),'Control Sample Data'!O72&lt;$B73, 'Control Sample Data'!O72&gt;0),'Control Sample Data'!O72,$B73),""))</f>
        <v/>
      </c>
      <c r="Q73" s="4" t="s">
        <v>4790</v>
      </c>
      <c r="R73" s="29">
        <f>IF('Test Sample Data'!D72="","",IF(SUM('Test Sample Data'!D$2:D$97)&gt;10,IF(AND(ISNUMBER('Test Sample Data'!D72),'Test Sample Data'!D72&lt;$B73, 'Test Sample Data'!D72&gt;0),'Test Sample Data'!D72,$B73),""))</f>
        <v>35</v>
      </c>
      <c r="S73" s="29">
        <f>IF('Test Sample Data'!E72="","",IF(SUM('Test Sample Data'!E$2:E$97)&gt;10,IF(AND(ISNUMBER('Test Sample Data'!E72),'Test Sample Data'!E72&lt;$B73, 'Test Sample Data'!E72&gt;0),'Test Sample Data'!E72,$B73),""))</f>
        <v>35</v>
      </c>
      <c r="T73" s="29" t="str">
        <f>IF('Test Sample Data'!F72="","",IF(SUM('Test Sample Data'!F$2:F$97)&gt;10,IF(AND(ISNUMBER('Test Sample Data'!F72),'Test Sample Data'!F72&lt;$B73, 'Test Sample Data'!F72&gt;0),'Test Sample Data'!F72,$B73),""))</f>
        <v/>
      </c>
      <c r="U73" s="29" t="str">
        <f>IF('Test Sample Data'!G72="","",IF(SUM('Test Sample Data'!G$2:G$97)&gt;10,IF(AND(ISNUMBER('Test Sample Data'!G72),'Test Sample Data'!G72&lt;$B73, 'Test Sample Data'!G72&gt;0),'Test Sample Data'!G72,$B73),""))</f>
        <v/>
      </c>
      <c r="V73" s="29" t="str">
        <f>IF('Test Sample Data'!H72="","",IF(SUM('Test Sample Data'!H$2:H$97)&gt;10,IF(AND(ISNUMBER('Test Sample Data'!H72),'Test Sample Data'!H72&lt;$B73, 'Test Sample Data'!H72&gt;0),'Test Sample Data'!H72,$B73),""))</f>
        <v/>
      </c>
      <c r="W73" s="29" t="str">
        <f>IF('Test Sample Data'!I72="","",IF(SUM('Test Sample Data'!I$2:I$97)&gt;10,IF(AND(ISNUMBER('Test Sample Data'!I72),'Test Sample Data'!I72&lt;$B73, 'Test Sample Data'!I72&gt;0),'Test Sample Data'!I72,$B73),""))</f>
        <v/>
      </c>
      <c r="X73" s="29" t="str">
        <f>IF('Test Sample Data'!J72="","",IF(SUM('Test Sample Data'!J$2:J$97)&gt;10,IF(AND(ISNUMBER('Test Sample Data'!J72),'Test Sample Data'!J72&lt;$B73, 'Test Sample Data'!J72&gt;0),'Test Sample Data'!J72,$B73),""))</f>
        <v/>
      </c>
      <c r="Y73" s="29" t="str">
        <f>IF('Test Sample Data'!K72="","",IF(SUM('Test Sample Data'!K$2:K$97)&gt;10,IF(AND(ISNUMBER('Test Sample Data'!K72),'Test Sample Data'!K72&lt;$B73, 'Test Sample Data'!K72&gt;0),'Test Sample Data'!K72,$B73),""))</f>
        <v/>
      </c>
      <c r="Z73" s="29" t="str">
        <f>IF('Test Sample Data'!L72="","",IF(SUM('Test Sample Data'!L$2:L$97)&gt;10,IF(AND(ISNUMBER('Test Sample Data'!L72),'Test Sample Data'!L72&lt;$B73, 'Test Sample Data'!L72&gt;0),'Test Sample Data'!L72,$B73),""))</f>
        <v/>
      </c>
      <c r="AA73" s="29" t="str">
        <f>IF('Test Sample Data'!M72="","",IF(SUM('Test Sample Data'!M$2:M$97)&gt;10,IF(AND(ISNUMBER('Test Sample Data'!M72),'Test Sample Data'!M72&lt;$B73, 'Test Sample Data'!M72&gt;0),'Test Sample Data'!M72,$B73),""))</f>
        <v/>
      </c>
      <c r="AB73" s="29" t="str">
        <f>IF('Test Sample Data'!N72="","",IF(SUM('Test Sample Data'!N$2:N$97)&gt;10,IF(AND(ISNUMBER('Test Sample Data'!N72),'Test Sample Data'!N72&lt;$B73, 'Test Sample Data'!N72&gt;0),'Test Sample Data'!N72,$B73),""))</f>
        <v/>
      </c>
      <c r="AC73" s="29" t="str">
        <f>IF('Test Sample Data'!O72="","",IF(SUM('Test Sample Data'!O$2:O$97)&gt;10,IF(AND(ISNUMBER('Test Sample Data'!O72),'Test Sample Data'!O72&lt;$B73, 'Test Sample Data'!O72&gt;0),'Test Sample Data'!O72,$B73),""))</f>
        <v/>
      </c>
      <c r="AE73" s="4" t="s">
        <v>4790</v>
      </c>
      <c r="AF73" s="4">
        <f t="shared" si="67"/>
        <v>9</v>
      </c>
      <c r="AG73" s="4">
        <f t="shared" si="68"/>
        <v>9</v>
      </c>
      <c r="AH73" s="4" t="str">
        <f t="shared" si="69"/>
        <v/>
      </c>
      <c r="AI73" s="4" t="str">
        <f t="shared" si="70"/>
        <v/>
      </c>
      <c r="AJ73" s="4" t="str">
        <f t="shared" si="71"/>
        <v/>
      </c>
      <c r="AK73" s="4" t="str">
        <f t="shared" si="72"/>
        <v/>
      </c>
      <c r="AL73" s="4" t="str">
        <f t="shared" si="73"/>
        <v/>
      </c>
      <c r="AM73" s="4" t="str">
        <f t="shared" si="74"/>
        <v/>
      </c>
      <c r="AN73" s="4" t="str">
        <f t="shared" si="75"/>
        <v/>
      </c>
      <c r="AO73" s="4" t="str">
        <f t="shared" si="76"/>
        <v/>
      </c>
      <c r="AP73" s="4" t="str">
        <f t="shared" si="77"/>
        <v/>
      </c>
      <c r="AQ73" s="4" t="str">
        <f t="shared" si="78"/>
        <v/>
      </c>
      <c r="AR73" s="4">
        <f t="shared" si="79"/>
        <v>0</v>
      </c>
      <c r="AS73" s="4">
        <f t="shared" si="80"/>
        <v>9</v>
      </c>
      <c r="AU73" s="4" t="s">
        <v>4790</v>
      </c>
      <c r="AV73" s="4">
        <f t="shared" si="81"/>
        <v>8.36</v>
      </c>
      <c r="AW73" s="4">
        <f t="shared" si="82"/>
        <v>9</v>
      </c>
      <c r="AX73" s="4" t="str">
        <f t="shared" si="83"/>
        <v/>
      </c>
      <c r="AY73" s="4" t="str">
        <f t="shared" si="84"/>
        <v/>
      </c>
      <c r="AZ73" s="4" t="str">
        <f t="shared" si="85"/>
        <v/>
      </c>
      <c r="BA73" s="4" t="str">
        <f t="shared" si="86"/>
        <v/>
      </c>
      <c r="BB73" s="4" t="str">
        <f t="shared" si="87"/>
        <v/>
      </c>
      <c r="BC73" s="4" t="str">
        <f t="shared" si="88"/>
        <v/>
      </c>
      <c r="BD73" s="4" t="str">
        <f t="shared" si="89"/>
        <v/>
      </c>
      <c r="BE73" s="4" t="str">
        <f t="shared" si="90"/>
        <v/>
      </c>
      <c r="BF73" s="4" t="str">
        <f t="shared" si="91"/>
        <v/>
      </c>
      <c r="BG73" s="4" t="str">
        <f t="shared" si="92"/>
        <v/>
      </c>
      <c r="BI73" s="4" t="s">
        <v>4790</v>
      </c>
      <c r="BJ73" s="4">
        <f t="shared" si="93"/>
        <v>8.36</v>
      </c>
      <c r="BK73" s="4">
        <f t="shared" si="94"/>
        <v>9</v>
      </c>
      <c r="BL73" s="4" t="str">
        <f t="shared" si="95"/>
        <v/>
      </c>
      <c r="BM73" s="4" t="str">
        <f t="shared" si="96"/>
        <v/>
      </c>
      <c r="BN73" s="4" t="str">
        <f t="shared" si="97"/>
        <v/>
      </c>
      <c r="BO73" s="4" t="str">
        <f t="shared" si="98"/>
        <v/>
      </c>
      <c r="BP73" s="4" t="str">
        <f t="shared" si="99"/>
        <v/>
      </c>
      <c r="BQ73" s="4" t="str">
        <f t="shared" si="100"/>
        <v/>
      </c>
      <c r="BR73" s="4" t="str">
        <f t="shared" si="101"/>
        <v/>
      </c>
      <c r="BS73" s="4" t="str">
        <f t="shared" si="102"/>
        <v/>
      </c>
      <c r="BT73" s="4" t="str">
        <f t="shared" si="103"/>
        <v/>
      </c>
      <c r="BU73" s="4" t="str">
        <f t="shared" si="104"/>
        <v/>
      </c>
      <c r="BV73" s="4">
        <f t="shared" si="105"/>
        <v>1.36</v>
      </c>
      <c r="BW73" s="4">
        <f t="shared" si="106"/>
        <v>8.68</v>
      </c>
      <c r="BY73" s="4" t="s">
        <v>4790</v>
      </c>
      <c r="BZ73" s="4">
        <f t="shared" si="107"/>
        <v>-0.32000000000000028</v>
      </c>
      <c r="CA73" s="4">
        <f t="shared" si="108"/>
        <v>0.32000000000000028</v>
      </c>
      <c r="CB73" s="4" t="str">
        <f t="shared" si="109"/>
        <v/>
      </c>
      <c r="CC73" s="4" t="str">
        <f t="shared" si="110"/>
        <v/>
      </c>
      <c r="CD73" s="4" t="str">
        <f t="shared" si="111"/>
        <v/>
      </c>
      <c r="CE73" s="4" t="str">
        <f t="shared" si="112"/>
        <v/>
      </c>
      <c r="CF73" s="4" t="str">
        <f t="shared" si="113"/>
        <v/>
      </c>
      <c r="CG73" s="4" t="str">
        <f t="shared" si="114"/>
        <v/>
      </c>
      <c r="CH73" s="4" t="str">
        <f t="shared" si="115"/>
        <v/>
      </c>
      <c r="CI73" s="4" t="str">
        <f t="shared" si="116"/>
        <v/>
      </c>
      <c r="CJ73" s="4" t="str">
        <f t="shared" si="117"/>
        <v/>
      </c>
      <c r="CK73" s="4" t="str">
        <f t="shared" si="118"/>
        <v/>
      </c>
      <c r="CM73" s="4" t="s">
        <v>4790</v>
      </c>
      <c r="CN73" s="4" t="str">
        <f>IF(ISNUMBER(BZ73), IF($BV73&gt;VLOOKUP('Gene Table'!$G$2,'Array Content'!$A$2:$B$3,2,FALSE),IF(BZ73&lt;-$BV73,"mutant","WT"),IF(BZ73&lt;-VLOOKUP('Gene Table'!$G$2,'Array Content'!$A$2:$B$3,2,FALSE),"Mutant","WT")),"")</f>
        <v>WT</v>
      </c>
      <c r="CO73" s="4" t="str">
        <f>IF(ISNUMBER(CA73), IF($BV73&gt;VLOOKUP('Gene Table'!$G$2,'Array Content'!$A$2:$B$3,2,FALSE),IF(CA73&lt;-$BV73,"mutant","WT"),IF(CA73&lt;-VLOOKUP('Gene Table'!$G$2,'Array Content'!$A$2:$B$3,2,FALSE),"Mutant","WT")),"")</f>
        <v>WT</v>
      </c>
      <c r="CP73" s="4" t="str">
        <f>IF(ISNUMBER(CB73), IF($BV73&gt;VLOOKUP('Gene Table'!$G$2,'Array Content'!$A$2:$B$3,2,FALSE),IF(CB73&lt;-$BV73,"mutant","WT"),IF(CB73&lt;-VLOOKUP('Gene Table'!$G$2,'Array Content'!$A$2:$B$3,2,FALSE),"Mutant","WT")),"")</f>
        <v/>
      </c>
      <c r="CQ73" s="4" t="str">
        <f>IF(ISNUMBER(CC73), IF($BV73&gt;VLOOKUP('Gene Table'!$G$2,'Array Content'!$A$2:$B$3,2,FALSE),IF(CC73&lt;-$BV73,"mutant","WT"),IF(CC73&lt;-VLOOKUP('Gene Table'!$G$2,'Array Content'!$A$2:$B$3,2,FALSE),"Mutant","WT")),"")</f>
        <v/>
      </c>
      <c r="CR73" s="4" t="str">
        <f>IF(ISNUMBER(CD73), IF($BV73&gt;VLOOKUP('Gene Table'!$G$2,'Array Content'!$A$2:$B$3,2,FALSE),IF(CD73&lt;-$BV73,"mutant","WT"),IF(CD73&lt;-VLOOKUP('Gene Table'!$G$2,'Array Content'!$A$2:$B$3,2,FALSE),"Mutant","WT")),"")</f>
        <v/>
      </c>
      <c r="CS73" s="4" t="str">
        <f>IF(ISNUMBER(CE73), IF($BV73&gt;VLOOKUP('Gene Table'!$G$2,'Array Content'!$A$2:$B$3,2,FALSE),IF(CE73&lt;-$BV73,"mutant","WT"),IF(CE73&lt;-VLOOKUP('Gene Table'!$G$2,'Array Content'!$A$2:$B$3,2,FALSE),"Mutant","WT")),"")</f>
        <v/>
      </c>
      <c r="CT73" s="4" t="str">
        <f>IF(ISNUMBER(CF73), IF($BV73&gt;VLOOKUP('Gene Table'!$G$2,'Array Content'!$A$2:$B$3,2,FALSE),IF(CF73&lt;-$BV73,"mutant","WT"),IF(CF73&lt;-VLOOKUP('Gene Table'!$G$2,'Array Content'!$A$2:$B$3,2,FALSE),"Mutant","WT")),"")</f>
        <v/>
      </c>
      <c r="CU73" s="4" t="str">
        <f>IF(ISNUMBER(CG73), IF($BV73&gt;VLOOKUP('Gene Table'!$G$2,'Array Content'!$A$2:$B$3,2,FALSE),IF(CG73&lt;-$BV73,"mutant","WT"),IF(CG73&lt;-VLOOKUP('Gene Table'!$G$2,'Array Content'!$A$2:$B$3,2,FALSE),"Mutant","WT")),"")</f>
        <v/>
      </c>
      <c r="CV73" s="4" t="str">
        <f>IF(ISNUMBER(CH73), IF($BV73&gt;VLOOKUP('Gene Table'!$G$2,'Array Content'!$A$2:$B$3,2,FALSE),IF(CH73&lt;-$BV73,"mutant","WT"),IF(CH73&lt;-VLOOKUP('Gene Table'!$G$2,'Array Content'!$A$2:$B$3,2,FALSE),"Mutant","WT")),"")</f>
        <v/>
      </c>
      <c r="CW73" s="4" t="str">
        <f>IF(ISNUMBER(CI73), IF($BV73&gt;VLOOKUP('Gene Table'!$G$2,'Array Content'!$A$2:$B$3,2,FALSE),IF(CI73&lt;-$BV73,"mutant","WT"),IF(CI73&lt;-VLOOKUP('Gene Table'!$G$2,'Array Content'!$A$2:$B$3,2,FALSE),"Mutant","WT")),"")</f>
        <v/>
      </c>
      <c r="CX73" s="4" t="str">
        <f>IF(ISNUMBER(CJ73), IF($BV73&gt;VLOOKUP('Gene Table'!$G$2,'Array Content'!$A$2:$B$3,2,FALSE),IF(CJ73&lt;-$BV73,"mutant","WT"),IF(CJ73&lt;-VLOOKUP('Gene Table'!$G$2,'Array Content'!$A$2:$B$3,2,FALSE),"Mutant","WT")),"")</f>
        <v/>
      </c>
      <c r="CY73" s="4" t="str">
        <f>IF(ISNUMBER(CK73), IF($BV73&gt;VLOOKUP('Gene Table'!$G$2,'Array Content'!$A$2:$B$3,2,FALSE),IF(CK73&lt;-$BV73,"mutant","WT"),IF(CK73&lt;-VLOOKUP('Gene Table'!$G$2,'Array Content'!$A$2:$B$3,2,FALSE),"Mutant","WT")),"")</f>
        <v/>
      </c>
      <c r="DA73" s="4" t="s">
        <v>4790</v>
      </c>
      <c r="DB73" s="4">
        <f t="shared" si="119"/>
        <v>-0.64000000000000057</v>
      </c>
      <c r="DC73" s="4">
        <f t="shared" si="120"/>
        <v>0</v>
      </c>
      <c r="DD73" s="4" t="str">
        <f t="shared" si="121"/>
        <v/>
      </c>
      <c r="DE73" s="4" t="str">
        <f t="shared" si="122"/>
        <v/>
      </c>
      <c r="DF73" s="4" t="str">
        <f t="shared" si="123"/>
        <v/>
      </c>
      <c r="DG73" s="4" t="str">
        <f t="shared" si="124"/>
        <v/>
      </c>
      <c r="DH73" s="4" t="str">
        <f t="shared" si="125"/>
        <v/>
      </c>
      <c r="DI73" s="4" t="str">
        <f t="shared" si="126"/>
        <v/>
      </c>
      <c r="DJ73" s="4" t="str">
        <f t="shared" si="127"/>
        <v/>
      </c>
      <c r="DK73" s="4" t="str">
        <f t="shared" si="128"/>
        <v/>
      </c>
      <c r="DL73" s="4" t="str">
        <f t="shared" si="129"/>
        <v/>
      </c>
      <c r="DM73" s="4" t="str">
        <f t="shared" si="130"/>
        <v/>
      </c>
      <c r="DO73" s="4" t="s">
        <v>4790</v>
      </c>
      <c r="DP73" s="4" t="str">
        <f>IF(ISNUMBER(DB73), IF($AR73&gt;VLOOKUP('Gene Table'!$G$2,'Array Content'!$A$2:$B$3,2,FALSE),IF(DB73&lt;-$AR73,"mutant","WT"),IF(DB73&lt;-VLOOKUP('Gene Table'!$G$2,'Array Content'!$A$2:$B$3,2,FALSE),"Mutant","WT")),"")</f>
        <v>WT</v>
      </c>
      <c r="DQ73" s="4" t="str">
        <f>IF(ISNUMBER(DC73), IF($AR73&gt;VLOOKUP('Gene Table'!$G$2,'Array Content'!$A$2:$B$3,2,FALSE),IF(DC73&lt;-$AR73,"mutant","WT"),IF(DC73&lt;-VLOOKUP('Gene Table'!$G$2,'Array Content'!$A$2:$B$3,2,FALSE),"Mutant","WT")),"")</f>
        <v>WT</v>
      </c>
      <c r="DR73" s="4" t="str">
        <f>IF(ISNUMBER(DD73), IF($AR73&gt;VLOOKUP('Gene Table'!$G$2,'Array Content'!$A$2:$B$3,2,FALSE),IF(DD73&lt;-$AR73,"mutant","WT"),IF(DD73&lt;-VLOOKUP('Gene Table'!$G$2,'Array Content'!$A$2:$B$3,2,FALSE),"Mutant","WT")),"")</f>
        <v/>
      </c>
      <c r="DS73" s="4" t="str">
        <f>IF(ISNUMBER(DE73), IF($AR73&gt;VLOOKUP('Gene Table'!$G$2,'Array Content'!$A$2:$B$3,2,FALSE),IF(DE73&lt;-$AR73,"mutant","WT"),IF(DE73&lt;-VLOOKUP('Gene Table'!$G$2,'Array Content'!$A$2:$B$3,2,FALSE),"Mutant","WT")),"")</f>
        <v/>
      </c>
      <c r="DT73" s="4" t="str">
        <f>IF(ISNUMBER(DF73), IF($AR73&gt;VLOOKUP('Gene Table'!$G$2,'Array Content'!$A$2:$B$3,2,FALSE),IF(DF73&lt;-$AR73,"mutant","WT"),IF(DF73&lt;-VLOOKUP('Gene Table'!$G$2,'Array Content'!$A$2:$B$3,2,FALSE),"Mutant","WT")),"")</f>
        <v/>
      </c>
      <c r="DU73" s="4" t="str">
        <f>IF(ISNUMBER(DG73), IF($AR73&gt;VLOOKUP('Gene Table'!$G$2,'Array Content'!$A$2:$B$3,2,FALSE),IF(DG73&lt;-$AR73,"mutant","WT"),IF(DG73&lt;-VLOOKUP('Gene Table'!$G$2,'Array Content'!$A$2:$B$3,2,FALSE),"Mutant","WT")),"")</f>
        <v/>
      </c>
      <c r="DV73" s="4" t="str">
        <f>IF(ISNUMBER(DH73), IF($AR73&gt;VLOOKUP('Gene Table'!$G$2,'Array Content'!$A$2:$B$3,2,FALSE),IF(DH73&lt;-$AR73,"mutant","WT"),IF(DH73&lt;-VLOOKUP('Gene Table'!$G$2,'Array Content'!$A$2:$B$3,2,FALSE),"Mutant","WT")),"")</f>
        <v/>
      </c>
      <c r="DW73" s="4" t="str">
        <f>IF(ISNUMBER(DI73), IF($AR73&gt;VLOOKUP('Gene Table'!$G$2,'Array Content'!$A$2:$B$3,2,FALSE),IF(DI73&lt;-$AR73,"mutant","WT"),IF(DI73&lt;-VLOOKUP('Gene Table'!$G$2,'Array Content'!$A$2:$B$3,2,FALSE),"Mutant","WT")),"")</f>
        <v/>
      </c>
      <c r="DX73" s="4" t="str">
        <f>IF(ISNUMBER(DJ73), IF($AR73&gt;VLOOKUP('Gene Table'!$G$2,'Array Content'!$A$2:$B$3,2,FALSE),IF(DJ73&lt;-$AR73,"mutant","WT"),IF(DJ73&lt;-VLOOKUP('Gene Table'!$G$2,'Array Content'!$A$2:$B$3,2,FALSE),"Mutant","WT")),"")</f>
        <v/>
      </c>
      <c r="DY73" s="4" t="str">
        <f>IF(ISNUMBER(DK73), IF($AR73&gt;VLOOKUP('Gene Table'!$G$2,'Array Content'!$A$2:$B$3,2,FALSE),IF(DK73&lt;-$AR73,"mutant","WT"),IF(DK73&lt;-VLOOKUP('Gene Table'!$G$2,'Array Content'!$A$2:$B$3,2,FALSE),"Mutant","WT")),"")</f>
        <v/>
      </c>
      <c r="DZ73" s="4" t="str">
        <f>IF(ISNUMBER(DL73), IF($AR73&gt;VLOOKUP('Gene Table'!$G$2,'Array Content'!$A$2:$B$3,2,FALSE),IF(DL73&lt;-$AR73,"mutant","WT"),IF(DL73&lt;-VLOOKUP('Gene Table'!$G$2,'Array Content'!$A$2:$B$3,2,FALSE),"Mutant","WT")),"")</f>
        <v/>
      </c>
      <c r="EA73" s="4" t="str">
        <f>IF(ISNUMBER(DM73), IF($AR73&gt;VLOOKUP('Gene Table'!$G$2,'Array Content'!$A$2:$B$3,2,FALSE),IF(DM73&lt;-$AR73,"mutant","WT"),IF(DM73&lt;-VLOOKUP('Gene Table'!$G$2,'Array Content'!$A$2:$B$3,2,FALSE),"Mutant","WT")),"")</f>
        <v/>
      </c>
      <c r="EC73" s="4" t="s">
        <v>4790</v>
      </c>
      <c r="ED73" s="4" t="str">
        <f>IF('Gene Table'!$D73="copy number",D73,"")</f>
        <v/>
      </c>
      <c r="EE73" s="4" t="str">
        <f>IF('Gene Table'!$D73="copy number",E73,"")</f>
        <v/>
      </c>
      <c r="EF73" s="4" t="str">
        <f>IF('Gene Table'!$D73="copy number",F73,"")</f>
        <v/>
      </c>
      <c r="EG73" s="4" t="str">
        <f>IF('Gene Table'!$D73="copy number",G73,"")</f>
        <v/>
      </c>
      <c r="EH73" s="4" t="str">
        <f>IF('Gene Table'!$D73="copy number",H73,"")</f>
        <v/>
      </c>
      <c r="EI73" s="4" t="str">
        <f>IF('Gene Table'!$D73="copy number",I73,"")</f>
        <v/>
      </c>
      <c r="EJ73" s="4" t="str">
        <f>IF('Gene Table'!$D73="copy number",J73,"")</f>
        <v/>
      </c>
      <c r="EK73" s="4" t="str">
        <f>IF('Gene Table'!$D73="copy number",K73,"")</f>
        <v/>
      </c>
      <c r="EL73" s="4" t="str">
        <f>IF('Gene Table'!$D73="copy number",L73,"")</f>
        <v/>
      </c>
      <c r="EM73" s="4" t="str">
        <f>IF('Gene Table'!$D73="copy number",M73,"")</f>
        <v/>
      </c>
      <c r="EN73" s="4" t="str">
        <f>IF('Gene Table'!$D73="copy number",N73,"")</f>
        <v/>
      </c>
      <c r="EO73" s="4" t="str">
        <f>IF('Gene Table'!$D73="copy number",O73,"")</f>
        <v/>
      </c>
      <c r="EQ73" s="4" t="s">
        <v>4790</v>
      </c>
      <c r="ER73" s="4" t="str">
        <f>IF('Gene Table'!$D73="copy number",R73,"")</f>
        <v/>
      </c>
      <c r="ES73" s="4" t="str">
        <f>IF('Gene Table'!$D73="copy number",S73,"")</f>
        <v/>
      </c>
      <c r="ET73" s="4" t="str">
        <f>IF('Gene Table'!$D73="copy number",T73,"")</f>
        <v/>
      </c>
      <c r="EU73" s="4" t="str">
        <f>IF('Gene Table'!$D73="copy number",U73,"")</f>
        <v/>
      </c>
      <c r="EV73" s="4" t="str">
        <f>IF('Gene Table'!$D73="copy number",V73,"")</f>
        <v/>
      </c>
      <c r="EW73" s="4" t="str">
        <f>IF('Gene Table'!$D73="copy number",W73,"")</f>
        <v/>
      </c>
      <c r="EX73" s="4" t="str">
        <f>IF('Gene Table'!$D73="copy number",X73,"")</f>
        <v/>
      </c>
      <c r="EY73" s="4" t="str">
        <f>IF('Gene Table'!$D73="copy number",Y73,"")</f>
        <v/>
      </c>
      <c r="EZ73" s="4" t="str">
        <f>IF('Gene Table'!$D73="copy number",Z73,"")</f>
        <v/>
      </c>
      <c r="FA73" s="4" t="str">
        <f>IF('Gene Table'!$D73="copy number",AA73,"")</f>
        <v/>
      </c>
      <c r="FB73" s="4" t="str">
        <f>IF('Gene Table'!$D73="copy number",AB73,"")</f>
        <v/>
      </c>
      <c r="FC73" s="4" t="str">
        <f>IF('Gene Table'!$D73="copy number",AC73,"")</f>
        <v/>
      </c>
      <c r="FE73" s="4" t="s">
        <v>4790</v>
      </c>
      <c r="FF73" s="4" t="str">
        <f>IF('Gene Table'!$C73="SMPC",D73,"")</f>
        <v/>
      </c>
      <c r="FG73" s="4" t="str">
        <f>IF('Gene Table'!$C73="SMPC",E73,"")</f>
        <v/>
      </c>
      <c r="FH73" s="4" t="str">
        <f>IF('Gene Table'!$C73="SMPC",F73,"")</f>
        <v/>
      </c>
      <c r="FI73" s="4" t="str">
        <f>IF('Gene Table'!$C73="SMPC",G73,"")</f>
        <v/>
      </c>
      <c r="FJ73" s="4" t="str">
        <f>IF('Gene Table'!$C73="SMPC",H73,"")</f>
        <v/>
      </c>
      <c r="FK73" s="4" t="str">
        <f>IF('Gene Table'!$C73="SMPC",I73,"")</f>
        <v/>
      </c>
      <c r="FL73" s="4" t="str">
        <f>IF('Gene Table'!$C73="SMPC",J73,"")</f>
        <v/>
      </c>
      <c r="FM73" s="4" t="str">
        <f>IF('Gene Table'!$C73="SMPC",K73,"")</f>
        <v/>
      </c>
      <c r="FN73" s="4" t="str">
        <f>IF('Gene Table'!$C73="SMPC",L73,"")</f>
        <v/>
      </c>
      <c r="FO73" s="4" t="str">
        <f>IF('Gene Table'!$C73="SMPC",M73,"")</f>
        <v/>
      </c>
      <c r="FP73" s="4" t="str">
        <f>IF('Gene Table'!$C73="SMPC",N73,"")</f>
        <v/>
      </c>
      <c r="FQ73" s="4" t="str">
        <f>IF('Gene Table'!$C73="SMPC",O73,"")</f>
        <v/>
      </c>
      <c r="FS73" s="4" t="s">
        <v>4790</v>
      </c>
      <c r="FT73" s="4" t="str">
        <f>IF('Gene Table'!$C73="SMPC",R73,"")</f>
        <v/>
      </c>
      <c r="FU73" s="4" t="str">
        <f>IF('Gene Table'!$C73="SMPC",S73,"")</f>
        <v/>
      </c>
      <c r="FV73" s="4" t="str">
        <f>IF('Gene Table'!$C73="SMPC",T73,"")</f>
        <v/>
      </c>
      <c r="FW73" s="4" t="str">
        <f>IF('Gene Table'!$C73="SMPC",U73,"")</f>
        <v/>
      </c>
      <c r="FX73" s="4" t="str">
        <f>IF('Gene Table'!$C73="SMPC",V73,"")</f>
        <v/>
      </c>
      <c r="FY73" s="4" t="str">
        <f>IF('Gene Table'!$C73="SMPC",W73,"")</f>
        <v/>
      </c>
      <c r="FZ73" s="4" t="str">
        <f>IF('Gene Table'!$C73="SMPC",X73,"")</f>
        <v/>
      </c>
      <c r="GA73" s="4" t="str">
        <f>IF('Gene Table'!$C73="SMPC",Y73,"")</f>
        <v/>
      </c>
      <c r="GB73" s="4" t="str">
        <f>IF('Gene Table'!$C73="SMPC",Z73,"")</f>
        <v/>
      </c>
      <c r="GC73" s="4" t="str">
        <f>IF('Gene Table'!$C73="SMPC",AA73,"")</f>
        <v/>
      </c>
      <c r="GD73" s="4" t="str">
        <f>IF('Gene Table'!$C73="SMPC",AB73,"")</f>
        <v/>
      </c>
      <c r="GE73" s="4" t="str">
        <f>IF('Gene Table'!$C73="SMPC",AC73,"")</f>
        <v/>
      </c>
    </row>
    <row r="74" spans="1:187" ht="15" customHeight="1" x14ac:dyDescent="0.25">
      <c r="A74" s="4" t="str">
        <f>'Gene Table'!C74&amp;":"&amp;'Gene Table'!D74</f>
        <v>CBL:c.1151G&gt;A</v>
      </c>
      <c r="B74" s="4">
        <f>IF('Gene Table'!$G$5="NO",IF(ISNUMBER(MATCH('Gene Table'!E74,'Array Content'!$M$2:$M$941,0)),VLOOKUP('Gene Table'!E74,'Array Content'!$M$2:$O$941,2,FALSE),35),IF('Gene Table'!$G$5="YES",IF(ISNUMBER(MATCH('Gene Table'!E74,'Array Content'!$M$2:$M$941,0)),VLOOKUP('Gene Table'!E74,'Array Content'!$M$2:$O$941,3,FALSE),35),"OOPS"))</f>
        <v>37</v>
      </c>
      <c r="C74" s="4" t="s">
        <v>4791</v>
      </c>
      <c r="D74" s="29">
        <f>IF('Control Sample Data'!D73="","",IF(SUM('Control Sample Data'!D$2:D$97)&gt;10,IF(AND(ISNUMBER('Control Sample Data'!D73),'Control Sample Data'!D73&lt;$B74, 'Control Sample Data'!D73&gt;0),'Control Sample Data'!D73,$B74),""))</f>
        <v>35</v>
      </c>
      <c r="E74" s="29">
        <f>IF('Control Sample Data'!E73="","",IF(SUM('Control Sample Data'!E$2:E$97)&gt;10,IF(AND(ISNUMBER('Control Sample Data'!E73),'Control Sample Data'!E73&lt;$B74, 'Control Sample Data'!E73&gt;0),'Control Sample Data'!E73,$B74),""))</f>
        <v>35</v>
      </c>
      <c r="F74" s="29" t="str">
        <f>IF('Control Sample Data'!F73="","",IF(SUM('Control Sample Data'!F$2:F$97)&gt;10,IF(AND(ISNUMBER('Control Sample Data'!F73),'Control Sample Data'!F73&lt;$B74, 'Control Sample Data'!F73&gt;0),'Control Sample Data'!F73,$B74),""))</f>
        <v/>
      </c>
      <c r="G74" s="29" t="str">
        <f>IF('Control Sample Data'!G73="","",IF(SUM('Control Sample Data'!G$2:G$97)&gt;10,IF(AND(ISNUMBER('Control Sample Data'!G73),'Control Sample Data'!G73&lt;$B74, 'Control Sample Data'!G73&gt;0),'Control Sample Data'!G73,$B74),""))</f>
        <v/>
      </c>
      <c r="H74" s="29" t="str">
        <f>IF('Control Sample Data'!H73="","",IF(SUM('Control Sample Data'!H$2:H$97)&gt;10,IF(AND(ISNUMBER('Control Sample Data'!H73),'Control Sample Data'!H73&lt;$B74, 'Control Sample Data'!H73&gt;0),'Control Sample Data'!H73,$B74),""))</f>
        <v/>
      </c>
      <c r="I74" s="29" t="str">
        <f>IF('Control Sample Data'!I73="","",IF(SUM('Control Sample Data'!I$2:I$97)&gt;10,IF(AND(ISNUMBER('Control Sample Data'!I73),'Control Sample Data'!I73&lt;$B74, 'Control Sample Data'!I73&gt;0),'Control Sample Data'!I73,$B74),""))</f>
        <v/>
      </c>
      <c r="J74" s="29" t="str">
        <f>IF('Control Sample Data'!J73="","",IF(SUM('Control Sample Data'!J$2:J$97)&gt;10,IF(AND(ISNUMBER('Control Sample Data'!J73),'Control Sample Data'!J73&lt;$B74, 'Control Sample Data'!J73&gt;0),'Control Sample Data'!J73,$B74),""))</f>
        <v/>
      </c>
      <c r="K74" s="29" t="str">
        <f>IF('Control Sample Data'!K73="","",IF(SUM('Control Sample Data'!K$2:K$97)&gt;10,IF(AND(ISNUMBER('Control Sample Data'!K73),'Control Sample Data'!K73&lt;$B74, 'Control Sample Data'!K73&gt;0),'Control Sample Data'!K73,$B74),""))</f>
        <v/>
      </c>
      <c r="L74" s="29" t="str">
        <f>IF('Control Sample Data'!L73="","",IF(SUM('Control Sample Data'!L$2:L$97)&gt;10,IF(AND(ISNUMBER('Control Sample Data'!L73),'Control Sample Data'!L73&lt;$B74, 'Control Sample Data'!L73&gt;0),'Control Sample Data'!L73,$B74),""))</f>
        <v/>
      </c>
      <c r="M74" s="29" t="str">
        <f>IF('Control Sample Data'!M73="","",IF(SUM('Control Sample Data'!M$2:M$97)&gt;10,IF(AND(ISNUMBER('Control Sample Data'!M73),'Control Sample Data'!M73&lt;$B74, 'Control Sample Data'!M73&gt;0),'Control Sample Data'!M73,$B74),""))</f>
        <v/>
      </c>
      <c r="N74" s="29" t="str">
        <f>IF('Control Sample Data'!N73="","",IF(SUM('Control Sample Data'!N$2:N$97)&gt;10,IF(AND(ISNUMBER('Control Sample Data'!N73),'Control Sample Data'!N73&lt;$B74, 'Control Sample Data'!N73&gt;0),'Control Sample Data'!N73,$B74),""))</f>
        <v/>
      </c>
      <c r="O74" s="29" t="str">
        <f>IF('Control Sample Data'!O73="","",IF(SUM('Control Sample Data'!O$2:O$97)&gt;10,IF(AND(ISNUMBER('Control Sample Data'!O73),'Control Sample Data'!O73&lt;$B74, 'Control Sample Data'!O73&gt;0),'Control Sample Data'!O73,$B74),""))</f>
        <v/>
      </c>
      <c r="Q74" s="4" t="s">
        <v>4791</v>
      </c>
      <c r="R74" s="29">
        <f>IF('Test Sample Data'!D73="","",IF(SUM('Test Sample Data'!D$2:D$97)&gt;10,IF(AND(ISNUMBER('Test Sample Data'!D73),'Test Sample Data'!D73&lt;$B74, 'Test Sample Data'!D73&gt;0),'Test Sample Data'!D73,$B74),""))</f>
        <v>35</v>
      </c>
      <c r="S74" s="29">
        <f>IF('Test Sample Data'!E73="","",IF(SUM('Test Sample Data'!E$2:E$97)&gt;10,IF(AND(ISNUMBER('Test Sample Data'!E73),'Test Sample Data'!E73&lt;$B74, 'Test Sample Data'!E73&gt;0),'Test Sample Data'!E73,$B74),""))</f>
        <v>35</v>
      </c>
      <c r="T74" s="29" t="str">
        <f>IF('Test Sample Data'!F73="","",IF(SUM('Test Sample Data'!F$2:F$97)&gt;10,IF(AND(ISNUMBER('Test Sample Data'!F73),'Test Sample Data'!F73&lt;$B74, 'Test Sample Data'!F73&gt;0),'Test Sample Data'!F73,$B74),""))</f>
        <v/>
      </c>
      <c r="U74" s="29" t="str">
        <f>IF('Test Sample Data'!G73="","",IF(SUM('Test Sample Data'!G$2:G$97)&gt;10,IF(AND(ISNUMBER('Test Sample Data'!G73),'Test Sample Data'!G73&lt;$B74, 'Test Sample Data'!G73&gt;0),'Test Sample Data'!G73,$B74),""))</f>
        <v/>
      </c>
      <c r="V74" s="29" t="str">
        <f>IF('Test Sample Data'!H73="","",IF(SUM('Test Sample Data'!H$2:H$97)&gt;10,IF(AND(ISNUMBER('Test Sample Data'!H73),'Test Sample Data'!H73&lt;$B74, 'Test Sample Data'!H73&gt;0),'Test Sample Data'!H73,$B74),""))</f>
        <v/>
      </c>
      <c r="W74" s="29" t="str">
        <f>IF('Test Sample Data'!I73="","",IF(SUM('Test Sample Data'!I$2:I$97)&gt;10,IF(AND(ISNUMBER('Test Sample Data'!I73),'Test Sample Data'!I73&lt;$B74, 'Test Sample Data'!I73&gt;0),'Test Sample Data'!I73,$B74),""))</f>
        <v/>
      </c>
      <c r="X74" s="29" t="str">
        <f>IF('Test Sample Data'!J73="","",IF(SUM('Test Sample Data'!J$2:J$97)&gt;10,IF(AND(ISNUMBER('Test Sample Data'!J73),'Test Sample Data'!J73&lt;$B74, 'Test Sample Data'!J73&gt;0),'Test Sample Data'!J73,$B74),""))</f>
        <v/>
      </c>
      <c r="Y74" s="29" t="str">
        <f>IF('Test Sample Data'!K73="","",IF(SUM('Test Sample Data'!K$2:K$97)&gt;10,IF(AND(ISNUMBER('Test Sample Data'!K73),'Test Sample Data'!K73&lt;$B74, 'Test Sample Data'!K73&gt;0),'Test Sample Data'!K73,$B74),""))</f>
        <v/>
      </c>
      <c r="Z74" s="29" t="str">
        <f>IF('Test Sample Data'!L73="","",IF(SUM('Test Sample Data'!L$2:L$97)&gt;10,IF(AND(ISNUMBER('Test Sample Data'!L73),'Test Sample Data'!L73&lt;$B74, 'Test Sample Data'!L73&gt;0),'Test Sample Data'!L73,$B74),""))</f>
        <v/>
      </c>
      <c r="AA74" s="29" t="str">
        <f>IF('Test Sample Data'!M73="","",IF(SUM('Test Sample Data'!M$2:M$97)&gt;10,IF(AND(ISNUMBER('Test Sample Data'!M73),'Test Sample Data'!M73&lt;$B74, 'Test Sample Data'!M73&gt;0),'Test Sample Data'!M73,$B74),""))</f>
        <v/>
      </c>
      <c r="AB74" s="29" t="str">
        <f>IF('Test Sample Data'!N73="","",IF(SUM('Test Sample Data'!N$2:N$97)&gt;10,IF(AND(ISNUMBER('Test Sample Data'!N73),'Test Sample Data'!N73&lt;$B74, 'Test Sample Data'!N73&gt;0),'Test Sample Data'!N73,$B74),""))</f>
        <v/>
      </c>
      <c r="AC74" s="29" t="str">
        <f>IF('Test Sample Data'!O73="","",IF(SUM('Test Sample Data'!O$2:O$97)&gt;10,IF(AND(ISNUMBER('Test Sample Data'!O73),'Test Sample Data'!O73&lt;$B74, 'Test Sample Data'!O73&gt;0),'Test Sample Data'!O73,$B74),""))</f>
        <v/>
      </c>
      <c r="AE74" s="4" t="s">
        <v>4791</v>
      </c>
      <c r="AF74" s="4">
        <f t="shared" si="67"/>
        <v>9</v>
      </c>
      <c r="AG74" s="4">
        <f t="shared" si="68"/>
        <v>9</v>
      </c>
      <c r="AH74" s="4" t="str">
        <f t="shared" si="69"/>
        <v/>
      </c>
      <c r="AI74" s="4" t="str">
        <f t="shared" si="70"/>
        <v/>
      </c>
      <c r="AJ74" s="4" t="str">
        <f t="shared" si="71"/>
        <v/>
      </c>
      <c r="AK74" s="4" t="str">
        <f t="shared" si="72"/>
        <v/>
      </c>
      <c r="AL74" s="4" t="str">
        <f t="shared" si="73"/>
        <v/>
      </c>
      <c r="AM74" s="4" t="str">
        <f t="shared" si="74"/>
        <v/>
      </c>
      <c r="AN74" s="4" t="str">
        <f t="shared" si="75"/>
        <v/>
      </c>
      <c r="AO74" s="4" t="str">
        <f t="shared" si="76"/>
        <v/>
      </c>
      <c r="AP74" s="4" t="str">
        <f t="shared" si="77"/>
        <v/>
      </c>
      <c r="AQ74" s="4" t="str">
        <f t="shared" si="78"/>
        <v/>
      </c>
      <c r="AR74" s="4">
        <f t="shared" si="79"/>
        <v>0</v>
      </c>
      <c r="AS74" s="4">
        <f t="shared" si="80"/>
        <v>9</v>
      </c>
      <c r="AU74" s="4" t="s">
        <v>4791</v>
      </c>
      <c r="AV74" s="4">
        <f t="shared" si="81"/>
        <v>8.36</v>
      </c>
      <c r="AW74" s="4">
        <f t="shared" si="82"/>
        <v>9</v>
      </c>
      <c r="AX74" s="4" t="str">
        <f t="shared" si="83"/>
        <v/>
      </c>
      <c r="AY74" s="4" t="str">
        <f t="shared" si="84"/>
        <v/>
      </c>
      <c r="AZ74" s="4" t="str">
        <f t="shared" si="85"/>
        <v/>
      </c>
      <c r="BA74" s="4" t="str">
        <f t="shared" si="86"/>
        <v/>
      </c>
      <c r="BB74" s="4" t="str">
        <f t="shared" si="87"/>
        <v/>
      </c>
      <c r="BC74" s="4" t="str">
        <f t="shared" si="88"/>
        <v/>
      </c>
      <c r="BD74" s="4" t="str">
        <f t="shared" si="89"/>
        <v/>
      </c>
      <c r="BE74" s="4" t="str">
        <f t="shared" si="90"/>
        <v/>
      </c>
      <c r="BF74" s="4" t="str">
        <f t="shared" si="91"/>
        <v/>
      </c>
      <c r="BG74" s="4" t="str">
        <f t="shared" si="92"/>
        <v/>
      </c>
      <c r="BI74" s="4" t="s">
        <v>4791</v>
      </c>
      <c r="BJ74" s="4">
        <f t="shared" si="93"/>
        <v>8.36</v>
      </c>
      <c r="BK74" s="4">
        <f t="shared" si="94"/>
        <v>9</v>
      </c>
      <c r="BL74" s="4" t="str">
        <f t="shared" si="95"/>
        <v/>
      </c>
      <c r="BM74" s="4" t="str">
        <f t="shared" si="96"/>
        <v/>
      </c>
      <c r="BN74" s="4" t="str">
        <f t="shared" si="97"/>
        <v/>
      </c>
      <c r="BO74" s="4" t="str">
        <f t="shared" si="98"/>
        <v/>
      </c>
      <c r="BP74" s="4" t="str">
        <f t="shared" si="99"/>
        <v/>
      </c>
      <c r="BQ74" s="4" t="str">
        <f t="shared" si="100"/>
        <v/>
      </c>
      <c r="BR74" s="4" t="str">
        <f t="shared" si="101"/>
        <v/>
      </c>
      <c r="BS74" s="4" t="str">
        <f t="shared" si="102"/>
        <v/>
      </c>
      <c r="BT74" s="4" t="str">
        <f t="shared" si="103"/>
        <v/>
      </c>
      <c r="BU74" s="4" t="str">
        <f t="shared" si="104"/>
        <v/>
      </c>
      <c r="BV74" s="4">
        <f t="shared" si="105"/>
        <v>1.36</v>
      </c>
      <c r="BW74" s="4">
        <f t="shared" si="106"/>
        <v>8.68</v>
      </c>
      <c r="BY74" s="4" t="s">
        <v>4791</v>
      </c>
      <c r="BZ74" s="4">
        <f t="shared" si="107"/>
        <v>-0.32000000000000028</v>
      </c>
      <c r="CA74" s="4">
        <f t="shared" si="108"/>
        <v>0.32000000000000028</v>
      </c>
      <c r="CB74" s="4" t="str">
        <f t="shared" si="109"/>
        <v/>
      </c>
      <c r="CC74" s="4" t="str">
        <f t="shared" si="110"/>
        <v/>
      </c>
      <c r="CD74" s="4" t="str">
        <f t="shared" si="111"/>
        <v/>
      </c>
      <c r="CE74" s="4" t="str">
        <f t="shared" si="112"/>
        <v/>
      </c>
      <c r="CF74" s="4" t="str">
        <f t="shared" si="113"/>
        <v/>
      </c>
      <c r="CG74" s="4" t="str">
        <f t="shared" si="114"/>
        <v/>
      </c>
      <c r="CH74" s="4" t="str">
        <f t="shared" si="115"/>
        <v/>
      </c>
      <c r="CI74" s="4" t="str">
        <f t="shared" si="116"/>
        <v/>
      </c>
      <c r="CJ74" s="4" t="str">
        <f t="shared" si="117"/>
        <v/>
      </c>
      <c r="CK74" s="4" t="str">
        <f t="shared" si="118"/>
        <v/>
      </c>
      <c r="CM74" s="4" t="s">
        <v>4791</v>
      </c>
      <c r="CN74" s="4" t="str">
        <f>IF(ISNUMBER(BZ74), IF($BV74&gt;VLOOKUP('Gene Table'!$G$2,'Array Content'!$A$2:$B$3,2,FALSE),IF(BZ74&lt;-$BV74,"mutant","WT"),IF(BZ74&lt;-VLOOKUP('Gene Table'!$G$2,'Array Content'!$A$2:$B$3,2,FALSE),"Mutant","WT")),"")</f>
        <v>WT</v>
      </c>
      <c r="CO74" s="4" t="str">
        <f>IF(ISNUMBER(CA74), IF($BV74&gt;VLOOKUP('Gene Table'!$G$2,'Array Content'!$A$2:$B$3,2,FALSE),IF(CA74&lt;-$BV74,"mutant","WT"),IF(CA74&lt;-VLOOKUP('Gene Table'!$G$2,'Array Content'!$A$2:$B$3,2,FALSE),"Mutant","WT")),"")</f>
        <v>WT</v>
      </c>
      <c r="CP74" s="4" t="str">
        <f>IF(ISNUMBER(CB74), IF($BV74&gt;VLOOKUP('Gene Table'!$G$2,'Array Content'!$A$2:$B$3,2,FALSE),IF(CB74&lt;-$BV74,"mutant","WT"),IF(CB74&lt;-VLOOKUP('Gene Table'!$G$2,'Array Content'!$A$2:$B$3,2,FALSE),"Mutant","WT")),"")</f>
        <v/>
      </c>
      <c r="CQ74" s="4" t="str">
        <f>IF(ISNUMBER(CC74), IF($BV74&gt;VLOOKUP('Gene Table'!$G$2,'Array Content'!$A$2:$B$3,2,FALSE),IF(CC74&lt;-$BV74,"mutant","WT"),IF(CC74&lt;-VLOOKUP('Gene Table'!$G$2,'Array Content'!$A$2:$B$3,2,FALSE),"Mutant","WT")),"")</f>
        <v/>
      </c>
      <c r="CR74" s="4" t="str">
        <f>IF(ISNUMBER(CD74), IF($BV74&gt;VLOOKUP('Gene Table'!$G$2,'Array Content'!$A$2:$B$3,2,FALSE),IF(CD74&lt;-$BV74,"mutant","WT"),IF(CD74&lt;-VLOOKUP('Gene Table'!$G$2,'Array Content'!$A$2:$B$3,2,FALSE),"Mutant","WT")),"")</f>
        <v/>
      </c>
      <c r="CS74" s="4" t="str">
        <f>IF(ISNUMBER(CE74), IF($BV74&gt;VLOOKUP('Gene Table'!$G$2,'Array Content'!$A$2:$B$3,2,FALSE),IF(CE74&lt;-$BV74,"mutant","WT"),IF(CE74&lt;-VLOOKUP('Gene Table'!$G$2,'Array Content'!$A$2:$B$3,2,FALSE),"Mutant","WT")),"")</f>
        <v/>
      </c>
      <c r="CT74" s="4" t="str">
        <f>IF(ISNUMBER(CF74), IF($BV74&gt;VLOOKUP('Gene Table'!$G$2,'Array Content'!$A$2:$B$3,2,FALSE),IF(CF74&lt;-$BV74,"mutant","WT"),IF(CF74&lt;-VLOOKUP('Gene Table'!$G$2,'Array Content'!$A$2:$B$3,2,FALSE),"Mutant","WT")),"")</f>
        <v/>
      </c>
      <c r="CU74" s="4" t="str">
        <f>IF(ISNUMBER(CG74), IF($BV74&gt;VLOOKUP('Gene Table'!$G$2,'Array Content'!$A$2:$B$3,2,FALSE),IF(CG74&lt;-$BV74,"mutant","WT"),IF(CG74&lt;-VLOOKUP('Gene Table'!$G$2,'Array Content'!$A$2:$B$3,2,FALSE),"Mutant","WT")),"")</f>
        <v/>
      </c>
      <c r="CV74" s="4" t="str">
        <f>IF(ISNUMBER(CH74), IF($BV74&gt;VLOOKUP('Gene Table'!$G$2,'Array Content'!$A$2:$B$3,2,FALSE),IF(CH74&lt;-$BV74,"mutant","WT"),IF(CH74&lt;-VLOOKUP('Gene Table'!$G$2,'Array Content'!$A$2:$B$3,2,FALSE),"Mutant","WT")),"")</f>
        <v/>
      </c>
      <c r="CW74" s="4" t="str">
        <f>IF(ISNUMBER(CI74), IF($BV74&gt;VLOOKUP('Gene Table'!$G$2,'Array Content'!$A$2:$B$3,2,FALSE),IF(CI74&lt;-$BV74,"mutant","WT"),IF(CI74&lt;-VLOOKUP('Gene Table'!$G$2,'Array Content'!$A$2:$B$3,2,FALSE),"Mutant","WT")),"")</f>
        <v/>
      </c>
      <c r="CX74" s="4" t="str">
        <f>IF(ISNUMBER(CJ74), IF($BV74&gt;VLOOKUP('Gene Table'!$G$2,'Array Content'!$A$2:$B$3,2,FALSE),IF(CJ74&lt;-$BV74,"mutant","WT"),IF(CJ74&lt;-VLOOKUP('Gene Table'!$G$2,'Array Content'!$A$2:$B$3,2,FALSE),"Mutant","WT")),"")</f>
        <v/>
      </c>
      <c r="CY74" s="4" t="str">
        <f>IF(ISNUMBER(CK74), IF($BV74&gt;VLOOKUP('Gene Table'!$G$2,'Array Content'!$A$2:$B$3,2,FALSE),IF(CK74&lt;-$BV74,"mutant","WT"),IF(CK74&lt;-VLOOKUP('Gene Table'!$G$2,'Array Content'!$A$2:$B$3,2,FALSE),"Mutant","WT")),"")</f>
        <v/>
      </c>
      <c r="DA74" s="4" t="s">
        <v>4791</v>
      </c>
      <c r="DB74" s="4">
        <f t="shared" si="119"/>
        <v>-0.64000000000000057</v>
      </c>
      <c r="DC74" s="4">
        <f t="shared" si="120"/>
        <v>0</v>
      </c>
      <c r="DD74" s="4" t="str">
        <f t="shared" si="121"/>
        <v/>
      </c>
      <c r="DE74" s="4" t="str">
        <f t="shared" si="122"/>
        <v/>
      </c>
      <c r="DF74" s="4" t="str">
        <f t="shared" si="123"/>
        <v/>
      </c>
      <c r="DG74" s="4" t="str">
        <f t="shared" si="124"/>
        <v/>
      </c>
      <c r="DH74" s="4" t="str">
        <f t="shared" si="125"/>
        <v/>
      </c>
      <c r="DI74" s="4" t="str">
        <f t="shared" si="126"/>
        <v/>
      </c>
      <c r="DJ74" s="4" t="str">
        <f t="shared" si="127"/>
        <v/>
      </c>
      <c r="DK74" s="4" t="str">
        <f t="shared" si="128"/>
        <v/>
      </c>
      <c r="DL74" s="4" t="str">
        <f t="shared" si="129"/>
        <v/>
      </c>
      <c r="DM74" s="4" t="str">
        <f t="shared" si="130"/>
        <v/>
      </c>
      <c r="DO74" s="4" t="s">
        <v>4791</v>
      </c>
      <c r="DP74" s="4" t="str">
        <f>IF(ISNUMBER(DB74), IF($AR74&gt;VLOOKUP('Gene Table'!$G$2,'Array Content'!$A$2:$B$3,2,FALSE),IF(DB74&lt;-$AR74,"mutant","WT"),IF(DB74&lt;-VLOOKUP('Gene Table'!$G$2,'Array Content'!$A$2:$B$3,2,FALSE),"Mutant","WT")),"")</f>
        <v>WT</v>
      </c>
      <c r="DQ74" s="4" t="str">
        <f>IF(ISNUMBER(DC74), IF($AR74&gt;VLOOKUP('Gene Table'!$G$2,'Array Content'!$A$2:$B$3,2,FALSE),IF(DC74&lt;-$AR74,"mutant","WT"),IF(DC74&lt;-VLOOKUP('Gene Table'!$G$2,'Array Content'!$A$2:$B$3,2,FALSE),"Mutant","WT")),"")</f>
        <v>WT</v>
      </c>
      <c r="DR74" s="4" t="str">
        <f>IF(ISNUMBER(DD74), IF($AR74&gt;VLOOKUP('Gene Table'!$G$2,'Array Content'!$A$2:$B$3,2,FALSE),IF(DD74&lt;-$AR74,"mutant","WT"),IF(DD74&lt;-VLOOKUP('Gene Table'!$G$2,'Array Content'!$A$2:$B$3,2,FALSE),"Mutant","WT")),"")</f>
        <v/>
      </c>
      <c r="DS74" s="4" t="str">
        <f>IF(ISNUMBER(DE74), IF($AR74&gt;VLOOKUP('Gene Table'!$G$2,'Array Content'!$A$2:$B$3,2,FALSE),IF(DE74&lt;-$AR74,"mutant","WT"),IF(DE74&lt;-VLOOKUP('Gene Table'!$G$2,'Array Content'!$A$2:$B$3,2,FALSE),"Mutant","WT")),"")</f>
        <v/>
      </c>
      <c r="DT74" s="4" t="str">
        <f>IF(ISNUMBER(DF74), IF($AR74&gt;VLOOKUP('Gene Table'!$G$2,'Array Content'!$A$2:$B$3,2,FALSE),IF(DF74&lt;-$AR74,"mutant","WT"),IF(DF74&lt;-VLOOKUP('Gene Table'!$G$2,'Array Content'!$A$2:$B$3,2,FALSE),"Mutant","WT")),"")</f>
        <v/>
      </c>
      <c r="DU74" s="4" t="str">
        <f>IF(ISNUMBER(DG74), IF($AR74&gt;VLOOKUP('Gene Table'!$G$2,'Array Content'!$A$2:$B$3,2,FALSE),IF(DG74&lt;-$AR74,"mutant","WT"),IF(DG74&lt;-VLOOKUP('Gene Table'!$G$2,'Array Content'!$A$2:$B$3,2,FALSE),"Mutant","WT")),"")</f>
        <v/>
      </c>
      <c r="DV74" s="4" t="str">
        <f>IF(ISNUMBER(DH74), IF($AR74&gt;VLOOKUP('Gene Table'!$G$2,'Array Content'!$A$2:$B$3,2,FALSE),IF(DH74&lt;-$AR74,"mutant","WT"),IF(DH74&lt;-VLOOKUP('Gene Table'!$G$2,'Array Content'!$A$2:$B$3,2,FALSE),"Mutant","WT")),"")</f>
        <v/>
      </c>
      <c r="DW74" s="4" t="str">
        <f>IF(ISNUMBER(DI74), IF($AR74&gt;VLOOKUP('Gene Table'!$G$2,'Array Content'!$A$2:$B$3,2,FALSE),IF(DI74&lt;-$AR74,"mutant","WT"),IF(DI74&lt;-VLOOKUP('Gene Table'!$G$2,'Array Content'!$A$2:$B$3,2,FALSE),"Mutant","WT")),"")</f>
        <v/>
      </c>
      <c r="DX74" s="4" t="str">
        <f>IF(ISNUMBER(DJ74), IF($AR74&gt;VLOOKUP('Gene Table'!$G$2,'Array Content'!$A$2:$B$3,2,FALSE),IF(DJ74&lt;-$AR74,"mutant","WT"),IF(DJ74&lt;-VLOOKUP('Gene Table'!$G$2,'Array Content'!$A$2:$B$3,2,FALSE),"Mutant","WT")),"")</f>
        <v/>
      </c>
      <c r="DY74" s="4" t="str">
        <f>IF(ISNUMBER(DK74), IF($AR74&gt;VLOOKUP('Gene Table'!$G$2,'Array Content'!$A$2:$B$3,2,FALSE),IF(DK74&lt;-$AR74,"mutant","WT"),IF(DK74&lt;-VLOOKUP('Gene Table'!$G$2,'Array Content'!$A$2:$B$3,2,FALSE),"Mutant","WT")),"")</f>
        <v/>
      </c>
      <c r="DZ74" s="4" t="str">
        <f>IF(ISNUMBER(DL74), IF($AR74&gt;VLOOKUP('Gene Table'!$G$2,'Array Content'!$A$2:$B$3,2,FALSE),IF(DL74&lt;-$AR74,"mutant","WT"),IF(DL74&lt;-VLOOKUP('Gene Table'!$G$2,'Array Content'!$A$2:$B$3,2,FALSE),"Mutant","WT")),"")</f>
        <v/>
      </c>
      <c r="EA74" s="4" t="str">
        <f>IF(ISNUMBER(DM74), IF($AR74&gt;VLOOKUP('Gene Table'!$G$2,'Array Content'!$A$2:$B$3,2,FALSE),IF(DM74&lt;-$AR74,"mutant","WT"),IF(DM74&lt;-VLOOKUP('Gene Table'!$G$2,'Array Content'!$A$2:$B$3,2,FALSE),"Mutant","WT")),"")</f>
        <v/>
      </c>
      <c r="EC74" s="4" t="s">
        <v>4791</v>
      </c>
      <c r="ED74" s="4" t="str">
        <f>IF('Gene Table'!$D74="copy number",D74,"")</f>
        <v/>
      </c>
      <c r="EE74" s="4" t="str">
        <f>IF('Gene Table'!$D74="copy number",E74,"")</f>
        <v/>
      </c>
      <c r="EF74" s="4" t="str">
        <f>IF('Gene Table'!$D74="copy number",F74,"")</f>
        <v/>
      </c>
      <c r="EG74" s="4" t="str">
        <f>IF('Gene Table'!$D74="copy number",G74,"")</f>
        <v/>
      </c>
      <c r="EH74" s="4" t="str">
        <f>IF('Gene Table'!$D74="copy number",H74,"")</f>
        <v/>
      </c>
      <c r="EI74" s="4" t="str">
        <f>IF('Gene Table'!$D74="copy number",I74,"")</f>
        <v/>
      </c>
      <c r="EJ74" s="4" t="str">
        <f>IF('Gene Table'!$D74="copy number",J74,"")</f>
        <v/>
      </c>
      <c r="EK74" s="4" t="str">
        <f>IF('Gene Table'!$D74="copy number",K74,"")</f>
        <v/>
      </c>
      <c r="EL74" s="4" t="str">
        <f>IF('Gene Table'!$D74="copy number",L74,"")</f>
        <v/>
      </c>
      <c r="EM74" s="4" t="str">
        <f>IF('Gene Table'!$D74="copy number",M74,"")</f>
        <v/>
      </c>
      <c r="EN74" s="4" t="str">
        <f>IF('Gene Table'!$D74="copy number",N74,"")</f>
        <v/>
      </c>
      <c r="EO74" s="4" t="str">
        <f>IF('Gene Table'!$D74="copy number",O74,"")</f>
        <v/>
      </c>
      <c r="EQ74" s="4" t="s">
        <v>4791</v>
      </c>
      <c r="ER74" s="4" t="str">
        <f>IF('Gene Table'!$D74="copy number",R74,"")</f>
        <v/>
      </c>
      <c r="ES74" s="4" t="str">
        <f>IF('Gene Table'!$D74="copy number",S74,"")</f>
        <v/>
      </c>
      <c r="ET74" s="4" t="str">
        <f>IF('Gene Table'!$D74="copy number",T74,"")</f>
        <v/>
      </c>
      <c r="EU74" s="4" t="str">
        <f>IF('Gene Table'!$D74="copy number",U74,"")</f>
        <v/>
      </c>
      <c r="EV74" s="4" t="str">
        <f>IF('Gene Table'!$D74="copy number",V74,"")</f>
        <v/>
      </c>
      <c r="EW74" s="4" t="str">
        <f>IF('Gene Table'!$D74="copy number",W74,"")</f>
        <v/>
      </c>
      <c r="EX74" s="4" t="str">
        <f>IF('Gene Table'!$D74="copy number",X74,"")</f>
        <v/>
      </c>
      <c r="EY74" s="4" t="str">
        <f>IF('Gene Table'!$D74="copy number",Y74,"")</f>
        <v/>
      </c>
      <c r="EZ74" s="4" t="str">
        <f>IF('Gene Table'!$D74="copy number",Z74,"")</f>
        <v/>
      </c>
      <c r="FA74" s="4" t="str">
        <f>IF('Gene Table'!$D74="copy number",AA74,"")</f>
        <v/>
      </c>
      <c r="FB74" s="4" t="str">
        <f>IF('Gene Table'!$D74="copy number",AB74,"")</f>
        <v/>
      </c>
      <c r="FC74" s="4" t="str">
        <f>IF('Gene Table'!$D74="copy number",AC74,"")</f>
        <v/>
      </c>
      <c r="FE74" s="4" t="s">
        <v>4791</v>
      </c>
      <c r="FF74" s="4" t="str">
        <f>IF('Gene Table'!$C74="SMPC",D74,"")</f>
        <v/>
      </c>
      <c r="FG74" s="4" t="str">
        <f>IF('Gene Table'!$C74="SMPC",E74,"")</f>
        <v/>
      </c>
      <c r="FH74" s="4" t="str">
        <f>IF('Gene Table'!$C74="SMPC",F74,"")</f>
        <v/>
      </c>
      <c r="FI74" s="4" t="str">
        <f>IF('Gene Table'!$C74="SMPC",G74,"")</f>
        <v/>
      </c>
      <c r="FJ74" s="4" t="str">
        <f>IF('Gene Table'!$C74="SMPC",H74,"")</f>
        <v/>
      </c>
      <c r="FK74" s="4" t="str">
        <f>IF('Gene Table'!$C74="SMPC",I74,"")</f>
        <v/>
      </c>
      <c r="FL74" s="4" t="str">
        <f>IF('Gene Table'!$C74="SMPC",J74,"")</f>
        <v/>
      </c>
      <c r="FM74" s="4" t="str">
        <f>IF('Gene Table'!$C74="SMPC",K74,"")</f>
        <v/>
      </c>
      <c r="FN74" s="4" t="str">
        <f>IF('Gene Table'!$C74="SMPC",L74,"")</f>
        <v/>
      </c>
      <c r="FO74" s="4" t="str">
        <f>IF('Gene Table'!$C74="SMPC",M74,"")</f>
        <v/>
      </c>
      <c r="FP74" s="4" t="str">
        <f>IF('Gene Table'!$C74="SMPC",N74,"")</f>
        <v/>
      </c>
      <c r="FQ74" s="4" t="str">
        <f>IF('Gene Table'!$C74="SMPC",O74,"")</f>
        <v/>
      </c>
      <c r="FS74" s="4" t="s">
        <v>4791</v>
      </c>
      <c r="FT74" s="4" t="str">
        <f>IF('Gene Table'!$C74="SMPC",R74,"")</f>
        <v/>
      </c>
      <c r="FU74" s="4" t="str">
        <f>IF('Gene Table'!$C74="SMPC",S74,"")</f>
        <v/>
      </c>
      <c r="FV74" s="4" t="str">
        <f>IF('Gene Table'!$C74="SMPC",T74,"")</f>
        <v/>
      </c>
      <c r="FW74" s="4" t="str">
        <f>IF('Gene Table'!$C74="SMPC",U74,"")</f>
        <v/>
      </c>
      <c r="FX74" s="4" t="str">
        <f>IF('Gene Table'!$C74="SMPC",V74,"")</f>
        <v/>
      </c>
      <c r="FY74" s="4" t="str">
        <f>IF('Gene Table'!$C74="SMPC",W74,"")</f>
        <v/>
      </c>
      <c r="FZ74" s="4" t="str">
        <f>IF('Gene Table'!$C74="SMPC",X74,"")</f>
        <v/>
      </c>
      <c r="GA74" s="4" t="str">
        <f>IF('Gene Table'!$C74="SMPC",Y74,"")</f>
        <v/>
      </c>
      <c r="GB74" s="4" t="str">
        <f>IF('Gene Table'!$C74="SMPC",Z74,"")</f>
        <v/>
      </c>
      <c r="GC74" s="4" t="str">
        <f>IF('Gene Table'!$C74="SMPC",AA74,"")</f>
        <v/>
      </c>
      <c r="GD74" s="4" t="str">
        <f>IF('Gene Table'!$C74="SMPC",AB74,"")</f>
        <v/>
      </c>
      <c r="GE74" s="4" t="str">
        <f>IF('Gene Table'!$C74="SMPC",AC74,"")</f>
        <v/>
      </c>
    </row>
    <row r="75" spans="1:187" ht="15" customHeight="1" x14ac:dyDescent="0.25">
      <c r="A75" s="4" t="str">
        <f>'Gene Table'!C75&amp;":"&amp;'Gene Table'!D75</f>
        <v>CBL:c.1259G&gt;A</v>
      </c>
      <c r="B75" s="4">
        <f>IF('Gene Table'!$G$5="NO",IF(ISNUMBER(MATCH('Gene Table'!E75,'Array Content'!$M$2:$M$941,0)),VLOOKUP('Gene Table'!E75,'Array Content'!$M$2:$O$941,2,FALSE),35),IF('Gene Table'!$G$5="YES",IF(ISNUMBER(MATCH('Gene Table'!E75,'Array Content'!$M$2:$M$941,0)),VLOOKUP('Gene Table'!E75,'Array Content'!$M$2:$O$941,3,FALSE),35),"OOPS"))</f>
        <v>35</v>
      </c>
      <c r="C75" s="4" t="s">
        <v>130</v>
      </c>
      <c r="D75" s="29">
        <f>IF('Control Sample Data'!D74="","",IF(SUM('Control Sample Data'!D$2:D$97)&gt;10,IF(AND(ISNUMBER('Control Sample Data'!D74),'Control Sample Data'!D74&lt;$B75, 'Control Sample Data'!D74&gt;0),'Control Sample Data'!D74,$B75),""))</f>
        <v>35</v>
      </c>
      <c r="E75" s="29">
        <f>IF('Control Sample Data'!E74="","",IF(SUM('Control Sample Data'!E$2:E$97)&gt;10,IF(AND(ISNUMBER('Control Sample Data'!E74),'Control Sample Data'!E74&lt;$B75, 'Control Sample Data'!E74&gt;0),'Control Sample Data'!E74,$B75),""))</f>
        <v>35</v>
      </c>
      <c r="F75" s="29" t="str">
        <f>IF('Control Sample Data'!F74="","",IF(SUM('Control Sample Data'!F$2:F$97)&gt;10,IF(AND(ISNUMBER('Control Sample Data'!F74),'Control Sample Data'!F74&lt;$B75, 'Control Sample Data'!F74&gt;0),'Control Sample Data'!F74,$B75),""))</f>
        <v/>
      </c>
      <c r="G75" s="29" t="str">
        <f>IF('Control Sample Data'!G74="","",IF(SUM('Control Sample Data'!G$2:G$97)&gt;10,IF(AND(ISNUMBER('Control Sample Data'!G74),'Control Sample Data'!G74&lt;$B75, 'Control Sample Data'!G74&gt;0),'Control Sample Data'!G74,$B75),""))</f>
        <v/>
      </c>
      <c r="H75" s="29" t="str">
        <f>IF('Control Sample Data'!H74="","",IF(SUM('Control Sample Data'!H$2:H$97)&gt;10,IF(AND(ISNUMBER('Control Sample Data'!H74),'Control Sample Data'!H74&lt;$B75, 'Control Sample Data'!H74&gt;0),'Control Sample Data'!H74,$B75),""))</f>
        <v/>
      </c>
      <c r="I75" s="29" t="str">
        <f>IF('Control Sample Data'!I74="","",IF(SUM('Control Sample Data'!I$2:I$97)&gt;10,IF(AND(ISNUMBER('Control Sample Data'!I74),'Control Sample Data'!I74&lt;$B75, 'Control Sample Data'!I74&gt;0),'Control Sample Data'!I74,$B75),""))</f>
        <v/>
      </c>
      <c r="J75" s="29" t="str">
        <f>IF('Control Sample Data'!J74="","",IF(SUM('Control Sample Data'!J$2:J$97)&gt;10,IF(AND(ISNUMBER('Control Sample Data'!J74),'Control Sample Data'!J74&lt;$B75, 'Control Sample Data'!J74&gt;0),'Control Sample Data'!J74,$B75),""))</f>
        <v/>
      </c>
      <c r="K75" s="29" t="str">
        <f>IF('Control Sample Data'!K74="","",IF(SUM('Control Sample Data'!K$2:K$97)&gt;10,IF(AND(ISNUMBER('Control Sample Data'!K74),'Control Sample Data'!K74&lt;$B75, 'Control Sample Data'!K74&gt;0),'Control Sample Data'!K74,$B75),""))</f>
        <v/>
      </c>
      <c r="L75" s="29" t="str">
        <f>IF('Control Sample Data'!L74="","",IF(SUM('Control Sample Data'!L$2:L$97)&gt;10,IF(AND(ISNUMBER('Control Sample Data'!L74),'Control Sample Data'!L74&lt;$B75, 'Control Sample Data'!L74&gt;0),'Control Sample Data'!L74,$B75),""))</f>
        <v/>
      </c>
      <c r="M75" s="29" t="str">
        <f>IF('Control Sample Data'!M74="","",IF(SUM('Control Sample Data'!M$2:M$97)&gt;10,IF(AND(ISNUMBER('Control Sample Data'!M74),'Control Sample Data'!M74&lt;$B75, 'Control Sample Data'!M74&gt;0),'Control Sample Data'!M74,$B75),""))</f>
        <v/>
      </c>
      <c r="N75" s="29" t="str">
        <f>IF('Control Sample Data'!N74="","",IF(SUM('Control Sample Data'!N$2:N$97)&gt;10,IF(AND(ISNUMBER('Control Sample Data'!N74),'Control Sample Data'!N74&lt;$B75, 'Control Sample Data'!N74&gt;0),'Control Sample Data'!N74,$B75),""))</f>
        <v/>
      </c>
      <c r="O75" s="29" t="str">
        <f>IF('Control Sample Data'!O74="","",IF(SUM('Control Sample Data'!O$2:O$97)&gt;10,IF(AND(ISNUMBER('Control Sample Data'!O74),'Control Sample Data'!O74&lt;$B75, 'Control Sample Data'!O74&gt;0),'Control Sample Data'!O74,$B75),""))</f>
        <v/>
      </c>
      <c r="Q75" s="4" t="s">
        <v>130</v>
      </c>
      <c r="R75" s="29">
        <f>IF('Test Sample Data'!D74="","",IF(SUM('Test Sample Data'!D$2:D$97)&gt;10,IF(AND(ISNUMBER('Test Sample Data'!D74),'Test Sample Data'!D74&lt;$B75, 'Test Sample Data'!D74&gt;0),'Test Sample Data'!D74,$B75),""))</f>
        <v>35</v>
      </c>
      <c r="S75" s="29">
        <f>IF('Test Sample Data'!E74="","",IF(SUM('Test Sample Data'!E$2:E$97)&gt;10,IF(AND(ISNUMBER('Test Sample Data'!E74),'Test Sample Data'!E74&lt;$B75, 'Test Sample Data'!E74&gt;0),'Test Sample Data'!E74,$B75),""))</f>
        <v>35</v>
      </c>
      <c r="T75" s="29" t="str">
        <f>IF('Test Sample Data'!F74="","",IF(SUM('Test Sample Data'!F$2:F$97)&gt;10,IF(AND(ISNUMBER('Test Sample Data'!F74),'Test Sample Data'!F74&lt;$B75, 'Test Sample Data'!F74&gt;0),'Test Sample Data'!F74,$B75),""))</f>
        <v/>
      </c>
      <c r="U75" s="29" t="str">
        <f>IF('Test Sample Data'!G74="","",IF(SUM('Test Sample Data'!G$2:G$97)&gt;10,IF(AND(ISNUMBER('Test Sample Data'!G74),'Test Sample Data'!G74&lt;$B75, 'Test Sample Data'!G74&gt;0),'Test Sample Data'!G74,$B75),""))</f>
        <v/>
      </c>
      <c r="V75" s="29" t="str">
        <f>IF('Test Sample Data'!H74="","",IF(SUM('Test Sample Data'!H$2:H$97)&gt;10,IF(AND(ISNUMBER('Test Sample Data'!H74),'Test Sample Data'!H74&lt;$B75, 'Test Sample Data'!H74&gt;0),'Test Sample Data'!H74,$B75),""))</f>
        <v/>
      </c>
      <c r="W75" s="29" t="str">
        <f>IF('Test Sample Data'!I74="","",IF(SUM('Test Sample Data'!I$2:I$97)&gt;10,IF(AND(ISNUMBER('Test Sample Data'!I74),'Test Sample Data'!I74&lt;$B75, 'Test Sample Data'!I74&gt;0),'Test Sample Data'!I74,$B75),""))</f>
        <v/>
      </c>
      <c r="X75" s="29" t="str">
        <f>IF('Test Sample Data'!J74="","",IF(SUM('Test Sample Data'!J$2:J$97)&gt;10,IF(AND(ISNUMBER('Test Sample Data'!J74),'Test Sample Data'!J74&lt;$B75, 'Test Sample Data'!J74&gt;0),'Test Sample Data'!J74,$B75),""))</f>
        <v/>
      </c>
      <c r="Y75" s="29" t="str">
        <f>IF('Test Sample Data'!K74="","",IF(SUM('Test Sample Data'!K$2:K$97)&gt;10,IF(AND(ISNUMBER('Test Sample Data'!K74),'Test Sample Data'!K74&lt;$B75, 'Test Sample Data'!K74&gt;0),'Test Sample Data'!K74,$B75),""))</f>
        <v/>
      </c>
      <c r="Z75" s="29" t="str">
        <f>IF('Test Sample Data'!L74="","",IF(SUM('Test Sample Data'!L$2:L$97)&gt;10,IF(AND(ISNUMBER('Test Sample Data'!L74),'Test Sample Data'!L74&lt;$B75, 'Test Sample Data'!L74&gt;0),'Test Sample Data'!L74,$B75),""))</f>
        <v/>
      </c>
      <c r="AA75" s="29" t="str">
        <f>IF('Test Sample Data'!M74="","",IF(SUM('Test Sample Data'!M$2:M$97)&gt;10,IF(AND(ISNUMBER('Test Sample Data'!M74),'Test Sample Data'!M74&lt;$B75, 'Test Sample Data'!M74&gt;0),'Test Sample Data'!M74,$B75),""))</f>
        <v/>
      </c>
      <c r="AB75" s="29" t="str">
        <f>IF('Test Sample Data'!N74="","",IF(SUM('Test Sample Data'!N$2:N$97)&gt;10,IF(AND(ISNUMBER('Test Sample Data'!N74),'Test Sample Data'!N74&lt;$B75, 'Test Sample Data'!N74&gt;0),'Test Sample Data'!N74,$B75),""))</f>
        <v/>
      </c>
      <c r="AC75" s="29" t="str">
        <f>IF('Test Sample Data'!O74="","",IF(SUM('Test Sample Data'!O$2:O$97)&gt;10,IF(AND(ISNUMBER('Test Sample Data'!O74),'Test Sample Data'!O74&lt;$B75, 'Test Sample Data'!O74&gt;0),'Test Sample Data'!O74,$B75),""))</f>
        <v/>
      </c>
      <c r="AE75" s="4" t="s">
        <v>130</v>
      </c>
      <c r="AF75" s="4">
        <f t="shared" si="67"/>
        <v>9</v>
      </c>
      <c r="AG75" s="4">
        <f t="shared" si="68"/>
        <v>9</v>
      </c>
      <c r="AH75" s="4" t="str">
        <f t="shared" si="69"/>
        <v/>
      </c>
      <c r="AI75" s="4" t="str">
        <f t="shared" si="70"/>
        <v/>
      </c>
      <c r="AJ75" s="4" t="str">
        <f t="shared" si="71"/>
        <v/>
      </c>
      <c r="AK75" s="4" t="str">
        <f t="shared" si="72"/>
        <v/>
      </c>
      <c r="AL75" s="4" t="str">
        <f t="shared" si="73"/>
        <v/>
      </c>
      <c r="AM75" s="4" t="str">
        <f t="shared" si="74"/>
        <v/>
      </c>
      <c r="AN75" s="4" t="str">
        <f t="shared" si="75"/>
        <v/>
      </c>
      <c r="AO75" s="4" t="str">
        <f t="shared" si="76"/>
        <v/>
      </c>
      <c r="AP75" s="4" t="str">
        <f t="shared" si="77"/>
        <v/>
      </c>
      <c r="AQ75" s="4" t="str">
        <f t="shared" si="78"/>
        <v/>
      </c>
      <c r="AR75" s="4">
        <f t="shared" si="79"/>
        <v>0</v>
      </c>
      <c r="AS75" s="4">
        <f t="shared" si="80"/>
        <v>9</v>
      </c>
      <c r="AU75" s="4" t="s">
        <v>130</v>
      </c>
      <c r="AV75" s="4">
        <f t="shared" si="81"/>
        <v>8.36</v>
      </c>
      <c r="AW75" s="4">
        <f t="shared" si="82"/>
        <v>9</v>
      </c>
      <c r="AX75" s="4" t="str">
        <f t="shared" si="83"/>
        <v/>
      </c>
      <c r="AY75" s="4" t="str">
        <f t="shared" si="84"/>
        <v/>
      </c>
      <c r="AZ75" s="4" t="str">
        <f t="shared" si="85"/>
        <v/>
      </c>
      <c r="BA75" s="4" t="str">
        <f t="shared" si="86"/>
        <v/>
      </c>
      <c r="BB75" s="4" t="str">
        <f t="shared" si="87"/>
        <v/>
      </c>
      <c r="BC75" s="4" t="str">
        <f t="shared" si="88"/>
        <v/>
      </c>
      <c r="BD75" s="4" t="str">
        <f t="shared" si="89"/>
        <v/>
      </c>
      <c r="BE75" s="4" t="str">
        <f t="shared" si="90"/>
        <v/>
      </c>
      <c r="BF75" s="4" t="str">
        <f t="shared" si="91"/>
        <v/>
      </c>
      <c r="BG75" s="4" t="str">
        <f t="shared" si="92"/>
        <v/>
      </c>
      <c r="BI75" s="4" t="s">
        <v>130</v>
      </c>
      <c r="BJ75" s="4">
        <f t="shared" si="93"/>
        <v>8.36</v>
      </c>
      <c r="BK75" s="4">
        <f t="shared" si="94"/>
        <v>9</v>
      </c>
      <c r="BL75" s="4" t="str">
        <f t="shared" si="95"/>
        <v/>
      </c>
      <c r="BM75" s="4" t="str">
        <f t="shared" si="96"/>
        <v/>
      </c>
      <c r="BN75" s="4" t="str">
        <f t="shared" si="97"/>
        <v/>
      </c>
      <c r="BO75" s="4" t="str">
        <f t="shared" si="98"/>
        <v/>
      </c>
      <c r="BP75" s="4" t="str">
        <f t="shared" si="99"/>
        <v/>
      </c>
      <c r="BQ75" s="4" t="str">
        <f t="shared" si="100"/>
        <v/>
      </c>
      <c r="BR75" s="4" t="str">
        <f t="shared" si="101"/>
        <v/>
      </c>
      <c r="BS75" s="4" t="str">
        <f t="shared" si="102"/>
        <v/>
      </c>
      <c r="BT75" s="4" t="str">
        <f t="shared" si="103"/>
        <v/>
      </c>
      <c r="BU75" s="4" t="str">
        <f t="shared" si="104"/>
        <v/>
      </c>
      <c r="BV75" s="4">
        <f t="shared" si="105"/>
        <v>1.36</v>
      </c>
      <c r="BW75" s="4">
        <f t="shared" si="106"/>
        <v>8.68</v>
      </c>
      <c r="BY75" s="4" t="s">
        <v>130</v>
      </c>
      <c r="BZ75" s="4">
        <f t="shared" si="107"/>
        <v>-0.32000000000000028</v>
      </c>
      <c r="CA75" s="4">
        <f t="shared" si="108"/>
        <v>0.32000000000000028</v>
      </c>
      <c r="CB75" s="4" t="str">
        <f t="shared" si="109"/>
        <v/>
      </c>
      <c r="CC75" s="4" t="str">
        <f t="shared" si="110"/>
        <v/>
      </c>
      <c r="CD75" s="4" t="str">
        <f t="shared" si="111"/>
        <v/>
      </c>
      <c r="CE75" s="4" t="str">
        <f t="shared" si="112"/>
        <v/>
      </c>
      <c r="CF75" s="4" t="str">
        <f t="shared" si="113"/>
        <v/>
      </c>
      <c r="CG75" s="4" t="str">
        <f t="shared" si="114"/>
        <v/>
      </c>
      <c r="CH75" s="4" t="str">
        <f t="shared" si="115"/>
        <v/>
      </c>
      <c r="CI75" s="4" t="str">
        <f t="shared" si="116"/>
        <v/>
      </c>
      <c r="CJ75" s="4" t="str">
        <f t="shared" si="117"/>
        <v/>
      </c>
      <c r="CK75" s="4" t="str">
        <f t="shared" si="118"/>
        <v/>
      </c>
      <c r="CM75" s="4" t="s">
        <v>130</v>
      </c>
      <c r="CN75" s="4" t="str">
        <f>IF(ISNUMBER(BZ75), IF($BV75&gt;VLOOKUP('Gene Table'!$G$2,'Array Content'!$A$2:$B$3,2,FALSE),IF(BZ75&lt;-$BV75,"mutant","WT"),IF(BZ75&lt;-VLOOKUP('Gene Table'!$G$2,'Array Content'!$A$2:$B$3,2,FALSE),"Mutant","WT")),"")</f>
        <v>WT</v>
      </c>
      <c r="CO75" s="4" t="str">
        <f>IF(ISNUMBER(CA75), IF($BV75&gt;VLOOKUP('Gene Table'!$G$2,'Array Content'!$A$2:$B$3,2,FALSE),IF(CA75&lt;-$BV75,"mutant","WT"),IF(CA75&lt;-VLOOKUP('Gene Table'!$G$2,'Array Content'!$A$2:$B$3,2,FALSE),"Mutant","WT")),"")</f>
        <v>WT</v>
      </c>
      <c r="CP75" s="4" t="str">
        <f>IF(ISNUMBER(CB75), IF($BV75&gt;VLOOKUP('Gene Table'!$G$2,'Array Content'!$A$2:$B$3,2,FALSE),IF(CB75&lt;-$BV75,"mutant","WT"),IF(CB75&lt;-VLOOKUP('Gene Table'!$G$2,'Array Content'!$A$2:$B$3,2,FALSE),"Mutant","WT")),"")</f>
        <v/>
      </c>
      <c r="CQ75" s="4" t="str">
        <f>IF(ISNUMBER(CC75), IF($BV75&gt;VLOOKUP('Gene Table'!$G$2,'Array Content'!$A$2:$B$3,2,FALSE),IF(CC75&lt;-$BV75,"mutant","WT"),IF(CC75&lt;-VLOOKUP('Gene Table'!$G$2,'Array Content'!$A$2:$B$3,2,FALSE),"Mutant","WT")),"")</f>
        <v/>
      </c>
      <c r="CR75" s="4" t="str">
        <f>IF(ISNUMBER(CD75), IF($BV75&gt;VLOOKUP('Gene Table'!$G$2,'Array Content'!$A$2:$B$3,2,FALSE),IF(CD75&lt;-$BV75,"mutant","WT"),IF(CD75&lt;-VLOOKUP('Gene Table'!$G$2,'Array Content'!$A$2:$B$3,2,FALSE),"Mutant","WT")),"")</f>
        <v/>
      </c>
      <c r="CS75" s="4" t="str">
        <f>IF(ISNUMBER(CE75), IF($BV75&gt;VLOOKUP('Gene Table'!$G$2,'Array Content'!$A$2:$B$3,2,FALSE),IF(CE75&lt;-$BV75,"mutant","WT"),IF(CE75&lt;-VLOOKUP('Gene Table'!$G$2,'Array Content'!$A$2:$B$3,2,FALSE),"Mutant","WT")),"")</f>
        <v/>
      </c>
      <c r="CT75" s="4" t="str">
        <f>IF(ISNUMBER(CF75), IF($BV75&gt;VLOOKUP('Gene Table'!$G$2,'Array Content'!$A$2:$B$3,2,FALSE),IF(CF75&lt;-$BV75,"mutant","WT"),IF(CF75&lt;-VLOOKUP('Gene Table'!$G$2,'Array Content'!$A$2:$B$3,2,FALSE),"Mutant","WT")),"")</f>
        <v/>
      </c>
      <c r="CU75" s="4" t="str">
        <f>IF(ISNUMBER(CG75), IF($BV75&gt;VLOOKUP('Gene Table'!$G$2,'Array Content'!$A$2:$B$3,2,FALSE),IF(CG75&lt;-$BV75,"mutant","WT"),IF(CG75&lt;-VLOOKUP('Gene Table'!$G$2,'Array Content'!$A$2:$B$3,2,FALSE),"Mutant","WT")),"")</f>
        <v/>
      </c>
      <c r="CV75" s="4" t="str">
        <f>IF(ISNUMBER(CH75), IF($BV75&gt;VLOOKUP('Gene Table'!$G$2,'Array Content'!$A$2:$B$3,2,FALSE),IF(CH75&lt;-$BV75,"mutant","WT"),IF(CH75&lt;-VLOOKUP('Gene Table'!$G$2,'Array Content'!$A$2:$B$3,2,FALSE),"Mutant","WT")),"")</f>
        <v/>
      </c>
      <c r="CW75" s="4" t="str">
        <f>IF(ISNUMBER(CI75), IF($BV75&gt;VLOOKUP('Gene Table'!$G$2,'Array Content'!$A$2:$B$3,2,FALSE),IF(CI75&lt;-$BV75,"mutant","WT"),IF(CI75&lt;-VLOOKUP('Gene Table'!$G$2,'Array Content'!$A$2:$B$3,2,FALSE),"Mutant","WT")),"")</f>
        <v/>
      </c>
      <c r="CX75" s="4" t="str">
        <f>IF(ISNUMBER(CJ75), IF($BV75&gt;VLOOKUP('Gene Table'!$G$2,'Array Content'!$A$2:$B$3,2,FALSE),IF(CJ75&lt;-$BV75,"mutant","WT"),IF(CJ75&lt;-VLOOKUP('Gene Table'!$G$2,'Array Content'!$A$2:$B$3,2,FALSE),"Mutant","WT")),"")</f>
        <v/>
      </c>
      <c r="CY75" s="4" t="str">
        <f>IF(ISNUMBER(CK75), IF($BV75&gt;VLOOKUP('Gene Table'!$G$2,'Array Content'!$A$2:$B$3,2,FALSE),IF(CK75&lt;-$BV75,"mutant","WT"),IF(CK75&lt;-VLOOKUP('Gene Table'!$G$2,'Array Content'!$A$2:$B$3,2,FALSE),"Mutant","WT")),"")</f>
        <v/>
      </c>
      <c r="DA75" s="4" t="s">
        <v>130</v>
      </c>
      <c r="DB75" s="4">
        <f t="shared" si="119"/>
        <v>-0.64000000000000057</v>
      </c>
      <c r="DC75" s="4">
        <f t="shared" si="120"/>
        <v>0</v>
      </c>
      <c r="DD75" s="4" t="str">
        <f t="shared" si="121"/>
        <v/>
      </c>
      <c r="DE75" s="4" t="str">
        <f t="shared" si="122"/>
        <v/>
      </c>
      <c r="DF75" s="4" t="str">
        <f t="shared" si="123"/>
        <v/>
      </c>
      <c r="DG75" s="4" t="str">
        <f t="shared" si="124"/>
        <v/>
      </c>
      <c r="DH75" s="4" t="str">
        <f t="shared" si="125"/>
        <v/>
      </c>
      <c r="DI75" s="4" t="str">
        <f t="shared" si="126"/>
        <v/>
      </c>
      <c r="DJ75" s="4" t="str">
        <f t="shared" si="127"/>
        <v/>
      </c>
      <c r="DK75" s="4" t="str">
        <f t="shared" si="128"/>
        <v/>
      </c>
      <c r="DL75" s="4" t="str">
        <f t="shared" si="129"/>
        <v/>
      </c>
      <c r="DM75" s="4" t="str">
        <f t="shared" si="130"/>
        <v/>
      </c>
      <c r="DO75" s="4" t="s">
        <v>130</v>
      </c>
      <c r="DP75" s="4" t="str">
        <f>IF(ISNUMBER(DB75), IF($AR75&gt;VLOOKUP('Gene Table'!$G$2,'Array Content'!$A$2:$B$3,2,FALSE),IF(DB75&lt;-$AR75,"mutant","WT"),IF(DB75&lt;-VLOOKUP('Gene Table'!$G$2,'Array Content'!$A$2:$B$3,2,FALSE),"Mutant","WT")),"")</f>
        <v>WT</v>
      </c>
      <c r="DQ75" s="4" t="str">
        <f>IF(ISNUMBER(DC75), IF($AR75&gt;VLOOKUP('Gene Table'!$G$2,'Array Content'!$A$2:$B$3,2,FALSE),IF(DC75&lt;-$AR75,"mutant","WT"),IF(DC75&lt;-VLOOKUP('Gene Table'!$G$2,'Array Content'!$A$2:$B$3,2,FALSE),"Mutant","WT")),"")</f>
        <v>WT</v>
      </c>
      <c r="DR75" s="4" t="str">
        <f>IF(ISNUMBER(DD75), IF($AR75&gt;VLOOKUP('Gene Table'!$G$2,'Array Content'!$A$2:$B$3,2,FALSE),IF(DD75&lt;-$AR75,"mutant","WT"),IF(DD75&lt;-VLOOKUP('Gene Table'!$G$2,'Array Content'!$A$2:$B$3,2,FALSE),"Mutant","WT")),"")</f>
        <v/>
      </c>
      <c r="DS75" s="4" t="str">
        <f>IF(ISNUMBER(DE75), IF($AR75&gt;VLOOKUP('Gene Table'!$G$2,'Array Content'!$A$2:$B$3,2,FALSE),IF(DE75&lt;-$AR75,"mutant","WT"),IF(DE75&lt;-VLOOKUP('Gene Table'!$G$2,'Array Content'!$A$2:$B$3,2,FALSE),"Mutant","WT")),"")</f>
        <v/>
      </c>
      <c r="DT75" s="4" t="str">
        <f>IF(ISNUMBER(DF75), IF($AR75&gt;VLOOKUP('Gene Table'!$G$2,'Array Content'!$A$2:$B$3,2,FALSE),IF(DF75&lt;-$AR75,"mutant","WT"),IF(DF75&lt;-VLOOKUP('Gene Table'!$G$2,'Array Content'!$A$2:$B$3,2,FALSE),"Mutant","WT")),"")</f>
        <v/>
      </c>
      <c r="DU75" s="4" t="str">
        <f>IF(ISNUMBER(DG75), IF($AR75&gt;VLOOKUP('Gene Table'!$G$2,'Array Content'!$A$2:$B$3,2,FALSE),IF(DG75&lt;-$AR75,"mutant","WT"),IF(DG75&lt;-VLOOKUP('Gene Table'!$G$2,'Array Content'!$A$2:$B$3,2,FALSE),"Mutant","WT")),"")</f>
        <v/>
      </c>
      <c r="DV75" s="4" t="str">
        <f>IF(ISNUMBER(DH75), IF($AR75&gt;VLOOKUP('Gene Table'!$G$2,'Array Content'!$A$2:$B$3,2,FALSE),IF(DH75&lt;-$AR75,"mutant","WT"),IF(DH75&lt;-VLOOKUP('Gene Table'!$G$2,'Array Content'!$A$2:$B$3,2,FALSE),"Mutant","WT")),"")</f>
        <v/>
      </c>
      <c r="DW75" s="4" t="str">
        <f>IF(ISNUMBER(DI75), IF($AR75&gt;VLOOKUP('Gene Table'!$G$2,'Array Content'!$A$2:$B$3,2,FALSE),IF(DI75&lt;-$AR75,"mutant","WT"),IF(DI75&lt;-VLOOKUP('Gene Table'!$G$2,'Array Content'!$A$2:$B$3,2,FALSE),"Mutant","WT")),"")</f>
        <v/>
      </c>
      <c r="DX75" s="4" t="str">
        <f>IF(ISNUMBER(DJ75), IF($AR75&gt;VLOOKUP('Gene Table'!$G$2,'Array Content'!$A$2:$B$3,2,FALSE),IF(DJ75&lt;-$AR75,"mutant","WT"),IF(DJ75&lt;-VLOOKUP('Gene Table'!$G$2,'Array Content'!$A$2:$B$3,2,FALSE),"Mutant","WT")),"")</f>
        <v/>
      </c>
      <c r="DY75" s="4" t="str">
        <f>IF(ISNUMBER(DK75), IF($AR75&gt;VLOOKUP('Gene Table'!$G$2,'Array Content'!$A$2:$B$3,2,FALSE),IF(DK75&lt;-$AR75,"mutant","WT"),IF(DK75&lt;-VLOOKUP('Gene Table'!$G$2,'Array Content'!$A$2:$B$3,2,FALSE),"Mutant","WT")),"")</f>
        <v/>
      </c>
      <c r="DZ75" s="4" t="str">
        <f>IF(ISNUMBER(DL75), IF($AR75&gt;VLOOKUP('Gene Table'!$G$2,'Array Content'!$A$2:$B$3,2,FALSE),IF(DL75&lt;-$AR75,"mutant","WT"),IF(DL75&lt;-VLOOKUP('Gene Table'!$G$2,'Array Content'!$A$2:$B$3,2,FALSE),"Mutant","WT")),"")</f>
        <v/>
      </c>
      <c r="EA75" s="4" t="str">
        <f>IF(ISNUMBER(DM75), IF($AR75&gt;VLOOKUP('Gene Table'!$G$2,'Array Content'!$A$2:$B$3,2,FALSE),IF(DM75&lt;-$AR75,"mutant","WT"),IF(DM75&lt;-VLOOKUP('Gene Table'!$G$2,'Array Content'!$A$2:$B$3,2,FALSE),"Mutant","WT")),"")</f>
        <v/>
      </c>
      <c r="EC75" s="4" t="s">
        <v>130</v>
      </c>
      <c r="ED75" s="4" t="str">
        <f>IF('Gene Table'!$D75="copy number",D75,"")</f>
        <v/>
      </c>
      <c r="EE75" s="4" t="str">
        <f>IF('Gene Table'!$D75="copy number",E75,"")</f>
        <v/>
      </c>
      <c r="EF75" s="4" t="str">
        <f>IF('Gene Table'!$D75="copy number",F75,"")</f>
        <v/>
      </c>
      <c r="EG75" s="4" t="str">
        <f>IF('Gene Table'!$D75="copy number",G75,"")</f>
        <v/>
      </c>
      <c r="EH75" s="4" t="str">
        <f>IF('Gene Table'!$D75="copy number",H75,"")</f>
        <v/>
      </c>
      <c r="EI75" s="4" t="str">
        <f>IF('Gene Table'!$D75="copy number",I75,"")</f>
        <v/>
      </c>
      <c r="EJ75" s="4" t="str">
        <f>IF('Gene Table'!$D75="copy number",J75,"")</f>
        <v/>
      </c>
      <c r="EK75" s="4" t="str">
        <f>IF('Gene Table'!$D75="copy number",K75,"")</f>
        <v/>
      </c>
      <c r="EL75" s="4" t="str">
        <f>IF('Gene Table'!$D75="copy number",L75,"")</f>
        <v/>
      </c>
      <c r="EM75" s="4" t="str">
        <f>IF('Gene Table'!$D75="copy number",M75,"")</f>
        <v/>
      </c>
      <c r="EN75" s="4" t="str">
        <f>IF('Gene Table'!$D75="copy number",N75,"")</f>
        <v/>
      </c>
      <c r="EO75" s="4" t="str">
        <f>IF('Gene Table'!$D75="copy number",O75,"")</f>
        <v/>
      </c>
      <c r="EQ75" s="4" t="s">
        <v>130</v>
      </c>
      <c r="ER75" s="4" t="str">
        <f>IF('Gene Table'!$D75="copy number",R75,"")</f>
        <v/>
      </c>
      <c r="ES75" s="4" t="str">
        <f>IF('Gene Table'!$D75="copy number",S75,"")</f>
        <v/>
      </c>
      <c r="ET75" s="4" t="str">
        <f>IF('Gene Table'!$D75="copy number",T75,"")</f>
        <v/>
      </c>
      <c r="EU75" s="4" t="str">
        <f>IF('Gene Table'!$D75="copy number",U75,"")</f>
        <v/>
      </c>
      <c r="EV75" s="4" t="str">
        <f>IF('Gene Table'!$D75="copy number",V75,"")</f>
        <v/>
      </c>
      <c r="EW75" s="4" t="str">
        <f>IF('Gene Table'!$D75="copy number",W75,"")</f>
        <v/>
      </c>
      <c r="EX75" s="4" t="str">
        <f>IF('Gene Table'!$D75="copy number",X75,"")</f>
        <v/>
      </c>
      <c r="EY75" s="4" t="str">
        <f>IF('Gene Table'!$D75="copy number",Y75,"")</f>
        <v/>
      </c>
      <c r="EZ75" s="4" t="str">
        <f>IF('Gene Table'!$D75="copy number",Z75,"")</f>
        <v/>
      </c>
      <c r="FA75" s="4" t="str">
        <f>IF('Gene Table'!$D75="copy number",AA75,"")</f>
        <v/>
      </c>
      <c r="FB75" s="4" t="str">
        <f>IF('Gene Table'!$D75="copy number",AB75,"")</f>
        <v/>
      </c>
      <c r="FC75" s="4" t="str">
        <f>IF('Gene Table'!$D75="copy number",AC75,"")</f>
        <v/>
      </c>
      <c r="FE75" s="4" t="s">
        <v>130</v>
      </c>
      <c r="FF75" s="4" t="str">
        <f>IF('Gene Table'!$C75="SMPC",D75,"")</f>
        <v/>
      </c>
      <c r="FG75" s="4" t="str">
        <f>IF('Gene Table'!$C75="SMPC",E75,"")</f>
        <v/>
      </c>
      <c r="FH75" s="4" t="str">
        <f>IF('Gene Table'!$C75="SMPC",F75,"")</f>
        <v/>
      </c>
      <c r="FI75" s="4" t="str">
        <f>IF('Gene Table'!$C75="SMPC",G75,"")</f>
        <v/>
      </c>
      <c r="FJ75" s="4" t="str">
        <f>IF('Gene Table'!$C75="SMPC",H75,"")</f>
        <v/>
      </c>
      <c r="FK75" s="4" t="str">
        <f>IF('Gene Table'!$C75="SMPC",I75,"")</f>
        <v/>
      </c>
      <c r="FL75" s="4" t="str">
        <f>IF('Gene Table'!$C75="SMPC",J75,"")</f>
        <v/>
      </c>
      <c r="FM75" s="4" t="str">
        <f>IF('Gene Table'!$C75="SMPC",K75,"")</f>
        <v/>
      </c>
      <c r="FN75" s="4" t="str">
        <f>IF('Gene Table'!$C75="SMPC",L75,"")</f>
        <v/>
      </c>
      <c r="FO75" s="4" t="str">
        <f>IF('Gene Table'!$C75="SMPC",M75,"")</f>
        <v/>
      </c>
      <c r="FP75" s="4" t="str">
        <f>IF('Gene Table'!$C75="SMPC",N75,"")</f>
        <v/>
      </c>
      <c r="FQ75" s="4" t="str">
        <f>IF('Gene Table'!$C75="SMPC",O75,"")</f>
        <v/>
      </c>
      <c r="FS75" s="4" t="s">
        <v>130</v>
      </c>
      <c r="FT75" s="4" t="str">
        <f>IF('Gene Table'!$C75="SMPC",R75,"")</f>
        <v/>
      </c>
      <c r="FU75" s="4" t="str">
        <f>IF('Gene Table'!$C75="SMPC",S75,"")</f>
        <v/>
      </c>
      <c r="FV75" s="4" t="str">
        <f>IF('Gene Table'!$C75="SMPC",T75,"")</f>
        <v/>
      </c>
      <c r="FW75" s="4" t="str">
        <f>IF('Gene Table'!$C75="SMPC",U75,"")</f>
        <v/>
      </c>
      <c r="FX75" s="4" t="str">
        <f>IF('Gene Table'!$C75="SMPC",V75,"")</f>
        <v/>
      </c>
      <c r="FY75" s="4" t="str">
        <f>IF('Gene Table'!$C75="SMPC",W75,"")</f>
        <v/>
      </c>
      <c r="FZ75" s="4" t="str">
        <f>IF('Gene Table'!$C75="SMPC",X75,"")</f>
        <v/>
      </c>
      <c r="GA75" s="4" t="str">
        <f>IF('Gene Table'!$C75="SMPC",Y75,"")</f>
        <v/>
      </c>
      <c r="GB75" s="4" t="str">
        <f>IF('Gene Table'!$C75="SMPC",Z75,"")</f>
        <v/>
      </c>
      <c r="GC75" s="4" t="str">
        <f>IF('Gene Table'!$C75="SMPC",AA75,"")</f>
        <v/>
      </c>
      <c r="GD75" s="4" t="str">
        <f>IF('Gene Table'!$C75="SMPC",AB75,"")</f>
        <v/>
      </c>
      <c r="GE75" s="4" t="str">
        <f>IF('Gene Table'!$C75="SMPC",AC75,"")</f>
        <v/>
      </c>
    </row>
    <row r="76" spans="1:187" ht="15" customHeight="1" x14ac:dyDescent="0.25">
      <c r="A76" s="4" t="str">
        <f>'Gene Table'!C76&amp;":"&amp;'Gene Table'!D76</f>
        <v>CDH1:c.1108G&gt;C</v>
      </c>
      <c r="B76" s="4">
        <f>IF('Gene Table'!$G$5="NO",IF(ISNUMBER(MATCH('Gene Table'!E76,'Array Content'!$M$2:$M$941,0)),VLOOKUP('Gene Table'!E76,'Array Content'!$M$2:$O$941,2,FALSE),35),IF('Gene Table'!$G$5="YES",IF(ISNUMBER(MATCH('Gene Table'!E76,'Array Content'!$M$2:$M$941,0)),VLOOKUP('Gene Table'!E76,'Array Content'!$M$2:$O$941,3,FALSE),35),"OOPS"))</f>
        <v>36</v>
      </c>
      <c r="C76" s="4" t="s">
        <v>133</v>
      </c>
      <c r="D76" s="29">
        <f>IF('Control Sample Data'!D75="","",IF(SUM('Control Sample Data'!D$2:D$97)&gt;10,IF(AND(ISNUMBER('Control Sample Data'!D75),'Control Sample Data'!D75&lt;$B76, 'Control Sample Data'!D75&gt;0),'Control Sample Data'!D75,$B76),""))</f>
        <v>35</v>
      </c>
      <c r="E76" s="29">
        <f>IF('Control Sample Data'!E75="","",IF(SUM('Control Sample Data'!E$2:E$97)&gt;10,IF(AND(ISNUMBER('Control Sample Data'!E75),'Control Sample Data'!E75&lt;$B76, 'Control Sample Data'!E75&gt;0),'Control Sample Data'!E75,$B76),""))</f>
        <v>35</v>
      </c>
      <c r="F76" s="29" t="str">
        <f>IF('Control Sample Data'!F75="","",IF(SUM('Control Sample Data'!F$2:F$97)&gt;10,IF(AND(ISNUMBER('Control Sample Data'!F75),'Control Sample Data'!F75&lt;$B76, 'Control Sample Data'!F75&gt;0),'Control Sample Data'!F75,$B76),""))</f>
        <v/>
      </c>
      <c r="G76" s="29" t="str">
        <f>IF('Control Sample Data'!G75="","",IF(SUM('Control Sample Data'!G$2:G$97)&gt;10,IF(AND(ISNUMBER('Control Sample Data'!G75),'Control Sample Data'!G75&lt;$B76, 'Control Sample Data'!G75&gt;0),'Control Sample Data'!G75,$B76),""))</f>
        <v/>
      </c>
      <c r="H76" s="29" t="str">
        <f>IF('Control Sample Data'!H75="","",IF(SUM('Control Sample Data'!H$2:H$97)&gt;10,IF(AND(ISNUMBER('Control Sample Data'!H75),'Control Sample Data'!H75&lt;$B76, 'Control Sample Data'!H75&gt;0),'Control Sample Data'!H75,$B76),""))</f>
        <v/>
      </c>
      <c r="I76" s="29" t="str">
        <f>IF('Control Sample Data'!I75="","",IF(SUM('Control Sample Data'!I$2:I$97)&gt;10,IF(AND(ISNUMBER('Control Sample Data'!I75),'Control Sample Data'!I75&lt;$B76, 'Control Sample Data'!I75&gt;0),'Control Sample Data'!I75,$B76),""))</f>
        <v/>
      </c>
      <c r="J76" s="29" t="str">
        <f>IF('Control Sample Data'!J75="","",IF(SUM('Control Sample Data'!J$2:J$97)&gt;10,IF(AND(ISNUMBER('Control Sample Data'!J75),'Control Sample Data'!J75&lt;$B76, 'Control Sample Data'!J75&gt;0),'Control Sample Data'!J75,$B76),""))</f>
        <v/>
      </c>
      <c r="K76" s="29" t="str">
        <f>IF('Control Sample Data'!K75="","",IF(SUM('Control Sample Data'!K$2:K$97)&gt;10,IF(AND(ISNUMBER('Control Sample Data'!K75),'Control Sample Data'!K75&lt;$B76, 'Control Sample Data'!K75&gt;0),'Control Sample Data'!K75,$B76),""))</f>
        <v/>
      </c>
      <c r="L76" s="29" t="str">
        <f>IF('Control Sample Data'!L75="","",IF(SUM('Control Sample Data'!L$2:L$97)&gt;10,IF(AND(ISNUMBER('Control Sample Data'!L75),'Control Sample Data'!L75&lt;$B76, 'Control Sample Data'!L75&gt;0),'Control Sample Data'!L75,$B76),""))</f>
        <v/>
      </c>
      <c r="M76" s="29" t="str">
        <f>IF('Control Sample Data'!M75="","",IF(SUM('Control Sample Data'!M$2:M$97)&gt;10,IF(AND(ISNUMBER('Control Sample Data'!M75),'Control Sample Data'!M75&lt;$B76, 'Control Sample Data'!M75&gt;0),'Control Sample Data'!M75,$B76),""))</f>
        <v/>
      </c>
      <c r="N76" s="29" t="str">
        <f>IF('Control Sample Data'!N75="","",IF(SUM('Control Sample Data'!N$2:N$97)&gt;10,IF(AND(ISNUMBER('Control Sample Data'!N75),'Control Sample Data'!N75&lt;$B76, 'Control Sample Data'!N75&gt;0),'Control Sample Data'!N75,$B76),""))</f>
        <v/>
      </c>
      <c r="O76" s="29" t="str">
        <f>IF('Control Sample Data'!O75="","",IF(SUM('Control Sample Data'!O$2:O$97)&gt;10,IF(AND(ISNUMBER('Control Sample Data'!O75),'Control Sample Data'!O75&lt;$B76, 'Control Sample Data'!O75&gt;0),'Control Sample Data'!O75,$B76),""))</f>
        <v/>
      </c>
      <c r="Q76" s="4" t="s">
        <v>133</v>
      </c>
      <c r="R76" s="29">
        <f>IF('Test Sample Data'!D75="","",IF(SUM('Test Sample Data'!D$2:D$97)&gt;10,IF(AND(ISNUMBER('Test Sample Data'!D75),'Test Sample Data'!D75&lt;$B76, 'Test Sample Data'!D75&gt;0),'Test Sample Data'!D75,$B76),""))</f>
        <v>35</v>
      </c>
      <c r="S76" s="29">
        <f>IF('Test Sample Data'!E75="","",IF(SUM('Test Sample Data'!E$2:E$97)&gt;10,IF(AND(ISNUMBER('Test Sample Data'!E75),'Test Sample Data'!E75&lt;$B76, 'Test Sample Data'!E75&gt;0),'Test Sample Data'!E75,$B76),""))</f>
        <v>35</v>
      </c>
      <c r="T76" s="29" t="str">
        <f>IF('Test Sample Data'!F75="","",IF(SUM('Test Sample Data'!F$2:F$97)&gt;10,IF(AND(ISNUMBER('Test Sample Data'!F75),'Test Sample Data'!F75&lt;$B76, 'Test Sample Data'!F75&gt;0),'Test Sample Data'!F75,$B76),""))</f>
        <v/>
      </c>
      <c r="U76" s="29" t="str">
        <f>IF('Test Sample Data'!G75="","",IF(SUM('Test Sample Data'!G$2:G$97)&gt;10,IF(AND(ISNUMBER('Test Sample Data'!G75),'Test Sample Data'!G75&lt;$B76, 'Test Sample Data'!G75&gt;0),'Test Sample Data'!G75,$B76),""))</f>
        <v/>
      </c>
      <c r="V76" s="29" t="str">
        <f>IF('Test Sample Data'!H75="","",IF(SUM('Test Sample Data'!H$2:H$97)&gt;10,IF(AND(ISNUMBER('Test Sample Data'!H75),'Test Sample Data'!H75&lt;$B76, 'Test Sample Data'!H75&gt;0),'Test Sample Data'!H75,$B76),""))</f>
        <v/>
      </c>
      <c r="W76" s="29" t="str">
        <f>IF('Test Sample Data'!I75="","",IF(SUM('Test Sample Data'!I$2:I$97)&gt;10,IF(AND(ISNUMBER('Test Sample Data'!I75),'Test Sample Data'!I75&lt;$B76, 'Test Sample Data'!I75&gt;0),'Test Sample Data'!I75,$B76),""))</f>
        <v/>
      </c>
      <c r="X76" s="29" t="str">
        <f>IF('Test Sample Data'!J75="","",IF(SUM('Test Sample Data'!J$2:J$97)&gt;10,IF(AND(ISNUMBER('Test Sample Data'!J75),'Test Sample Data'!J75&lt;$B76, 'Test Sample Data'!J75&gt;0),'Test Sample Data'!J75,$B76),""))</f>
        <v/>
      </c>
      <c r="Y76" s="29" t="str">
        <f>IF('Test Sample Data'!K75="","",IF(SUM('Test Sample Data'!K$2:K$97)&gt;10,IF(AND(ISNUMBER('Test Sample Data'!K75),'Test Sample Data'!K75&lt;$B76, 'Test Sample Data'!K75&gt;0),'Test Sample Data'!K75,$B76),""))</f>
        <v/>
      </c>
      <c r="Z76" s="29" t="str">
        <f>IF('Test Sample Data'!L75="","",IF(SUM('Test Sample Data'!L$2:L$97)&gt;10,IF(AND(ISNUMBER('Test Sample Data'!L75),'Test Sample Data'!L75&lt;$B76, 'Test Sample Data'!L75&gt;0),'Test Sample Data'!L75,$B76),""))</f>
        <v/>
      </c>
      <c r="AA76" s="29" t="str">
        <f>IF('Test Sample Data'!M75="","",IF(SUM('Test Sample Data'!M$2:M$97)&gt;10,IF(AND(ISNUMBER('Test Sample Data'!M75),'Test Sample Data'!M75&lt;$B76, 'Test Sample Data'!M75&gt;0),'Test Sample Data'!M75,$B76),""))</f>
        <v/>
      </c>
      <c r="AB76" s="29" t="str">
        <f>IF('Test Sample Data'!N75="","",IF(SUM('Test Sample Data'!N$2:N$97)&gt;10,IF(AND(ISNUMBER('Test Sample Data'!N75),'Test Sample Data'!N75&lt;$B76, 'Test Sample Data'!N75&gt;0),'Test Sample Data'!N75,$B76),""))</f>
        <v/>
      </c>
      <c r="AC76" s="29" t="str">
        <f>IF('Test Sample Data'!O75="","",IF(SUM('Test Sample Data'!O$2:O$97)&gt;10,IF(AND(ISNUMBER('Test Sample Data'!O75),'Test Sample Data'!O75&lt;$B76, 'Test Sample Data'!O75&gt;0),'Test Sample Data'!O75,$B76),""))</f>
        <v/>
      </c>
      <c r="AE76" s="4" t="s">
        <v>133</v>
      </c>
      <c r="AF76" s="4">
        <f t="shared" si="67"/>
        <v>9</v>
      </c>
      <c r="AG76" s="4">
        <f t="shared" si="68"/>
        <v>9</v>
      </c>
      <c r="AH76" s="4" t="str">
        <f t="shared" si="69"/>
        <v/>
      </c>
      <c r="AI76" s="4" t="str">
        <f t="shared" si="70"/>
        <v/>
      </c>
      <c r="AJ76" s="4" t="str">
        <f t="shared" si="71"/>
        <v/>
      </c>
      <c r="AK76" s="4" t="str">
        <f t="shared" si="72"/>
        <v/>
      </c>
      <c r="AL76" s="4" t="str">
        <f t="shared" si="73"/>
        <v/>
      </c>
      <c r="AM76" s="4" t="str">
        <f t="shared" si="74"/>
        <v/>
      </c>
      <c r="AN76" s="4" t="str">
        <f t="shared" si="75"/>
        <v/>
      </c>
      <c r="AO76" s="4" t="str">
        <f t="shared" si="76"/>
        <v/>
      </c>
      <c r="AP76" s="4" t="str">
        <f t="shared" si="77"/>
        <v/>
      </c>
      <c r="AQ76" s="4" t="str">
        <f t="shared" si="78"/>
        <v/>
      </c>
      <c r="AR76" s="4">
        <f t="shared" si="79"/>
        <v>0</v>
      </c>
      <c r="AS76" s="4">
        <f t="shared" si="80"/>
        <v>9</v>
      </c>
      <c r="AU76" s="4" t="s">
        <v>133</v>
      </c>
      <c r="AV76" s="4">
        <f t="shared" si="81"/>
        <v>9.2800000000000011</v>
      </c>
      <c r="AW76" s="4">
        <f t="shared" si="82"/>
        <v>9</v>
      </c>
      <c r="AX76" s="4" t="str">
        <f t="shared" si="83"/>
        <v/>
      </c>
      <c r="AY76" s="4" t="str">
        <f t="shared" si="84"/>
        <v/>
      </c>
      <c r="AZ76" s="4" t="str">
        <f t="shared" si="85"/>
        <v/>
      </c>
      <c r="BA76" s="4" t="str">
        <f t="shared" si="86"/>
        <v/>
      </c>
      <c r="BB76" s="4" t="str">
        <f t="shared" si="87"/>
        <v/>
      </c>
      <c r="BC76" s="4" t="str">
        <f t="shared" si="88"/>
        <v/>
      </c>
      <c r="BD76" s="4" t="str">
        <f t="shared" si="89"/>
        <v/>
      </c>
      <c r="BE76" s="4" t="str">
        <f t="shared" si="90"/>
        <v/>
      </c>
      <c r="BF76" s="4" t="str">
        <f t="shared" si="91"/>
        <v/>
      </c>
      <c r="BG76" s="4" t="str">
        <f t="shared" si="92"/>
        <v/>
      </c>
      <c r="BI76" s="4" t="s">
        <v>133</v>
      </c>
      <c r="BJ76" s="4">
        <f t="shared" si="93"/>
        <v>9.2800000000000011</v>
      </c>
      <c r="BK76" s="4">
        <f t="shared" si="94"/>
        <v>9</v>
      </c>
      <c r="BL76" s="4" t="str">
        <f t="shared" si="95"/>
        <v/>
      </c>
      <c r="BM76" s="4" t="str">
        <f t="shared" si="96"/>
        <v/>
      </c>
      <c r="BN76" s="4" t="str">
        <f t="shared" si="97"/>
        <v/>
      </c>
      <c r="BO76" s="4" t="str">
        <f t="shared" si="98"/>
        <v/>
      </c>
      <c r="BP76" s="4" t="str">
        <f t="shared" si="99"/>
        <v/>
      </c>
      <c r="BQ76" s="4" t="str">
        <f t="shared" si="100"/>
        <v/>
      </c>
      <c r="BR76" s="4" t="str">
        <f t="shared" si="101"/>
        <v/>
      </c>
      <c r="BS76" s="4" t="str">
        <f t="shared" si="102"/>
        <v/>
      </c>
      <c r="BT76" s="4" t="str">
        <f t="shared" si="103"/>
        <v/>
      </c>
      <c r="BU76" s="4" t="str">
        <f t="shared" si="104"/>
        <v/>
      </c>
      <c r="BV76" s="4">
        <f t="shared" si="105"/>
        <v>0.59</v>
      </c>
      <c r="BW76" s="4">
        <f t="shared" si="106"/>
        <v>9.14</v>
      </c>
      <c r="BY76" s="4" t="s">
        <v>133</v>
      </c>
      <c r="BZ76" s="4">
        <f t="shared" si="107"/>
        <v>0.14000000000000057</v>
      </c>
      <c r="CA76" s="4">
        <f t="shared" si="108"/>
        <v>-0.14000000000000057</v>
      </c>
      <c r="CB76" s="4" t="str">
        <f t="shared" si="109"/>
        <v/>
      </c>
      <c r="CC76" s="4" t="str">
        <f t="shared" si="110"/>
        <v/>
      </c>
      <c r="CD76" s="4" t="str">
        <f t="shared" si="111"/>
        <v/>
      </c>
      <c r="CE76" s="4" t="str">
        <f t="shared" si="112"/>
        <v/>
      </c>
      <c r="CF76" s="4" t="str">
        <f t="shared" si="113"/>
        <v/>
      </c>
      <c r="CG76" s="4" t="str">
        <f t="shared" si="114"/>
        <v/>
      </c>
      <c r="CH76" s="4" t="str">
        <f t="shared" si="115"/>
        <v/>
      </c>
      <c r="CI76" s="4" t="str">
        <f t="shared" si="116"/>
        <v/>
      </c>
      <c r="CJ76" s="4" t="str">
        <f t="shared" si="117"/>
        <v/>
      </c>
      <c r="CK76" s="4" t="str">
        <f t="shared" si="118"/>
        <v/>
      </c>
      <c r="CM76" s="4" t="s">
        <v>133</v>
      </c>
      <c r="CN76" s="4" t="str">
        <f>IF(ISNUMBER(BZ76), IF($BV76&gt;VLOOKUP('Gene Table'!$G$2,'Array Content'!$A$2:$B$3,2,FALSE),IF(BZ76&lt;-$BV76,"mutant","WT"),IF(BZ76&lt;-VLOOKUP('Gene Table'!$G$2,'Array Content'!$A$2:$B$3,2,FALSE),"Mutant","WT")),"")</f>
        <v>WT</v>
      </c>
      <c r="CO76" s="4" t="str">
        <f>IF(ISNUMBER(CA76), IF($BV76&gt;VLOOKUP('Gene Table'!$G$2,'Array Content'!$A$2:$B$3,2,FALSE),IF(CA76&lt;-$BV76,"mutant","WT"),IF(CA76&lt;-VLOOKUP('Gene Table'!$G$2,'Array Content'!$A$2:$B$3,2,FALSE),"Mutant","WT")),"")</f>
        <v>WT</v>
      </c>
      <c r="CP76" s="4" t="str">
        <f>IF(ISNUMBER(CB76), IF($BV76&gt;VLOOKUP('Gene Table'!$G$2,'Array Content'!$A$2:$B$3,2,FALSE),IF(CB76&lt;-$BV76,"mutant","WT"),IF(CB76&lt;-VLOOKUP('Gene Table'!$G$2,'Array Content'!$A$2:$B$3,2,FALSE),"Mutant","WT")),"")</f>
        <v/>
      </c>
      <c r="CQ76" s="4" t="str">
        <f>IF(ISNUMBER(CC76), IF($BV76&gt;VLOOKUP('Gene Table'!$G$2,'Array Content'!$A$2:$B$3,2,FALSE),IF(CC76&lt;-$BV76,"mutant","WT"),IF(CC76&lt;-VLOOKUP('Gene Table'!$G$2,'Array Content'!$A$2:$B$3,2,FALSE),"Mutant","WT")),"")</f>
        <v/>
      </c>
      <c r="CR76" s="4" t="str">
        <f>IF(ISNUMBER(CD76), IF($BV76&gt;VLOOKUP('Gene Table'!$G$2,'Array Content'!$A$2:$B$3,2,FALSE),IF(CD76&lt;-$BV76,"mutant","WT"),IF(CD76&lt;-VLOOKUP('Gene Table'!$G$2,'Array Content'!$A$2:$B$3,2,FALSE),"Mutant","WT")),"")</f>
        <v/>
      </c>
      <c r="CS76" s="4" t="str">
        <f>IF(ISNUMBER(CE76), IF($BV76&gt;VLOOKUP('Gene Table'!$G$2,'Array Content'!$A$2:$B$3,2,FALSE),IF(CE76&lt;-$BV76,"mutant","WT"),IF(CE76&lt;-VLOOKUP('Gene Table'!$G$2,'Array Content'!$A$2:$B$3,2,FALSE),"Mutant","WT")),"")</f>
        <v/>
      </c>
      <c r="CT76" s="4" t="str">
        <f>IF(ISNUMBER(CF76), IF($BV76&gt;VLOOKUP('Gene Table'!$G$2,'Array Content'!$A$2:$B$3,2,FALSE),IF(CF76&lt;-$BV76,"mutant","WT"),IF(CF76&lt;-VLOOKUP('Gene Table'!$G$2,'Array Content'!$A$2:$B$3,2,FALSE),"Mutant","WT")),"")</f>
        <v/>
      </c>
      <c r="CU76" s="4" t="str">
        <f>IF(ISNUMBER(CG76), IF($BV76&gt;VLOOKUP('Gene Table'!$G$2,'Array Content'!$A$2:$B$3,2,FALSE),IF(CG76&lt;-$BV76,"mutant","WT"),IF(CG76&lt;-VLOOKUP('Gene Table'!$G$2,'Array Content'!$A$2:$B$3,2,FALSE),"Mutant","WT")),"")</f>
        <v/>
      </c>
      <c r="CV76" s="4" t="str">
        <f>IF(ISNUMBER(CH76), IF($BV76&gt;VLOOKUP('Gene Table'!$G$2,'Array Content'!$A$2:$B$3,2,FALSE),IF(CH76&lt;-$BV76,"mutant","WT"),IF(CH76&lt;-VLOOKUP('Gene Table'!$G$2,'Array Content'!$A$2:$B$3,2,FALSE),"Mutant","WT")),"")</f>
        <v/>
      </c>
      <c r="CW76" s="4" t="str">
        <f>IF(ISNUMBER(CI76), IF($BV76&gt;VLOOKUP('Gene Table'!$G$2,'Array Content'!$A$2:$B$3,2,FALSE),IF(CI76&lt;-$BV76,"mutant","WT"),IF(CI76&lt;-VLOOKUP('Gene Table'!$G$2,'Array Content'!$A$2:$B$3,2,FALSE),"Mutant","WT")),"")</f>
        <v/>
      </c>
      <c r="CX76" s="4" t="str">
        <f>IF(ISNUMBER(CJ76), IF($BV76&gt;VLOOKUP('Gene Table'!$G$2,'Array Content'!$A$2:$B$3,2,FALSE),IF(CJ76&lt;-$BV76,"mutant","WT"),IF(CJ76&lt;-VLOOKUP('Gene Table'!$G$2,'Array Content'!$A$2:$B$3,2,FALSE),"Mutant","WT")),"")</f>
        <v/>
      </c>
      <c r="CY76" s="4" t="str">
        <f>IF(ISNUMBER(CK76), IF($BV76&gt;VLOOKUP('Gene Table'!$G$2,'Array Content'!$A$2:$B$3,2,FALSE),IF(CK76&lt;-$BV76,"mutant","WT"),IF(CK76&lt;-VLOOKUP('Gene Table'!$G$2,'Array Content'!$A$2:$B$3,2,FALSE),"Mutant","WT")),"")</f>
        <v/>
      </c>
      <c r="DA76" s="4" t="s">
        <v>133</v>
      </c>
      <c r="DB76" s="4">
        <f t="shared" si="119"/>
        <v>0.28000000000000114</v>
      </c>
      <c r="DC76" s="4">
        <f t="shared" si="120"/>
        <v>0</v>
      </c>
      <c r="DD76" s="4" t="str">
        <f t="shared" si="121"/>
        <v/>
      </c>
      <c r="DE76" s="4" t="str">
        <f t="shared" si="122"/>
        <v/>
      </c>
      <c r="DF76" s="4" t="str">
        <f t="shared" si="123"/>
        <v/>
      </c>
      <c r="DG76" s="4" t="str">
        <f t="shared" si="124"/>
        <v/>
      </c>
      <c r="DH76" s="4" t="str">
        <f t="shared" si="125"/>
        <v/>
      </c>
      <c r="DI76" s="4" t="str">
        <f t="shared" si="126"/>
        <v/>
      </c>
      <c r="DJ76" s="4" t="str">
        <f t="shared" si="127"/>
        <v/>
      </c>
      <c r="DK76" s="4" t="str">
        <f t="shared" si="128"/>
        <v/>
      </c>
      <c r="DL76" s="4" t="str">
        <f t="shared" si="129"/>
        <v/>
      </c>
      <c r="DM76" s="4" t="str">
        <f t="shared" si="130"/>
        <v/>
      </c>
      <c r="DO76" s="4" t="s">
        <v>133</v>
      </c>
      <c r="DP76" s="4" t="str">
        <f>IF(ISNUMBER(DB76), IF($AR76&gt;VLOOKUP('Gene Table'!$G$2,'Array Content'!$A$2:$B$3,2,FALSE),IF(DB76&lt;-$AR76,"mutant","WT"),IF(DB76&lt;-VLOOKUP('Gene Table'!$G$2,'Array Content'!$A$2:$B$3,2,FALSE),"Mutant","WT")),"")</f>
        <v>WT</v>
      </c>
      <c r="DQ76" s="4" t="str">
        <f>IF(ISNUMBER(DC76), IF($AR76&gt;VLOOKUP('Gene Table'!$G$2,'Array Content'!$A$2:$B$3,2,FALSE),IF(DC76&lt;-$AR76,"mutant","WT"),IF(DC76&lt;-VLOOKUP('Gene Table'!$G$2,'Array Content'!$A$2:$B$3,2,FALSE),"Mutant","WT")),"")</f>
        <v>WT</v>
      </c>
      <c r="DR76" s="4" t="str">
        <f>IF(ISNUMBER(DD76), IF($AR76&gt;VLOOKUP('Gene Table'!$G$2,'Array Content'!$A$2:$B$3,2,FALSE),IF(DD76&lt;-$AR76,"mutant","WT"),IF(DD76&lt;-VLOOKUP('Gene Table'!$G$2,'Array Content'!$A$2:$B$3,2,FALSE),"Mutant","WT")),"")</f>
        <v/>
      </c>
      <c r="DS76" s="4" t="str">
        <f>IF(ISNUMBER(DE76), IF($AR76&gt;VLOOKUP('Gene Table'!$G$2,'Array Content'!$A$2:$B$3,2,FALSE),IF(DE76&lt;-$AR76,"mutant","WT"),IF(DE76&lt;-VLOOKUP('Gene Table'!$G$2,'Array Content'!$A$2:$B$3,2,FALSE),"Mutant","WT")),"")</f>
        <v/>
      </c>
      <c r="DT76" s="4" t="str">
        <f>IF(ISNUMBER(DF76), IF($AR76&gt;VLOOKUP('Gene Table'!$G$2,'Array Content'!$A$2:$B$3,2,FALSE),IF(DF76&lt;-$AR76,"mutant","WT"),IF(DF76&lt;-VLOOKUP('Gene Table'!$G$2,'Array Content'!$A$2:$B$3,2,FALSE),"Mutant","WT")),"")</f>
        <v/>
      </c>
      <c r="DU76" s="4" t="str">
        <f>IF(ISNUMBER(DG76), IF($AR76&gt;VLOOKUP('Gene Table'!$G$2,'Array Content'!$A$2:$B$3,2,FALSE),IF(DG76&lt;-$AR76,"mutant","WT"),IF(DG76&lt;-VLOOKUP('Gene Table'!$G$2,'Array Content'!$A$2:$B$3,2,FALSE),"Mutant","WT")),"")</f>
        <v/>
      </c>
      <c r="DV76" s="4" t="str">
        <f>IF(ISNUMBER(DH76), IF($AR76&gt;VLOOKUP('Gene Table'!$G$2,'Array Content'!$A$2:$B$3,2,FALSE),IF(DH76&lt;-$AR76,"mutant","WT"),IF(DH76&lt;-VLOOKUP('Gene Table'!$G$2,'Array Content'!$A$2:$B$3,2,FALSE),"Mutant","WT")),"")</f>
        <v/>
      </c>
      <c r="DW76" s="4" t="str">
        <f>IF(ISNUMBER(DI76), IF($AR76&gt;VLOOKUP('Gene Table'!$G$2,'Array Content'!$A$2:$B$3,2,FALSE),IF(DI76&lt;-$AR76,"mutant","WT"),IF(DI76&lt;-VLOOKUP('Gene Table'!$G$2,'Array Content'!$A$2:$B$3,2,FALSE),"Mutant","WT")),"")</f>
        <v/>
      </c>
      <c r="DX76" s="4" t="str">
        <f>IF(ISNUMBER(DJ76), IF($AR76&gt;VLOOKUP('Gene Table'!$G$2,'Array Content'!$A$2:$B$3,2,FALSE),IF(DJ76&lt;-$AR76,"mutant","WT"),IF(DJ76&lt;-VLOOKUP('Gene Table'!$G$2,'Array Content'!$A$2:$B$3,2,FALSE),"Mutant","WT")),"")</f>
        <v/>
      </c>
      <c r="DY76" s="4" t="str">
        <f>IF(ISNUMBER(DK76), IF($AR76&gt;VLOOKUP('Gene Table'!$G$2,'Array Content'!$A$2:$B$3,2,FALSE),IF(DK76&lt;-$AR76,"mutant","WT"),IF(DK76&lt;-VLOOKUP('Gene Table'!$G$2,'Array Content'!$A$2:$B$3,2,FALSE),"Mutant","WT")),"")</f>
        <v/>
      </c>
      <c r="DZ76" s="4" t="str">
        <f>IF(ISNUMBER(DL76), IF($AR76&gt;VLOOKUP('Gene Table'!$G$2,'Array Content'!$A$2:$B$3,2,FALSE),IF(DL76&lt;-$AR76,"mutant","WT"),IF(DL76&lt;-VLOOKUP('Gene Table'!$G$2,'Array Content'!$A$2:$B$3,2,FALSE),"Mutant","WT")),"")</f>
        <v/>
      </c>
      <c r="EA76" s="4" t="str">
        <f>IF(ISNUMBER(DM76), IF($AR76&gt;VLOOKUP('Gene Table'!$G$2,'Array Content'!$A$2:$B$3,2,FALSE),IF(DM76&lt;-$AR76,"mutant","WT"),IF(DM76&lt;-VLOOKUP('Gene Table'!$G$2,'Array Content'!$A$2:$B$3,2,FALSE),"Mutant","WT")),"")</f>
        <v/>
      </c>
      <c r="EC76" s="4" t="s">
        <v>133</v>
      </c>
      <c r="ED76" s="4" t="str">
        <f>IF('Gene Table'!$D76="copy number",D76,"")</f>
        <v/>
      </c>
      <c r="EE76" s="4" t="str">
        <f>IF('Gene Table'!$D76="copy number",E76,"")</f>
        <v/>
      </c>
      <c r="EF76" s="4" t="str">
        <f>IF('Gene Table'!$D76="copy number",F76,"")</f>
        <v/>
      </c>
      <c r="EG76" s="4" t="str">
        <f>IF('Gene Table'!$D76="copy number",G76,"")</f>
        <v/>
      </c>
      <c r="EH76" s="4" t="str">
        <f>IF('Gene Table'!$D76="copy number",H76,"")</f>
        <v/>
      </c>
      <c r="EI76" s="4" t="str">
        <f>IF('Gene Table'!$D76="copy number",I76,"")</f>
        <v/>
      </c>
      <c r="EJ76" s="4" t="str">
        <f>IF('Gene Table'!$D76="copy number",J76,"")</f>
        <v/>
      </c>
      <c r="EK76" s="4" t="str">
        <f>IF('Gene Table'!$D76="copy number",K76,"")</f>
        <v/>
      </c>
      <c r="EL76" s="4" t="str">
        <f>IF('Gene Table'!$D76="copy number",L76,"")</f>
        <v/>
      </c>
      <c r="EM76" s="4" t="str">
        <f>IF('Gene Table'!$D76="copy number",M76,"")</f>
        <v/>
      </c>
      <c r="EN76" s="4" t="str">
        <f>IF('Gene Table'!$D76="copy number",N76,"")</f>
        <v/>
      </c>
      <c r="EO76" s="4" t="str">
        <f>IF('Gene Table'!$D76="copy number",O76,"")</f>
        <v/>
      </c>
      <c r="EQ76" s="4" t="s">
        <v>133</v>
      </c>
      <c r="ER76" s="4" t="str">
        <f>IF('Gene Table'!$D76="copy number",R76,"")</f>
        <v/>
      </c>
      <c r="ES76" s="4" t="str">
        <f>IF('Gene Table'!$D76="copy number",S76,"")</f>
        <v/>
      </c>
      <c r="ET76" s="4" t="str">
        <f>IF('Gene Table'!$D76="copy number",T76,"")</f>
        <v/>
      </c>
      <c r="EU76" s="4" t="str">
        <f>IF('Gene Table'!$D76="copy number",U76,"")</f>
        <v/>
      </c>
      <c r="EV76" s="4" t="str">
        <f>IF('Gene Table'!$D76="copy number",V76,"")</f>
        <v/>
      </c>
      <c r="EW76" s="4" t="str">
        <f>IF('Gene Table'!$D76="copy number",W76,"")</f>
        <v/>
      </c>
      <c r="EX76" s="4" t="str">
        <f>IF('Gene Table'!$D76="copy number",X76,"")</f>
        <v/>
      </c>
      <c r="EY76" s="4" t="str">
        <f>IF('Gene Table'!$D76="copy number",Y76,"")</f>
        <v/>
      </c>
      <c r="EZ76" s="4" t="str">
        <f>IF('Gene Table'!$D76="copy number",Z76,"")</f>
        <v/>
      </c>
      <c r="FA76" s="4" t="str">
        <f>IF('Gene Table'!$D76="copy number",AA76,"")</f>
        <v/>
      </c>
      <c r="FB76" s="4" t="str">
        <f>IF('Gene Table'!$D76="copy number",AB76,"")</f>
        <v/>
      </c>
      <c r="FC76" s="4" t="str">
        <f>IF('Gene Table'!$D76="copy number",AC76,"")</f>
        <v/>
      </c>
      <c r="FE76" s="4" t="s">
        <v>133</v>
      </c>
      <c r="FF76" s="4" t="str">
        <f>IF('Gene Table'!$C76="SMPC",D76,"")</f>
        <v/>
      </c>
      <c r="FG76" s="4" t="str">
        <f>IF('Gene Table'!$C76="SMPC",E76,"")</f>
        <v/>
      </c>
      <c r="FH76" s="4" t="str">
        <f>IF('Gene Table'!$C76="SMPC",F76,"")</f>
        <v/>
      </c>
      <c r="FI76" s="4" t="str">
        <f>IF('Gene Table'!$C76="SMPC",G76,"")</f>
        <v/>
      </c>
      <c r="FJ76" s="4" t="str">
        <f>IF('Gene Table'!$C76="SMPC",H76,"")</f>
        <v/>
      </c>
      <c r="FK76" s="4" t="str">
        <f>IF('Gene Table'!$C76="SMPC",I76,"")</f>
        <v/>
      </c>
      <c r="FL76" s="4" t="str">
        <f>IF('Gene Table'!$C76="SMPC",J76,"")</f>
        <v/>
      </c>
      <c r="FM76" s="4" t="str">
        <f>IF('Gene Table'!$C76="SMPC",K76,"")</f>
        <v/>
      </c>
      <c r="FN76" s="4" t="str">
        <f>IF('Gene Table'!$C76="SMPC",L76,"")</f>
        <v/>
      </c>
      <c r="FO76" s="4" t="str">
        <f>IF('Gene Table'!$C76="SMPC",M76,"")</f>
        <v/>
      </c>
      <c r="FP76" s="4" t="str">
        <f>IF('Gene Table'!$C76="SMPC",N76,"")</f>
        <v/>
      </c>
      <c r="FQ76" s="4" t="str">
        <f>IF('Gene Table'!$C76="SMPC",O76,"")</f>
        <v/>
      </c>
      <c r="FS76" s="4" t="s">
        <v>133</v>
      </c>
      <c r="FT76" s="4" t="str">
        <f>IF('Gene Table'!$C76="SMPC",R76,"")</f>
        <v/>
      </c>
      <c r="FU76" s="4" t="str">
        <f>IF('Gene Table'!$C76="SMPC",S76,"")</f>
        <v/>
      </c>
      <c r="FV76" s="4" t="str">
        <f>IF('Gene Table'!$C76="SMPC",T76,"")</f>
        <v/>
      </c>
      <c r="FW76" s="4" t="str">
        <f>IF('Gene Table'!$C76="SMPC",U76,"")</f>
        <v/>
      </c>
      <c r="FX76" s="4" t="str">
        <f>IF('Gene Table'!$C76="SMPC",V76,"")</f>
        <v/>
      </c>
      <c r="FY76" s="4" t="str">
        <f>IF('Gene Table'!$C76="SMPC",W76,"")</f>
        <v/>
      </c>
      <c r="FZ76" s="4" t="str">
        <f>IF('Gene Table'!$C76="SMPC",X76,"")</f>
        <v/>
      </c>
      <c r="GA76" s="4" t="str">
        <f>IF('Gene Table'!$C76="SMPC",Y76,"")</f>
        <v/>
      </c>
      <c r="GB76" s="4" t="str">
        <f>IF('Gene Table'!$C76="SMPC",Z76,"")</f>
        <v/>
      </c>
      <c r="GC76" s="4" t="str">
        <f>IF('Gene Table'!$C76="SMPC",AA76,"")</f>
        <v/>
      </c>
      <c r="GD76" s="4" t="str">
        <f>IF('Gene Table'!$C76="SMPC",AB76,"")</f>
        <v/>
      </c>
      <c r="GE76" s="4" t="str">
        <f>IF('Gene Table'!$C76="SMPC",AC76,"")</f>
        <v/>
      </c>
    </row>
    <row r="77" spans="1:187" ht="15" customHeight="1" x14ac:dyDescent="0.25">
      <c r="A77" s="4" t="str">
        <f>'Gene Table'!C77&amp;":"&amp;'Gene Table'!D77</f>
        <v>CDH1:c.1196_1199delCTGA</v>
      </c>
      <c r="B77" s="4">
        <f>IF('Gene Table'!$G$5="NO",IF(ISNUMBER(MATCH('Gene Table'!E77,'Array Content'!$M$2:$M$941,0)),VLOOKUP('Gene Table'!E77,'Array Content'!$M$2:$O$941,2,FALSE),35),IF('Gene Table'!$G$5="YES",IF(ISNUMBER(MATCH('Gene Table'!E77,'Array Content'!$M$2:$M$941,0)),VLOOKUP('Gene Table'!E77,'Array Content'!$M$2:$O$941,3,FALSE),35),"OOPS"))</f>
        <v>37</v>
      </c>
      <c r="C77" s="4" t="s">
        <v>136</v>
      </c>
      <c r="D77" s="29">
        <f>IF('Control Sample Data'!D76="","",IF(SUM('Control Sample Data'!D$2:D$97)&gt;10,IF(AND(ISNUMBER('Control Sample Data'!D76),'Control Sample Data'!D76&lt;$B77, 'Control Sample Data'!D76&gt;0),'Control Sample Data'!D76,$B77),""))</f>
        <v>35</v>
      </c>
      <c r="E77" s="29">
        <f>IF('Control Sample Data'!E76="","",IF(SUM('Control Sample Data'!E$2:E$97)&gt;10,IF(AND(ISNUMBER('Control Sample Data'!E76),'Control Sample Data'!E76&lt;$B77, 'Control Sample Data'!E76&gt;0),'Control Sample Data'!E76,$B77),""))</f>
        <v>35</v>
      </c>
      <c r="F77" s="29" t="str">
        <f>IF('Control Sample Data'!F76="","",IF(SUM('Control Sample Data'!F$2:F$97)&gt;10,IF(AND(ISNUMBER('Control Sample Data'!F76),'Control Sample Data'!F76&lt;$B77, 'Control Sample Data'!F76&gt;0),'Control Sample Data'!F76,$B77),""))</f>
        <v/>
      </c>
      <c r="G77" s="29" t="str">
        <f>IF('Control Sample Data'!G76="","",IF(SUM('Control Sample Data'!G$2:G$97)&gt;10,IF(AND(ISNUMBER('Control Sample Data'!G76),'Control Sample Data'!G76&lt;$B77, 'Control Sample Data'!G76&gt;0),'Control Sample Data'!G76,$B77),""))</f>
        <v/>
      </c>
      <c r="H77" s="29" t="str">
        <f>IF('Control Sample Data'!H76="","",IF(SUM('Control Sample Data'!H$2:H$97)&gt;10,IF(AND(ISNUMBER('Control Sample Data'!H76),'Control Sample Data'!H76&lt;$B77, 'Control Sample Data'!H76&gt;0),'Control Sample Data'!H76,$B77),""))</f>
        <v/>
      </c>
      <c r="I77" s="29" t="str">
        <f>IF('Control Sample Data'!I76="","",IF(SUM('Control Sample Data'!I$2:I$97)&gt;10,IF(AND(ISNUMBER('Control Sample Data'!I76),'Control Sample Data'!I76&lt;$B77, 'Control Sample Data'!I76&gt;0),'Control Sample Data'!I76,$B77),""))</f>
        <v/>
      </c>
      <c r="J77" s="29" t="str">
        <f>IF('Control Sample Data'!J76="","",IF(SUM('Control Sample Data'!J$2:J$97)&gt;10,IF(AND(ISNUMBER('Control Sample Data'!J76),'Control Sample Data'!J76&lt;$B77, 'Control Sample Data'!J76&gt;0),'Control Sample Data'!J76,$B77),""))</f>
        <v/>
      </c>
      <c r="K77" s="29" t="str">
        <f>IF('Control Sample Data'!K76="","",IF(SUM('Control Sample Data'!K$2:K$97)&gt;10,IF(AND(ISNUMBER('Control Sample Data'!K76),'Control Sample Data'!K76&lt;$B77, 'Control Sample Data'!K76&gt;0),'Control Sample Data'!K76,$B77),""))</f>
        <v/>
      </c>
      <c r="L77" s="29" t="str">
        <f>IF('Control Sample Data'!L76="","",IF(SUM('Control Sample Data'!L$2:L$97)&gt;10,IF(AND(ISNUMBER('Control Sample Data'!L76),'Control Sample Data'!L76&lt;$B77, 'Control Sample Data'!L76&gt;0),'Control Sample Data'!L76,$B77),""))</f>
        <v/>
      </c>
      <c r="M77" s="29" t="str">
        <f>IF('Control Sample Data'!M76="","",IF(SUM('Control Sample Data'!M$2:M$97)&gt;10,IF(AND(ISNUMBER('Control Sample Data'!M76),'Control Sample Data'!M76&lt;$B77, 'Control Sample Data'!M76&gt;0),'Control Sample Data'!M76,$B77),""))</f>
        <v/>
      </c>
      <c r="N77" s="29" t="str">
        <f>IF('Control Sample Data'!N76="","",IF(SUM('Control Sample Data'!N$2:N$97)&gt;10,IF(AND(ISNUMBER('Control Sample Data'!N76),'Control Sample Data'!N76&lt;$B77, 'Control Sample Data'!N76&gt;0),'Control Sample Data'!N76,$B77),""))</f>
        <v/>
      </c>
      <c r="O77" s="29" t="str">
        <f>IF('Control Sample Data'!O76="","",IF(SUM('Control Sample Data'!O$2:O$97)&gt;10,IF(AND(ISNUMBER('Control Sample Data'!O76),'Control Sample Data'!O76&lt;$B77, 'Control Sample Data'!O76&gt;0),'Control Sample Data'!O76,$B77),""))</f>
        <v/>
      </c>
      <c r="Q77" s="4" t="s">
        <v>136</v>
      </c>
      <c r="R77" s="29">
        <f>IF('Test Sample Data'!D76="","",IF(SUM('Test Sample Data'!D$2:D$97)&gt;10,IF(AND(ISNUMBER('Test Sample Data'!D76),'Test Sample Data'!D76&lt;$B77, 'Test Sample Data'!D76&gt;0),'Test Sample Data'!D76,$B77),""))</f>
        <v>28.479999999999997</v>
      </c>
      <c r="S77" s="29">
        <f>IF('Test Sample Data'!E76="","",IF(SUM('Test Sample Data'!E$2:E$97)&gt;10,IF(AND(ISNUMBER('Test Sample Data'!E76),'Test Sample Data'!E76&lt;$B77, 'Test Sample Data'!E76&gt;0),'Test Sample Data'!E76,$B77),""))</f>
        <v>35</v>
      </c>
      <c r="T77" s="29" t="str">
        <f>IF('Test Sample Data'!F76="","",IF(SUM('Test Sample Data'!F$2:F$97)&gt;10,IF(AND(ISNUMBER('Test Sample Data'!F76),'Test Sample Data'!F76&lt;$B77, 'Test Sample Data'!F76&gt;0),'Test Sample Data'!F76,$B77),""))</f>
        <v/>
      </c>
      <c r="U77" s="29" t="str">
        <f>IF('Test Sample Data'!G76="","",IF(SUM('Test Sample Data'!G$2:G$97)&gt;10,IF(AND(ISNUMBER('Test Sample Data'!G76),'Test Sample Data'!G76&lt;$B77, 'Test Sample Data'!G76&gt;0),'Test Sample Data'!G76,$B77),""))</f>
        <v/>
      </c>
      <c r="V77" s="29" t="str">
        <f>IF('Test Sample Data'!H76="","",IF(SUM('Test Sample Data'!H$2:H$97)&gt;10,IF(AND(ISNUMBER('Test Sample Data'!H76),'Test Sample Data'!H76&lt;$B77, 'Test Sample Data'!H76&gt;0),'Test Sample Data'!H76,$B77),""))</f>
        <v/>
      </c>
      <c r="W77" s="29" t="str">
        <f>IF('Test Sample Data'!I76="","",IF(SUM('Test Sample Data'!I$2:I$97)&gt;10,IF(AND(ISNUMBER('Test Sample Data'!I76),'Test Sample Data'!I76&lt;$B77, 'Test Sample Data'!I76&gt;0),'Test Sample Data'!I76,$B77),""))</f>
        <v/>
      </c>
      <c r="X77" s="29" t="str">
        <f>IF('Test Sample Data'!J76="","",IF(SUM('Test Sample Data'!J$2:J$97)&gt;10,IF(AND(ISNUMBER('Test Sample Data'!J76),'Test Sample Data'!J76&lt;$B77, 'Test Sample Data'!J76&gt;0),'Test Sample Data'!J76,$B77),""))</f>
        <v/>
      </c>
      <c r="Y77" s="29" t="str">
        <f>IF('Test Sample Data'!K76="","",IF(SUM('Test Sample Data'!K$2:K$97)&gt;10,IF(AND(ISNUMBER('Test Sample Data'!K76),'Test Sample Data'!K76&lt;$B77, 'Test Sample Data'!K76&gt;0),'Test Sample Data'!K76,$B77),""))</f>
        <v/>
      </c>
      <c r="Z77" s="29" t="str">
        <f>IF('Test Sample Data'!L76="","",IF(SUM('Test Sample Data'!L$2:L$97)&gt;10,IF(AND(ISNUMBER('Test Sample Data'!L76),'Test Sample Data'!L76&lt;$B77, 'Test Sample Data'!L76&gt;0),'Test Sample Data'!L76,$B77),""))</f>
        <v/>
      </c>
      <c r="AA77" s="29" t="str">
        <f>IF('Test Sample Data'!M76="","",IF(SUM('Test Sample Data'!M$2:M$97)&gt;10,IF(AND(ISNUMBER('Test Sample Data'!M76),'Test Sample Data'!M76&lt;$B77, 'Test Sample Data'!M76&gt;0),'Test Sample Data'!M76,$B77),""))</f>
        <v/>
      </c>
      <c r="AB77" s="29" t="str">
        <f>IF('Test Sample Data'!N76="","",IF(SUM('Test Sample Data'!N$2:N$97)&gt;10,IF(AND(ISNUMBER('Test Sample Data'!N76),'Test Sample Data'!N76&lt;$B77, 'Test Sample Data'!N76&gt;0),'Test Sample Data'!N76,$B77),""))</f>
        <v/>
      </c>
      <c r="AC77" s="29" t="str">
        <f>IF('Test Sample Data'!O76="","",IF(SUM('Test Sample Data'!O$2:O$97)&gt;10,IF(AND(ISNUMBER('Test Sample Data'!O76),'Test Sample Data'!O76&lt;$B77, 'Test Sample Data'!O76&gt;0),'Test Sample Data'!O76,$B77),""))</f>
        <v/>
      </c>
      <c r="AE77" s="4" t="s">
        <v>136</v>
      </c>
      <c r="AF77" s="4">
        <f t="shared" si="67"/>
        <v>9</v>
      </c>
      <c r="AG77" s="4">
        <f t="shared" si="68"/>
        <v>9</v>
      </c>
      <c r="AH77" s="4" t="str">
        <f t="shared" si="69"/>
        <v/>
      </c>
      <c r="AI77" s="4" t="str">
        <f t="shared" si="70"/>
        <v/>
      </c>
      <c r="AJ77" s="4" t="str">
        <f t="shared" si="71"/>
        <v/>
      </c>
      <c r="AK77" s="4" t="str">
        <f t="shared" si="72"/>
        <v/>
      </c>
      <c r="AL77" s="4" t="str">
        <f t="shared" si="73"/>
        <v/>
      </c>
      <c r="AM77" s="4" t="str">
        <f t="shared" si="74"/>
        <v/>
      </c>
      <c r="AN77" s="4" t="str">
        <f t="shared" si="75"/>
        <v/>
      </c>
      <c r="AO77" s="4" t="str">
        <f t="shared" si="76"/>
        <v/>
      </c>
      <c r="AP77" s="4" t="str">
        <f t="shared" si="77"/>
        <v/>
      </c>
      <c r="AQ77" s="4" t="str">
        <f t="shared" si="78"/>
        <v/>
      </c>
      <c r="AR77" s="4">
        <f t="shared" si="79"/>
        <v>0</v>
      </c>
      <c r="AS77" s="4">
        <f t="shared" si="80"/>
        <v>9</v>
      </c>
      <c r="AU77" s="4" t="s">
        <v>136</v>
      </c>
      <c r="AV77" s="4">
        <f t="shared" si="81"/>
        <v>2.759999999999998</v>
      </c>
      <c r="AW77" s="4">
        <f t="shared" si="82"/>
        <v>9</v>
      </c>
      <c r="AX77" s="4" t="str">
        <f t="shared" si="83"/>
        <v/>
      </c>
      <c r="AY77" s="4" t="str">
        <f t="shared" si="84"/>
        <v/>
      </c>
      <c r="AZ77" s="4" t="str">
        <f t="shared" si="85"/>
        <v/>
      </c>
      <c r="BA77" s="4" t="str">
        <f t="shared" si="86"/>
        <v/>
      </c>
      <c r="BB77" s="4" t="str">
        <f t="shared" si="87"/>
        <v/>
      </c>
      <c r="BC77" s="4" t="str">
        <f t="shared" si="88"/>
        <v/>
      </c>
      <c r="BD77" s="4" t="str">
        <f t="shared" si="89"/>
        <v/>
      </c>
      <c r="BE77" s="4" t="str">
        <f t="shared" si="90"/>
        <v/>
      </c>
      <c r="BF77" s="4" t="str">
        <f t="shared" si="91"/>
        <v/>
      </c>
      <c r="BG77" s="4" t="str">
        <f t="shared" si="92"/>
        <v/>
      </c>
      <c r="BI77" s="4" t="s">
        <v>136</v>
      </c>
      <c r="BJ77" s="4" t="str">
        <f t="shared" si="93"/>
        <v/>
      </c>
      <c r="BK77" s="4">
        <f t="shared" si="94"/>
        <v>9</v>
      </c>
      <c r="BL77" s="4" t="str">
        <f t="shared" si="95"/>
        <v/>
      </c>
      <c r="BM77" s="4" t="str">
        <f t="shared" si="96"/>
        <v/>
      </c>
      <c r="BN77" s="4" t="str">
        <f t="shared" si="97"/>
        <v/>
      </c>
      <c r="BO77" s="4" t="str">
        <f t="shared" si="98"/>
        <v/>
      </c>
      <c r="BP77" s="4" t="str">
        <f t="shared" si="99"/>
        <v/>
      </c>
      <c r="BQ77" s="4" t="str">
        <f t="shared" si="100"/>
        <v/>
      </c>
      <c r="BR77" s="4" t="str">
        <f t="shared" si="101"/>
        <v/>
      </c>
      <c r="BS77" s="4" t="str">
        <f t="shared" si="102"/>
        <v/>
      </c>
      <c r="BT77" s="4" t="str">
        <f t="shared" si="103"/>
        <v/>
      </c>
      <c r="BU77" s="4" t="str">
        <f t="shared" si="104"/>
        <v/>
      </c>
      <c r="BV77" s="4">
        <f t="shared" si="105"/>
        <v>0</v>
      </c>
      <c r="BW77" s="4">
        <f t="shared" si="106"/>
        <v>9</v>
      </c>
      <c r="BY77" s="4" t="s">
        <v>136</v>
      </c>
      <c r="BZ77" s="4">
        <f t="shared" si="107"/>
        <v>-6.240000000000002</v>
      </c>
      <c r="CA77" s="4">
        <f t="shared" si="108"/>
        <v>0</v>
      </c>
      <c r="CB77" s="4" t="str">
        <f t="shared" si="109"/>
        <v/>
      </c>
      <c r="CC77" s="4" t="str">
        <f t="shared" si="110"/>
        <v/>
      </c>
      <c r="CD77" s="4" t="str">
        <f t="shared" si="111"/>
        <v/>
      </c>
      <c r="CE77" s="4" t="str">
        <f t="shared" si="112"/>
        <v/>
      </c>
      <c r="CF77" s="4" t="str">
        <f t="shared" si="113"/>
        <v/>
      </c>
      <c r="CG77" s="4" t="str">
        <f t="shared" si="114"/>
        <v/>
      </c>
      <c r="CH77" s="4" t="str">
        <f t="shared" si="115"/>
        <v/>
      </c>
      <c r="CI77" s="4" t="str">
        <f t="shared" si="116"/>
        <v/>
      </c>
      <c r="CJ77" s="4" t="str">
        <f t="shared" si="117"/>
        <v/>
      </c>
      <c r="CK77" s="4" t="str">
        <f t="shared" si="118"/>
        <v/>
      </c>
      <c r="CM77" s="4" t="s">
        <v>136</v>
      </c>
      <c r="CN77" s="4" t="str">
        <f>IF(ISNUMBER(BZ77), IF($BV77&gt;VLOOKUP('Gene Table'!$G$2,'Array Content'!$A$2:$B$3,2,FALSE),IF(BZ77&lt;-$BV77,"mutant","WT"),IF(BZ77&lt;-VLOOKUP('Gene Table'!$G$2,'Array Content'!$A$2:$B$3,2,FALSE),"Mutant","WT")),"")</f>
        <v>Mutant</v>
      </c>
      <c r="CO77" s="4" t="str">
        <f>IF(ISNUMBER(CA77), IF($BV77&gt;VLOOKUP('Gene Table'!$G$2,'Array Content'!$A$2:$B$3,2,FALSE),IF(CA77&lt;-$BV77,"mutant","WT"),IF(CA77&lt;-VLOOKUP('Gene Table'!$G$2,'Array Content'!$A$2:$B$3,2,FALSE),"Mutant","WT")),"")</f>
        <v>WT</v>
      </c>
      <c r="CP77" s="4" t="str">
        <f>IF(ISNUMBER(CB77), IF($BV77&gt;VLOOKUP('Gene Table'!$G$2,'Array Content'!$A$2:$B$3,2,FALSE),IF(CB77&lt;-$BV77,"mutant","WT"),IF(CB77&lt;-VLOOKUP('Gene Table'!$G$2,'Array Content'!$A$2:$B$3,2,FALSE),"Mutant","WT")),"")</f>
        <v/>
      </c>
      <c r="CQ77" s="4" t="str">
        <f>IF(ISNUMBER(CC77), IF($BV77&gt;VLOOKUP('Gene Table'!$G$2,'Array Content'!$A$2:$B$3,2,FALSE),IF(CC77&lt;-$BV77,"mutant","WT"),IF(CC77&lt;-VLOOKUP('Gene Table'!$G$2,'Array Content'!$A$2:$B$3,2,FALSE),"Mutant","WT")),"")</f>
        <v/>
      </c>
      <c r="CR77" s="4" t="str">
        <f>IF(ISNUMBER(CD77), IF($BV77&gt;VLOOKUP('Gene Table'!$G$2,'Array Content'!$A$2:$B$3,2,FALSE),IF(CD77&lt;-$BV77,"mutant","WT"),IF(CD77&lt;-VLOOKUP('Gene Table'!$G$2,'Array Content'!$A$2:$B$3,2,FALSE),"Mutant","WT")),"")</f>
        <v/>
      </c>
      <c r="CS77" s="4" t="str">
        <f>IF(ISNUMBER(CE77), IF($BV77&gt;VLOOKUP('Gene Table'!$G$2,'Array Content'!$A$2:$B$3,2,FALSE),IF(CE77&lt;-$BV77,"mutant","WT"),IF(CE77&lt;-VLOOKUP('Gene Table'!$G$2,'Array Content'!$A$2:$B$3,2,FALSE),"Mutant","WT")),"")</f>
        <v/>
      </c>
      <c r="CT77" s="4" t="str">
        <f>IF(ISNUMBER(CF77), IF($BV77&gt;VLOOKUP('Gene Table'!$G$2,'Array Content'!$A$2:$B$3,2,FALSE),IF(CF77&lt;-$BV77,"mutant","WT"),IF(CF77&lt;-VLOOKUP('Gene Table'!$G$2,'Array Content'!$A$2:$B$3,2,FALSE),"Mutant","WT")),"")</f>
        <v/>
      </c>
      <c r="CU77" s="4" t="str">
        <f>IF(ISNUMBER(CG77), IF($BV77&gt;VLOOKUP('Gene Table'!$G$2,'Array Content'!$A$2:$B$3,2,FALSE),IF(CG77&lt;-$BV77,"mutant","WT"),IF(CG77&lt;-VLOOKUP('Gene Table'!$G$2,'Array Content'!$A$2:$B$3,2,FALSE),"Mutant","WT")),"")</f>
        <v/>
      </c>
      <c r="CV77" s="4" t="str">
        <f>IF(ISNUMBER(CH77), IF($BV77&gt;VLOOKUP('Gene Table'!$G$2,'Array Content'!$A$2:$B$3,2,FALSE),IF(CH77&lt;-$BV77,"mutant","WT"),IF(CH77&lt;-VLOOKUP('Gene Table'!$G$2,'Array Content'!$A$2:$B$3,2,FALSE),"Mutant","WT")),"")</f>
        <v/>
      </c>
      <c r="CW77" s="4" t="str">
        <f>IF(ISNUMBER(CI77), IF($BV77&gt;VLOOKUP('Gene Table'!$G$2,'Array Content'!$A$2:$B$3,2,FALSE),IF(CI77&lt;-$BV77,"mutant","WT"),IF(CI77&lt;-VLOOKUP('Gene Table'!$G$2,'Array Content'!$A$2:$B$3,2,FALSE),"Mutant","WT")),"")</f>
        <v/>
      </c>
      <c r="CX77" s="4" t="str">
        <f>IF(ISNUMBER(CJ77), IF($BV77&gt;VLOOKUP('Gene Table'!$G$2,'Array Content'!$A$2:$B$3,2,FALSE),IF(CJ77&lt;-$BV77,"mutant","WT"),IF(CJ77&lt;-VLOOKUP('Gene Table'!$G$2,'Array Content'!$A$2:$B$3,2,FALSE),"Mutant","WT")),"")</f>
        <v/>
      </c>
      <c r="CY77" s="4" t="str">
        <f>IF(ISNUMBER(CK77), IF($BV77&gt;VLOOKUP('Gene Table'!$G$2,'Array Content'!$A$2:$B$3,2,FALSE),IF(CK77&lt;-$BV77,"mutant","WT"),IF(CK77&lt;-VLOOKUP('Gene Table'!$G$2,'Array Content'!$A$2:$B$3,2,FALSE),"Mutant","WT")),"")</f>
        <v/>
      </c>
      <c r="DA77" s="4" t="s">
        <v>136</v>
      </c>
      <c r="DB77" s="4">
        <f t="shared" si="119"/>
        <v>-6.240000000000002</v>
      </c>
      <c r="DC77" s="4">
        <f t="shared" si="120"/>
        <v>0</v>
      </c>
      <c r="DD77" s="4" t="str">
        <f t="shared" si="121"/>
        <v/>
      </c>
      <c r="DE77" s="4" t="str">
        <f t="shared" si="122"/>
        <v/>
      </c>
      <c r="DF77" s="4" t="str">
        <f t="shared" si="123"/>
        <v/>
      </c>
      <c r="DG77" s="4" t="str">
        <f t="shared" si="124"/>
        <v/>
      </c>
      <c r="DH77" s="4" t="str">
        <f t="shared" si="125"/>
        <v/>
      </c>
      <c r="DI77" s="4" t="str">
        <f t="shared" si="126"/>
        <v/>
      </c>
      <c r="DJ77" s="4" t="str">
        <f t="shared" si="127"/>
        <v/>
      </c>
      <c r="DK77" s="4" t="str">
        <f t="shared" si="128"/>
        <v/>
      </c>
      <c r="DL77" s="4" t="str">
        <f t="shared" si="129"/>
        <v/>
      </c>
      <c r="DM77" s="4" t="str">
        <f t="shared" si="130"/>
        <v/>
      </c>
      <c r="DO77" s="4" t="s">
        <v>136</v>
      </c>
      <c r="DP77" s="4" t="str">
        <f>IF(ISNUMBER(DB77), IF($AR77&gt;VLOOKUP('Gene Table'!$G$2,'Array Content'!$A$2:$B$3,2,FALSE),IF(DB77&lt;-$AR77,"mutant","WT"),IF(DB77&lt;-VLOOKUP('Gene Table'!$G$2,'Array Content'!$A$2:$B$3,2,FALSE),"Mutant","WT")),"")</f>
        <v>Mutant</v>
      </c>
      <c r="DQ77" s="4" t="str">
        <f>IF(ISNUMBER(DC77), IF($AR77&gt;VLOOKUP('Gene Table'!$G$2,'Array Content'!$A$2:$B$3,2,FALSE),IF(DC77&lt;-$AR77,"mutant","WT"),IF(DC77&lt;-VLOOKUP('Gene Table'!$G$2,'Array Content'!$A$2:$B$3,2,FALSE),"Mutant","WT")),"")</f>
        <v>WT</v>
      </c>
      <c r="DR77" s="4" t="str">
        <f>IF(ISNUMBER(DD77), IF($AR77&gt;VLOOKUP('Gene Table'!$G$2,'Array Content'!$A$2:$B$3,2,FALSE),IF(DD77&lt;-$AR77,"mutant","WT"),IF(DD77&lt;-VLOOKUP('Gene Table'!$G$2,'Array Content'!$A$2:$B$3,2,FALSE),"Mutant","WT")),"")</f>
        <v/>
      </c>
      <c r="DS77" s="4" t="str">
        <f>IF(ISNUMBER(DE77), IF($AR77&gt;VLOOKUP('Gene Table'!$G$2,'Array Content'!$A$2:$B$3,2,FALSE),IF(DE77&lt;-$AR77,"mutant","WT"),IF(DE77&lt;-VLOOKUP('Gene Table'!$G$2,'Array Content'!$A$2:$B$3,2,FALSE),"Mutant","WT")),"")</f>
        <v/>
      </c>
      <c r="DT77" s="4" t="str">
        <f>IF(ISNUMBER(DF77), IF($AR77&gt;VLOOKUP('Gene Table'!$G$2,'Array Content'!$A$2:$B$3,2,FALSE),IF(DF77&lt;-$AR77,"mutant","WT"),IF(DF77&lt;-VLOOKUP('Gene Table'!$G$2,'Array Content'!$A$2:$B$3,2,FALSE),"Mutant","WT")),"")</f>
        <v/>
      </c>
      <c r="DU77" s="4" t="str">
        <f>IF(ISNUMBER(DG77), IF($AR77&gt;VLOOKUP('Gene Table'!$G$2,'Array Content'!$A$2:$B$3,2,FALSE),IF(DG77&lt;-$AR77,"mutant","WT"),IF(DG77&lt;-VLOOKUP('Gene Table'!$G$2,'Array Content'!$A$2:$B$3,2,FALSE),"Mutant","WT")),"")</f>
        <v/>
      </c>
      <c r="DV77" s="4" t="str">
        <f>IF(ISNUMBER(DH77), IF($AR77&gt;VLOOKUP('Gene Table'!$G$2,'Array Content'!$A$2:$B$3,2,FALSE),IF(DH77&lt;-$AR77,"mutant","WT"),IF(DH77&lt;-VLOOKUP('Gene Table'!$G$2,'Array Content'!$A$2:$B$3,2,FALSE),"Mutant","WT")),"")</f>
        <v/>
      </c>
      <c r="DW77" s="4" t="str">
        <f>IF(ISNUMBER(DI77), IF($AR77&gt;VLOOKUP('Gene Table'!$G$2,'Array Content'!$A$2:$B$3,2,FALSE),IF(DI77&lt;-$AR77,"mutant","WT"),IF(DI77&lt;-VLOOKUP('Gene Table'!$G$2,'Array Content'!$A$2:$B$3,2,FALSE),"Mutant","WT")),"")</f>
        <v/>
      </c>
      <c r="DX77" s="4" t="str">
        <f>IF(ISNUMBER(DJ77), IF($AR77&gt;VLOOKUP('Gene Table'!$G$2,'Array Content'!$A$2:$B$3,2,FALSE),IF(DJ77&lt;-$AR77,"mutant","WT"),IF(DJ77&lt;-VLOOKUP('Gene Table'!$G$2,'Array Content'!$A$2:$B$3,2,FALSE),"Mutant","WT")),"")</f>
        <v/>
      </c>
      <c r="DY77" s="4" t="str">
        <f>IF(ISNUMBER(DK77), IF($AR77&gt;VLOOKUP('Gene Table'!$G$2,'Array Content'!$A$2:$B$3,2,FALSE),IF(DK77&lt;-$AR77,"mutant","WT"),IF(DK77&lt;-VLOOKUP('Gene Table'!$G$2,'Array Content'!$A$2:$B$3,2,FALSE),"Mutant","WT")),"")</f>
        <v/>
      </c>
      <c r="DZ77" s="4" t="str">
        <f>IF(ISNUMBER(DL77), IF($AR77&gt;VLOOKUP('Gene Table'!$G$2,'Array Content'!$A$2:$B$3,2,FALSE),IF(DL77&lt;-$AR77,"mutant","WT"),IF(DL77&lt;-VLOOKUP('Gene Table'!$G$2,'Array Content'!$A$2:$B$3,2,FALSE),"Mutant","WT")),"")</f>
        <v/>
      </c>
      <c r="EA77" s="4" t="str">
        <f>IF(ISNUMBER(DM77), IF($AR77&gt;VLOOKUP('Gene Table'!$G$2,'Array Content'!$A$2:$B$3,2,FALSE),IF(DM77&lt;-$AR77,"mutant","WT"),IF(DM77&lt;-VLOOKUP('Gene Table'!$G$2,'Array Content'!$A$2:$B$3,2,FALSE),"Mutant","WT")),"")</f>
        <v/>
      </c>
      <c r="EC77" s="4" t="s">
        <v>136</v>
      </c>
      <c r="ED77" s="4" t="str">
        <f>IF('Gene Table'!$D77="copy number",D77,"")</f>
        <v/>
      </c>
      <c r="EE77" s="4" t="str">
        <f>IF('Gene Table'!$D77="copy number",E77,"")</f>
        <v/>
      </c>
      <c r="EF77" s="4" t="str">
        <f>IF('Gene Table'!$D77="copy number",F77,"")</f>
        <v/>
      </c>
      <c r="EG77" s="4" t="str">
        <f>IF('Gene Table'!$D77="copy number",G77,"")</f>
        <v/>
      </c>
      <c r="EH77" s="4" t="str">
        <f>IF('Gene Table'!$D77="copy number",H77,"")</f>
        <v/>
      </c>
      <c r="EI77" s="4" t="str">
        <f>IF('Gene Table'!$D77="copy number",I77,"")</f>
        <v/>
      </c>
      <c r="EJ77" s="4" t="str">
        <f>IF('Gene Table'!$D77="copy number",J77,"")</f>
        <v/>
      </c>
      <c r="EK77" s="4" t="str">
        <f>IF('Gene Table'!$D77="copy number",K77,"")</f>
        <v/>
      </c>
      <c r="EL77" s="4" t="str">
        <f>IF('Gene Table'!$D77="copy number",L77,"")</f>
        <v/>
      </c>
      <c r="EM77" s="4" t="str">
        <f>IF('Gene Table'!$D77="copy number",M77,"")</f>
        <v/>
      </c>
      <c r="EN77" s="4" t="str">
        <f>IF('Gene Table'!$D77="copy number",N77,"")</f>
        <v/>
      </c>
      <c r="EO77" s="4" t="str">
        <f>IF('Gene Table'!$D77="copy number",O77,"")</f>
        <v/>
      </c>
      <c r="EQ77" s="4" t="s">
        <v>136</v>
      </c>
      <c r="ER77" s="4" t="str">
        <f>IF('Gene Table'!$D77="copy number",R77,"")</f>
        <v/>
      </c>
      <c r="ES77" s="4" t="str">
        <f>IF('Gene Table'!$D77="copy number",S77,"")</f>
        <v/>
      </c>
      <c r="ET77" s="4" t="str">
        <f>IF('Gene Table'!$D77="copy number",T77,"")</f>
        <v/>
      </c>
      <c r="EU77" s="4" t="str">
        <f>IF('Gene Table'!$D77="copy number",U77,"")</f>
        <v/>
      </c>
      <c r="EV77" s="4" t="str">
        <f>IF('Gene Table'!$D77="copy number",V77,"")</f>
        <v/>
      </c>
      <c r="EW77" s="4" t="str">
        <f>IF('Gene Table'!$D77="copy number",W77,"")</f>
        <v/>
      </c>
      <c r="EX77" s="4" t="str">
        <f>IF('Gene Table'!$D77="copy number",X77,"")</f>
        <v/>
      </c>
      <c r="EY77" s="4" t="str">
        <f>IF('Gene Table'!$D77="copy number",Y77,"")</f>
        <v/>
      </c>
      <c r="EZ77" s="4" t="str">
        <f>IF('Gene Table'!$D77="copy number",Z77,"")</f>
        <v/>
      </c>
      <c r="FA77" s="4" t="str">
        <f>IF('Gene Table'!$D77="copy number",AA77,"")</f>
        <v/>
      </c>
      <c r="FB77" s="4" t="str">
        <f>IF('Gene Table'!$D77="copy number",AB77,"")</f>
        <v/>
      </c>
      <c r="FC77" s="4" t="str">
        <f>IF('Gene Table'!$D77="copy number",AC77,"")</f>
        <v/>
      </c>
      <c r="FE77" s="4" t="s">
        <v>136</v>
      </c>
      <c r="FF77" s="4" t="str">
        <f>IF('Gene Table'!$C77="SMPC",D77,"")</f>
        <v/>
      </c>
      <c r="FG77" s="4" t="str">
        <f>IF('Gene Table'!$C77="SMPC",E77,"")</f>
        <v/>
      </c>
      <c r="FH77" s="4" t="str">
        <f>IF('Gene Table'!$C77="SMPC",F77,"")</f>
        <v/>
      </c>
      <c r="FI77" s="4" t="str">
        <f>IF('Gene Table'!$C77="SMPC",G77,"")</f>
        <v/>
      </c>
      <c r="FJ77" s="4" t="str">
        <f>IF('Gene Table'!$C77="SMPC",H77,"")</f>
        <v/>
      </c>
      <c r="FK77" s="4" t="str">
        <f>IF('Gene Table'!$C77="SMPC",I77,"")</f>
        <v/>
      </c>
      <c r="FL77" s="4" t="str">
        <f>IF('Gene Table'!$C77="SMPC",J77,"")</f>
        <v/>
      </c>
      <c r="FM77" s="4" t="str">
        <f>IF('Gene Table'!$C77="SMPC",K77,"")</f>
        <v/>
      </c>
      <c r="FN77" s="4" t="str">
        <f>IF('Gene Table'!$C77="SMPC",L77,"")</f>
        <v/>
      </c>
      <c r="FO77" s="4" t="str">
        <f>IF('Gene Table'!$C77="SMPC",M77,"")</f>
        <v/>
      </c>
      <c r="FP77" s="4" t="str">
        <f>IF('Gene Table'!$C77="SMPC",N77,"")</f>
        <v/>
      </c>
      <c r="FQ77" s="4" t="str">
        <f>IF('Gene Table'!$C77="SMPC",O77,"")</f>
        <v/>
      </c>
      <c r="FS77" s="4" t="s">
        <v>136</v>
      </c>
      <c r="FT77" s="4" t="str">
        <f>IF('Gene Table'!$C77="SMPC",R77,"")</f>
        <v/>
      </c>
      <c r="FU77" s="4" t="str">
        <f>IF('Gene Table'!$C77="SMPC",S77,"")</f>
        <v/>
      </c>
      <c r="FV77" s="4" t="str">
        <f>IF('Gene Table'!$C77="SMPC",T77,"")</f>
        <v/>
      </c>
      <c r="FW77" s="4" t="str">
        <f>IF('Gene Table'!$C77="SMPC",U77,"")</f>
        <v/>
      </c>
      <c r="FX77" s="4" t="str">
        <f>IF('Gene Table'!$C77="SMPC",V77,"")</f>
        <v/>
      </c>
      <c r="FY77" s="4" t="str">
        <f>IF('Gene Table'!$C77="SMPC",W77,"")</f>
        <v/>
      </c>
      <c r="FZ77" s="4" t="str">
        <f>IF('Gene Table'!$C77="SMPC",X77,"")</f>
        <v/>
      </c>
      <c r="GA77" s="4" t="str">
        <f>IF('Gene Table'!$C77="SMPC",Y77,"")</f>
        <v/>
      </c>
      <c r="GB77" s="4" t="str">
        <f>IF('Gene Table'!$C77="SMPC",Z77,"")</f>
        <v/>
      </c>
      <c r="GC77" s="4" t="str">
        <f>IF('Gene Table'!$C77="SMPC",AA77,"")</f>
        <v/>
      </c>
      <c r="GD77" s="4" t="str">
        <f>IF('Gene Table'!$C77="SMPC",AB77,"")</f>
        <v/>
      </c>
      <c r="GE77" s="4" t="str">
        <f>IF('Gene Table'!$C77="SMPC",AC77,"")</f>
        <v/>
      </c>
    </row>
    <row r="78" spans="1:187" ht="15" customHeight="1" x14ac:dyDescent="0.25">
      <c r="A78" s="4" t="str">
        <f>'Gene Table'!C78&amp;":"&amp;'Gene Table'!D78</f>
        <v>CDH1:c.1901C&gt;T</v>
      </c>
      <c r="B78" s="4">
        <f>IF('Gene Table'!$G$5="NO",IF(ISNUMBER(MATCH('Gene Table'!E78,'Array Content'!$M$2:$M$941,0)),VLOOKUP('Gene Table'!E78,'Array Content'!$M$2:$O$941,2,FALSE),35),IF('Gene Table'!$G$5="YES",IF(ISNUMBER(MATCH('Gene Table'!E78,'Array Content'!$M$2:$M$941,0)),VLOOKUP('Gene Table'!E78,'Array Content'!$M$2:$O$941,3,FALSE),35),"OOPS"))</f>
        <v>37</v>
      </c>
      <c r="C78" s="4" t="s">
        <v>139</v>
      </c>
      <c r="D78" s="29">
        <f>IF('Control Sample Data'!D77="","",IF(SUM('Control Sample Data'!D$2:D$97)&gt;10,IF(AND(ISNUMBER('Control Sample Data'!D77),'Control Sample Data'!D77&lt;$B78, 'Control Sample Data'!D77&gt;0),'Control Sample Data'!D77,$B78),""))</f>
        <v>35</v>
      </c>
      <c r="E78" s="29">
        <f>IF('Control Sample Data'!E77="","",IF(SUM('Control Sample Data'!E$2:E$97)&gt;10,IF(AND(ISNUMBER('Control Sample Data'!E77),'Control Sample Data'!E77&lt;$B78, 'Control Sample Data'!E77&gt;0),'Control Sample Data'!E77,$B78),""))</f>
        <v>35</v>
      </c>
      <c r="F78" s="29" t="str">
        <f>IF('Control Sample Data'!F77="","",IF(SUM('Control Sample Data'!F$2:F$97)&gt;10,IF(AND(ISNUMBER('Control Sample Data'!F77),'Control Sample Data'!F77&lt;$B78, 'Control Sample Data'!F77&gt;0),'Control Sample Data'!F77,$B78),""))</f>
        <v/>
      </c>
      <c r="G78" s="29" t="str">
        <f>IF('Control Sample Data'!G77="","",IF(SUM('Control Sample Data'!G$2:G$97)&gt;10,IF(AND(ISNUMBER('Control Sample Data'!G77),'Control Sample Data'!G77&lt;$B78, 'Control Sample Data'!G77&gt;0),'Control Sample Data'!G77,$B78),""))</f>
        <v/>
      </c>
      <c r="H78" s="29" t="str">
        <f>IF('Control Sample Data'!H77="","",IF(SUM('Control Sample Data'!H$2:H$97)&gt;10,IF(AND(ISNUMBER('Control Sample Data'!H77),'Control Sample Data'!H77&lt;$B78, 'Control Sample Data'!H77&gt;0),'Control Sample Data'!H77,$B78),""))</f>
        <v/>
      </c>
      <c r="I78" s="29" t="str">
        <f>IF('Control Sample Data'!I77="","",IF(SUM('Control Sample Data'!I$2:I$97)&gt;10,IF(AND(ISNUMBER('Control Sample Data'!I77),'Control Sample Data'!I77&lt;$B78, 'Control Sample Data'!I77&gt;0),'Control Sample Data'!I77,$B78),""))</f>
        <v/>
      </c>
      <c r="J78" s="29" t="str">
        <f>IF('Control Sample Data'!J77="","",IF(SUM('Control Sample Data'!J$2:J$97)&gt;10,IF(AND(ISNUMBER('Control Sample Data'!J77),'Control Sample Data'!J77&lt;$B78, 'Control Sample Data'!J77&gt;0),'Control Sample Data'!J77,$B78),""))</f>
        <v/>
      </c>
      <c r="K78" s="29" t="str">
        <f>IF('Control Sample Data'!K77="","",IF(SUM('Control Sample Data'!K$2:K$97)&gt;10,IF(AND(ISNUMBER('Control Sample Data'!K77),'Control Sample Data'!K77&lt;$B78, 'Control Sample Data'!K77&gt;0),'Control Sample Data'!K77,$B78),""))</f>
        <v/>
      </c>
      <c r="L78" s="29" t="str">
        <f>IF('Control Sample Data'!L77="","",IF(SUM('Control Sample Data'!L$2:L$97)&gt;10,IF(AND(ISNUMBER('Control Sample Data'!L77),'Control Sample Data'!L77&lt;$B78, 'Control Sample Data'!L77&gt;0),'Control Sample Data'!L77,$B78),""))</f>
        <v/>
      </c>
      <c r="M78" s="29" t="str">
        <f>IF('Control Sample Data'!M77="","",IF(SUM('Control Sample Data'!M$2:M$97)&gt;10,IF(AND(ISNUMBER('Control Sample Data'!M77),'Control Sample Data'!M77&lt;$B78, 'Control Sample Data'!M77&gt;0),'Control Sample Data'!M77,$B78),""))</f>
        <v/>
      </c>
      <c r="N78" s="29" t="str">
        <f>IF('Control Sample Data'!N77="","",IF(SUM('Control Sample Data'!N$2:N$97)&gt;10,IF(AND(ISNUMBER('Control Sample Data'!N77),'Control Sample Data'!N77&lt;$B78, 'Control Sample Data'!N77&gt;0),'Control Sample Data'!N77,$B78),""))</f>
        <v/>
      </c>
      <c r="O78" s="29" t="str">
        <f>IF('Control Sample Data'!O77="","",IF(SUM('Control Sample Data'!O$2:O$97)&gt;10,IF(AND(ISNUMBER('Control Sample Data'!O77),'Control Sample Data'!O77&lt;$B78, 'Control Sample Data'!O77&gt;0),'Control Sample Data'!O77,$B78),""))</f>
        <v/>
      </c>
      <c r="Q78" s="4" t="s">
        <v>139</v>
      </c>
      <c r="R78" s="29">
        <f>IF('Test Sample Data'!D77="","",IF(SUM('Test Sample Data'!D$2:D$97)&gt;10,IF(AND(ISNUMBER('Test Sample Data'!D77),'Test Sample Data'!D77&lt;$B78, 'Test Sample Data'!D77&gt;0),'Test Sample Data'!D77,$B78),""))</f>
        <v>35</v>
      </c>
      <c r="S78" s="29">
        <f>IF('Test Sample Data'!E77="","",IF(SUM('Test Sample Data'!E$2:E$97)&gt;10,IF(AND(ISNUMBER('Test Sample Data'!E77),'Test Sample Data'!E77&lt;$B78, 'Test Sample Data'!E77&gt;0),'Test Sample Data'!E77,$B78),""))</f>
        <v>35</v>
      </c>
      <c r="T78" s="29" t="str">
        <f>IF('Test Sample Data'!F77="","",IF(SUM('Test Sample Data'!F$2:F$97)&gt;10,IF(AND(ISNUMBER('Test Sample Data'!F77),'Test Sample Data'!F77&lt;$B78, 'Test Sample Data'!F77&gt;0),'Test Sample Data'!F77,$B78),""))</f>
        <v/>
      </c>
      <c r="U78" s="29" t="str">
        <f>IF('Test Sample Data'!G77="","",IF(SUM('Test Sample Data'!G$2:G$97)&gt;10,IF(AND(ISNUMBER('Test Sample Data'!G77),'Test Sample Data'!G77&lt;$B78, 'Test Sample Data'!G77&gt;0),'Test Sample Data'!G77,$B78),""))</f>
        <v/>
      </c>
      <c r="V78" s="29" t="str">
        <f>IF('Test Sample Data'!H77="","",IF(SUM('Test Sample Data'!H$2:H$97)&gt;10,IF(AND(ISNUMBER('Test Sample Data'!H77),'Test Sample Data'!H77&lt;$B78, 'Test Sample Data'!H77&gt;0),'Test Sample Data'!H77,$B78),""))</f>
        <v/>
      </c>
      <c r="W78" s="29" t="str">
        <f>IF('Test Sample Data'!I77="","",IF(SUM('Test Sample Data'!I$2:I$97)&gt;10,IF(AND(ISNUMBER('Test Sample Data'!I77),'Test Sample Data'!I77&lt;$B78, 'Test Sample Data'!I77&gt;0),'Test Sample Data'!I77,$B78),""))</f>
        <v/>
      </c>
      <c r="X78" s="29" t="str">
        <f>IF('Test Sample Data'!J77="","",IF(SUM('Test Sample Data'!J$2:J$97)&gt;10,IF(AND(ISNUMBER('Test Sample Data'!J77),'Test Sample Data'!J77&lt;$B78, 'Test Sample Data'!J77&gt;0),'Test Sample Data'!J77,$B78),""))</f>
        <v/>
      </c>
      <c r="Y78" s="29" t="str">
        <f>IF('Test Sample Data'!K77="","",IF(SUM('Test Sample Data'!K$2:K$97)&gt;10,IF(AND(ISNUMBER('Test Sample Data'!K77),'Test Sample Data'!K77&lt;$B78, 'Test Sample Data'!K77&gt;0),'Test Sample Data'!K77,$B78),""))</f>
        <v/>
      </c>
      <c r="Z78" s="29" t="str">
        <f>IF('Test Sample Data'!L77="","",IF(SUM('Test Sample Data'!L$2:L$97)&gt;10,IF(AND(ISNUMBER('Test Sample Data'!L77),'Test Sample Data'!L77&lt;$B78, 'Test Sample Data'!L77&gt;0),'Test Sample Data'!L77,$B78),""))</f>
        <v/>
      </c>
      <c r="AA78" s="29" t="str">
        <f>IF('Test Sample Data'!M77="","",IF(SUM('Test Sample Data'!M$2:M$97)&gt;10,IF(AND(ISNUMBER('Test Sample Data'!M77),'Test Sample Data'!M77&lt;$B78, 'Test Sample Data'!M77&gt;0),'Test Sample Data'!M77,$B78),""))</f>
        <v/>
      </c>
      <c r="AB78" s="29" t="str">
        <f>IF('Test Sample Data'!N77="","",IF(SUM('Test Sample Data'!N$2:N$97)&gt;10,IF(AND(ISNUMBER('Test Sample Data'!N77),'Test Sample Data'!N77&lt;$B78, 'Test Sample Data'!N77&gt;0),'Test Sample Data'!N77,$B78),""))</f>
        <v/>
      </c>
      <c r="AC78" s="29" t="str">
        <f>IF('Test Sample Data'!O77="","",IF(SUM('Test Sample Data'!O$2:O$97)&gt;10,IF(AND(ISNUMBER('Test Sample Data'!O77),'Test Sample Data'!O77&lt;$B78, 'Test Sample Data'!O77&gt;0),'Test Sample Data'!O77,$B78),""))</f>
        <v/>
      </c>
      <c r="AE78" s="4" t="s">
        <v>139</v>
      </c>
      <c r="AF78" s="4">
        <f t="shared" si="67"/>
        <v>9</v>
      </c>
      <c r="AG78" s="4">
        <f t="shared" si="68"/>
        <v>9</v>
      </c>
      <c r="AH78" s="4" t="str">
        <f t="shared" si="69"/>
        <v/>
      </c>
      <c r="AI78" s="4" t="str">
        <f t="shared" si="70"/>
        <v/>
      </c>
      <c r="AJ78" s="4" t="str">
        <f t="shared" si="71"/>
        <v/>
      </c>
      <c r="AK78" s="4" t="str">
        <f t="shared" si="72"/>
        <v/>
      </c>
      <c r="AL78" s="4" t="str">
        <f t="shared" si="73"/>
        <v/>
      </c>
      <c r="AM78" s="4" t="str">
        <f t="shared" si="74"/>
        <v/>
      </c>
      <c r="AN78" s="4" t="str">
        <f t="shared" si="75"/>
        <v/>
      </c>
      <c r="AO78" s="4" t="str">
        <f t="shared" si="76"/>
        <v/>
      </c>
      <c r="AP78" s="4" t="str">
        <f t="shared" si="77"/>
        <v/>
      </c>
      <c r="AQ78" s="4" t="str">
        <f t="shared" si="78"/>
        <v/>
      </c>
      <c r="AR78" s="4">
        <f t="shared" si="79"/>
        <v>0</v>
      </c>
      <c r="AS78" s="4">
        <f t="shared" si="80"/>
        <v>9</v>
      </c>
      <c r="AU78" s="4" t="s">
        <v>139</v>
      </c>
      <c r="AV78" s="4">
        <f t="shared" si="81"/>
        <v>9.2800000000000011</v>
      </c>
      <c r="AW78" s="4">
        <f t="shared" si="82"/>
        <v>9</v>
      </c>
      <c r="AX78" s="4" t="str">
        <f t="shared" si="83"/>
        <v/>
      </c>
      <c r="AY78" s="4" t="str">
        <f t="shared" si="84"/>
        <v/>
      </c>
      <c r="AZ78" s="4" t="str">
        <f t="shared" si="85"/>
        <v/>
      </c>
      <c r="BA78" s="4" t="str">
        <f t="shared" si="86"/>
        <v/>
      </c>
      <c r="BB78" s="4" t="str">
        <f t="shared" si="87"/>
        <v/>
      </c>
      <c r="BC78" s="4" t="str">
        <f t="shared" si="88"/>
        <v/>
      </c>
      <c r="BD78" s="4" t="str">
        <f t="shared" si="89"/>
        <v/>
      </c>
      <c r="BE78" s="4" t="str">
        <f t="shared" si="90"/>
        <v/>
      </c>
      <c r="BF78" s="4" t="str">
        <f t="shared" si="91"/>
        <v/>
      </c>
      <c r="BG78" s="4" t="str">
        <f t="shared" si="92"/>
        <v/>
      </c>
      <c r="BI78" s="4" t="s">
        <v>139</v>
      </c>
      <c r="BJ78" s="4">
        <f t="shared" si="93"/>
        <v>9.2800000000000011</v>
      </c>
      <c r="BK78" s="4">
        <f t="shared" si="94"/>
        <v>9</v>
      </c>
      <c r="BL78" s="4" t="str">
        <f t="shared" si="95"/>
        <v/>
      </c>
      <c r="BM78" s="4" t="str">
        <f t="shared" si="96"/>
        <v/>
      </c>
      <c r="BN78" s="4" t="str">
        <f t="shared" si="97"/>
        <v/>
      </c>
      <c r="BO78" s="4" t="str">
        <f t="shared" si="98"/>
        <v/>
      </c>
      <c r="BP78" s="4" t="str">
        <f t="shared" si="99"/>
        <v/>
      </c>
      <c r="BQ78" s="4" t="str">
        <f t="shared" si="100"/>
        <v/>
      </c>
      <c r="BR78" s="4" t="str">
        <f t="shared" si="101"/>
        <v/>
      </c>
      <c r="BS78" s="4" t="str">
        <f t="shared" si="102"/>
        <v/>
      </c>
      <c r="BT78" s="4" t="str">
        <f t="shared" si="103"/>
        <v/>
      </c>
      <c r="BU78" s="4" t="str">
        <f t="shared" si="104"/>
        <v/>
      </c>
      <c r="BV78" s="4">
        <f t="shared" si="105"/>
        <v>0.59</v>
      </c>
      <c r="BW78" s="4">
        <f t="shared" si="106"/>
        <v>9.14</v>
      </c>
      <c r="BY78" s="4" t="s">
        <v>139</v>
      </c>
      <c r="BZ78" s="4">
        <f t="shared" si="107"/>
        <v>0.14000000000000057</v>
      </c>
      <c r="CA78" s="4">
        <f t="shared" si="108"/>
        <v>-0.14000000000000057</v>
      </c>
      <c r="CB78" s="4" t="str">
        <f t="shared" si="109"/>
        <v/>
      </c>
      <c r="CC78" s="4" t="str">
        <f t="shared" si="110"/>
        <v/>
      </c>
      <c r="CD78" s="4" t="str">
        <f t="shared" si="111"/>
        <v/>
      </c>
      <c r="CE78" s="4" t="str">
        <f t="shared" si="112"/>
        <v/>
      </c>
      <c r="CF78" s="4" t="str">
        <f t="shared" si="113"/>
        <v/>
      </c>
      <c r="CG78" s="4" t="str">
        <f t="shared" si="114"/>
        <v/>
      </c>
      <c r="CH78" s="4" t="str">
        <f t="shared" si="115"/>
        <v/>
      </c>
      <c r="CI78" s="4" t="str">
        <f t="shared" si="116"/>
        <v/>
      </c>
      <c r="CJ78" s="4" t="str">
        <f t="shared" si="117"/>
        <v/>
      </c>
      <c r="CK78" s="4" t="str">
        <f t="shared" si="118"/>
        <v/>
      </c>
      <c r="CM78" s="4" t="s">
        <v>139</v>
      </c>
      <c r="CN78" s="4" t="str">
        <f>IF(ISNUMBER(BZ78), IF($BV78&gt;VLOOKUP('Gene Table'!$G$2,'Array Content'!$A$2:$B$3,2,FALSE),IF(BZ78&lt;-$BV78,"mutant","WT"),IF(BZ78&lt;-VLOOKUP('Gene Table'!$G$2,'Array Content'!$A$2:$B$3,2,FALSE),"Mutant","WT")),"")</f>
        <v>WT</v>
      </c>
      <c r="CO78" s="4" t="str">
        <f>IF(ISNUMBER(CA78), IF($BV78&gt;VLOOKUP('Gene Table'!$G$2,'Array Content'!$A$2:$B$3,2,FALSE),IF(CA78&lt;-$BV78,"mutant","WT"),IF(CA78&lt;-VLOOKUP('Gene Table'!$G$2,'Array Content'!$A$2:$B$3,2,FALSE),"Mutant","WT")),"")</f>
        <v>WT</v>
      </c>
      <c r="CP78" s="4" t="str">
        <f>IF(ISNUMBER(CB78), IF($BV78&gt;VLOOKUP('Gene Table'!$G$2,'Array Content'!$A$2:$B$3,2,FALSE),IF(CB78&lt;-$BV78,"mutant","WT"),IF(CB78&lt;-VLOOKUP('Gene Table'!$G$2,'Array Content'!$A$2:$B$3,2,FALSE),"Mutant","WT")),"")</f>
        <v/>
      </c>
      <c r="CQ78" s="4" t="str">
        <f>IF(ISNUMBER(CC78), IF($BV78&gt;VLOOKUP('Gene Table'!$G$2,'Array Content'!$A$2:$B$3,2,FALSE),IF(CC78&lt;-$BV78,"mutant","WT"),IF(CC78&lt;-VLOOKUP('Gene Table'!$G$2,'Array Content'!$A$2:$B$3,2,FALSE),"Mutant","WT")),"")</f>
        <v/>
      </c>
      <c r="CR78" s="4" t="str">
        <f>IF(ISNUMBER(CD78), IF($BV78&gt;VLOOKUP('Gene Table'!$G$2,'Array Content'!$A$2:$B$3,2,FALSE),IF(CD78&lt;-$BV78,"mutant","WT"),IF(CD78&lt;-VLOOKUP('Gene Table'!$G$2,'Array Content'!$A$2:$B$3,2,FALSE),"Mutant","WT")),"")</f>
        <v/>
      </c>
      <c r="CS78" s="4" t="str">
        <f>IF(ISNUMBER(CE78), IF($BV78&gt;VLOOKUP('Gene Table'!$G$2,'Array Content'!$A$2:$B$3,2,FALSE),IF(CE78&lt;-$BV78,"mutant","WT"),IF(CE78&lt;-VLOOKUP('Gene Table'!$G$2,'Array Content'!$A$2:$B$3,2,FALSE),"Mutant","WT")),"")</f>
        <v/>
      </c>
      <c r="CT78" s="4" t="str">
        <f>IF(ISNUMBER(CF78), IF($BV78&gt;VLOOKUP('Gene Table'!$G$2,'Array Content'!$A$2:$B$3,2,FALSE),IF(CF78&lt;-$BV78,"mutant","WT"),IF(CF78&lt;-VLOOKUP('Gene Table'!$G$2,'Array Content'!$A$2:$B$3,2,FALSE),"Mutant","WT")),"")</f>
        <v/>
      </c>
      <c r="CU78" s="4" t="str">
        <f>IF(ISNUMBER(CG78), IF($BV78&gt;VLOOKUP('Gene Table'!$G$2,'Array Content'!$A$2:$B$3,2,FALSE),IF(CG78&lt;-$BV78,"mutant","WT"),IF(CG78&lt;-VLOOKUP('Gene Table'!$G$2,'Array Content'!$A$2:$B$3,2,FALSE),"Mutant","WT")),"")</f>
        <v/>
      </c>
      <c r="CV78" s="4" t="str">
        <f>IF(ISNUMBER(CH78), IF($BV78&gt;VLOOKUP('Gene Table'!$G$2,'Array Content'!$A$2:$B$3,2,FALSE),IF(CH78&lt;-$BV78,"mutant","WT"),IF(CH78&lt;-VLOOKUP('Gene Table'!$G$2,'Array Content'!$A$2:$B$3,2,FALSE),"Mutant","WT")),"")</f>
        <v/>
      </c>
      <c r="CW78" s="4" t="str">
        <f>IF(ISNUMBER(CI78), IF($BV78&gt;VLOOKUP('Gene Table'!$G$2,'Array Content'!$A$2:$B$3,2,FALSE),IF(CI78&lt;-$BV78,"mutant","WT"),IF(CI78&lt;-VLOOKUP('Gene Table'!$G$2,'Array Content'!$A$2:$B$3,2,FALSE),"Mutant","WT")),"")</f>
        <v/>
      </c>
      <c r="CX78" s="4" t="str">
        <f>IF(ISNUMBER(CJ78), IF($BV78&gt;VLOOKUP('Gene Table'!$G$2,'Array Content'!$A$2:$B$3,2,FALSE),IF(CJ78&lt;-$BV78,"mutant","WT"),IF(CJ78&lt;-VLOOKUP('Gene Table'!$G$2,'Array Content'!$A$2:$B$3,2,FALSE),"Mutant","WT")),"")</f>
        <v/>
      </c>
      <c r="CY78" s="4" t="str">
        <f>IF(ISNUMBER(CK78), IF($BV78&gt;VLOOKUP('Gene Table'!$G$2,'Array Content'!$A$2:$B$3,2,FALSE),IF(CK78&lt;-$BV78,"mutant","WT"),IF(CK78&lt;-VLOOKUP('Gene Table'!$G$2,'Array Content'!$A$2:$B$3,2,FALSE),"Mutant","WT")),"")</f>
        <v/>
      </c>
      <c r="DA78" s="4" t="s">
        <v>139</v>
      </c>
      <c r="DB78" s="4">
        <f t="shared" si="119"/>
        <v>0.28000000000000114</v>
      </c>
      <c r="DC78" s="4">
        <f t="shared" si="120"/>
        <v>0</v>
      </c>
      <c r="DD78" s="4" t="str">
        <f t="shared" si="121"/>
        <v/>
      </c>
      <c r="DE78" s="4" t="str">
        <f t="shared" si="122"/>
        <v/>
      </c>
      <c r="DF78" s="4" t="str">
        <f t="shared" si="123"/>
        <v/>
      </c>
      <c r="DG78" s="4" t="str">
        <f t="shared" si="124"/>
        <v/>
      </c>
      <c r="DH78" s="4" t="str">
        <f t="shared" si="125"/>
        <v/>
      </c>
      <c r="DI78" s="4" t="str">
        <f t="shared" si="126"/>
        <v/>
      </c>
      <c r="DJ78" s="4" t="str">
        <f t="shared" si="127"/>
        <v/>
      </c>
      <c r="DK78" s="4" t="str">
        <f t="shared" si="128"/>
        <v/>
      </c>
      <c r="DL78" s="4" t="str">
        <f t="shared" si="129"/>
        <v/>
      </c>
      <c r="DM78" s="4" t="str">
        <f t="shared" si="130"/>
        <v/>
      </c>
      <c r="DO78" s="4" t="s">
        <v>139</v>
      </c>
      <c r="DP78" s="4" t="str">
        <f>IF(ISNUMBER(DB78), IF($AR78&gt;VLOOKUP('Gene Table'!$G$2,'Array Content'!$A$2:$B$3,2,FALSE),IF(DB78&lt;-$AR78,"mutant","WT"),IF(DB78&lt;-VLOOKUP('Gene Table'!$G$2,'Array Content'!$A$2:$B$3,2,FALSE),"Mutant","WT")),"")</f>
        <v>WT</v>
      </c>
      <c r="DQ78" s="4" t="str">
        <f>IF(ISNUMBER(DC78), IF($AR78&gt;VLOOKUP('Gene Table'!$G$2,'Array Content'!$A$2:$B$3,2,FALSE),IF(DC78&lt;-$AR78,"mutant","WT"),IF(DC78&lt;-VLOOKUP('Gene Table'!$G$2,'Array Content'!$A$2:$B$3,2,FALSE),"Mutant","WT")),"")</f>
        <v>WT</v>
      </c>
      <c r="DR78" s="4" t="str">
        <f>IF(ISNUMBER(DD78), IF($AR78&gt;VLOOKUP('Gene Table'!$G$2,'Array Content'!$A$2:$B$3,2,FALSE),IF(DD78&lt;-$AR78,"mutant","WT"),IF(DD78&lt;-VLOOKUP('Gene Table'!$G$2,'Array Content'!$A$2:$B$3,2,FALSE),"Mutant","WT")),"")</f>
        <v/>
      </c>
      <c r="DS78" s="4" t="str">
        <f>IF(ISNUMBER(DE78), IF($AR78&gt;VLOOKUP('Gene Table'!$G$2,'Array Content'!$A$2:$B$3,2,FALSE),IF(DE78&lt;-$AR78,"mutant","WT"),IF(DE78&lt;-VLOOKUP('Gene Table'!$G$2,'Array Content'!$A$2:$B$3,2,FALSE),"Mutant","WT")),"")</f>
        <v/>
      </c>
      <c r="DT78" s="4" t="str">
        <f>IF(ISNUMBER(DF78), IF($AR78&gt;VLOOKUP('Gene Table'!$G$2,'Array Content'!$A$2:$B$3,2,FALSE),IF(DF78&lt;-$AR78,"mutant","WT"),IF(DF78&lt;-VLOOKUP('Gene Table'!$G$2,'Array Content'!$A$2:$B$3,2,FALSE),"Mutant","WT")),"")</f>
        <v/>
      </c>
      <c r="DU78" s="4" t="str">
        <f>IF(ISNUMBER(DG78), IF($AR78&gt;VLOOKUP('Gene Table'!$G$2,'Array Content'!$A$2:$B$3,2,FALSE),IF(DG78&lt;-$AR78,"mutant","WT"),IF(DG78&lt;-VLOOKUP('Gene Table'!$G$2,'Array Content'!$A$2:$B$3,2,FALSE),"Mutant","WT")),"")</f>
        <v/>
      </c>
      <c r="DV78" s="4" t="str">
        <f>IF(ISNUMBER(DH78), IF($AR78&gt;VLOOKUP('Gene Table'!$G$2,'Array Content'!$A$2:$B$3,2,FALSE),IF(DH78&lt;-$AR78,"mutant","WT"),IF(DH78&lt;-VLOOKUP('Gene Table'!$G$2,'Array Content'!$A$2:$B$3,2,FALSE),"Mutant","WT")),"")</f>
        <v/>
      </c>
      <c r="DW78" s="4" t="str">
        <f>IF(ISNUMBER(DI78), IF($AR78&gt;VLOOKUP('Gene Table'!$G$2,'Array Content'!$A$2:$B$3,2,FALSE),IF(DI78&lt;-$AR78,"mutant","WT"),IF(DI78&lt;-VLOOKUP('Gene Table'!$G$2,'Array Content'!$A$2:$B$3,2,FALSE),"Mutant","WT")),"")</f>
        <v/>
      </c>
      <c r="DX78" s="4" t="str">
        <f>IF(ISNUMBER(DJ78), IF($AR78&gt;VLOOKUP('Gene Table'!$G$2,'Array Content'!$A$2:$B$3,2,FALSE),IF(DJ78&lt;-$AR78,"mutant","WT"),IF(DJ78&lt;-VLOOKUP('Gene Table'!$G$2,'Array Content'!$A$2:$B$3,2,FALSE),"Mutant","WT")),"")</f>
        <v/>
      </c>
      <c r="DY78" s="4" t="str">
        <f>IF(ISNUMBER(DK78), IF($AR78&gt;VLOOKUP('Gene Table'!$G$2,'Array Content'!$A$2:$B$3,2,FALSE),IF(DK78&lt;-$AR78,"mutant","WT"),IF(DK78&lt;-VLOOKUP('Gene Table'!$G$2,'Array Content'!$A$2:$B$3,2,FALSE),"Mutant","WT")),"")</f>
        <v/>
      </c>
      <c r="DZ78" s="4" t="str">
        <f>IF(ISNUMBER(DL78), IF($AR78&gt;VLOOKUP('Gene Table'!$G$2,'Array Content'!$A$2:$B$3,2,FALSE),IF(DL78&lt;-$AR78,"mutant","WT"),IF(DL78&lt;-VLOOKUP('Gene Table'!$G$2,'Array Content'!$A$2:$B$3,2,FALSE),"Mutant","WT")),"")</f>
        <v/>
      </c>
      <c r="EA78" s="4" t="str">
        <f>IF(ISNUMBER(DM78), IF($AR78&gt;VLOOKUP('Gene Table'!$G$2,'Array Content'!$A$2:$B$3,2,FALSE),IF(DM78&lt;-$AR78,"mutant","WT"),IF(DM78&lt;-VLOOKUP('Gene Table'!$G$2,'Array Content'!$A$2:$B$3,2,FALSE),"Mutant","WT")),"")</f>
        <v/>
      </c>
      <c r="EC78" s="4" t="s">
        <v>139</v>
      </c>
      <c r="ED78" s="4" t="str">
        <f>IF('Gene Table'!$D78="copy number",D78,"")</f>
        <v/>
      </c>
      <c r="EE78" s="4" t="str">
        <f>IF('Gene Table'!$D78="copy number",E78,"")</f>
        <v/>
      </c>
      <c r="EF78" s="4" t="str">
        <f>IF('Gene Table'!$D78="copy number",F78,"")</f>
        <v/>
      </c>
      <c r="EG78" s="4" t="str">
        <f>IF('Gene Table'!$D78="copy number",G78,"")</f>
        <v/>
      </c>
      <c r="EH78" s="4" t="str">
        <f>IF('Gene Table'!$D78="copy number",H78,"")</f>
        <v/>
      </c>
      <c r="EI78" s="4" t="str">
        <f>IF('Gene Table'!$D78="copy number",I78,"")</f>
        <v/>
      </c>
      <c r="EJ78" s="4" t="str">
        <f>IF('Gene Table'!$D78="copy number",J78,"")</f>
        <v/>
      </c>
      <c r="EK78" s="4" t="str">
        <f>IF('Gene Table'!$D78="copy number",K78,"")</f>
        <v/>
      </c>
      <c r="EL78" s="4" t="str">
        <f>IF('Gene Table'!$D78="copy number",L78,"")</f>
        <v/>
      </c>
      <c r="EM78" s="4" t="str">
        <f>IF('Gene Table'!$D78="copy number",M78,"")</f>
        <v/>
      </c>
      <c r="EN78" s="4" t="str">
        <f>IF('Gene Table'!$D78="copy number",N78,"")</f>
        <v/>
      </c>
      <c r="EO78" s="4" t="str">
        <f>IF('Gene Table'!$D78="copy number",O78,"")</f>
        <v/>
      </c>
      <c r="EQ78" s="4" t="s">
        <v>139</v>
      </c>
      <c r="ER78" s="4" t="str">
        <f>IF('Gene Table'!$D78="copy number",R78,"")</f>
        <v/>
      </c>
      <c r="ES78" s="4" t="str">
        <f>IF('Gene Table'!$D78="copy number",S78,"")</f>
        <v/>
      </c>
      <c r="ET78" s="4" t="str">
        <f>IF('Gene Table'!$D78="copy number",T78,"")</f>
        <v/>
      </c>
      <c r="EU78" s="4" t="str">
        <f>IF('Gene Table'!$D78="copy number",U78,"")</f>
        <v/>
      </c>
      <c r="EV78" s="4" t="str">
        <f>IF('Gene Table'!$D78="copy number",V78,"")</f>
        <v/>
      </c>
      <c r="EW78" s="4" t="str">
        <f>IF('Gene Table'!$D78="copy number",W78,"")</f>
        <v/>
      </c>
      <c r="EX78" s="4" t="str">
        <f>IF('Gene Table'!$D78="copy number",X78,"")</f>
        <v/>
      </c>
      <c r="EY78" s="4" t="str">
        <f>IF('Gene Table'!$D78="copy number",Y78,"")</f>
        <v/>
      </c>
      <c r="EZ78" s="4" t="str">
        <f>IF('Gene Table'!$D78="copy number",Z78,"")</f>
        <v/>
      </c>
      <c r="FA78" s="4" t="str">
        <f>IF('Gene Table'!$D78="copy number",AA78,"")</f>
        <v/>
      </c>
      <c r="FB78" s="4" t="str">
        <f>IF('Gene Table'!$D78="copy number",AB78,"")</f>
        <v/>
      </c>
      <c r="FC78" s="4" t="str">
        <f>IF('Gene Table'!$D78="copy number",AC78,"")</f>
        <v/>
      </c>
      <c r="FE78" s="4" t="s">
        <v>139</v>
      </c>
      <c r="FF78" s="4" t="str">
        <f>IF('Gene Table'!$C78="SMPC",D78,"")</f>
        <v/>
      </c>
      <c r="FG78" s="4" t="str">
        <f>IF('Gene Table'!$C78="SMPC",E78,"")</f>
        <v/>
      </c>
      <c r="FH78" s="4" t="str">
        <f>IF('Gene Table'!$C78="SMPC",F78,"")</f>
        <v/>
      </c>
      <c r="FI78" s="4" t="str">
        <f>IF('Gene Table'!$C78="SMPC",G78,"")</f>
        <v/>
      </c>
      <c r="FJ78" s="4" t="str">
        <f>IF('Gene Table'!$C78="SMPC",H78,"")</f>
        <v/>
      </c>
      <c r="FK78" s="4" t="str">
        <f>IF('Gene Table'!$C78="SMPC",I78,"")</f>
        <v/>
      </c>
      <c r="FL78" s="4" t="str">
        <f>IF('Gene Table'!$C78="SMPC",J78,"")</f>
        <v/>
      </c>
      <c r="FM78" s="4" t="str">
        <f>IF('Gene Table'!$C78="SMPC",K78,"")</f>
        <v/>
      </c>
      <c r="FN78" s="4" t="str">
        <f>IF('Gene Table'!$C78="SMPC",L78,"")</f>
        <v/>
      </c>
      <c r="FO78" s="4" t="str">
        <f>IF('Gene Table'!$C78="SMPC",M78,"")</f>
        <v/>
      </c>
      <c r="FP78" s="4" t="str">
        <f>IF('Gene Table'!$C78="SMPC",N78,"")</f>
        <v/>
      </c>
      <c r="FQ78" s="4" t="str">
        <f>IF('Gene Table'!$C78="SMPC",O78,"")</f>
        <v/>
      </c>
      <c r="FS78" s="4" t="s">
        <v>139</v>
      </c>
      <c r="FT78" s="4" t="str">
        <f>IF('Gene Table'!$C78="SMPC",R78,"")</f>
        <v/>
      </c>
      <c r="FU78" s="4" t="str">
        <f>IF('Gene Table'!$C78="SMPC",S78,"")</f>
        <v/>
      </c>
      <c r="FV78" s="4" t="str">
        <f>IF('Gene Table'!$C78="SMPC",T78,"")</f>
        <v/>
      </c>
      <c r="FW78" s="4" t="str">
        <f>IF('Gene Table'!$C78="SMPC",U78,"")</f>
        <v/>
      </c>
      <c r="FX78" s="4" t="str">
        <f>IF('Gene Table'!$C78="SMPC",V78,"")</f>
        <v/>
      </c>
      <c r="FY78" s="4" t="str">
        <f>IF('Gene Table'!$C78="SMPC",W78,"")</f>
        <v/>
      </c>
      <c r="FZ78" s="4" t="str">
        <f>IF('Gene Table'!$C78="SMPC",X78,"")</f>
        <v/>
      </c>
      <c r="GA78" s="4" t="str">
        <f>IF('Gene Table'!$C78="SMPC",Y78,"")</f>
        <v/>
      </c>
      <c r="GB78" s="4" t="str">
        <f>IF('Gene Table'!$C78="SMPC",Z78,"")</f>
        <v/>
      </c>
      <c r="GC78" s="4" t="str">
        <f>IF('Gene Table'!$C78="SMPC",AA78,"")</f>
        <v/>
      </c>
      <c r="GD78" s="4" t="str">
        <f>IF('Gene Table'!$C78="SMPC",AB78,"")</f>
        <v/>
      </c>
      <c r="GE78" s="4" t="str">
        <f>IF('Gene Table'!$C78="SMPC",AC78,"")</f>
        <v/>
      </c>
    </row>
    <row r="79" spans="1:187" ht="15" customHeight="1" x14ac:dyDescent="0.25">
      <c r="A79" s="4" t="str">
        <f>'Gene Table'!C79&amp;":"&amp;'Gene Table'!D79</f>
        <v>CDH1:c.240_241insGGTG</v>
      </c>
      <c r="B79" s="4">
        <f>IF('Gene Table'!$G$5="NO",IF(ISNUMBER(MATCH('Gene Table'!E79,'Array Content'!$M$2:$M$941,0)),VLOOKUP('Gene Table'!E79,'Array Content'!$M$2:$O$941,2,FALSE),35),IF('Gene Table'!$G$5="YES",IF(ISNUMBER(MATCH('Gene Table'!E79,'Array Content'!$M$2:$M$941,0)),VLOOKUP('Gene Table'!E79,'Array Content'!$M$2:$O$941,3,FALSE),35),"OOPS"))</f>
        <v>37</v>
      </c>
      <c r="C79" s="4" t="s">
        <v>142</v>
      </c>
      <c r="D79" s="29">
        <f>IF('Control Sample Data'!D78="","",IF(SUM('Control Sample Data'!D$2:D$97)&gt;10,IF(AND(ISNUMBER('Control Sample Data'!D78),'Control Sample Data'!D78&lt;$B79, 'Control Sample Data'!D78&gt;0),'Control Sample Data'!D78,$B79),""))</f>
        <v>35</v>
      </c>
      <c r="E79" s="29">
        <f>IF('Control Sample Data'!E78="","",IF(SUM('Control Sample Data'!E$2:E$97)&gt;10,IF(AND(ISNUMBER('Control Sample Data'!E78),'Control Sample Data'!E78&lt;$B79, 'Control Sample Data'!E78&gt;0),'Control Sample Data'!E78,$B79),""))</f>
        <v>35</v>
      </c>
      <c r="F79" s="29" t="str">
        <f>IF('Control Sample Data'!F78="","",IF(SUM('Control Sample Data'!F$2:F$97)&gt;10,IF(AND(ISNUMBER('Control Sample Data'!F78),'Control Sample Data'!F78&lt;$B79, 'Control Sample Data'!F78&gt;0),'Control Sample Data'!F78,$B79),""))</f>
        <v/>
      </c>
      <c r="G79" s="29" t="str">
        <f>IF('Control Sample Data'!G78="","",IF(SUM('Control Sample Data'!G$2:G$97)&gt;10,IF(AND(ISNUMBER('Control Sample Data'!G78),'Control Sample Data'!G78&lt;$B79, 'Control Sample Data'!G78&gt;0),'Control Sample Data'!G78,$B79),""))</f>
        <v/>
      </c>
      <c r="H79" s="29" t="str">
        <f>IF('Control Sample Data'!H78="","",IF(SUM('Control Sample Data'!H$2:H$97)&gt;10,IF(AND(ISNUMBER('Control Sample Data'!H78),'Control Sample Data'!H78&lt;$B79, 'Control Sample Data'!H78&gt;0),'Control Sample Data'!H78,$B79),""))</f>
        <v/>
      </c>
      <c r="I79" s="29" t="str">
        <f>IF('Control Sample Data'!I78="","",IF(SUM('Control Sample Data'!I$2:I$97)&gt;10,IF(AND(ISNUMBER('Control Sample Data'!I78),'Control Sample Data'!I78&lt;$B79, 'Control Sample Data'!I78&gt;0),'Control Sample Data'!I78,$B79),""))</f>
        <v/>
      </c>
      <c r="J79" s="29" t="str">
        <f>IF('Control Sample Data'!J78="","",IF(SUM('Control Sample Data'!J$2:J$97)&gt;10,IF(AND(ISNUMBER('Control Sample Data'!J78),'Control Sample Data'!J78&lt;$B79, 'Control Sample Data'!J78&gt;0),'Control Sample Data'!J78,$B79),""))</f>
        <v/>
      </c>
      <c r="K79" s="29" t="str">
        <f>IF('Control Sample Data'!K78="","",IF(SUM('Control Sample Data'!K$2:K$97)&gt;10,IF(AND(ISNUMBER('Control Sample Data'!K78),'Control Sample Data'!K78&lt;$B79, 'Control Sample Data'!K78&gt;0),'Control Sample Data'!K78,$B79),""))</f>
        <v/>
      </c>
      <c r="L79" s="29" t="str">
        <f>IF('Control Sample Data'!L78="","",IF(SUM('Control Sample Data'!L$2:L$97)&gt;10,IF(AND(ISNUMBER('Control Sample Data'!L78),'Control Sample Data'!L78&lt;$B79, 'Control Sample Data'!L78&gt;0),'Control Sample Data'!L78,$B79),""))</f>
        <v/>
      </c>
      <c r="M79" s="29" t="str">
        <f>IF('Control Sample Data'!M78="","",IF(SUM('Control Sample Data'!M$2:M$97)&gt;10,IF(AND(ISNUMBER('Control Sample Data'!M78),'Control Sample Data'!M78&lt;$B79, 'Control Sample Data'!M78&gt;0),'Control Sample Data'!M78,$B79),""))</f>
        <v/>
      </c>
      <c r="N79" s="29" t="str">
        <f>IF('Control Sample Data'!N78="","",IF(SUM('Control Sample Data'!N$2:N$97)&gt;10,IF(AND(ISNUMBER('Control Sample Data'!N78),'Control Sample Data'!N78&lt;$B79, 'Control Sample Data'!N78&gt;0),'Control Sample Data'!N78,$B79),""))</f>
        <v/>
      </c>
      <c r="O79" s="29" t="str">
        <f>IF('Control Sample Data'!O78="","",IF(SUM('Control Sample Data'!O$2:O$97)&gt;10,IF(AND(ISNUMBER('Control Sample Data'!O78),'Control Sample Data'!O78&lt;$B79, 'Control Sample Data'!O78&gt;0),'Control Sample Data'!O78,$B79),""))</f>
        <v/>
      </c>
      <c r="Q79" s="4" t="s">
        <v>142</v>
      </c>
      <c r="R79" s="29">
        <f>IF('Test Sample Data'!D78="","",IF(SUM('Test Sample Data'!D$2:D$97)&gt;10,IF(AND(ISNUMBER('Test Sample Data'!D78),'Test Sample Data'!D78&lt;$B79, 'Test Sample Data'!D78&gt;0),'Test Sample Data'!D78,$B79),""))</f>
        <v>35</v>
      </c>
      <c r="S79" s="29">
        <f>IF('Test Sample Data'!E78="","",IF(SUM('Test Sample Data'!E$2:E$97)&gt;10,IF(AND(ISNUMBER('Test Sample Data'!E78),'Test Sample Data'!E78&lt;$B79, 'Test Sample Data'!E78&gt;0),'Test Sample Data'!E78,$B79),""))</f>
        <v>35</v>
      </c>
      <c r="T79" s="29" t="str">
        <f>IF('Test Sample Data'!F78="","",IF(SUM('Test Sample Data'!F$2:F$97)&gt;10,IF(AND(ISNUMBER('Test Sample Data'!F78),'Test Sample Data'!F78&lt;$B79, 'Test Sample Data'!F78&gt;0),'Test Sample Data'!F78,$B79),""))</f>
        <v/>
      </c>
      <c r="U79" s="29" t="str">
        <f>IF('Test Sample Data'!G78="","",IF(SUM('Test Sample Data'!G$2:G$97)&gt;10,IF(AND(ISNUMBER('Test Sample Data'!G78),'Test Sample Data'!G78&lt;$B79, 'Test Sample Data'!G78&gt;0),'Test Sample Data'!G78,$B79),""))</f>
        <v/>
      </c>
      <c r="V79" s="29" t="str">
        <f>IF('Test Sample Data'!H78="","",IF(SUM('Test Sample Data'!H$2:H$97)&gt;10,IF(AND(ISNUMBER('Test Sample Data'!H78),'Test Sample Data'!H78&lt;$B79, 'Test Sample Data'!H78&gt;0),'Test Sample Data'!H78,$B79),""))</f>
        <v/>
      </c>
      <c r="W79" s="29" t="str">
        <f>IF('Test Sample Data'!I78="","",IF(SUM('Test Sample Data'!I$2:I$97)&gt;10,IF(AND(ISNUMBER('Test Sample Data'!I78),'Test Sample Data'!I78&lt;$B79, 'Test Sample Data'!I78&gt;0),'Test Sample Data'!I78,$B79),""))</f>
        <v/>
      </c>
      <c r="X79" s="29" t="str">
        <f>IF('Test Sample Data'!J78="","",IF(SUM('Test Sample Data'!J$2:J$97)&gt;10,IF(AND(ISNUMBER('Test Sample Data'!J78),'Test Sample Data'!J78&lt;$B79, 'Test Sample Data'!J78&gt;0),'Test Sample Data'!J78,$B79),""))</f>
        <v/>
      </c>
      <c r="Y79" s="29" t="str">
        <f>IF('Test Sample Data'!K78="","",IF(SUM('Test Sample Data'!K$2:K$97)&gt;10,IF(AND(ISNUMBER('Test Sample Data'!K78),'Test Sample Data'!K78&lt;$B79, 'Test Sample Data'!K78&gt;0),'Test Sample Data'!K78,$B79),""))</f>
        <v/>
      </c>
      <c r="Z79" s="29" t="str">
        <f>IF('Test Sample Data'!L78="","",IF(SUM('Test Sample Data'!L$2:L$97)&gt;10,IF(AND(ISNUMBER('Test Sample Data'!L78),'Test Sample Data'!L78&lt;$B79, 'Test Sample Data'!L78&gt;0),'Test Sample Data'!L78,$B79),""))</f>
        <v/>
      </c>
      <c r="AA79" s="29" t="str">
        <f>IF('Test Sample Data'!M78="","",IF(SUM('Test Sample Data'!M$2:M$97)&gt;10,IF(AND(ISNUMBER('Test Sample Data'!M78),'Test Sample Data'!M78&lt;$B79, 'Test Sample Data'!M78&gt;0),'Test Sample Data'!M78,$B79),""))</f>
        <v/>
      </c>
      <c r="AB79" s="29" t="str">
        <f>IF('Test Sample Data'!N78="","",IF(SUM('Test Sample Data'!N$2:N$97)&gt;10,IF(AND(ISNUMBER('Test Sample Data'!N78),'Test Sample Data'!N78&lt;$B79, 'Test Sample Data'!N78&gt;0),'Test Sample Data'!N78,$B79),""))</f>
        <v/>
      </c>
      <c r="AC79" s="29" t="str">
        <f>IF('Test Sample Data'!O78="","",IF(SUM('Test Sample Data'!O$2:O$97)&gt;10,IF(AND(ISNUMBER('Test Sample Data'!O78),'Test Sample Data'!O78&lt;$B79, 'Test Sample Data'!O78&gt;0),'Test Sample Data'!O78,$B79),""))</f>
        <v/>
      </c>
      <c r="AE79" s="4" t="s">
        <v>142</v>
      </c>
      <c r="AF79" s="4">
        <f t="shared" si="67"/>
        <v>9</v>
      </c>
      <c r="AG79" s="4">
        <f t="shared" si="68"/>
        <v>9</v>
      </c>
      <c r="AH79" s="4" t="str">
        <f t="shared" si="69"/>
        <v/>
      </c>
      <c r="AI79" s="4" t="str">
        <f t="shared" si="70"/>
        <v/>
      </c>
      <c r="AJ79" s="4" t="str">
        <f t="shared" si="71"/>
        <v/>
      </c>
      <c r="AK79" s="4" t="str">
        <f t="shared" si="72"/>
        <v/>
      </c>
      <c r="AL79" s="4" t="str">
        <f t="shared" si="73"/>
        <v/>
      </c>
      <c r="AM79" s="4" t="str">
        <f t="shared" si="74"/>
        <v/>
      </c>
      <c r="AN79" s="4" t="str">
        <f t="shared" si="75"/>
        <v/>
      </c>
      <c r="AO79" s="4" t="str">
        <f t="shared" si="76"/>
        <v/>
      </c>
      <c r="AP79" s="4" t="str">
        <f t="shared" si="77"/>
        <v/>
      </c>
      <c r="AQ79" s="4" t="str">
        <f t="shared" si="78"/>
        <v/>
      </c>
      <c r="AR79" s="4">
        <f t="shared" si="79"/>
        <v>0</v>
      </c>
      <c r="AS79" s="4">
        <f t="shared" si="80"/>
        <v>9</v>
      </c>
      <c r="AU79" s="4" t="s">
        <v>142</v>
      </c>
      <c r="AV79" s="4">
        <f t="shared" si="81"/>
        <v>9.2800000000000011</v>
      </c>
      <c r="AW79" s="4">
        <f t="shared" si="82"/>
        <v>9</v>
      </c>
      <c r="AX79" s="4" t="str">
        <f t="shared" si="83"/>
        <v/>
      </c>
      <c r="AY79" s="4" t="str">
        <f t="shared" si="84"/>
        <v/>
      </c>
      <c r="AZ79" s="4" t="str">
        <f t="shared" si="85"/>
        <v/>
      </c>
      <c r="BA79" s="4" t="str">
        <f t="shared" si="86"/>
        <v/>
      </c>
      <c r="BB79" s="4" t="str">
        <f t="shared" si="87"/>
        <v/>
      </c>
      <c r="BC79" s="4" t="str">
        <f t="shared" si="88"/>
        <v/>
      </c>
      <c r="BD79" s="4" t="str">
        <f t="shared" si="89"/>
        <v/>
      </c>
      <c r="BE79" s="4" t="str">
        <f t="shared" si="90"/>
        <v/>
      </c>
      <c r="BF79" s="4" t="str">
        <f t="shared" si="91"/>
        <v/>
      </c>
      <c r="BG79" s="4" t="str">
        <f t="shared" si="92"/>
        <v/>
      </c>
      <c r="BI79" s="4" t="s">
        <v>142</v>
      </c>
      <c r="BJ79" s="4">
        <f t="shared" si="93"/>
        <v>9.2800000000000011</v>
      </c>
      <c r="BK79" s="4">
        <f t="shared" si="94"/>
        <v>9</v>
      </c>
      <c r="BL79" s="4" t="str">
        <f t="shared" si="95"/>
        <v/>
      </c>
      <c r="BM79" s="4" t="str">
        <f t="shared" si="96"/>
        <v/>
      </c>
      <c r="BN79" s="4" t="str">
        <f t="shared" si="97"/>
        <v/>
      </c>
      <c r="BO79" s="4" t="str">
        <f t="shared" si="98"/>
        <v/>
      </c>
      <c r="BP79" s="4" t="str">
        <f t="shared" si="99"/>
        <v/>
      </c>
      <c r="BQ79" s="4" t="str">
        <f t="shared" si="100"/>
        <v/>
      </c>
      <c r="BR79" s="4" t="str">
        <f t="shared" si="101"/>
        <v/>
      </c>
      <c r="BS79" s="4" t="str">
        <f t="shared" si="102"/>
        <v/>
      </c>
      <c r="BT79" s="4" t="str">
        <f t="shared" si="103"/>
        <v/>
      </c>
      <c r="BU79" s="4" t="str">
        <f t="shared" si="104"/>
        <v/>
      </c>
      <c r="BV79" s="4">
        <f t="shared" si="105"/>
        <v>0.59</v>
      </c>
      <c r="BW79" s="4">
        <f t="shared" si="106"/>
        <v>9.14</v>
      </c>
      <c r="BY79" s="4" t="s">
        <v>142</v>
      </c>
      <c r="BZ79" s="4">
        <f t="shared" si="107"/>
        <v>0.14000000000000057</v>
      </c>
      <c r="CA79" s="4">
        <f t="shared" si="108"/>
        <v>-0.14000000000000057</v>
      </c>
      <c r="CB79" s="4" t="str">
        <f t="shared" si="109"/>
        <v/>
      </c>
      <c r="CC79" s="4" t="str">
        <f t="shared" si="110"/>
        <v/>
      </c>
      <c r="CD79" s="4" t="str">
        <f t="shared" si="111"/>
        <v/>
      </c>
      <c r="CE79" s="4" t="str">
        <f t="shared" si="112"/>
        <v/>
      </c>
      <c r="CF79" s="4" t="str">
        <f t="shared" si="113"/>
        <v/>
      </c>
      <c r="CG79" s="4" t="str">
        <f t="shared" si="114"/>
        <v/>
      </c>
      <c r="CH79" s="4" t="str">
        <f t="shared" si="115"/>
        <v/>
      </c>
      <c r="CI79" s="4" t="str">
        <f t="shared" si="116"/>
        <v/>
      </c>
      <c r="CJ79" s="4" t="str">
        <f t="shared" si="117"/>
        <v/>
      </c>
      <c r="CK79" s="4" t="str">
        <f t="shared" si="118"/>
        <v/>
      </c>
      <c r="CM79" s="4" t="s">
        <v>142</v>
      </c>
      <c r="CN79" s="4" t="str">
        <f>IF(ISNUMBER(BZ79), IF($BV79&gt;VLOOKUP('Gene Table'!$G$2,'Array Content'!$A$2:$B$3,2,FALSE),IF(BZ79&lt;-$BV79,"mutant","WT"),IF(BZ79&lt;-VLOOKUP('Gene Table'!$G$2,'Array Content'!$A$2:$B$3,2,FALSE),"Mutant","WT")),"")</f>
        <v>WT</v>
      </c>
      <c r="CO79" s="4" t="str">
        <f>IF(ISNUMBER(CA79), IF($BV79&gt;VLOOKUP('Gene Table'!$G$2,'Array Content'!$A$2:$B$3,2,FALSE),IF(CA79&lt;-$BV79,"mutant","WT"),IF(CA79&lt;-VLOOKUP('Gene Table'!$G$2,'Array Content'!$A$2:$B$3,2,FALSE),"Mutant","WT")),"")</f>
        <v>WT</v>
      </c>
      <c r="CP79" s="4" t="str">
        <f>IF(ISNUMBER(CB79), IF($BV79&gt;VLOOKUP('Gene Table'!$G$2,'Array Content'!$A$2:$B$3,2,FALSE),IF(CB79&lt;-$BV79,"mutant","WT"),IF(CB79&lt;-VLOOKUP('Gene Table'!$G$2,'Array Content'!$A$2:$B$3,2,FALSE),"Mutant","WT")),"")</f>
        <v/>
      </c>
      <c r="CQ79" s="4" t="str">
        <f>IF(ISNUMBER(CC79), IF($BV79&gt;VLOOKUP('Gene Table'!$G$2,'Array Content'!$A$2:$B$3,2,FALSE),IF(CC79&lt;-$BV79,"mutant","WT"),IF(CC79&lt;-VLOOKUP('Gene Table'!$G$2,'Array Content'!$A$2:$B$3,2,FALSE),"Mutant","WT")),"")</f>
        <v/>
      </c>
      <c r="CR79" s="4" t="str">
        <f>IF(ISNUMBER(CD79), IF($BV79&gt;VLOOKUP('Gene Table'!$G$2,'Array Content'!$A$2:$B$3,2,FALSE),IF(CD79&lt;-$BV79,"mutant","WT"),IF(CD79&lt;-VLOOKUP('Gene Table'!$G$2,'Array Content'!$A$2:$B$3,2,FALSE),"Mutant","WT")),"")</f>
        <v/>
      </c>
      <c r="CS79" s="4" t="str">
        <f>IF(ISNUMBER(CE79), IF($BV79&gt;VLOOKUP('Gene Table'!$G$2,'Array Content'!$A$2:$B$3,2,FALSE),IF(CE79&lt;-$BV79,"mutant","WT"),IF(CE79&lt;-VLOOKUP('Gene Table'!$G$2,'Array Content'!$A$2:$B$3,2,FALSE),"Mutant","WT")),"")</f>
        <v/>
      </c>
      <c r="CT79" s="4" t="str">
        <f>IF(ISNUMBER(CF79), IF($BV79&gt;VLOOKUP('Gene Table'!$G$2,'Array Content'!$A$2:$B$3,2,FALSE),IF(CF79&lt;-$BV79,"mutant","WT"),IF(CF79&lt;-VLOOKUP('Gene Table'!$G$2,'Array Content'!$A$2:$B$3,2,FALSE),"Mutant","WT")),"")</f>
        <v/>
      </c>
      <c r="CU79" s="4" t="str">
        <f>IF(ISNUMBER(CG79), IF($BV79&gt;VLOOKUP('Gene Table'!$G$2,'Array Content'!$A$2:$B$3,2,FALSE),IF(CG79&lt;-$BV79,"mutant","WT"),IF(CG79&lt;-VLOOKUP('Gene Table'!$G$2,'Array Content'!$A$2:$B$3,2,FALSE),"Mutant","WT")),"")</f>
        <v/>
      </c>
      <c r="CV79" s="4" t="str">
        <f>IF(ISNUMBER(CH79), IF($BV79&gt;VLOOKUP('Gene Table'!$G$2,'Array Content'!$A$2:$B$3,2,FALSE),IF(CH79&lt;-$BV79,"mutant","WT"),IF(CH79&lt;-VLOOKUP('Gene Table'!$G$2,'Array Content'!$A$2:$B$3,2,FALSE),"Mutant","WT")),"")</f>
        <v/>
      </c>
      <c r="CW79" s="4" t="str">
        <f>IF(ISNUMBER(CI79), IF($BV79&gt;VLOOKUP('Gene Table'!$G$2,'Array Content'!$A$2:$B$3,2,FALSE),IF(CI79&lt;-$BV79,"mutant","WT"),IF(CI79&lt;-VLOOKUP('Gene Table'!$G$2,'Array Content'!$A$2:$B$3,2,FALSE),"Mutant","WT")),"")</f>
        <v/>
      </c>
      <c r="CX79" s="4" t="str">
        <f>IF(ISNUMBER(CJ79), IF($BV79&gt;VLOOKUP('Gene Table'!$G$2,'Array Content'!$A$2:$B$3,2,FALSE),IF(CJ79&lt;-$BV79,"mutant","WT"),IF(CJ79&lt;-VLOOKUP('Gene Table'!$G$2,'Array Content'!$A$2:$B$3,2,FALSE),"Mutant","WT")),"")</f>
        <v/>
      </c>
      <c r="CY79" s="4" t="str">
        <f>IF(ISNUMBER(CK79), IF($BV79&gt;VLOOKUP('Gene Table'!$G$2,'Array Content'!$A$2:$B$3,2,FALSE),IF(CK79&lt;-$BV79,"mutant","WT"),IF(CK79&lt;-VLOOKUP('Gene Table'!$G$2,'Array Content'!$A$2:$B$3,2,FALSE),"Mutant","WT")),"")</f>
        <v/>
      </c>
      <c r="DA79" s="4" t="s">
        <v>142</v>
      </c>
      <c r="DB79" s="4">
        <f t="shared" si="119"/>
        <v>0.28000000000000114</v>
      </c>
      <c r="DC79" s="4">
        <f t="shared" si="120"/>
        <v>0</v>
      </c>
      <c r="DD79" s="4" t="str">
        <f t="shared" si="121"/>
        <v/>
      </c>
      <c r="DE79" s="4" t="str">
        <f t="shared" si="122"/>
        <v/>
      </c>
      <c r="DF79" s="4" t="str">
        <f t="shared" si="123"/>
        <v/>
      </c>
      <c r="DG79" s="4" t="str">
        <f t="shared" si="124"/>
        <v/>
      </c>
      <c r="DH79" s="4" t="str">
        <f t="shared" si="125"/>
        <v/>
      </c>
      <c r="DI79" s="4" t="str">
        <f t="shared" si="126"/>
        <v/>
      </c>
      <c r="DJ79" s="4" t="str">
        <f t="shared" si="127"/>
        <v/>
      </c>
      <c r="DK79" s="4" t="str">
        <f t="shared" si="128"/>
        <v/>
      </c>
      <c r="DL79" s="4" t="str">
        <f t="shared" si="129"/>
        <v/>
      </c>
      <c r="DM79" s="4" t="str">
        <f t="shared" si="130"/>
        <v/>
      </c>
      <c r="DO79" s="4" t="s">
        <v>142</v>
      </c>
      <c r="DP79" s="4" t="str">
        <f>IF(ISNUMBER(DB79), IF($AR79&gt;VLOOKUP('Gene Table'!$G$2,'Array Content'!$A$2:$B$3,2,FALSE),IF(DB79&lt;-$AR79,"mutant","WT"),IF(DB79&lt;-VLOOKUP('Gene Table'!$G$2,'Array Content'!$A$2:$B$3,2,FALSE),"Mutant","WT")),"")</f>
        <v>WT</v>
      </c>
      <c r="DQ79" s="4" t="str">
        <f>IF(ISNUMBER(DC79), IF($AR79&gt;VLOOKUP('Gene Table'!$G$2,'Array Content'!$A$2:$B$3,2,FALSE),IF(DC79&lt;-$AR79,"mutant","WT"),IF(DC79&lt;-VLOOKUP('Gene Table'!$G$2,'Array Content'!$A$2:$B$3,2,FALSE),"Mutant","WT")),"")</f>
        <v>WT</v>
      </c>
      <c r="DR79" s="4" t="str">
        <f>IF(ISNUMBER(DD79), IF($AR79&gt;VLOOKUP('Gene Table'!$G$2,'Array Content'!$A$2:$B$3,2,FALSE),IF(DD79&lt;-$AR79,"mutant","WT"),IF(DD79&lt;-VLOOKUP('Gene Table'!$G$2,'Array Content'!$A$2:$B$3,2,FALSE),"Mutant","WT")),"")</f>
        <v/>
      </c>
      <c r="DS79" s="4" t="str">
        <f>IF(ISNUMBER(DE79), IF($AR79&gt;VLOOKUP('Gene Table'!$G$2,'Array Content'!$A$2:$B$3,2,FALSE),IF(DE79&lt;-$AR79,"mutant","WT"),IF(DE79&lt;-VLOOKUP('Gene Table'!$G$2,'Array Content'!$A$2:$B$3,2,FALSE),"Mutant","WT")),"")</f>
        <v/>
      </c>
      <c r="DT79" s="4" t="str">
        <f>IF(ISNUMBER(DF79), IF($AR79&gt;VLOOKUP('Gene Table'!$G$2,'Array Content'!$A$2:$B$3,2,FALSE),IF(DF79&lt;-$AR79,"mutant","WT"),IF(DF79&lt;-VLOOKUP('Gene Table'!$G$2,'Array Content'!$A$2:$B$3,2,FALSE),"Mutant","WT")),"")</f>
        <v/>
      </c>
      <c r="DU79" s="4" t="str">
        <f>IF(ISNUMBER(DG79), IF($AR79&gt;VLOOKUP('Gene Table'!$G$2,'Array Content'!$A$2:$B$3,2,FALSE),IF(DG79&lt;-$AR79,"mutant","WT"),IF(DG79&lt;-VLOOKUP('Gene Table'!$G$2,'Array Content'!$A$2:$B$3,2,FALSE),"Mutant","WT")),"")</f>
        <v/>
      </c>
      <c r="DV79" s="4" t="str">
        <f>IF(ISNUMBER(DH79), IF($AR79&gt;VLOOKUP('Gene Table'!$G$2,'Array Content'!$A$2:$B$3,2,FALSE),IF(DH79&lt;-$AR79,"mutant","WT"),IF(DH79&lt;-VLOOKUP('Gene Table'!$G$2,'Array Content'!$A$2:$B$3,2,FALSE),"Mutant","WT")),"")</f>
        <v/>
      </c>
      <c r="DW79" s="4" t="str">
        <f>IF(ISNUMBER(DI79), IF($AR79&gt;VLOOKUP('Gene Table'!$G$2,'Array Content'!$A$2:$B$3,2,FALSE),IF(DI79&lt;-$AR79,"mutant","WT"),IF(DI79&lt;-VLOOKUP('Gene Table'!$G$2,'Array Content'!$A$2:$B$3,2,FALSE),"Mutant","WT")),"")</f>
        <v/>
      </c>
      <c r="DX79" s="4" t="str">
        <f>IF(ISNUMBER(DJ79), IF($AR79&gt;VLOOKUP('Gene Table'!$G$2,'Array Content'!$A$2:$B$3,2,FALSE),IF(DJ79&lt;-$AR79,"mutant","WT"),IF(DJ79&lt;-VLOOKUP('Gene Table'!$G$2,'Array Content'!$A$2:$B$3,2,FALSE),"Mutant","WT")),"")</f>
        <v/>
      </c>
      <c r="DY79" s="4" t="str">
        <f>IF(ISNUMBER(DK79), IF($AR79&gt;VLOOKUP('Gene Table'!$G$2,'Array Content'!$A$2:$B$3,2,FALSE),IF(DK79&lt;-$AR79,"mutant","WT"),IF(DK79&lt;-VLOOKUP('Gene Table'!$G$2,'Array Content'!$A$2:$B$3,2,FALSE),"Mutant","WT")),"")</f>
        <v/>
      </c>
      <c r="DZ79" s="4" t="str">
        <f>IF(ISNUMBER(DL79), IF($AR79&gt;VLOOKUP('Gene Table'!$G$2,'Array Content'!$A$2:$B$3,2,FALSE),IF(DL79&lt;-$AR79,"mutant","WT"),IF(DL79&lt;-VLOOKUP('Gene Table'!$G$2,'Array Content'!$A$2:$B$3,2,FALSE),"Mutant","WT")),"")</f>
        <v/>
      </c>
      <c r="EA79" s="4" t="str">
        <f>IF(ISNUMBER(DM79), IF($AR79&gt;VLOOKUP('Gene Table'!$G$2,'Array Content'!$A$2:$B$3,2,FALSE),IF(DM79&lt;-$AR79,"mutant","WT"),IF(DM79&lt;-VLOOKUP('Gene Table'!$G$2,'Array Content'!$A$2:$B$3,2,FALSE),"Mutant","WT")),"")</f>
        <v/>
      </c>
      <c r="EC79" s="4" t="s">
        <v>142</v>
      </c>
      <c r="ED79" s="4" t="str">
        <f>IF('Gene Table'!$D79="copy number",D79,"")</f>
        <v/>
      </c>
      <c r="EE79" s="4" t="str">
        <f>IF('Gene Table'!$D79="copy number",E79,"")</f>
        <v/>
      </c>
      <c r="EF79" s="4" t="str">
        <f>IF('Gene Table'!$D79="copy number",F79,"")</f>
        <v/>
      </c>
      <c r="EG79" s="4" t="str">
        <f>IF('Gene Table'!$D79="copy number",G79,"")</f>
        <v/>
      </c>
      <c r="EH79" s="4" t="str">
        <f>IF('Gene Table'!$D79="copy number",H79,"")</f>
        <v/>
      </c>
      <c r="EI79" s="4" t="str">
        <f>IF('Gene Table'!$D79="copy number",I79,"")</f>
        <v/>
      </c>
      <c r="EJ79" s="4" t="str">
        <f>IF('Gene Table'!$D79="copy number",J79,"")</f>
        <v/>
      </c>
      <c r="EK79" s="4" t="str">
        <f>IF('Gene Table'!$D79="copy number",K79,"")</f>
        <v/>
      </c>
      <c r="EL79" s="4" t="str">
        <f>IF('Gene Table'!$D79="copy number",L79,"")</f>
        <v/>
      </c>
      <c r="EM79" s="4" t="str">
        <f>IF('Gene Table'!$D79="copy number",M79,"")</f>
        <v/>
      </c>
      <c r="EN79" s="4" t="str">
        <f>IF('Gene Table'!$D79="copy number",N79,"")</f>
        <v/>
      </c>
      <c r="EO79" s="4" t="str">
        <f>IF('Gene Table'!$D79="copy number",O79,"")</f>
        <v/>
      </c>
      <c r="EQ79" s="4" t="s">
        <v>142</v>
      </c>
      <c r="ER79" s="4" t="str">
        <f>IF('Gene Table'!$D79="copy number",R79,"")</f>
        <v/>
      </c>
      <c r="ES79" s="4" t="str">
        <f>IF('Gene Table'!$D79="copy number",S79,"")</f>
        <v/>
      </c>
      <c r="ET79" s="4" t="str">
        <f>IF('Gene Table'!$D79="copy number",T79,"")</f>
        <v/>
      </c>
      <c r="EU79" s="4" t="str">
        <f>IF('Gene Table'!$D79="copy number",U79,"")</f>
        <v/>
      </c>
      <c r="EV79" s="4" t="str">
        <f>IF('Gene Table'!$D79="copy number",V79,"")</f>
        <v/>
      </c>
      <c r="EW79" s="4" t="str">
        <f>IF('Gene Table'!$D79="copy number",W79,"")</f>
        <v/>
      </c>
      <c r="EX79" s="4" t="str">
        <f>IF('Gene Table'!$D79="copy number",X79,"")</f>
        <v/>
      </c>
      <c r="EY79" s="4" t="str">
        <f>IF('Gene Table'!$D79="copy number",Y79,"")</f>
        <v/>
      </c>
      <c r="EZ79" s="4" t="str">
        <f>IF('Gene Table'!$D79="copy number",Z79,"")</f>
        <v/>
      </c>
      <c r="FA79" s="4" t="str">
        <f>IF('Gene Table'!$D79="copy number",AA79,"")</f>
        <v/>
      </c>
      <c r="FB79" s="4" t="str">
        <f>IF('Gene Table'!$D79="copy number",AB79,"")</f>
        <v/>
      </c>
      <c r="FC79" s="4" t="str">
        <f>IF('Gene Table'!$D79="copy number",AC79,"")</f>
        <v/>
      </c>
      <c r="FE79" s="4" t="s">
        <v>142</v>
      </c>
      <c r="FF79" s="4" t="str">
        <f>IF('Gene Table'!$C79="SMPC",D79,"")</f>
        <v/>
      </c>
      <c r="FG79" s="4" t="str">
        <f>IF('Gene Table'!$C79="SMPC",E79,"")</f>
        <v/>
      </c>
      <c r="FH79" s="4" t="str">
        <f>IF('Gene Table'!$C79="SMPC",F79,"")</f>
        <v/>
      </c>
      <c r="FI79" s="4" t="str">
        <f>IF('Gene Table'!$C79="SMPC",G79,"")</f>
        <v/>
      </c>
      <c r="FJ79" s="4" t="str">
        <f>IF('Gene Table'!$C79="SMPC",H79,"")</f>
        <v/>
      </c>
      <c r="FK79" s="4" t="str">
        <f>IF('Gene Table'!$C79="SMPC",I79,"")</f>
        <v/>
      </c>
      <c r="FL79" s="4" t="str">
        <f>IF('Gene Table'!$C79="SMPC",J79,"")</f>
        <v/>
      </c>
      <c r="FM79" s="4" t="str">
        <f>IF('Gene Table'!$C79="SMPC",K79,"")</f>
        <v/>
      </c>
      <c r="FN79" s="4" t="str">
        <f>IF('Gene Table'!$C79="SMPC",L79,"")</f>
        <v/>
      </c>
      <c r="FO79" s="4" t="str">
        <f>IF('Gene Table'!$C79="SMPC",M79,"")</f>
        <v/>
      </c>
      <c r="FP79" s="4" t="str">
        <f>IF('Gene Table'!$C79="SMPC",N79,"")</f>
        <v/>
      </c>
      <c r="FQ79" s="4" t="str">
        <f>IF('Gene Table'!$C79="SMPC",O79,"")</f>
        <v/>
      </c>
      <c r="FS79" s="4" t="s">
        <v>142</v>
      </c>
      <c r="FT79" s="4" t="str">
        <f>IF('Gene Table'!$C79="SMPC",R79,"")</f>
        <v/>
      </c>
      <c r="FU79" s="4" t="str">
        <f>IF('Gene Table'!$C79="SMPC",S79,"")</f>
        <v/>
      </c>
      <c r="FV79" s="4" t="str">
        <f>IF('Gene Table'!$C79="SMPC",T79,"")</f>
        <v/>
      </c>
      <c r="FW79" s="4" t="str">
        <f>IF('Gene Table'!$C79="SMPC",U79,"")</f>
        <v/>
      </c>
      <c r="FX79" s="4" t="str">
        <f>IF('Gene Table'!$C79="SMPC",V79,"")</f>
        <v/>
      </c>
      <c r="FY79" s="4" t="str">
        <f>IF('Gene Table'!$C79="SMPC",W79,"")</f>
        <v/>
      </c>
      <c r="FZ79" s="4" t="str">
        <f>IF('Gene Table'!$C79="SMPC",X79,"")</f>
        <v/>
      </c>
      <c r="GA79" s="4" t="str">
        <f>IF('Gene Table'!$C79="SMPC",Y79,"")</f>
        <v/>
      </c>
      <c r="GB79" s="4" t="str">
        <f>IF('Gene Table'!$C79="SMPC",Z79,"")</f>
        <v/>
      </c>
      <c r="GC79" s="4" t="str">
        <f>IF('Gene Table'!$C79="SMPC",AA79,"")</f>
        <v/>
      </c>
      <c r="GD79" s="4" t="str">
        <f>IF('Gene Table'!$C79="SMPC",AB79,"")</f>
        <v/>
      </c>
      <c r="GE79" s="4" t="str">
        <f>IF('Gene Table'!$C79="SMPC",AC79,"")</f>
        <v/>
      </c>
    </row>
    <row r="80" spans="1:187" ht="15" customHeight="1" x14ac:dyDescent="0.25">
      <c r="A80" s="4" t="str">
        <f>'Gene Table'!C80&amp;":"&amp;'Gene Table'!D80</f>
        <v>CDH1:c.786_794CACCCAGGA&gt;T</v>
      </c>
      <c r="B80" s="4">
        <f>IF('Gene Table'!$G$5="NO",IF(ISNUMBER(MATCH('Gene Table'!E80,'Array Content'!$M$2:$M$941,0)),VLOOKUP('Gene Table'!E80,'Array Content'!$M$2:$O$941,2,FALSE),35),IF('Gene Table'!$G$5="YES",IF(ISNUMBER(MATCH('Gene Table'!E80,'Array Content'!$M$2:$M$941,0)),VLOOKUP('Gene Table'!E80,'Array Content'!$M$2:$O$941,3,FALSE),35),"OOPS"))</f>
        <v>37</v>
      </c>
      <c r="C80" s="4" t="s">
        <v>145</v>
      </c>
      <c r="D80" s="29">
        <f>IF('Control Sample Data'!D79="","",IF(SUM('Control Sample Data'!D$2:D$97)&gt;10,IF(AND(ISNUMBER('Control Sample Data'!D79),'Control Sample Data'!D79&lt;$B80, 'Control Sample Data'!D79&gt;0),'Control Sample Data'!D79,$B80),""))</f>
        <v>35</v>
      </c>
      <c r="E80" s="29">
        <f>IF('Control Sample Data'!E79="","",IF(SUM('Control Sample Data'!E$2:E$97)&gt;10,IF(AND(ISNUMBER('Control Sample Data'!E79),'Control Sample Data'!E79&lt;$B80, 'Control Sample Data'!E79&gt;0),'Control Sample Data'!E79,$B80),""))</f>
        <v>35</v>
      </c>
      <c r="F80" s="29" t="str">
        <f>IF('Control Sample Data'!F79="","",IF(SUM('Control Sample Data'!F$2:F$97)&gt;10,IF(AND(ISNUMBER('Control Sample Data'!F79),'Control Sample Data'!F79&lt;$B80, 'Control Sample Data'!F79&gt;0),'Control Sample Data'!F79,$B80),""))</f>
        <v/>
      </c>
      <c r="G80" s="29" t="str">
        <f>IF('Control Sample Data'!G79="","",IF(SUM('Control Sample Data'!G$2:G$97)&gt;10,IF(AND(ISNUMBER('Control Sample Data'!G79),'Control Sample Data'!G79&lt;$B80, 'Control Sample Data'!G79&gt;0),'Control Sample Data'!G79,$B80),""))</f>
        <v/>
      </c>
      <c r="H80" s="29" t="str">
        <f>IF('Control Sample Data'!H79="","",IF(SUM('Control Sample Data'!H$2:H$97)&gt;10,IF(AND(ISNUMBER('Control Sample Data'!H79),'Control Sample Data'!H79&lt;$B80, 'Control Sample Data'!H79&gt;0),'Control Sample Data'!H79,$B80),""))</f>
        <v/>
      </c>
      <c r="I80" s="29" t="str">
        <f>IF('Control Sample Data'!I79="","",IF(SUM('Control Sample Data'!I$2:I$97)&gt;10,IF(AND(ISNUMBER('Control Sample Data'!I79),'Control Sample Data'!I79&lt;$B80, 'Control Sample Data'!I79&gt;0),'Control Sample Data'!I79,$B80),""))</f>
        <v/>
      </c>
      <c r="J80" s="29" t="str">
        <f>IF('Control Sample Data'!J79="","",IF(SUM('Control Sample Data'!J$2:J$97)&gt;10,IF(AND(ISNUMBER('Control Sample Data'!J79),'Control Sample Data'!J79&lt;$B80, 'Control Sample Data'!J79&gt;0),'Control Sample Data'!J79,$B80),""))</f>
        <v/>
      </c>
      <c r="K80" s="29" t="str">
        <f>IF('Control Sample Data'!K79="","",IF(SUM('Control Sample Data'!K$2:K$97)&gt;10,IF(AND(ISNUMBER('Control Sample Data'!K79),'Control Sample Data'!K79&lt;$B80, 'Control Sample Data'!K79&gt;0),'Control Sample Data'!K79,$B80),""))</f>
        <v/>
      </c>
      <c r="L80" s="29" t="str">
        <f>IF('Control Sample Data'!L79="","",IF(SUM('Control Sample Data'!L$2:L$97)&gt;10,IF(AND(ISNUMBER('Control Sample Data'!L79),'Control Sample Data'!L79&lt;$B80, 'Control Sample Data'!L79&gt;0),'Control Sample Data'!L79,$B80),""))</f>
        <v/>
      </c>
      <c r="M80" s="29" t="str">
        <f>IF('Control Sample Data'!M79="","",IF(SUM('Control Sample Data'!M$2:M$97)&gt;10,IF(AND(ISNUMBER('Control Sample Data'!M79),'Control Sample Data'!M79&lt;$B80, 'Control Sample Data'!M79&gt;0),'Control Sample Data'!M79,$B80),""))</f>
        <v/>
      </c>
      <c r="N80" s="29" t="str">
        <f>IF('Control Sample Data'!N79="","",IF(SUM('Control Sample Data'!N$2:N$97)&gt;10,IF(AND(ISNUMBER('Control Sample Data'!N79),'Control Sample Data'!N79&lt;$B80, 'Control Sample Data'!N79&gt;0),'Control Sample Data'!N79,$B80),""))</f>
        <v/>
      </c>
      <c r="O80" s="29" t="str">
        <f>IF('Control Sample Data'!O79="","",IF(SUM('Control Sample Data'!O$2:O$97)&gt;10,IF(AND(ISNUMBER('Control Sample Data'!O79),'Control Sample Data'!O79&lt;$B80, 'Control Sample Data'!O79&gt;0),'Control Sample Data'!O79,$B80),""))</f>
        <v/>
      </c>
      <c r="Q80" s="4" t="s">
        <v>145</v>
      </c>
      <c r="R80" s="29">
        <f>IF('Test Sample Data'!D79="","",IF(SUM('Test Sample Data'!D$2:D$97)&gt;10,IF(AND(ISNUMBER('Test Sample Data'!D79),'Test Sample Data'!D79&lt;$B80, 'Test Sample Data'!D79&gt;0),'Test Sample Data'!D79,$B80),""))</f>
        <v>27.409999999999997</v>
      </c>
      <c r="S80" s="29">
        <f>IF('Test Sample Data'!E79="","",IF(SUM('Test Sample Data'!E$2:E$97)&gt;10,IF(AND(ISNUMBER('Test Sample Data'!E79),'Test Sample Data'!E79&lt;$B80, 'Test Sample Data'!E79&gt;0),'Test Sample Data'!E79,$B80),""))</f>
        <v>35</v>
      </c>
      <c r="T80" s="29" t="str">
        <f>IF('Test Sample Data'!F79="","",IF(SUM('Test Sample Data'!F$2:F$97)&gt;10,IF(AND(ISNUMBER('Test Sample Data'!F79),'Test Sample Data'!F79&lt;$B80, 'Test Sample Data'!F79&gt;0),'Test Sample Data'!F79,$B80),""))</f>
        <v/>
      </c>
      <c r="U80" s="29" t="str">
        <f>IF('Test Sample Data'!G79="","",IF(SUM('Test Sample Data'!G$2:G$97)&gt;10,IF(AND(ISNUMBER('Test Sample Data'!G79),'Test Sample Data'!G79&lt;$B80, 'Test Sample Data'!G79&gt;0),'Test Sample Data'!G79,$B80),""))</f>
        <v/>
      </c>
      <c r="V80" s="29" t="str">
        <f>IF('Test Sample Data'!H79="","",IF(SUM('Test Sample Data'!H$2:H$97)&gt;10,IF(AND(ISNUMBER('Test Sample Data'!H79),'Test Sample Data'!H79&lt;$B80, 'Test Sample Data'!H79&gt;0),'Test Sample Data'!H79,$B80),""))</f>
        <v/>
      </c>
      <c r="W80" s="29" t="str">
        <f>IF('Test Sample Data'!I79="","",IF(SUM('Test Sample Data'!I$2:I$97)&gt;10,IF(AND(ISNUMBER('Test Sample Data'!I79),'Test Sample Data'!I79&lt;$B80, 'Test Sample Data'!I79&gt;0),'Test Sample Data'!I79,$B80),""))</f>
        <v/>
      </c>
      <c r="X80" s="29" t="str">
        <f>IF('Test Sample Data'!J79="","",IF(SUM('Test Sample Data'!J$2:J$97)&gt;10,IF(AND(ISNUMBER('Test Sample Data'!J79),'Test Sample Data'!J79&lt;$B80, 'Test Sample Data'!J79&gt;0),'Test Sample Data'!J79,$B80),""))</f>
        <v/>
      </c>
      <c r="Y80" s="29" t="str">
        <f>IF('Test Sample Data'!K79="","",IF(SUM('Test Sample Data'!K$2:K$97)&gt;10,IF(AND(ISNUMBER('Test Sample Data'!K79),'Test Sample Data'!K79&lt;$B80, 'Test Sample Data'!K79&gt;0),'Test Sample Data'!K79,$B80),""))</f>
        <v/>
      </c>
      <c r="Z80" s="29" t="str">
        <f>IF('Test Sample Data'!L79="","",IF(SUM('Test Sample Data'!L$2:L$97)&gt;10,IF(AND(ISNUMBER('Test Sample Data'!L79),'Test Sample Data'!L79&lt;$B80, 'Test Sample Data'!L79&gt;0),'Test Sample Data'!L79,$B80),""))</f>
        <v/>
      </c>
      <c r="AA80" s="29" t="str">
        <f>IF('Test Sample Data'!M79="","",IF(SUM('Test Sample Data'!M$2:M$97)&gt;10,IF(AND(ISNUMBER('Test Sample Data'!M79),'Test Sample Data'!M79&lt;$B80, 'Test Sample Data'!M79&gt;0),'Test Sample Data'!M79,$B80),""))</f>
        <v/>
      </c>
      <c r="AB80" s="29" t="str">
        <f>IF('Test Sample Data'!N79="","",IF(SUM('Test Sample Data'!N$2:N$97)&gt;10,IF(AND(ISNUMBER('Test Sample Data'!N79),'Test Sample Data'!N79&lt;$B80, 'Test Sample Data'!N79&gt;0),'Test Sample Data'!N79,$B80),""))</f>
        <v/>
      </c>
      <c r="AC80" s="29" t="str">
        <f>IF('Test Sample Data'!O79="","",IF(SUM('Test Sample Data'!O$2:O$97)&gt;10,IF(AND(ISNUMBER('Test Sample Data'!O79),'Test Sample Data'!O79&lt;$B80, 'Test Sample Data'!O79&gt;0),'Test Sample Data'!O79,$B80),""))</f>
        <v/>
      </c>
      <c r="AE80" s="4" t="s">
        <v>145</v>
      </c>
      <c r="AF80" s="4">
        <f t="shared" si="67"/>
        <v>9</v>
      </c>
      <c r="AG80" s="4">
        <f t="shared" si="68"/>
        <v>9</v>
      </c>
      <c r="AH80" s="4" t="str">
        <f t="shared" si="69"/>
        <v/>
      </c>
      <c r="AI80" s="4" t="str">
        <f t="shared" si="70"/>
        <v/>
      </c>
      <c r="AJ80" s="4" t="str">
        <f t="shared" si="71"/>
        <v/>
      </c>
      <c r="AK80" s="4" t="str">
        <f t="shared" si="72"/>
        <v/>
      </c>
      <c r="AL80" s="4" t="str">
        <f t="shared" si="73"/>
        <v/>
      </c>
      <c r="AM80" s="4" t="str">
        <f t="shared" si="74"/>
        <v/>
      </c>
      <c r="AN80" s="4" t="str">
        <f t="shared" si="75"/>
        <v/>
      </c>
      <c r="AO80" s="4" t="str">
        <f t="shared" si="76"/>
        <v/>
      </c>
      <c r="AP80" s="4" t="str">
        <f t="shared" si="77"/>
        <v/>
      </c>
      <c r="AQ80" s="4" t="str">
        <f t="shared" si="78"/>
        <v/>
      </c>
      <c r="AR80" s="4">
        <f t="shared" si="79"/>
        <v>0</v>
      </c>
      <c r="AS80" s="4">
        <f t="shared" si="80"/>
        <v>9</v>
      </c>
      <c r="AU80" s="4" t="s">
        <v>145</v>
      </c>
      <c r="AV80" s="4">
        <f t="shared" si="81"/>
        <v>1.6899999999999977</v>
      </c>
      <c r="AW80" s="4">
        <f t="shared" si="82"/>
        <v>9</v>
      </c>
      <c r="AX80" s="4" t="str">
        <f t="shared" si="83"/>
        <v/>
      </c>
      <c r="AY80" s="4" t="str">
        <f t="shared" si="84"/>
        <v/>
      </c>
      <c r="AZ80" s="4" t="str">
        <f t="shared" si="85"/>
        <v/>
      </c>
      <c r="BA80" s="4" t="str">
        <f t="shared" si="86"/>
        <v/>
      </c>
      <c r="BB80" s="4" t="str">
        <f t="shared" si="87"/>
        <v/>
      </c>
      <c r="BC80" s="4" t="str">
        <f t="shared" si="88"/>
        <v/>
      </c>
      <c r="BD80" s="4" t="str">
        <f t="shared" si="89"/>
        <v/>
      </c>
      <c r="BE80" s="4" t="str">
        <f t="shared" si="90"/>
        <v/>
      </c>
      <c r="BF80" s="4" t="str">
        <f t="shared" si="91"/>
        <v/>
      </c>
      <c r="BG80" s="4" t="str">
        <f t="shared" si="92"/>
        <v/>
      </c>
      <c r="BI80" s="4" t="s">
        <v>145</v>
      </c>
      <c r="BJ80" s="4" t="str">
        <f t="shared" si="93"/>
        <v/>
      </c>
      <c r="BK80" s="4">
        <f t="shared" si="94"/>
        <v>9</v>
      </c>
      <c r="BL80" s="4" t="str">
        <f t="shared" si="95"/>
        <v/>
      </c>
      <c r="BM80" s="4" t="str">
        <f t="shared" si="96"/>
        <v/>
      </c>
      <c r="BN80" s="4" t="str">
        <f t="shared" si="97"/>
        <v/>
      </c>
      <c r="BO80" s="4" t="str">
        <f t="shared" si="98"/>
        <v/>
      </c>
      <c r="BP80" s="4" t="str">
        <f t="shared" si="99"/>
        <v/>
      </c>
      <c r="BQ80" s="4" t="str">
        <f t="shared" si="100"/>
        <v/>
      </c>
      <c r="BR80" s="4" t="str">
        <f t="shared" si="101"/>
        <v/>
      </c>
      <c r="BS80" s="4" t="str">
        <f t="shared" si="102"/>
        <v/>
      </c>
      <c r="BT80" s="4" t="str">
        <f t="shared" si="103"/>
        <v/>
      </c>
      <c r="BU80" s="4" t="str">
        <f t="shared" si="104"/>
        <v/>
      </c>
      <c r="BV80" s="4">
        <f t="shared" si="105"/>
        <v>0</v>
      </c>
      <c r="BW80" s="4">
        <f t="shared" si="106"/>
        <v>9</v>
      </c>
      <c r="BY80" s="4" t="s">
        <v>145</v>
      </c>
      <c r="BZ80" s="4">
        <f t="shared" si="107"/>
        <v>-7.3100000000000023</v>
      </c>
      <c r="CA80" s="4">
        <f t="shared" si="108"/>
        <v>0</v>
      </c>
      <c r="CB80" s="4" t="str">
        <f t="shared" si="109"/>
        <v/>
      </c>
      <c r="CC80" s="4" t="str">
        <f t="shared" si="110"/>
        <v/>
      </c>
      <c r="CD80" s="4" t="str">
        <f t="shared" si="111"/>
        <v/>
      </c>
      <c r="CE80" s="4" t="str">
        <f t="shared" si="112"/>
        <v/>
      </c>
      <c r="CF80" s="4" t="str">
        <f t="shared" si="113"/>
        <v/>
      </c>
      <c r="CG80" s="4" t="str">
        <f t="shared" si="114"/>
        <v/>
      </c>
      <c r="CH80" s="4" t="str">
        <f t="shared" si="115"/>
        <v/>
      </c>
      <c r="CI80" s="4" t="str">
        <f t="shared" si="116"/>
        <v/>
      </c>
      <c r="CJ80" s="4" t="str">
        <f t="shared" si="117"/>
        <v/>
      </c>
      <c r="CK80" s="4" t="str">
        <f t="shared" si="118"/>
        <v/>
      </c>
      <c r="CM80" s="4" t="s">
        <v>145</v>
      </c>
      <c r="CN80" s="4" t="str">
        <f>IF(ISNUMBER(BZ80), IF($BV80&gt;VLOOKUP('Gene Table'!$G$2,'Array Content'!$A$2:$B$3,2,FALSE),IF(BZ80&lt;-$BV80,"mutant","WT"),IF(BZ80&lt;-VLOOKUP('Gene Table'!$G$2,'Array Content'!$A$2:$B$3,2,FALSE),"Mutant","WT")),"")</f>
        <v>Mutant</v>
      </c>
      <c r="CO80" s="4" t="str">
        <f>IF(ISNUMBER(CA80), IF($BV80&gt;VLOOKUP('Gene Table'!$G$2,'Array Content'!$A$2:$B$3,2,FALSE),IF(CA80&lt;-$BV80,"mutant","WT"),IF(CA80&lt;-VLOOKUP('Gene Table'!$G$2,'Array Content'!$A$2:$B$3,2,FALSE),"Mutant","WT")),"")</f>
        <v>WT</v>
      </c>
      <c r="CP80" s="4" t="str">
        <f>IF(ISNUMBER(CB80), IF($BV80&gt;VLOOKUP('Gene Table'!$G$2,'Array Content'!$A$2:$B$3,2,FALSE),IF(CB80&lt;-$BV80,"mutant","WT"),IF(CB80&lt;-VLOOKUP('Gene Table'!$G$2,'Array Content'!$A$2:$B$3,2,FALSE),"Mutant","WT")),"")</f>
        <v/>
      </c>
      <c r="CQ80" s="4" t="str">
        <f>IF(ISNUMBER(CC80), IF($BV80&gt;VLOOKUP('Gene Table'!$G$2,'Array Content'!$A$2:$B$3,2,FALSE),IF(CC80&lt;-$BV80,"mutant","WT"),IF(CC80&lt;-VLOOKUP('Gene Table'!$G$2,'Array Content'!$A$2:$B$3,2,FALSE),"Mutant","WT")),"")</f>
        <v/>
      </c>
      <c r="CR80" s="4" t="str">
        <f>IF(ISNUMBER(CD80), IF($BV80&gt;VLOOKUP('Gene Table'!$G$2,'Array Content'!$A$2:$B$3,2,FALSE),IF(CD80&lt;-$BV80,"mutant","WT"),IF(CD80&lt;-VLOOKUP('Gene Table'!$G$2,'Array Content'!$A$2:$B$3,2,FALSE),"Mutant","WT")),"")</f>
        <v/>
      </c>
      <c r="CS80" s="4" t="str">
        <f>IF(ISNUMBER(CE80), IF($BV80&gt;VLOOKUP('Gene Table'!$G$2,'Array Content'!$A$2:$B$3,2,FALSE),IF(CE80&lt;-$BV80,"mutant","WT"),IF(CE80&lt;-VLOOKUP('Gene Table'!$G$2,'Array Content'!$A$2:$B$3,2,FALSE),"Mutant","WT")),"")</f>
        <v/>
      </c>
      <c r="CT80" s="4" t="str">
        <f>IF(ISNUMBER(CF80), IF($BV80&gt;VLOOKUP('Gene Table'!$G$2,'Array Content'!$A$2:$B$3,2,FALSE),IF(CF80&lt;-$BV80,"mutant","WT"),IF(CF80&lt;-VLOOKUP('Gene Table'!$G$2,'Array Content'!$A$2:$B$3,2,FALSE),"Mutant","WT")),"")</f>
        <v/>
      </c>
      <c r="CU80" s="4" t="str">
        <f>IF(ISNUMBER(CG80), IF($BV80&gt;VLOOKUP('Gene Table'!$G$2,'Array Content'!$A$2:$B$3,2,FALSE),IF(CG80&lt;-$BV80,"mutant","WT"),IF(CG80&lt;-VLOOKUP('Gene Table'!$G$2,'Array Content'!$A$2:$B$3,2,FALSE),"Mutant","WT")),"")</f>
        <v/>
      </c>
      <c r="CV80" s="4" t="str">
        <f>IF(ISNUMBER(CH80), IF($BV80&gt;VLOOKUP('Gene Table'!$G$2,'Array Content'!$A$2:$B$3,2,FALSE),IF(CH80&lt;-$BV80,"mutant","WT"),IF(CH80&lt;-VLOOKUP('Gene Table'!$G$2,'Array Content'!$A$2:$B$3,2,FALSE),"Mutant","WT")),"")</f>
        <v/>
      </c>
      <c r="CW80" s="4" t="str">
        <f>IF(ISNUMBER(CI80), IF($BV80&gt;VLOOKUP('Gene Table'!$G$2,'Array Content'!$A$2:$B$3,2,FALSE),IF(CI80&lt;-$BV80,"mutant","WT"),IF(CI80&lt;-VLOOKUP('Gene Table'!$G$2,'Array Content'!$A$2:$B$3,2,FALSE),"Mutant","WT")),"")</f>
        <v/>
      </c>
      <c r="CX80" s="4" t="str">
        <f>IF(ISNUMBER(CJ80), IF($BV80&gt;VLOOKUP('Gene Table'!$G$2,'Array Content'!$A$2:$B$3,2,FALSE),IF(CJ80&lt;-$BV80,"mutant","WT"),IF(CJ80&lt;-VLOOKUP('Gene Table'!$G$2,'Array Content'!$A$2:$B$3,2,FALSE),"Mutant","WT")),"")</f>
        <v/>
      </c>
      <c r="CY80" s="4" t="str">
        <f>IF(ISNUMBER(CK80), IF($BV80&gt;VLOOKUP('Gene Table'!$G$2,'Array Content'!$A$2:$B$3,2,FALSE),IF(CK80&lt;-$BV80,"mutant","WT"),IF(CK80&lt;-VLOOKUP('Gene Table'!$G$2,'Array Content'!$A$2:$B$3,2,FALSE),"Mutant","WT")),"")</f>
        <v/>
      </c>
      <c r="DA80" s="4" t="s">
        <v>145</v>
      </c>
      <c r="DB80" s="4">
        <f t="shared" si="119"/>
        <v>-7.3100000000000023</v>
      </c>
      <c r="DC80" s="4">
        <f t="shared" si="120"/>
        <v>0</v>
      </c>
      <c r="DD80" s="4" t="str">
        <f t="shared" si="121"/>
        <v/>
      </c>
      <c r="DE80" s="4" t="str">
        <f t="shared" si="122"/>
        <v/>
      </c>
      <c r="DF80" s="4" t="str">
        <f t="shared" si="123"/>
        <v/>
      </c>
      <c r="DG80" s="4" t="str">
        <f t="shared" si="124"/>
        <v/>
      </c>
      <c r="DH80" s="4" t="str">
        <f t="shared" si="125"/>
        <v/>
      </c>
      <c r="DI80" s="4" t="str">
        <f t="shared" si="126"/>
        <v/>
      </c>
      <c r="DJ80" s="4" t="str">
        <f t="shared" si="127"/>
        <v/>
      </c>
      <c r="DK80" s="4" t="str">
        <f t="shared" si="128"/>
        <v/>
      </c>
      <c r="DL80" s="4" t="str">
        <f t="shared" si="129"/>
        <v/>
      </c>
      <c r="DM80" s="4" t="str">
        <f t="shared" si="130"/>
        <v/>
      </c>
      <c r="DO80" s="4" t="s">
        <v>145</v>
      </c>
      <c r="DP80" s="4" t="str">
        <f>IF(ISNUMBER(DB80), IF($AR80&gt;VLOOKUP('Gene Table'!$G$2,'Array Content'!$A$2:$B$3,2,FALSE),IF(DB80&lt;-$AR80,"mutant","WT"),IF(DB80&lt;-VLOOKUP('Gene Table'!$G$2,'Array Content'!$A$2:$B$3,2,FALSE),"Mutant","WT")),"")</f>
        <v>Mutant</v>
      </c>
      <c r="DQ80" s="4" t="str">
        <f>IF(ISNUMBER(DC80), IF($AR80&gt;VLOOKUP('Gene Table'!$G$2,'Array Content'!$A$2:$B$3,2,FALSE),IF(DC80&lt;-$AR80,"mutant","WT"),IF(DC80&lt;-VLOOKUP('Gene Table'!$G$2,'Array Content'!$A$2:$B$3,2,FALSE),"Mutant","WT")),"")</f>
        <v>WT</v>
      </c>
      <c r="DR80" s="4" t="str">
        <f>IF(ISNUMBER(DD80), IF($AR80&gt;VLOOKUP('Gene Table'!$G$2,'Array Content'!$A$2:$B$3,2,FALSE),IF(DD80&lt;-$AR80,"mutant","WT"),IF(DD80&lt;-VLOOKUP('Gene Table'!$G$2,'Array Content'!$A$2:$B$3,2,FALSE),"Mutant","WT")),"")</f>
        <v/>
      </c>
      <c r="DS80" s="4" t="str">
        <f>IF(ISNUMBER(DE80), IF($AR80&gt;VLOOKUP('Gene Table'!$G$2,'Array Content'!$A$2:$B$3,2,FALSE),IF(DE80&lt;-$AR80,"mutant","WT"),IF(DE80&lt;-VLOOKUP('Gene Table'!$G$2,'Array Content'!$A$2:$B$3,2,FALSE),"Mutant","WT")),"")</f>
        <v/>
      </c>
      <c r="DT80" s="4" t="str">
        <f>IF(ISNUMBER(DF80), IF($AR80&gt;VLOOKUP('Gene Table'!$G$2,'Array Content'!$A$2:$B$3,2,FALSE),IF(DF80&lt;-$AR80,"mutant","WT"),IF(DF80&lt;-VLOOKUP('Gene Table'!$G$2,'Array Content'!$A$2:$B$3,2,FALSE),"Mutant","WT")),"")</f>
        <v/>
      </c>
      <c r="DU80" s="4" t="str">
        <f>IF(ISNUMBER(DG80), IF($AR80&gt;VLOOKUP('Gene Table'!$G$2,'Array Content'!$A$2:$B$3,2,FALSE),IF(DG80&lt;-$AR80,"mutant","WT"),IF(DG80&lt;-VLOOKUP('Gene Table'!$G$2,'Array Content'!$A$2:$B$3,2,FALSE),"Mutant","WT")),"")</f>
        <v/>
      </c>
      <c r="DV80" s="4" t="str">
        <f>IF(ISNUMBER(DH80), IF($AR80&gt;VLOOKUP('Gene Table'!$G$2,'Array Content'!$A$2:$B$3,2,FALSE),IF(DH80&lt;-$AR80,"mutant","WT"),IF(DH80&lt;-VLOOKUP('Gene Table'!$G$2,'Array Content'!$A$2:$B$3,2,FALSE),"Mutant","WT")),"")</f>
        <v/>
      </c>
      <c r="DW80" s="4" t="str">
        <f>IF(ISNUMBER(DI80), IF($AR80&gt;VLOOKUP('Gene Table'!$G$2,'Array Content'!$A$2:$B$3,2,FALSE),IF(DI80&lt;-$AR80,"mutant","WT"),IF(DI80&lt;-VLOOKUP('Gene Table'!$G$2,'Array Content'!$A$2:$B$3,2,FALSE),"Mutant","WT")),"")</f>
        <v/>
      </c>
      <c r="DX80" s="4" t="str">
        <f>IF(ISNUMBER(DJ80), IF($AR80&gt;VLOOKUP('Gene Table'!$G$2,'Array Content'!$A$2:$B$3,2,FALSE),IF(DJ80&lt;-$AR80,"mutant","WT"),IF(DJ80&lt;-VLOOKUP('Gene Table'!$G$2,'Array Content'!$A$2:$B$3,2,FALSE),"Mutant","WT")),"")</f>
        <v/>
      </c>
      <c r="DY80" s="4" t="str">
        <f>IF(ISNUMBER(DK80), IF($AR80&gt;VLOOKUP('Gene Table'!$G$2,'Array Content'!$A$2:$B$3,2,FALSE),IF(DK80&lt;-$AR80,"mutant","WT"),IF(DK80&lt;-VLOOKUP('Gene Table'!$G$2,'Array Content'!$A$2:$B$3,2,FALSE),"Mutant","WT")),"")</f>
        <v/>
      </c>
      <c r="DZ80" s="4" t="str">
        <f>IF(ISNUMBER(DL80), IF($AR80&gt;VLOOKUP('Gene Table'!$G$2,'Array Content'!$A$2:$B$3,2,FALSE),IF(DL80&lt;-$AR80,"mutant","WT"),IF(DL80&lt;-VLOOKUP('Gene Table'!$G$2,'Array Content'!$A$2:$B$3,2,FALSE),"Mutant","WT")),"")</f>
        <v/>
      </c>
      <c r="EA80" s="4" t="str">
        <f>IF(ISNUMBER(DM80), IF($AR80&gt;VLOOKUP('Gene Table'!$G$2,'Array Content'!$A$2:$B$3,2,FALSE),IF(DM80&lt;-$AR80,"mutant","WT"),IF(DM80&lt;-VLOOKUP('Gene Table'!$G$2,'Array Content'!$A$2:$B$3,2,FALSE),"Mutant","WT")),"")</f>
        <v/>
      </c>
      <c r="EC80" s="4" t="s">
        <v>145</v>
      </c>
      <c r="ED80" s="4" t="str">
        <f>IF('Gene Table'!$D80="copy number",D80,"")</f>
        <v/>
      </c>
      <c r="EE80" s="4" t="str">
        <f>IF('Gene Table'!$D80="copy number",E80,"")</f>
        <v/>
      </c>
      <c r="EF80" s="4" t="str">
        <f>IF('Gene Table'!$D80="copy number",F80,"")</f>
        <v/>
      </c>
      <c r="EG80" s="4" t="str">
        <f>IF('Gene Table'!$D80="copy number",G80,"")</f>
        <v/>
      </c>
      <c r="EH80" s="4" t="str">
        <f>IF('Gene Table'!$D80="copy number",H80,"")</f>
        <v/>
      </c>
      <c r="EI80" s="4" t="str">
        <f>IF('Gene Table'!$D80="copy number",I80,"")</f>
        <v/>
      </c>
      <c r="EJ80" s="4" t="str">
        <f>IF('Gene Table'!$D80="copy number",J80,"")</f>
        <v/>
      </c>
      <c r="EK80" s="4" t="str">
        <f>IF('Gene Table'!$D80="copy number",K80,"")</f>
        <v/>
      </c>
      <c r="EL80" s="4" t="str">
        <f>IF('Gene Table'!$D80="copy number",L80,"")</f>
        <v/>
      </c>
      <c r="EM80" s="4" t="str">
        <f>IF('Gene Table'!$D80="copy number",M80,"")</f>
        <v/>
      </c>
      <c r="EN80" s="4" t="str">
        <f>IF('Gene Table'!$D80="copy number",N80,"")</f>
        <v/>
      </c>
      <c r="EO80" s="4" t="str">
        <f>IF('Gene Table'!$D80="copy number",O80,"")</f>
        <v/>
      </c>
      <c r="EQ80" s="4" t="s">
        <v>145</v>
      </c>
      <c r="ER80" s="4" t="str">
        <f>IF('Gene Table'!$D80="copy number",R80,"")</f>
        <v/>
      </c>
      <c r="ES80" s="4" t="str">
        <f>IF('Gene Table'!$D80="copy number",S80,"")</f>
        <v/>
      </c>
      <c r="ET80" s="4" t="str">
        <f>IF('Gene Table'!$D80="copy number",T80,"")</f>
        <v/>
      </c>
      <c r="EU80" s="4" t="str">
        <f>IF('Gene Table'!$D80="copy number",U80,"")</f>
        <v/>
      </c>
      <c r="EV80" s="4" t="str">
        <f>IF('Gene Table'!$D80="copy number",V80,"")</f>
        <v/>
      </c>
      <c r="EW80" s="4" t="str">
        <f>IF('Gene Table'!$D80="copy number",W80,"")</f>
        <v/>
      </c>
      <c r="EX80" s="4" t="str">
        <f>IF('Gene Table'!$D80="copy number",X80,"")</f>
        <v/>
      </c>
      <c r="EY80" s="4" t="str">
        <f>IF('Gene Table'!$D80="copy number",Y80,"")</f>
        <v/>
      </c>
      <c r="EZ80" s="4" t="str">
        <f>IF('Gene Table'!$D80="copy number",Z80,"")</f>
        <v/>
      </c>
      <c r="FA80" s="4" t="str">
        <f>IF('Gene Table'!$D80="copy number",AA80,"")</f>
        <v/>
      </c>
      <c r="FB80" s="4" t="str">
        <f>IF('Gene Table'!$D80="copy number",AB80,"")</f>
        <v/>
      </c>
      <c r="FC80" s="4" t="str">
        <f>IF('Gene Table'!$D80="copy number",AC80,"")</f>
        <v/>
      </c>
      <c r="FE80" s="4" t="s">
        <v>145</v>
      </c>
      <c r="FF80" s="4" t="str">
        <f>IF('Gene Table'!$C80="SMPC",D80,"")</f>
        <v/>
      </c>
      <c r="FG80" s="4" t="str">
        <f>IF('Gene Table'!$C80="SMPC",E80,"")</f>
        <v/>
      </c>
      <c r="FH80" s="4" t="str">
        <f>IF('Gene Table'!$C80="SMPC",F80,"")</f>
        <v/>
      </c>
      <c r="FI80" s="4" t="str">
        <f>IF('Gene Table'!$C80="SMPC",G80,"")</f>
        <v/>
      </c>
      <c r="FJ80" s="4" t="str">
        <f>IF('Gene Table'!$C80="SMPC",H80,"")</f>
        <v/>
      </c>
      <c r="FK80" s="4" t="str">
        <f>IF('Gene Table'!$C80="SMPC",I80,"")</f>
        <v/>
      </c>
      <c r="FL80" s="4" t="str">
        <f>IF('Gene Table'!$C80="SMPC",J80,"")</f>
        <v/>
      </c>
      <c r="FM80" s="4" t="str">
        <f>IF('Gene Table'!$C80="SMPC",K80,"")</f>
        <v/>
      </c>
      <c r="FN80" s="4" t="str">
        <f>IF('Gene Table'!$C80="SMPC",L80,"")</f>
        <v/>
      </c>
      <c r="FO80" s="4" t="str">
        <f>IF('Gene Table'!$C80="SMPC",M80,"")</f>
        <v/>
      </c>
      <c r="FP80" s="4" t="str">
        <f>IF('Gene Table'!$C80="SMPC",N80,"")</f>
        <v/>
      </c>
      <c r="FQ80" s="4" t="str">
        <f>IF('Gene Table'!$C80="SMPC",O80,"")</f>
        <v/>
      </c>
      <c r="FS80" s="4" t="s">
        <v>145</v>
      </c>
      <c r="FT80" s="4" t="str">
        <f>IF('Gene Table'!$C80="SMPC",R80,"")</f>
        <v/>
      </c>
      <c r="FU80" s="4" t="str">
        <f>IF('Gene Table'!$C80="SMPC",S80,"")</f>
        <v/>
      </c>
      <c r="FV80" s="4" t="str">
        <f>IF('Gene Table'!$C80="SMPC",T80,"")</f>
        <v/>
      </c>
      <c r="FW80" s="4" t="str">
        <f>IF('Gene Table'!$C80="SMPC",U80,"")</f>
        <v/>
      </c>
      <c r="FX80" s="4" t="str">
        <f>IF('Gene Table'!$C80="SMPC",V80,"")</f>
        <v/>
      </c>
      <c r="FY80" s="4" t="str">
        <f>IF('Gene Table'!$C80="SMPC",W80,"")</f>
        <v/>
      </c>
      <c r="FZ80" s="4" t="str">
        <f>IF('Gene Table'!$C80="SMPC",X80,"")</f>
        <v/>
      </c>
      <c r="GA80" s="4" t="str">
        <f>IF('Gene Table'!$C80="SMPC",Y80,"")</f>
        <v/>
      </c>
      <c r="GB80" s="4" t="str">
        <f>IF('Gene Table'!$C80="SMPC",Z80,"")</f>
        <v/>
      </c>
      <c r="GC80" s="4" t="str">
        <f>IF('Gene Table'!$C80="SMPC",AA80,"")</f>
        <v/>
      </c>
      <c r="GD80" s="4" t="str">
        <f>IF('Gene Table'!$C80="SMPC",AB80,"")</f>
        <v/>
      </c>
      <c r="GE80" s="4" t="str">
        <f>IF('Gene Table'!$C80="SMPC",AC80,"")</f>
        <v/>
      </c>
    </row>
    <row r="81" spans="1:187" ht="15" customHeight="1" x14ac:dyDescent="0.25">
      <c r="A81" s="4" t="str">
        <f>'Gene Table'!C81&amp;":"&amp;'Gene Table'!D81</f>
        <v>CDKN2A:c.128G&gt;T</v>
      </c>
      <c r="B81" s="4">
        <f>IF('Gene Table'!$G$5="NO",IF(ISNUMBER(MATCH('Gene Table'!E81,'Array Content'!$M$2:$M$941,0)),VLOOKUP('Gene Table'!E81,'Array Content'!$M$2:$O$941,2,FALSE),35),IF('Gene Table'!$G$5="YES",IF(ISNUMBER(MATCH('Gene Table'!E81,'Array Content'!$M$2:$M$941,0)),VLOOKUP('Gene Table'!E81,'Array Content'!$M$2:$O$941,3,FALSE),35),"OOPS"))</f>
        <v>37</v>
      </c>
      <c r="C81" s="4" t="s">
        <v>148</v>
      </c>
      <c r="D81" s="29">
        <f>IF('Control Sample Data'!D80="","",IF(SUM('Control Sample Data'!D$2:D$97)&gt;10,IF(AND(ISNUMBER('Control Sample Data'!D80),'Control Sample Data'!D80&lt;$B81, 'Control Sample Data'!D80&gt;0),'Control Sample Data'!D80,$B81),""))</f>
        <v>35</v>
      </c>
      <c r="E81" s="29">
        <f>IF('Control Sample Data'!E80="","",IF(SUM('Control Sample Data'!E$2:E$97)&gt;10,IF(AND(ISNUMBER('Control Sample Data'!E80),'Control Sample Data'!E80&lt;$B81, 'Control Sample Data'!E80&gt;0),'Control Sample Data'!E80,$B81),""))</f>
        <v>35</v>
      </c>
      <c r="F81" s="29" t="str">
        <f>IF('Control Sample Data'!F80="","",IF(SUM('Control Sample Data'!F$2:F$97)&gt;10,IF(AND(ISNUMBER('Control Sample Data'!F80),'Control Sample Data'!F80&lt;$B81, 'Control Sample Data'!F80&gt;0),'Control Sample Data'!F80,$B81),""))</f>
        <v/>
      </c>
      <c r="G81" s="29" t="str">
        <f>IF('Control Sample Data'!G80="","",IF(SUM('Control Sample Data'!G$2:G$97)&gt;10,IF(AND(ISNUMBER('Control Sample Data'!G80),'Control Sample Data'!G80&lt;$B81, 'Control Sample Data'!G80&gt;0),'Control Sample Data'!G80,$B81),""))</f>
        <v/>
      </c>
      <c r="H81" s="29" t="str">
        <f>IF('Control Sample Data'!H80="","",IF(SUM('Control Sample Data'!H$2:H$97)&gt;10,IF(AND(ISNUMBER('Control Sample Data'!H80),'Control Sample Data'!H80&lt;$B81, 'Control Sample Data'!H80&gt;0),'Control Sample Data'!H80,$B81),""))</f>
        <v/>
      </c>
      <c r="I81" s="29" t="str">
        <f>IF('Control Sample Data'!I80="","",IF(SUM('Control Sample Data'!I$2:I$97)&gt;10,IF(AND(ISNUMBER('Control Sample Data'!I80),'Control Sample Data'!I80&lt;$B81, 'Control Sample Data'!I80&gt;0),'Control Sample Data'!I80,$B81),""))</f>
        <v/>
      </c>
      <c r="J81" s="29" t="str">
        <f>IF('Control Sample Data'!J80="","",IF(SUM('Control Sample Data'!J$2:J$97)&gt;10,IF(AND(ISNUMBER('Control Sample Data'!J80),'Control Sample Data'!J80&lt;$B81, 'Control Sample Data'!J80&gt;0),'Control Sample Data'!J80,$B81),""))</f>
        <v/>
      </c>
      <c r="K81" s="29" t="str">
        <f>IF('Control Sample Data'!K80="","",IF(SUM('Control Sample Data'!K$2:K$97)&gt;10,IF(AND(ISNUMBER('Control Sample Data'!K80),'Control Sample Data'!K80&lt;$B81, 'Control Sample Data'!K80&gt;0),'Control Sample Data'!K80,$B81),""))</f>
        <v/>
      </c>
      <c r="L81" s="29" t="str">
        <f>IF('Control Sample Data'!L80="","",IF(SUM('Control Sample Data'!L$2:L$97)&gt;10,IF(AND(ISNUMBER('Control Sample Data'!L80),'Control Sample Data'!L80&lt;$B81, 'Control Sample Data'!L80&gt;0),'Control Sample Data'!L80,$B81),""))</f>
        <v/>
      </c>
      <c r="M81" s="29" t="str">
        <f>IF('Control Sample Data'!M80="","",IF(SUM('Control Sample Data'!M$2:M$97)&gt;10,IF(AND(ISNUMBER('Control Sample Data'!M80),'Control Sample Data'!M80&lt;$B81, 'Control Sample Data'!M80&gt;0),'Control Sample Data'!M80,$B81),""))</f>
        <v/>
      </c>
      <c r="N81" s="29" t="str">
        <f>IF('Control Sample Data'!N80="","",IF(SUM('Control Sample Data'!N$2:N$97)&gt;10,IF(AND(ISNUMBER('Control Sample Data'!N80),'Control Sample Data'!N80&lt;$B81, 'Control Sample Data'!N80&gt;0),'Control Sample Data'!N80,$B81),""))</f>
        <v/>
      </c>
      <c r="O81" s="29" t="str">
        <f>IF('Control Sample Data'!O80="","",IF(SUM('Control Sample Data'!O$2:O$97)&gt;10,IF(AND(ISNUMBER('Control Sample Data'!O80),'Control Sample Data'!O80&lt;$B81, 'Control Sample Data'!O80&gt;0),'Control Sample Data'!O80,$B81),""))</f>
        <v/>
      </c>
      <c r="Q81" s="4" t="s">
        <v>148</v>
      </c>
      <c r="R81" s="29">
        <f>IF('Test Sample Data'!D80="","",IF(SUM('Test Sample Data'!D$2:D$97)&gt;10,IF(AND(ISNUMBER('Test Sample Data'!D80),'Test Sample Data'!D80&lt;$B81, 'Test Sample Data'!D80&gt;0),'Test Sample Data'!D80,$B81),""))</f>
        <v>35</v>
      </c>
      <c r="S81" s="29">
        <f>IF('Test Sample Data'!E80="","",IF(SUM('Test Sample Data'!E$2:E$97)&gt;10,IF(AND(ISNUMBER('Test Sample Data'!E80),'Test Sample Data'!E80&lt;$B81, 'Test Sample Data'!E80&gt;0),'Test Sample Data'!E80,$B81),""))</f>
        <v>35</v>
      </c>
      <c r="T81" s="29" t="str">
        <f>IF('Test Sample Data'!F80="","",IF(SUM('Test Sample Data'!F$2:F$97)&gt;10,IF(AND(ISNUMBER('Test Sample Data'!F80),'Test Sample Data'!F80&lt;$B81, 'Test Sample Data'!F80&gt;0),'Test Sample Data'!F80,$B81),""))</f>
        <v/>
      </c>
      <c r="U81" s="29" t="str">
        <f>IF('Test Sample Data'!G80="","",IF(SUM('Test Sample Data'!G$2:G$97)&gt;10,IF(AND(ISNUMBER('Test Sample Data'!G80),'Test Sample Data'!G80&lt;$B81, 'Test Sample Data'!G80&gt;0),'Test Sample Data'!G80,$B81),""))</f>
        <v/>
      </c>
      <c r="V81" s="29" t="str">
        <f>IF('Test Sample Data'!H80="","",IF(SUM('Test Sample Data'!H$2:H$97)&gt;10,IF(AND(ISNUMBER('Test Sample Data'!H80),'Test Sample Data'!H80&lt;$B81, 'Test Sample Data'!H80&gt;0),'Test Sample Data'!H80,$B81),""))</f>
        <v/>
      </c>
      <c r="W81" s="29" t="str">
        <f>IF('Test Sample Data'!I80="","",IF(SUM('Test Sample Data'!I$2:I$97)&gt;10,IF(AND(ISNUMBER('Test Sample Data'!I80),'Test Sample Data'!I80&lt;$B81, 'Test Sample Data'!I80&gt;0),'Test Sample Data'!I80,$B81),""))</f>
        <v/>
      </c>
      <c r="X81" s="29" t="str">
        <f>IF('Test Sample Data'!J80="","",IF(SUM('Test Sample Data'!J$2:J$97)&gt;10,IF(AND(ISNUMBER('Test Sample Data'!J80),'Test Sample Data'!J80&lt;$B81, 'Test Sample Data'!J80&gt;0),'Test Sample Data'!J80,$B81),""))</f>
        <v/>
      </c>
      <c r="Y81" s="29" t="str">
        <f>IF('Test Sample Data'!K80="","",IF(SUM('Test Sample Data'!K$2:K$97)&gt;10,IF(AND(ISNUMBER('Test Sample Data'!K80),'Test Sample Data'!K80&lt;$B81, 'Test Sample Data'!K80&gt;0),'Test Sample Data'!K80,$B81),""))</f>
        <v/>
      </c>
      <c r="Z81" s="29" t="str">
        <f>IF('Test Sample Data'!L80="","",IF(SUM('Test Sample Data'!L$2:L$97)&gt;10,IF(AND(ISNUMBER('Test Sample Data'!L80),'Test Sample Data'!L80&lt;$B81, 'Test Sample Data'!L80&gt;0),'Test Sample Data'!L80,$B81),""))</f>
        <v/>
      </c>
      <c r="AA81" s="29" t="str">
        <f>IF('Test Sample Data'!M80="","",IF(SUM('Test Sample Data'!M$2:M$97)&gt;10,IF(AND(ISNUMBER('Test Sample Data'!M80),'Test Sample Data'!M80&lt;$B81, 'Test Sample Data'!M80&gt;0),'Test Sample Data'!M80,$B81),""))</f>
        <v/>
      </c>
      <c r="AB81" s="29" t="str">
        <f>IF('Test Sample Data'!N80="","",IF(SUM('Test Sample Data'!N$2:N$97)&gt;10,IF(AND(ISNUMBER('Test Sample Data'!N80),'Test Sample Data'!N80&lt;$B81, 'Test Sample Data'!N80&gt;0),'Test Sample Data'!N80,$B81),""))</f>
        <v/>
      </c>
      <c r="AC81" s="29" t="str">
        <f>IF('Test Sample Data'!O80="","",IF(SUM('Test Sample Data'!O$2:O$97)&gt;10,IF(AND(ISNUMBER('Test Sample Data'!O80),'Test Sample Data'!O80&lt;$B81, 'Test Sample Data'!O80&gt;0),'Test Sample Data'!O80,$B81),""))</f>
        <v/>
      </c>
      <c r="AE81" s="4" t="s">
        <v>148</v>
      </c>
      <c r="AF81" s="4">
        <f t="shared" si="67"/>
        <v>9</v>
      </c>
      <c r="AG81" s="4">
        <f t="shared" si="68"/>
        <v>9</v>
      </c>
      <c r="AH81" s="4" t="str">
        <f t="shared" si="69"/>
        <v/>
      </c>
      <c r="AI81" s="4" t="str">
        <f t="shared" si="70"/>
        <v/>
      </c>
      <c r="AJ81" s="4" t="str">
        <f t="shared" si="71"/>
        <v/>
      </c>
      <c r="AK81" s="4" t="str">
        <f t="shared" si="72"/>
        <v/>
      </c>
      <c r="AL81" s="4" t="str">
        <f t="shared" si="73"/>
        <v/>
      </c>
      <c r="AM81" s="4" t="str">
        <f t="shared" si="74"/>
        <v/>
      </c>
      <c r="AN81" s="4" t="str">
        <f t="shared" si="75"/>
        <v/>
      </c>
      <c r="AO81" s="4" t="str">
        <f t="shared" si="76"/>
        <v/>
      </c>
      <c r="AP81" s="4" t="str">
        <f t="shared" si="77"/>
        <v/>
      </c>
      <c r="AQ81" s="4" t="str">
        <f t="shared" si="78"/>
        <v/>
      </c>
      <c r="AR81" s="4">
        <f t="shared" si="79"/>
        <v>0</v>
      </c>
      <c r="AS81" s="4">
        <f t="shared" si="80"/>
        <v>9</v>
      </c>
      <c r="AU81" s="4" t="s">
        <v>148</v>
      </c>
      <c r="AV81" s="4">
        <f t="shared" si="81"/>
        <v>8.14</v>
      </c>
      <c r="AW81" s="4">
        <f t="shared" si="82"/>
        <v>9</v>
      </c>
      <c r="AX81" s="4" t="str">
        <f t="shared" si="83"/>
        <v/>
      </c>
      <c r="AY81" s="4" t="str">
        <f t="shared" si="84"/>
        <v/>
      </c>
      <c r="AZ81" s="4" t="str">
        <f t="shared" si="85"/>
        <v/>
      </c>
      <c r="BA81" s="4" t="str">
        <f t="shared" si="86"/>
        <v/>
      </c>
      <c r="BB81" s="4" t="str">
        <f t="shared" si="87"/>
        <v/>
      </c>
      <c r="BC81" s="4" t="str">
        <f t="shared" si="88"/>
        <v/>
      </c>
      <c r="BD81" s="4" t="str">
        <f t="shared" si="89"/>
        <v/>
      </c>
      <c r="BE81" s="4" t="str">
        <f t="shared" si="90"/>
        <v/>
      </c>
      <c r="BF81" s="4" t="str">
        <f t="shared" si="91"/>
        <v/>
      </c>
      <c r="BG81" s="4" t="str">
        <f t="shared" si="92"/>
        <v/>
      </c>
      <c r="BI81" s="4" t="s">
        <v>148</v>
      </c>
      <c r="BJ81" s="4">
        <f t="shared" si="93"/>
        <v>8.14</v>
      </c>
      <c r="BK81" s="4">
        <f t="shared" si="94"/>
        <v>9</v>
      </c>
      <c r="BL81" s="4" t="str">
        <f t="shared" si="95"/>
        <v/>
      </c>
      <c r="BM81" s="4" t="str">
        <f t="shared" si="96"/>
        <v/>
      </c>
      <c r="BN81" s="4" t="str">
        <f t="shared" si="97"/>
        <v/>
      </c>
      <c r="BO81" s="4" t="str">
        <f t="shared" si="98"/>
        <v/>
      </c>
      <c r="BP81" s="4" t="str">
        <f t="shared" si="99"/>
        <v/>
      </c>
      <c r="BQ81" s="4" t="str">
        <f t="shared" si="100"/>
        <v/>
      </c>
      <c r="BR81" s="4" t="str">
        <f t="shared" si="101"/>
        <v/>
      </c>
      <c r="BS81" s="4" t="str">
        <f t="shared" si="102"/>
        <v/>
      </c>
      <c r="BT81" s="4" t="str">
        <f t="shared" si="103"/>
        <v/>
      </c>
      <c r="BU81" s="4" t="str">
        <f t="shared" si="104"/>
        <v/>
      </c>
      <c r="BV81" s="4">
        <f t="shared" si="105"/>
        <v>1.82</v>
      </c>
      <c r="BW81" s="4">
        <f t="shared" si="106"/>
        <v>8.57</v>
      </c>
      <c r="BY81" s="4" t="s">
        <v>148</v>
      </c>
      <c r="BZ81" s="4">
        <f t="shared" si="107"/>
        <v>-0.42999999999999972</v>
      </c>
      <c r="CA81" s="4">
        <f t="shared" si="108"/>
        <v>0.42999999999999972</v>
      </c>
      <c r="CB81" s="4" t="str">
        <f t="shared" si="109"/>
        <v/>
      </c>
      <c r="CC81" s="4" t="str">
        <f t="shared" si="110"/>
        <v/>
      </c>
      <c r="CD81" s="4" t="str">
        <f t="shared" si="111"/>
        <v/>
      </c>
      <c r="CE81" s="4" t="str">
        <f t="shared" si="112"/>
        <v/>
      </c>
      <c r="CF81" s="4" t="str">
        <f t="shared" si="113"/>
        <v/>
      </c>
      <c r="CG81" s="4" t="str">
        <f t="shared" si="114"/>
        <v/>
      </c>
      <c r="CH81" s="4" t="str">
        <f t="shared" si="115"/>
        <v/>
      </c>
      <c r="CI81" s="4" t="str">
        <f t="shared" si="116"/>
        <v/>
      </c>
      <c r="CJ81" s="4" t="str">
        <f t="shared" si="117"/>
        <v/>
      </c>
      <c r="CK81" s="4" t="str">
        <f t="shared" si="118"/>
        <v/>
      </c>
      <c r="CM81" s="4" t="s">
        <v>148</v>
      </c>
      <c r="CN81" s="4" t="str">
        <f>IF(ISNUMBER(BZ81), IF($BV81&gt;VLOOKUP('Gene Table'!$G$2,'Array Content'!$A$2:$B$3,2,FALSE),IF(BZ81&lt;-$BV81,"mutant","WT"),IF(BZ81&lt;-VLOOKUP('Gene Table'!$G$2,'Array Content'!$A$2:$B$3,2,FALSE),"Mutant","WT")),"")</f>
        <v>WT</v>
      </c>
      <c r="CO81" s="4" t="str">
        <f>IF(ISNUMBER(CA81), IF($BV81&gt;VLOOKUP('Gene Table'!$G$2,'Array Content'!$A$2:$B$3,2,FALSE),IF(CA81&lt;-$BV81,"mutant","WT"),IF(CA81&lt;-VLOOKUP('Gene Table'!$G$2,'Array Content'!$A$2:$B$3,2,FALSE),"Mutant","WT")),"")</f>
        <v>WT</v>
      </c>
      <c r="CP81" s="4" t="str">
        <f>IF(ISNUMBER(CB81), IF($BV81&gt;VLOOKUP('Gene Table'!$G$2,'Array Content'!$A$2:$B$3,2,FALSE),IF(CB81&lt;-$BV81,"mutant","WT"),IF(CB81&lt;-VLOOKUP('Gene Table'!$G$2,'Array Content'!$A$2:$B$3,2,FALSE),"Mutant","WT")),"")</f>
        <v/>
      </c>
      <c r="CQ81" s="4" t="str">
        <f>IF(ISNUMBER(CC81), IF($BV81&gt;VLOOKUP('Gene Table'!$G$2,'Array Content'!$A$2:$B$3,2,FALSE),IF(CC81&lt;-$BV81,"mutant","WT"),IF(CC81&lt;-VLOOKUP('Gene Table'!$G$2,'Array Content'!$A$2:$B$3,2,FALSE),"Mutant","WT")),"")</f>
        <v/>
      </c>
      <c r="CR81" s="4" t="str">
        <f>IF(ISNUMBER(CD81), IF($BV81&gt;VLOOKUP('Gene Table'!$G$2,'Array Content'!$A$2:$B$3,2,FALSE),IF(CD81&lt;-$BV81,"mutant","WT"),IF(CD81&lt;-VLOOKUP('Gene Table'!$G$2,'Array Content'!$A$2:$B$3,2,FALSE),"Mutant","WT")),"")</f>
        <v/>
      </c>
      <c r="CS81" s="4" t="str">
        <f>IF(ISNUMBER(CE81), IF($BV81&gt;VLOOKUP('Gene Table'!$G$2,'Array Content'!$A$2:$B$3,2,FALSE),IF(CE81&lt;-$BV81,"mutant","WT"),IF(CE81&lt;-VLOOKUP('Gene Table'!$G$2,'Array Content'!$A$2:$B$3,2,FALSE),"Mutant","WT")),"")</f>
        <v/>
      </c>
      <c r="CT81" s="4" t="str">
        <f>IF(ISNUMBER(CF81), IF($BV81&gt;VLOOKUP('Gene Table'!$G$2,'Array Content'!$A$2:$B$3,2,FALSE),IF(CF81&lt;-$BV81,"mutant","WT"),IF(CF81&lt;-VLOOKUP('Gene Table'!$G$2,'Array Content'!$A$2:$B$3,2,FALSE),"Mutant","WT")),"")</f>
        <v/>
      </c>
      <c r="CU81" s="4" t="str">
        <f>IF(ISNUMBER(CG81), IF($BV81&gt;VLOOKUP('Gene Table'!$G$2,'Array Content'!$A$2:$B$3,2,FALSE),IF(CG81&lt;-$BV81,"mutant","WT"),IF(CG81&lt;-VLOOKUP('Gene Table'!$G$2,'Array Content'!$A$2:$B$3,2,FALSE),"Mutant","WT")),"")</f>
        <v/>
      </c>
      <c r="CV81" s="4" t="str">
        <f>IF(ISNUMBER(CH81), IF($BV81&gt;VLOOKUP('Gene Table'!$G$2,'Array Content'!$A$2:$B$3,2,FALSE),IF(CH81&lt;-$BV81,"mutant","WT"),IF(CH81&lt;-VLOOKUP('Gene Table'!$G$2,'Array Content'!$A$2:$B$3,2,FALSE),"Mutant","WT")),"")</f>
        <v/>
      </c>
      <c r="CW81" s="4" t="str">
        <f>IF(ISNUMBER(CI81), IF($BV81&gt;VLOOKUP('Gene Table'!$G$2,'Array Content'!$A$2:$B$3,2,FALSE),IF(CI81&lt;-$BV81,"mutant","WT"),IF(CI81&lt;-VLOOKUP('Gene Table'!$G$2,'Array Content'!$A$2:$B$3,2,FALSE),"Mutant","WT")),"")</f>
        <v/>
      </c>
      <c r="CX81" s="4" t="str">
        <f>IF(ISNUMBER(CJ81), IF($BV81&gt;VLOOKUP('Gene Table'!$G$2,'Array Content'!$A$2:$B$3,2,FALSE),IF(CJ81&lt;-$BV81,"mutant","WT"),IF(CJ81&lt;-VLOOKUP('Gene Table'!$G$2,'Array Content'!$A$2:$B$3,2,FALSE),"Mutant","WT")),"")</f>
        <v/>
      </c>
      <c r="CY81" s="4" t="str">
        <f>IF(ISNUMBER(CK81), IF($BV81&gt;VLOOKUP('Gene Table'!$G$2,'Array Content'!$A$2:$B$3,2,FALSE),IF(CK81&lt;-$BV81,"mutant","WT"),IF(CK81&lt;-VLOOKUP('Gene Table'!$G$2,'Array Content'!$A$2:$B$3,2,FALSE),"Mutant","WT")),"")</f>
        <v/>
      </c>
      <c r="DA81" s="4" t="s">
        <v>148</v>
      </c>
      <c r="DB81" s="4">
        <f t="shared" si="119"/>
        <v>-0.85999999999999943</v>
      </c>
      <c r="DC81" s="4">
        <f t="shared" si="120"/>
        <v>0</v>
      </c>
      <c r="DD81" s="4" t="str">
        <f t="shared" si="121"/>
        <v/>
      </c>
      <c r="DE81" s="4" t="str">
        <f t="shared" si="122"/>
        <v/>
      </c>
      <c r="DF81" s="4" t="str">
        <f t="shared" si="123"/>
        <v/>
      </c>
      <c r="DG81" s="4" t="str">
        <f t="shared" si="124"/>
        <v/>
      </c>
      <c r="DH81" s="4" t="str">
        <f t="shared" si="125"/>
        <v/>
      </c>
      <c r="DI81" s="4" t="str">
        <f t="shared" si="126"/>
        <v/>
      </c>
      <c r="DJ81" s="4" t="str">
        <f t="shared" si="127"/>
        <v/>
      </c>
      <c r="DK81" s="4" t="str">
        <f t="shared" si="128"/>
        <v/>
      </c>
      <c r="DL81" s="4" t="str">
        <f t="shared" si="129"/>
        <v/>
      </c>
      <c r="DM81" s="4" t="str">
        <f t="shared" si="130"/>
        <v/>
      </c>
      <c r="DO81" s="4" t="s">
        <v>148</v>
      </c>
      <c r="DP81" s="4" t="str">
        <f>IF(ISNUMBER(DB81), IF($AR81&gt;VLOOKUP('Gene Table'!$G$2,'Array Content'!$A$2:$B$3,2,FALSE),IF(DB81&lt;-$AR81,"mutant","WT"),IF(DB81&lt;-VLOOKUP('Gene Table'!$G$2,'Array Content'!$A$2:$B$3,2,FALSE),"Mutant","WT")),"")</f>
        <v>WT</v>
      </c>
      <c r="DQ81" s="4" t="str">
        <f>IF(ISNUMBER(DC81), IF($AR81&gt;VLOOKUP('Gene Table'!$G$2,'Array Content'!$A$2:$B$3,2,FALSE),IF(DC81&lt;-$AR81,"mutant","WT"),IF(DC81&lt;-VLOOKUP('Gene Table'!$G$2,'Array Content'!$A$2:$B$3,2,FALSE),"Mutant","WT")),"")</f>
        <v>WT</v>
      </c>
      <c r="DR81" s="4" t="str">
        <f>IF(ISNUMBER(DD81), IF($AR81&gt;VLOOKUP('Gene Table'!$G$2,'Array Content'!$A$2:$B$3,2,FALSE),IF(DD81&lt;-$AR81,"mutant","WT"),IF(DD81&lt;-VLOOKUP('Gene Table'!$G$2,'Array Content'!$A$2:$B$3,2,FALSE),"Mutant","WT")),"")</f>
        <v/>
      </c>
      <c r="DS81" s="4" t="str">
        <f>IF(ISNUMBER(DE81), IF($AR81&gt;VLOOKUP('Gene Table'!$G$2,'Array Content'!$A$2:$B$3,2,FALSE),IF(DE81&lt;-$AR81,"mutant","WT"),IF(DE81&lt;-VLOOKUP('Gene Table'!$G$2,'Array Content'!$A$2:$B$3,2,FALSE),"Mutant","WT")),"")</f>
        <v/>
      </c>
      <c r="DT81" s="4" t="str">
        <f>IF(ISNUMBER(DF81), IF($AR81&gt;VLOOKUP('Gene Table'!$G$2,'Array Content'!$A$2:$B$3,2,FALSE),IF(DF81&lt;-$AR81,"mutant","WT"),IF(DF81&lt;-VLOOKUP('Gene Table'!$G$2,'Array Content'!$A$2:$B$3,2,FALSE),"Mutant","WT")),"")</f>
        <v/>
      </c>
      <c r="DU81" s="4" t="str">
        <f>IF(ISNUMBER(DG81), IF($AR81&gt;VLOOKUP('Gene Table'!$G$2,'Array Content'!$A$2:$B$3,2,FALSE),IF(DG81&lt;-$AR81,"mutant","WT"),IF(DG81&lt;-VLOOKUP('Gene Table'!$G$2,'Array Content'!$A$2:$B$3,2,FALSE),"Mutant","WT")),"")</f>
        <v/>
      </c>
      <c r="DV81" s="4" t="str">
        <f>IF(ISNUMBER(DH81), IF($AR81&gt;VLOOKUP('Gene Table'!$G$2,'Array Content'!$A$2:$B$3,2,FALSE),IF(DH81&lt;-$AR81,"mutant","WT"),IF(DH81&lt;-VLOOKUP('Gene Table'!$G$2,'Array Content'!$A$2:$B$3,2,FALSE),"Mutant","WT")),"")</f>
        <v/>
      </c>
      <c r="DW81" s="4" t="str">
        <f>IF(ISNUMBER(DI81), IF($AR81&gt;VLOOKUP('Gene Table'!$G$2,'Array Content'!$A$2:$B$3,2,FALSE),IF(DI81&lt;-$AR81,"mutant","WT"),IF(DI81&lt;-VLOOKUP('Gene Table'!$G$2,'Array Content'!$A$2:$B$3,2,FALSE),"Mutant","WT")),"")</f>
        <v/>
      </c>
      <c r="DX81" s="4" t="str">
        <f>IF(ISNUMBER(DJ81), IF($AR81&gt;VLOOKUP('Gene Table'!$G$2,'Array Content'!$A$2:$B$3,2,FALSE),IF(DJ81&lt;-$AR81,"mutant","WT"),IF(DJ81&lt;-VLOOKUP('Gene Table'!$G$2,'Array Content'!$A$2:$B$3,2,FALSE),"Mutant","WT")),"")</f>
        <v/>
      </c>
      <c r="DY81" s="4" t="str">
        <f>IF(ISNUMBER(DK81), IF($AR81&gt;VLOOKUP('Gene Table'!$G$2,'Array Content'!$A$2:$B$3,2,FALSE),IF(DK81&lt;-$AR81,"mutant","WT"),IF(DK81&lt;-VLOOKUP('Gene Table'!$G$2,'Array Content'!$A$2:$B$3,2,FALSE),"Mutant","WT")),"")</f>
        <v/>
      </c>
      <c r="DZ81" s="4" t="str">
        <f>IF(ISNUMBER(DL81), IF($AR81&gt;VLOOKUP('Gene Table'!$G$2,'Array Content'!$A$2:$B$3,2,FALSE),IF(DL81&lt;-$AR81,"mutant","WT"),IF(DL81&lt;-VLOOKUP('Gene Table'!$G$2,'Array Content'!$A$2:$B$3,2,FALSE),"Mutant","WT")),"")</f>
        <v/>
      </c>
      <c r="EA81" s="4" t="str">
        <f>IF(ISNUMBER(DM81), IF($AR81&gt;VLOOKUP('Gene Table'!$G$2,'Array Content'!$A$2:$B$3,2,FALSE),IF(DM81&lt;-$AR81,"mutant","WT"),IF(DM81&lt;-VLOOKUP('Gene Table'!$G$2,'Array Content'!$A$2:$B$3,2,FALSE),"Mutant","WT")),"")</f>
        <v/>
      </c>
      <c r="EC81" s="4" t="s">
        <v>148</v>
      </c>
      <c r="ED81" s="4" t="str">
        <f>IF('Gene Table'!$D81="copy number",D81,"")</f>
        <v/>
      </c>
      <c r="EE81" s="4" t="str">
        <f>IF('Gene Table'!$D81="copy number",E81,"")</f>
        <v/>
      </c>
      <c r="EF81" s="4" t="str">
        <f>IF('Gene Table'!$D81="copy number",F81,"")</f>
        <v/>
      </c>
      <c r="EG81" s="4" t="str">
        <f>IF('Gene Table'!$D81="copy number",G81,"")</f>
        <v/>
      </c>
      <c r="EH81" s="4" t="str">
        <f>IF('Gene Table'!$D81="copy number",H81,"")</f>
        <v/>
      </c>
      <c r="EI81" s="4" t="str">
        <f>IF('Gene Table'!$D81="copy number",I81,"")</f>
        <v/>
      </c>
      <c r="EJ81" s="4" t="str">
        <f>IF('Gene Table'!$D81="copy number",J81,"")</f>
        <v/>
      </c>
      <c r="EK81" s="4" t="str">
        <f>IF('Gene Table'!$D81="copy number",K81,"")</f>
        <v/>
      </c>
      <c r="EL81" s="4" t="str">
        <f>IF('Gene Table'!$D81="copy number",L81,"")</f>
        <v/>
      </c>
      <c r="EM81" s="4" t="str">
        <f>IF('Gene Table'!$D81="copy number",M81,"")</f>
        <v/>
      </c>
      <c r="EN81" s="4" t="str">
        <f>IF('Gene Table'!$D81="copy number",N81,"")</f>
        <v/>
      </c>
      <c r="EO81" s="4" t="str">
        <f>IF('Gene Table'!$D81="copy number",O81,"")</f>
        <v/>
      </c>
      <c r="EQ81" s="4" t="s">
        <v>148</v>
      </c>
      <c r="ER81" s="4" t="str">
        <f>IF('Gene Table'!$D81="copy number",R81,"")</f>
        <v/>
      </c>
      <c r="ES81" s="4" t="str">
        <f>IF('Gene Table'!$D81="copy number",S81,"")</f>
        <v/>
      </c>
      <c r="ET81" s="4" t="str">
        <f>IF('Gene Table'!$D81="copy number",T81,"")</f>
        <v/>
      </c>
      <c r="EU81" s="4" t="str">
        <f>IF('Gene Table'!$D81="copy number",U81,"")</f>
        <v/>
      </c>
      <c r="EV81" s="4" t="str">
        <f>IF('Gene Table'!$D81="copy number",V81,"")</f>
        <v/>
      </c>
      <c r="EW81" s="4" t="str">
        <f>IF('Gene Table'!$D81="copy number",W81,"")</f>
        <v/>
      </c>
      <c r="EX81" s="4" t="str">
        <f>IF('Gene Table'!$D81="copy number",X81,"")</f>
        <v/>
      </c>
      <c r="EY81" s="4" t="str">
        <f>IF('Gene Table'!$D81="copy number",Y81,"")</f>
        <v/>
      </c>
      <c r="EZ81" s="4" t="str">
        <f>IF('Gene Table'!$D81="copy number",Z81,"")</f>
        <v/>
      </c>
      <c r="FA81" s="4" t="str">
        <f>IF('Gene Table'!$D81="copy number",AA81,"")</f>
        <v/>
      </c>
      <c r="FB81" s="4" t="str">
        <f>IF('Gene Table'!$D81="copy number",AB81,"")</f>
        <v/>
      </c>
      <c r="FC81" s="4" t="str">
        <f>IF('Gene Table'!$D81="copy number",AC81,"")</f>
        <v/>
      </c>
      <c r="FE81" s="4" t="s">
        <v>148</v>
      </c>
      <c r="FF81" s="4" t="str">
        <f>IF('Gene Table'!$C81="SMPC",D81,"")</f>
        <v/>
      </c>
      <c r="FG81" s="4" t="str">
        <f>IF('Gene Table'!$C81="SMPC",E81,"")</f>
        <v/>
      </c>
      <c r="FH81" s="4" t="str">
        <f>IF('Gene Table'!$C81="SMPC",F81,"")</f>
        <v/>
      </c>
      <c r="FI81" s="4" t="str">
        <f>IF('Gene Table'!$C81="SMPC",G81,"")</f>
        <v/>
      </c>
      <c r="FJ81" s="4" t="str">
        <f>IF('Gene Table'!$C81="SMPC",H81,"")</f>
        <v/>
      </c>
      <c r="FK81" s="4" t="str">
        <f>IF('Gene Table'!$C81="SMPC",I81,"")</f>
        <v/>
      </c>
      <c r="FL81" s="4" t="str">
        <f>IF('Gene Table'!$C81="SMPC",J81,"")</f>
        <v/>
      </c>
      <c r="FM81" s="4" t="str">
        <f>IF('Gene Table'!$C81="SMPC",K81,"")</f>
        <v/>
      </c>
      <c r="FN81" s="4" t="str">
        <f>IF('Gene Table'!$C81="SMPC",L81,"")</f>
        <v/>
      </c>
      <c r="FO81" s="4" t="str">
        <f>IF('Gene Table'!$C81="SMPC",M81,"")</f>
        <v/>
      </c>
      <c r="FP81" s="4" t="str">
        <f>IF('Gene Table'!$C81="SMPC",N81,"")</f>
        <v/>
      </c>
      <c r="FQ81" s="4" t="str">
        <f>IF('Gene Table'!$C81="SMPC",O81,"")</f>
        <v/>
      </c>
      <c r="FS81" s="4" t="s">
        <v>148</v>
      </c>
      <c r="FT81" s="4" t="str">
        <f>IF('Gene Table'!$C81="SMPC",R81,"")</f>
        <v/>
      </c>
      <c r="FU81" s="4" t="str">
        <f>IF('Gene Table'!$C81="SMPC",S81,"")</f>
        <v/>
      </c>
      <c r="FV81" s="4" t="str">
        <f>IF('Gene Table'!$C81="SMPC",T81,"")</f>
        <v/>
      </c>
      <c r="FW81" s="4" t="str">
        <f>IF('Gene Table'!$C81="SMPC",U81,"")</f>
        <v/>
      </c>
      <c r="FX81" s="4" t="str">
        <f>IF('Gene Table'!$C81="SMPC",V81,"")</f>
        <v/>
      </c>
      <c r="FY81" s="4" t="str">
        <f>IF('Gene Table'!$C81="SMPC",W81,"")</f>
        <v/>
      </c>
      <c r="FZ81" s="4" t="str">
        <f>IF('Gene Table'!$C81="SMPC",X81,"")</f>
        <v/>
      </c>
      <c r="GA81" s="4" t="str">
        <f>IF('Gene Table'!$C81="SMPC",Y81,"")</f>
        <v/>
      </c>
      <c r="GB81" s="4" t="str">
        <f>IF('Gene Table'!$C81="SMPC",Z81,"")</f>
        <v/>
      </c>
      <c r="GC81" s="4" t="str">
        <f>IF('Gene Table'!$C81="SMPC",AA81,"")</f>
        <v/>
      </c>
      <c r="GD81" s="4" t="str">
        <f>IF('Gene Table'!$C81="SMPC",AB81,"")</f>
        <v/>
      </c>
      <c r="GE81" s="4" t="str">
        <f>IF('Gene Table'!$C81="SMPC",AC81,"")</f>
        <v/>
      </c>
    </row>
    <row r="82" spans="1:187" ht="15" customHeight="1" x14ac:dyDescent="0.25">
      <c r="A82" s="4" t="str">
        <f>'Gene Table'!C82&amp;":"&amp;'Gene Table'!D82</f>
        <v>CDKN2A:c.143C&gt;T</v>
      </c>
      <c r="B82" s="4">
        <f>IF('Gene Table'!$G$5="NO",IF(ISNUMBER(MATCH('Gene Table'!E82,'Array Content'!$M$2:$M$941,0)),VLOOKUP('Gene Table'!E82,'Array Content'!$M$2:$O$941,2,FALSE),35),IF('Gene Table'!$G$5="YES",IF(ISNUMBER(MATCH('Gene Table'!E82,'Array Content'!$M$2:$M$941,0)),VLOOKUP('Gene Table'!E82,'Array Content'!$M$2:$O$941,3,FALSE),35),"OOPS"))</f>
        <v>37</v>
      </c>
      <c r="C82" s="4" t="s">
        <v>151</v>
      </c>
      <c r="D82" s="29">
        <f>IF('Control Sample Data'!D81="","",IF(SUM('Control Sample Data'!D$2:D$97)&gt;10,IF(AND(ISNUMBER('Control Sample Data'!D81),'Control Sample Data'!D81&lt;$B82, 'Control Sample Data'!D81&gt;0),'Control Sample Data'!D81,$B82),""))</f>
        <v>35</v>
      </c>
      <c r="E82" s="29">
        <f>IF('Control Sample Data'!E81="","",IF(SUM('Control Sample Data'!E$2:E$97)&gt;10,IF(AND(ISNUMBER('Control Sample Data'!E81),'Control Sample Data'!E81&lt;$B82, 'Control Sample Data'!E81&gt;0),'Control Sample Data'!E81,$B82),""))</f>
        <v>35</v>
      </c>
      <c r="F82" s="29" t="str">
        <f>IF('Control Sample Data'!F81="","",IF(SUM('Control Sample Data'!F$2:F$97)&gt;10,IF(AND(ISNUMBER('Control Sample Data'!F81),'Control Sample Data'!F81&lt;$B82, 'Control Sample Data'!F81&gt;0),'Control Sample Data'!F81,$B82),""))</f>
        <v/>
      </c>
      <c r="G82" s="29" t="str">
        <f>IF('Control Sample Data'!G81="","",IF(SUM('Control Sample Data'!G$2:G$97)&gt;10,IF(AND(ISNUMBER('Control Sample Data'!G81),'Control Sample Data'!G81&lt;$B82, 'Control Sample Data'!G81&gt;0),'Control Sample Data'!G81,$B82),""))</f>
        <v/>
      </c>
      <c r="H82" s="29" t="str">
        <f>IF('Control Sample Data'!H81="","",IF(SUM('Control Sample Data'!H$2:H$97)&gt;10,IF(AND(ISNUMBER('Control Sample Data'!H81),'Control Sample Data'!H81&lt;$B82, 'Control Sample Data'!H81&gt;0),'Control Sample Data'!H81,$B82),""))</f>
        <v/>
      </c>
      <c r="I82" s="29" t="str">
        <f>IF('Control Sample Data'!I81="","",IF(SUM('Control Sample Data'!I$2:I$97)&gt;10,IF(AND(ISNUMBER('Control Sample Data'!I81),'Control Sample Data'!I81&lt;$B82, 'Control Sample Data'!I81&gt;0),'Control Sample Data'!I81,$B82),""))</f>
        <v/>
      </c>
      <c r="J82" s="29" t="str">
        <f>IF('Control Sample Data'!J81="","",IF(SUM('Control Sample Data'!J$2:J$97)&gt;10,IF(AND(ISNUMBER('Control Sample Data'!J81),'Control Sample Data'!J81&lt;$B82, 'Control Sample Data'!J81&gt;0),'Control Sample Data'!J81,$B82),""))</f>
        <v/>
      </c>
      <c r="K82" s="29" t="str">
        <f>IF('Control Sample Data'!K81="","",IF(SUM('Control Sample Data'!K$2:K$97)&gt;10,IF(AND(ISNUMBER('Control Sample Data'!K81),'Control Sample Data'!K81&lt;$B82, 'Control Sample Data'!K81&gt;0),'Control Sample Data'!K81,$B82),""))</f>
        <v/>
      </c>
      <c r="L82" s="29" t="str">
        <f>IF('Control Sample Data'!L81="","",IF(SUM('Control Sample Data'!L$2:L$97)&gt;10,IF(AND(ISNUMBER('Control Sample Data'!L81),'Control Sample Data'!L81&lt;$B82, 'Control Sample Data'!L81&gt;0),'Control Sample Data'!L81,$B82),""))</f>
        <v/>
      </c>
      <c r="M82" s="29" t="str">
        <f>IF('Control Sample Data'!M81="","",IF(SUM('Control Sample Data'!M$2:M$97)&gt;10,IF(AND(ISNUMBER('Control Sample Data'!M81),'Control Sample Data'!M81&lt;$B82, 'Control Sample Data'!M81&gt;0),'Control Sample Data'!M81,$B82),""))</f>
        <v/>
      </c>
      <c r="N82" s="29" t="str">
        <f>IF('Control Sample Data'!N81="","",IF(SUM('Control Sample Data'!N$2:N$97)&gt;10,IF(AND(ISNUMBER('Control Sample Data'!N81),'Control Sample Data'!N81&lt;$B82, 'Control Sample Data'!N81&gt;0),'Control Sample Data'!N81,$B82),""))</f>
        <v/>
      </c>
      <c r="O82" s="29" t="str">
        <f>IF('Control Sample Data'!O81="","",IF(SUM('Control Sample Data'!O$2:O$97)&gt;10,IF(AND(ISNUMBER('Control Sample Data'!O81),'Control Sample Data'!O81&lt;$B82, 'Control Sample Data'!O81&gt;0),'Control Sample Data'!O81,$B82),""))</f>
        <v/>
      </c>
      <c r="Q82" s="4" t="s">
        <v>151</v>
      </c>
      <c r="R82" s="29">
        <f>IF('Test Sample Data'!D81="","",IF(SUM('Test Sample Data'!D$2:D$97)&gt;10,IF(AND(ISNUMBER('Test Sample Data'!D81),'Test Sample Data'!D81&lt;$B82, 'Test Sample Data'!D81&gt;0),'Test Sample Data'!D81,$B82),""))</f>
        <v>35</v>
      </c>
      <c r="S82" s="29">
        <f>IF('Test Sample Data'!E81="","",IF(SUM('Test Sample Data'!E$2:E$97)&gt;10,IF(AND(ISNUMBER('Test Sample Data'!E81),'Test Sample Data'!E81&lt;$B82, 'Test Sample Data'!E81&gt;0),'Test Sample Data'!E81,$B82),""))</f>
        <v>35</v>
      </c>
      <c r="T82" s="29" t="str">
        <f>IF('Test Sample Data'!F81="","",IF(SUM('Test Sample Data'!F$2:F$97)&gt;10,IF(AND(ISNUMBER('Test Sample Data'!F81),'Test Sample Data'!F81&lt;$B82, 'Test Sample Data'!F81&gt;0),'Test Sample Data'!F81,$B82),""))</f>
        <v/>
      </c>
      <c r="U82" s="29" t="str">
        <f>IF('Test Sample Data'!G81="","",IF(SUM('Test Sample Data'!G$2:G$97)&gt;10,IF(AND(ISNUMBER('Test Sample Data'!G81),'Test Sample Data'!G81&lt;$B82, 'Test Sample Data'!G81&gt;0),'Test Sample Data'!G81,$B82),""))</f>
        <v/>
      </c>
      <c r="V82" s="29" t="str">
        <f>IF('Test Sample Data'!H81="","",IF(SUM('Test Sample Data'!H$2:H$97)&gt;10,IF(AND(ISNUMBER('Test Sample Data'!H81),'Test Sample Data'!H81&lt;$B82, 'Test Sample Data'!H81&gt;0),'Test Sample Data'!H81,$B82),""))</f>
        <v/>
      </c>
      <c r="W82" s="29" t="str">
        <f>IF('Test Sample Data'!I81="","",IF(SUM('Test Sample Data'!I$2:I$97)&gt;10,IF(AND(ISNUMBER('Test Sample Data'!I81),'Test Sample Data'!I81&lt;$B82, 'Test Sample Data'!I81&gt;0),'Test Sample Data'!I81,$B82),""))</f>
        <v/>
      </c>
      <c r="X82" s="29" t="str">
        <f>IF('Test Sample Data'!J81="","",IF(SUM('Test Sample Data'!J$2:J$97)&gt;10,IF(AND(ISNUMBER('Test Sample Data'!J81),'Test Sample Data'!J81&lt;$B82, 'Test Sample Data'!J81&gt;0),'Test Sample Data'!J81,$B82),""))</f>
        <v/>
      </c>
      <c r="Y82" s="29" t="str">
        <f>IF('Test Sample Data'!K81="","",IF(SUM('Test Sample Data'!K$2:K$97)&gt;10,IF(AND(ISNUMBER('Test Sample Data'!K81),'Test Sample Data'!K81&lt;$B82, 'Test Sample Data'!K81&gt;0),'Test Sample Data'!K81,$B82),""))</f>
        <v/>
      </c>
      <c r="Z82" s="29" t="str">
        <f>IF('Test Sample Data'!L81="","",IF(SUM('Test Sample Data'!L$2:L$97)&gt;10,IF(AND(ISNUMBER('Test Sample Data'!L81),'Test Sample Data'!L81&lt;$B82, 'Test Sample Data'!L81&gt;0),'Test Sample Data'!L81,$B82),""))</f>
        <v/>
      </c>
      <c r="AA82" s="29" t="str">
        <f>IF('Test Sample Data'!M81="","",IF(SUM('Test Sample Data'!M$2:M$97)&gt;10,IF(AND(ISNUMBER('Test Sample Data'!M81),'Test Sample Data'!M81&lt;$B82, 'Test Sample Data'!M81&gt;0),'Test Sample Data'!M81,$B82),""))</f>
        <v/>
      </c>
      <c r="AB82" s="29" t="str">
        <f>IF('Test Sample Data'!N81="","",IF(SUM('Test Sample Data'!N$2:N$97)&gt;10,IF(AND(ISNUMBER('Test Sample Data'!N81),'Test Sample Data'!N81&lt;$B82, 'Test Sample Data'!N81&gt;0),'Test Sample Data'!N81,$B82),""))</f>
        <v/>
      </c>
      <c r="AC82" s="29" t="str">
        <f>IF('Test Sample Data'!O81="","",IF(SUM('Test Sample Data'!O$2:O$97)&gt;10,IF(AND(ISNUMBER('Test Sample Data'!O81),'Test Sample Data'!O81&lt;$B82, 'Test Sample Data'!O81&gt;0),'Test Sample Data'!O81,$B82),""))</f>
        <v/>
      </c>
      <c r="AE82" s="4" t="s">
        <v>151</v>
      </c>
      <c r="AF82" s="4">
        <f t="shared" si="67"/>
        <v>9</v>
      </c>
      <c r="AG82" s="4">
        <f t="shared" si="68"/>
        <v>9</v>
      </c>
      <c r="AH82" s="4" t="str">
        <f t="shared" si="69"/>
        <v/>
      </c>
      <c r="AI82" s="4" t="str">
        <f t="shared" si="70"/>
        <v/>
      </c>
      <c r="AJ82" s="4" t="str">
        <f t="shared" si="71"/>
        <v/>
      </c>
      <c r="AK82" s="4" t="str">
        <f t="shared" si="72"/>
        <v/>
      </c>
      <c r="AL82" s="4" t="str">
        <f t="shared" si="73"/>
        <v/>
      </c>
      <c r="AM82" s="4" t="str">
        <f t="shared" si="74"/>
        <v/>
      </c>
      <c r="AN82" s="4" t="str">
        <f t="shared" si="75"/>
        <v/>
      </c>
      <c r="AO82" s="4" t="str">
        <f t="shared" si="76"/>
        <v/>
      </c>
      <c r="AP82" s="4" t="str">
        <f t="shared" si="77"/>
        <v/>
      </c>
      <c r="AQ82" s="4" t="str">
        <f t="shared" si="78"/>
        <v/>
      </c>
      <c r="AR82" s="4">
        <f t="shared" si="79"/>
        <v>0</v>
      </c>
      <c r="AS82" s="4">
        <f t="shared" si="80"/>
        <v>9</v>
      </c>
      <c r="AU82" s="4" t="s">
        <v>151</v>
      </c>
      <c r="AV82" s="4">
        <f t="shared" si="81"/>
        <v>8.14</v>
      </c>
      <c r="AW82" s="4">
        <f t="shared" si="82"/>
        <v>9</v>
      </c>
      <c r="AX82" s="4" t="str">
        <f t="shared" si="83"/>
        <v/>
      </c>
      <c r="AY82" s="4" t="str">
        <f t="shared" si="84"/>
        <v/>
      </c>
      <c r="AZ82" s="4" t="str">
        <f t="shared" si="85"/>
        <v/>
      </c>
      <c r="BA82" s="4" t="str">
        <f t="shared" si="86"/>
        <v/>
      </c>
      <c r="BB82" s="4" t="str">
        <f t="shared" si="87"/>
        <v/>
      </c>
      <c r="BC82" s="4" t="str">
        <f t="shared" si="88"/>
        <v/>
      </c>
      <c r="BD82" s="4" t="str">
        <f t="shared" si="89"/>
        <v/>
      </c>
      <c r="BE82" s="4" t="str">
        <f t="shared" si="90"/>
        <v/>
      </c>
      <c r="BF82" s="4" t="str">
        <f t="shared" si="91"/>
        <v/>
      </c>
      <c r="BG82" s="4" t="str">
        <f t="shared" si="92"/>
        <v/>
      </c>
      <c r="BI82" s="4" t="s">
        <v>151</v>
      </c>
      <c r="BJ82" s="4">
        <f t="shared" si="93"/>
        <v>8.14</v>
      </c>
      <c r="BK82" s="4">
        <f t="shared" si="94"/>
        <v>9</v>
      </c>
      <c r="BL82" s="4" t="str">
        <f t="shared" si="95"/>
        <v/>
      </c>
      <c r="BM82" s="4" t="str">
        <f t="shared" si="96"/>
        <v/>
      </c>
      <c r="BN82" s="4" t="str">
        <f t="shared" si="97"/>
        <v/>
      </c>
      <c r="BO82" s="4" t="str">
        <f t="shared" si="98"/>
        <v/>
      </c>
      <c r="BP82" s="4" t="str">
        <f t="shared" si="99"/>
        <v/>
      </c>
      <c r="BQ82" s="4" t="str">
        <f t="shared" si="100"/>
        <v/>
      </c>
      <c r="BR82" s="4" t="str">
        <f t="shared" si="101"/>
        <v/>
      </c>
      <c r="BS82" s="4" t="str">
        <f t="shared" si="102"/>
        <v/>
      </c>
      <c r="BT82" s="4" t="str">
        <f t="shared" si="103"/>
        <v/>
      </c>
      <c r="BU82" s="4" t="str">
        <f t="shared" si="104"/>
        <v/>
      </c>
      <c r="BV82" s="4">
        <f t="shared" si="105"/>
        <v>1.82</v>
      </c>
      <c r="BW82" s="4">
        <f t="shared" si="106"/>
        <v>8.57</v>
      </c>
      <c r="BY82" s="4" t="s">
        <v>151</v>
      </c>
      <c r="BZ82" s="4">
        <f t="shared" si="107"/>
        <v>-0.42999999999999972</v>
      </c>
      <c r="CA82" s="4">
        <f t="shared" si="108"/>
        <v>0.42999999999999972</v>
      </c>
      <c r="CB82" s="4" t="str">
        <f t="shared" si="109"/>
        <v/>
      </c>
      <c r="CC82" s="4" t="str">
        <f t="shared" si="110"/>
        <v/>
      </c>
      <c r="CD82" s="4" t="str">
        <f t="shared" si="111"/>
        <v/>
      </c>
      <c r="CE82" s="4" t="str">
        <f t="shared" si="112"/>
        <v/>
      </c>
      <c r="CF82" s="4" t="str">
        <f t="shared" si="113"/>
        <v/>
      </c>
      <c r="CG82" s="4" t="str">
        <f t="shared" si="114"/>
        <v/>
      </c>
      <c r="CH82" s="4" t="str">
        <f t="shared" si="115"/>
        <v/>
      </c>
      <c r="CI82" s="4" t="str">
        <f t="shared" si="116"/>
        <v/>
      </c>
      <c r="CJ82" s="4" t="str">
        <f t="shared" si="117"/>
        <v/>
      </c>
      <c r="CK82" s="4" t="str">
        <f t="shared" si="118"/>
        <v/>
      </c>
      <c r="CM82" s="4" t="s">
        <v>151</v>
      </c>
      <c r="CN82" s="4" t="str">
        <f>IF(ISNUMBER(BZ82), IF($BV82&gt;VLOOKUP('Gene Table'!$G$2,'Array Content'!$A$2:$B$3,2,FALSE),IF(BZ82&lt;-$BV82,"mutant","WT"),IF(BZ82&lt;-VLOOKUP('Gene Table'!$G$2,'Array Content'!$A$2:$B$3,2,FALSE),"Mutant","WT")),"")</f>
        <v>WT</v>
      </c>
      <c r="CO82" s="4" t="str">
        <f>IF(ISNUMBER(CA82), IF($BV82&gt;VLOOKUP('Gene Table'!$G$2,'Array Content'!$A$2:$B$3,2,FALSE),IF(CA82&lt;-$BV82,"mutant","WT"),IF(CA82&lt;-VLOOKUP('Gene Table'!$G$2,'Array Content'!$A$2:$B$3,2,FALSE),"Mutant","WT")),"")</f>
        <v>WT</v>
      </c>
      <c r="CP82" s="4" t="str">
        <f>IF(ISNUMBER(CB82), IF($BV82&gt;VLOOKUP('Gene Table'!$G$2,'Array Content'!$A$2:$B$3,2,FALSE),IF(CB82&lt;-$BV82,"mutant","WT"),IF(CB82&lt;-VLOOKUP('Gene Table'!$G$2,'Array Content'!$A$2:$B$3,2,FALSE),"Mutant","WT")),"")</f>
        <v/>
      </c>
      <c r="CQ82" s="4" t="str">
        <f>IF(ISNUMBER(CC82), IF($BV82&gt;VLOOKUP('Gene Table'!$G$2,'Array Content'!$A$2:$B$3,2,FALSE),IF(CC82&lt;-$BV82,"mutant","WT"),IF(CC82&lt;-VLOOKUP('Gene Table'!$G$2,'Array Content'!$A$2:$B$3,2,FALSE),"Mutant","WT")),"")</f>
        <v/>
      </c>
      <c r="CR82" s="4" t="str">
        <f>IF(ISNUMBER(CD82), IF($BV82&gt;VLOOKUP('Gene Table'!$G$2,'Array Content'!$A$2:$B$3,2,FALSE),IF(CD82&lt;-$BV82,"mutant","WT"),IF(CD82&lt;-VLOOKUP('Gene Table'!$G$2,'Array Content'!$A$2:$B$3,2,FALSE),"Mutant","WT")),"")</f>
        <v/>
      </c>
      <c r="CS82" s="4" t="str">
        <f>IF(ISNUMBER(CE82), IF($BV82&gt;VLOOKUP('Gene Table'!$G$2,'Array Content'!$A$2:$B$3,2,FALSE),IF(CE82&lt;-$BV82,"mutant","WT"),IF(CE82&lt;-VLOOKUP('Gene Table'!$G$2,'Array Content'!$A$2:$B$3,2,FALSE),"Mutant","WT")),"")</f>
        <v/>
      </c>
      <c r="CT82" s="4" t="str">
        <f>IF(ISNUMBER(CF82), IF($BV82&gt;VLOOKUP('Gene Table'!$G$2,'Array Content'!$A$2:$B$3,2,FALSE),IF(CF82&lt;-$BV82,"mutant","WT"),IF(CF82&lt;-VLOOKUP('Gene Table'!$G$2,'Array Content'!$A$2:$B$3,2,FALSE),"Mutant","WT")),"")</f>
        <v/>
      </c>
      <c r="CU82" s="4" t="str">
        <f>IF(ISNUMBER(CG82), IF($BV82&gt;VLOOKUP('Gene Table'!$G$2,'Array Content'!$A$2:$B$3,2,FALSE),IF(CG82&lt;-$BV82,"mutant","WT"),IF(CG82&lt;-VLOOKUP('Gene Table'!$G$2,'Array Content'!$A$2:$B$3,2,FALSE),"Mutant","WT")),"")</f>
        <v/>
      </c>
      <c r="CV82" s="4" t="str">
        <f>IF(ISNUMBER(CH82), IF($BV82&gt;VLOOKUP('Gene Table'!$G$2,'Array Content'!$A$2:$B$3,2,FALSE),IF(CH82&lt;-$BV82,"mutant","WT"),IF(CH82&lt;-VLOOKUP('Gene Table'!$G$2,'Array Content'!$A$2:$B$3,2,FALSE),"Mutant","WT")),"")</f>
        <v/>
      </c>
      <c r="CW82" s="4" t="str">
        <f>IF(ISNUMBER(CI82), IF($BV82&gt;VLOOKUP('Gene Table'!$G$2,'Array Content'!$A$2:$B$3,2,FALSE),IF(CI82&lt;-$BV82,"mutant","WT"),IF(CI82&lt;-VLOOKUP('Gene Table'!$G$2,'Array Content'!$A$2:$B$3,2,FALSE),"Mutant","WT")),"")</f>
        <v/>
      </c>
      <c r="CX82" s="4" t="str">
        <f>IF(ISNUMBER(CJ82), IF($BV82&gt;VLOOKUP('Gene Table'!$G$2,'Array Content'!$A$2:$B$3,2,FALSE),IF(CJ82&lt;-$BV82,"mutant","WT"),IF(CJ82&lt;-VLOOKUP('Gene Table'!$G$2,'Array Content'!$A$2:$B$3,2,FALSE),"Mutant","WT")),"")</f>
        <v/>
      </c>
      <c r="CY82" s="4" t="str">
        <f>IF(ISNUMBER(CK82), IF($BV82&gt;VLOOKUP('Gene Table'!$G$2,'Array Content'!$A$2:$B$3,2,FALSE),IF(CK82&lt;-$BV82,"mutant","WT"),IF(CK82&lt;-VLOOKUP('Gene Table'!$G$2,'Array Content'!$A$2:$B$3,2,FALSE),"Mutant","WT")),"")</f>
        <v/>
      </c>
      <c r="DA82" s="4" t="s">
        <v>151</v>
      </c>
      <c r="DB82" s="4">
        <f t="shared" si="119"/>
        <v>-0.85999999999999943</v>
      </c>
      <c r="DC82" s="4">
        <f t="shared" si="120"/>
        <v>0</v>
      </c>
      <c r="DD82" s="4" t="str">
        <f t="shared" si="121"/>
        <v/>
      </c>
      <c r="DE82" s="4" t="str">
        <f t="shared" si="122"/>
        <v/>
      </c>
      <c r="DF82" s="4" t="str">
        <f t="shared" si="123"/>
        <v/>
      </c>
      <c r="DG82" s="4" t="str">
        <f t="shared" si="124"/>
        <v/>
      </c>
      <c r="DH82" s="4" t="str">
        <f t="shared" si="125"/>
        <v/>
      </c>
      <c r="DI82" s="4" t="str">
        <f t="shared" si="126"/>
        <v/>
      </c>
      <c r="DJ82" s="4" t="str">
        <f t="shared" si="127"/>
        <v/>
      </c>
      <c r="DK82" s="4" t="str">
        <f t="shared" si="128"/>
        <v/>
      </c>
      <c r="DL82" s="4" t="str">
        <f t="shared" si="129"/>
        <v/>
      </c>
      <c r="DM82" s="4" t="str">
        <f t="shared" si="130"/>
        <v/>
      </c>
      <c r="DO82" s="4" t="s">
        <v>151</v>
      </c>
      <c r="DP82" s="4" t="str">
        <f>IF(ISNUMBER(DB82), IF($AR82&gt;VLOOKUP('Gene Table'!$G$2,'Array Content'!$A$2:$B$3,2,FALSE),IF(DB82&lt;-$AR82,"mutant","WT"),IF(DB82&lt;-VLOOKUP('Gene Table'!$G$2,'Array Content'!$A$2:$B$3,2,FALSE),"Mutant","WT")),"")</f>
        <v>WT</v>
      </c>
      <c r="DQ82" s="4" t="str">
        <f>IF(ISNUMBER(DC82), IF($AR82&gt;VLOOKUP('Gene Table'!$G$2,'Array Content'!$A$2:$B$3,2,FALSE),IF(DC82&lt;-$AR82,"mutant","WT"),IF(DC82&lt;-VLOOKUP('Gene Table'!$G$2,'Array Content'!$A$2:$B$3,2,FALSE),"Mutant","WT")),"")</f>
        <v>WT</v>
      </c>
      <c r="DR82" s="4" t="str">
        <f>IF(ISNUMBER(DD82), IF($AR82&gt;VLOOKUP('Gene Table'!$G$2,'Array Content'!$A$2:$B$3,2,FALSE),IF(DD82&lt;-$AR82,"mutant","WT"),IF(DD82&lt;-VLOOKUP('Gene Table'!$G$2,'Array Content'!$A$2:$B$3,2,FALSE),"Mutant","WT")),"")</f>
        <v/>
      </c>
      <c r="DS82" s="4" t="str">
        <f>IF(ISNUMBER(DE82), IF($AR82&gt;VLOOKUP('Gene Table'!$G$2,'Array Content'!$A$2:$B$3,2,FALSE),IF(DE82&lt;-$AR82,"mutant","WT"),IF(DE82&lt;-VLOOKUP('Gene Table'!$G$2,'Array Content'!$A$2:$B$3,2,FALSE),"Mutant","WT")),"")</f>
        <v/>
      </c>
      <c r="DT82" s="4" t="str">
        <f>IF(ISNUMBER(DF82), IF($AR82&gt;VLOOKUP('Gene Table'!$G$2,'Array Content'!$A$2:$B$3,2,FALSE),IF(DF82&lt;-$AR82,"mutant","WT"),IF(DF82&lt;-VLOOKUP('Gene Table'!$G$2,'Array Content'!$A$2:$B$3,2,FALSE),"Mutant","WT")),"")</f>
        <v/>
      </c>
      <c r="DU82" s="4" t="str">
        <f>IF(ISNUMBER(DG82), IF($AR82&gt;VLOOKUP('Gene Table'!$G$2,'Array Content'!$A$2:$B$3,2,FALSE),IF(DG82&lt;-$AR82,"mutant","WT"),IF(DG82&lt;-VLOOKUP('Gene Table'!$G$2,'Array Content'!$A$2:$B$3,2,FALSE),"Mutant","WT")),"")</f>
        <v/>
      </c>
      <c r="DV82" s="4" t="str">
        <f>IF(ISNUMBER(DH82), IF($AR82&gt;VLOOKUP('Gene Table'!$G$2,'Array Content'!$A$2:$B$3,2,FALSE),IF(DH82&lt;-$AR82,"mutant","WT"),IF(DH82&lt;-VLOOKUP('Gene Table'!$G$2,'Array Content'!$A$2:$B$3,2,FALSE),"Mutant","WT")),"")</f>
        <v/>
      </c>
      <c r="DW82" s="4" t="str">
        <f>IF(ISNUMBER(DI82), IF($AR82&gt;VLOOKUP('Gene Table'!$G$2,'Array Content'!$A$2:$B$3,2,FALSE),IF(DI82&lt;-$AR82,"mutant","WT"),IF(DI82&lt;-VLOOKUP('Gene Table'!$G$2,'Array Content'!$A$2:$B$3,2,FALSE),"Mutant","WT")),"")</f>
        <v/>
      </c>
      <c r="DX82" s="4" t="str">
        <f>IF(ISNUMBER(DJ82), IF($AR82&gt;VLOOKUP('Gene Table'!$G$2,'Array Content'!$A$2:$B$3,2,FALSE),IF(DJ82&lt;-$AR82,"mutant","WT"),IF(DJ82&lt;-VLOOKUP('Gene Table'!$G$2,'Array Content'!$A$2:$B$3,2,FALSE),"Mutant","WT")),"")</f>
        <v/>
      </c>
      <c r="DY82" s="4" t="str">
        <f>IF(ISNUMBER(DK82), IF($AR82&gt;VLOOKUP('Gene Table'!$G$2,'Array Content'!$A$2:$B$3,2,FALSE),IF(DK82&lt;-$AR82,"mutant","WT"),IF(DK82&lt;-VLOOKUP('Gene Table'!$G$2,'Array Content'!$A$2:$B$3,2,FALSE),"Mutant","WT")),"")</f>
        <v/>
      </c>
      <c r="DZ82" s="4" t="str">
        <f>IF(ISNUMBER(DL82), IF($AR82&gt;VLOOKUP('Gene Table'!$G$2,'Array Content'!$A$2:$B$3,2,FALSE),IF(DL82&lt;-$AR82,"mutant","WT"),IF(DL82&lt;-VLOOKUP('Gene Table'!$G$2,'Array Content'!$A$2:$B$3,2,FALSE),"Mutant","WT")),"")</f>
        <v/>
      </c>
      <c r="EA82" s="4" t="str">
        <f>IF(ISNUMBER(DM82), IF($AR82&gt;VLOOKUP('Gene Table'!$G$2,'Array Content'!$A$2:$B$3,2,FALSE),IF(DM82&lt;-$AR82,"mutant","WT"),IF(DM82&lt;-VLOOKUP('Gene Table'!$G$2,'Array Content'!$A$2:$B$3,2,FALSE),"Mutant","WT")),"")</f>
        <v/>
      </c>
      <c r="EC82" s="4" t="s">
        <v>151</v>
      </c>
      <c r="ED82" s="4" t="str">
        <f>IF('Gene Table'!$D82="copy number",D82,"")</f>
        <v/>
      </c>
      <c r="EE82" s="4" t="str">
        <f>IF('Gene Table'!$D82="copy number",E82,"")</f>
        <v/>
      </c>
      <c r="EF82" s="4" t="str">
        <f>IF('Gene Table'!$D82="copy number",F82,"")</f>
        <v/>
      </c>
      <c r="EG82" s="4" t="str">
        <f>IF('Gene Table'!$D82="copy number",G82,"")</f>
        <v/>
      </c>
      <c r="EH82" s="4" t="str">
        <f>IF('Gene Table'!$D82="copy number",H82,"")</f>
        <v/>
      </c>
      <c r="EI82" s="4" t="str">
        <f>IF('Gene Table'!$D82="copy number",I82,"")</f>
        <v/>
      </c>
      <c r="EJ82" s="4" t="str">
        <f>IF('Gene Table'!$D82="copy number",J82,"")</f>
        <v/>
      </c>
      <c r="EK82" s="4" t="str">
        <f>IF('Gene Table'!$D82="copy number",K82,"")</f>
        <v/>
      </c>
      <c r="EL82" s="4" t="str">
        <f>IF('Gene Table'!$D82="copy number",L82,"")</f>
        <v/>
      </c>
      <c r="EM82" s="4" t="str">
        <f>IF('Gene Table'!$D82="copy number",M82,"")</f>
        <v/>
      </c>
      <c r="EN82" s="4" t="str">
        <f>IF('Gene Table'!$D82="copy number",N82,"")</f>
        <v/>
      </c>
      <c r="EO82" s="4" t="str">
        <f>IF('Gene Table'!$D82="copy number",O82,"")</f>
        <v/>
      </c>
      <c r="EQ82" s="4" t="s">
        <v>151</v>
      </c>
      <c r="ER82" s="4" t="str">
        <f>IF('Gene Table'!$D82="copy number",R82,"")</f>
        <v/>
      </c>
      <c r="ES82" s="4" t="str">
        <f>IF('Gene Table'!$D82="copy number",S82,"")</f>
        <v/>
      </c>
      <c r="ET82" s="4" t="str">
        <f>IF('Gene Table'!$D82="copy number",T82,"")</f>
        <v/>
      </c>
      <c r="EU82" s="4" t="str">
        <f>IF('Gene Table'!$D82="copy number",U82,"")</f>
        <v/>
      </c>
      <c r="EV82" s="4" t="str">
        <f>IF('Gene Table'!$D82="copy number",V82,"")</f>
        <v/>
      </c>
      <c r="EW82" s="4" t="str">
        <f>IF('Gene Table'!$D82="copy number",W82,"")</f>
        <v/>
      </c>
      <c r="EX82" s="4" t="str">
        <f>IF('Gene Table'!$D82="copy number",X82,"")</f>
        <v/>
      </c>
      <c r="EY82" s="4" t="str">
        <f>IF('Gene Table'!$D82="copy number",Y82,"")</f>
        <v/>
      </c>
      <c r="EZ82" s="4" t="str">
        <f>IF('Gene Table'!$D82="copy number",Z82,"")</f>
        <v/>
      </c>
      <c r="FA82" s="4" t="str">
        <f>IF('Gene Table'!$D82="copy number",AA82,"")</f>
        <v/>
      </c>
      <c r="FB82" s="4" t="str">
        <f>IF('Gene Table'!$D82="copy number",AB82,"")</f>
        <v/>
      </c>
      <c r="FC82" s="4" t="str">
        <f>IF('Gene Table'!$D82="copy number",AC82,"")</f>
        <v/>
      </c>
      <c r="FE82" s="4" t="s">
        <v>151</v>
      </c>
      <c r="FF82" s="4" t="str">
        <f>IF('Gene Table'!$C82="SMPC",D82,"")</f>
        <v/>
      </c>
      <c r="FG82" s="4" t="str">
        <f>IF('Gene Table'!$C82="SMPC",E82,"")</f>
        <v/>
      </c>
      <c r="FH82" s="4" t="str">
        <f>IF('Gene Table'!$C82="SMPC",F82,"")</f>
        <v/>
      </c>
      <c r="FI82" s="4" t="str">
        <f>IF('Gene Table'!$C82="SMPC",G82,"")</f>
        <v/>
      </c>
      <c r="FJ82" s="4" t="str">
        <f>IF('Gene Table'!$C82="SMPC",H82,"")</f>
        <v/>
      </c>
      <c r="FK82" s="4" t="str">
        <f>IF('Gene Table'!$C82="SMPC",I82,"")</f>
        <v/>
      </c>
      <c r="FL82" s="4" t="str">
        <f>IF('Gene Table'!$C82="SMPC",J82,"")</f>
        <v/>
      </c>
      <c r="FM82" s="4" t="str">
        <f>IF('Gene Table'!$C82="SMPC",K82,"")</f>
        <v/>
      </c>
      <c r="FN82" s="4" t="str">
        <f>IF('Gene Table'!$C82="SMPC",L82,"")</f>
        <v/>
      </c>
      <c r="FO82" s="4" t="str">
        <f>IF('Gene Table'!$C82="SMPC",M82,"")</f>
        <v/>
      </c>
      <c r="FP82" s="4" t="str">
        <f>IF('Gene Table'!$C82="SMPC",N82,"")</f>
        <v/>
      </c>
      <c r="FQ82" s="4" t="str">
        <f>IF('Gene Table'!$C82="SMPC",O82,"")</f>
        <v/>
      </c>
      <c r="FS82" s="4" t="s">
        <v>151</v>
      </c>
      <c r="FT82" s="4" t="str">
        <f>IF('Gene Table'!$C82="SMPC",R82,"")</f>
        <v/>
      </c>
      <c r="FU82" s="4" t="str">
        <f>IF('Gene Table'!$C82="SMPC",S82,"")</f>
        <v/>
      </c>
      <c r="FV82" s="4" t="str">
        <f>IF('Gene Table'!$C82="SMPC",T82,"")</f>
        <v/>
      </c>
      <c r="FW82" s="4" t="str">
        <f>IF('Gene Table'!$C82="SMPC",U82,"")</f>
        <v/>
      </c>
      <c r="FX82" s="4" t="str">
        <f>IF('Gene Table'!$C82="SMPC",V82,"")</f>
        <v/>
      </c>
      <c r="FY82" s="4" t="str">
        <f>IF('Gene Table'!$C82="SMPC",W82,"")</f>
        <v/>
      </c>
      <c r="FZ82" s="4" t="str">
        <f>IF('Gene Table'!$C82="SMPC",X82,"")</f>
        <v/>
      </c>
      <c r="GA82" s="4" t="str">
        <f>IF('Gene Table'!$C82="SMPC",Y82,"")</f>
        <v/>
      </c>
      <c r="GB82" s="4" t="str">
        <f>IF('Gene Table'!$C82="SMPC",Z82,"")</f>
        <v/>
      </c>
      <c r="GC82" s="4" t="str">
        <f>IF('Gene Table'!$C82="SMPC",AA82,"")</f>
        <v/>
      </c>
      <c r="GD82" s="4" t="str">
        <f>IF('Gene Table'!$C82="SMPC",AB82,"")</f>
        <v/>
      </c>
      <c r="GE82" s="4" t="str">
        <f>IF('Gene Table'!$C82="SMPC",AC82,"")</f>
        <v/>
      </c>
    </row>
    <row r="83" spans="1:187" ht="15" customHeight="1" x14ac:dyDescent="0.25">
      <c r="A83" s="4" t="str">
        <f>'Gene Table'!C83&amp;":"&amp;'Gene Table'!D83</f>
        <v>CDKN2A:c.170C&gt;T</v>
      </c>
      <c r="B83" s="4">
        <f>IF('Gene Table'!$G$5="NO",IF(ISNUMBER(MATCH('Gene Table'!E83,'Array Content'!$M$2:$M$941,0)),VLOOKUP('Gene Table'!E83,'Array Content'!$M$2:$O$941,2,FALSE),35),IF('Gene Table'!$G$5="YES",IF(ISNUMBER(MATCH('Gene Table'!E83,'Array Content'!$M$2:$M$941,0)),VLOOKUP('Gene Table'!E83,'Array Content'!$M$2:$O$941,3,FALSE),35),"OOPS"))</f>
        <v>35</v>
      </c>
      <c r="C83" s="4" t="s">
        <v>154</v>
      </c>
      <c r="D83" s="29">
        <f>IF('Control Sample Data'!D82="","",IF(SUM('Control Sample Data'!D$2:D$97)&gt;10,IF(AND(ISNUMBER('Control Sample Data'!D82),'Control Sample Data'!D82&lt;$B83, 'Control Sample Data'!D82&gt;0),'Control Sample Data'!D82,$B83),""))</f>
        <v>35</v>
      </c>
      <c r="E83" s="29">
        <f>IF('Control Sample Data'!E82="","",IF(SUM('Control Sample Data'!E$2:E$97)&gt;10,IF(AND(ISNUMBER('Control Sample Data'!E82),'Control Sample Data'!E82&lt;$B83, 'Control Sample Data'!E82&gt;0),'Control Sample Data'!E82,$B83),""))</f>
        <v>35</v>
      </c>
      <c r="F83" s="29" t="str">
        <f>IF('Control Sample Data'!F82="","",IF(SUM('Control Sample Data'!F$2:F$97)&gt;10,IF(AND(ISNUMBER('Control Sample Data'!F82),'Control Sample Data'!F82&lt;$B83, 'Control Sample Data'!F82&gt;0),'Control Sample Data'!F82,$B83),""))</f>
        <v/>
      </c>
      <c r="G83" s="29" t="str">
        <f>IF('Control Sample Data'!G82="","",IF(SUM('Control Sample Data'!G$2:G$97)&gt;10,IF(AND(ISNUMBER('Control Sample Data'!G82),'Control Sample Data'!G82&lt;$B83, 'Control Sample Data'!G82&gt;0),'Control Sample Data'!G82,$B83),""))</f>
        <v/>
      </c>
      <c r="H83" s="29" t="str">
        <f>IF('Control Sample Data'!H82="","",IF(SUM('Control Sample Data'!H$2:H$97)&gt;10,IF(AND(ISNUMBER('Control Sample Data'!H82),'Control Sample Data'!H82&lt;$B83, 'Control Sample Data'!H82&gt;0),'Control Sample Data'!H82,$B83),""))</f>
        <v/>
      </c>
      <c r="I83" s="29" t="str">
        <f>IF('Control Sample Data'!I82="","",IF(SUM('Control Sample Data'!I$2:I$97)&gt;10,IF(AND(ISNUMBER('Control Sample Data'!I82),'Control Sample Data'!I82&lt;$B83, 'Control Sample Data'!I82&gt;0),'Control Sample Data'!I82,$B83),""))</f>
        <v/>
      </c>
      <c r="J83" s="29" t="str">
        <f>IF('Control Sample Data'!J82="","",IF(SUM('Control Sample Data'!J$2:J$97)&gt;10,IF(AND(ISNUMBER('Control Sample Data'!J82),'Control Sample Data'!J82&lt;$B83, 'Control Sample Data'!J82&gt;0),'Control Sample Data'!J82,$B83),""))</f>
        <v/>
      </c>
      <c r="K83" s="29" t="str">
        <f>IF('Control Sample Data'!K82="","",IF(SUM('Control Sample Data'!K$2:K$97)&gt;10,IF(AND(ISNUMBER('Control Sample Data'!K82),'Control Sample Data'!K82&lt;$B83, 'Control Sample Data'!K82&gt;0),'Control Sample Data'!K82,$B83),""))</f>
        <v/>
      </c>
      <c r="L83" s="29" t="str">
        <f>IF('Control Sample Data'!L82="","",IF(SUM('Control Sample Data'!L$2:L$97)&gt;10,IF(AND(ISNUMBER('Control Sample Data'!L82),'Control Sample Data'!L82&lt;$B83, 'Control Sample Data'!L82&gt;0),'Control Sample Data'!L82,$B83),""))</f>
        <v/>
      </c>
      <c r="M83" s="29" t="str">
        <f>IF('Control Sample Data'!M82="","",IF(SUM('Control Sample Data'!M$2:M$97)&gt;10,IF(AND(ISNUMBER('Control Sample Data'!M82),'Control Sample Data'!M82&lt;$B83, 'Control Sample Data'!M82&gt;0),'Control Sample Data'!M82,$B83),""))</f>
        <v/>
      </c>
      <c r="N83" s="29" t="str">
        <f>IF('Control Sample Data'!N82="","",IF(SUM('Control Sample Data'!N$2:N$97)&gt;10,IF(AND(ISNUMBER('Control Sample Data'!N82),'Control Sample Data'!N82&lt;$B83, 'Control Sample Data'!N82&gt;0),'Control Sample Data'!N82,$B83),""))</f>
        <v/>
      </c>
      <c r="O83" s="29" t="str">
        <f>IF('Control Sample Data'!O82="","",IF(SUM('Control Sample Data'!O$2:O$97)&gt;10,IF(AND(ISNUMBER('Control Sample Data'!O82),'Control Sample Data'!O82&lt;$B83, 'Control Sample Data'!O82&gt;0),'Control Sample Data'!O82,$B83),""))</f>
        <v/>
      </c>
      <c r="Q83" s="4" t="s">
        <v>154</v>
      </c>
      <c r="R83" s="29">
        <f>IF('Test Sample Data'!D82="","",IF(SUM('Test Sample Data'!D$2:D$97)&gt;10,IF(AND(ISNUMBER('Test Sample Data'!D82),'Test Sample Data'!D82&lt;$B83, 'Test Sample Data'!D82&gt;0),'Test Sample Data'!D82,$B83),""))</f>
        <v>35</v>
      </c>
      <c r="S83" s="29">
        <f>IF('Test Sample Data'!E82="","",IF(SUM('Test Sample Data'!E$2:E$97)&gt;10,IF(AND(ISNUMBER('Test Sample Data'!E82),'Test Sample Data'!E82&lt;$B83, 'Test Sample Data'!E82&gt;0),'Test Sample Data'!E82,$B83),""))</f>
        <v>35</v>
      </c>
      <c r="T83" s="29" t="str">
        <f>IF('Test Sample Data'!F82="","",IF(SUM('Test Sample Data'!F$2:F$97)&gt;10,IF(AND(ISNUMBER('Test Sample Data'!F82),'Test Sample Data'!F82&lt;$B83, 'Test Sample Data'!F82&gt;0),'Test Sample Data'!F82,$B83),""))</f>
        <v/>
      </c>
      <c r="U83" s="29" t="str">
        <f>IF('Test Sample Data'!G82="","",IF(SUM('Test Sample Data'!G$2:G$97)&gt;10,IF(AND(ISNUMBER('Test Sample Data'!G82),'Test Sample Data'!G82&lt;$B83, 'Test Sample Data'!G82&gt;0),'Test Sample Data'!G82,$B83),""))</f>
        <v/>
      </c>
      <c r="V83" s="29" t="str">
        <f>IF('Test Sample Data'!H82="","",IF(SUM('Test Sample Data'!H$2:H$97)&gt;10,IF(AND(ISNUMBER('Test Sample Data'!H82),'Test Sample Data'!H82&lt;$B83, 'Test Sample Data'!H82&gt;0),'Test Sample Data'!H82,$B83),""))</f>
        <v/>
      </c>
      <c r="W83" s="29" t="str">
        <f>IF('Test Sample Data'!I82="","",IF(SUM('Test Sample Data'!I$2:I$97)&gt;10,IF(AND(ISNUMBER('Test Sample Data'!I82),'Test Sample Data'!I82&lt;$B83, 'Test Sample Data'!I82&gt;0),'Test Sample Data'!I82,$B83),""))</f>
        <v/>
      </c>
      <c r="X83" s="29" t="str">
        <f>IF('Test Sample Data'!J82="","",IF(SUM('Test Sample Data'!J$2:J$97)&gt;10,IF(AND(ISNUMBER('Test Sample Data'!J82),'Test Sample Data'!J82&lt;$B83, 'Test Sample Data'!J82&gt;0),'Test Sample Data'!J82,$B83),""))</f>
        <v/>
      </c>
      <c r="Y83" s="29" t="str">
        <f>IF('Test Sample Data'!K82="","",IF(SUM('Test Sample Data'!K$2:K$97)&gt;10,IF(AND(ISNUMBER('Test Sample Data'!K82),'Test Sample Data'!K82&lt;$B83, 'Test Sample Data'!K82&gt;0),'Test Sample Data'!K82,$B83),""))</f>
        <v/>
      </c>
      <c r="Z83" s="29" t="str">
        <f>IF('Test Sample Data'!L82="","",IF(SUM('Test Sample Data'!L$2:L$97)&gt;10,IF(AND(ISNUMBER('Test Sample Data'!L82),'Test Sample Data'!L82&lt;$B83, 'Test Sample Data'!L82&gt;0),'Test Sample Data'!L82,$B83),""))</f>
        <v/>
      </c>
      <c r="AA83" s="29" t="str">
        <f>IF('Test Sample Data'!M82="","",IF(SUM('Test Sample Data'!M$2:M$97)&gt;10,IF(AND(ISNUMBER('Test Sample Data'!M82),'Test Sample Data'!M82&lt;$B83, 'Test Sample Data'!M82&gt;0),'Test Sample Data'!M82,$B83),""))</f>
        <v/>
      </c>
      <c r="AB83" s="29" t="str">
        <f>IF('Test Sample Data'!N82="","",IF(SUM('Test Sample Data'!N$2:N$97)&gt;10,IF(AND(ISNUMBER('Test Sample Data'!N82),'Test Sample Data'!N82&lt;$B83, 'Test Sample Data'!N82&gt;0),'Test Sample Data'!N82,$B83),""))</f>
        <v/>
      </c>
      <c r="AC83" s="29" t="str">
        <f>IF('Test Sample Data'!O82="","",IF(SUM('Test Sample Data'!O$2:O$97)&gt;10,IF(AND(ISNUMBER('Test Sample Data'!O82),'Test Sample Data'!O82&lt;$B83, 'Test Sample Data'!O82&gt;0),'Test Sample Data'!O82,$B83),""))</f>
        <v/>
      </c>
      <c r="AE83" s="4" t="s">
        <v>154</v>
      </c>
      <c r="AF83" s="4">
        <f t="shared" si="67"/>
        <v>9</v>
      </c>
      <c r="AG83" s="4">
        <f t="shared" si="68"/>
        <v>9</v>
      </c>
      <c r="AH83" s="4" t="str">
        <f t="shared" si="69"/>
        <v/>
      </c>
      <c r="AI83" s="4" t="str">
        <f t="shared" si="70"/>
        <v/>
      </c>
      <c r="AJ83" s="4" t="str">
        <f t="shared" si="71"/>
        <v/>
      </c>
      <c r="AK83" s="4" t="str">
        <f t="shared" si="72"/>
        <v/>
      </c>
      <c r="AL83" s="4" t="str">
        <f t="shared" si="73"/>
        <v/>
      </c>
      <c r="AM83" s="4" t="str">
        <f t="shared" si="74"/>
        <v/>
      </c>
      <c r="AN83" s="4" t="str">
        <f t="shared" si="75"/>
        <v/>
      </c>
      <c r="AO83" s="4" t="str">
        <f t="shared" si="76"/>
        <v/>
      </c>
      <c r="AP83" s="4" t="str">
        <f t="shared" si="77"/>
        <v/>
      </c>
      <c r="AQ83" s="4" t="str">
        <f t="shared" si="78"/>
        <v/>
      </c>
      <c r="AR83" s="4">
        <f t="shared" si="79"/>
        <v>0</v>
      </c>
      <c r="AS83" s="4">
        <f t="shared" si="80"/>
        <v>9</v>
      </c>
      <c r="AU83" s="4" t="s">
        <v>154</v>
      </c>
      <c r="AV83" s="4">
        <f t="shared" si="81"/>
        <v>8.14</v>
      </c>
      <c r="AW83" s="4">
        <f t="shared" si="82"/>
        <v>9</v>
      </c>
      <c r="AX83" s="4" t="str">
        <f t="shared" si="83"/>
        <v/>
      </c>
      <c r="AY83" s="4" t="str">
        <f t="shared" si="84"/>
        <v/>
      </c>
      <c r="AZ83" s="4" t="str">
        <f t="shared" si="85"/>
        <v/>
      </c>
      <c r="BA83" s="4" t="str">
        <f t="shared" si="86"/>
        <v/>
      </c>
      <c r="BB83" s="4" t="str">
        <f t="shared" si="87"/>
        <v/>
      </c>
      <c r="BC83" s="4" t="str">
        <f t="shared" si="88"/>
        <v/>
      </c>
      <c r="BD83" s="4" t="str">
        <f t="shared" si="89"/>
        <v/>
      </c>
      <c r="BE83" s="4" t="str">
        <f t="shared" si="90"/>
        <v/>
      </c>
      <c r="BF83" s="4" t="str">
        <f t="shared" si="91"/>
        <v/>
      </c>
      <c r="BG83" s="4" t="str">
        <f t="shared" si="92"/>
        <v/>
      </c>
      <c r="BI83" s="4" t="s">
        <v>154</v>
      </c>
      <c r="BJ83" s="4">
        <f t="shared" si="93"/>
        <v>8.14</v>
      </c>
      <c r="BK83" s="4">
        <f t="shared" si="94"/>
        <v>9</v>
      </c>
      <c r="BL83" s="4" t="str">
        <f t="shared" si="95"/>
        <v/>
      </c>
      <c r="BM83" s="4" t="str">
        <f t="shared" si="96"/>
        <v/>
      </c>
      <c r="BN83" s="4" t="str">
        <f t="shared" si="97"/>
        <v/>
      </c>
      <c r="BO83" s="4" t="str">
        <f t="shared" si="98"/>
        <v/>
      </c>
      <c r="BP83" s="4" t="str">
        <f t="shared" si="99"/>
        <v/>
      </c>
      <c r="BQ83" s="4" t="str">
        <f t="shared" si="100"/>
        <v/>
      </c>
      <c r="BR83" s="4" t="str">
        <f t="shared" si="101"/>
        <v/>
      </c>
      <c r="BS83" s="4" t="str">
        <f t="shared" si="102"/>
        <v/>
      </c>
      <c r="BT83" s="4" t="str">
        <f t="shared" si="103"/>
        <v/>
      </c>
      <c r="BU83" s="4" t="str">
        <f t="shared" si="104"/>
        <v/>
      </c>
      <c r="BV83" s="4">
        <f t="shared" si="105"/>
        <v>1.82</v>
      </c>
      <c r="BW83" s="4">
        <f t="shared" si="106"/>
        <v>8.57</v>
      </c>
      <c r="BY83" s="4" t="s">
        <v>154</v>
      </c>
      <c r="BZ83" s="4">
        <f t="shared" si="107"/>
        <v>-0.42999999999999972</v>
      </c>
      <c r="CA83" s="4">
        <f t="shared" si="108"/>
        <v>0.42999999999999972</v>
      </c>
      <c r="CB83" s="4" t="str">
        <f t="shared" si="109"/>
        <v/>
      </c>
      <c r="CC83" s="4" t="str">
        <f t="shared" si="110"/>
        <v/>
      </c>
      <c r="CD83" s="4" t="str">
        <f t="shared" si="111"/>
        <v/>
      </c>
      <c r="CE83" s="4" t="str">
        <f t="shared" si="112"/>
        <v/>
      </c>
      <c r="CF83" s="4" t="str">
        <f t="shared" si="113"/>
        <v/>
      </c>
      <c r="CG83" s="4" t="str">
        <f t="shared" si="114"/>
        <v/>
      </c>
      <c r="CH83" s="4" t="str">
        <f t="shared" si="115"/>
        <v/>
      </c>
      <c r="CI83" s="4" t="str">
        <f t="shared" si="116"/>
        <v/>
      </c>
      <c r="CJ83" s="4" t="str">
        <f t="shared" si="117"/>
        <v/>
      </c>
      <c r="CK83" s="4" t="str">
        <f t="shared" si="118"/>
        <v/>
      </c>
      <c r="CM83" s="4" t="s">
        <v>154</v>
      </c>
      <c r="CN83" s="4" t="str">
        <f>IF(ISNUMBER(BZ83), IF($BV83&gt;VLOOKUP('Gene Table'!$G$2,'Array Content'!$A$2:$B$3,2,FALSE),IF(BZ83&lt;-$BV83,"mutant","WT"),IF(BZ83&lt;-VLOOKUP('Gene Table'!$G$2,'Array Content'!$A$2:$B$3,2,FALSE),"Mutant","WT")),"")</f>
        <v>WT</v>
      </c>
      <c r="CO83" s="4" t="str">
        <f>IF(ISNUMBER(CA83), IF($BV83&gt;VLOOKUP('Gene Table'!$G$2,'Array Content'!$A$2:$B$3,2,FALSE),IF(CA83&lt;-$BV83,"mutant","WT"),IF(CA83&lt;-VLOOKUP('Gene Table'!$G$2,'Array Content'!$A$2:$B$3,2,FALSE),"Mutant","WT")),"")</f>
        <v>WT</v>
      </c>
      <c r="CP83" s="4" t="str">
        <f>IF(ISNUMBER(CB83), IF($BV83&gt;VLOOKUP('Gene Table'!$G$2,'Array Content'!$A$2:$B$3,2,FALSE),IF(CB83&lt;-$BV83,"mutant","WT"),IF(CB83&lt;-VLOOKUP('Gene Table'!$G$2,'Array Content'!$A$2:$B$3,2,FALSE),"Mutant","WT")),"")</f>
        <v/>
      </c>
      <c r="CQ83" s="4" t="str">
        <f>IF(ISNUMBER(CC83), IF($BV83&gt;VLOOKUP('Gene Table'!$G$2,'Array Content'!$A$2:$B$3,2,FALSE),IF(CC83&lt;-$BV83,"mutant","WT"),IF(CC83&lt;-VLOOKUP('Gene Table'!$G$2,'Array Content'!$A$2:$B$3,2,FALSE),"Mutant","WT")),"")</f>
        <v/>
      </c>
      <c r="CR83" s="4" t="str">
        <f>IF(ISNUMBER(CD83), IF($BV83&gt;VLOOKUP('Gene Table'!$G$2,'Array Content'!$A$2:$B$3,2,FALSE),IF(CD83&lt;-$BV83,"mutant","WT"),IF(CD83&lt;-VLOOKUP('Gene Table'!$G$2,'Array Content'!$A$2:$B$3,2,FALSE),"Mutant","WT")),"")</f>
        <v/>
      </c>
      <c r="CS83" s="4" t="str">
        <f>IF(ISNUMBER(CE83), IF($BV83&gt;VLOOKUP('Gene Table'!$G$2,'Array Content'!$A$2:$B$3,2,FALSE),IF(CE83&lt;-$BV83,"mutant","WT"),IF(CE83&lt;-VLOOKUP('Gene Table'!$G$2,'Array Content'!$A$2:$B$3,2,FALSE),"Mutant","WT")),"")</f>
        <v/>
      </c>
      <c r="CT83" s="4" t="str">
        <f>IF(ISNUMBER(CF83), IF($BV83&gt;VLOOKUP('Gene Table'!$G$2,'Array Content'!$A$2:$B$3,2,FALSE),IF(CF83&lt;-$BV83,"mutant","WT"),IF(CF83&lt;-VLOOKUP('Gene Table'!$G$2,'Array Content'!$A$2:$B$3,2,FALSE),"Mutant","WT")),"")</f>
        <v/>
      </c>
      <c r="CU83" s="4" t="str">
        <f>IF(ISNUMBER(CG83), IF($BV83&gt;VLOOKUP('Gene Table'!$G$2,'Array Content'!$A$2:$B$3,2,FALSE),IF(CG83&lt;-$BV83,"mutant","WT"),IF(CG83&lt;-VLOOKUP('Gene Table'!$G$2,'Array Content'!$A$2:$B$3,2,FALSE),"Mutant","WT")),"")</f>
        <v/>
      </c>
      <c r="CV83" s="4" t="str">
        <f>IF(ISNUMBER(CH83), IF($BV83&gt;VLOOKUP('Gene Table'!$G$2,'Array Content'!$A$2:$B$3,2,FALSE),IF(CH83&lt;-$BV83,"mutant","WT"),IF(CH83&lt;-VLOOKUP('Gene Table'!$G$2,'Array Content'!$A$2:$B$3,2,FALSE),"Mutant","WT")),"")</f>
        <v/>
      </c>
      <c r="CW83" s="4" t="str">
        <f>IF(ISNUMBER(CI83), IF($BV83&gt;VLOOKUP('Gene Table'!$G$2,'Array Content'!$A$2:$B$3,2,FALSE),IF(CI83&lt;-$BV83,"mutant","WT"),IF(CI83&lt;-VLOOKUP('Gene Table'!$G$2,'Array Content'!$A$2:$B$3,2,FALSE),"Mutant","WT")),"")</f>
        <v/>
      </c>
      <c r="CX83" s="4" t="str">
        <f>IF(ISNUMBER(CJ83), IF($BV83&gt;VLOOKUP('Gene Table'!$G$2,'Array Content'!$A$2:$B$3,2,FALSE),IF(CJ83&lt;-$BV83,"mutant","WT"),IF(CJ83&lt;-VLOOKUP('Gene Table'!$G$2,'Array Content'!$A$2:$B$3,2,FALSE),"Mutant","WT")),"")</f>
        <v/>
      </c>
      <c r="CY83" s="4" t="str">
        <f>IF(ISNUMBER(CK83), IF($BV83&gt;VLOOKUP('Gene Table'!$G$2,'Array Content'!$A$2:$B$3,2,FALSE),IF(CK83&lt;-$BV83,"mutant","WT"),IF(CK83&lt;-VLOOKUP('Gene Table'!$G$2,'Array Content'!$A$2:$B$3,2,FALSE),"Mutant","WT")),"")</f>
        <v/>
      </c>
      <c r="DA83" s="4" t="s">
        <v>154</v>
      </c>
      <c r="DB83" s="4">
        <f t="shared" si="119"/>
        <v>-0.85999999999999943</v>
      </c>
      <c r="DC83" s="4">
        <f t="shared" si="120"/>
        <v>0</v>
      </c>
      <c r="DD83" s="4" t="str">
        <f t="shared" si="121"/>
        <v/>
      </c>
      <c r="DE83" s="4" t="str">
        <f t="shared" si="122"/>
        <v/>
      </c>
      <c r="DF83" s="4" t="str">
        <f t="shared" si="123"/>
        <v/>
      </c>
      <c r="DG83" s="4" t="str">
        <f t="shared" si="124"/>
        <v/>
      </c>
      <c r="DH83" s="4" t="str">
        <f t="shared" si="125"/>
        <v/>
      </c>
      <c r="DI83" s="4" t="str">
        <f t="shared" si="126"/>
        <v/>
      </c>
      <c r="DJ83" s="4" t="str">
        <f t="shared" si="127"/>
        <v/>
      </c>
      <c r="DK83" s="4" t="str">
        <f t="shared" si="128"/>
        <v/>
      </c>
      <c r="DL83" s="4" t="str">
        <f t="shared" si="129"/>
        <v/>
      </c>
      <c r="DM83" s="4" t="str">
        <f t="shared" si="130"/>
        <v/>
      </c>
      <c r="DO83" s="4" t="s">
        <v>154</v>
      </c>
      <c r="DP83" s="4" t="str">
        <f>IF(ISNUMBER(DB83), IF($AR83&gt;VLOOKUP('Gene Table'!$G$2,'Array Content'!$A$2:$B$3,2,FALSE),IF(DB83&lt;-$AR83,"mutant","WT"),IF(DB83&lt;-VLOOKUP('Gene Table'!$G$2,'Array Content'!$A$2:$B$3,2,FALSE),"Mutant","WT")),"")</f>
        <v>WT</v>
      </c>
      <c r="DQ83" s="4" t="str">
        <f>IF(ISNUMBER(DC83), IF($AR83&gt;VLOOKUP('Gene Table'!$G$2,'Array Content'!$A$2:$B$3,2,FALSE),IF(DC83&lt;-$AR83,"mutant","WT"),IF(DC83&lt;-VLOOKUP('Gene Table'!$G$2,'Array Content'!$A$2:$B$3,2,FALSE),"Mutant","WT")),"")</f>
        <v>WT</v>
      </c>
      <c r="DR83" s="4" t="str">
        <f>IF(ISNUMBER(DD83), IF($AR83&gt;VLOOKUP('Gene Table'!$G$2,'Array Content'!$A$2:$B$3,2,FALSE),IF(DD83&lt;-$AR83,"mutant","WT"),IF(DD83&lt;-VLOOKUP('Gene Table'!$G$2,'Array Content'!$A$2:$B$3,2,FALSE),"Mutant","WT")),"")</f>
        <v/>
      </c>
      <c r="DS83" s="4" t="str">
        <f>IF(ISNUMBER(DE83), IF($AR83&gt;VLOOKUP('Gene Table'!$G$2,'Array Content'!$A$2:$B$3,2,FALSE),IF(DE83&lt;-$AR83,"mutant","WT"),IF(DE83&lt;-VLOOKUP('Gene Table'!$G$2,'Array Content'!$A$2:$B$3,2,FALSE),"Mutant","WT")),"")</f>
        <v/>
      </c>
      <c r="DT83" s="4" t="str">
        <f>IF(ISNUMBER(DF83), IF($AR83&gt;VLOOKUP('Gene Table'!$G$2,'Array Content'!$A$2:$B$3,2,FALSE),IF(DF83&lt;-$AR83,"mutant","WT"),IF(DF83&lt;-VLOOKUP('Gene Table'!$G$2,'Array Content'!$A$2:$B$3,2,FALSE),"Mutant","WT")),"")</f>
        <v/>
      </c>
      <c r="DU83" s="4" t="str">
        <f>IF(ISNUMBER(DG83), IF($AR83&gt;VLOOKUP('Gene Table'!$G$2,'Array Content'!$A$2:$B$3,2,FALSE),IF(DG83&lt;-$AR83,"mutant","WT"),IF(DG83&lt;-VLOOKUP('Gene Table'!$G$2,'Array Content'!$A$2:$B$3,2,FALSE),"Mutant","WT")),"")</f>
        <v/>
      </c>
      <c r="DV83" s="4" t="str">
        <f>IF(ISNUMBER(DH83), IF($AR83&gt;VLOOKUP('Gene Table'!$G$2,'Array Content'!$A$2:$B$3,2,FALSE),IF(DH83&lt;-$AR83,"mutant","WT"),IF(DH83&lt;-VLOOKUP('Gene Table'!$G$2,'Array Content'!$A$2:$B$3,2,FALSE),"Mutant","WT")),"")</f>
        <v/>
      </c>
      <c r="DW83" s="4" t="str">
        <f>IF(ISNUMBER(DI83), IF($AR83&gt;VLOOKUP('Gene Table'!$G$2,'Array Content'!$A$2:$B$3,2,FALSE),IF(DI83&lt;-$AR83,"mutant","WT"),IF(DI83&lt;-VLOOKUP('Gene Table'!$G$2,'Array Content'!$A$2:$B$3,2,FALSE),"Mutant","WT")),"")</f>
        <v/>
      </c>
      <c r="DX83" s="4" t="str">
        <f>IF(ISNUMBER(DJ83), IF($AR83&gt;VLOOKUP('Gene Table'!$G$2,'Array Content'!$A$2:$B$3,2,FALSE),IF(DJ83&lt;-$AR83,"mutant","WT"),IF(DJ83&lt;-VLOOKUP('Gene Table'!$G$2,'Array Content'!$A$2:$B$3,2,FALSE),"Mutant","WT")),"")</f>
        <v/>
      </c>
      <c r="DY83" s="4" t="str">
        <f>IF(ISNUMBER(DK83), IF($AR83&gt;VLOOKUP('Gene Table'!$G$2,'Array Content'!$A$2:$B$3,2,FALSE),IF(DK83&lt;-$AR83,"mutant","WT"),IF(DK83&lt;-VLOOKUP('Gene Table'!$G$2,'Array Content'!$A$2:$B$3,2,FALSE),"Mutant","WT")),"")</f>
        <v/>
      </c>
      <c r="DZ83" s="4" t="str">
        <f>IF(ISNUMBER(DL83), IF($AR83&gt;VLOOKUP('Gene Table'!$G$2,'Array Content'!$A$2:$B$3,2,FALSE),IF(DL83&lt;-$AR83,"mutant","WT"),IF(DL83&lt;-VLOOKUP('Gene Table'!$G$2,'Array Content'!$A$2:$B$3,2,FALSE),"Mutant","WT")),"")</f>
        <v/>
      </c>
      <c r="EA83" s="4" t="str">
        <f>IF(ISNUMBER(DM83), IF($AR83&gt;VLOOKUP('Gene Table'!$G$2,'Array Content'!$A$2:$B$3,2,FALSE),IF(DM83&lt;-$AR83,"mutant","WT"),IF(DM83&lt;-VLOOKUP('Gene Table'!$G$2,'Array Content'!$A$2:$B$3,2,FALSE),"Mutant","WT")),"")</f>
        <v/>
      </c>
      <c r="EC83" s="4" t="s">
        <v>154</v>
      </c>
      <c r="ED83" s="4" t="str">
        <f>IF('Gene Table'!$D83="copy number",D83,"")</f>
        <v/>
      </c>
      <c r="EE83" s="4" t="str">
        <f>IF('Gene Table'!$D83="copy number",E83,"")</f>
        <v/>
      </c>
      <c r="EF83" s="4" t="str">
        <f>IF('Gene Table'!$D83="copy number",F83,"")</f>
        <v/>
      </c>
      <c r="EG83" s="4" t="str">
        <f>IF('Gene Table'!$D83="copy number",G83,"")</f>
        <v/>
      </c>
      <c r="EH83" s="4" t="str">
        <f>IF('Gene Table'!$D83="copy number",H83,"")</f>
        <v/>
      </c>
      <c r="EI83" s="4" t="str">
        <f>IF('Gene Table'!$D83="copy number",I83,"")</f>
        <v/>
      </c>
      <c r="EJ83" s="4" t="str">
        <f>IF('Gene Table'!$D83="copy number",J83,"")</f>
        <v/>
      </c>
      <c r="EK83" s="4" t="str">
        <f>IF('Gene Table'!$D83="copy number",K83,"")</f>
        <v/>
      </c>
      <c r="EL83" s="4" t="str">
        <f>IF('Gene Table'!$D83="copy number",L83,"")</f>
        <v/>
      </c>
      <c r="EM83" s="4" t="str">
        <f>IF('Gene Table'!$D83="copy number",M83,"")</f>
        <v/>
      </c>
      <c r="EN83" s="4" t="str">
        <f>IF('Gene Table'!$D83="copy number",N83,"")</f>
        <v/>
      </c>
      <c r="EO83" s="4" t="str">
        <f>IF('Gene Table'!$D83="copy number",O83,"")</f>
        <v/>
      </c>
      <c r="EQ83" s="4" t="s">
        <v>154</v>
      </c>
      <c r="ER83" s="4" t="str">
        <f>IF('Gene Table'!$D83="copy number",R83,"")</f>
        <v/>
      </c>
      <c r="ES83" s="4" t="str">
        <f>IF('Gene Table'!$D83="copy number",S83,"")</f>
        <v/>
      </c>
      <c r="ET83" s="4" t="str">
        <f>IF('Gene Table'!$D83="copy number",T83,"")</f>
        <v/>
      </c>
      <c r="EU83" s="4" t="str">
        <f>IF('Gene Table'!$D83="copy number",U83,"")</f>
        <v/>
      </c>
      <c r="EV83" s="4" t="str">
        <f>IF('Gene Table'!$D83="copy number",V83,"")</f>
        <v/>
      </c>
      <c r="EW83" s="4" t="str">
        <f>IF('Gene Table'!$D83="copy number",W83,"")</f>
        <v/>
      </c>
      <c r="EX83" s="4" t="str">
        <f>IF('Gene Table'!$D83="copy number",X83,"")</f>
        <v/>
      </c>
      <c r="EY83" s="4" t="str">
        <f>IF('Gene Table'!$D83="copy number",Y83,"")</f>
        <v/>
      </c>
      <c r="EZ83" s="4" t="str">
        <f>IF('Gene Table'!$D83="copy number",Z83,"")</f>
        <v/>
      </c>
      <c r="FA83" s="4" t="str">
        <f>IF('Gene Table'!$D83="copy number",AA83,"")</f>
        <v/>
      </c>
      <c r="FB83" s="4" t="str">
        <f>IF('Gene Table'!$D83="copy number",AB83,"")</f>
        <v/>
      </c>
      <c r="FC83" s="4" t="str">
        <f>IF('Gene Table'!$D83="copy number",AC83,"")</f>
        <v/>
      </c>
      <c r="FE83" s="4" t="s">
        <v>154</v>
      </c>
      <c r="FF83" s="4" t="str">
        <f>IF('Gene Table'!$C83="SMPC",D83,"")</f>
        <v/>
      </c>
      <c r="FG83" s="4" t="str">
        <f>IF('Gene Table'!$C83="SMPC",E83,"")</f>
        <v/>
      </c>
      <c r="FH83" s="4" t="str">
        <f>IF('Gene Table'!$C83="SMPC",F83,"")</f>
        <v/>
      </c>
      <c r="FI83" s="4" t="str">
        <f>IF('Gene Table'!$C83="SMPC",G83,"")</f>
        <v/>
      </c>
      <c r="FJ83" s="4" t="str">
        <f>IF('Gene Table'!$C83="SMPC",H83,"")</f>
        <v/>
      </c>
      <c r="FK83" s="4" t="str">
        <f>IF('Gene Table'!$C83="SMPC",I83,"")</f>
        <v/>
      </c>
      <c r="FL83" s="4" t="str">
        <f>IF('Gene Table'!$C83="SMPC",J83,"")</f>
        <v/>
      </c>
      <c r="FM83" s="4" t="str">
        <f>IF('Gene Table'!$C83="SMPC",K83,"")</f>
        <v/>
      </c>
      <c r="FN83" s="4" t="str">
        <f>IF('Gene Table'!$C83="SMPC",L83,"")</f>
        <v/>
      </c>
      <c r="FO83" s="4" t="str">
        <f>IF('Gene Table'!$C83="SMPC",M83,"")</f>
        <v/>
      </c>
      <c r="FP83" s="4" t="str">
        <f>IF('Gene Table'!$C83="SMPC",N83,"")</f>
        <v/>
      </c>
      <c r="FQ83" s="4" t="str">
        <f>IF('Gene Table'!$C83="SMPC",O83,"")</f>
        <v/>
      </c>
      <c r="FS83" s="4" t="s">
        <v>154</v>
      </c>
      <c r="FT83" s="4" t="str">
        <f>IF('Gene Table'!$C83="SMPC",R83,"")</f>
        <v/>
      </c>
      <c r="FU83" s="4" t="str">
        <f>IF('Gene Table'!$C83="SMPC",S83,"")</f>
        <v/>
      </c>
      <c r="FV83" s="4" t="str">
        <f>IF('Gene Table'!$C83="SMPC",T83,"")</f>
        <v/>
      </c>
      <c r="FW83" s="4" t="str">
        <f>IF('Gene Table'!$C83="SMPC",U83,"")</f>
        <v/>
      </c>
      <c r="FX83" s="4" t="str">
        <f>IF('Gene Table'!$C83="SMPC",V83,"")</f>
        <v/>
      </c>
      <c r="FY83" s="4" t="str">
        <f>IF('Gene Table'!$C83="SMPC",W83,"")</f>
        <v/>
      </c>
      <c r="FZ83" s="4" t="str">
        <f>IF('Gene Table'!$C83="SMPC",X83,"")</f>
        <v/>
      </c>
      <c r="GA83" s="4" t="str">
        <f>IF('Gene Table'!$C83="SMPC",Y83,"")</f>
        <v/>
      </c>
      <c r="GB83" s="4" t="str">
        <f>IF('Gene Table'!$C83="SMPC",Z83,"")</f>
        <v/>
      </c>
      <c r="GC83" s="4" t="str">
        <f>IF('Gene Table'!$C83="SMPC",AA83,"")</f>
        <v/>
      </c>
      <c r="GD83" s="4" t="str">
        <f>IF('Gene Table'!$C83="SMPC",AB83,"")</f>
        <v/>
      </c>
      <c r="GE83" s="4" t="str">
        <f>IF('Gene Table'!$C83="SMPC",AC83,"")</f>
        <v/>
      </c>
    </row>
    <row r="84" spans="1:187" ht="15" customHeight="1" x14ac:dyDescent="0.25">
      <c r="A84" s="4" t="str">
        <f>'Gene Table'!C84&amp;":"&amp;'Gene Table'!D84</f>
        <v>CDKN2A:c.172C&gt;T</v>
      </c>
      <c r="B84" s="4">
        <f>IF('Gene Table'!$G$5="NO",IF(ISNUMBER(MATCH('Gene Table'!E84,'Array Content'!$M$2:$M$941,0)),VLOOKUP('Gene Table'!E84,'Array Content'!$M$2:$O$941,2,FALSE),35),IF('Gene Table'!$G$5="YES",IF(ISNUMBER(MATCH('Gene Table'!E84,'Array Content'!$M$2:$M$941,0)),VLOOKUP('Gene Table'!E84,'Array Content'!$M$2:$O$941,3,FALSE),35),"OOPS"))</f>
        <v>37</v>
      </c>
      <c r="C84" s="4" t="s">
        <v>157</v>
      </c>
      <c r="D84" s="29">
        <f>IF('Control Sample Data'!D83="","",IF(SUM('Control Sample Data'!D$2:D$97)&gt;10,IF(AND(ISNUMBER('Control Sample Data'!D83),'Control Sample Data'!D83&lt;$B84, 'Control Sample Data'!D83&gt;0),'Control Sample Data'!D83,$B84),""))</f>
        <v>35</v>
      </c>
      <c r="E84" s="29">
        <f>IF('Control Sample Data'!E83="","",IF(SUM('Control Sample Data'!E$2:E$97)&gt;10,IF(AND(ISNUMBER('Control Sample Data'!E83),'Control Sample Data'!E83&lt;$B84, 'Control Sample Data'!E83&gt;0),'Control Sample Data'!E83,$B84),""))</f>
        <v>35</v>
      </c>
      <c r="F84" s="29" t="str">
        <f>IF('Control Sample Data'!F83="","",IF(SUM('Control Sample Data'!F$2:F$97)&gt;10,IF(AND(ISNUMBER('Control Sample Data'!F83),'Control Sample Data'!F83&lt;$B84, 'Control Sample Data'!F83&gt;0),'Control Sample Data'!F83,$B84),""))</f>
        <v/>
      </c>
      <c r="G84" s="29" t="str">
        <f>IF('Control Sample Data'!G83="","",IF(SUM('Control Sample Data'!G$2:G$97)&gt;10,IF(AND(ISNUMBER('Control Sample Data'!G83),'Control Sample Data'!G83&lt;$B84, 'Control Sample Data'!G83&gt;0),'Control Sample Data'!G83,$B84),""))</f>
        <v/>
      </c>
      <c r="H84" s="29" t="str">
        <f>IF('Control Sample Data'!H83="","",IF(SUM('Control Sample Data'!H$2:H$97)&gt;10,IF(AND(ISNUMBER('Control Sample Data'!H83),'Control Sample Data'!H83&lt;$B84, 'Control Sample Data'!H83&gt;0),'Control Sample Data'!H83,$B84),""))</f>
        <v/>
      </c>
      <c r="I84" s="29" t="str">
        <f>IF('Control Sample Data'!I83="","",IF(SUM('Control Sample Data'!I$2:I$97)&gt;10,IF(AND(ISNUMBER('Control Sample Data'!I83),'Control Sample Data'!I83&lt;$B84, 'Control Sample Data'!I83&gt;0),'Control Sample Data'!I83,$B84),""))</f>
        <v/>
      </c>
      <c r="J84" s="29" t="str">
        <f>IF('Control Sample Data'!J83="","",IF(SUM('Control Sample Data'!J$2:J$97)&gt;10,IF(AND(ISNUMBER('Control Sample Data'!J83),'Control Sample Data'!J83&lt;$B84, 'Control Sample Data'!J83&gt;0),'Control Sample Data'!J83,$B84),""))</f>
        <v/>
      </c>
      <c r="K84" s="29" t="str">
        <f>IF('Control Sample Data'!K83="","",IF(SUM('Control Sample Data'!K$2:K$97)&gt;10,IF(AND(ISNUMBER('Control Sample Data'!K83),'Control Sample Data'!K83&lt;$B84, 'Control Sample Data'!K83&gt;0),'Control Sample Data'!K83,$B84),""))</f>
        <v/>
      </c>
      <c r="L84" s="29" t="str">
        <f>IF('Control Sample Data'!L83="","",IF(SUM('Control Sample Data'!L$2:L$97)&gt;10,IF(AND(ISNUMBER('Control Sample Data'!L83),'Control Sample Data'!L83&lt;$B84, 'Control Sample Data'!L83&gt;0),'Control Sample Data'!L83,$B84),""))</f>
        <v/>
      </c>
      <c r="M84" s="29" t="str">
        <f>IF('Control Sample Data'!M83="","",IF(SUM('Control Sample Data'!M$2:M$97)&gt;10,IF(AND(ISNUMBER('Control Sample Data'!M83),'Control Sample Data'!M83&lt;$B84, 'Control Sample Data'!M83&gt;0),'Control Sample Data'!M83,$B84),""))</f>
        <v/>
      </c>
      <c r="N84" s="29" t="str">
        <f>IF('Control Sample Data'!N83="","",IF(SUM('Control Sample Data'!N$2:N$97)&gt;10,IF(AND(ISNUMBER('Control Sample Data'!N83),'Control Sample Data'!N83&lt;$B84, 'Control Sample Data'!N83&gt;0),'Control Sample Data'!N83,$B84),""))</f>
        <v/>
      </c>
      <c r="O84" s="29" t="str">
        <f>IF('Control Sample Data'!O83="","",IF(SUM('Control Sample Data'!O$2:O$97)&gt;10,IF(AND(ISNUMBER('Control Sample Data'!O83),'Control Sample Data'!O83&lt;$B84, 'Control Sample Data'!O83&gt;0),'Control Sample Data'!O83,$B84),""))</f>
        <v/>
      </c>
      <c r="Q84" s="4" t="s">
        <v>157</v>
      </c>
      <c r="R84" s="29">
        <f>IF('Test Sample Data'!D83="","",IF(SUM('Test Sample Data'!D$2:D$97)&gt;10,IF(AND(ISNUMBER('Test Sample Data'!D83),'Test Sample Data'!D83&lt;$B84, 'Test Sample Data'!D83&gt;0),'Test Sample Data'!D83,$B84),""))</f>
        <v>35</v>
      </c>
      <c r="S84" s="29">
        <f>IF('Test Sample Data'!E83="","",IF(SUM('Test Sample Data'!E$2:E$97)&gt;10,IF(AND(ISNUMBER('Test Sample Data'!E83),'Test Sample Data'!E83&lt;$B84, 'Test Sample Data'!E83&gt;0),'Test Sample Data'!E83,$B84),""))</f>
        <v>35</v>
      </c>
      <c r="T84" s="29" t="str">
        <f>IF('Test Sample Data'!F83="","",IF(SUM('Test Sample Data'!F$2:F$97)&gt;10,IF(AND(ISNUMBER('Test Sample Data'!F83),'Test Sample Data'!F83&lt;$B84, 'Test Sample Data'!F83&gt;0),'Test Sample Data'!F83,$B84),""))</f>
        <v/>
      </c>
      <c r="U84" s="29" t="str">
        <f>IF('Test Sample Data'!G83="","",IF(SUM('Test Sample Data'!G$2:G$97)&gt;10,IF(AND(ISNUMBER('Test Sample Data'!G83),'Test Sample Data'!G83&lt;$B84, 'Test Sample Data'!G83&gt;0),'Test Sample Data'!G83,$B84),""))</f>
        <v/>
      </c>
      <c r="V84" s="29" t="str">
        <f>IF('Test Sample Data'!H83="","",IF(SUM('Test Sample Data'!H$2:H$97)&gt;10,IF(AND(ISNUMBER('Test Sample Data'!H83),'Test Sample Data'!H83&lt;$B84, 'Test Sample Data'!H83&gt;0),'Test Sample Data'!H83,$B84),""))</f>
        <v/>
      </c>
      <c r="W84" s="29" t="str">
        <f>IF('Test Sample Data'!I83="","",IF(SUM('Test Sample Data'!I$2:I$97)&gt;10,IF(AND(ISNUMBER('Test Sample Data'!I83),'Test Sample Data'!I83&lt;$B84, 'Test Sample Data'!I83&gt;0),'Test Sample Data'!I83,$B84),""))</f>
        <v/>
      </c>
      <c r="X84" s="29" t="str">
        <f>IF('Test Sample Data'!J83="","",IF(SUM('Test Sample Data'!J$2:J$97)&gt;10,IF(AND(ISNUMBER('Test Sample Data'!J83),'Test Sample Data'!J83&lt;$B84, 'Test Sample Data'!J83&gt;0),'Test Sample Data'!J83,$B84),""))</f>
        <v/>
      </c>
      <c r="Y84" s="29" t="str">
        <f>IF('Test Sample Data'!K83="","",IF(SUM('Test Sample Data'!K$2:K$97)&gt;10,IF(AND(ISNUMBER('Test Sample Data'!K83),'Test Sample Data'!K83&lt;$B84, 'Test Sample Data'!K83&gt;0),'Test Sample Data'!K83,$B84),""))</f>
        <v/>
      </c>
      <c r="Z84" s="29" t="str">
        <f>IF('Test Sample Data'!L83="","",IF(SUM('Test Sample Data'!L$2:L$97)&gt;10,IF(AND(ISNUMBER('Test Sample Data'!L83),'Test Sample Data'!L83&lt;$B84, 'Test Sample Data'!L83&gt;0),'Test Sample Data'!L83,$B84),""))</f>
        <v/>
      </c>
      <c r="AA84" s="29" t="str">
        <f>IF('Test Sample Data'!M83="","",IF(SUM('Test Sample Data'!M$2:M$97)&gt;10,IF(AND(ISNUMBER('Test Sample Data'!M83),'Test Sample Data'!M83&lt;$B84, 'Test Sample Data'!M83&gt;0),'Test Sample Data'!M83,$B84),""))</f>
        <v/>
      </c>
      <c r="AB84" s="29" t="str">
        <f>IF('Test Sample Data'!N83="","",IF(SUM('Test Sample Data'!N$2:N$97)&gt;10,IF(AND(ISNUMBER('Test Sample Data'!N83),'Test Sample Data'!N83&lt;$B84, 'Test Sample Data'!N83&gt;0),'Test Sample Data'!N83,$B84),""))</f>
        <v/>
      </c>
      <c r="AC84" s="29" t="str">
        <f>IF('Test Sample Data'!O83="","",IF(SUM('Test Sample Data'!O$2:O$97)&gt;10,IF(AND(ISNUMBER('Test Sample Data'!O83),'Test Sample Data'!O83&lt;$B84, 'Test Sample Data'!O83&gt;0),'Test Sample Data'!O83,$B84),""))</f>
        <v/>
      </c>
      <c r="AE84" s="4" t="s">
        <v>157</v>
      </c>
      <c r="AF84" s="4">
        <f t="shared" si="67"/>
        <v>9</v>
      </c>
      <c r="AG84" s="4">
        <f t="shared" si="68"/>
        <v>9</v>
      </c>
      <c r="AH84" s="4" t="str">
        <f t="shared" si="69"/>
        <v/>
      </c>
      <c r="AI84" s="4" t="str">
        <f t="shared" si="70"/>
        <v/>
      </c>
      <c r="AJ84" s="4" t="str">
        <f t="shared" si="71"/>
        <v/>
      </c>
      <c r="AK84" s="4" t="str">
        <f t="shared" si="72"/>
        <v/>
      </c>
      <c r="AL84" s="4" t="str">
        <f t="shared" si="73"/>
        <v/>
      </c>
      <c r="AM84" s="4" t="str">
        <f t="shared" si="74"/>
        <v/>
      </c>
      <c r="AN84" s="4" t="str">
        <f t="shared" si="75"/>
        <v/>
      </c>
      <c r="AO84" s="4" t="str">
        <f t="shared" si="76"/>
        <v/>
      </c>
      <c r="AP84" s="4" t="str">
        <f t="shared" si="77"/>
        <v/>
      </c>
      <c r="AQ84" s="4" t="str">
        <f t="shared" si="78"/>
        <v/>
      </c>
      <c r="AR84" s="4">
        <f t="shared" si="79"/>
        <v>0</v>
      </c>
      <c r="AS84" s="4">
        <f t="shared" si="80"/>
        <v>9</v>
      </c>
      <c r="AU84" s="4" t="s">
        <v>157</v>
      </c>
      <c r="AV84" s="4">
        <f t="shared" si="81"/>
        <v>8.14</v>
      </c>
      <c r="AW84" s="4">
        <f t="shared" si="82"/>
        <v>9</v>
      </c>
      <c r="AX84" s="4" t="str">
        <f t="shared" si="83"/>
        <v/>
      </c>
      <c r="AY84" s="4" t="str">
        <f t="shared" si="84"/>
        <v/>
      </c>
      <c r="AZ84" s="4" t="str">
        <f t="shared" si="85"/>
        <v/>
      </c>
      <c r="BA84" s="4" t="str">
        <f t="shared" si="86"/>
        <v/>
      </c>
      <c r="BB84" s="4" t="str">
        <f t="shared" si="87"/>
        <v/>
      </c>
      <c r="BC84" s="4" t="str">
        <f t="shared" si="88"/>
        <v/>
      </c>
      <c r="BD84" s="4" t="str">
        <f t="shared" si="89"/>
        <v/>
      </c>
      <c r="BE84" s="4" t="str">
        <f t="shared" si="90"/>
        <v/>
      </c>
      <c r="BF84" s="4" t="str">
        <f t="shared" si="91"/>
        <v/>
      </c>
      <c r="BG84" s="4" t="str">
        <f t="shared" si="92"/>
        <v/>
      </c>
      <c r="BI84" s="4" t="s">
        <v>157</v>
      </c>
      <c r="BJ84" s="4">
        <f t="shared" si="93"/>
        <v>8.14</v>
      </c>
      <c r="BK84" s="4">
        <f t="shared" si="94"/>
        <v>9</v>
      </c>
      <c r="BL84" s="4" t="str">
        <f t="shared" si="95"/>
        <v/>
      </c>
      <c r="BM84" s="4" t="str">
        <f t="shared" si="96"/>
        <v/>
      </c>
      <c r="BN84" s="4" t="str">
        <f t="shared" si="97"/>
        <v/>
      </c>
      <c r="BO84" s="4" t="str">
        <f t="shared" si="98"/>
        <v/>
      </c>
      <c r="BP84" s="4" t="str">
        <f t="shared" si="99"/>
        <v/>
      </c>
      <c r="BQ84" s="4" t="str">
        <f t="shared" si="100"/>
        <v/>
      </c>
      <c r="BR84" s="4" t="str">
        <f t="shared" si="101"/>
        <v/>
      </c>
      <c r="BS84" s="4" t="str">
        <f t="shared" si="102"/>
        <v/>
      </c>
      <c r="BT84" s="4" t="str">
        <f t="shared" si="103"/>
        <v/>
      </c>
      <c r="BU84" s="4" t="str">
        <f t="shared" si="104"/>
        <v/>
      </c>
      <c r="BV84" s="4">
        <f t="shared" si="105"/>
        <v>1.82</v>
      </c>
      <c r="BW84" s="4">
        <f t="shared" si="106"/>
        <v>8.57</v>
      </c>
      <c r="BY84" s="4" t="s">
        <v>157</v>
      </c>
      <c r="BZ84" s="4">
        <f t="shared" si="107"/>
        <v>-0.42999999999999972</v>
      </c>
      <c r="CA84" s="4">
        <f t="shared" si="108"/>
        <v>0.42999999999999972</v>
      </c>
      <c r="CB84" s="4" t="str">
        <f t="shared" si="109"/>
        <v/>
      </c>
      <c r="CC84" s="4" t="str">
        <f t="shared" si="110"/>
        <v/>
      </c>
      <c r="CD84" s="4" t="str">
        <f t="shared" si="111"/>
        <v/>
      </c>
      <c r="CE84" s="4" t="str">
        <f t="shared" si="112"/>
        <v/>
      </c>
      <c r="CF84" s="4" t="str">
        <f t="shared" si="113"/>
        <v/>
      </c>
      <c r="CG84" s="4" t="str">
        <f t="shared" si="114"/>
        <v/>
      </c>
      <c r="CH84" s="4" t="str">
        <f t="shared" si="115"/>
        <v/>
      </c>
      <c r="CI84" s="4" t="str">
        <f t="shared" si="116"/>
        <v/>
      </c>
      <c r="CJ84" s="4" t="str">
        <f t="shared" si="117"/>
        <v/>
      </c>
      <c r="CK84" s="4" t="str">
        <f t="shared" si="118"/>
        <v/>
      </c>
      <c r="CM84" s="4" t="s">
        <v>157</v>
      </c>
      <c r="CN84" s="4" t="str">
        <f>IF(ISNUMBER(BZ84), IF($BV84&gt;VLOOKUP('Gene Table'!$G$2,'Array Content'!$A$2:$B$3,2,FALSE),IF(BZ84&lt;-$BV84,"mutant","WT"),IF(BZ84&lt;-VLOOKUP('Gene Table'!$G$2,'Array Content'!$A$2:$B$3,2,FALSE),"Mutant","WT")),"")</f>
        <v>WT</v>
      </c>
      <c r="CO84" s="4" t="str">
        <f>IF(ISNUMBER(CA84), IF($BV84&gt;VLOOKUP('Gene Table'!$G$2,'Array Content'!$A$2:$B$3,2,FALSE),IF(CA84&lt;-$BV84,"mutant","WT"),IF(CA84&lt;-VLOOKUP('Gene Table'!$G$2,'Array Content'!$A$2:$B$3,2,FALSE),"Mutant","WT")),"")</f>
        <v>WT</v>
      </c>
      <c r="CP84" s="4" t="str">
        <f>IF(ISNUMBER(CB84), IF($BV84&gt;VLOOKUP('Gene Table'!$G$2,'Array Content'!$A$2:$B$3,2,FALSE),IF(CB84&lt;-$BV84,"mutant","WT"),IF(CB84&lt;-VLOOKUP('Gene Table'!$G$2,'Array Content'!$A$2:$B$3,2,FALSE),"Mutant","WT")),"")</f>
        <v/>
      </c>
      <c r="CQ84" s="4" t="str">
        <f>IF(ISNUMBER(CC84), IF($BV84&gt;VLOOKUP('Gene Table'!$G$2,'Array Content'!$A$2:$B$3,2,FALSE),IF(CC84&lt;-$BV84,"mutant","WT"),IF(CC84&lt;-VLOOKUP('Gene Table'!$G$2,'Array Content'!$A$2:$B$3,2,FALSE),"Mutant","WT")),"")</f>
        <v/>
      </c>
      <c r="CR84" s="4" t="str">
        <f>IF(ISNUMBER(CD84), IF($BV84&gt;VLOOKUP('Gene Table'!$G$2,'Array Content'!$A$2:$B$3,2,FALSE),IF(CD84&lt;-$BV84,"mutant","WT"),IF(CD84&lt;-VLOOKUP('Gene Table'!$G$2,'Array Content'!$A$2:$B$3,2,FALSE),"Mutant","WT")),"")</f>
        <v/>
      </c>
      <c r="CS84" s="4" t="str">
        <f>IF(ISNUMBER(CE84), IF($BV84&gt;VLOOKUP('Gene Table'!$G$2,'Array Content'!$A$2:$B$3,2,FALSE),IF(CE84&lt;-$BV84,"mutant","WT"),IF(CE84&lt;-VLOOKUP('Gene Table'!$G$2,'Array Content'!$A$2:$B$3,2,FALSE),"Mutant","WT")),"")</f>
        <v/>
      </c>
      <c r="CT84" s="4" t="str">
        <f>IF(ISNUMBER(CF84), IF($BV84&gt;VLOOKUP('Gene Table'!$G$2,'Array Content'!$A$2:$B$3,2,FALSE),IF(CF84&lt;-$BV84,"mutant","WT"),IF(CF84&lt;-VLOOKUP('Gene Table'!$G$2,'Array Content'!$A$2:$B$3,2,FALSE),"Mutant","WT")),"")</f>
        <v/>
      </c>
      <c r="CU84" s="4" t="str">
        <f>IF(ISNUMBER(CG84), IF($BV84&gt;VLOOKUP('Gene Table'!$G$2,'Array Content'!$A$2:$B$3,2,FALSE),IF(CG84&lt;-$BV84,"mutant","WT"),IF(CG84&lt;-VLOOKUP('Gene Table'!$G$2,'Array Content'!$A$2:$B$3,2,FALSE),"Mutant","WT")),"")</f>
        <v/>
      </c>
      <c r="CV84" s="4" t="str">
        <f>IF(ISNUMBER(CH84), IF($BV84&gt;VLOOKUP('Gene Table'!$G$2,'Array Content'!$A$2:$B$3,2,FALSE),IF(CH84&lt;-$BV84,"mutant","WT"),IF(CH84&lt;-VLOOKUP('Gene Table'!$G$2,'Array Content'!$A$2:$B$3,2,FALSE),"Mutant","WT")),"")</f>
        <v/>
      </c>
      <c r="CW84" s="4" t="str">
        <f>IF(ISNUMBER(CI84), IF($BV84&gt;VLOOKUP('Gene Table'!$G$2,'Array Content'!$A$2:$B$3,2,FALSE),IF(CI84&lt;-$BV84,"mutant","WT"),IF(CI84&lt;-VLOOKUP('Gene Table'!$G$2,'Array Content'!$A$2:$B$3,2,FALSE),"Mutant","WT")),"")</f>
        <v/>
      </c>
      <c r="CX84" s="4" t="str">
        <f>IF(ISNUMBER(CJ84), IF($BV84&gt;VLOOKUP('Gene Table'!$G$2,'Array Content'!$A$2:$B$3,2,FALSE),IF(CJ84&lt;-$BV84,"mutant","WT"),IF(CJ84&lt;-VLOOKUP('Gene Table'!$G$2,'Array Content'!$A$2:$B$3,2,FALSE),"Mutant","WT")),"")</f>
        <v/>
      </c>
      <c r="CY84" s="4" t="str">
        <f>IF(ISNUMBER(CK84), IF($BV84&gt;VLOOKUP('Gene Table'!$G$2,'Array Content'!$A$2:$B$3,2,FALSE),IF(CK84&lt;-$BV84,"mutant","WT"),IF(CK84&lt;-VLOOKUP('Gene Table'!$G$2,'Array Content'!$A$2:$B$3,2,FALSE),"Mutant","WT")),"")</f>
        <v/>
      </c>
      <c r="DA84" s="4" t="s">
        <v>157</v>
      </c>
      <c r="DB84" s="4">
        <f t="shared" si="119"/>
        <v>-0.85999999999999943</v>
      </c>
      <c r="DC84" s="4">
        <f t="shared" si="120"/>
        <v>0</v>
      </c>
      <c r="DD84" s="4" t="str">
        <f t="shared" si="121"/>
        <v/>
      </c>
      <c r="DE84" s="4" t="str">
        <f t="shared" si="122"/>
        <v/>
      </c>
      <c r="DF84" s="4" t="str">
        <f t="shared" si="123"/>
        <v/>
      </c>
      <c r="DG84" s="4" t="str">
        <f t="shared" si="124"/>
        <v/>
      </c>
      <c r="DH84" s="4" t="str">
        <f t="shared" si="125"/>
        <v/>
      </c>
      <c r="DI84" s="4" t="str">
        <f t="shared" si="126"/>
        <v/>
      </c>
      <c r="DJ84" s="4" t="str">
        <f t="shared" si="127"/>
        <v/>
      </c>
      <c r="DK84" s="4" t="str">
        <f t="shared" si="128"/>
        <v/>
      </c>
      <c r="DL84" s="4" t="str">
        <f t="shared" si="129"/>
        <v/>
      </c>
      <c r="DM84" s="4" t="str">
        <f t="shared" si="130"/>
        <v/>
      </c>
      <c r="DO84" s="4" t="s">
        <v>157</v>
      </c>
      <c r="DP84" s="4" t="str">
        <f>IF(ISNUMBER(DB84), IF($AR84&gt;VLOOKUP('Gene Table'!$G$2,'Array Content'!$A$2:$B$3,2,FALSE),IF(DB84&lt;-$AR84,"mutant","WT"),IF(DB84&lt;-VLOOKUP('Gene Table'!$G$2,'Array Content'!$A$2:$B$3,2,FALSE),"Mutant","WT")),"")</f>
        <v>WT</v>
      </c>
      <c r="DQ84" s="4" t="str">
        <f>IF(ISNUMBER(DC84), IF($AR84&gt;VLOOKUP('Gene Table'!$G$2,'Array Content'!$A$2:$B$3,2,FALSE),IF(DC84&lt;-$AR84,"mutant","WT"),IF(DC84&lt;-VLOOKUP('Gene Table'!$G$2,'Array Content'!$A$2:$B$3,2,FALSE),"Mutant","WT")),"")</f>
        <v>WT</v>
      </c>
      <c r="DR84" s="4" t="str">
        <f>IF(ISNUMBER(DD84), IF($AR84&gt;VLOOKUP('Gene Table'!$G$2,'Array Content'!$A$2:$B$3,2,FALSE),IF(DD84&lt;-$AR84,"mutant","WT"),IF(DD84&lt;-VLOOKUP('Gene Table'!$G$2,'Array Content'!$A$2:$B$3,2,FALSE),"Mutant","WT")),"")</f>
        <v/>
      </c>
      <c r="DS84" s="4" t="str">
        <f>IF(ISNUMBER(DE84), IF($AR84&gt;VLOOKUP('Gene Table'!$G$2,'Array Content'!$A$2:$B$3,2,FALSE),IF(DE84&lt;-$AR84,"mutant","WT"),IF(DE84&lt;-VLOOKUP('Gene Table'!$G$2,'Array Content'!$A$2:$B$3,2,FALSE),"Mutant","WT")),"")</f>
        <v/>
      </c>
      <c r="DT84" s="4" t="str">
        <f>IF(ISNUMBER(DF84), IF($AR84&gt;VLOOKUP('Gene Table'!$G$2,'Array Content'!$A$2:$B$3,2,FALSE),IF(DF84&lt;-$AR84,"mutant","WT"),IF(DF84&lt;-VLOOKUP('Gene Table'!$G$2,'Array Content'!$A$2:$B$3,2,FALSE),"Mutant","WT")),"")</f>
        <v/>
      </c>
      <c r="DU84" s="4" t="str">
        <f>IF(ISNUMBER(DG84), IF($AR84&gt;VLOOKUP('Gene Table'!$G$2,'Array Content'!$A$2:$B$3,2,FALSE),IF(DG84&lt;-$AR84,"mutant","WT"),IF(DG84&lt;-VLOOKUP('Gene Table'!$G$2,'Array Content'!$A$2:$B$3,2,FALSE),"Mutant","WT")),"")</f>
        <v/>
      </c>
      <c r="DV84" s="4" t="str">
        <f>IF(ISNUMBER(DH84), IF($AR84&gt;VLOOKUP('Gene Table'!$G$2,'Array Content'!$A$2:$B$3,2,FALSE),IF(DH84&lt;-$AR84,"mutant","WT"),IF(DH84&lt;-VLOOKUP('Gene Table'!$G$2,'Array Content'!$A$2:$B$3,2,FALSE),"Mutant","WT")),"")</f>
        <v/>
      </c>
      <c r="DW84" s="4" t="str">
        <f>IF(ISNUMBER(DI84), IF($AR84&gt;VLOOKUP('Gene Table'!$G$2,'Array Content'!$A$2:$B$3,2,FALSE),IF(DI84&lt;-$AR84,"mutant","WT"),IF(DI84&lt;-VLOOKUP('Gene Table'!$G$2,'Array Content'!$A$2:$B$3,2,FALSE),"Mutant","WT")),"")</f>
        <v/>
      </c>
      <c r="DX84" s="4" t="str">
        <f>IF(ISNUMBER(DJ84), IF($AR84&gt;VLOOKUP('Gene Table'!$G$2,'Array Content'!$A$2:$B$3,2,FALSE),IF(DJ84&lt;-$AR84,"mutant","WT"),IF(DJ84&lt;-VLOOKUP('Gene Table'!$G$2,'Array Content'!$A$2:$B$3,2,FALSE),"Mutant","WT")),"")</f>
        <v/>
      </c>
      <c r="DY84" s="4" t="str">
        <f>IF(ISNUMBER(DK84), IF($AR84&gt;VLOOKUP('Gene Table'!$G$2,'Array Content'!$A$2:$B$3,2,FALSE),IF(DK84&lt;-$AR84,"mutant","WT"),IF(DK84&lt;-VLOOKUP('Gene Table'!$G$2,'Array Content'!$A$2:$B$3,2,FALSE),"Mutant","WT")),"")</f>
        <v/>
      </c>
      <c r="DZ84" s="4" t="str">
        <f>IF(ISNUMBER(DL84), IF($AR84&gt;VLOOKUP('Gene Table'!$G$2,'Array Content'!$A$2:$B$3,2,FALSE),IF(DL84&lt;-$AR84,"mutant","WT"),IF(DL84&lt;-VLOOKUP('Gene Table'!$G$2,'Array Content'!$A$2:$B$3,2,FALSE),"Mutant","WT")),"")</f>
        <v/>
      </c>
      <c r="EA84" s="4" t="str">
        <f>IF(ISNUMBER(DM84), IF($AR84&gt;VLOOKUP('Gene Table'!$G$2,'Array Content'!$A$2:$B$3,2,FALSE),IF(DM84&lt;-$AR84,"mutant","WT"),IF(DM84&lt;-VLOOKUP('Gene Table'!$G$2,'Array Content'!$A$2:$B$3,2,FALSE),"Mutant","WT")),"")</f>
        <v/>
      </c>
      <c r="EC84" s="4" t="s">
        <v>157</v>
      </c>
      <c r="ED84" s="4" t="str">
        <f>IF('Gene Table'!$D84="copy number",D84,"")</f>
        <v/>
      </c>
      <c r="EE84" s="4" t="str">
        <f>IF('Gene Table'!$D84="copy number",E84,"")</f>
        <v/>
      </c>
      <c r="EF84" s="4" t="str">
        <f>IF('Gene Table'!$D84="copy number",F84,"")</f>
        <v/>
      </c>
      <c r="EG84" s="4" t="str">
        <f>IF('Gene Table'!$D84="copy number",G84,"")</f>
        <v/>
      </c>
      <c r="EH84" s="4" t="str">
        <f>IF('Gene Table'!$D84="copy number",H84,"")</f>
        <v/>
      </c>
      <c r="EI84" s="4" t="str">
        <f>IF('Gene Table'!$D84="copy number",I84,"")</f>
        <v/>
      </c>
      <c r="EJ84" s="4" t="str">
        <f>IF('Gene Table'!$D84="copy number",J84,"")</f>
        <v/>
      </c>
      <c r="EK84" s="4" t="str">
        <f>IF('Gene Table'!$D84="copy number",K84,"")</f>
        <v/>
      </c>
      <c r="EL84" s="4" t="str">
        <f>IF('Gene Table'!$D84="copy number",L84,"")</f>
        <v/>
      </c>
      <c r="EM84" s="4" t="str">
        <f>IF('Gene Table'!$D84="copy number",M84,"")</f>
        <v/>
      </c>
      <c r="EN84" s="4" t="str">
        <f>IF('Gene Table'!$D84="copy number",N84,"")</f>
        <v/>
      </c>
      <c r="EO84" s="4" t="str">
        <f>IF('Gene Table'!$D84="copy number",O84,"")</f>
        <v/>
      </c>
      <c r="EQ84" s="4" t="s">
        <v>157</v>
      </c>
      <c r="ER84" s="4" t="str">
        <f>IF('Gene Table'!$D84="copy number",R84,"")</f>
        <v/>
      </c>
      <c r="ES84" s="4" t="str">
        <f>IF('Gene Table'!$D84="copy number",S84,"")</f>
        <v/>
      </c>
      <c r="ET84" s="4" t="str">
        <f>IF('Gene Table'!$D84="copy number",T84,"")</f>
        <v/>
      </c>
      <c r="EU84" s="4" t="str">
        <f>IF('Gene Table'!$D84="copy number",U84,"")</f>
        <v/>
      </c>
      <c r="EV84" s="4" t="str">
        <f>IF('Gene Table'!$D84="copy number",V84,"")</f>
        <v/>
      </c>
      <c r="EW84" s="4" t="str">
        <f>IF('Gene Table'!$D84="copy number",W84,"")</f>
        <v/>
      </c>
      <c r="EX84" s="4" t="str">
        <f>IF('Gene Table'!$D84="copy number",X84,"")</f>
        <v/>
      </c>
      <c r="EY84" s="4" t="str">
        <f>IF('Gene Table'!$D84="copy number",Y84,"")</f>
        <v/>
      </c>
      <c r="EZ84" s="4" t="str">
        <f>IF('Gene Table'!$D84="copy number",Z84,"")</f>
        <v/>
      </c>
      <c r="FA84" s="4" t="str">
        <f>IF('Gene Table'!$D84="copy number",AA84,"")</f>
        <v/>
      </c>
      <c r="FB84" s="4" t="str">
        <f>IF('Gene Table'!$D84="copy number",AB84,"")</f>
        <v/>
      </c>
      <c r="FC84" s="4" t="str">
        <f>IF('Gene Table'!$D84="copy number",AC84,"")</f>
        <v/>
      </c>
      <c r="FE84" s="4" t="s">
        <v>157</v>
      </c>
      <c r="FF84" s="4" t="str">
        <f>IF('Gene Table'!$C84="SMPC",D84,"")</f>
        <v/>
      </c>
      <c r="FG84" s="4" t="str">
        <f>IF('Gene Table'!$C84="SMPC",E84,"")</f>
        <v/>
      </c>
      <c r="FH84" s="4" t="str">
        <f>IF('Gene Table'!$C84="SMPC",F84,"")</f>
        <v/>
      </c>
      <c r="FI84" s="4" t="str">
        <f>IF('Gene Table'!$C84="SMPC",G84,"")</f>
        <v/>
      </c>
      <c r="FJ84" s="4" t="str">
        <f>IF('Gene Table'!$C84="SMPC",H84,"")</f>
        <v/>
      </c>
      <c r="FK84" s="4" t="str">
        <f>IF('Gene Table'!$C84="SMPC",I84,"")</f>
        <v/>
      </c>
      <c r="FL84" s="4" t="str">
        <f>IF('Gene Table'!$C84="SMPC",J84,"")</f>
        <v/>
      </c>
      <c r="FM84" s="4" t="str">
        <f>IF('Gene Table'!$C84="SMPC",K84,"")</f>
        <v/>
      </c>
      <c r="FN84" s="4" t="str">
        <f>IF('Gene Table'!$C84="SMPC",L84,"")</f>
        <v/>
      </c>
      <c r="FO84" s="4" t="str">
        <f>IF('Gene Table'!$C84="SMPC",M84,"")</f>
        <v/>
      </c>
      <c r="FP84" s="4" t="str">
        <f>IF('Gene Table'!$C84="SMPC",N84,"")</f>
        <v/>
      </c>
      <c r="FQ84" s="4" t="str">
        <f>IF('Gene Table'!$C84="SMPC",O84,"")</f>
        <v/>
      </c>
      <c r="FS84" s="4" t="s">
        <v>157</v>
      </c>
      <c r="FT84" s="4" t="str">
        <f>IF('Gene Table'!$C84="SMPC",R84,"")</f>
        <v/>
      </c>
      <c r="FU84" s="4" t="str">
        <f>IF('Gene Table'!$C84="SMPC",S84,"")</f>
        <v/>
      </c>
      <c r="FV84" s="4" t="str">
        <f>IF('Gene Table'!$C84="SMPC",T84,"")</f>
        <v/>
      </c>
      <c r="FW84" s="4" t="str">
        <f>IF('Gene Table'!$C84="SMPC",U84,"")</f>
        <v/>
      </c>
      <c r="FX84" s="4" t="str">
        <f>IF('Gene Table'!$C84="SMPC",V84,"")</f>
        <v/>
      </c>
      <c r="FY84" s="4" t="str">
        <f>IF('Gene Table'!$C84="SMPC",W84,"")</f>
        <v/>
      </c>
      <c r="FZ84" s="4" t="str">
        <f>IF('Gene Table'!$C84="SMPC",X84,"")</f>
        <v/>
      </c>
      <c r="GA84" s="4" t="str">
        <f>IF('Gene Table'!$C84="SMPC",Y84,"")</f>
        <v/>
      </c>
      <c r="GB84" s="4" t="str">
        <f>IF('Gene Table'!$C84="SMPC",Z84,"")</f>
        <v/>
      </c>
      <c r="GC84" s="4" t="str">
        <f>IF('Gene Table'!$C84="SMPC",AA84,"")</f>
        <v/>
      </c>
      <c r="GD84" s="4" t="str">
        <f>IF('Gene Table'!$C84="SMPC",AB84,"")</f>
        <v/>
      </c>
      <c r="GE84" s="4" t="str">
        <f>IF('Gene Table'!$C84="SMPC",AC84,"")</f>
        <v/>
      </c>
    </row>
    <row r="85" spans="1:187" ht="15" customHeight="1" x14ac:dyDescent="0.25">
      <c r="A85" s="4" t="str">
        <f>'Gene Table'!C85&amp;":"&amp;'Gene Table'!D85</f>
        <v>CDKN2A:c.202G&gt;A</v>
      </c>
      <c r="B85" s="4">
        <f>IF('Gene Table'!$G$5="NO",IF(ISNUMBER(MATCH('Gene Table'!E85,'Array Content'!$M$2:$M$941,0)),VLOOKUP('Gene Table'!E85,'Array Content'!$M$2:$O$941,2,FALSE),35),IF('Gene Table'!$G$5="YES",IF(ISNUMBER(MATCH('Gene Table'!E85,'Array Content'!$M$2:$M$941,0)),VLOOKUP('Gene Table'!E85,'Array Content'!$M$2:$O$941,3,FALSE),35),"OOPS"))</f>
        <v>37</v>
      </c>
      <c r="C85" s="4" t="s">
        <v>161</v>
      </c>
      <c r="D85" s="29">
        <f>IF('Control Sample Data'!D84="","",IF(SUM('Control Sample Data'!D$2:D$97)&gt;10,IF(AND(ISNUMBER('Control Sample Data'!D84),'Control Sample Data'!D84&lt;$B85, 'Control Sample Data'!D84&gt;0),'Control Sample Data'!D84,$B85),""))</f>
        <v>35</v>
      </c>
      <c r="E85" s="29">
        <f>IF('Control Sample Data'!E84="","",IF(SUM('Control Sample Data'!E$2:E$97)&gt;10,IF(AND(ISNUMBER('Control Sample Data'!E84),'Control Sample Data'!E84&lt;$B85, 'Control Sample Data'!E84&gt;0),'Control Sample Data'!E84,$B85),""))</f>
        <v>35</v>
      </c>
      <c r="F85" s="29" t="str">
        <f>IF('Control Sample Data'!F84="","",IF(SUM('Control Sample Data'!F$2:F$97)&gt;10,IF(AND(ISNUMBER('Control Sample Data'!F84),'Control Sample Data'!F84&lt;$B85, 'Control Sample Data'!F84&gt;0),'Control Sample Data'!F84,$B85),""))</f>
        <v/>
      </c>
      <c r="G85" s="29" t="str">
        <f>IF('Control Sample Data'!G84="","",IF(SUM('Control Sample Data'!G$2:G$97)&gt;10,IF(AND(ISNUMBER('Control Sample Data'!G84),'Control Sample Data'!G84&lt;$B85, 'Control Sample Data'!G84&gt;0),'Control Sample Data'!G84,$B85),""))</f>
        <v/>
      </c>
      <c r="H85" s="29" t="str">
        <f>IF('Control Sample Data'!H84="","",IF(SUM('Control Sample Data'!H$2:H$97)&gt;10,IF(AND(ISNUMBER('Control Sample Data'!H84),'Control Sample Data'!H84&lt;$B85, 'Control Sample Data'!H84&gt;0),'Control Sample Data'!H84,$B85),""))</f>
        <v/>
      </c>
      <c r="I85" s="29" t="str">
        <f>IF('Control Sample Data'!I84="","",IF(SUM('Control Sample Data'!I$2:I$97)&gt;10,IF(AND(ISNUMBER('Control Sample Data'!I84),'Control Sample Data'!I84&lt;$B85, 'Control Sample Data'!I84&gt;0),'Control Sample Data'!I84,$B85),""))</f>
        <v/>
      </c>
      <c r="J85" s="29" t="str">
        <f>IF('Control Sample Data'!J84="","",IF(SUM('Control Sample Data'!J$2:J$97)&gt;10,IF(AND(ISNUMBER('Control Sample Data'!J84),'Control Sample Data'!J84&lt;$B85, 'Control Sample Data'!J84&gt;0),'Control Sample Data'!J84,$B85),""))</f>
        <v/>
      </c>
      <c r="K85" s="29" t="str">
        <f>IF('Control Sample Data'!K84="","",IF(SUM('Control Sample Data'!K$2:K$97)&gt;10,IF(AND(ISNUMBER('Control Sample Data'!K84),'Control Sample Data'!K84&lt;$B85, 'Control Sample Data'!K84&gt;0),'Control Sample Data'!K84,$B85),""))</f>
        <v/>
      </c>
      <c r="L85" s="29" t="str">
        <f>IF('Control Sample Data'!L84="","",IF(SUM('Control Sample Data'!L$2:L$97)&gt;10,IF(AND(ISNUMBER('Control Sample Data'!L84),'Control Sample Data'!L84&lt;$B85, 'Control Sample Data'!L84&gt;0),'Control Sample Data'!L84,$B85),""))</f>
        <v/>
      </c>
      <c r="M85" s="29" t="str">
        <f>IF('Control Sample Data'!M84="","",IF(SUM('Control Sample Data'!M$2:M$97)&gt;10,IF(AND(ISNUMBER('Control Sample Data'!M84),'Control Sample Data'!M84&lt;$B85, 'Control Sample Data'!M84&gt;0),'Control Sample Data'!M84,$B85),""))</f>
        <v/>
      </c>
      <c r="N85" s="29" t="str">
        <f>IF('Control Sample Data'!N84="","",IF(SUM('Control Sample Data'!N$2:N$97)&gt;10,IF(AND(ISNUMBER('Control Sample Data'!N84),'Control Sample Data'!N84&lt;$B85, 'Control Sample Data'!N84&gt;0),'Control Sample Data'!N84,$B85),""))</f>
        <v/>
      </c>
      <c r="O85" s="29" t="str">
        <f>IF('Control Sample Data'!O84="","",IF(SUM('Control Sample Data'!O$2:O$97)&gt;10,IF(AND(ISNUMBER('Control Sample Data'!O84),'Control Sample Data'!O84&lt;$B85, 'Control Sample Data'!O84&gt;0),'Control Sample Data'!O84,$B85),""))</f>
        <v/>
      </c>
      <c r="Q85" s="4" t="s">
        <v>161</v>
      </c>
      <c r="R85" s="29">
        <f>IF('Test Sample Data'!D84="","",IF(SUM('Test Sample Data'!D$2:D$97)&gt;10,IF(AND(ISNUMBER('Test Sample Data'!D84),'Test Sample Data'!D84&lt;$B85, 'Test Sample Data'!D84&gt;0),'Test Sample Data'!D84,$B85),""))</f>
        <v>35</v>
      </c>
      <c r="S85" s="29">
        <f>IF('Test Sample Data'!E84="","",IF(SUM('Test Sample Data'!E$2:E$97)&gt;10,IF(AND(ISNUMBER('Test Sample Data'!E84),'Test Sample Data'!E84&lt;$B85, 'Test Sample Data'!E84&gt;0),'Test Sample Data'!E84,$B85),""))</f>
        <v>35</v>
      </c>
      <c r="T85" s="29" t="str">
        <f>IF('Test Sample Data'!F84="","",IF(SUM('Test Sample Data'!F$2:F$97)&gt;10,IF(AND(ISNUMBER('Test Sample Data'!F84),'Test Sample Data'!F84&lt;$B85, 'Test Sample Data'!F84&gt;0),'Test Sample Data'!F84,$B85),""))</f>
        <v/>
      </c>
      <c r="U85" s="29" t="str">
        <f>IF('Test Sample Data'!G84="","",IF(SUM('Test Sample Data'!G$2:G$97)&gt;10,IF(AND(ISNUMBER('Test Sample Data'!G84),'Test Sample Data'!G84&lt;$B85, 'Test Sample Data'!G84&gt;0),'Test Sample Data'!G84,$B85),""))</f>
        <v/>
      </c>
      <c r="V85" s="29" t="str">
        <f>IF('Test Sample Data'!H84="","",IF(SUM('Test Sample Data'!H$2:H$97)&gt;10,IF(AND(ISNUMBER('Test Sample Data'!H84),'Test Sample Data'!H84&lt;$B85, 'Test Sample Data'!H84&gt;0),'Test Sample Data'!H84,$B85),""))</f>
        <v/>
      </c>
      <c r="W85" s="29" t="str">
        <f>IF('Test Sample Data'!I84="","",IF(SUM('Test Sample Data'!I$2:I$97)&gt;10,IF(AND(ISNUMBER('Test Sample Data'!I84),'Test Sample Data'!I84&lt;$B85, 'Test Sample Data'!I84&gt;0),'Test Sample Data'!I84,$B85),""))</f>
        <v/>
      </c>
      <c r="X85" s="29" t="str">
        <f>IF('Test Sample Data'!J84="","",IF(SUM('Test Sample Data'!J$2:J$97)&gt;10,IF(AND(ISNUMBER('Test Sample Data'!J84),'Test Sample Data'!J84&lt;$B85, 'Test Sample Data'!J84&gt;0),'Test Sample Data'!J84,$B85),""))</f>
        <v/>
      </c>
      <c r="Y85" s="29" t="str">
        <f>IF('Test Sample Data'!K84="","",IF(SUM('Test Sample Data'!K$2:K$97)&gt;10,IF(AND(ISNUMBER('Test Sample Data'!K84),'Test Sample Data'!K84&lt;$B85, 'Test Sample Data'!K84&gt;0),'Test Sample Data'!K84,$B85),""))</f>
        <v/>
      </c>
      <c r="Z85" s="29" t="str">
        <f>IF('Test Sample Data'!L84="","",IF(SUM('Test Sample Data'!L$2:L$97)&gt;10,IF(AND(ISNUMBER('Test Sample Data'!L84),'Test Sample Data'!L84&lt;$B85, 'Test Sample Data'!L84&gt;0),'Test Sample Data'!L84,$B85),""))</f>
        <v/>
      </c>
      <c r="AA85" s="29" t="str">
        <f>IF('Test Sample Data'!M84="","",IF(SUM('Test Sample Data'!M$2:M$97)&gt;10,IF(AND(ISNUMBER('Test Sample Data'!M84),'Test Sample Data'!M84&lt;$B85, 'Test Sample Data'!M84&gt;0),'Test Sample Data'!M84,$B85),""))</f>
        <v/>
      </c>
      <c r="AB85" s="29" t="str">
        <f>IF('Test Sample Data'!N84="","",IF(SUM('Test Sample Data'!N$2:N$97)&gt;10,IF(AND(ISNUMBER('Test Sample Data'!N84),'Test Sample Data'!N84&lt;$B85, 'Test Sample Data'!N84&gt;0),'Test Sample Data'!N84,$B85),""))</f>
        <v/>
      </c>
      <c r="AC85" s="29" t="str">
        <f>IF('Test Sample Data'!O84="","",IF(SUM('Test Sample Data'!O$2:O$97)&gt;10,IF(AND(ISNUMBER('Test Sample Data'!O84),'Test Sample Data'!O84&lt;$B85, 'Test Sample Data'!O84&gt;0),'Test Sample Data'!O84,$B85),""))</f>
        <v/>
      </c>
      <c r="AE85" s="4" t="s">
        <v>161</v>
      </c>
      <c r="AF85" s="4">
        <f t="shared" si="67"/>
        <v>9</v>
      </c>
      <c r="AG85" s="4">
        <f t="shared" si="68"/>
        <v>9</v>
      </c>
      <c r="AH85" s="4" t="str">
        <f t="shared" si="69"/>
        <v/>
      </c>
      <c r="AI85" s="4" t="str">
        <f t="shared" si="70"/>
        <v/>
      </c>
      <c r="AJ85" s="4" t="str">
        <f t="shared" si="71"/>
        <v/>
      </c>
      <c r="AK85" s="4" t="str">
        <f t="shared" si="72"/>
        <v/>
      </c>
      <c r="AL85" s="4" t="str">
        <f t="shared" si="73"/>
        <v/>
      </c>
      <c r="AM85" s="4" t="str">
        <f t="shared" si="74"/>
        <v/>
      </c>
      <c r="AN85" s="4" t="str">
        <f t="shared" si="75"/>
        <v/>
      </c>
      <c r="AO85" s="4" t="str">
        <f t="shared" si="76"/>
        <v/>
      </c>
      <c r="AP85" s="4" t="str">
        <f t="shared" si="77"/>
        <v/>
      </c>
      <c r="AQ85" s="4" t="str">
        <f t="shared" si="78"/>
        <v/>
      </c>
      <c r="AR85" s="4">
        <f t="shared" si="79"/>
        <v>0</v>
      </c>
      <c r="AS85" s="4">
        <f t="shared" si="80"/>
        <v>9</v>
      </c>
      <c r="AU85" s="4" t="s">
        <v>161</v>
      </c>
      <c r="AV85" s="4">
        <f t="shared" si="81"/>
        <v>8.14</v>
      </c>
      <c r="AW85" s="4">
        <f t="shared" si="82"/>
        <v>9</v>
      </c>
      <c r="AX85" s="4" t="str">
        <f t="shared" si="83"/>
        <v/>
      </c>
      <c r="AY85" s="4" t="str">
        <f t="shared" si="84"/>
        <v/>
      </c>
      <c r="AZ85" s="4" t="str">
        <f t="shared" si="85"/>
        <v/>
      </c>
      <c r="BA85" s="4" t="str">
        <f t="shared" si="86"/>
        <v/>
      </c>
      <c r="BB85" s="4" t="str">
        <f t="shared" si="87"/>
        <v/>
      </c>
      <c r="BC85" s="4" t="str">
        <f t="shared" si="88"/>
        <v/>
      </c>
      <c r="BD85" s="4" t="str">
        <f t="shared" si="89"/>
        <v/>
      </c>
      <c r="BE85" s="4" t="str">
        <f t="shared" si="90"/>
        <v/>
      </c>
      <c r="BF85" s="4" t="str">
        <f t="shared" si="91"/>
        <v/>
      </c>
      <c r="BG85" s="4" t="str">
        <f t="shared" si="92"/>
        <v/>
      </c>
      <c r="BI85" s="4" t="s">
        <v>161</v>
      </c>
      <c r="BJ85" s="4">
        <f t="shared" si="93"/>
        <v>8.14</v>
      </c>
      <c r="BK85" s="4">
        <f t="shared" si="94"/>
        <v>9</v>
      </c>
      <c r="BL85" s="4" t="str">
        <f t="shared" si="95"/>
        <v/>
      </c>
      <c r="BM85" s="4" t="str">
        <f t="shared" si="96"/>
        <v/>
      </c>
      <c r="BN85" s="4" t="str">
        <f t="shared" si="97"/>
        <v/>
      </c>
      <c r="BO85" s="4" t="str">
        <f t="shared" si="98"/>
        <v/>
      </c>
      <c r="BP85" s="4" t="str">
        <f t="shared" si="99"/>
        <v/>
      </c>
      <c r="BQ85" s="4" t="str">
        <f t="shared" si="100"/>
        <v/>
      </c>
      <c r="BR85" s="4" t="str">
        <f t="shared" si="101"/>
        <v/>
      </c>
      <c r="BS85" s="4" t="str">
        <f t="shared" si="102"/>
        <v/>
      </c>
      <c r="BT85" s="4" t="str">
        <f t="shared" si="103"/>
        <v/>
      </c>
      <c r="BU85" s="4" t="str">
        <f t="shared" si="104"/>
        <v/>
      </c>
      <c r="BV85" s="4">
        <f t="shared" si="105"/>
        <v>1.82</v>
      </c>
      <c r="BW85" s="4">
        <f t="shared" si="106"/>
        <v>8.57</v>
      </c>
      <c r="BY85" s="4" t="s">
        <v>161</v>
      </c>
      <c r="BZ85" s="4">
        <f t="shared" si="107"/>
        <v>-0.42999999999999972</v>
      </c>
      <c r="CA85" s="4">
        <f t="shared" si="108"/>
        <v>0.42999999999999972</v>
      </c>
      <c r="CB85" s="4" t="str">
        <f t="shared" si="109"/>
        <v/>
      </c>
      <c r="CC85" s="4" t="str">
        <f t="shared" si="110"/>
        <v/>
      </c>
      <c r="CD85" s="4" t="str">
        <f t="shared" si="111"/>
        <v/>
      </c>
      <c r="CE85" s="4" t="str">
        <f t="shared" si="112"/>
        <v/>
      </c>
      <c r="CF85" s="4" t="str">
        <f t="shared" si="113"/>
        <v/>
      </c>
      <c r="CG85" s="4" t="str">
        <f t="shared" si="114"/>
        <v/>
      </c>
      <c r="CH85" s="4" t="str">
        <f t="shared" si="115"/>
        <v/>
      </c>
      <c r="CI85" s="4" t="str">
        <f t="shared" si="116"/>
        <v/>
      </c>
      <c r="CJ85" s="4" t="str">
        <f t="shared" si="117"/>
        <v/>
      </c>
      <c r="CK85" s="4" t="str">
        <f t="shared" si="118"/>
        <v/>
      </c>
      <c r="CM85" s="4" t="s">
        <v>161</v>
      </c>
      <c r="CN85" s="4" t="str">
        <f>IF(ISNUMBER(BZ85), IF($BV85&gt;VLOOKUP('Gene Table'!$G$2,'Array Content'!$A$2:$B$3,2,FALSE),IF(BZ85&lt;-$BV85,"mutant","WT"),IF(BZ85&lt;-VLOOKUP('Gene Table'!$G$2,'Array Content'!$A$2:$B$3,2,FALSE),"Mutant","WT")),"")</f>
        <v>WT</v>
      </c>
      <c r="CO85" s="4" t="str">
        <f>IF(ISNUMBER(CA85), IF($BV85&gt;VLOOKUP('Gene Table'!$G$2,'Array Content'!$A$2:$B$3,2,FALSE),IF(CA85&lt;-$BV85,"mutant","WT"),IF(CA85&lt;-VLOOKUP('Gene Table'!$G$2,'Array Content'!$A$2:$B$3,2,FALSE),"Mutant","WT")),"")</f>
        <v>WT</v>
      </c>
      <c r="CP85" s="4" t="str">
        <f>IF(ISNUMBER(CB85), IF($BV85&gt;VLOOKUP('Gene Table'!$G$2,'Array Content'!$A$2:$B$3,2,FALSE),IF(CB85&lt;-$BV85,"mutant","WT"),IF(CB85&lt;-VLOOKUP('Gene Table'!$G$2,'Array Content'!$A$2:$B$3,2,FALSE),"Mutant","WT")),"")</f>
        <v/>
      </c>
      <c r="CQ85" s="4" t="str">
        <f>IF(ISNUMBER(CC85), IF($BV85&gt;VLOOKUP('Gene Table'!$G$2,'Array Content'!$A$2:$B$3,2,FALSE),IF(CC85&lt;-$BV85,"mutant","WT"),IF(CC85&lt;-VLOOKUP('Gene Table'!$G$2,'Array Content'!$A$2:$B$3,2,FALSE),"Mutant","WT")),"")</f>
        <v/>
      </c>
      <c r="CR85" s="4" t="str">
        <f>IF(ISNUMBER(CD85), IF($BV85&gt;VLOOKUP('Gene Table'!$G$2,'Array Content'!$A$2:$B$3,2,FALSE),IF(CD85&lt;-$BV85,"mutant","WT"),IF(CD85&lt;-VLOOKUP('Gene Table'!$G$2,'Array Content'!$A$2:$B$3,2,FALSE),"Mutant","WT")),"")</f>
        <v/>
      </c>
      <c r="CS85" s="4" t="str">
        <f>IF(ISNUMBER(CE85), IF($BV85&gt;VLOOKUP('Gene Table'!$G$2,'Array Content'!$A$2:$B$3,2,FALSE),IF(CE85&lt;-$BV85,"mutant","WT"),IF(CE85&lt;-VLOOKUP('Gene Table'!$G$2,'Array Content'!$A$2:$B$3,2,FALSE),"Mutant","WT")),"")</f>
        <v/>
      </c>
      <c r="CT85" s="4" t="str">
        <f>IF(ISNUMBER(CF85), IF($BV85&gt;VLOOKUP('Gene Table'!$G$2,'Array Content'!$A$2:$B$3,2,FALSE),IF(CF85&lt;-$BV85,"mutant","WT"),IF(CF85&lt;-VLOOKUP('Gene Table'!$G$2,'Array Content'!$A$2:$B$3,2,FALSE),"Mutant","WT")),"")</f>
        <v/>
      </c>
      <c r="CU85" s="4" t="str">
        <f>IF(ISNUMBER(CG85), IF($BV85&gt;VLOOKUP('Gene Table'!$G$2,'Array Content'!$A$2:$B$3,2,FALSE),IF(CG85&lt;-$BV85,"mutant","WT"),IF(CG85&lt;-VLOOKUP('Gene Table'!$G$2,'Array Content'!$A$2:$B$3,2,FALSE),"Mutant","WT")),"")</f>
        <v/>
      </c>
      <c r="CV85" s="4" t="str">
        <f>IF(ISNUMBER(CH85), IF($BV85&gt;VLOOKUP('Gene Table'!$G$2,'Array Content'!$A$2:$B$3,2,FALSE),IF(CH85&lt;-$BV85,"mutant","WT"),IF(CH85&lt;-VLOOKUP('Gene Table'!$G$2,'Array Content'!$A$2:$B$3,2,FALSE),"Mutant","WT")),"")</f>
        <v/>
      </c>
      <c r="CW85" s="4" t="str">
        <f>IF(ISNUMBER(CI85), IF($BV85&gt;VLOOKUP('Gene Table'!$G$2,'Array Content'!$A$2:$B$3,2,FALSE),IF(CI85&lt;-$BV85,"mutant","WT"),IF(CI85&lt;-VLOOKUP('Gene Table'!$G$2,'Array Content'!$A$2:$B$3,2,FALSE),"Mutant","WT")),"")</f>
        <v/>
      </c>
      <c r="CX85" s="4" t="str">
        <f>IF(ISNUMBER(CJ85), IF($BV85&gt;VLOOKUP('Gene Table'!$G$2,'Array Content'!$A$2:$B$3,2,FALSE),IF(CJ85&lt;-$BV85,"mutant","WT"),IF(CJ85&lt;-VLOOKUP('Gene Table'!$G$2,'Array Content'!$A$2:$B$3,2,FALSE),"Mutant","WT")),"")</f>
        <v/>
      </c>
      <c r="CY85" s="4" t="str">
        <f>IF(ISNUMBER(CK85), IF($BV85&gt;VLOOKUP('Gene Table'!$G$2,'Array Content'!$A$2:$B$3,2,FALSE),IF(CK85&lt;-$BV85,"mutant","WT"),IF(CK85&lt;-VLOOKUP('Gene Table'!$G$2,'Array Content'!$A$2:$B$3,2,FALSE),"Mutant","WT")),"")</f>
        <v/>
      </c>
      <c r="DA85" s="4" t="s">
        <v>161</v>
      </c>
      <c r="DB85" s="4">
        <f t="shared" si="119"/>
        <v>-0.85999999999999943</v>
      </c>
      <c r="DC85" s="4">
        <f t="shared" si="120"/>
        <v>0</v>
      </c>
      <c r="DD85" s="4" t="str">
        <f t="shared" si="121"/>
        <v/>
      </c>
      <c r="DE85" s="4" t="str">
        <f t="shared" si="122"/>
        <v/>
      </c>
      <c r="DF85" s="4" t="str">
        <f t="shared" si="123"/>
        <v/>
      </c>
      <c r="DG85" s="4" t="str">
        <f t="shared" si="124"/>
        <v/>
      </c>
      <c r="DH85" s="4" t="str">
        <f t="shared" si="125"/>
        <v/>
      </c>
      <c r="DI85" s="4" t="str">
        <f t="shared" si="126"/>
        <v/>
      </c>
      <c r="DJ85" s="4" t="str">
        <f t="shared" si="127"/>
        <v/>
      </c>
      <c r="DK85" s="4" t="str">
        <f t="shared" si="128"/>
        <v/>
      </c>
      <c r="DL85" s="4" t="str">
        <f t="shared" si="129"/>
        <v/>
      </c>
      <c r="DM85" s="4" t="str">
        <f t="shared" si="130"/>
        <v/>
      </c>
      <c r="DO85" s="4" t="s">
        <v>161</v>
      </c>
      <c r="DP85" s="4" t="str">
        <f>IF(ISNUMBER(DB85), IF($AR85&gt;VLOOKUP('Gene Table'!$G$2,'Array Content'!$A$2:$B$3,2,FALSE),IF(DB85&lt;-$AR85,"mutant","WT"),IF(DB85&lt;-VLOOKUP('Gene Table'!$G$2,'Array Content'!$A$2:$B$3,2,FALSE),"Mutant","WT")),"")</f>
        <v>WT</v>
      </c>
      <c r="DQ85" s="4" t="str">
        <f>IF(ISNUMBER(DC85), IF($AR85&gt;VLOOKUP('Gene Table'!$G$2,'Array Content'!$A$2:$B$3,2,FALSE),IF(DC85&lt;-$AR85,"mutant","WT"),IF(DC85&lt;-VLOOKUP('Gene Table'!$G$2,'Array Content'!$A$2:$B$3,2,FALSE),"Mutant","WT")),"")</f>
        <v>WT</v>
      </c>
      <c r="DR85" s="4" t="str">
        <f>IF(ISNUMBER(DD85), IF($AR85&gt;VLOOKUP('Gene Table'!$G$2,'Array Content'!$A$2:$B$3,2,FALSE),IF(DD85&lt;-$AR85,"mutant","WT"),IF(DD85&lt;-VLOOKUP('Gene Table'!$G$2,'Array Content'!$A$2:$B$3,2,FALSE),"Mutant","WT")),"")</f>
        <v/>
      </c>
      <c r="DS85" s="4" t="str">
        <f>IF(ISNUMBER(DE85), IF($AR85&gt;VLOOKUP('Gene Table'!$G$2,'Array Content'!$A$2:$B$3,2,FALSE),IF(DE85&lt;-$AR85,"mutant","WT"),IF(DE85&lt;-VLOOKUP('Gene Table'!$G$2,'Array Content'!$A$2:$B$3,2,FALSE),"Mutant","WT")),"")</f>
        <v/>
      </c>
      <c r="DT85" s="4" t="str">
        <f>IF(ISNUMBER(DF85), IF($AR85&gt;VLOOKUP('Gene Table'!$G$2,'Array Content'!$A$2:$B$3,2,FALSE),IF(DF85&lt;-$AR85,"mutant","WT"),IF(DF85&lt;-VLOOKUP('Gene Table'!$G$2,'Array Content'!$A$2:$B$3,2,FALSE),"Mutant","WT")),"")</f>
        <v/>
      </c>
      <c r="DU85" s="4" t="str">
        <f>IF(ISNUMBER(DG85), IF($AR85&gt;VLOOKUP('Gene Table'!$G$2,'Array Content'!$A$2:$B$3,2,FALSE),IF(DG85&lt;-$AR85,"mutant","WT"),IF(DG85&lt;-VLOOKUP('Gene Table'!$G$2,'Array Content'!$A$2:$B$3,2,FALSE),"Mutant","WT")),"")</f>
        <v/>
      </c>
      <c r="DV85" s="4" t="str">
        <f>IF(ISNUMBER(DH85), IF($AR85&gt;VLOOKUP('Gene Table'!$G$2,'Array Content'!$A$2:$B$3,2,FALSE),IF(DH85&lt;-$AR85,"mutant","WT"),IF(DH85&lt;-VLOOKUP('Gene Table'!$G$2,'Array Content'!$A$2:$B$3,2,FALSE),"Mutant","WT")),"")</f>
        <v/>
      </c>
      <c r="DW85" s="4" t="str">
        <f>IF(ISNUMBER(DI85), IF($AR85&gt;VLOOKUP('Gene Table'!$G$2,'Array Content'!$A$2:$B$3,2,FALSE),IF(DI85&lt;-$AR85,"mutant","WT"),IF(DI85&lt;-VLOOKUP('Gene Table'!$G$2,'Array Content'!$A$2:$B$3,2,FALSE),"Mutant","WT")),"")</f>
        <v/>
      </c>
      <c r="DX85" s="4" t="str">
        <f>IF(ISNUMBER(DJ85), IF($AR85&gt;VLOOKUP('Gene Table'!$G$2,'Array Content'!$A$2:$B$3,2,FALSE),IF(DJ85&lt;-$AR85,"mutant","WT"),IF(DJ85&lt;-VLOOKUP('Gene Table'!$G$2,'Array Content'!$A$2:$B$3,2,FALSE),"Mutant","WT")),"")</f>
        <v/>
      </c>
      <c r="DY85" s="4" t="str">
        <f>IF(ISNUMBER(DK85), IF($AR85&gt;VLOOKUP('Gene Table'!$G$2,'Array Content'!$A$2:$B$3,2,FALSE),IF(DK85&lt;-$AR85,"mutant","WT"),IF(DK85&lt;-VLOOKUP('Gene Table'!$G$2,'Array Content'!$A$2:$B$3,2,FALSE),"Mutant","WT")),"")</f>
        <v/>
      </c>
      <c r="DZ85" s="4" t="str">
        <f>IF(ISNUMBER(DL85), IF($AR85&gt;VLOOKUP('Gene Table'!$G$2,'Array Content'!$A$2:$B$3,2,FALSE),IF(DL85&lt;-$AR85,"mutant","WT"),IF(DL85&lt;-VLOOKUP('Gene Table'!$G$2,'Array Content'!$A$2:$B$3,2,FALSE),"Mutant","WT")),"")</f>
        <v/>
      </c>
      <c r="EA85" s="4" t="str">
        <f>IF(ISNUMBER(DM85), IF($AR85&gt;VLOOKUP('Gene Table'!$G$2,'Array Content'!$A$2:$B$3,2,FALSE),IF(DM85&lt;-$AR85,"mutant","WT"),IF(DM85&lt;-VLOOKUP('Gene Table'!$G$2,'Array Content'!$A$2:$B$3,2,FALSE),"Mutant","WT")),"")</f>
        <v/>
      </c>
      <c r="EC85" s="4" t="s">
        <v>161</v>
      </c>
      <c r="ED85" s="4" t="str">
        <f>IF('Gene Table'!$D85="copy number",D85,"")</f>
        <v/>
      </c>
      <c r="EE85" s="4" t="str">
        <f>IF('Gene Table'!$D85="copy number",E85,"")</f>
        <v/>
      </c>
      <c r="EF85" s="4" t="str">
        <f>IF('Gene Table'!$D85="copy number",F85,"")</f>
        <v/>
      </c>
      <c r="EG85" s="4" t="str">
        <f>IF('Gene Table'!$D85="copy number",G85,"")</f>
        <v/>
      </c>
      <c r="EH85" s="4" t="str">
        <f>IF('Gene Table'!$D85="copy number",H85,"")</f>
        <v/>
      </c>
      <c r="EI85" s="4" t="str">
        <f>IF('Gene Table'!$D85="copy number",I85,"")</f>
        <v/>
      </c>
      <c r="EJ85" s="4" t="str">
        <f>IF('Gene Table'!$D85="copy number",J85,"")</f>
        <v/>
      </c>
      <c r="EK85" s="4" t="str">
        <f>IF('Gene Table'!$D85="copy number",K85,"")</f>
        <v/>
      </c>
      <c r="EL85" s="4" t="str">
        <f>IF('Gene Table'!$D85="copy number",L85,"")</f>
        <v/>
      </c>
      <c r="EM85" s="4" t="str">
        <f>IF('Gene Table'!$D85="copy number",M85,"")</f>
        <v/>
      </c>
      <c r="EN85" s="4" t="str">
        <f>IF('Gene Table'!$D85="copy number",N85,"")</f>
        <v/>
      </c>
      <c r="EO85" s="4" t="str">
        <f>IF('Gene Table'!$D85="copy number",O85,"")</f>
        <v/>
      </c>
      <c r="EQ85" s="4" t="s">
        <v>161</v>
      </c>
      <c r="ER85" s="4" t="str">
        <f>IF('Gene Table'!$D85="copy number",R85,"")</f>
        <v/>
      </c>
      <c r="ES85" s="4" t="str">
        <f>IF('Gene Table'!$D85="copy number",S85,"")</f>
        <v/>
      </c>
      <c r="ET85" s="4" t="str">
        <f>IF('Gene Table'!$D85="copy number",T85,"")</f>
        <v/>
      </c>
      <c r="EU85" s="4" t="str">
        <f>IF('Gene Table'!$D85="copy number",U85,"")</f>
        <v/>
      </c>
      <c r="EV85" s="4" t="str">
        <f>IF('Gene Table'!$D85="copy number",V85,"")</f>
        <v/>
      </c>
      <c r="EW85" s="4" t="str">
        <f>IF('Gene Table'!$D85="copy number",W85,"")</f>
        <v/>
      </c>
      <c r="EX85" s="4" t="str">
        <f>IF('Gene Table'!$D85="copy number",X85,"")</f>
        <v/>
      </c>
      <c r="EY85" s="4" t="str">
        <f>IF('Gene Table'!$D85="copy number",Y85,"")</f>
        <v/>
      </c>
      <c r="EZ85" s="4" t="str">
        <f>IF('Gene Table'!$D85="copy number",Z85,"")</f>
        <v/>
      </c>
      <c r="FA85" s="4" t="str">
        <f>IF('Gene Table'!$D85="copy number",AA85,"")</f>
        <v/>
      </c>
      <c r="FB85" s="4" t="str">
        <f>IF('Gene Table'!$D85="copy number",AB85,"")</f>
        <v/>
      </c>
      <c r="FC85" s="4" t="str">
        <f>IF('Gene Table'!$D85="copy number",AC85,"")</f>
        <v/>
      </c>
      <c r="FE85" s="4" t="s">
        <v>161</v>
      </c>
      <c r="FF85" s="4" t="str">
        <f>IF('Gene Table'!$C85="SMPC",D85,"")</f>
        <v/>
      </c>
      <c r="FG85" s="4" t="str">
        <f>IF('Gene Table'!$C85="SMPC",E85,"")</f>
        <v/>
      </c>
      <c r="FH85" s="4" t="str">
        <f>IF('Gene Table'!$C85="SMPC",F85,"")</f>
        <v/>
      </c>
      <c r="FI85" s="4" t="str">
        <f>IF('Gene Table'!$C85="SMPC",G85,"")</f>
        <v/>
      </c>
      <c r="FJ85" s="4" t="str">
        <f>IF('Gene Table'!$C85="SMPC",H85,"")</f>
        <v/>
      </c>
      <c r="FK85" s="4" t="str">
        <f>IF('Gene Table'!$C85="SMPC",I85,"")</f>
        <v/>
      </c>
      <c r="FL85" s="4" t="str">
        <f>IF('Gene Table'!$C85="SMPC",J85,"")</f>
        <v/>
      </c>
      <c r="FM85" s="4" t="str">
        <f>IF('Gene Table'!$C85="SMPC",K85,"")</f>
        <v/>
      </c>
      <c r="FN85" s="4" t="str">
        <f>IF('Gene Table'!$C85="SMPC",L85,"")</f>
        <v/>
      </c>
      <c r="FO85" s="4" t="str">
        <f>IF('Gene Table'!$C85="SMPC",M85,"")</f>
        <v/>
      </c>
      <c r="FP85" s="4" t="str">
        <f>IF('Gene Table'!$C85="SMPC",N85,"")</f>
        <v/>
      </c>
      <c r="FQ85" s="4" t="str">
        <f>IF('Gene Table'!$C85="SMPC",O85,"")</f>
        <v/>
      </c>
      <c r="FS85" s="4" t="s">
        <v>161</v>
      </c>
      <c r="FT85" s="4" t="str">
        <f>IF('Gene Table'!$C85="SMPC",R85,"")</f>
        <v/>
      </c>
      <c r="FU85" s="4" t="str">
        <f>IF('Gene Table'!$C85="SMPC",S85,"")</f>
        <v/>
      </c>
      <c r="FV85" s="4" t="str">
        <f>IF('Gene Table'!$C85="SMPC",T85,"")</f>
        <v/>
      </c>
      <c r="FW85" s="4" t="str">
        <f>IF('Gene Table'!$C85="SMPC",U85,"")</f>
        <v/>
      </c>
      <c r="FX85" s="4" t="str">
        <f>IF('Gene Table'!$C85="SMPC",V85,"")</f>
        <v/>
      </c>
      <c r="FY85" s="4" t="str">
        <f>IF('Gene Table'!$C85="SMPC",W85,"")</f>
        <v/>
      </c>
      <c r="FZ85" s="4" t="str">
        <f>IF('Gene Table'!$C85="SMPC",X85,"")</f>
        <v/>
      </c>
      <c r="GA85" s="4" t="str">
        <f>IF('Gene Table'!$C85="SMPC",Y85,"")</f>
        <v/>
      </c>
      <c r="GB85" s="4" t="str">
        <f>IF('Gene Table'!$C85="SMPC",Z85,"")</f>
        <v/>
      </c>
      <c r="GC85" s="4" t="str">
        <f>IF('Gene Table'!$C85="SMPC",AA85,"")</f>
        <v/>
      </c>
      <c r="GD85" s="4" t="str">
        <f>IF('Gene Table'!$C85="SMPC",AB85,"")</f>
        <v/>
      </c>
      <c r="GE85" s="4" t="str">
        <f>IF('Gene Table'!$C85="SMPC",AC85,"")</f>
        <v/>
      </c>
    </row>
    <row r="86" spans="1:187" ht="15" customHeight="1" x14ac:dyDescent="0.25">
      <c r="A86" s="4" t="str">
        <f>'Gene Table'!C86&amp;":"&amp;'Gene Table'!D86</f>
        <v>CDKN2A:c.233_234delTC</v>
      </c>
      <c r="B86" s="4">
        <f>IF('Gene Table'!$G$5="NO",IF(ISNUMBER(MATCH('Gene Table'!E86,'Array Content'!$M$2:$M$941,0)),VLOOKUP('Gene Table'!E86,'Array Content'!$M$2:$O$941,2,FALSE),35),IF('Gene Table'!$G$5="YES",IF(ISNUMBER(MATCH('Gene Table'!E86,'Array Content'!$M$2:$M$941,0)),VLOOKUP('Gene Table'!E86,'Array Content'!$M$2:$O$941,3,FALSE),35),"OOPS"))</f>
        <v>37</v>
      </c>
      <c r="C86" s="4" t="s">
        <v>163</v>
      </c>
      <c r="D86" s="29">
        <f>IF('Control Sample Data'!D85="","",IF(SUM('Control Sample Data'!D$2:D$97)&gt;10,IF(AND(ISNUMBER('Control Sample Data'!D85),'Control Sample Data'!D85&lt;$B86, 'Control Sample Data'!D85&gt;0),'Control Sample Data'!D85,$B86),""))</f>
        <v>35</v>
      </c>
      <c r="E86" s="29">
        <f>IF('Control Sample Data'!E85="","",IF(SUM('Control Sample Data'!E$2:E$97)&gt;10,IF(AND(ISNUMBER('Control Sample Data'!E85),'Control Sample Data'!E85&lt;$B86, 'Control Sample Data'!E85&gt;0),'Control Sample Data'!E85,$B86),""))</f>
        <v>35</v>
      </c>
      <c r="F86" s="29" t="str">
        <f>IF('Control Sample Data'!F85="","",IF(SUM('Control Sample Data'!F$2:F$97)&gt;10,IF(AND(ISNUMBER('Control Sample Data'!F85),'Control Sample Data'!F85&lt;$B86, 'Control Sample Data'!F85&gt;0),'Control Sample Data'!F85,$B86),""))</f>
        <v/>
      </c>
      <c r="G86" s="29" t="str">
        <f>IF('Control Sample Data'!G85="","",IF(SUM('Control Sample Data'!G$2:G$97)&gt;10,IF(AND(ISNUMBER('Control Sample Data'!G85),'Control Sample Data'!G85&lt;$B86, 'Control Sample Data'!G85&gt;0),'Control Sample Data'!G85,$B86),""))</f>
        <v/>
      </c>
      <c r="H86" s="29" t="str">
        <f>IF('Control Sample Data'!H85="","",IF(SUM('Control Sample Data'!H$2:H$97)&gt;10,IF(AND(ISNUMBER('Control Sample Data'!H85),'Control Sample Data'!H85&lt;$B86, 'Control Sample Data'!H85&gt;0),'Control Sample Data'!H85,$B86),""))</f>
        <v/>
      </c>
      <c r="I86" s="29" t="str">
        <f>IF('Control Sample Data'!I85="","",IF(SUM('Control Sample Data'!I$2:I$97)&gt;10,IF(AND(ISNUMBER('Control Sample Data'!I85),'Control Sample Data'!I85&lt;$B86, 'Control Sample Data'!I85&gt;0),'Control Sample Data'!I85,$B86),""))</f>
        <v/>
      </c>
      <c r="J86" s="29" t="str">
        <f>IF('Control Sample Data'!J85="","",IF(SUM('Control Sample Data'!J$2:J$97)&gt;10,IF(AND(ISNUMBER('Control Sample Data'!J85),'Control Sample Data'!J85&lt;$B86, 'Control Sample Data'!J85&gt;0),'Control Sample Data'!J85,$B86),""))</f>
        <v/>
      </c>
      <c r="K86" s="29" t="str">
        <f>IF('Control Sample Data'!K85="","",IF(SUM('Control Sample Data'!K$2:K$97)&gt;10,IF(AND(ISNUMBER('Control Sample Data'!K85),'Control Sample Data'!K85&lt;$B86, 'Control Sample Data'!K85&gt;0),'Control Sample Data'!K85,$B86),""))</f>
        <v/>
      </c>
      <c r="L86" s="29" t="str">
        <f>IF('Control Sample Data'!L85="","",IF(SUM('Control Sample Data'!L$2:L$97)&gt;10,IF(AND(ISNUMBER('Control Sample Data'!L85),'Control Sample Data'!L85&lt;$B86, 'Control Sample Data'!L85&gt;0),'Control Sample Data'!L85,$B86),""))</f>
        <v/>
      </c>
      <c r="M86" s="29" t="str">
        <f>IF('Control Sample Data'!M85="","",IF(SUM('Control Sample Data'!M$2:M$97)&gt;10,IF(AND(ISNUMBER('Control Sample Data'!M85),'Control Sample Data'!M85&lt;$B86, 'Control Sample Data'!M85&gt;0),'Control Sample Data'!M85,$B86),""))</f>
        <v/>
      </c>
      <c r="N86" s="29" t="str">
        <f>IF('Control Sample Data'!N85="","",IF(SUM('Control Sample Data'!N$2:N$97)&gt;10,IF(AND(ISNUMBER('Control Sample Data'!N85),'Control Sample Data'!N85&lt;$B86, 'Control Sample Data'!N85&gt;0),'Control Sample Data'!N85,$B86),""))</f>
        <v/>
      </c>
      <c r="O86" s="29" t="str">
        <f>IF('Control Sample Data'!O85="","",IF(SUM('Control Sample Data'!O$2:O$97)&gt;10,IF(AND(ISNUMBER('Control Sample Data'!O85),'Control Sample Data'!O85&lt;$B86, 'Control Sample Data'!O85&gt;0),'Control Sample Data'!O85,$B86),""))</f>
        <v/>
      </c>
      <c r="Q86" s="4" t="s">
        <v>163</v>
      </c>
      <c r="R86" s="29">
        <f>IF('Test Sample Data'!D85="","",IF(SUM('Test Sample Data'!D$2:D$97)&gt;10,IF(AND(ISNUMBER('Test Sample Data'!D85),'Test Sample Data'!D85&lt;$B86, 'Test Sample Data'!D85&gt;0),'Test Sample Data'!D85,$B86),""))</f>
        <v>35</v>
      </c>
      <c r="S86" s="29">
        <f>IF('Test Sample Data'!E85="","",IF(SUM('Test Sample Data'!E$2:E$97)&gt;10,IF(AND(ISNUMBER('Test Sample Data'!E85),'Test Sample Data'!E85&lt;$B86, 'Test Sample Data'!E85&gt;0),'Test Sample Data'!E85,$B86),""))</f>
        <v>35</v>
      </c>
      <c r="T86" s="29" t="str">
        <f>IF('Test Sample Data'!F85="","",IF(SUM('Test Sample Data'!F$2:F$97)&gt;10,IF(AND(ISNUMBER('Test Sample Data'!F85),'Test Sample Data'!F85&lt;$B86, 'Test Sample Data'!F85&gt;0),'Test Sample Data'!F85,$B86),""))</f>
        <v/>
      </c>
      <c r="U86" s="29" t="str">
        <f>IF('Test Sample Data'!G85="","",IF(SUM('Test Sample Data'!G$2:G$97)&gt;10,IF(AND(ISNUMBER('Test Sample Data'!G85),'Test Sample Data'!G85&lt;$B86, 'Test Sample Data'!G85&gt;0),'Test Sample Data'!G85,$B86),""))</f>
        <v/>
      </c>
      <c r="V86" s="29" t="str">
        <f>IF('Test Sample Data'!H85="","",IF(SUM('Test Sample Data'!H$2:H$97)&gt;10,IF(AND(ISNUMBER('Test Sample Data'!H85),'Test Sample Data'!H85&lt;$B86, 'Test Sample Data'!H85&gt;0),'Test Sample Data'!H85,$B86),""))</f>
        <v/>
      </c>
      <c r="W86" s="29" t="str">
        <f>IF('Test Sample Data'!I85="","",IF(SUM('Test Sample Data'!I$2:I$97)&gt;10,IF(AND(ISNUMBER('Test Sample Data'!I85),'Test Sample Data'!I85&lt;$B86, 'Test Sample Data'!I85&gt;0),'Test Sample Data'!I85,$B86),""))</f>
        <v/>
      </c>
      <c r="X86" s="29" t="str">
        <f>IF('Test Sample Data'!J85="","",IF(SUM('Test Sample Data'!J$2:J$97)&gt;10,IF(AND(ISNUMBER('Test Sample Data'!J85),'Test Sample Data'!J85&lt;$B86, 'Test Sample Data'!J85&gt;0),'Test Sample Data'!J85,$B86),""))</f>
        <v/>
      </c>
      <c r="Y86" s="29" t="str">
        <f>IF('Test Sample Data'!K85="","",IF(SUM('Test Sample Data'!K$2:K$97)&gt;10,IF(AND(ISNUMBER('Test Sample Data'!K85),'Test Sample Data'!K85&lt;$B86, 'Test Sample Data'!K85&gt;0),'Test Sample Data'!K85,$B86),""))</f>
        <v/>
      </c>
      <c r="Z86" s="29" t="str">
        <f>IF('Test Sample Data'!L85="","",IF(SUM('Test Sample Data'!L$2:L$97)&gt;10,IF(AND(ISNUMBER('Test Sample Data'!L85),'Test Sample Data'!L85&lt;$B86, 'Test Sample Data'!L85&gt;0),'Test Sample Data'!L85,$B86),""))</f>
        <v/>
      </c>
      <c r="AA86" s="29" t="str">
        <f>IF('Test Sample Data'!M85="","",IF(SUM('Test Sample Data'!M$2:M$97)&gt;10,IF(AND(ISNUMBER('Test Sample Data'!M85),'Test Sample Data'!M85&lt;$B86, 'Test Sample Data'!M85&gt;0),'Test Sample Data'!M85,$B86),""))</f>
        <v/>
      </c>
      <c r="AB86" s="29" t="str">
        <f>IF('Test Sample Data'!N85="","",IF(SUM('Test Sample Data'!N$2:N$97)&gt;10,IF(AND(ISNUMBER('Test Sample Data'!N85),'Test Sample Data'!N85&lt;$B86, 'Test Sample Data'!N85&gt;0),'Test Sample Data'!N85,$B86),""))</f>
        <v/>
      </c>
      <c r="AC86" s="29" t="str">
        <f>IF('Test Sample Data'!O85="","",IF(SUM('Test Sample Data'!O$2:O$97)&gt;10,IF(AND(ISNUMBER('Test Sample Data'!O85),'Test Sample Data'!O85&lt;$B86, 'Test Sample Data'!O85&gt;0),'Test Sample Data'!O85,$B86),""))</f>
        <v/>
      </c>
      <c r="AE86" s="4" t="s">
        <v>163</v>
      </c>
      <c r="AF86" s="4">
        <f t="shared" si="67"/>
        <v>9</v>
      </c>
      <c r="AG86" s="4">
        <f t="shared" si="68"/>
        <v>9</v>
      </c>
      <c r="AH86" s="4" t="str">
        <f t="shared" si="69"/>
        <v/>
      </c>
      <c r="AI86" s="4" t="str">
        <f t="shared" si="70"/>
        <v/>
      </c>
      <c r="AJ86" s="4" t="str">
        <f t="shared" si="71"/>
        <v/>
      </c>
      <c r="AK86" s="4" t="str">
        <f t="shared" si="72"/>
        <v/>
      </c>
      <c r="AL86" s="4" t="str">
        <f t="shared" si="73"/>
        <v/>
      </c>
      <c r="AM86" s="4" t="str">
        <f t="shared" si="74"/>
        <v/>
      </c>
      <c r="AN86" s="4" t="str">
        <f t="shared" si="75"/>
        <v/>
      </c>
      <c r="AO86" s="4" t="str">
        <f t="shared" si="76"/>
        <v/>
      </c>
      <c r="AP86" s="4" t="str">
        <f t="shared" si="77"/>
        <v/>
      </c>
      <c r="AQ86" s="4" t="str">
        <f t="shared" si="78"/>
        <v/>
      </c>
      <c r="AR86" s="4">
        <f t="shared" si="79"/>
        <v>0</v>
      </c>
      <c r="AS86" s="4">
        <f t="shared" si="80"/>
        <v>9</v>
      </c>
      <c r="AU86" s="4" t="s">
        <v>163</v>
      </c>
      <c r="AV86" s="4">
        <f t="shared" si="81"/>
        <v>8.14</v>
      </c>
      <c r="AW86" s="4">
        <f t="shared" si="82"/>
        <v>9</v>
      </c>
      <c r="AX86" s="4" t="str">
        <f t="shared" si="83"/>
        <v/>
      </c>
      <c r="AY86" s="4" t="str">
        <f t="shared" si="84"/>
        <v/>
      </c>
      <c r="AZ86" s="4" t="str">
        <f t="shared" si="85"/>
        <v/>
      </c>
      <c r="BA86" s="4" t="str">
        <f t="shared" si="86"/>
        <v/>
      </c>
      <c r="BB86" s="4" t="str">
        <f t="shared" si="87"/>
        <v/>
      </c>
      <c r="BC86" s="4" t="str">
        <f t="shared" si="88"/>
        <v/>
      </c>
      <c r="BD86" s="4" t="str">
        <f t="shared" si="89"/>
        <v/>
      </c>
      <c r="BE86" s="4" t="str">
        <f t="shared" si="90"/>
        <v/>
      </c>
      <c r="BF86" s="4" t="str">
        <f t="shared" si="91"/>
        <v/>
      </c>
      <c r="BG86" s="4" t="str">
        <f t="shared" si="92"/>
        <v/>
      </c>
      <c r="BI86" s="4" t="s">
        <v>163</v>
      </c>
      <c r="BJ86" s="4">
        <f t="shared" si="93"/>
        <v>8.14</v>
      </c>
      <c r="BK86" s="4">
        <f t="shared" si="94"/>
        <v>9</v>
      </c>
      <c r="BL86" s="4" t="str">
        <f t="shared" si="95"/>
        <v/>
      </c>
      <c r="BM86" s="4" t="str">
        <f t="shared" si="96"/>
        <v/>
      </c>
      <c r="BN86" s="4" t="str">
        <f t="shared" si="97"/>
        <v/>
      </c>
      <c r="BO86" s="4" t="str">
        <f t="shared" si="98"/>
        <v/>
      </c>
      <c r="BP86" s="4" t="str">
        <f t="shared" si="99"/>
        <v/>
      </c>
      <c r="BQ86" s="4" t="str">
        <f t="shared" si="100"/>
        <v/>
      </c>
      <c r="BR86" s="4" t="str">
        <f t="shared" si="101"/>
        <v/>
      </c>
      <c r="BS86" s="4" t="str">
        <f t="shared" si="102"/>
        <v/>
      </c>
      <c r="BT86" s="4" t="str">
        <f t="shared" si="103"/>
        <v/>
      </c>
      <c r="BU86" s="4" t="str">
        <f t="shared" si="104"/>
        <v/>
      </c>
      <c r="BV86" s="4">
        <f t="shared" si="105"/>
        <v>1.82</v>
      </c>
      <c r="BW86" s="4">
        <f t="shared" si="106"/>
        <v>8.57</v>
      </c>
      <c r="BY86" s="4" t="s">
        <v>163</v>
      </c>
      <c r="BZ86" s="4">
        <f t="shared" si="107"/>
        <v>-0.42999999999999972</v>
      </c>
      <c r="CA86" s="4">
        <f t="shared" si="108"/>
        <v>0.42999999999999972</v>
      </c>
      <c r="CB86" s="4" t="str">
        <f t="shared" si="109"/>
        <v/>
      </c>
      <c r="CC86" s="4" t="str">
        <f t="shared" si="110"/>
        <v/>
      </c>
      <c r="CD86" s="4" t="str">
        <f t="shared" si="111"/>
        <v/>
      </c>
      <c r="CE86" s="4" t="str">
        <f t="shared" si="112"/>
        <v/>
      </c>
      <c r="CF86" s="4" t="str">
        <f t="shared" si="113"/>
        <v/>
      </c>
      <c r="CG86" s="4" t="str">
        <f t="shared" si="114"/>
        <v/>
      </c>
      <c r="CH86" s="4" t="str">
        <f t="shared" si="115"/>
        <v/>
      </c>
      <c r="CI86" s="4" t="str">
        <f t="shared" si="116"/>
        <v/>
      </c>
      <c r="CJ86" s="4" t="str">
        <f t="shared" si="117"/>
        <v/>
      </c>
      <c r="CK86" s="4" t="str">
        <f t="shared" si="118"/>
        <v/>
      </c>
      <c r="CM86" s="4" t="s">
        <v>163</v>
      </c>
      <c r="CN86" s="4" t="str">
        <f>IF(ISNUMBER(BZ86), IF($BV86&gt;VLOOKUP('Gene Table'!$G$2,'Array Content'!$A$2:$B$3,2,FALSE),IF(BZ86&lt;-$BV86,"mutant","WT"),IF(BZ86&lt;-VLOOKUP('Gene Table'!$G$2,'Array Content'!$A$2:$B$3,2,FALSE),"Mutant","WT")),"")</f>
        <v>WT</v>
      </c>
      <c r="CO86" s="4" t="str">
        <f>IF(ISNUMBER(CA86), IF($BV86&gt;VLOOKUP('Gene Table'!$G$2,'Array Content'!$A$2:$B$3,2,FALSE),IF(CA86&lt;-$BV86,"mutant","WT"),IF(CA86&lt;-VLOOKUP('Gene Table'!$G$2,'Array Content'!$A$2:$B$3,2,FALSE),"Mutant","WT")),"")</f>
        <v>WT</v>
      </c>
      <c r="CP86" s="4" t="str">
        <f>IF(ISNUMBER(CB86), IF($BV86&gt;VLOOKUP('Gene Table'!$G$2,'Array Content'!$A$2:$B$3,2,FALSE),IF(CB86&lt;-$BV86,"mutant","WT"),IF(CB86&lt;-VLOOKUP('Gene Table'!$G$2,'Array Content'!$A$2:$B$3,2,FALSE),"Mutant","WT")),"")</f>
        <v/>
      </c>
      <c r="CQ86" s="4" t="str">
        <f>IF(ISNUMBER(CC86), IF($BV86&gt;VLOOKUP('Gene Table'!$G$2,'Array Content'!$A$2:$B$3,2,FALSE),IF(CC86&lt;-$BV86,"mutant","WT"),IF(CC86&lt;-VLOOKUP('Gene Table'!$G$2,'Array Content'!$A$2:$B$3,2,FALSE),"Mutant","WT")),"")</f>
        <v/>
      </c>
      <c r="CR86" s="4" t="str">
        <f>IF(ISNUMBER(CD86), IF($BV86&gt;VLOOKUP('Gene Table'!$G$2,'Array Content'!$A$2:$B$3,2,FALSE),IF(CD86&lt;-$BV86,"mutant","WT"),IF(CD86&lt;-VLOOKUP('Gene Table'!$G$2,'Array Content'!$A$2:$B$3,2,FALSE),"Mutant","WT")),"")</f>
        <v/>
      </c>
      <c r="CS86" s="4" t="str">
        <f>IF(ISNUMBER(CE86), IF($BV86&gt;VLOOKUP('Gene Table'!$G$2,'Array Content'!$A$2:$B$3,2,FALSE),IF(CE86&lt;-$BV86,"mutant","WT"),IF(CE86&lt;-VLOOKUP('Gene Table'!$G$2,'Array Content'!$A$2:$B$3,2,FALSE),"Mutant","WT")),"")</f>
        <v/>
      </c>
      <c r="CT86" s="4" t="str">
        <f>IF(ISNUMBER(CF86), IF($BV86&gt;VLOOKUP('Gene Table'!$G$2,'Array Content'!$A$2:$B$3,2,FALSE),IF(CF86&lt;-$BV86,"mutant","WT"),IF(CF86&lt;-VLOOKUP('Gene Table'!$G$2,'Array Content'!$A$2:$B$3,2,FALSE),"Mutant","WT")),"")</f>
        <v/>
      </c>
      <c r="CU86" s="4" t="str">
        <f>IF(ISNUMBER(CG86), IF($BV86&gt;VLOOKUP('Gene Table'!$G$2,'Array Content'!$A$2:$B$3,2,FALSE),IF(CG86&lt;-$BV86,"mutant","WT"),IF(CG86&lt;-VLOOKUP('Gene Table'!$G$2,'Array Content'!$A$2:$B$3,2,FALSE),"Mutant","WT")),"")</f>
        <v/>
      </c>
      <c r="CV86" s="4" t="str">
        <f>IF(ISNUMBER(CH86), IF($BV86&gt;VLOOKUP('Gene Table'!$G$2,'Array Content'!$A$2:$B$3,2,FALSE),IF(CH86&lt;-$BV86,"mutant","WT"),IF(CH86&lt;-VLOOKUP('Gene Table'!$G$2,'Array Content'!$A$2:$B$3,2,FALSE),"Mutant","WT")),"")</f>
        <v/>
      </c>
      <c r="CW86" s="4" t="str">
        <f>IF(ISNUMBER(CI86), IF($BV86&gt;VLOOKUP('Gene Table'!$G$2,'Array Content'!$A$2:$B$3,2,FALSE),IF(CI86&lt;-$BV86,"mutant","WT"),IF(CI86&lt;-VLOOKUP('Gene Table'!$G$2,'Array Content'!$A$2:$B$3,2,FALSE),"Mutant","WT")),"")</f>
        <v/>
      </c>
      <c r="CX86" s="4" t="str">
        <f>IF(ISNUMBER(CJ86), IF($BV86&gt;VLOOKUP('Gene Table'!$G$2,'Array Content'!$A$2:$B$3,2,FALSE),IF(CJ86&lt;-$BV86,"mutant","WT"),IF(CJ86&lt;-VLOOKUP('Gene Table'!$G$2,'Array Content'!$A$2:$B$3,2,FALSE),"Mutant","WT")),"")</f>
        <v/>
      </c>
      <c r="CY86" s="4" t="str">
        <f>IF(ISNUMBER(CK86), IF($BV86&gt;VLOOKUP('Gene Table'!$G$2,'Array Content'!$A$2:$B$3,2,FALSE),IF(CK86&lt;-$BV86,"mutant","WT"),IF(CK86&lt;-VLOOKUP('Gene Table'!$G$2,'Array Content'!$A$2:$B$3,2,FALSE),"Mutant","WT")),"")</f>
        <v/>
      </c>
      <c r="DA86" s="4" t="s">
        <v>163</v>
      </c>
      <c r="DB86" s="4">
        <f t="shared" si="119"/>
        <v>-0.85999999999999943</v>
      </c>
      <c r="DC86" s="4">
        <f t="shared" si="120"/>
        <v>0</v>
      </c>
      <c r="DD86" s="4" t="str">
        <f t="shared" si="121"/>
        <v/>
      </c>
      <c r="DE86" s="4" t="str">
        <f t="shared" si="122"/>
        <v/>
      </c>
      <c r="DF86" s="4" t="str">
        <f t="shared" si="123"/>
        <v/>
      </c>
      <c r="DG86" s="4" t="str">
        <f t="shared" si="124"/>
        <v/>
      </c>
      <c r="DH86" s="4" t="str">
        <f t="shared" si="125"/>
        <v/>
      </c>
      <c r="DI86" s="4" t="str">
        <f t="shared" si="126"/>
        <v/>
      </c>
      <c r="DJ86" s="4" t="str">
        <f t="shared" si="127"/>
        <v/>
      </c>
      <c r="DK86" s="4" t="str">
        <f t="shared" si="128"/>
        <v/>
      </c>
      <c r="DL86" s="4" t="str">
        <f t="shared" si="129"/>
        <v/>
      </c>
      <c r="DM86" s="4" t="str">
        <f t="shared" si="130"/>
        <v/>
      </c>
      <c r="DO86" s="4" t="s">
        <v>163</v>
      </c>
      <c r="DP86" s="4" t="str">
        <f>IF(ISNUMBER(DB86), IF($AR86&gt;VLOOKUP('Gene Table'!$G$2,'Array Content'!$A$2:$B$3,2,FALSE),IF(DB86&lt;-$AR86,"mutant","WT"),IF(DB86&lt;-VLOOKUP('Gene Table'!$G$2,'Array Content'!$A$2:$B$3,2,FALSE),"Mutant","WT")),"")</f>
        <v>WT</v>
      </c>
      <c r="DQ86" s="4" t="str">
        <f>IF(ISNUMBER(DC86), IF($AR86&gt;VLOOKUP('Gene Table'!$G$2,'Array Content'!$A$2:$B$3,2,FALSE),IF(DC86&lt;-$AR86,"mutant","WT"),IF(DC86&lt;-VLOOKUP('Gene Table'!$G$2,'Array Content'!$A$2:$B$3,2,FALSE),"Mutant","WT")),"")</f>
        <v>WT</v>
      </c>
      <c r="DR86" s="4" t="str">
        <f>IF(ISNUMBER(DD86), IF($AR86&gt;VLOOKUP('Gene Table'!$G$2,'Array Content'!$A$2:$B$3,2,FALSE),IF(DD86&lt;-$AR86,"mutant","WT"),IF(DD86&lt;-VLOOKUP('Gene Table'!$G$2,'Array Content'!$A$2:$B$3,2,FALSE),"Mutant","WT")),"")</f>
        <v/>
      </c>
      <c r="DS86" s="4" t="str">
        <f>IF(ISNUMBER(DE86), IF($AR86&gt;VLOOKUP('Gene Table'!$G$2,'Array Content'!$A$2:$B$3,2,FALSE),IF(DE86&lt;-$AR86,"mutant","WT"),IF(DE86&lt;-VLOOKUP('Gene Table'!$G$2,'Array Content'!$A$2:$B$3,2,FALSE),"Mutant","WT")),"")</f>
        <v/>
      </c>
      <c r="DT86" s="4" t="str">
        <f>IF(ISNUMBER(DF86), IF($AR86&gt;VLOOKUP('Gene Table'!$G$2,'Array Content'!$A$2:$B$3,2,FALSE),IF(DF86&lt;-$AR86,"mutant","WT"),IF(DF86&lt;-VLOOKUP('Gene Table'!$G$2,'Array Content'!$A$2:$B$3,2,FALSE),"Mutant","WT")),"")</f>
        <v/>
      </c>
      <c r="DU86" s="4" t="str">
        <f>IF(ISNUMBER(DG86), IF($AR86&gt;VLOOKUP('Gene Table'!$G$2,'Array Content'!$A$2:$B$3,2,FALSE),IF(DG86&lt;-$AR86,"mutant","WT"),IF(DG86&lt;-VLOOKUP('Gene Table'!$G$2,'Array Content'!$A$2:$B$3,2,FALSE),"Mutant","WT")),"")</f>
        <v/>
      </c>
      <c r="DV86" s="4" t="str">
        <f>IF(ISNUMBER(DH86), IF($AR86&gt;VLOOKUP('Gene Table'!$G$2,'Array Content'!$A$2:$B$3,2,FALSE),IF(DH86&lt;-$AR86,"mutant","WT"),IF(DH86&lt;-VLOOKUP('Gene Table'!$G$2,'Array Content'!$A$2:$B$3,2,FALSE),"Mutant","WT")),"")</f>
        <v/>
      </c>
      <c r="DW86" s="4" t="str">
        <f>IF(ISNUMBER(DI86), IF($AR86&gt;VLOOKUP('Gene Table'!$G$2,'Array Content'!$A$2:$B$3,2,FALSE),IF(DI86&lt;-$AR86,"mutant","WT"),IF(DI86&lt;-VLOOKUP('Gene Table'!$G$2,'Array Content'!$A$2:$B$3,2,FALSE),"Mutant","WT")),"")</f>
        <v/>
      </c>
      <c r="DX86" s="4" t="str">
        <f>IF(ISNUMBER(DJ86), IF($AR86&gt;VLOOKUP('Gene Table'!$G$2,'Array Content'!$A$2:$B$3,2,FALSE),IF(DJ86&lt;-$AR86,"mutant","WT"),IF(DJ86&lt;-VLOOKUP('Gene Table'!$G$2,'Array Content'!$A$2:$B$3,2,FALSE),"Mutant","WT")),"")</f>
        <v/>
      </c>
      <c r="DY86" s="4" t="str">
        <f>IF(ISNUMBER(DK86), IF($AR86&gt;VLOOKUP('Gene Table'!$G$2,'Array Content'!$A$2:$B$3,2,FALSE),IF(DK86&lt;-$AR86,"mutant","WT"),IF(DK86&lt;-VLOOKUP('Gene Table'!$G$2,'Array Content'!$A$2:$B$3,2,FALSE),"Mutant","WT")),"")</f>
        <v/>
      </c>
      <c r="DZ86" s="4" t="str">
        <f>IF(ISNUMBER(DL86), IF($AR86&gt;VLOOKUP('Gene Table'!$G$2,'Array Content'!$A$2:$B$3,2,FALSE),IF(DL86&lt;-$AR86,"mutant","WT"),IF(DL86&lt;-VLOOKUP('Gene Table'!$G$2,'Array Content'!$A$2:$B$3,2,FALSE),"Mutant","WT")),"")</f>
        <v/>
      </c>
      <c r="EA86" s="4" t="str">
        <f>IF(ISNUMBER(DM86), IF($AR86&gt;VLOOKUP('Gene Table'!$G$2,'Array Content'!$A$2:$B$3,2,FALSE),IF(DM86&lt;-$AR86,"mutant","WT"),IF(DM86&lt;-VLOOKUP('Gene Table'!$G$2,'Array Content'!$A$2:$B$3,2,FALSE),"Mutant","WT")),"")</f>
        <v/>
      </c>
      <c r="EC86" s="4" t="s">
        <v>163</v>
      </c>
      <c r="ED86" s="4" t="str">
        <f>IF('Gene Table'!$D86="copy number",D86,"")</f>
        <v/>
      </c>
      <c r="EE86" s="4" t="str">
        <f>IF('Gene Table'!$D86="copy number",E86,"")</f>
        <v/>
      </c>
      <c r="EF86" s="4" t="str">
        <f>IF('Gene Table'!$D86="copy number",F86,"")</f>
        <v/>
      </c>
      <c r="EG86" s="4" t="str">
        <f>IF('Gene Table'!$D86="copy number",G86,"")</f>
        <v/>
      </c>
      <c r="EH86" s="4" t="str">
        <f>IF('Gene Table'!$D86="copy number",H86,"")</f>
        <v/>
      </c>
      <c r="EI86" s="4" t="str">
        <f>IF('Gene Table'!$D86="copy number",I86,"")</f>
        <v/>
      </c>
      <c r="EJ86" s="4" t="str">
        <f>IF('Gene Table'!$D86="copy number",J86,"")</f>
        <v/>
      </c>
      <c r="EK86" s="4" t="str">
        <f>IF('Gene Table'!$D86="copy number",K86,"")</f>
        <v/>
      </c>
      <c r="EL86" s="4" t="str">
        <f>IF('Gene Table'!$D86="copy number",L86,"")</f>
        <v/>
      </c>
      <c r="EM86" s="4" t="str">
        <f>IF('Gene Table'!$D86="copy number",M86,"")</f>
        <v/>
      </c>
      <c r="EN86" s="4" t="str">
        <f>IF('Gene Table'!$D86="copy number",N86,"")</f>
        <v/>
      </c>
      <c r="EO86" s="4" t="str">
        <f>IF('Gene Table'!$D86="copy number",O86,"")</f>
        <v/>
      </c>
      <c r="EQ86" s="4" t="s">
        <v>163</v>
      </c>
      <c r="ER86" s="4" t="str">
        <f>IF('Gene Table'!$D86="copy number",R86,"")</f>
        <v/>
      </c>
      <c r="ES86" s="4" t="str">
        <f>IF('Gene Table'!$D86="copy number",S86,"")</f>
        <v/>
      </c>
      <c r="ET86" s="4" t="str">
        <f>IF('Gene Table'!$D86="copy number",T86,"")</f>
        <v/>
      </c>
      <c r="EU86" s="4" t="str">
        <f>IF('Gene Table'!$D86="copy number",U86,"")</f>
        <v/>
      </c>
      <c r="EV86" s="4" t="str">
        <f>IF('Gene Table'!$D86="copy number",V86,"")</f>
        <v/>
      </c>
      <c r="EW86" s="4" t="str">
        <f>IF('Gene Table'!$D86="copy number",W86,"")</f>
        <v/>
      </c>
      <c r="EX86" s="4" t="str">
        <f>IF('Gene Table'!$D86="copy number",X86,"")</f>
        <v/>
      </c>
      <c r="EY86" s="4" t="str">
        <f>IF('Gene Table'!$D86="copy number",Y86,"")</f>
        <v/>
      </c>
      <c r="EZ86" s="4" t="str">
        <f>IF('Gene Table'!$D86="copy number",Z86,"")</f>
        <v/>
      </c>
      <c r="FA86" s="4" t="str">
        <f>IF('Gene Table'!$D86="copy number",AA86,"")</f>
        <v/>
      </c>
      <c r="FB86" s="4" t="str">
        <f>IF('Gene Table'!$D86="copy number",AB86,"")</f>
        <v/>
      </c>
      <c r="FC86" s="4" t="str">
        <f>IF('Gene Table'!$D86="copy number",AC86,"")</f>
        <v/>
      </c>
      <c r="FE86" s="4" t="s">
        <v>163</v>
      </c>
      <c r="FF86" s="4" t="str">
        <f>IF('Gene Table'!$C86="SMPC",D86,"")</f>
        <v/>
      </c>
      <c r="FG86" s="4" t="str">
        <f>IF('Gene Table'!$C86="SMPC",E86,"")</f>
        <v/>
      </c>
      <c r="FH86" s="4" t="str">
        <f>IF('Gene Table'!$C86="SMPC",F86,"")</f>
        <v/>
      </c>
      <c r="FI86" s="4" t="str">
        <f>IF('Gene Table'!$C86="SMPC",G86,"")</f>
        <v/>
      </c>
      <c r="FJ86" s="4" t="str">
        <f>IF('Gene Table'!$C86="SMPC",H86,"")</f>
        <v/>
      </c>
      <c r="FK86" s="4" t="str">
        <f>IF('Gene Table'!$C86="SMPC",I86,"")</f>
        <v/>
      </c>
      <c r="FL86" s="4" t="str">
        <f>IF('Gene Table'!$C86="SMPC",J86,"")</f>
        <v/>
      </c>
      <c r="FM86" s="4" t="str">
        <f>IF('Gene Table'!$C86="SMPC",K86,"")</f>
        <v/>
      </c>
      <c r="FN86" s="4" t="str">
        <f>IF('Gene Table'!$C86="SMPC",L86,"")</f>
        <v/>
      </c>
      <c r="FO86" s="4" t="str">
        <f>IF('Gene Table'!$C86="SMPC",M86,"")</f>
        <v/>
      </c>
      <c r="FP86" s="4" t="str">
        <f>IF('Gene Table'!$C86="SMPC",N86,"")</f>
        <v/>
      </c>
      <c r="FQ86" s="4" t="str">
        <f>IF('Gene Table'!$C86="SMPC",O86,"")</f>
        <v/>
      </c>
      <c r="FS86" s="4" t="s">
        <v>163</v>
      </c>
      <c r="FT86" s="4" t="str">
        <f>IF('Gene Table'!$C86="SMPC",R86,"")</f>
        <v/>
      </c>
      <c r="FU86" s="4" t="str">
        <f>IF('Gene Table'!$C86="SMPC",S86,"")</f>
        <v/>
      </c>
      <c r="FV86" s="4" t="str">
        <f>IF('Gene Table'!$C86="SMPC",T86,"")</f>
        <v/>
      </c>
      <c r="FW86" s="4" t="str">
        <f>IF('Gene Table'!$C86="SMPC",U86,"")</f>
        <v/>
      </c>
      <c r="FX86" s="4" t="str">
        <f>IF('Gene Table'!$C86="SMPC",V86,"")</f>
        <v/>
      </c>
      <c r="FY86" s="4" t="str">
        <f>IF('Gene Table'!$C86="SMPC",W86,"")</f>
        <v/>
      </c>
      <c r="FZ86" s="4" t="str">
        <f>IF('Gene Table'!$C86="SMPC",X86,"")</f>
        <v/>
      </c>
      <c r="GA86" s="4" t="str">
        <f>IF('Gene Table'!$C86="SMPC",Y86,"")</f>
        <v/>
      </c>
      <c r="GB86" s="4" t="str">
        <f>IF('Gene Table'!$C86="SMPC",Z86,"")</f>
        <v/>
      </c>
      <c r="GC86" s="4" t="str">
        <f>IF('Gene Table'!$C86="SMPC",AA86,"")</f>
        <v/>
      </c>
      <c r="GD86" s="4" t="str">
        <f>IF('Gene Table'!$C86="SMPC",AB86,"")</f>
        <v/>
      </c>
      <c r="GE86" s="4" t="str">
        <f>IF('Gene Table'!$C86="SMPC",AC86,"")</f>
        <v/>
      </c>
    </row>
    <row r="87" spans="1:187" ht="15" customHeight="1" x14ac:dyDescent="0.25">
      <c r="A87" s="4" t="str">
        <f>'Gene Table'!C87&amp;":"&amp;'Gene Table'!D87</f>
        <v>CDKN2A:c.237_238CC&gt;TT</v>
      </c>
      <c r="B87" s="4">
        <f>IF('Gene Table'!$G$5="NO",IF(ISNUMBER(MATCH('Gene Table'!E87,'Array Content'!$M$2:$M$941,0)),VLOOKUP('Gene Table'!E87,'Array Content'!$M$2:$O$941,2,FALSE),35),IF('Gene Table'!$G$5="YES",IF(ISNUMBER(MATCH('Gene Table'!E87,'Array Content'!$M$2:$M$941,0)),VLOOKUP('Gene Table'!E87,'Array Content'!$M$2:$O$941,3,FALSE),35),"OOPS"))</f>
        <v>35</v>
      </c>
      <c r="C87" s="4" t="s">
        <v>4792</v>
      </c>
      <c r="D87" s="29">
        <f>IF('Control Sample Data'!D86="","",IF(SUM('Control Sample Data'!D$2:D$97)&gt;10,IF(AND(ISNUMBER('Control Sample Data'!D86),'Control Sample Data'!D86&lt;$B87, 'Control Sample Data'!D86&gt;0),'Control Sample Data'!D86,$B87),""))</f>
        <v>35</v>
      </c>
      <c r="E87" s="29">
        <f>IF('Control Sample Data'!E86="","",IF(SUM('Control Sample Data'!E$2:E$97)&gt;10,IF(AND(ISNUMBER('Control Sample Data'!E86),'Control Sample Data'!E86&lt;$B87, 'Control Sample Data'!E86&gt;0),'Control Sample Data'!E86,$B87),""))</f>
        <v>35</v>
      </c>
      <c r="F87" s="29" t="str">
        <f>IF('Control Sample Data'!F86="","",IF(SUM('Control Sample Data'!F$2:F$97)&gt;10,IF(AND(ISNUMBER('Control Sample Data'!F86),'Control Sample Data'!F86&lt;$B87, 'Control Sample Data'!F86&gt;0),'Control Sample Data'!F86,$B87),""))</f>
        <v/>
      </c>
      <c r="G87" s="29" t="str">
        <f>IF('Control Sample Data'!G86="","",IF(SUM('Control Sample Data'!G$2:G$97)&gt;10,IF(AND(ISNUMBER('Control Sample Data'!G86),'Control Sample Data'!G86&lt;$B87, 'Control Sample Data'!G86&gt;0),'Control Sample Data'!G86,$B87),""))</f>
        <v/>
      </c>
      <c r="H87" s="29" t="str">
        <f>IF('Control Sample Data'!H86="","",IF(SUM('Control Sample Data'!H$2:H$97)&gt;10,IF(AND(ISNUMBER('Control Sample Data'!H86),'Control Sample Data'!H86&lt;$B87, 'Control Sample Data'!H86&gt;0),'Control Sample Data'!H86,$B87),""))</f>
        <v/>
      </c>
      <c r="I87" s="29" t="str">
        <f>IF('Control Sample Data'!I86="","",IF(SUM('Control Sample Data'!I$2:I$97)&gt;10,IF(AND(ISNUMBER('Control Sample Data'!I86),'Control Sample Data'!I86&lt;$B87, 'Control Sample Data'!I86&gt;0),'Control Sample Data'!I86,$B87),""))</f>
        <v/>
      </c>
      <c r="J87" s="29" t="str">
        <f>IF('Control Sample Data'!J86="","",IF(SUM('Control Sample Data'!J$2:J$97)&gt;10,IF(AND(ISNUMBER('Control Sample Data'!J86),'Control Sample Data'!J86&lt;$B87, 'Control Sample Data'!J86&gt;0),'Control Sample Data'!J86,$B87),""))</f>
        <v/>
      </c>
      <c r="K87" s="29" t="str">
        <f>IF('Control Sample Data'!K86="","",IF(SUM('Control Sample Data'!K$2:K$97)&gt;10,IF(AND(ISNUMBER('Control Sample Data'!K86),'Control Sample Data'!K86&lt;$B87, 'Control Sample Data'!K86&gt;0),'Control Sample Data'!K86,$B87),""))</f>
        <v/>
      </c>
      <c r="L87" s="29" t="str">
        <f>IF('Control Sample Data'!L86="","",IF(SUM('Control Sample Data'!L$2:L$97)&gt;10,IF(AND(ISNUMBER('Control Sample Data'!L86),'Control Sample Data'!L86&lt;$B87, 'Control Sample Data'!L86&gt;0),'Control Sample Data'!L86,$B87),""))</f>
        <v/>
      </c>
      <c r="M87" s="29" t="str">
        <f>IF('Control Sample Data'!M86="","",IF(SUM('Control Sample Data'!M$2:M$97)&gt;10,IF(AND(ISNUMBER('Control Sample Data'!M86),'Control Sample Data'!M86&lt;$B87, 'Control Sample Data'!M86&gt;0),'Control Sample Data'!M86,$B87),""))</f>
        <v/>
      </c>
      <c r="N87" s="29" t="str">
        <f>IF('Control Sample Data'!N86="","",IF(SUM('Control Sample Data'!N$2:N$97)&gt;10,IF(AND(ISNUMBER('Control Sample Data'!N86),'Control Sample Data'!N86&lt;$B87, 'Control Sample Data'!N86&gt;0),'Control Sample Data'!N86,$B87),""))</f>
        <v/>
      </c>
      <c r="O87" s="29" t="str">
        <f>IF('Control Sample Data'!O86="","",IF(SUM('Control Sample Data'!O$2:O$97)&gt;10,IF(AND(ISNUMBER('Control Sample Data'!O86),'Control Sample Data'!O86&lt;$B87, 'Control Sample Data'!O86&gt;0),'Control Sample Data'!O86,$B87),""))</f>
        <v/>
      </c>
      <c r="Q87" s="4" t="s">
        <v>4792</v>
      </c>
      <c r="R87" s="29">
        <f>IF('Test Sample Data'!D86="","",IF(SUM('Test Sample Data'!D$2:D$97)&gt;10,IF(AND(ISNUMBER('Test Sample Data'!D86),'Test Sample Data'!D86&lt;$B87, 'Test Sample Data'!D86&gt;0),'Test Sample Data'!D86,$B87),""))</f>
        <v>35</v>
      </c>
      <c r="S87" s="29">
        <f>IF('Test Sample Data'!E86="","",IF(SUM('Test Sample Data'!E$2:E$97)&gt;10,IF(AND(ISNUMBER('Test Sample Data'!E86),'Test Sample Data'!E86&lt;$B87, 'Test Sample Data'!E86&gt;0),'Test Sample Data'!E86,$B87),""))</f>
        <v>35</v>
      </c>
      <c r="T87" s="29" t="str">
        <f>IF('Test Sample Data'!F86="","",IF(SUM('Test Sample Data'!F$2:F$97)&gt;10,IF(AND(ISNUMBER('Test Sample Data'!F86),'Test Sample Data'!F86&lt;$B87, 'Test Sample Data'!F86&gt;0),'Test Sample Data'!F86,$B87),""))</f>
        <v/>
      </c>
      <c r="U87" s="29" t="str">
        <f>IF('Test Sample Data'!G86="","",IF(SUM('Test Sample Data'!G$2:G$97)&gt;10,IF(AND(ISNUMBER('Test Sample Data'!G86),'Test Sample Data'!G86&lt;$B87, 'Test Sample Data'!G86&gt;0),'Test Sample Data'!G86,$B87),""))</f>
        <v/>
      </c>
      <c r="V87" s="29" t="str">
        <f>IF('Test Sample Data'!H86="","",IF(SUM('Test Sample Data'!H$2:H$97)&gt;10,IF(AND(ISNUMBER('Test Sample Data'!H86),'Test Sample Data'!H86&lt;$B87, 'Test Sample Data'!H86&gt;0),'Test Sample Data'!H86,$B87),""))</f>
        <v/>
      </c>
      <c r="W87" s="29" t="str">
        <f>IF('Test Sample Data'!I86="","",IF(SUM('Test Sample Data'!I$2:I$97)&gt;10,IF(AND(ISNUMBER('Test Sample Data'!I86),'Test Sample Data'!I86&lt;$B87, 'Test Sample Data'!I86&gt;0),'Test Sample Data'!I86,$B87),""))</f>
        <v/>
      </c>
      <c r="X87" s="29" t="str">
        <f>IF('Test Sample Data'!J86="","",IF(SUM('Test Sample Data'!J$2:J$97)&gt;10,IF(AND(ISNUMBER('Test Sample Data'!J86),'Test Sample Data'!J86&lt;$B87, 'Test Sample Data'!J86&gt;0),'Test Sample Data'!J86,$B87),""))</f>
        <v/>
      </c>
      <c r="Y87" s="29" t="str">
        <f>IF('Test Sample Data'!K86="","",IF(SUM('Test Sample Data'!K$2:K$97)&gt;10,IF(AND(ISNUMBER('Test Sample Data'!K86),'Test Sample Data'!K86&lt;$B87, 'Test Sample Data'!K86&gt;0),'Test Sample Data'!K86,$B87),""))</f>
        <v/>
      </c>
      <c r="Z87" s="29" t="str">
        <f>IF('Test Sample Data'!L86="","",IF(SUM('Test Sample Data'!L$2:L$97)&gt;10,IF(AND(ISNUMBER('Test Sample Data'!L86),'Test Sample Data'!L86&lt;$B87, 'Test Sample Data'!L86&gt;0),'Test Sample Data'!L86,$B87),""))</f>
        <v/>
      </c>
      <c r="AA87" s="29" t="str">
        <f>IF('Test Sample Data'!M86="","",IF(SUM('Test Sample Data'!M$2:M$97)&gt;10,IF(AND(ISNUMBER('Test Sample Data'!M86),'Test Sample Data'!M86&lt;$B87, 'Test Sample Data'!M86&gt;0),'Test Sample Data'!M86,$B87),""))</f>
        <v/>
      </c>
      <c r="AB87" s="29" t="str">
        <f>IF('Test Sample Data'!N86="","",IF(SUM('Test Sample Data'!N$2:N$97)&gt;10,IF(AND(ISNUMBER('Test Sample Data'!N86),'Test Sample Data'!N86&lt;$B87, 'Test Sample Data'!N86&gt;0),'Test Sample Data'!N86,$B87),""))</f>
        <v/>
      </c>
      <c r="AC87" s="29" t="str">
        <f>IF('Test Sample Data'!O86="","",IF(SUM('Test Sample Data'!O$2:O$97)&gt;10,IF(AND(ISNUMBER('Test Sample Data'!O86),'Test Sample Data'!O86&lt;$B87, 'Test Sample Data'!O86&gt;0),'Test Sample Data'!O86,$B87),""))</f>
        <v/>
      </c>
      <c r="AE87" s="4" t="s">
        <v>4792</v>
      </c>
      <c r="AF87" s="4">
        <f t="shared" si="67"/>
        <v>9</v>
      </c>
      <c r="AG87" s="4">
        <f t="shared" si="68"/>
        <v>9</v>
      </c>
      <c r="AH87" s="4" t="str">
        <f t="shared" si="69"/>
        <v/>
      </c>
      <c r="AI87" s="4" t="str">
        <f t="shared" si="70"/>
        <v/>
      </c>
      <c r="AJ87" s="4" t="str">
        <f t="shared" si="71"/>
        <v/>
      </c>
      <c r="AK87" s="4" t="str">
        <f t="shared" si="72"/>
        <v/>
      </c>
      <c r="AL87" s="4" t="str">
        <f t="shared" si="73"/>
        <v/>
      </c>
      <c r="AM87" s="4" t="str">
        <f t="shared" si="74"/>
        <v/>
      </c>
      <c r="AN87" s="4" t="str">
        <f t="shared" si="75"/>
        <v/>
      </c>
      <c r="AO87" s="4" t="str">
        <f t="shared" si="76"/>
        <v/>
      </c>
      <c r="AP87" s="4" t="str">
        <f t="shared" si="77"/>
        <v/>
      </c>
      <c r="AQ87" s="4" t="str">
        <f t="shared" si="78"/>
        <v/>
      </c>
      <c r="AR87" s="4">
        <f t="shared" si="79"/>
        <v>0</v>
      </c>
      <c r="AS87" s="4">
        <f t="shared" si="80"/>
        <v>9</v>
      </c>
      <c r="AU87" s="4" t="s">
        <v>4792</v>
      </c>
      <c r="AV87" s="4">
        <f t="shared" si="81"/>
        <v>8.14</v>
      </c>
      <c r="AW87" s="4">
        <f t="shared" si="82"/>
        <v>9</v>
      </c>
      <c r="AX87" s="4" t="str">
        <f t="shared" si="83"/>
        <v/>
      </c>
      <c r="AY87" s="4" t="str">
        <f t="shared" si="84"/>
        <v/>
      </c>
      <c r="AZ87" s="4" t="str">
        <f t="shared" si="85"/>
        <v/>
      </c>
      <c r="BA87" s="4" t="str">
        <f t="shared" si="86"/>
        <v/>
      </c>
      <c r="BB87" s="4" t="str">
        <f t="shared" si="87"/>
        <v/>
      </c>
      <c r="BC87" s="4" t="str">
        <f t="shared" si="88"/>
        <v/>
      </c>
      <c r="BD87" s="4" t="str">
        <f t="shared" si="89"/>
        <v/>
      </c>
      <c r="BE87" s="4" t="str">
        <f t="shared" si="90"/>
        <v/>
      </c>
      <c r="BF87" s="4" t="str">
        <f t="shared" si="91"/>
        <v/>
      </c>
      <c r="BG87" s="4" t="str">
        <f t="shared" si="92"/>
        <v/>
      </c>
      <c r="BI87" s="4" t="s">
        <v>4792</v>
      </c>
      <c r="BJ87" s="4">
        <f t="shared" si="93"/>
        <v>8.14</v>
      </c>
      <c r="BK87" s="4">
        <f t="shared" si="94"/>
        <v>9</v>
      </c>
      <c r="BL87" s="4" t="str">
        <f t="shared" si="95"/>
        <v/>
      </c>
      <c r="BM87" s="4" t="str">
        <f t="shared" si="96"/>
        <v/>
      </c>
      <c r="BN87" s="4" t="str">
        <f t="shared" si="97"/>
        <v/>
      </c>
      <c r="BO87" s="4" t="str">
        <f t="shared" si="98"/>
        <v/>
      </c>
      <c r="BP87" s="4" t="str">
        <f t="shared" si="99"/>
        <v/>
      </c>
      <c r="BQ87" s="4" t="str">
        <f t="shared" si="100"/>
        <v/>
      </c>
      <c r="BR87" s="4" t="str">
        <f t="shared" si="101"/>
        <v/>
      </c>
      <c r="BS87" s="4" t="str">
        <f t="shared" si="102"/>
        <v/>
      </c>
      <c r="BT87" s="4" t="str">
        <f t="shared" si="103"/>
        <v/>
      </c>
      <c r="BU87" s="4" t="str">
        <f t="shared" si="104"/>
        <v/>
      </c>
      <c r="BV87" s="4">
        <f t="shared" si="105"/>
        <v>1.82</v>
      </c>
      <c r="BW87" s="4">
        <f t="shared" si="106"/>
        <v>8.57</v>
      </c>
      <c r="BY87" s="4" t="s">
        <v>4792</v>
      </c>
      <c r="BZ87" s="4">
        <f t="shared" si="107"/>
        <v>-0.42999999999999972</v>
      </c>
      <c r="CA87" s="4">
        <f t="shared" si="108"/>
        <v>0.42999999999999972</v>
      </c>
      <c r="CB87" s="4" t="str">
        <f t="shared" si="109"/>
        <v/>
      </c>
      <c r="CC87" s="4" t="str">
        <f t="shared" si="110"/>
        <v/>
      </c>
      <c r="CD87" s="4" t="str">
        <f t="shared" si="111"/>
        <v/>
      </c>
      <c r="CE87" s="4" t="str">
        <f t="shared" si="112"/>
        <v/>
      </c>
      <c r="CF87" s="4" t="str">
        <f t="shared" si="113"/>
        <v/>
      </c>
      <c r="CG87" s="4" t="str">
        <f t="shared" si="114"/>
        <v/>
      </c>
      <c r="CH87" s="4" t="str">
        <f t="shared" si="115"/>
        <v/>
      </c>
      <c r="CI87" s="4" t="str">
        <f t="shared" si="116"/>
        <v/>
      </c>
      <c r="CJ87" s="4" t="str">
        <f t="shared" si="117"/>
        <v/>
      </c>
      <c r="CK87" s="4" t="str">
        <f t="shared" si="118"/>
        <v/>
      </c>
      <c r="CM87" s="4" t="s">
        <v>4792</v>
      </c>
      <c r="CN87" s="4" t="str">
        <f>IF(ISNUMBER(BZ87), IF($BV87&gt;VLOOKUP('Gene Table'!$G$2,'Array Content'!$A$2:$B$3,2,FALSE),IF(BZ87&lt;-$BV87,"mutant","WT"),IF(BZ87&lt;-VLOOKUP('Gene Table'!$G$2,'Array Content'!$A$2:$B$3,2,FALSE),"Mutant","WT")),"")</f>
        <v>WT</v>
      </c>
      <c r="CO87" s="4" t="str">
        <f>IF(ISNUMBER(CA87), IF($BV87&gt;VLOOKUP('Gene Table'!$G$2,'Array Content'!$A$2:$B$3,2,FALSE),IF(CA87&lt;-$BV87,"mutant","WT"),IF(CA87&lt;-VLOOKUP('Gene Table'!$G$2,'Array Content'!$A$2:$B$3,2,FALSE),"Mutant","WT")),"")</f>
        <v>WT</v>
      </c>
      <c r="CP87" s="4" t="str">
        <f>IF(ISNUMBER(CB87), IF($BV87&gt;VLOOKUP('Gene Table'!$G$2,'Array Content'!$A$2:$B$3,2,FALSE),IF(CB87&lt;-$BV87,"mutant","WT"),IF(CB87&lt;-VLOOKUP('Gene Table'!$G$2,'Array Content'!$A$2:$B$3,2,FALSE),"Mutant","WT")),"")</f>
        <v/>
      </c>
      <c r="CQ87" s="4" t="str">
        <f>IF(ISNUMBER(CC87), IF($BV87&gt;VLOOKUP('Gene Table'!$G$2,'Array Content'!$A$2:$B$3,2,FALSE),IF(CC87&lt;-$BV87,"mutant","WT"),IF(CC87&lt;-VLOOKUP('Gene Table'!$G$2,'Array Content'!$A$2:$B$3,2,FALSE),"Mutant","WT")),"")</f>
        <v/>
      </c>
      <c r="CR87" s="4" t="str">
        <f>IF(ISNUMBER(CD87), IF($BV87&gt;VLOOKUP('Gene Table'!$G$2,'Array Content'!$A$2:$B$3,2,FALSE),IF(CD87&lt;-$BV87,"mutant","WT"),IF(CD87&lt;-VLOOKUP('Gene Table'!$G$2,'Array Content'!$A$2:$B$3,2,FALSE),"Mutant","WT")),"")</f>
        <v/>
      </c>
      <c r="CS87" s="4" t="str">
        <f>IF(ISNUMBER(CE87), IF($BV87&gt;VLOOKUP('Gene Table'!$G$2,'Array Content'!$A$2:$B$3,2,FALSE),IF(CE87&lt;-$BV87,"mutant","WT"),IF(CE87&lt;-VLOOKUP('Gene Table'!$G$2,'Array Content'!$A$2:$B$3,2,FALSE),"Mutant","WT")),"")</f>
        <v/>
      </c>
      <c r="CT87" s="4" t="str">
        <f>IF(ISNUMBER(CF87), IF($BV87&gt;VLOOKUP('Gene Table'!$G$2,'Array Content'!$A$2:$B$3,2,FALSE),IF(CF87&lt;-$BV87,"mutant","WT"),IF(CF87&lt;-VLOOKUP('Gene Table'!$G$2,'Array Content'!$A$2:$B$3,2,FALSE),"Mutant","WT")),"")</f>
        <v/>
      </c>
      <c r="CU87" s="4" t="str">
        <f>IF(ISNUMBER(CG87), IF($BV87&gt;VLOOKUP('Gene Table'!$G$2,'Array Content'!$A$2:$B$3,2,FALSE),IF(CG87&lt;-$BV87,"mutant","WT"),IF(CG87&lt;-VLOOKUP('Gene Table'!$G$2,'Array Content'!$A$2:$B$3,2,FALSE),"Mutant","WT")),"")</f>
        <v/>
      </c>
      <c r="CV87" s="4" t="str">
        <f>IF(ISNUMBER(CH87), IF($BV87&gt;VLOOKUP('Gene Table'!$G$2,'Array Content'!$A$2:$B$3,2,FALSE),IF(CH87&lt;-$BV87,"mutant","WT"),IF(CH87&lt;-VLOOKUP('Gene Table'!$G$2,'Array Content'!$A$2:$B$3,2,FALSE),"Mutant","WT")),"")</f>
        <v/>
      </c>
      <c r="CW87" s="4" t="str">
        <f>IF(ISNUMBER(CI87), IF($BV87&gt;VLOOKUP('Gene Table'!$G$2,'Array Content'!$A$2:$B$3,2,FALSE),IF(CI87&lt;-$BV87,"mutant","WT"),IF(CI87&lt;-VLOOKUP('Gene Table'!$G$2,'Array Content'!$A$2:$B$3,2,FALSE),"Mutant","WT")),"")</f>
        <v/>
      </c>
      <c r="CX87" s="4" t="str">
        <f>IF(ISNUMBER(CJ87), IF($BV87&gt;VLOOKUP('Gene Table'!$G$2,'Array Content'!$A$2:$B$3,2,FALSE),IF(CJ87&lt;-$BV87,"mutant","WT"),IF(CJ87&lt;-VLOOKUP('Gene Table'!$G$2,'Array Content'!$A$2:$B$3,2,FALSE),"Mutant","WT")),"")</f>
        <v/>
      </c>
      <c r="CY87" s="4" t="str">
        <f>IF(ISNUMBER(CK87), IF($BV87&gt;VLOOKUP('Gene Table'!$G$2,'Array Content'!$A$2:$B$3,2,FALSE),IF(CK87&lt;-$BV87,"mutant","WT"),IF(CK87&lt;-VLOOKUP('Gene Table'!$G$2,'Array Content'!$A$2:$B$3,2,FALSE),"Mutant","WT")),"")</f>
        <v/>
      </c>
      <c r="DA87" s="4" t="s">
        <v>4792</v>
      </c>
      <c r="DB87" s="4">
        <f t="shared" si="119"/>
        <v>-0.85999999999999943</v>
      </c>
      <c r="DC87" s="4">
        <f t="shared" si="120"/>
        <v>0</v>
      </c>
      <c r="DD87" s="4" t="str">
        <f t="shared" si="121"/>
        <v/>
      </c>
      <c r="DE87" s="4" t="str">
        <f t="shared" si="122"/>
        <v/>
      </c>
      <c r="DF87" s="4" t="str">
        <f t="shared" si="123"/>
        <v/>
      </c>
      <c r="DG87" s="4" t="str">
        <f t="shared" si="124"/>
        <v/>
      </c>
      <c r="DH87" s="4" t="str">
        <f t="shared" si="125"/>
        <v/>
      </c>
      <c r="DI87" s="4" t="str">
        <f t="shared" si="126"/>
        <v/>
      </c>
      <c r="DJ87" s="4" t="str">
        <f t="shared" si="127"/>
        <v/>
      </c>
      <c r="DK87" s="4" t="str">
        <f t="shared" si="128"/>
        <v/>
      </c>
      <c r="DL87" s="4" t="str">
        <f t="shared" si="129"/>
        <v/>
      </c>
      <c r="DM87" s="4" t="str">
        <f t="shared" si="130"/>
        <v/>
      </c>
      <c r="DO87" s="4" t="s">
        <v>4792</v>
      </c>
      <c r="DP87" s="4" t="str">
        <f>IF(ISNUMBER(DB87), IF($AR87&gt;VLOOKUP('Gene Table'!$G$2,'Array Content'!$A$2:$B$3,2,FALSE),IF(DB87&lt;-$AR87,"mutant","WT"),IF(DB87&lt;-VLOOKUP('Gene Table'!$G$2,'Array Content'!$A$2:$B$3,2,FALSE),"Mutant","WT")),"")</f>
        <v>WT</v>
      </c>
      <c r="DQ87" s="4" t="str">
        <f>IF(ISNUMBER(DC87), IF($AR87&gt;VLOOKUP('Gene Table'!$G$2,'Array Content'!$A$2:$B$3,2,FALSE),IF(DC87&lt;-$AR87,"mutant","WT"),IF(DC87&lt;-VLOOKUP('Gene Table'!$G$2,'Array Content'!$A$2:$B$3,2,FALSE),"Mutant","WT")),"")</f>
        <v>WT</v>
      </c>
      <c r="DR87" s="4" t="str">
        <f>IF(ISNUMBER(DD87), IF($AR87&gt;VLOOKUP('Gene Table'!$G$2,'Array Content'!$A$2:$B$3,2,FALSE),IF(DD87&lt;-$AR87,"mutant","WT"),IF(DD87&lt;-VLOOKUP('Gene Table'!$G$2,'Array Content'!$A$2:$B$3,2,FALSE),"Mutant","WT")),"")</f>
        <v/>
      </c>
      <c r="DS87" s="4" t="str">
        <f>IF(ISNUMBER(DE87), IF($AR87&gt;VLOOKUP('Gene Table'!$G$2,'Array Content'!$A$2:$B$3,2,FALSE),IF(DE87&lt;-$AR87,"mutant","WT"),IF(DE87&lt;-VLOOKUP('Gene Table'!$G$2,'Array Content'!$A$2:$B$3,2,FALSE),"Mutant","WT")),"")</f>
        <v/>
      </c>
      <c r="DT87" s="4" t="str">
        <f>IF(ISNUMBER(DF87), IF($AR87&gt;VLOOKUP('Gene Table'!$G$2,'Array Content'!$A$2:$B$3,2,FALSE),IF(DF87&lt;-$AR87,"mutant","WT"),IF(DF87&lt;-VLOOKUP('Gene Table'!$G$2,'Array Content'!$A$2:$B$3,2,FALSE),"Mutant","WT")),"")</f>
        <v/>
      </c>
      <c r="DU87" s="4" t="str">
        <f>IF(ISNUMBER(DG87), IF($AR87&gt;VLOOKUP('Gene Table'!$G$2,'Array Content'!$A$2:$B$3,2,FALSE),IF(DG87&lt;-$AR87,"mutant","WT"),IF(DG87&lt;-VLOOKUP('Gene Table'!$G$2,'Array Content'!$A$2:$B$3,2,FALSE),"Mutant","WT")),"")</f>
        <v/>
      </c>
      <c r="DV87" s="4" t="str">
        <f>IF(ISNUMBER(DH87), IF($AR87&gt;VLOOKUP('Gene Table'!$G$2,'Array Content'!$A$2:$B$3,2,FALSE),IF(DH87&lt;-$AR87,"mutant","WT"),IF(DH87&lt;-VLOOKUP('Gene Table'!$G$2,'Array Content'!$A$2:$B$3,2,FALSE),"Mutant","WT")),"")</f>
        <v/>
      </c>
      <c r="DW87" s="4" t="str">
        <f>IF(ISNUMBER(DI87), IF($AR87&gt;VLOOKUP('Gene Table'!$G$2,'Array Content'!$A$2:$B$3,2,FALSE),IF(DI87&lt;-$AR87,"mutant","WT"),IF(DI87&lt;-VLOOKUP('Gene Table'!$G$2,'Array Content'!$A$2:$B$3,2,FALSE),"Mutant","WT")),"")</f>
        <v/>
      </c>
      <c r="DX87" s="4" t="str">
        <f>IF(ISNUMBER(DJ87), IF($AR87&gt;VLOOKUP('Gene Table'!$G$2,'Array Content'!$A$2:$B$3,2,FALSE),IF(DJ87&lt;-$AR87,"mutant","WT"),IF(DJ87&lt;-VLOOKUP('Gene Table'!$G$2,'Array Content'!$A$2:$B$3,2,FALSE),"Mutant","WT")),"")</f>
        <v/>
      </c>
      <c r="DY87" s="4" t="str">
        <f>IF(ISNUMBER(DK87), IF($AR87&gt;VLOOKUP('Gene Table'!$G$2,'Array Content'!$A$2:$B$3,2,FALSE),IF(DK87&lt;-$AR87,"mutant","WT"),IF(DK87&lt;-VLOOKUP('Gene Table'!$G$2,'Array Content'!$A$2:$B$3,2,FALSE),"Mutant","WT")),"")</f>
        <v/>
      </c>
      <c r="DZ87" s="4" t="str">
        <f>IF(ISNUMBER(DL87), IF($AR87&gt;VLOOKUP('Gene Table'!$G$2,'Array Content'!$A$2:$B$3,2,FALSE),IF(DL87&lt;-$AR87,"mutant","WT"),IF(DL87&lt;-VLOOKUP('Gene Table'!$G$2,'Array Content'!$A$2:$B$3,2,FALSE),"Mutant","WT")),"")</f>
        <v/>
      </c>
      <c r="EA87" s="4" t="str">
        <f>IF(ISNUMBER(DM87), IF($AR87&gt;VLOOKUP('Gene Table'!$G$2,'Array Content'!$A$2:$B$3,2,FALSE),IF(DM87&lt;-$AR87,"mutant","WT"),IF(DM87&lt;-VLOOKUP('Gene Table'!$G$2,'Array Content'!$A$2:$B$3,2,FALSE),"Mutant","WT")),"")</f>
        <v/>
      </c>
      <c r="EC87" s="4" t="s">
        <v>4792</v>
      </c>
      <c r="ED87" s="4" t="str">
        <f>IF('Gene Table'!$D87="copy number",D87,"")</f>
        <v/>
      </c>
      <c r="EE87" s="4" t="str">
        <f>IF('Gene Table'!$D87="copy number",E87,"")</f>
        <v/>
      </c>
      <c r="EF87" s="4" t="str">
        <f>IF('Gene Table'!$D87="copy number",F87,"")</f>
        <v/>
      </c>
      <c r="EG87" s="4" t="str">
        <f>IF('Gene Table'!$D87="copy number",G87,"")</f>
        <v/>
      </c>
      <c r="EH87" s="4" t="str">
        <f>IF('Gene Table'!$D87="copy number",H87,"")</f>
        <v/>
      </c>
      <c r="EI87" s="4" t="str">
        <f>IF('Gene Table'!$D87="copy number",I87,"")</f>
        <v/>
      </c>
      <c r="EJ87" s="4" t="str">
        <f>IF('Gene Table'!$D87="copy number",J87,"")</f>
        <v/>
      </c>
      <c r="EK87" s="4" t="str">
        <f>IF('Gene Table'!$D87="copy number",K87,"")</f>
        <v/>
      </c>
      <c r="EL87" s="4" t="str">
        <f>IF('Gene Table'!$D87="copy number",L87,"")</f>
        <v/>
      </c>
      <c r="EM87" s="4" t="str">
        <f>IF('Gene Table'!$D87="copy number",M87,"")</f>
        <v/>
      </c>
      <c r="EN87" s="4" t="str">
        <f>IF('Gene Table'!$D87="copy number",N87,"")</f>
        <v/>
      </c>
      <c r="EO87" s="4" t="str">
        <f>IF('Gene Table'!$D87="copy number",O87,"")</f>
        <v/>
      </c>
      <c r="EQ87" s="4" t="s">
        <v>4792</v>
      </c>
      <c r="ER87" s="4" t="str">
        <f>IF('Gene Table'!$D87="copy number",R87,"")</f>
        <v/>
      </c>
      <c r="ES87" s="4" t="str">
        <f>IF('Gene Table'!$D87="copy number",S87,"")</f>
        <v/>
      </c>
      <c r="ET87" s="4" t="str">
        <f>IF('Gene Table'!$D87="copy number",T87,"")</f>
        <v/>
      </c>
      <c r="EU87" s="4" t="str">
        <f>IF('Gene Table'!$D87="copy number",U87,"")</f>
        <v/>
      </c>
      <c r="EV87" s="4" t="str">
        <f>IF('Gene Table'!$D87="copy number",V87,"")</f>
        <v/>
      </c>
      <c r="EW87" s="4" t="str">
        <f>IF('Gene Table'!$D87="copy number",W87,"")</f>
        <v/>
      </c>
      <c r="EX87" s="4" t="str">
        <f>IF('Gene Table'!$D87="copy number",X87,"")</f>
        <v/>
      </c>
      <c r="EY87" s="4" t="str">
        <f>IF('Gene Table'!$D87="copy number",Y87,"")</f>
        <v/>
      </c>
      <c r="EZ87" s="4" t="str">
        <f>IF('Gene Table'!$D87="copy number",Z87,"")</f>
        <v/>
      </c>
      <c r="FA87" s="4" t="str">
        <f>IF('Gene Table'!$D87="copy number",AA87,"")</f>
        <v/>
      </c>
      <c r="FB87" s="4" t="str">
        <f>IF('Gene Table'!$D87="copy number",AB87,"")</f>
        <v/>
      </c>
      <c r="FC87" s="4" t="str">
        <f>IF('Gene Table'!$D87="copy number",AC87,"")</f>
        <v/>
      </c>
      <c r="FE87" s="4" t="s">
        <v>4792</v>
      </c>
      <c r="FF87" s="4" t="str">
        <f>IF('Gene Table'!$C87="SMPC",D87,"")</f>
        <v/>
      </c>
      <c r="FG87" s="4" t="str">
        <f>IF('Gene Table'!$C87="SMPC",E87,"")</f>
        <v/>
      </c>
      <c r="FH87" s="4" t="str">
        <f>IF('Gene Table'!$C87="SMPC",F87,"")</f>
        <v/>
      </c>
      <c r="FI87" s="4" t="str">
        <f>IF('Gene Table'!$C87="SMPC",G87,"")</f>
        <v/>
      </c>
      <c r="FJ87" s="4" t="str">
        <f>IF('Gene Table'!$C87="SMPC",H87,"")</f>
        <v/>
      </c>
      <c r="FK87" s="4" t="str">
        <f>IF('Gene Table'!$C87="SMPC",I87,"")</f>
        <v/>
      </c>
      <c r="FL87" s="4" t="str">
        <f>IF('Gene Table'!$C87="SMPC",J87,"")</f>
        <v/>
      </c>
      <c r="FM87" s="4" t="str">
        <f>IF('Gene Table'!$C87="SMPC",K87,"")</f>
        <v/>
      </c>
      <c r="FN87" s="4" t="str">
        <f>IF('Gene Table'!$C87="SMPC",L87,"")</f>
        <v/>
      </c>
      <c r="FO87" s="4" t="str">
        <f>IF('Gene Table'!$C87="SMPC",M87,"")</f>
        <v/>
      </c>
      <c r="FP87" s="4" t="str">
        <f>IF('Gene Table'!$C87="SMPC",N87,"")</f>
        <v/>
      </c>
      <c r="FQ87" s="4" t="str">
        <f>IF('Gene Table'!$C87="SMPC",O87,"")</f>
        <v/>
      </c>
      <c r="FS87" s="4" t="s">
        <v>4792</v>
      </c>
      <c r="FT87" s="4" t="str">
        <f>IF('Gene Table'!$C87="SMPC",R87,"")</f>
        <v/>
      </c>
      <c r="FU87" s="4" t="str">
        <f>IF('Gene Table'!$C87="SMPC",S87,"")</f>
        <v/>
      </c>
      <c r="FV87" s="4" t="str">
        <f>IF('Gene Table'!$C87="SMPC",T87,"")</f>
        <v/>
      </c>
      <c r="FW87" s="4" t="str">
        <f>IF('Gene Table'!$C87="SMPC",U87,"")</f>
        <v/>
      </c>
      <c r="FX87" s="4" t="str">
        <f>IF('Gene Table'!$C87="SMPC",V87,"")</f>
        <v/>
      </c>
      <c r="FY87" s="4" t="str">
        <f>IF('Gene Table'!$C87="SMPC",W87,"")</f>
        <v/>
      </c>
      <c r="FZ87" s="4" t="str">
        <f>IF('Gene Table'!$C87="SMPC",X87,"")</f>
        <v/>
      </c>
      <c r="GA87" s="4" t="str">
        <f>IF('Gene Table'!$C87="SMPC",Y87,"")</f>
        <v/>
      </c>
      <c r="GB87" s="4" t="str">
        <f>IF('Gene Table'!$C87="SMPC",Z87,"")</f>
        <v/>
      </c>
      <c r="GC87" s="4" t="str">
        <f>IF('Gene Table'!$C87="SMPC",AA87,"")</f>
        <v/>
      </c>
      <c r="GD87" s="4" t="str">
        <f>IF('Gene Table'!$C87="SMPC",AB87,"")</f>
        <v/>
      </c>
      <c r="GE87" s="4" t="str">
        <f>IF('Gene Table'!$C87="SMPC",AC87,"")</f>
        <v/>
      </c>
    </row>
    <row r="88" spans="1:187" ht="15" customHeight="1" x14ac:dyDescent="0.25">
      <c r="A88" s="4" t="str">
        <f>'Gene Table'!C88&amp;":"&amp;'Gene Table'!D88</f>
        <v>CDKN2A:c.238C&gt;T</v>
      </c>
      <c r="B88" s="4">
        <f>IF('Gene Table'!$G$5="NO",IF(ISNUMBER(MATCH('Gene Table'!E88,'Array Content'!$M$2:$M$941,0)),VLOOKUP('Gene Table'!E88,'Array Content'!$M$2:$O$941,2,FALSE),35),IF('Gene Table'!$G$5="YES",IF(ISNUMBER(MATCH('Gene Table'!E88,'Array Content'!$M$2:$M$941,0)),VLOOKUP('Gene Table'!E88,'Array Content'!$M$2:$O$941,3,FALSE),35),"OOPS"))</f>
        <v>37</v>
      </c>
      <c r="C88" s="4" t="s">
        <v>4793</v>
      </c>
      <c r="D88" s="29">
        <f>IF('Control Sample Data'!D87="","",IF(SUM('Control Sample Data'!D$2:D$97)&gt;10,IF(AND(ISNUMBER('Control Sample Data'!D87),'Control Sample Data'!D87&lt;$B88, 'Control Sample Data'!D87&gt;0),'Control Sample Data'!D87,$B88),""))</f>
        <v>35</v>
      </c>
      <c r="E88" s="29">
        <f>IF('Control Sample Data'!E87="","",IF(SUM('Control Sample Data'!E$2:E$97)&gt;10,IF(AND(ISNUMBER('Control Sample Data'!E87),'Control Sample Data'!E87&lt;$B88, 'Control Sample Data'!E87&gt;0),'Control Sample Data'!E87,$B88),""))</f>
        <v>35</v>
      </c>
      <c r="F88" s="29" t="str">
        <f>IF('Control Sample Data'!F87="","",IF(SUM('Control Sample Data'!F$2:F$97)&gt;10,IF(AND(ISNUMBER('Control Sample Data'!F87),'Control Sample Data'!F87&lt;$B88, 'Control Sample Data'!F87&gt;0),'Control Sample Data'!F87,$B88),""))</f>
        <v/>
      </c>
      <c r="G88" s="29" t="str">
        <f>IF('Control Sample Data'!G87="","",IF(SUM('Control Sample Data'!G$2:G$97)&gt;10,IF(AND(ISNUMBER('Control Sample Data'!G87),'Control Sample Data'!G87&lt;$B88, 'Control Sample Data'!G87&gt;0),'Control Sample Data'!G87,$B88),""))</f>
        <v/>
      </c>
      <c r="H88" s="29" t="str">
        <f>IF('Control Sample Data'!H87="","",IF(SUM('Control Sample Data'!H$2:H$97)&gt;10,IF(AND(ISNUMBER('Control Sample Data'!H87),'Control Sample Data'!H87&lt;$B88, 'Control Sample Data'!H87&gt;0),'Control Sample Data'!H87,$B88),""))</f>
        <v/>
      </c>
      <c r="I88" s="29" t="str">
        <f>IF('Control Sample Data'!I87="","",IF(SUM('Control Sample Data'!I$2:I$97)&gt;10,IF(AND(ISNUMBER('Control Sample Data'!I87),'Control Sample Data'!I87&lt;$B88, 'Control Sample Data'!I87&gt;0),'Control Sample Data'!I87,$B88),""))</f>
        <v/>
      </c>
      <c r="J88" s="29" t="str">
        <f>IF('Control Sample Data'!J87="","",IF(SUM('Control Sample Data'!J$2:J$97)&gt;10,IF(AND(ISNUMBER('Control Sample Data'!J87),'Control Sample Data'!J87&lt;$B88, 'Control Sample Data'!J87&gt;0),'Control Sample Data'!J87,$B88),""))</f>
        <v/>
      </c>
      <c r="K88" s="29" t="str">
        <f>IF('Control Sample Data'!K87="","",IF(SUM('Control Sample Data'!K$2:K$97)&gt;10,IF(AND(ISNUMBER('Control Sample Data'!K87),'Control Sample Data'!K87&lt;$B88, 'Control Sample Data'!K87&gt;0),'Control Sample Data'!K87,$B88),""))</f>
        <v/>
      </c>
      <c r="L88" s="29" t="str">
        <f>IF('Control Sample Data'!L87="","",IF(SUM('Control Sample Data'!L$2:L$97)&gt;10,IF(AND(ISNUMBER('Control Sample Data'!L87),'Control Sample Data'!L87&lt;$B88, 'Control Sample Data'!L87&gt;0),'Control Sample Data'!L87,$B88),""))</f>
        <v/>
      </c>
      <c r="M88" s="29" t="str">
        <f>IF('Control Sample Data'!M87="","",IF(SUM('Control Sample Data'!M$2:M$97)&gt;10,IF(AND(ISNUMBER('Control Sample Data'!M87),'Control Sample Data'!M87&lt;$B88, 'Control Sample Data'!M87&gt;0),'Control Sample Data'!M87,$B88),""))</f>
        <v/>
      </c>
      <c r="N88" s="29" t="str">
        <f>IF('Control Sample Data'!N87="","",IF(SUM('Control Sample Data'!N$2:N$97)&gt;10,IF(AND(ISNUMBER('Control Sample Data'!N87),'Control Sample Data'!N87&lt;$B88, 'Control Sample Data'!N87&gt;0),'Control Sample Data'!N87,$B88),""))</f>
        <v/>
      </c>
      <c r="O88" s="29" t="str">
        <f>IF('Control Sample Data'!O87="","",IF(SUM('Control Sample Data'!O$2:O$97)&gt;10,IF(AND(ISNUMBER('Control Sample Data'!O87),'Control Sample Data'!O87&lt;$B88, 'Control Sample Data'!O87&gt;0),'Control Sample Data'!O87,$B88),""))</f>
        <v/>
      </c>
      <c r="Q88" s="4" t="s">
        <v>4793</v>
      </c>
      <c r="R88" s="29">
        <f>IF('Test Sample Data'!D87="","",IF(SUM('Test Sample Data'!D$2:D$97)&gt;10,IF(AND(ISNUMBER('Test Sample Data'!D87),'Test Sample Data'!D87&lt;$B88, 'Test Sample Data'!D87&gt;0),'Test Sample Data'!D87,$B88),""))</f>
        <v>35</v>
      </c>
      <c r="S88" s="29">
        <f>IF('Test Sample Data'!E87="","",IF(SUM('Test Sample Data'!E$2:E$97)&gt;10,IF(AND(ISNUMBER('Test Sample Data'!E87),'Test Sample Data'!E87&lt;$B88, 'Test Sample Data'!E87&gt;0),'Test Sample Data'!E87,$B88),""))</f>
        <v>35</v>
      </c>
      <c r="T88" s="29" t="str">
        <f>IF('Test Sample Data'!F87="","",IF(SUM('Test Sample Data'!F$2:F$97)&gt;10,IF(AND(ISNUMBER('Test Sample Data'!F87),'Test Sample Data'!F87&lt;$B88, 'Test Sample Data'!F87&gt;0),'Test Sample Data'!F87,$B88),""))</f>
        <v/>
      </c>
      <c r="U88" s="29" t="str">
        <f>IF('Test Sample Data'!G87="","",IF(SUM('Test Sample Data'!G$2:G$97)&gt;10,IF(AND(ISNUMBER('Test Sample Data'!G87),'Test Sample Data'!G87&lt;$B88, 'Test Sample Data'!G87&gt;0),'Test Sample Data'!G87,$B88),""))</f>
        <v/>
      </c>
      <c r="V88" s="29" t="str">
        <f>IF('Test Sample Data'!H87="","",IF(SUM('Test Sample Data'!H$2:H$97)&gt;10,IF(AND(ISNUMBER('Test Sample Data'!H87),'Test Sample Data'!H87&lt;$B88, 'Test Sample Data'!H87&gt;0),'Test Sample Data'!H87,$B88),""))</f>
        <v/>
      </c>
      <c r="W88" s="29" t="str">
        <f>IF('Test Sample Data'!I87="","",IF(SUM('Test Sample Data'!I$2:I$97)&gt;10,IF(AND(ISNUMBER('Test Sample Data'!I87),'Test Sample Data'!I87&lt;$B88, 'Test Sample Data'!I87&gt;0),'Test Sample Data'!I87,$B88),""))</f>
        <v/>
      </c>
      <c r="X88" s="29" t="str">
        <f>IF('Test Sample Data'!J87="","",IF(SUM('Test Sample Data'!J$2:J$97)&gt;10,IF(AND(ISNUMBER('Test Sample Data'!J87),'Test Sample Data'!J87&lt;$B88, 'Test Sample Data'!J87&gt;0),'Test Sample Data'!J87,$B88),""))</f>
        <v/>
      </c>
      <c r="Y88" s="29" t="str">
        <f>IF('Test Sample Data'!K87="","",IF(SUM('Test Sample Data'!K$2:K$97)&gt;10,IF(AND(ISNUMBER('Test Sample Data'!K87),'Test Sample Data'!K87&lt;$B88, 'Test Sample Data'!K87&gt;0),'Test Sample Data'!K87,$B88),""))</f>
        <v/>
      </c>
      <c r="Z88" s="29" t="str">
        <f>IF('Test Sample Data'!L87="","",IF(SUM('Test Sample Data'!L$2:L$97)&gt;10,IF(AND(ISNUMBER('Test Sample Data'!L87),'Test Sample Data'!L87&lt;$B88, 'Test Sample Data'!L87&gt;0),'Test Sample Data'!L87,$B88),""))</f>
        <v/>
      </c>
      <c r="AA88" s="29" t="str">
        <f>IF('Test Sample Data'!M87="","",IF(SUM('Test Sample Data'!M$2:M$97)&gt;10,IF(AND(ISNUMBER('Test Sample Data'!M87),'Test Sample Data'!M87&lt;$B88, 'Test Sample Data'!M87&gt;0),'Test Sample Data'!M87,$B88),""))</f>
        <v/>
      </c>
      <c r="AB88" s="29" t="str">
        <f>IF('Test Sample Data'!N87="","",IF(SUM('Test Sample Data'!N$2:N$97)&gt;10,IF(AND(ISNUMBER('Test Sample Data'!N87),'Test Sample Data'!N87&lt;$B88, 'Test Sample Data'!N87&gt;0),'Test Sample Data'!N87,$B88),""))</f>
        <v/>
      </c>
      <c r="AC88" s="29" t="str">
        <f>IF('Test Sample Data'!O87="","",IF(SUM('Test Sample Data'!O$2:O$97)&gt;10,IF(AND(ISNUMBER('Test Sample Data'!O87),'Test Sample Data'!O87&lt;$B88, 'Test Sample Data'!O87&gt;0),'Test Sample Data'!O87,$B88),""))</f>
        <v/>
      </c>
      <c r="AE88" s="4" t="s">
        <v>4793</v>
      </c>
      <c r="AF88" s="4">
        <f t="shared" si="67"/>
        <v>9</v>
      </c>
      <c r="AG88" s="4">
        <f t="shared" si="68"/>
        <v>9</v>
      </c>
      <c r="AH88" s="4" t="str">
        <f t="shared" si="69"/>
        <v/>
      </c>
      <c r="AI88" s="4" t="str">
        <f t="shared" si="70"/>
        <v/>
      </c>
      <c r="AJ88" s="4" t="str">
        <f t="shared" si="71"/>
        <v/>
      </c>
      <c r="AK88" s="4" t="str">
        <f t="shared" si="72"/>
        <v/>
      </c>
      <c r="AL88" s="4" t="str">
        <f t="shared" si="73"/>
        <v/>
      </c>
      <c r="AM88" s="4" t="str">
        <f t="shared" si="74"/>
        <v/>
      </c>
      <c r="AN88" s="4" t="str">
        <f t="shared" si="75"/>
        <v/>
      </c>
      <c r="AO88" s="4" t="str">
        <f t="shared" si="76"/>
        <v/>
      </c>
      <c r="AP88" s="4" t="str">
        <f t="shared" si="77"/>
        <v/>
      </c>
      <c r="AQ88" s="4" t="str">
        <f t="shared" si="78"/>
        <v/>
      </c>
      <c r="AR88" s="4">
        <f t="shared" si="79"/>
        <v>0</v>
      </c>
      <c r="AS88" s="4">
        <f t="shared" si="80"/>
        <v>9</v>
      </c>
      <c r="AU88" s="4" t="s">
        <v>4793</v>
      </c>
      <c r="AV88" s="4">
        <f t="shared" si="81"/>
        <v>8.14</v>
      </c>
      <c r="AW88" s="4">
        <f t="shared" si="82"/>
        <v>9</v>
      </c>
      <c r="AX88" s="4" t="str">
        <f t="shared" si="83"/>
        <v/>
      </c>
      <c r="AY88" s="4" t="str">
        <f t="shared" si="84"/>
        <v/>
      </c>
      <c r="AZ88" s="4" t="str">
        <f t="shared" si="85"/>
        <v/>
      </c>
      <c r="BA88" s="4" t="str">
        <f t="shared" si="86"/>
        <v/>
      </c>
      <c r="BB88" s="4" t="str">
        <f t="shared" si="87"/>
        <v/>
      </c>
      <c r="BC88" s="4" t="str">
        <f t="shared" si="88"/>
        <v/>
      </c>
      <c r="BD88" s="4" t="str">
        <f t="shared" si="89"/>
        <v/>
      </c>
      <c r="BE88" s="4" t="str">
        <f t="shared" si="90"/>
        <v/>
      </c>
      <c r="BF88" s="4" t="str">
        <f t="shared" si="91"/>
        <v/>
      </c>
      <c r="BG88" s="4" t="str">
        <f t="shared" si="92"/>
        <v/>
      </c>
      <c r="BI88" s="4" t="s">
        <v>4793</v>
      </c>
      <c r="BJ88" s="4">
        <f t="shared" si="93"/>
        <v>8.14</v>
      </c>
      <c r="BK88" s="4">
        <f t="shared" si="94"/>
        <v>9</v>
      </c>
      <c r="BL88" s="4" t="str">
        <f t="shared" si="95"/>
        <v/>
      </c>
      <c r="BM88" s="4" t="str">
        <f t="shared" si="96"/>
        <v/>
      </c>
      <c r="BN88" s="4" t="str">
        <f t="shared" si="97"/>
        <v/>
      </c>
      <c r="BO88" s="4" t="str">
        <f t="shared" si="98"/>
        <v/>
      </c>
      <c r="BP88" s="4" t="str">
        <f t="shared" si="99"/>
        <v/>
      </c>
      <c r="BQ88" s="4" t="str">
        <f t="shared" si="100"/>
        <v/>
      </c>
      <c r="BR88" s="4" t="str">
        <f t="shared" si="101"/>
        <v/>
      </c>
      <c r="BS88" s="4" t="str">
        <f t="shared" si="102"/>
        <v/>
      </c>
      <c r="BT88" s="4" t="str">
        <f t="shared" si="103"/>
        <v/>
      </c>
      <c r="BU88" s="4" t="str">
        <f t="shared" si="104"/>
        <v/>
      </c>
      <c r="BV88" s="4">
        <f t="shared" si="105"/>
        <v>1.82</v>
      </c>
      <c r="BW88" s="4">
        <f t="shared" si="106"/>
        <v>8.57</v>
      </c>
      <c r="BY88" s="4" t="s">
        <v>4793</v>
      </c>
      <c r="BZ88" s="4">
        <f t="shared" si="107"/>
        <v>-0.42999999999999972</v>
      </c>
      <c r="CA88" s="4">
        <f t="shared" si="108"/>
        <v>0.42999999999999972</v>
      </c>
      <c r="CB88" s="4" t="str">
        <f t="shared" si="109"/>
        <v/>
      </c>
      <c r="CC88" s="4" t="str">
        <f t="shared" si="110"/>
        <v/>
      </c>
      <c r="CD88" s="4" t="str">
        <f t="shared" si="111"/>
        <v/>
      </c>
      <c r="CE88" s="4" t="str">
        <f t="shared" si="112"/>
        <v/>
      </c>
      <c r="CF88" s="4" t="str">
        <f t="shared" si="113"/>
        <v/>
      </c>
      <c r="CG88" s="4" t="str">
        <f t="shared" si="114"/>
        <v/>
      </c>
      <c r="CH88" s="4" t="str">
        <f t="shared" si="115"/>
        <v/>
      </c>
      <c r="CI88" s="4" t="str">
        <f t="shared" si="116"/>
        <v/>
      </c>
      <c r="CJ88" s="4" t="str">
        <f t="shared" si="117"/>
        <v/>
      </c>
      <c r="CK88" s="4" t="str">
        <f t="shared" si="118"/>
        <v/>
      </c>
      <c r="CM88" s="4" t="s">
        <v>4793</v>
      </c>
      <c r="CN88" s="4" t="str">
        <f>IF(ISNUMBER(BZ88), IF($BV88&gt;VLOOKUP('Gene Table'!$G$2,'Array Content'!$A$2:$B$3,2,FALSE),IF(BZ88&lt;-$BV88,"mutant","WT"),IF(BZ88&lt;-VLOOKUP('Gene Table'!$G$2,'Array Content'!$A$2:$B$3,2,FALSE),"Mutant","WT")),"")</f>
        <v>WT</v>
      </c>
      <c r="CO88" s="4" t="str">
        <f>IF(ISNUMBER(CA88), IF($BV88&gt;VLOOKUP('Gene Table'!$G$2,'Array Content'!$A$2:$B$3,2,FALSE),IF(CA88&lt;-$BV88,"mutant","WT"),IF(CA88&lt;-VLOOKUP('Gene Table'!$G$2,'Array Content'!$A$2:$B$3,2,FALSE),"Mutant","WT")),"")</f>
        <v>WT</v>
      </c>
      <c r="CP88" s="4" t="str">
        <f>IF(ISNUMBER(CB88), IF($BV88&gt;VLOOKUP('Gene Table'!$G$2,'Array Content'!$A$2:$B$3,2,FALSE),IF(CB88&lt;-$BV88,"mutant","WT"),IF(CB88&lt;-VLOOKUP('Gene Table'!$G$2,'Array Content'!$A$2:$B$3,2,FALSE),"Mutant","WT")),"")</f>
        <v/>
      </c>
      <c r="CQ88" s="4" t="str">
        <f>IF(ISNUMBER(CC88), IF($BV88&gt;VLOOKUP('Gene Table'!$G$2,'Array Content'!$A$2:$B$3,2,FALSE),IF(CC88&lt;-$BV88,"mutant","WT"),IF(CC88&lt;-VLOOKUP('Gene Table'!$G$2,'Array Content'!$A$2:$B$3,2,FALSE),"Mutant","WT")),"")</f>
        <v/>
      </c>
      <c r="CR88" s="4" t="str">
        <f>IF(ISNUMBER(CD88), IF($BV88&gt;VLOOKUP('Gene Table'!$G$2,'Array Content'!$A$2:$B$3,2,FALSE),IF(CD88&lt;-$BV88,"mutant","WT"),IF(CD88&lt;-VLOOKUP('Gene Table'!$G$2,'Array Content'!$A$2:$B$3,2,FALSE),"Mutant","WT")),"")</f>
        <v/>
      </c>
      <c r="CS88" s="4" t="str">
        <f>IF(ISNUMBER(CE88), IF($BV88&gt;VLOOKUP('Gene Table'!$G$2,'Array Content'!$A$2:$B$3,2,FALSE),IF(CE88&lt;-$BV88,"mutant","WT"),IF(CE88&lt;-VLOOKUP('Gene Table'!$G$2,'Array Content'!$A$2:$B$3,2,FALSE),"Mutant","WT")),"")</f>
        <v/>
      </c>
      <c r="CT88" s="4" t="str">
        <f>IF(ISNUMBER(CF88), IF($BV88&gt;VLOOKUP('Gene Table'!$G$2,'Array Content'!$A$2:$B$3,2,FALSE),IF(CF88&lt;-$BV88,"mutant","WT"),IF(CF88&lt;-VLOOKUP('Gene Table'!$G$2,'Array Content'!$A$2:$B$3,2,FALSE),"Mutant","WT")),"")</f>
        <v/>
      </c>
      <c r="CU88" s="4" t="str">
        <f>IF(ISNUMBER(CG88), IF($BV88&gt;VLOOKUP('Gene Table'!$G$2,'Array Content'!$A$2:$B$3,2,FALSE),IF(CG88&lt;-$BV88,"mutant","WT"),IF(CG88&lt;-VLOOKUP('Gene Table'!$G$2,'Array Content'!$A$2:$B$3,2,FALSE),"Mutant","WT")),"")</f>
        <v/>
      </c>
      <c r="CV88" s="4" t="str">
        <f>IF(ISNUMBER(CH88), IF($BV88&gt;VLOOKUP('Gene Table'!$G$2,'Array Content'!$A$2:$B$3,2,FALSE),IF(CH88&lt;-$BV88,"mutant","WT"),IF(CH88&lt;-VLOOKUP('Gene Table'!$G$2,'Array Content'!$A$2:$B$3,2,FALSE),"Mutant","WT")),"")</f>
        <v/>
      </c>
      <c r="CW88" s="4" t="str">
        <f>IF(ISNUMBER(CI88), IF($BV88&gt;VLOOKUP('Gene Table'!$G$2,'Array Content'!$A$2:$B$3,2,FALSE),IF(CI88&lt;-$BV88,"mutant","WT"),IF(CI88&lt;-VLOOKUP('Gene Table'!$G$2,'Array Content'!$A$2:$B$3,2,FALSE),"Mutant","WT")),"")</f>
        <v/>
      </c>
      <c r="CX88" s="4" t="str">
        <f>IF(ISNUMBER(CJ88), IF($BV88&gt;VLOOKUP('Gene Table'!$G$2,'Array Content'!$A$2:$B$3,2,FALSE),IF(CJ88&lt;-$BV88,"mutant","WT"),IF(CJ88&lt;-VLOOKUP('Gene Table'!$G$2,'Array Content'!$A$2:$B$3,2,FALSE),"Mutant","WT")),"")</f>
        <v/>
      </c>
      <c r="CY88" s="4" t="str">
        <f>IF(ISNUMBER(CK88), IF($BV88&gt;VLOOKUP('Gene Table'!$G$2,'Array Content'!$A$2:$B$3,2,FALSE),IF(CK88&lt;-$BV88,"mutant","WT"),IF(CK88&lt;-VLOOKUP('Gene Table'!$G$2,'Array Content'!$A$2:$B$3,2,FALSE),"Mutant","WT")),"")</f>
        <v/>
      </c>
      <c r="DA88" s="4" t="s">
        <v>4793</v>
      </c>
      <c r="DB88" s="4">
        <f t="shared" si="119"/>
        <v>-0.85999999999999943</v>
      </c>
      <c r="DC88" s="4">
        <f t="shared" si="120"/>
        <v>0</v>
      </c>
      <c r="DD88" s="4" t="str">
        <f t="shared" si="121"/>
        <v/>
      </c>
      <c r="DE88" s="4" t="str">
        <f t="shared" si="122"/>
        <v/>
      </c>
      <c r="DF88" s="4" t="str">
        <f t="shared" si="123"/>
        <v/>
      </c>
      <c r="DG88" s="4" t="str">
        <f t="shared" si="124"/>
        <v/>
      </c>
      <c r="DH88" s="4" t="str">
        <f t="shared" si="125"/>
        <v/>
      </c>
      <c r="DI88" s="4" t="str">
        <f t="shared" si="126"/>
        <v/>
      </c>
      <c r="DJ88" s="4" t="str">
        <f t="shared" si="127"/>
        <v/>
      </c>
      <c r="DK88" s="4" t="str">
        <f t="shared" si="128"/>
        <v/>
      </c>
      <c r="DL88" s="4" t="str">
        <f t="shared" si="129"/>
        <v/>
      </c>
      <c r="DM88" s="4" t="str">
        <f t="shared" si="130"/>
        <v/>
      </c>
      <c r="DO88" s="4" t="s">
        <v>4793</v>
      </c>
      <c r="DP88" s="4" t="str">
        <f>IF(ISNUMBER(DB88), IF($AR88&gt;VLOOKUP('Gene Table'!$G$2,'Array Content'!$A$2:$B$3,2,FALSE),IF(DB88&lt;-$AR88,"mutant","WT"),IF(DB88&lt;-VLOOKUP('Gene Table'!$G$2,'Array Content'!$A$2:$B$3,2,FALSE),"Mutant","WT")),"")</f>
        <v>WT</v>
      </c>
      <c r="DQ88" s="4" t="str">
        <f>IF(ISNUMBER(DC88), IF($AR88&gt;VLOOKUP('Gene Table'!$G$2,'Array Content'!$A$2:$B$3,2,FALSE),IF(DC88&lt;-$AR88,"mutant","WT"),IF(DC88&lt;-VLOOKUP('Gene Table'!$G$2,'Array Content'!$A$2:$B$3,2,FALSE),"Mutant","WT")),"")</f>
        <v>WT</v>
      </c>
      <c r="DR88" s="4" t="str">
        <f>IF(ISNUMBER(DD88), IF($AR88&gt;VLOOKUP('Gene Table'!$G$2,'Array Content'!$A$2:$B$3,2,FALSE),IF(DD88&lt;-$AR88,"mutant","WT"),IF(DD88&lt;-VLOOKUP('Gene Table'!$G$2,'Array Content'!$A$2:$B$3,2,FALSE),"Mutant","WT")),"")</f>
        <v/>
      </c>
      <c r="DS88" s="4" t="str">
        <f>IF(ISNUMBER(DE88), IF($AR88&gt;VLOOKUP('Gene Table'!$G$2,'Array Content'!$A$2:$B$3,2,FALSE),IF(DE88&lt;-$AR88,"mutant","WT"),IF(DE88&lt;-VLOOKUP('Gene Table'!$G$2,'Array Content'!$A$2:$B$3,2,FALSE),"Mutant","WT")),"")</f>
        <v/>
      </c>
      <c r="DT88" s="4" t="str">
        <f>IF(ISNUMBER(DF88), IF($AR88&gt;VLOOKUP('Gene Table'!$G$2,'Array Content'!$A$2:$B$3,2,FALSE),IF(DF88&lt;-$AR88,"mutant","WT"),IF(DF88&lt;-VLOOKUP('Gene Table'!$G$2,'Array Content'!$A$2:$B$3,2,FALSE),"Mutant","WT")),"")</f>
        <v/>
      </c>
      <c r="DU88" s="4" t="str">
        <f>IF(ISNUMBER(DG88), IF($AR88&gt;VLOOKUP('Gene Table'!$G$2,'Array Content'!$A$2:$B$3,2,FALSE),IF(DG88&lt;-$AR88,"mutant","WT"),IF(DG88&lt;-VLOOKUP('Gene Table'!$G$2,'Array Content'!$A$2:$B$3,2,FALSE),"Mutant","WT")),"")</f>
        <v/>
      </c>
      <c r="DV88" s="4" t="str">
        <f>IF(ISNUMBER(DH88), IF($AR88&gt;VLOOKUP('Gene Table'!$G$2,'Array Content'!$A$2:$B$3,2,FALSE),IF(DH88&lt;-$AR88,"mutant","WT"),IF(DH88&lt;-VLOOKUP('Gene Table'!$G$2,'Array Content'!$A$2:$B$3,2,FALSE),"Mutant","WT")),"")</f>
        <v/>
      </c>
      <c r="DW88" s="4" t="str">
        <f>IF(ISNUMBER(DI88), IF($AR88&gt;VLOOKUP('Gene Table'!$G$2,'Array Content'!$A$2:$B$3,2,FALSE),IF(DI88&lt;-$AR88,"mutant","WT"),IF(DI88&lt;-VLOOKUP('Gene Table'!$G$2,'Array Content'!$A$2:$B$3,2,FALSE),"Mutant","WT")),"")</f>
        <v/>
      </c>
      <c r="DX88" s="4" t="str">
        <f>IF(ISNUMBER(DJ88), IF($AR88&gt;VLOOKUP('Gene Table'!$G$2,'Array Content'!$A$2:$B$3,2,FALSE),IF(DJ88&lt;-$AR88,"mutant","WT"),IF(DJ88&lt;-VLOOKUP('Gene Table'!$G$2,'Array Content'!$A$2:$B$3,2,FALSE),"Mutant","WT")),"")</f>
        <v/>
      </c>
      <c r="DY88" s="4" t="str">
        <f>IF(ISNUMBER(DK88), IF($AR88&gt;VLOOKUP('Gene Table'!$G$2,'Array Content'!$A$2:$B$3,2,FALSE),IF(DK88&lt;-$AR88,"mutant","WT"),IF(DK88&lt;-VLOOKUP('Gene Table'!$G$2,'Array Content'!$A$2:$B$3,2,FALSE),"Mutant","WT")),"")</f>
        <v/>
      </c>
      <c r="DZ88" s="4" t="str">
        <f>IF(ISNUMBER(DL88), IF($AR88&gt;VLOOKUP('Gene Table'!$G$2,'Array Content'!$A$2:$B$3,2,FALSE),IF(DL88&lt;-$AR88,"mutant","WT"),IF(DL88&lt;-VLOOKUP('Gene Table'!$G$2,'Array Content'!$A$2:$B$3,2,FALSE),"Mutant","WT")),"")</f>
        <v/>
      </c>
      <c r="EA88" s="4" t="str">
        <f>IF(ISNUMBER(DM88), IF($AR88&gt;VLOOKUP('Gene Table'!$G$2,'Array Content'!$A$2:$B$3,2,FALSE),IF(DM88&lt;-$AR88,"mutant","WT"),IF(DM88&lt;-VLOOKUP('Gene Table'!$G$2,'Array Content'!$A$2:$B$3,2,FALSE),"Mutant","WT")),"")</f>
        <v/>
      </c>
      <c r="EC88" s="4" t="s">
        <v>4793</v>
      </c>
      <c r="ED88" s="4" t="str">
        <f>IF('Gene Table'!$D88="copy number",D88,"")</f>
        <v/>
      </c>
      <c r="EE88" s="4" t="str">
        <f>IF('Gene Table'!$D88="copy number",E88,"")</f>
        <v/>
      </c>
      <c r="EF88" s="4" t="str">
        <f>IF('Gene Table'!$D88="copy number",F88,"")</f>
        <v/>
      </c>
      <c r="EG88" s="4" t="str">
        <f>IF('Gene Table'!$D88="copy number",G88,"")</f>
        <v/>
      </c>
      <c r="EH88" s="4" t="str">
        <f>IF('Gene Table'!$D88="copy number",H88,"")</f>
        <v/>
      </c>
      <c r="EI88" s="4" t="str">
        <f>IF('Gene Table'!$D88="copy number",I88,"")</f>
        <v/>
      </c>
      <c r="EJ88" s="4" t="str">
        <f>IF('Gene Table'!$D88="copy number",J88,"")</f>
        <v/>
      </c>
      <c r="EK88" s="4" t="str">
        <f>IF('Gene Table'!$D88="copy number",K88,"")</f>
        <v/>
      </c>
      <c r="EL88" s="4" t="str">
        <f>IF('Gene Table'!$D88="copy number",L88,"")</f>
        <v/>
      </c>
      <c r="EM88" s="4" t="str">
        <f>IF('Gene Table'!$D88="copy number",M88,"")</f>
        <v/>
      </c>
      <c r="EN88" s="4" t="str">
        <f>IF('Gene Table'!$D88="copy number",N88,"")</f>
        <v/>
      </c>
      <c r="EO88" s="4" t="str">
        <f>IF('Gene Table'!$D88="copy number",O88,"")</f>
        <v/>
      </c>
      <c r="EQ88" s="4" t="s">
        <v>4793</v>
      </c>
      <c r="ER88" s="4" t="str">
        <f>IF('Gene Table'!$D88="copy number",R88,"")</f>
        <v/>
      </c>
      <c r="ES88" s="4" t="str">
        <f>IF('Gene Table'!$D88="copy number",S88,"")</f>
        <v/>
      </c>
      <c r="ET88" s="4" t="str">
        <f>IF('Gene Table'!$D88="copy number",T88,"")</f>
        <v/>
      </c>
      <c r="EU88" s="4" t="str">
        <f>IF('Gene Table'!$D88="copy number",U88,"")</f>
        <v/>
      </c>
      <c r="EV88" s="4" t="str">
        <f>IF('Gene Table'!$D88="copy number",V88,"")</f>
        <v/>
      </c>
      <c r="EW88" s="4" t="str">
        <f>IF('Gene Table'!$D88="copy number",W88,"")</f>
        <v/>
      </c>
      <c r="EX88" s="4" t="str">
        <f>IF('Gene Table'!$D88="copy number",X88,"")</f>
        <v/>
      </c>
      <c r="EY88" s="4" t="str">
        <f>IF('Gene Table'!$D88="copy number",Y88,"")</f>
        <v/>
      </c>
      <c r="EZ88" s="4" t="str">
        <f>IF('Gene Table'!$D88="copy number",Z88,"")</f>
        <v/>
      </c>
      <c r="FA88" s="4" t="str">
        <f>IF('Gene Table'!$D88="copy number",AA88,"")</f>
        <v/>
      </c>
      <c r="FB88" s="4" t="str">
        <f>IF('Gene Table'!$D88="copy number",AB88,"")</f>
        <v/>
      </c>
      <c r="FC88" s="4" t="str">
        <f>IF('Gene Table'!$D88="copy number",AC88,"")</f>
        <v/>
      </c>
      <c r="FE88" s="4" t="s">
        <v>4793</v>
      </c>
      <c r="FF88" s="4" t="str">
        <f>IF('Gene Table'!$C88="SMPC",D88,"")</f>
        <v/>
      </c>
      <c r="FG88" s="4" t="str">
        <f>IF('Gene Table'!$C88="SMPC",E88,"")</f>
        <v/>
      </c>
      <c r="FH88" s="4" t="str">
        <f>IF('Gene Table'!$C88="SMPC",F88,"")</f>
        <v/>
      </c>
      <c r="FI88" s="4" t="str">
        <f>IF('Gene Table'!$C88="SMPC",G88,"")</f>
        <v/>
      </c>
      <c r="FJ88" s="4" t="str">
        <f>IF('Gene Table'!$C88="SMPC",H88,"")</f>
        <v/>
      </c>
      <c r="FK88" s="4" t="str">
        <f>IF('Gene Table'!$C88="SMPC",I88,"")</f>
        <v/>
      </c>
      <c r="FL88" s="4" t="str">
        <f>IF('Gene Table'!$C88="SMPC",J88,"")</f>
        <v/>
      </c>
      <c r="FM88" s="4" t="str">
        <f>IF('Gene Table'!$C88="SMPC",K88,"")</f>
        <v/>
      </c>
      <c r="FN88" s="4" t="str">
        <f>IF('Gene Table'!$C88="SMPC",L88,"")</f>
        <v/>
      </c>
      <c r="FO88" s="4" t="str">
        <f>IF('Gene Table'!$C88="SMPC",M88,"")</f>
        <v/>
      </c>
      <c r="FP88" s="4" t="str">
        <f>IF('Gene Table'!$C88="SMPC",N88,"")</f>
        <v/>
      </c>
      <c r="FQ88" s="4" t="str">
        <f>IF('Gene Table'!$C88="SMPC",O88,"")</f>
        <v/>
      </c>
      <c r="FS88" s="4" t="s">
        <v>4793</v>
      </c>
      <c r="FT88" s="4" t="str">
        <f>IF('Gene Table'!$C88="SMPC",R88,"")</f>
        <v/>
      </c>
      <c r="FU88" s="4" t="str">
        <f>IF('Gene Table'!$C88="SMPC",S88,"")</f>
        <v/>
      </c>
      <c r="FV88" s="4" t="str">
        <f>IF('Gene Table'!$C88="SMPC",T88,"")</f>
        <v/>
      </c>
      <c r="FW88" s="4" t="str">
        <f>IF('Gene Table'!$C88="SMPC",U88,"")</f>
        <v/>
      </c>
      <c r="FX88" s="4" t="str">
        <f>IF('Gene Table'!$C88="SMPC",V88,"")</f>
        <v/>
      </c>
      <c r="FY88" s="4" t="str">
        <f>IF('Gene Table'!$C88="SMPC",W88,"")</f>
        <v/>
      </c>
      <c r="FZ88" s="4" t="str">
        <f>IF('Gene Table'!$C88="SMPC",X88,"")</f>
        <v/>
      </c>
      <c r="GA88" s="4" t="str">
        <f>IF('Gene Table'!$C88="SMPC",Y88,"")</f>
        <v/>
      </c>
      <c r="GB88" s="4" t="str">
        <f>IF('Gene Table'!$C88="SMPC",Z88,"")</f>
        <v/>
      </c>
      <c r="GC88" s="4" t="str">
        <f>IF('Gene Table'!$C88="SMPC",AA88,"")</f>
        <v/>
      </c>
      <c r="GD88" s="4" t="str">
        <f>IF('Gene Table'!$C88="SMPC",AB88,"")</f>
        <v/>
      </c>
      <c r="GE88" s="4" t="str">
        <f>IF('Gene Table'!$C88="SMPC",AC88,"")</f>
        <v/>
      </c>
    </row>
    <row r="89" spans="1:187" ht="15" customHeight="1" x14ac:dyDescent="0.25">
      <c r="A89" s="4" t="str">
        <f>'Gene Table'!C89&amp;":"&amp;'Gene Table'!D89</f>
        <v>CDKN2A:c.242C&gt;T</v>
      </c>
      <c r="B89" s="4">
        <f>IF('Gene Table'!$G$5="NO",IF(ISNUMBER(MATCH('Gene Table'!E89,'Array Content'!$M$2:$M$941,0)),VLOOKUP('Gene Table'!E89,'Array Content'!$M$2:$O$941,2,FALSE),35),IF('Gene Table'!$G$5="YES",IF(ISNUMBER(MATCH('Gene Table'!E89,'Array Content'!$M$2:$M$941,0)),VLOOKUP('Gene Table'!E89,'Array Content'!$M$2:$O$941,3,FALSE),35),"OOPS"))</f>
        <v>37</v>
      </c>
      <c r="C89" s="4" t="s">
        <v>4794</v>
      </c>
      <c r="D89" s="29">
        <f>IF('Control Sample Data'!D88="","",IF(SUM('Control Sample Data'!D$2:D$97)&gt;10,IF(AND(ISNUMBER('Control Sample Data'!D88),'Control Sample Data'!D88&lt;$B89, 'Control Sample Data'!D88&gt;0),'Control Sample Data'!D88,$B89),""))</f>
        <v>35</v>
      </c>
      <c r="E89" s="29">
        <f>IF('Control Sample Data'!E88="","",IF(SUM('Control Sample Data'!E$2:E$97)&gt;10,IF(AND(ISNUMBER('Control Sample Data'!E88),'Control Sample Data'!E88&lt;$B89, 'Control Sample Data'!E88&gt;0),'Control Sample Data'!E88,$B89),""))</f>
        <v>35</v>
      </c>
      <c r="F89" s="29" t="str">
        <f>IF('Control Sample Data'!F88="","",IF(SUM('Control Sample Data'!F$2:F$97)&gt;10,IF(AND(ISNUMBER('Control Sample Data'!F88),'Control Sample Data'!F88&lt;$B89, 'Control Sample Data'!F88&gt;0),'Control Sample Data'!F88,$B89),""))</f>
        <v/>
      </c>
      <c r="G89" s="29" t="str">
        <f>IF('Control Sample Data'!G88="","",IF(SUM('Control Sample Data'!G$2:G$97)&gt;10,IF(AND(ISNUMBER('Control Sample Data'!G88),'Control Sample Data'!G88&lt;$B89, 'Control Sample Data'!G88&gt;0),'Control Sample Data'!G88,$B89),""))</f>
        <v/>
      </c>
      <c r="H89" s="29" t="str">
        <f>IF('Control Sample Data'!H88="","",IF(SUM('Control Sample Data'!H$2:H$97)&gt;10,IF(AND(ISNUMBER('Control Sample Data'!H88),'Control Sample Data'!H88&lt;$B89, 'Control Sample Data'!H88&gt;0),'Control Sample Data'!H88,$B89),""))</f>
        <v/>
      </c>
      <c r="I89" s="29" t="str">
        <f>IF('Control Sample Data'!I88="","",IF(SUM('Control Sample Data'!I$2:I$97)&gt;10,IF(AND(ISNUMBER('Control Sample Data'!I88),'Control Sample Data'!I88&lt;$B89, 'Control Sample Data'!I88&gt;0),'Control Sample Data'!I88,$B89),""))</f>
        <v/>
      </c>
      <c r="J89" s="29" t="str">
        <f>IF('Control Sample Data'!J88="","",IF(SUM('Control Sample Data'!J$2:J$97)&gt;10,IF(AND(ISNUMBER('Control Sample Data'!J88),'Control Sample Data'!J88&lt;$B89, 'Control Sample Data'!J88&gt;0),'Control Sample Data'!J88,$B89),""))</f>
        <v/>
      </c>
      <c r="K89" s="29" t="str">
        <f>IF('Control Sample Data'!K88="","",IF(SUM('Control Sample Data'!K$2:K$97)&gt;10,IF(AND(ISNUMBER('Control Sample Data'!K88),'Control Sample Data'!K88&lt;$B89, 'Control Sample Data'!K88&gt;0),'Control Sample Data'!K88,$B89),""))</f>
        <v/>
      </c>
      <c r="L89" s="29" t="str">
        <f>IF('Control Sample Data'!L88="","",IF(SUM('Control Sample Data'!L$2:L$97)&gt;10,IF(AND(ISNUMBER('Control Sample Data'!L88),'Control Sample Data'!L88&lt;$B89, 'Control Sample Data'!L88&gt;0),'Control Sample Data'!L88,$B89),""))</f>
        <v/>
      </c>
      <c r="M89" s="29" t="str">
        <f>IF('Control Sample Data'!M88="","",IF(SUM('Control Sample Data'!M$2:M$97)&gt;10,IF(AND(ISNUMBER('Control Sample Data'!M88),'Control Sample Data'!M88&lt;$B89, 'Control Sample Data'!M88&gt;0),'Control Sample Data'!M88,$B89),""))</f>
        <v/>
      </c>
      <c r="N89" s="29" t="str">
        <f>IF('Control Sample Data'!N88="","",IF(SUM('Control Sample Data'!N$2:N$97)&gt;10,IF(AND(ISNUMBER('Control Sample Data'!N88),'Control Sample Data'!N88&lt;$B89, 'Control Sample Data'!N88&gt;0),'Control Sample Data'!N88,$B89),""))</f>
        <v/>
      </c>
      <c r="O89" s="29" t="str">
        <f>IF('Control Sample Data'!O88="","",IF(SUM('Control Sample Data'!O$2:O$97)&gt;10,IF(AND(ISNUMBER('Control Sample Data'!O88),'Control Sample Data'!O88&lt;$B89, 'Control Sample Data'!O88&gt;0),'Control Sample Data'!O88,$B89),""))</f>
        <v/>
      </c>
      <c r="Q89" s="4" t="s">
        <v>4794</v>
      </c>
      <c r="R89" s="29">
        <f>IF('Test Sample Data'!D88="","",IF(SUM('Test Sample Data'!D$2:D$97)&gt;10,IF(AND(ISNUMBER('Test Sample Data'!D88),'Test Sample Data'!D88&lt;$B89, 'Test Sample Data'!D88&gt;0),'Test Sample Data'!D88,$B89),""))</f>
        <v>27.5</v>
      </c>
      <c r="S89" s="29">
        <f>IF('Test Sample Data'!E88="","",IF(SUM('Test Sample Data'!E$2:E$97)&gt;10,IF(AND(ISNUMBER('Test Sample Data'!E88),'Test Sample Data'!E88&lt;$B89, 'Test Sample Data'!E88&gt;0),'Test Sample Data'!E88,$B89),""))</f>
        <v>35</v>
      </c>
      <c r="T89" s="29" t="str">
        <f>IF('Test Sample Data'!F88="","",IF(SUM('Test Sample Data'!F$2:F$97)&gt;10,IF(AND(ISNUMBER('Test Sample Data'!F88),'Test Sample Data'!F88&lt;$B89, 'Test Sample Data'!F88&gt;0),'Test Sample Data'!F88,$B89),""))</f>
        <v/>
      </c>
      <c r="U89" s="29" t="str">
        <f>IF('Test Sample Data'!G88="","",IF(SUM('Test Sample Data'!G$2:G$97)&gt;10,IF(AND(ISNUMBER('Test Sample Data'!G88),'Test Sample Data'!G88&lt;$B89, 'Test Sample Data'!G88&gt;0),'Test Sample Data'!G88,$B89),""))</f>
        <v/>
      </c>
      <c r="V89" s="29" t="str">
        <f>IF('Test Sample Data'!H88="","",IF(SUM('Test Sample Data'!H$2:H$97)&gt;10,IF(AND(ISNUMBER('Test Sample Data'!H88),'Test Sample Data'!H88&lt;$B89, 'Test Sample Data'!H88&gt;0),'Test Sample Data'!H88,$B89),""))</f>
        <v/>
      </c>
      <c r="W89" s="29" t="str">
        <f>IF('Test Sample Data'!I88="","",IF(SUM('Test Sample Data'!I$2:I$97)&gt;10,IF(AND(ISNUMBER('Test Sample Data'!I88),'Test Sample Data'!I88&lt;$B89, 'Test Sample Data'!I88&gt;0),'Test Sample Data'!I88,$B89),""))</f>
        <v/>
      </c>
      <c r="X89" s="29" t="str">
        <f>IF('Test Sample Data'!J88="","",IF(SUM('Test Sample Data'!J$2:J$97)&gt;10,IF(AND(ISNUMBER('Test Sample Data'!J88),'Test Sample Data'!J88&lt;$B89, 'Test Sample Data'!J88&gt;0),'Test Sample Data'!J88,$B89),""))</f>
        <v/>
      </c>
      <c r="Y89" s="29" t="str">
        <f>IF('Test Sample Data'!K88="","",IF(SUM('Test Sample Data'!K$2:K$97)&gt;10,IF(AND(ISNUMBER('Test Sample Data'!K88),'Test Sample Data'!K88&lt;$B89, 'Test Sample Data'!K88&gt;0),'Test Sample Data'!K88,$B89),""))</f>
        <v/>
      </c>
      <c r="Z89" s="29" t="str">
        <f>IF('Test Sample Data'!L88="","",IF(SUM('Test Sample Data'!L$2:L$97)&gt;10,IF(AND(ISNUMBER('Test Sample Data'!L88),'Test Sample Data'!L88&lt;$B89, 'Test Sample Data'!L88&gt;0),'Test Sample Data'!L88,$B89),""))</f>
        <v/>
      </c>
      <c r="AA89" s="29" t="str">
        <f>IF('Test Sample Data'!M88="","",IF(SUM('Test Sample Data'!M$2:M$97)&gt;10,IF(AND(ISNUMBER('Test Sample Data'!M88),'Test Sample Data'!M88&lt;$B89, 'Test Sample Data'!M88&gt;0),'Test Sample Data'!M88,$B89),""))</f>
        <v/>
      </c>
      <c r="AB89" s="29" t="str">
        <f>IF('Test Sample Data'!N88="","",IF(SUM('Test Sample Data'!N$2:N$97)&gt;10,IF(AND(ISNUMBER('Test Sample Data'!N88),'Test Sample Data'!N88&lt;$B89, 'Test Sample Data'!N88&gt;0),'Test Sample Data'!N88,$B89),""))</f>
        <v/>
      </c>
      <c r="AC89" s="29" t="str">
        <f>IF('Test Sample Data'!O88="","",IF(SUM('Test Sample Data'!O$2:O$97)&gt;10,IF(AND(ISNUMBER('Test Sample Data'!O88),'Test Sample Data'!O88&lt;$B89, 'Test Sample Data'!O88&gt;0),'Test Sample Data'!O88,$B89),""))</f>
        <v/>
      </c>
      <c r="AE89" s="4" t="s">
        <v>4794</v>
      </c>
      <c r="AF89" s="4">
        <f t="shared" si="67"/>
        <v>9</v>
      </c>
      <c r="AG89" s="4">
        <f t="shared" si="68"/>
        <v>9</v>
      </c>
      <c r="AH89" s="4" t="str">
        <f t="shared" si="69"/>
        <v/>
      </c>
      <c r="AI89" s="4" t="str">
        <f t="shared" si="70"/>
        <v/>
      </c>
      <c r="AJ89" s="4" t="str">
        <f t="shared" si="71"/>
        <v/>
      </c>
      <c r="AK89" s="4" t="str">
        <f t="shared" si="72"/>
        <v/>
      </c>
      <c r="AL89" s="4" t="str">
        <f t="shared" si="73"/>
        <v/>
      </c>
      <c r="AM89" s="4" t="str">
        <f t="shared" si="74"/>
        <v/>
      </c>
      <c r="AN89" s="4" t="str">
        <f t="shared" si="75"/>
        <v/>
      </c>
      <c r="AO89" s="4" t="str">
        <f t="shared" si="76"/>
        <v/>
      </c>
      <c r="AP89" s="4" t="str">
        <f t="shared" si="77"/>
        <v/>
      </c>
      <c r="AQ89" s="4" t="str">
        <f t="shared" si="78"/>
        <v/>
      </c>
      <c r="AR89" s="4">
        <f t="shared" si="79"/>
        <v>0</v>
      </c>
      <c r="AS89" s="4">
        <f t="shared" si="80"/>
        <v>9</v>
      </c>
      <c r="AU89" s="4" t="s">
        <v>4794</v>
      </c>
      <c r="AV89" s="4">
        <f t="shared" si="81"/>
        <v>0.64000000000000057</v>
      </c>
      <c r="AW89" s="4">
        <f t="shared" si="82"/>
        <v>9</v>
      </c>
      <c r="AX89" s="4" t="str">
        <f t="shared" si="83"/>
        <v/>
      </c>
      <c r="AY89" s="4" t="str">
        <f t="shared" si="84"/>
        <v/>
      </c>
      <c r="AZ89" s="4" t="str">
        <f t="shared" si="85"/>
        <v/>
      </c>
      <c r="BA89" s="4" t="str">
        <f t="shared" si="86"/>
        <v/>
      </c>
      <c r="BB89" s="4" t="str">
        <f t="shared" si="87"/>
        <v/>
      </c>
      <c r="BC89" s="4" t="str">
        <f t="shared" si="88"/>
        <v/>
      </c>
      <c r="BD89" s="4" t="str">
        <f t="shared" si="89"/>
        <v/>
      </c>
      <c r="BE89" s="4" t="str">
        <f t="shared" si="90"/>
        <v/>
      </c>
      <c r="BF89" s="4" t="str">
        <f t="shared" si="91"/>
        <v/>
      </c>
      <c r="BG89" s="4" t="str">
        <f t="shared" si="92"/>
        <v/>
      </c>
      <c r="BI89" s="4" t="s">
        <v>4794</v>
      </c>
      <c r="BJ89" s="4" t="str">
        <f t="shared" si="93"/>
        <v/>
      </c>
      <c r="BK89" s="4">
        <f t="shared" si="94"/>
        <v>9</v>
      </c>
      <c r="BL89" s="4" t="str">
        <f t="shared" si="95"/>
        <v/>
      </c>
      <c r="BM89" s="4" t="str">
        <f t="shared" si="96"/>
        <v/>
      </c>
      <c r="BN89" s="4" t="str">
        <f t="shared" si="97"/>
        <v/>
      </c>
      <c r="BO89" s="4" t="str">
        <f t="shared" si="98"/>
        <v/>
      </c>
      <c r="BP89" s="4" t="str">
        <f t="shared" si="99"/>
        <v/>
      </c>
      <c r="BQ89" s="4" t="str">
        <f t="shared" si="100"/>
        <v/>
      </c>
      <c r="BR89" s="4" t="str">
        <f t="shared" si="101"/>
        <v/>
      </c>
      <c r="BS89" s="4" t="str">
        <f t="shared" si="102"/>
        <v/>
      </c>
      <c r="BT89" s="4" t="str">
        <f t="shared" si="103"/>
        <v/>
      </c>
      <c r="BU89" s="4" t="str">
        <f t="shared" si="104"/>
        <v/>
      </c>
      <c r="BV89" s="4">
        <f t="shared" si="105"/>
        <v>0</v>
      </c>
      <c r="BW89" s="4">
        <f t="shared" si="106"/>
        <v>9</v>
      </c>
      <c r="BY89" s="4" t="s">
        <v>4794</v>
      </c>
      <c r="BZ89" s="4">
        <f t="shared" si="107"/>
        <v>-8.36</v>
      </c>
      <c r="CA89" s="4">
        <f t="shared" si="108"/>
        <v>0</v>
      </c>
      <c r="CB89" s="4" t="str">
        <f t="shared" si="109"/>
        <v/>
      </c>
      <c r="CC89" s="4" t="str">
        <f t="shared" si="110"/>
        <v/>
      </c>
      <c r="CD89" s="4" t="str">
        <f t="shared" si="111"/>
        <v/>
      </c>
      <c r="CE89" s="4" t="str">
        <f t="shared" si="112"/>
        <v/>
      </c>
      <c r="CF89" s="4" t="str">
        <f t="shared" si="113"/>
        <v/>
      </c>
      <c r="CG89" s="4" t="str">
        <f t="shared" si="114"/>
        <v/>
      </c>
      <c r="CH89" s="4" t="str">
        <f t="shared" si="115"/>
        <v/>
      </c>
      <c r="CI89" s="4" t="str">
        <f t="shared" si="116"/>
        <v/>
      </c>
      <c r="CJ89" s="4" t="str">
        <f t="shared" si="117"/>
        <v/>
      </c>
      <c r="CK89" s="4" t="str">
        <f t="shared" si="118"/>
        <v/>
      </c>
      <c r="CM89" s="4" t="s">
        <v>4794</v>
      </c>
      <c r="CN89" s="4" t="str">
        <f>IF(ISNUMBER(BZ89), IF($BV89&gt;VLOOKUP('Gene Table'!$G$2,'Array Content'!$A$2:$B$3,2,FALSE),IF(BZ89&lt;-$BV89,"mutant","WT"),IF(BZ89&lt;-VLOOKUP('Gene Table'!$G$2,'Array Content'!$A$2:$B$3,2,FALSE),"Mutant","WT")),"")</f>
        <v>Mutant</v>
      </c>
      <c r="CO89" s="4" t="str">
        <f>IF(ISNUMBER(CA89), IF($BV89&gt;VLOOKUP('Gene Table'!$G$2,'Array Content'!$A$2:$B$3,2,FALSE),IF(CA89&lt;-$BV89,"mutant","WT"),IF(CA89&lt;-VLOOKUP('Gene Table'!$G$2,'Array Content'!$A$2:$B$3,2,FALSE),"Mutant","WT")),"")</f>
        <v>WT</v>
      </c>
      <c r="CP89" s="4" t="str">
        <f>IF(ISNUMBER(CB89), IF($BV89&gt;VLOOKUP('Gene Table'!$G$2,'Array Content'!$A$2:$B$3,2,FALSE),IF(CB89&lt;-$BV89,"mutant","WT"),IF(CB89&lt;-VLOOKUP('Gene Table'!$G$2,'Array Content'!$A$2:$B$3,2,FALSE),"Mutant","WT")),"")</f>
        <v/>
      </c>
      <c r="CQ89" s="4" t="str">
        <f>IF(ISNUMBER(CC89), IF($BV89&gt;VLOOKUP('Gene Table'!$G$2,'Array Content'!$A$2:$B$3,2,FALSE),IF(CC89&lt;-$BV89,"mutant","WT"),IF(CC89&lt;-VLOOKUP('Gene Table'!$G$2,'Array Content'!$A$2:$B$3,2,FALSE),"Mutant","WT")),"")</f>
        <v/>
      </c>
      <c r="CR89" s="4" t="str">
        <f>IF(ISNUMBER(CD89), IF($BV89&gt;VLOOKUP('Gene Table'!$G$2,'Array Content'!$A$2:$B$3,2,FALSE),IF(CD89&lt;-$BV89,"mutant","WT"),IF(CD89&lt;-VLOOKUP('Gene Table'!$G$2,'Array Content'!$A$2:$B$3,2,FALSE),"Mutant","WT")),"")</f>
        <v/>
      </c>
      <c r="CS89" s="4" t="str">
        <f>IF(ISNUMBER(CE89), IF($BV89&gt;VLOOKUP('Gene Table'!$G$2,'Array Content'!$A$2:$B$3,2,FALSE),IF(CE89&lt;-$BV89,"mutant","WT"),IF(CE89&lt;-VLOOKUP('Gene Table'!$G$2,'Array Content'!$A$2:$B$3,2,FALSE),"Mutant","WT")),"")</f>
        <v/>
      </c>
      <c r="CT89" s="4" t="str">
        <f>IF(ISNUMBER(CF89), IF($BV89&gt;VLOOKUP('Gene Table'!$G$2,'Array Content'!$A$2:$B$3,2,FALSE),IF(CF89&lt;-$BV89,"mutant","WT"),IF(CF89&lt;-VLOOKUP('Gene Table'!$G$2,'Array Content'!$A$2:$B$3,2,FALSE),"Mutant","WT")),"")</f>
        <v/>
      </c>
      <c r="CU89" s="4" t="str">
        <f>IF(ISNUMBER(CG89), IF($BV89&gt;VLOOKUP('Gene Table'!$G$2,'Array Content'!$A$2:$B$3,2,FALSE),IF(CG89&lt;-$BV89,"mutant","WT"),IF(CG89&lt;-VLOOKUP('Gene Table'!$G$2,'Array Content'!$A$2:$B$3,2,FALSE),"Mutant","WT")),"")</f>
        <v/>
      </c>
      <c r="CV89" s="4" t="str">
        <f>IF(ISNUMBER(CH89), IF($BV89&gt;VLOOKUP('Gene Table'!$G$2,'Array Content'!$A$2:$B$3,2,FALSE),IF(CH89&lt;-$BV89,"mutant","WT"),IF(CH89&lt;-VLOOKUP('Gene Table'!$G$2,'Array Content'!$A$2:$B$3,2,FALSE),"Mutant","WT")),"")</f>
        <v/>
      </c>
      <c r="CW89" s="4" t="str">
        <f>IF(ISNUMBER(CI89), IF($BV89&gt;VLOOKUP('Gene Table'!$G$2,'Array Content'!$A$2:$B$3,2,FALSE),IF(CI89&lt;-$BV89,"mutant","WT"),IF(CI89&lt;-VLOOKUP('Gene Table'!$G$2,'Array Content'!$A$2:$B$3,2,FALSE),"Mutant","WT")),"")</f>
        <v/>
      </c>
      <c r="CX89" s="4" t="str">
        <f>IF(ISNUMBER(CJ89), IF($BV89&gt;VLOOKUP('Gene Table'!$G$2,'Array Content'!$A$2:$B$3,2,FALSE),IF(CJ89&lt;-$BV89,"mutant","WT"),IF(CJ89&lt;-VLOOKUP('Gene Table'!$G$2,'Array Content'!$A$2:$B$3,2,FALSE),"Mutant","WT")),"")</f>
        <v/>
      </c>
      <c r="CY89" s="4" t="str">
        <f>IF(ISNUMBER(CK89), IF($BV89&gt;VLOOKUP('Gene Table'!$G$2,'Array Content'!$A$2:$B$3,2,FALSE),IF(CK89&lt;-$BV89,"mutant","WT"),IF(CK89&lt;-VLOOKUP('Gene Table'!$G$2,'Array Content'!$A$2:$B$3,2,FALSE),"Mutant","WT")),"")</f>
        <v/>
      </c>
      <c r="DA89" s="4" t="s">
        <v>4794</v>
      </c>
      <c r="DB89" s="4">
        <f t="shared" si="119"/>
        <v>-8.36</v>
      </c>
      <c r="DC89" s="4">
        <f t="shared" si="120"/>
        <v>0</v>
      </c>
      <c r="DD89" s="4" t="str">
        <f t="shared" si="121"/>
        <v/>
      </c>
      <c r="DE89" s="4" t="str">
        <f t="shared" si="122"/>
        <v/>
      </c>
      <c r="DF89" s="4" t="str">
        <f t="shared" si="123"/>
        <v/>
      </c>
      <c r="DG89" s="4" t="str">
        <f t="shared" si="124"/>
        <v/>
      </c>
      <c r="DH89" s="4" t="str">
        <f t="shared" si="125"/>
        <v/>
      </c>
      <c r="DI89" s="4" t="str">
        <f t="shared" si="126"/>
        <v/>
      </c>
      <c r="DJ89" s="4" t="str">
        <f t="shared" si="127"/>
        <v/>
      </c>
      <c r="DK89" s="4" t="str">
        <f t="shared" si="128"/>
        <v/>
      </c>
      <c r="DL89" s="4" t="str">
        <f t="shared" si="129"/>
        <v/>
      </c>
      <c r="DM89" s="4" t="str">
        <f t="shared" si="130"/>
        <v/>
      </c>
      <c r="DO89" s="4" t="s">
        <v>4794</v>
      </c>
      <c r="DP89" s="4" t="str">
        <f>IF(ISNUMBER(DB89), IF($AR89&gt;VLOOKUP('Gene Table'!$G$2,'Array Content'!$A$2:$B$3,2,FALSE),IF(DB89&lt;-$AR89,"mutant","WT"),IF(DB89&lt;-VLOOKUP('Gene Table'!$G$2,'Array Content'!$A$2:$B$3,2,FALSE),"Mutant","WT")),"")</f>
        <v>Mutant</v>
      </c>
      <c r="DQ89" s="4" t="str">
        <f>IF(ISNUMBER(DC89), IF($AR89&gt;VLOOKUP('Gene Table'!$G$2,'Array Content'!$A$2:$B$3,2,FALSE),IF(DC89&lt;-$AR89,"mutant","WT"),IF(DC89&lt;-VLOOKUP('Gene Table'!$G$2,'Array Content'!$A$2:$B$3,2,FALSE),"Mutant","WT")),"")</f>
        <v>WT</v>
      </c>
      <c r="DR89" s="4" t="str">
        <f>IF(ISNUMBER(DD89), IF($AR89&gt;VLOOKUP('Gene Table'!$G$2,'Array Content'!$A$2:$B$3,2,FALSE),IF(DD89&lt;-$AR89,"mutant","WT"),IF(DD89&lt;-VLOOKUP('Gene Table'!$G$2,'Array Content'!$A$2:$B$3,2,FALSE),"Mutant","WT")),"")</f>
        <v/>
      </c>
      <c r="DS89" s="4" t="str">
        <f>IF(ISNUMBER(DE89), IF($AR89&gt;VLOOKUP('Gene Table'!$G$2,'Array Content'!$A$2:$B$3,2,FALSE),IF(DE89&lt;-$AR89,"mutant","WT"),IF(DE89&lt;-VLOOKUP('Gene Table'!$G$2,'Array Content'!$A$2:$B$3,2,FALSE),"Mutant","WT")),"")</f>
        <v/>
      </c>
      <c r="DT89" s="4" t="str">
        <f>IF(ISNUMBER(DF89), IF($AR89&gt;VLOOKUP('Gene Table'!$G$2,'Array Content'!$A$2:$B$3,2,FALSE),IF(DF89&lt;-$AR89,"mutant","WT"),IF(DF89&lt;-VLOOKUP('Gene Table'!$G$2,'Array Content'!$A$2:$B$3,2,FALSE),"Mutant","WT")),"")</f>
        <v/>
      </c>
      <c r="DU89" s="4" t="str">
        <f>IF(ISNUMBER(DG89), IF($AR89&gt;VLOOKUP('Gene Table'!$G$2,'Array Content'!$A$2:$B$3,2,FALSE),IF(DG89&lt;-$AR89,"mutant","WT"),IF(DG89&lt;-VLOOKUP('Gene Table'!$G$2,'Array Content'!$A$2:$B$3,2,FALSE),"Mutant","WT")),"")</f>
        <v/>
      </c>
      <c r="DV89" s="4" t="str">
        <f>IF(ISNUMBER(DH89), IF($AR89&gt;VLOOKUP('Gene Table'!$G$2,'Array Content'!$A$2:$B$3,2,FALSE),IF(DH89&lt;-$AR89,"mutant","WT"),IF(DH89&lt;-VLOOKUP('Gene Table'!$G$2,'Array Content'!$A$2:$B$3,2,FALSE),"Mutant","WT")),"")</f>
        <v/>
      </c>
      <c r="DW89" s="4" t="str">
        <f>IF(ISNUMBER(DI89), IF($AR89&gt;VLOOKUP('Gene Table'!$G$2,'Array Content'!$A$2:$B$3,2,FALSE),IF(DI89&lt;-$AR89,"mutant","WT"),IF(DI89&lt;-VLOOKUP('Gene Table'!$G$2,'Array Content'!$A$2:$B$3,2,FALSE),"Mutant","WT")),"")</f>
        <v/>
      </c>
      <c r="DX89" s="4" t="str">
        <f>IF(ISNUMBER(DJ89), IF($AR89&gt;VLOOKUP('Gene Table'!$G$2,'Array Content'!$A$2:$B$3,2,FALSE),IF(DJ89&lt;-$AR89,"mutant","WT"),IF(DJ89&lt;-VLOOKUP('Gene Table'!$G$2,'Array Content'!$A$2:$B$3,2,FALSE),"Mutant","WT")),"")</f>
        <v/>
      </c>
      <c r="DY89" s="4" t="str">
        <f>IF(ISNUMBER(DK89), IF($AR89&gt;VLOOKUP('Gene Table'!$G$2,'Array Content'!$A$2:$B$3,2,FALSE),IF(DK89&lt;-$AR89,"mutant","WT"),IF(DK89&lt;-VLOOKUP('Gene Table'!$G$2,'Array Content'!$A$2:$B$3,2,FALSE),"Mutant","WT")),"")</f>
        <v/>
      </c>
      <c r="DZ89" s="4" t="str">
        <f>IF(ISNUMBER(DL89), IF($AR89&gt;VLOOKUP('Gene Table'!$G$2,'Array Content'!$A$2:$B$3,2,FALSE),IF(DL89&lt;-$AR89,"mutant","WT"),IF(DL89&lt;-VLOOKUP('Gene Table'!$G$2,'Array Content'!$A$2:$B$3,2,FALSE),"Mutant","WT")),"")</f>
        <v/>
      </c>
      <c r="EA89" s="4" t="str">
        <f>IF(ISNUMBER(DM89), IF($AR89&gt;VLOOKUP('Gene Table'!$G$2,'Array Content'!$A$2:$B$3,2,FALSE),IF(DM89&lt;-$AR89,"mutant","WT"),IF(DM89&lt;-VLOOKUP('Gene Table'!$G$2,'Array Content'!$A$2:$B$3,2,FALSE),"Mutant","WT")),"")</f>
        <v/>
      </c>
      <c r="EC89" s="4" t="s">
        <v>4794</v>
      </c>
      <c r="ED89" s="4" t="str">
        <f>IF('Gene Table'!$D89="copy number",D89,"")</f>
        <v/>
      </c>
      <c r="EE89" s="4" t="str">
        <f>IF('Gene Table'!$D89="copy number",E89,"")</f>
        <v/>
      </c>
      <c r="EF89" s="4" t="str">
        <f>IF('Gene Table'!$D89="copy number",F89,"")</f>
        <v/>
      </c>
      <c r="EG89" s="4" t="str">
        <f>IF('Gene Table'!$D89="copy number",G89,"")</f>
        <v/>
      </c>
      <c r="EH89" s="4" t="str">
        <f>IF('Gene Table'!$D89="copy number",H89,"")</f>
        <v/>
      </c>
      <c r="EI89" s="4" t="str">
        <f>IF('Gene Table'!$D89="copy number",I89,"")</f>
        <v/>
      </c>
      <c r="EJ89" s="4" t="str">
        <f>IF('Gene Table'!$D89="copy number",J89,"")</f>
        <v/>
      </c>
      <c r="EK89" s="4" t="str">
        <f>IF('Gene Table'!$D89="copy number",K89,"")</f>
        <v/>
      </c>
      <c r="EL89" s="4" t="str">
        <f>IF('Gene Table'!$D89="copy number",L89,"")</f>
        <v/>
      </c>
      <c r="EM89" s="4" t="str">
        <f>IF('Gene Table'!$D89="copy number",M89,"")</f>
        <v/>
      </c>
      <c r="EN89" s="4" t="str">
        <f>IF('Gene Table'!$D89="copy number",N89,"")</f>
        <v/>
      </c>
      <c r="EO89" s="4" t="str">
        <f>IF('Gene Table'!$D89="copy number",O89,"")</f>
        <v/>
      </c>
      <c r="EQ89" s="4" t="s">
        <v>4794</v>
      </c>
      <c r="ER89" s="4" t="str">
        <f>IF('Gene Table'!$D89="copy number",R89,"")</f>
        <v/>
      </c>
      <c r="ES89" s="4" t="str">
        <f>IF('Gene Table'!$D89="copy number",S89,"")</f>
        <v/>
      </c>
      <c r="ET89" s="4" t="str">
        <f>IF('Gene Table'!$D89="copy number",T89,"")</f>
        <v/>
      </c>
      <c r="EU89" s="4" t="str">
        <f>IF('Gene Table'!$D89="copy number",U89,"")</f>
        <v/>
      </c>
      <c r="EV89" s="4" t="str">
        <f>IF('Gene Table'!$D89="copy number",V89,"")</f>
        <v/>
      </c>
      <c r="EW89" s="4" t="str">
        <f>IF('Gene Table'!$D89="copy number",W89,"")</f>
        <v/>
      </c>
      <c r="EX89" s="4" t="str">
        <f>IF('Gene Table'!$D89="copy number",X89,"")</f>
        <v/>
      </c>
      <c r="EY89" s="4" t="str">
        <f>IF('Gene Table'!$D89="copy number",Y89,"")</f>
        <v/>
      </c>
      <c r="EZ89" s="4" t="str">
        <f>IF('Gene Table'!$D89="copy number",Z89,"")</f>
        <v/>
      </c>
      <c r="FA89" s="4" t="str">
        <f>IF('Gene Table'!$D89="copy number",AA89,"")</f>
        <v/>
      </c>
      <c r="FB89" s="4" t="str">
        <f>IF('Gene Table'!$D89="copy number",AB89,"")</f>
        <v/>
      </c>
      <c r="FC89" s="4" t="str">
        <f>IF('Gene Table'!$D89="copy number",AC89,"")</f>
        <v/>
      </c>
      <c r="FE89" s="4" t="s">
        <v>4794</v>
      </c>
      <c r="FF89" s="4" t="str">
        <f>IF('Gene Table'!$C89="SMPC",D89,"")</f>
        <v/>
      </c>
      <c r="FG89" s="4" t="str">
        <f>IF('Gene Table'!$C89="SMPC",E89,"")</f>
        <v/>
      </c>
      <c r="FH89" s="4" t="str">
        <f>IF('Gene Table'!$C89="SMPC",F89,"")</f>
        <v/>
      </c>
      <c r="FI89" s="4" t="str">
        <f>IF('Gene Table'!$C89="SMPC",G89,"")</f>
        <v/>
      </c>
      <c r="FJ89" s="4" t="str">
        <f>IF('Gene Table'!$C89="SMPC",H89,"")</f>
        <v/>
      </c>
      <c r="FK89" s="4" t="str">
        <f>IF('Gene Table'!$C89="SMPC",I89,"")</f>
        <v/>
      </c>
      <c r="FL89" s="4" t="str">
        <f>IF('Gene Table'!$C89="SMPC",J89,"")</f>
        <v/>
      </c>
      <c r="FM89" s="4" t="str">
        <f>IF('Gene Table'!$C89="SMPC",K89,"")</f>
        <v/>
      </c>
      <c r="FN89" s="4" t="str">
        <f>IF('Gene Table'!$C89="SMPC",L89,"")</f>
        <v/>
      </c>
      <c r="FO89" s="4" t="str">
        <f>IF('Gene Table'!$C89="SMPC",M89,"")</f>
        <v/>
      </c>
      <c r="FP89" s="4" t="str">
        <f>IF('Gene Table'!$C89="SMPC",N89,"")</f>
        <v/>
      </c>
      <c r="FQ89" s="4" t="str">
        <f>IF('Gene Table'!$C89="SMPC",O89,"")</f>
        <v/>
      </c>
      <c r="FS89" s="4" t="s">
        <v>4794</v>
      </c>
      <c r="FT89" s="4" t="str">
        <f>IF('Gene Table'!$C89="SMPC",R89,"")</f>
        <v/>
      </c>
      <c r="FU89" s="4" t="str">
        <f>IF('Gene Table'!$C89="SMPC",S89,"")</f>
        <v/>
      </c>
      <c r="FV89" s="4" t="str">
        <f>IF('Gene Table'!$C89="SMPC",T89,"")</f>
        <v/>
      </c>
      <c r="FW89" s="4" t="str">
        <f>IF('Gene Table'!$C89="SMPC",U89,"")</f>
        <v/>
      </c>
      <c r="FX89" s="4" t="str">
        <f>IF('Gene Table'!$C89="SMPC",V89,"")</f>
        <v/>
      </c>
      <c r="FY89" s="4" t="str">
        <f>IF('Gene Table'!$C89="SMPC",W89,"")</f>
        <v/>
      </c>
      <c r="FZ89" s="4" t="str">
        <f>IF('Gene Table'!$C89="SMPC",X89,"")</f>
        <v/>
      </c>
      <c r="GA89" s="4" t="str">
        <f>IF('Gene Table'!$C89="SMPC",Y89,"")</f>
        <v/>
      </c>
      <c r="GB89" s="4" t="str">
        <f>IF('Gene Table'!$C89="SMPC",Z89,"")</f>
        <v/>
      </c>
      <c r="GC89" s="4" t="str">
        <f>IF('Gene Table'!$C89="SMPC",AA89,"")</f>
        <v/>
      </c>
      <c r="GD89" s="4" t="str">
        <f>IF('Gene Table'!$C89="SMPC",AB89,"")</f>
        <v/>
      </c>
      <c r="GE89" s="4" t="str">
        <f>IF('Gene Table'!$C89="SMPC",AC89,"")</f>
        <v/>
      </c>
    </row>
    <row r="90" spans="1:187" ht="15" customHeight="1" x14ac:dyDescent="0.25">
      <c r="A90" s="4" t="str">
        <f>'Gene Table'!C90&amp;":"&amp;'Gene Table'!D90</f>
        <v>CDKN2A:c.247C&gt;T</v>
      </c>
      <c r="B90" s="4">
        <f>IF('Gene Table'!$G$5="NO",IF(ISNUMBER(MATCH('Gene Table'!E90,'Array Content'!$M$2:$M$941,0)),VLOOKUP('Gene Table'!E90,'Array Content'!$M$2:$O$941,2,FALSE),35),IF('Gene Table'!$G$5="YES",IF(ISNUMBER(MATCH('Gene Table'!E90,'Array Content'!$M$2:$M$941,0)),VLOOKUP('Gene Table'!E90,'Array Content'!$M$2:$O$941,3,FALSE),35),"OOPS"))</f>
        <v>37</v>
      </c>
      <c r="C90" s="4" t="s">
        <v>4795</v>
      </c>
      <c r="D90" s="29">
        <f>IF('Control Sample Data'!D89="","",IF(SUM('Control Sample Data'!D$2:D$97)&gt;10,IF(AND(ISNUMBER('Control Sample Data'!D89),'Control Sample Data'!D89&lt;$B90, 'Control Sample Data'!D89&gt;0),'Control Sample Data'!D89,$B90),""))</f>
        <v>35</v>
      </c>
      <c r="E90" s="29">
        <f>IF('Control Sample Data'!E89="","",IF(SUM('Control Sample Data'!E$2:E$97)&gt;10,IF(AND(ISNUMBER('Control Sample Data'!E89),'Control Sample Data'!E89&lt;$B90, 'Control Sample Data'!E89&gt;0),'Control Sample Data'!E89,$B90),""))</f>
        <v>35</v>
      </c>
      <c r="F90" s="29" t="str">
        <f>IF('Control Sample Data'!F89="","",IF(SUM('Control Sample Data'!F$2:F$97)&gt;10,IF(AND(ISNUMBER('Control Sample Data'!F89),'Control Sample Data'!F89&lt;$B90, 'Control Sample Data'!F89&gt;0),'Control Sample Data'!F89,$B90),""))</f>
        <v/>
      </c>
      <c r="G90" s="29" t="str">
        <f>IF('Control Sample Data'!G89="","",IF(SUM('Control Sample Data'!G$2:G$97)&gt;10,IF(AND(ISNUMBER('Control Sample Data'!G89),'Control Sample Data'!G89&lt;$B90, 'Control Sample Data'!G89&gt;0),'Control Sample Data'!G89,$B90),""))</f>
        <v/>
      </c>
      <c r="H90" s="29" t="str">
        <f>IF('Control Sample Data'!H89="","",IF(SUM('Control Sample Data'!H$2:H$97)&gt;10,IF(AND(ISNUMBER('Control Sample Data'!H89),'Control Sample Data'!H89&lt;$B90, 'Control Sample Data'!H89&gt;0),'Control Sample Data'!H89,$B90),""))</f>
        <v/>
      </c>
      <c r="I90" s="29" t="str">
        <f>IF('Control Sample Data'!I89="","",IF(SUM('Control Sample Data'!I$2:I$97)&gt;10,IF(AND(ISNUMBER('Control Sample Data'!I89),'Control Sample Data'!I89&lt;$B90, 'Control Sample Data'!I89&gt;0),'Control Sample Data'!I89,$B90),""))</f>
        <v/>
      </c>
      <c r="J90" s="29" t="str">
        <f>IF('Control Sample Data'!J89="","",IF(SUM('Control Sample Data'!J$2:J$97)&gt;10,IF(AND(ISNUMBER('Control Sample Data'!J89),'Control Sample Data'!J89&lt;$B90, 'Control Sample Data'!J89&gt;0),'Control Sample Data'!J89,$B90),""))</f>
        <v/>
      </c>
      <c r="K90" s="29" t="str">
        <f>IF('Control Sample Data'!K89="","",IF(SUM('Control Sample Data'!K$2:K$97)&gt;10,IF(AND(ISNUMBER('Control Sample Data'!K89),'Control Sample Data'!K89&lt;$B90, 'Control Sample Data'!K89&gt;0),'Control Sample Data'!K89,$B90),""))</f>
        <v/>
      </c>
      <c r="L90" s="29" t="str">
        <f>IF('Control Sample Data'!L89="","",IF(SUM('Control Sample Data'!L$2:L$97)&gt;10,IF(AND(ISNUMBER('Control Sample Data'!L89),'Control Sample Data'!L89&lt;$B90, 'Control Sample Data'!L89&gt;0),'Control Sample Data'!L89,$B90),""))</f>
        <v/>
      </c>
      <c r="M90" s="29" t="str">
        <f>IF('Control Sample Data'!M89="","",IF(SUM('Control Sample Data'!M$2:M$97)&gt;10,IF(AND(ISNUMBER('Control Sample Data'!M89),'Control Sample Data'!M89&lt;$B90, 'Control Sample Data'!M89&gt;0),'Control Sample Data'!M89,$B90),""))</f>
        <v/>
      </c>
      <c r="N90" s="29" t="str">
        <f>IF('Control Sample Data'!N89="","",IF(SUM('Control Sample Data'!N$2:N$97)&gt;10,IF(AND(ISNUMBER('Control Sample Data'!N89),'Control Sample Data'!N89&lt;$B90, 'Control Sample Data'!N89&gt;0),'Control Sample Data'!N89,$B90),""))</f>
        <v/>
      </c>
      <c r="O90" s="29" t="str">
        <f>IF('Control Sample Data'!O89="","",IF(SUM('Control Sample Data'!O$2:O$97)&gt;10,IF(AND(ISNUMBER('Control Sample Data'!O89),'Control Sample Data'!O89&lt;$B90, 'Control Sample Data'!O89&gt;0),'Control Sample Data'!O89,$B90),""))</f>
        <v/>
      </c>
      <c r="Q90" s="4" t="s">
        <v>4795</v>
      </c>
      <c r="R90" s="29">
        <f>IF('Test Sample Data'!D89="","",IF(SUM('Test Sample Data'!D$2:D$97)&gt;10,IF(AND(ISNUMBER('Test Sample Data'!D89),'Test Sample Data'!D89&lt;$B90, 'Test Sample Data'!D89&gt;0),'Test Sample Data'!D89,$B90),""))</f>
        <v>35</v>
      </c>
      <c r="S90" s="29">
        <f>IF('Test Sample Data'!E89="","",IF(SUM('Test Sample Data'!E$2:E$97)&gt;10,IF(AND(ISNUMBER('Test Sample Data'!E89),'Test Sample Data'!E89&lt;$B90, 'Test Sample Data'!E89&gt;0),'Test Sample Data'!E89,$B90),""))</f>
        <v>35</v>
      </c>
      <c r="T90" s="29" t="str">
        <f>IF('Test Sample Data'!F89="","",IF(SUM('Test Sample Data'!F$2:F$97)&gt;10,IF(AND(ISNUMBER('Test Sample Data'!F89),'Test Sample Data'!F89&lt;$B90, 'Test Sample Data'!F89&gt;0),'Test Sample Data'!F89,$B90),""))</f>
        <v/>
      </c>
      <c r="U90" s="29" t="str">
        <f>IF('Test Sample Data'!G89="","",IF(SUM('Test Sample Data'!G$2:G$97)&gt;10,IF(AND(ISNUMBER('Test Sample Data'!G89),'Test Sample Data'!G89&lt;$B90, 'Test Sample Data'!G89&gt;0),'Test Sample Data'!G89,$B90),""))</f>
        <v/>
      </c>
      <c r="V90" s="29" t="str">
        <f>IF('Test Sample Data'!H89="","",IF(SUM('Test Sample Data'!H$2:H$97)&gt;10,IF(AND(ISNUMBER('Test Sample Data'!H89),'Test Sample Data'!H89&lt;$B90, 'Test Sample Data'!H89&gt;0),'Test Sample Data'!H89,$B90),""))</f>
        <v/>
      </c>
      <c r="W90" s="29" t="str">
        <f>IF('Test Sample Data'!I89="","",IF(SUM('Test Sample Data'!I$2:I$97)&gt;10,IF(AND(ISNUMBER('Test Sample Data'!I89),'Test Sample Data'!I89&lt;$B90, 'Test Sample Data'!I89&gt;0),'Test Sample Data'!I89,$B90),""))</f>
        <v/>
      </c>
      <c r="X90" s="29" t="str">
        <f>IF('Test Sample Data'!J89="","",IF(SUM('Test Sample Data'!J$2:J$97)&gt;10,IF(AND(ISNUMBER('Test Sample Data'!J89),'Test Sample Data'!J89&lt;$B90, 'Test Sample Data'!J89&gt;0),'Test Sample Data'!J89,$B90),""))</f>
        <v/>
      </c>
      <c r="Y90" s="29" t="str">
        <f>IF('Test Sample Data'!K89="","",IF(SUM('Test Sample Data'!K$2:K$97)&gt;10,IF(AND(ISNUMBER('Test Sample Data'!K89),'Test Sample Data'!K89&lt;$B90, 'Test Sample Data'!K89&gt;0),'Test Sample Data'!K89,$B90),""))</f>
        <v/>
      </c>
      <c r="Z90" s="29" t="str">
        <f>IF('Test Sample Data'!L89="","",IF(SUM('Test Sample Data'!L$2:L$97)&gt;10,IF(AND(ISNUMBER('Test Sample Data'!L89),'Test Sample Data'!L89&lt;$B90, 'Test Sample Data'!L89&gt;0),'Test Sample Data'!L89,$B90),""))</f>
        <v/>
      </c>
      <c r="AA90" s="29" t="str">
        <f>IF('Test Sample Data'!M89="","",IF(SUM('Test Sample Data'!M$2:M$97)&gt;10,IF(AND(ISNUMBER('Test Sample Data'!M89),'Test Sample Data'!M89&lt;$B90, 'Test Sample Data'!M89&gt;0),'Test Sample Data'!M89,$B90),""))</f>
        <v/>
      </c>
      <c r="AB90" s="29" t="str">
        <f>IF('Test Sample Data'!N89="","",IF(SUM('Test Sample Data'!N$2:N$97)&gt;10,IF(AND(ISNUMBER('Test Sample Data'!N89),'Test Sample Data'!N89&lt;$B90, 'Test Sample Data'!N89&gt;0),'Test Sample Data'!N89,$B90),""))</f>
        <v/>
      </c>
      <c r="AC90" s="29" t="str">
        <f>IF('Test Sample Data'!O89="","",IF(SUM('Test Sample Data'!O$2:O$97)&gt;10,IF(AND(ISNUMBER('Test Sample Data'!O89),'Test Sample Data'!O89&lt;$B90, 'Test Sample Data'!O89&gt;0),'Test Sample Data'!O89,$B90),""))</f>
        <v/>
      </c>
      <c r="AE90" s="4" t="s">
        <v>4795</v>
      </c>
      <c r="AF90" s="4">
        <f t="shared" si="67"/>
        <v>9</v>
      </c>
      <c r="AG90" s="4">
        <f t="shared" si="68"/>
        <v>9</v>
      </c>
      <c r="AH90" s="4" t="str">
        <f t="shared" si="69"/>
        <v/>
      </c>
      <c r="AI90" s="4" t="str">
        <f t="shared" si="70"/>
        <v/>
      </c>
      <c r="AJ90" s="4" t="str">
        <f t="shared" si="71"/>
        <v/>
      </c>
      <c r="AK90" s="4" t="str">
        <f t="shared" si="72"/>
        <v/>
      </c>
      <c r="AL90" s="4" t="str">
        <f t="shared" si="73"/>
        <v/>
      </c>
      <c r="AM90" s="4" t="str">
        <f t="shared" si="74"/>
        <v/>
      </c>
      <c r="AN90" s="4" t="str">
        <f t="shared" si="75"/>
        <v/>
      </c>
      <c r="AO90" s="4" t="str">
        <f t="shared" si="76"/>
        <v/>
      </c>
      <c r="AP90" s="4" t="str">
        <f t="shared" si="77"/>
        <v/>
      </c>
      <c r="AQ90" s="4" t="str">
        <f t="shared" si="78"/>
        <v/>
      </c>
      <c r="AR90" s="4">
        <f t="shared" si="79"/>
        <v>0</v>
      </c>
      <c r="AS90" s="4">
        <f t="shared" si="80"/>
        <v>9</v>
      </c>
      <c r="AU90" s="4" t="s">
        <v>4795</v>
      </c>
      <c r="AV90" s="4">
        <f t="shared" si="81"/>
        <v>8.14</v>
      </c>
      <c r="AW90" s="4">
        <f t="shared" si="82"/>
        <v>9</v>
      </c>
      <c r="AX90" s="4" t="str">
        <f t="shared" si="83"/>
        <v/>
      </c>
      <c r="AY90" s="4" t="str">
        <f t="shared" si="84"/>
        <v/>
      </c>
      <c r="AZ90" s="4" t="str">
        <f t="shared" si="85"/>
        <v/>
      </c>
      <c r="BA90" s="4" t="str">
        <f t="shared" si="86"/>
        <v/>
      </c>
      <c r="BB90" s="4" t="str">
        <f t="shared" si="87"/>
        <v/>
      </c>
      <c r="BC90" s="4" t="str">
        <f t="shared" si="88"/>
        <v/>
      </c>
      <c r="BD90" s="4" t="str">
        <f t="shared" si="89"/>
        <v/>
      </c>
      <c r="BE90" s="4" t="str">
        <f t="shared" si="90"/>
        <v/>
      </c>
      <c r="BF90" s="4" t="str">
        <f t="shared" si="91"/>
        <v/>
      </c>
      <c r="BG90" s="4" t="str">
        <f t="shared" si="92"/>
        <v/>
      </c>
      <c r="BI90" s="4" t="s">
        <v>4795</v>
      </c>
      <c r="BJ90" s="4">
        <f t="shared" si="93"/>
        <v>8.14</v>
      </c>
      <c r="BK90" s="4">
        <f t="shared" si="94"/>
        <v>9</v>
      </c>
      <c r="BL90" s="4" t="str">
        <f t="shared" si="95"/>
        <v/>
      </c>
      <c r="BM90" s="4" t="str">
        <f t="shared" si="96"/>
        <v/>
      </c>
      <c r="BN90" s="4" t="str">
        <f t="shared" si="97"/>
        <v/>
      </c>
      <c r="BO90" s="4" t="str">
        <f t="shared" si="98"/>
        <v/>
      </c>
      <c r="BP90" s="4" t="str">
        <f t="shared" si="99"/>
        <v/>
      </c>
      <c r="BQ90" s="4" t="str">
        <f t="shared" si="100"/>
        <v/>
      </c>
      <c r="BR90" s="4" t="str">
        <f t="shared" si="101"/>
        <v/>
      </c>
      <c r="BS90" s="4" t="str">
        <f t="shared" si="102"/>
        <v/>
      </c>
      <c r="BT90" s="4" t="str">
        <f t="shared" si="103"/>
        <v/>
      </c>
      <c r="BU90" s="4" t="str">
        <f t="shared" si="104"/>
        <v/>
      </c>
      <c r="BV90" s="4">
        <f t="shared" si="105"/>
        <v>1.82</v>
      </c>
      <c r="BW90" s="4">
        <f t="shared" si="106"/>
        <v>8.57</v>
      </c>
      <c r="BY90" s="4" t="s">
        <v>4795</v>
      </c>
      <c r="BZ90" s="4">
        <f t="shared" si="107"/>
        <v>-0.42999999999999972</v>
      </c>
      <c r="CA90" s="4">
        <f t="shared" si="108"/>
        <v>0.42999999999999972</v>
      </c>
      <c r="CB90" s="4" t="str">
        <f t="shared" si="109"/>
        <v/>
      </c>
      <c r="CC90" s="4" t="str">
        <f t="shared" si="110"/>
        <v/>
      </c>
      <c r="CD90" s="4" t="str">
        <f t="shared" si="111"/>
        <v/>
      </c>
      <c r="CE90" s="4" t="str">
        <f t="shared" si="112"/>
        <v/>
      </c>
      <c r="CF90" s="4" t="str">
        <f t="shared" si="113"/>
        <v/>
      </c>
      <c r="CG90" s="4" t="str">
        <f t="shared" si="114"/>
        <v/>
      </c>
      <c r="CH90" s="4" t="str">
        <f t="shared" si="115"/>
        <v/>
      </c>
      <c r="CI90" s="4" t="str">
        <f t="shared" si="116"/>
        <v/>
      </c>
      <c r="CJ90" s="4" t="str">
        <f t="shared" si="117"/>
        <v/>
      </c>
      <c r="CK90" s="4" t="str">
        <f t="shared" si="118"/>
        <v/>
      </c>
      <c r="CM90" s="4" t="s">
        <v>4795</v>
      </c>
      <c r="CN90" s="4" t="str">
        <f>IF(ISNUMBER(BZ90), IF($BV90&gt;VLOOKUP('Gene Table'!$G$2,'Array Content'!$A$2:$B$3,2,FALSE),IF(BZ90&lt;-$BV90,"mutant","WT"),IF(BZ90&lt;-VLOOKUP('Gene Table'!$G$2,'Array Content'!$A$2:$B$3,2,FALSE),"Mutant","WT")),"")</f>
        <v>WT</v>
      </c>
      <c r="CO90" s="4" t="str">
        <f>IF(ISNUMBER(CA90), IF($BV90&gt;VLOOKUP('Gene Table'!$G$2,'Array Content'!$A$2:$B$3,2,FALSE),IF(CA90&lt;-$BV90,"mutant","WT"),IF(CA90&lt;-VLOOKUP('Gene Table'!$G$2,'Array Content'!$A$2:$B$3,2,FALSE),"Mutant","WT")),"")</f>
        <v>WT</v>
      </c>
      <c r="CP90" s="4" t="str">
        <f>IF(ISNUMBER(CB90), IF($BV90&gt;VLOOKUP('Gene Table'!$G$2,'Array Content'!$A$2:$B$3,2,FALSE),IF(CB90&lt;-$BV90,"mutant","WT"),IF(CB90&lt;-VLOOKUP('Gene Table'!$G$2,'Array Content'!$A$2:$B$3,2,FALSE),"Mutant","WT")),"")</f>
        <v/>
      </c>
      <c r="CQ90" s="4" t="str">
        <f>IF(ISNUMBER(CC90), IF($BV90&gt;VLOOKUP('Gene Table'!$G$2,'Array Content'!$A$2:$B$3,2,FALSE),IF(CC90&lt;-$BV90,"mutant","WT"),IF(CC90&lt;-VLOOKUP('Gene Table'!$G$2,'Array Content'!$A$2:$B$3,2,FALSE),"Mutant","WT")),"")</f>
        <v/>
      </c>
      <c r="CR90" s="4" t="str">
        <f>IF(ISNUMBER(CD90), IF($BV90&gt;VLOOKUP('Gene Table'!$G$2,'Array Content'!$A$2:$B$3,2,FALSE),IF(CD90&lt;-$BV90,"mutant","WT"),IF(CD90&lt;-VLOOKUP('Gene Table'!$G$2,'Array Content'!$A$2:$B$3,2,FALSE),"Mutant","WT")),"")</f>
        <v/>
      </c>
      <c r="CS90" s="4" t="str">
        <f>IF(ISNUMBER(CE90), IF($BV90&gt;VLOOKUP('Gene Table'!$G$2,'Array Content'!$A$2:$B$3,2,FALSE),IF(CE90&lt;-$BV90,"mutant","WT"),IF(CE90&lt;-VLOOKUP('Gene Table'!$G$2,'Array Content'!$A$2:$B$3,2,FALSE),"Mutant","WT")),"")</f>
        <v/>
      </c>
      <c r="CT90" s="4" t="str">
        <f>IF(ISNUMBER(CF90), IF($BV90&gt;VLOOKUP('Gene Table'!$G$2,'Array Content'!$A$2:$B$3,2,FALSE),IF(CF90&lt;-$BV90,"mutant","WT"),IF(CF90&lt;-VLOOKUP('Gene Table'!$G$2,'Array Content'!$A$2:$B$3,2,FALSE),"Mutant","WT")),"")</f>
        <v/>
      </c>
      <c r="CU90" s="4" t="str">
        <f>IF(ISNUMBER(CG90), IF($BV90&gt;VLOOKUP('Gene Table'!$G$2,'Array Content'!$A$2:$B$3,2,FALSE),IF(CG90&lt;-$BV90,"mutant","WT"),IF(CG90&lt;-VLOOKUP('Gene Table'!$G$2,'Array Content'!$A$2:$B$3,2,FALSE),"Mutant","WT")),"")</f>
        <v/>
      </c>
      <c r="CV90" s="4" t="str">
        <f>IF(ISNUMBER(CH90), IF($BV90&gt;VLOOKUP('Gene Table'!$G$2,'Array Content'!$A$2:$B$3,2,FALSE),IF(CH90&lt;-$BV90,"mutant","WT"),IF(CH90&lt;-VLOOKUP('Gene Table'!$G$2,'Array Content'!$A$2:$B$3,2,FALSE),"Mutant","WT")),"")</f>
        <v/>
      </c>
      <c r="CW90" s="4" t="str">
        <f>IF(ISNUMBER(CI90), IF($BV90&gt;VLOOKUP('Gene Table'!$G$2,'Array Content'!$A$2:$B$3,2,FALSE),IF(CI90&lt;-$BV90,"mutant","WT"),IF(CI90&lt;-VLOOKUP('Gene Table'!$G$2,'Array Content'!$A$2:$B$3,2,FALSE),"Mutant","WT")),"")</f>
        <v/>
      </c>
      <c r="CX90" s="4" t="str">
        <f>IF(ISNUMBER(CJ90), IF($BV90&gt;VLOOKUP('Gene Table'!$G$2,'Array Content'!$A$2:$B$3,2,FALSE),IF(CJ90&lt;-$BV90,"mutant","WT"),IF(CJ90&lt;-VLOOKUP('Gene Table'!$G$2,'Array Content'!$A$2:$B$3,2,FALSE),"Mutant","WT")),"")</f>
        <v/>
      </c>
      <c r="CY90" s="4" t="str">
        <f>IF(ISNUMBER(CK90), IF($BV90&gt;VLOOKUP('Gene Table'!$G$2,'Array Content'!$A$2:$B$3,2,FALSE),IF(CK90&lt;-$BV90,"mutant","WT"),IF(CK90&lt;-VLOOKUP('Gene Table'!$G$2,'Array Content'!$A$2:$B$3,2,FALSE),"Mutant","WT")),"")</f>
        <v/>
      </c>
      <c r="DA90" s="4" t="s">
        <v>4795</v>
      </c>
      <c r="DB90" s="4">
        <f t="shared" si="119"/>
        <v>-0.85999999999999943</v>
      </c>
      <c r="DC90" s="4">
        <f t="shared" si="120"/>
        <v>0</v>
      </c>
      <c r="DD90" s="4" t="str">
        <f t="shared" si="121"/>
        <v/>
      </c>
      <c r="DE90" s="4" t="str">
        <f t="shared" si="122"/>
        <v/>
      </c>
      <c r="DF90" s="4" t="str">
        <f t="shared" si="123"/>
        <v/>
      </c>
      <c r="DG90" s="4" t="str">
        <f t="shared" si="124"/>
        <v/>
      </c>
      <c r="DH90" s="4" t="str">
        <f t="shared" si="125"/>
        <v/>
      </c>
      <c r="DI90" s="4" t="str">
        <f t="shared" si="126"/>
        <v/>
      </c>
      <c r="DJ90" s="4" t="str">
        <f t="shared" si="127"/>
        <v/>
      </c>
      <c r="DK90" s="4" t="str">
        <f t="shared" si="128"/>
        <v/>
      </c>
      <c r="DL90" s="4" t="str">
        <f t="shared" si="129"/>
        <v/>
      </c>
      <c r="DM90" s="4" t="str">
        <f t="shared" si="130"/>
        <v/>
      </c>
      <c r="DO90" s="4" t="s">
        <v>4795</v>
      </c>
      <c r="DP90" s="4" t="str">
        <f>IF(ISNUMBER(DB90), IF($AR90&gt;VLOOKUP('Gene Table'!$G$2,'Array Content'!$A$2:$B$3,2,FALSE),IF(DB90&lt;-$AR90,"mutant","WT"),IF(DB90&lt;-VLOOKUP('Gene Table'!$G$2,'Array Content'!$A$2:$B$3,2,FALSE),"Mutant","WT")),"")</f>
        <v>WT</v>
      </c>
      <c r="DQ90" s="4" t="str">
        <f>IF(ISNUMBER(DC90), IF($AR90&gt;VLOOKUP('Gene Table'!$G$2,'Array Content'!$A$2:$B$3,2,FALSE),IF(DC90&lt;-$AR90,"mutant","WT"),IF(DC90&lt;-VLOOKUP('Gene Table'!$G$2,'Array Content'!$A$2:$B$3,2,FALSE),"Mutant","WT")),"")</f>
        <v>WT</v>
      </c>
      <c r="DR90" s="4" t="str">
        <f>IF(ISNUMBER(DD90), IF($AR90&gt;VLOOKUP('Gene Table'!$G$2,'Array Content'!$A$2:$B$3,2,FALSE),IF(DD90&lt;-$AR90,"mutant","WT"),IF(DD90&lt;-VLOOKUP('Gene Table'!$G$2,'Array Content'!$A$2:$B$3,2,FALSE),"Mutant","WT")),"")</f>
        <v/>
      </c>
      <c r="DS90" s="4" t="str">
        <f>IF(ISNUMBER(DE90), IF($AR90&gt;VLOOKUP('Gene Table'!$G$2,'Array Content'!$A$2:$B$3,2,FALSE),IF(DE90&lt;-$AR90,"mutant","WT"),IF(DE90&lt;-VLOOKUP('Gene Table'!$G$2,'Array Content'!$A$2:$B$3,2,FALSE),"Mutant","WT")),"")</f>
        <v/>
      </c>
      <c r="DT90" s="4" t="str">
        <f>IF(ISNUMBER(DF90), IF($AR90&gt;VLOOKUP('Gene Table'!$G$2,'Array Content'!$A$2:$B$3,2,FALSE),IF(DF90&lt;-$AR90,"mutant","WT"),IF(DF90&lt;-VLOOKUP('Gene Table'!$G$2,'Array Content'!$A$2:$B$3,2,FALSE),"Mutant","WT")),"")</f>
        <v/>
      </c>
      <c r="DU90" s="4" t="str">
        <f>IF(ISNUMBER(DG90), IF($AR90&gt;VLOOKUP('Gene Table'!$G$2,'Array Content'!$A$2:$B$3,2,FALSE),IF(DG90&lt;-$AR90,"mutant","WT"),IF(DG90&lt;-VLOOKUP('Gene Table'!$G$2,'Array Content'!$A$2:$B$3,2,FALSE),"Mutant","WT")),"")</f>
        <v/>
      </c>
      <c r="DV90" s="4" t="str">
        <f>IF(ISNUMBER(DH90), IF($AR90&gt;VLOOKUP('Gene Table'!$G$2,'Array Content'!$A$2:$B$3,2,FALSE),IF(DH90&lt;-$AR90,"mutant","WT"),IF(DH90&lt;-VLOOKUP('Gene Table'!$G$2,'Array Content'!$A$2:$B$3,2,FALSE),"Mutant","WT")),"")</f>
        <v/>
      </c>
      <c r="DW90" s="4" t="str">
        <f>IF(ISNUMBER(DI90), IF($AR90&gt;VLOOKUP('Gene Table'!$G$2,'Array Content'!$A$2:$B$3,2,FALSE),IF(DI90&lt;-$AR90,"mutant","WT"),IF(DI90&lt;-VLOOKUP('Gene Table'!$G$2,'Array Content'!$A$2:$B$3,2,FALSE),"Mutant","WT")),"")</f>
        <v/>
      </c>
      <c r="DX90" s="4" t="str">
        <f>IF(ISNUMBER(DJ90), IF($AR90&gt;VLOOKUP('Gene Table'!$G$2,'Array Content'!$A$2:$B$3,2,FALSE),IF(DJ90&lt;-$AR90,"mutant","WT"),IF(DJ90&lt;-VLOOKUP('Gene Table'!$G$2,'Array Content'!$A$2:$B$3,2,FALSE),"Mutant","WT")),"")</f>
        <v/>
      </c>
      <c r="DY90" s="4" t="str">
        <f>IF(ISNUMBER(DK90), IF($AR90&gt;VLOOKUP('Gene Table'!$G$2,'Array Content'!$A$2:$B$3,2,FALSE),IF(DK90&lt;-$AR90,"mutant","WT"),IF(DK90&lt;-VLOOKUP('Gene Table'!$G$2,'Array Content'!$A$2:$B$3,2,FALSE),"Mutant","WT")),"")</f>
        <v/>
      </c>
      <c r="DZ90" s="4" t="str">
        <f>IF(ISNUMBER(DL90), IF($AR90&gt;VLOOKUP('Gene Table'!$G$2,'Array Content'!$A$2:$B$3,2,FALSE),IF(DL90&lt;-$AR90,"mutant","WT"),IF(DL90&lt;-VLOOKUP('Gene Table'!$G$2,'Array Content'!$A$2:$B$3,2,FALSE),"Mutant","WT")),"")</f>
        <v/>
      </c>
      <c r="EA90" s="4" t="str">
        <f>IF(ISNUMBER(DM90), IF($AR90&gt;VLOOKUP('Gene Table'!$G$2,'Array Content'!$A$2:$B$3,2,FALSE),IF(DM90&lt;-$AR90,"mutant","WT"),IF(DM90&lt;-VLOOKUP('Gene Table'!$G$2,'Array Content'!$A$2:$B$3,2,FALSE),"Mutant","WT")),"")</f>
        <v/>
      </c>
      <c r="EC90" s="4" t="s">
        <v>4795</v>
      </c>
      <c r="ED90" s="4" t="str">
        <f>IF('Gene Table'!$D90="copy number",D90,"")</f>
        <v/>
      </c>
      <c r="EE90" s="4" t="str">
        <f>IF('Gene Table'!$D90="copy number",E90,"")</f>
        <v/>
      </c>
      <c r="EF90" s="4" t="str">
        <f>IF('Gene Table'!$D90="copy number",F90,"")</f>
        <v/>
      </c>
      <c r="EG90" s="4" t="str">
        <f>IF('Gene Table'!$D90="copy number",G90,"")</f>
        <v/>
      </c>
      <c r="EH90" s="4" t="str">
        <f>IF('Gene Table'!$D90="copy number",H90,"")</f>
        <v/>
      </c>
      <c r="EI90" s="4" t="str">
        <f>IF('Gene Table'!$D90="copy number",I90,"")</f>
        <v/>
      </c>
      <c r="EJ90" s="4" t="str">
        <f>IF('Gene Table'!$D90="copy number",J90,"")</f>
        <v/>
      </c>
      <c r="EK90" s="4" t="str">
        <f>IF('Gene Table'!$D90="copy number",K90,"")</f>
        <v/>
      </c>
      <c r="EL90" s="4" t="str">
        <f>IF('Gene Table'!$D90="copy number",L90,"")</f>
        <v/>
      </c>
      <c r="EM90" s="4" t="str">
        <f>IF('Gene Table'!$D90="copy number",M90,"")</f>
        <v/>
      </c>
      <c r="EN90" s="4" t="str">
        <f>IF('Gene Table'!$D90="copy number",N90,"")</f>
        <v/>
      </c>
      <c r="EO90" s="4" t="str">
        <f>IF('Gene Table'!$D90="copy number",O90,"")</f>
        <v/>
      </c>
      <c r="EQ90" s="4" t="s">
        <v>4795</v>
      </c>
      <c r="ER90" s="4" t="str">
        <f>IF('Gene Table'!$D90="copy number",R90,"")</f>
        <v/>
      </c>
      <c r="ES90" s="4" t="str">
        <f>IF('Gene Table'!$D90="copy number",S90,"")</f>
        <v/>
      </c>
      <c r="ET90" s="4" t="str">
        <f>IF('Gene Table'!$D90="copy number",T90,"")</f>
        <v/>
      </c>
      <c r="EU90" s="4" t="str">
        <f>IF('Gene Table'!$D90="copy number",U90,"")</f>
        <v/>
      </c>
      <c r="EV90" s="4" t="str">
        <f>IF('Gene Table'!$D90="copy number",V90,"")</f>
        <v/>
      </c>
      <c r="EW90" s="4" t="str">
        <f>IF('Gene Table'!$D90="copy number",W90,"")</f>
        <v/>
      </c>
      <c r="EX90" s="4" t="str">
        <f>IF('Gene Table'!$D90="copy number",X90,"")</f>
        <v/>
      </c>
      <c r="EY90" s="4" t="str">
        <f>IF('Gene Table'!$D90="copy number",Y90,"")</f>
        <v/>
      </c>
      <c r="EZ90" s="4" t="str">
        <f>IF('Gene Table'!$D90="copy number",Z90,"")</f>
        <v/>
      </c>
      <c r="FA90" s="4" t="str">
        <f>IF('Gene Table'!$D90="copy number",AA90,"")</f>
        <v/>
      </c>
      <c r="FB90" s="4" t="str">
        <f>IF('Gene Table'!$D90="copy number",AB90,"")</f>
        <v/>
      </c>
      <c r="FC90" s="4" t="str">
        <f>IF('Gene Table'!$D90="copy number",AC90,"")</f>
        <v/>
      </c>
      <c r="FE90" s="4" t="s">
        <v>4795</v>
      </c>
      <c r="FF90" s="4" t="str">
        <f>IF('Gene Table'!$C90="SMPC",D90,"")</f>
        <v/>
      </c>
      <c r="FG90" s="4" t="str">
        <f>IF('Gene Table'!$C90="SMPC",E90,"")</f>
        <v/>
      </c>
      <c r="FH90" s="4" t="str">
        <f>IF('Gene Table'!$C90="SMPC",F90,"")</f>
        <v/>
      </c>
      <c r="FI90" s="4" t="str">
        <f>IF('Gene Table'!$C90="SMPC",G90,"")</f>
        <v/>
      </c>
      <c r="FJ90" s="4" t="str">
        <f>IF('Gene Table'!$C90="SMPC",H90,"")</f>
        <v/>
      </c>
      <c r="FK90" s="4" t="str">
        <f>IF('Gene Table'!$C90="SMPC",I90,"")</f>
        <v/>
      </c>
      <c r="FL90" s="4" t="str">
        <f>IF('Gene Table'!$C90="SMPC",J90,"")</f>
        <v/>
      </c>
      <c r="FM90" s="4" t="str">
        <f>IF('Gene Table'!$C90="SMPC",K90,"")</f>
        <v/>
      </c>
      <c r="FN90" s="4" t="str">
        <f>IF('Gene Table'!$C90="SMPC",L90,"")</f>
        <v/>
      </c>
      <c r="FO90" s="4" t="str">
        <f>IF('Gene Table'!$C90="SMPC",M90,"")</f>
        <v/>
      </c>
      <c r="FP90" s="4" t="str">
        <f>IF('Gene Table'!$C90="SMPC",N90,"")</f>
        <v/>
      </c>
      <c r="FQ90" s="4" t="str">
        <f>IF('Gene Table'!$C90="SMPC",O90,"")</f>
        <v/>
      </c>
      <c r="FS90" s="4" t="s">
        <v>4795</v>
      </c>
      <c r="FT90" s="4" t="str">
        <f>IF('Gene Table'!$C90="SMPC",R90,"")</f>
        <v/>
      </c>
      <c r="FU90" s="4" t="str">
        <f>IF('Gene Table'!$C90="SMPC",S90,"")</f>
        <v/>
      </c>
      <c r="FV90" s="4" t="str">
        <f>IF('Gene Table'!$C90="SMPC",T90,"")</f>
        <v/>
      </c>
      <c r="FW90" s="4" t="str">
        <f>IF('Gene Table'!$C90="SMPC",U90,"")</f>
        <v/>
      </c>
      <c r="FX90" s="4" t="str">
        <f>IF('Gene Table'!$C90="SMPC",V90,"")</f>
        <v/>
      </c>
      <c r="FY90" s="4" t="str">
        <f>IF('Gene Table'!$C90="SMPC",W90,"")</f>
        <v/>
      </c>
      <c r="FZ90" s="4" t="str">
        <f>IF('Gene Table'!$C90="SMPC",X90,"")</f>
        <v/>
      </c>
      <c r="GA90" s="4" t="str">
        <f>IF('Gene Table'!$C90="SMPC",Y90,"")</f>
        <v/>
      </c>
      <c r="GB90" s="4" t="str">
        <f>IF('Gene Table'!$C90="SMPC",Z90,"")</f>
        <v/>
      </c>
      <c r="GC90" s="4" t="str">
        <f>IF('Gene Table'!$C90="SMPC",AA90,"")</f>
        <v/>
      </c>
      <c r="GD90" s="4" t="str">
        <f>IF('Gene Table'!$C90="SMPC",AB90,"")</f>
        <v/>
      </c>
      <c r="GE90" s="4" t="str">
        <f>IF('Gene Table'!$C90="SMPC",AC90,"")</f>
        <v/>
      </c>
    </row>
    <row r="91" spans="1:187" ht="15" customHeight="1" x14ac:dyDescent="0.25">
      <c r="A91" s="4" t="str">
        <f>'Gene Table'!C91&amp;":"&amp;'Gene Table'!D91</f>
        <v>CDKN2A:c.250G&gt;T</v>
      </c>
      <c r="B91" s="4">
        <f>IF('Gene Table'!$G$5="NO",IF(ISNUMBER(MATCH('Gene Table'!E91,'Array Content'!$M$2:$M$941,0)),VLOOKUP('Gene Table'!E91,'Array Content'!$M$2:$O$941,2,FALSE),35),IF('Gene Table'!$G$5="YES",IF(ISNUMBER(MATCH('Gene Table'!E91,'Array Content'!$M$2:$M$941,0)),VLOOKUP('Gene Table'!E91,'Array Content'!$M$2:$O$941,3,FALSE),35),"OOPS"))</f>
        <v>37</v>
      </c>
      <c r="C91" s="4" t="s">
        <v>4796</v>
      </c>
      <c r="D91" s="29">
        <f>IF('Control Sample Data'!D90="","",IF(SUM('Control Sample Data'!D$2:D$97)&gt;10,IF(AND(ISNUMBER('Control Sample Data'!D90),'Control Sample Data'!D90&lt;$B91, 'Control Sample Data'!D90&gt;0),'Control Sample Data'!D90,$B91),""))</f>
        <v>35</v>
      </c>
      <c r="E91" s="29">
        <f>IF('Control Sample Data'!E90="","",IF(SUM('Control Sample Data'!E$2:E$97)&gt;10,IF(AND(ISNUMBER('Control Sample Data'!E90),'Control Sample Data'!E90&lt;$B91, 'Control Sample Data'!E90&gt;0),'Control Sample Data'!E90,$B91),""))</f>
        <v>35</v>
      </c>
      <c r="F91" s="29" t="str">
        <f>IF('Control Sample Data'!F90="","",IF(SUM('Control Sample Data'!F$2:F$97)&gt;10,IF(AND(ISNUMBER('Control Sample Data'!F90),'Control Sample Data'!F90&lt;$B91, 'Control Sample Data'!F90&gt;0),'Control Sample Data'!F90,$B91),""))</f>
        <v/>
      </c>
      <c r="G91" s="29" t="str">
        <f>IF('Control Sample Data'!G90="","",IF(SUM('Control Sample Data'!G$2:G$97)&gt;10,IF(AND(ISNUMBER('Control Sample Data'!G90),'Control Sample Data'!G90&lt;$B91, 'Control Sample Data'!G90&gt;0),'Control Sample Data'!G90,$B91),""))</f>
        <v/>
      </c>
      <c r="H91" s="29" t="str">
        <f>IF('Control Sample Data'!H90="","",IF(SUM('Control Sample Data'!H$2:H$97)&gt;10,IF(AND(ISNUMBER('Control Sample Data'!H90),'Control Sample Data'!H90&lt;$B91, 'Control Sample Data'!H90&gt;0),'Control Sample Data'!H90,$B91),""))</f>
        <v/>
      </c>
      <c r="I91" s="29" t="str">
        <f>IF('Control Sample Data'!I90="","",IF(SUM('Control Sample Data'!I$2:I$97)&gt;10,IF(AND(ISNUMBER('Control Sample Data'!I90),'Control Sample Data'!I90&lt;$B91, 'Control Sample Data'!I90&gt;0),'Control Sample Data'!I90,$B91),""))</f>
        <v/>
      </c>
      <c r="J91" s="29" t="str">
        <f>IF('Control Sample Data'!J90="","",IF(SUM('Control Sample Data'!J$2:J$97)&gt;10,IF(AND(ISNUMBER('Control Sample Data'!J90),'Control Sample Data'!J90&lt;$B91, 'Control Sample Data'!J90&gt;0),'Control Sample Data'!J90,$B91),""))</f>
        <v/>
      </c>
      <c r="K91" s="29" t="str">
        <f>IF('Control Sample Data'!K90="","",IF(SUM('Control Sample Data'!K$2:K$97)&gt;10,IF(AND(ISNUMBER('Control Sample Data'!K90),'Control Sample Data'!K90&lt;$B91, 'Control Sample Data'!K90&gt;0),'Control Sample Data'!K90,$B91),""))</f>
        <v/>
      </c>
      <c r="L91" s="29" t="str">
        <f>IF('Control Sample Data'!L90="","",IF(SUM('Control Sample Data'!L$2:L$97)&gt;10,IF(AND(ISNUMBER('Control Sample Data'!L90),'Control Sample Data'!L90&lt;$B91, 'Control Sample Data'!L90&gt;0),'Control Sample Data'!L90,$B91),""))</f>
        <v/>
      </c>
      <c r="M91" s="29" t="str">
        <f>IF('Control Sample Data'!M90="","",IF(SUM('Control Sample Data'!M$2:M$97)&gt;10,IF(AND(ISNUMBER('Control Sample Data'!M90),'Control Sample Data'!M90&lt;$B91, 'Control Sample Data'!M90&gt;0),'Control Sample Data'!M90,$B91),""))</f>
        <v/>
      </c>
      <c r="N91" s="29" t="str">
        <f>IF('Control Sample Data'!N90="","",IF(SUM('Control Sample Data'!N$2:N$97)&gt;10,IF(AND(ISNUMBER('Control Sample Data'!N90),'Control Sample Data'!N90&lt;$B91, 'Control Sample Data'!N90&gt;0),'Control Sample Data'!N90,$B91),""))</f>
        <v/>
      </c>
      <c r="O91" s="29" t="str">
        <f>IF('Control Sample Data'!O90="","",IF(SUM('Control Sample Data'!O$2:O$97)&gt;10,IF(AND(ISNUMBER('Control Sample Data'!O90),'Control Sample Data'!O90&lt;$B91, 'Control Sample Data'!O90&gt;0),'Control Sample Data'!O90,$B91),""))</f>
        <v/>
      </c>
      <c r="Q91" s="4" t="s">
        <v>4796</v>
      </c>
      <c r="R91" s="29">
        <f>IF('Test Sample Data'!D90="","",IF(SUM('Test Sample Data'!D$2:D$97)&gt;10,IF(AND(ISNUMBER('Test Sample Data'!D90),'Test Sample Data'!D90&lt;$B91, 'Test Sample Data'!D90&gt;0),'Test Sample Data'!D90,$B91),""))</f>
        <v>35</v>
      </c>
      <c r="S91" s="29">
        <f>IF('Test Sample Data'!E90="","",IF(SUM('Test Sample Data'!E$2:E$97)&gt;10,IF(AND(ISNUMBER('Test Sample Data'!E90),'Test Sample Data'!E90&lt;$B91, 'Test Sample Data'!E90&gt;0),'Test Sample Data'!E90,$B91),""))</f>
        <v>35</v>
      </c>
      <c r="T91" s="29" t="str">
        <f>IF('Test Sample Data'!F90="","",IF(SUM('Test Sample Data'!F$2:F$97)&gt;10,IF(AND(ISNUMBER('Test Sample Data'!F90),'Test Sample Data'!F90&lt;$B91, 'Test Sample Data'!F90&gt;0),'Test Sample Data'!F90,$B91),""))</f>
        <v/>
      </c>
      <c r="U91" s="29" t="str">
        <f>IF('Test Sample Data'!G90="","",IF(SUM('Test Sample Data'!G$2:G$97)&gt;10,IF(AND(ISNUMBER('Test Sample Data'!G90),'Test Sample Data'!G90&lt;$B91, 'Test Sample Data'!G90&gt;0),'Test Sample Data'!G90,$B91),""))</f>
        <v/>
      </c>
      <c r="V91" s="29" t="str">
        <f>IF('Test Sample Data'!H90="","",IF(SUM('Test Sample Data'!H$2:H$97)&gt;10,IF(AND(ISNUMBER('Test Sample Data'!H90),'Test Sample Data'!H90&lt;$B91, 'Test Sample Data'!H90&gt;0),'Test Sample Data'!H90,$B91),""))</f>
        <v/>
      </c>
      <c r="W91" s="29" t="str">
        <f>IF('Test Sample Data'!I90="","",IF(SUM('Test Sample Data'!I$2:I$97)&gt;10,IF(AND(ISNUMBER('Test Sample Data'!I90),'Test Sample Data'!I90&lt;$B91, 'Test Sample Data'!I90&gt;0),'Test Sample Data'!I90,$B91),""))</f>
        <v/>
      </c>
      <c r="X91" s="29" t="str">
        <f>IF('Test Sample Data'!J90="","",IF(SUM('Test Sample Data'!J$2:J$97)&gt;10,IF(AND(ISNUMBER('Test Sample Data'!J90),'Test Sample Data'!J90&lt;$B91, 'Test Sample Data'!J90&gt;0),'Test Sample Data'!J90,$B91),""))</f>
        <v/>
      </c>
      <c r="Y91" s="29" t="str">
        <f>IF('Test Sample Data'!K90="","",IF(SUM('Test Sample Data'!K$2:K$97)&gt;10,IF(AND(ISNUMBER('Test Sample Data'!K90),'Test Sample Data'!K90&lt;$B91, 'Test Sample Data'!K90&gt;0),'Test Sample Data'!K90,$B91),""))</f>
        <v/>
      </c>
      <c r="Z91" s="29" t="str">
        <f>IF('Test Sample Data'!L90="","",IF(SUM('Test Sample Data'!L$2:L$97)&gt;10,IF(AND(ISNUMBER('Test Sample Data'!L90),'Test Sample Data'!L90&lt;$B91, 'Test Sample Data'!L90&gt;0),'Test Sample Data'!L90,$B91),""))</f>
        <v/>
      </c>
      <c r="AA91" s="29" t="str">
        <f>IF('Test Sample Data'!M90="","",IF(SUM('Test Sample Data'!M$2:M$97)&gt;10,IF(AND(ISNUMBER('Test Sample Data'!M90),'Test Sample Data'!M90&lt;$B91, 'Test Sample Data'!M90&gt;0),'Test Sample Data'!M90,$B91),""))</f>
        <v/>
      </c>
      <c r="AB91" s="29" t="str">
        <f>IF('Test Sample Data'!N90="","",IF(SUM('Test Sample Data'!N$2:N$97)&gt;10,IF(AND(ISNUMBER('Test Sample Data'!N90),'Test Sample Data'!N90&lt;$B91, 'Test Sample Data'!N90&gt;0),'Test Sample Data'!N90,$B91),""))</f>
        <v/>
      </c>
      <c r="AC91" s="29" t="str">
        <f>IF('Test Sample Data'!O90="","",IF(SUM('Test Sample Data'!O$2:O$97)&gt;10,IF(AND(ISNUMBER('Test Sample Data'!O90),'Test Sample Data'!O90&lt;$B91, 'Test Sample Data'!O90&gt;0),'Test Sample Data'!O90,$B91),""))</f>
        <v/>
      </c>
      <c r="AE91" s="4" t="s">
        <v>4796</v>
      </c>
      <c r="AF91" s="4">
        <f t="shared" si="67"/>
        <v>9</v>
      </c>
      <c r="AG91" s="4">
        <f t="shared" si="68"/>
        <v>9</v>
      </c>
      <c r="AH91" s="4" t="str">
        <f t="shared" si="69"/>
        <v/>
      </c>
      <c r="AI91" s="4" t="str">
        <f t="shared" si="70"/>
        <v/>
      </c>
      <c r="AJ91" s="4" t="str">
        <f t="shared" si="71"/>
        <v/>
      </c>
      <c r="AK91" s="4" t="str">
        <f t="shared" si="72"/>
        <v/>
      </c>
      <c r="AL91" s="4" t="str">
        <f t="shared" si="73"/>
        <v/>
      </c>
      <c r="AM91" s="4" t="str">
        <f t="shared" si="74"/>
        <v/>
      </c>
      <c r="AN91" s="4" t="str">
        <f t="shared" si="75"/>
        <v/>
      </c>
      <c r="AO91" s="4" t="str">
        <f t="shared" si="76"/>
        <v/>
      </c>
      <c r="AP91" s="4" t="str">
        <f t="shared" si="77"/>
        <v/>
      </c>
      <c r="AQ91" s="4" t="str">
        <f t="shared" si="78"/>
        <v/>
      </c>
      <c r="AR91" s="4">
        <f t="shared" si="79"/>
        <v>0</v>
      </c>
      <c r="AS91" s="4">
        <f t="shared" si="80"/>
        <v>9</v>
      </c>
      <c r="AU91" s="4" t="s">
        <v>4796</v>
      </c>
      <c r="AV91" s="4">
        <f t="shared" si="81"/>
        <v>8.14</v>
      </c>
      <c r="AW91" s="4">
        <f t="shared" si="82"/>
        <v>9</v>
      </c>
      <c r="AX91" s="4" t="str">
        <f t="shared" si="83"/>
        <v/>
      </c>
      <c r="AY91" s="4" t="str">
        <f t="shared" si="84"/>
        <v/>
      </c>
      <c r="AZ91" s="4" t="str">
        <f t="shared" si="85"/>
        <v/>
      </c>
      <c r="BA91" s="4" t="str">
        <f t="shared" si="86"/>
        <v/>
      </c>
      <c r="BB91" s="4" t="str">
        <f t="shared" si="87"/>
        <v/>
      </c>
      <c r="BC91" s="4" t="str">
        <f t="shared" si="88"/>
        <v/>
      </c>
      <c r="BD91" s="4" t="str">
        <f t="shared" si="89"/>
        <v/>
      </c>
      <c r="BE91" s="4" t="str">
        <f t="shared" si="90"/>
        <v/>
      </c>
      <c r="BF91" s="4" t="str">
        <f t="shared" si="91"/>
        <v/>
      </c>
      <c r="BG91" s="4" t="str">
        <f t="shared" si="92"/>
        <v/>
      </c>
      <c r="BI91" s="4" t="s">
        <v>4796</v>
      </c>
      <c r="BJ91" s="4">
        <f t="shared" si="93"/>
        <v>8.14</v>
      </c>
      <c r="BK91" s="4">
        <f t="shared" si="94"/>
        <v>9</v>
      </c>
      <c r="BL91" s="4" t="str">
        <f t="shared" si="95"/>
        <v/>
      </c>
      <c r="BM91" s="4" t="str">
        <f t="shared" si="96"/>
        <v/>
      </c>
      <c r="BN91" s="4" t="str">
        <f t="shared" si="97"/>
        <v/>
      </c>
      <c r="BO91" s="4" t="str">
        <f t="shared" si="98"/>
        <v/>
      </c>
      <c r="BP91" s="4" t="str">
        <f t="shared" si="99"/>
        <v/>
      </c>
      <c r="BQ91" s="4" t="str">
        <f t="shared" si="100"/>
        <v/>
      </c>
      <c r="BR91" s="4" t="str">
        <f t="shared" si="101"/>
        <v/>
      </c>
      <c r="BS91" s="4" t="str">
        <f t="shared" si="102"/>
        <v/>
      </c>
      <c r="BT91" s="4" t="str">
        <f t="shared" si="103"/>
        <v/>
      </c>
      <c r="BU91" s="4" t="str">
        <f t="shared" si="104"/>
        <v/>
      </c>
      <c r="BV91" s="4">
        <f t="shared" si="105"/>
        <v>1.82</v>
      </c>
      <c r="BW91" s="4">
        <f t="shared" si="106"/>
        <v>8.57</v>
      </c>
      <c r="BY91" s="4" t="s">
        <v>4796</v>
      </c>
      <c r="BZ91" s="4">
        <f t="shared" si="107"/>
        <v>-0.42999999999999972</v>
      </c>
      <c r="CA91" s="4">
        <f t="shared" si="108"/>
        <v>0.42999999999999972</v>
      </c>
      <c r="CB91" s="4" t="str">
        <f t="shared" si="109"/>
        <v/>
      </c>
      <c r="CC91" s="4" t="str">
        <f t="shared" si="110"/>
        <v/>
      </c>
      <c r="CD91" s="4" t="str">
        <f t="shared" si="111"/>
        <v/>
      </c>
      <c r="CE91" s="4" t="str">
        <f t="shared" si="112"/>
        <v/>
      </c>
      <c r="CF91" s="4" t="str">
        <f t="shared" si="113"/>
        <v/>
      </c>
      <c r="CG91" s="4" t="str">
        <f t="shared" si="114"/>
        <v/>
      </c>
      <c r="CH91" s="4" t="str">
        <f t="shared" si="115"/>
        <v/>
      </c>
      <c r="CI91" s="4" t="str">
        <f t="shared" si="116"/>
        <v/>
      </c>
      <c r="CJ91" s="4" t="str">
        <f t="shared" si="117"/>
        <v/>
      </c>
      <c r="CK91" s="4" t="str">
        <f t="shared" si="118"/>
        <v/>
      </c>
      <c r="CM91" s="4" t="s">
        <v>4796</v>
      </c>
      <c r="CN91" s="4" t="str">
        <f>IF(ISNUMBER(BZ91), IF($BV91&gt;VLOOKUP('Gene Table'!$G$2,'Array Content'!$A$2:$B$3,2,FALSE),IF(BZ91&lt;-$BV91,"mutant","WT"),IF(BZ91&lt;-VLOOKUP('Gene Table'!$G$2,'Array Content'!$A$2:$B$3,2,FALSE),"Mutant","WT")),"")</f>
        <v>WT</v>
      </c>
      <c r="CO91" s="4" t="str">
        <f>IF(ISNUMBER(CA91), IF($BV91&gt;VLOOKUP('Gene Table'!$G$2,'Array Content'!$A$2:$B$3,2,FALSE),IF(CA91&lt;-$BV91,"mutant","WT"),IF(CA91&lt;-VLOOKUP('Gene Table'!$G$2,'Array Content'!$A$2:$B$3,2,FALSE),"Mutant","WT")),"")</f>
        <v>WT</v>
      </c>
      <c r="CP91" s="4" t="str">
        <f>IF(ISNUMBER(CB91), IF($BV91&gt;VLOOKUP('Gene Table'!$G$2,'Array Content'!$A$2:$B$3,2,FALSE),IF(CB91&lt;-$BV91,"mutant","WT"),IF(CB91&lt;-VLOOKUP('Gene Table'!$G$2,'Array Content'!$A$2:$B$3,2,FALSE),"Mutant","WT")),"")</f>
        <v/>
      </c>
      <c r="CQ91" s="4" t="str">
        <f>IF(ISNUMBER(CC91), IF($BV91&gt;VLOOKUP('Gene Table'!$G$2,'Array Content'!$A$2:$B$3,2,FALSE),IF(CC91&lt;-$BV91,"mutant","WT"),IF(CC91&lt;-VLOOKUP('Gene Table'!$G$2,'Array Content'!$A$2:$B$3,2,FALSE),"Mutant","WT")),"")</f>
        <v/>
      </c>
      <c r="CR91" s="4" t="str">
        <f>IF(ISNUMBER(CD91), IF($BV91&gt;VLOOKUP('Gene Table'!$G$2,'Array Content'!$A$2:$B$3,2,FALSE),IF(CD91&lt;-$BV91,"mutant","WT"),IF(CD91&lt;-VLOOKUP('Gene Table'!$G$2,'Array Content'!$A$2:$B$3,2,FALSE),"Mutant","WT")),"")</f>
        <v/>
      </c>
      <c r="CS91" s="4" t="str">
        <f>IF(ISNUMBER(CE91), IF($BV91&gt;VLOOKUP('Gene Table'!$G$2,'Array Content'!$A$2:$B$3,2,FALSE),IF(CE91&lt;-$BV91,"mutant","WT"),IF(CE91&lt;-VLOOKUP('Gene Table'!$G$2,'Array Content'!$A$2:$B$3,2,FALSE),"Mutant","WT")),"")</f>
        <v/>
      </c>
      <c r="CT91" s="4" t="str">
        <f>IF(ISNUMBER(CF91), IF($BV91&gt;VLOOKUP('Gene Table'!$G$2,'Array Content'!$A$2:$B$3,2,FALSE),IF(CF91&lt;-$BV91,"mutant","WT"),IF(CF91&lt;-VLOOKUP('Gene Table'!$G$2,'Array Content'!$A$2:$B$3,2,FALSE),"Mutant","WT")),"")</f>
        <v/>
      </c>
      <c r="CU91" s="4" t="str">
        <f>IF(ISNUMBER(CG91), IF($BV91&gt;VLOOKUP('Gene Table'!$G$2,'Array Content'!$A$2:$B$3,2,FALSE),IF(CG91&lt;-$BV91,"mutant","WT"),IF(CG91&lt;-VLOOKUP('Gene Table'!$G$2,'Array Content'!$A$2:$B$3,2,FALSE),"Mutant","WT")),"")</f>
        <v/>
      </c>
      <c r="CV91" s="4" t="str">
        <f>IF(ISNUMBER(CH91), IF($BV91&gt;VLOOKUP('Gene Table'!$G$2,'Array Content'!$A$2:$B$3,2,FALSE),IF(CH91&lt;-$BV91,"mutant","WT"),IF(CH91&lt;-VLOOKUP('Gene Table'!$G$2,'Array Content'!$A$2:$B$3,2,FALSE),"Mutant","WT")),"")</f>
        <v/>
      </c>
      <c r="CW91" s="4" t="str">
        <f>IF(ISNUMBER(CI91), IF($BV91&gt;VLOOKUP('Gene Table'!$G$2,'Array Content'!$A$2:$B$3,2,FALSE),IF(CI91&lt;-$BV91,"mutant","WT"),IF(CI91&lt;-VLOOKUP('Gene Table'!$G$2,'Array Content'!$A$2:$B$3,2,FALSE),"Mutant","WT")),"")</f>
        <v/>
      </c>
      <c r="CX91" s="4" t="str">
        <f>IF(ISNUMBER(CJ91), IF($BV91&gt;VLOOKUP('Gene Table'!$G$2,'Array Content'!$A$2:$B$3,2,FALSE),IF(CJ91&lt;-$BV91,"mutant","WT"),IF(CJ91&lt;-VLOOKUP('Gene Table'!$G$2,'Array Content'!$A$2:$B$3,2,FALSE),"Mutant","WT")),"")</f>
        <v/>
      </c>
      <c r="CY91" s="4" t="str">
        <f>IF(ISNUMBER(CK91), IF($BV91&gt;VLOOKUP('Gene Table'!$G$2,'Array Content'!$A$2:$B$3,2,FALSE),IF(CK91&lt;-$BV91,"mutant","WT"),IF(CK91&lt;-VLOOKUP('Gene Table'!$G$2,'Array Content'!$A$2:$B$3,2,FALSE),"Mutant","WT")),"")</f>
        <v/>
      </c>
      <c r="DA91" s="4" t="s">
        <v>4796</v>
      </c>
      <c r="DB91" s="4">
        <f t="shared" si="119"/>
        <v>-0.85999999999999943</v>
      </c>
      <c r="DC91" s="4">
        <f t="shared" si="120"/>
        <v>0</v>
      </c>
      <c r="DD91" s="4" t="str">
        <f t="shared" si="121"/>
        <v/>
      </c>
      <c r="DE91" s="4" t="str">
        <f t="shared" si="122"/>
        <v/>
      </c>
      <c r="DF91" s="4" t="str">
        <f t="shared" si="123"/>
        <v/>
      </c>
      <c r="DG91" s="4" t="str">
        <f t="shared" si="124"/>
        <v/>
      </c>
      <c r="DH91" s="4" t="str">
        <f t="shared" si="125"/>
        <v/>
      </c>
      <c r="DI91" s="4" t="str">
        <f t="shared" si="126"/>
        <v/>
      </c>
      <c r="DJ91" s="4" t="str">
        <f t="shared" si="127"/>
        <v/>
      </c>
      <c r="DK91" s="4" t="str">
        <f t="shared" si="128"/>
        <v/>
      </c>
      <c r="DL91" s="4" t="str">
        <f t="shared" si="129"/>
        <v/>
      </c>
      <c r="DM91" s="4" t="str">
        <f t="shared" si="130"/>
        <v/>
      </c>
      <c r="DO91" s="4" t="s">
        <v>4796</v>
      </c>
      <c r="DP91" s="4" t="str">
        <f>IF(ISNUMBER(DB91), IF($AR91&gt;VLOOKUP('Gene Table'!$G$2,'Array Content'!$A$2:$B$3,2,FALSE),IF(DB91&lt;-$AR91,"mutant","WT"),IF(DB91&lt;-VLOOKUP('Gene Table'!$G$2,'Array Content'!$A$2:$B$3,2,FALSE),"Mutant","WT")),"")</f>
        <v>WT</v>
      </c>
      <c r="DQ91" s="4" t="str">
        <f>IF(ISNUMBER(DC91), IF($AR91&gt;VLOOKUP('Gene Table'!$G$2,'Array Content'!$A$2:$B$3,2,FALSE),IF(DC91&lt;-$AR91,"mutant","WT"),IF(DC91&lt;-VLOOKUP('Gene Table'!$G$2,'Array Content'!$A$2:$B$3,2,FALSE),"Mutant","WT")),"")</f>
        <v>WT</v>
      </c>
      <c r="DR91" s="4" t="str">
        <f>IF(ISNUMBER(DD91), IF($AR91&gt;VLOOKUP('Gene Table'!$G$2,'Array Content'!$A$2:$B$3,2,FALSE),IF(DD91&lt;-$AR91,"mutant","WT"),IF(DD91&lt;-VLOOKUP('Gene Table'!$G$2,'Array Content'!$A$2:$B$3,2,FALSE),"Mutant","WT")),"")</f>
        <v/>
      </c>
      <c r="DS91" s="4" t="str">
        <f>IF(ISNUMBER(DE91), IF($AR91&gt;VLOOKUP('Gene Table'!$G$2,'Array Content'!$A$2:$B$3,2,FALSE),IF(DE91&lt;-$AR91,"mutant","WT"),IF(DE91&lt;-VLOOKUP('Gene Table'!$G$2,'Array Content'!$A$2:$B$3,2,FALSE),"Mutant","WT")),"")</f>
        <v/>
      </c>
      <c r="DT91" s="4" t="str">
        <f>IF(ISNUMBER(DF91), IF($AR91&gt;VLOOKUP('Gene Table'!$G$2,'Array Content'!$A$2:$B$3,2,FALSE),IF(DF91&lt;-$AR91,"mutant","WT"),IF(DF91&lt;-VLOOKUP('Gene Table'!$G$2,'Array Content'!$A$2:$B$3,2,FALSE),"Mutant","WT")),"")</f>
        <v/>
      </c>
      <c r="DU91" s="4" t="str">
        <f>IF(ISNUMBER(DG91), IF($AR91&gt;VLOOKUP('Gene Table'!$G$2,'Array Content'!$A$2:$B$3,2,FALSE),IF(DG91&lt;-$AR91,"mutant","WT"),IF(DG91&lt;-VLOOKUP('Gene Table'!$G$2,'Array Content'!$A$2:$B$3,2,FALSE),"Mutant","WT")),"")</f>
        <v/>
      </c>
      <c r="DV91" s="4" t="str">
        <f>IF(ISNUMBER(DH91), IF($AR91&gt;VLOOKUP('Gene Table'!$G$2,'Array Content'!$A$2:$B$3,2,FALSE),IF(DH91&lt;-$AR91,"mutant","WT"),IF(DH91&lt;-VLOOKUP('Gene Table'!$G$2,'Array Content'!$A$2:$B$3,2,FALSE),"Mutant","WT")),"")</f>
        <v/>
      </c>
      <c r="DW91" s="4" t="str">
        <f>IF(ISNUMBER(DI91), IF($AR91&gt;VLOOKUP('Gene Table'!$G$2,'Array Content'!$A$2:$B$3,2,FALSE),IF(DI91&lt;-$AR91,"mutant","WT"),IF(DI91&lt;-VLOOKUP('Gene Table'!$G$2,'Array Content'!$A$2:$B$3,2,FALSE),"Mutant","WT")),"")</f>
        <v/>
      </c>
      <c r="DX91" s="4" t="str">
        <f>IF(ISNUMBER(DJ91), IF($AR91&gt;VLOOKUP('Gene Table'!$G$2,'Array Content'!$A$2:$B$3,2,FALSE),IF(DJ91&lt;-$AR91,"mutant","WT"),IF(DJ91&lt;-VLOOKUP('Gene Table'!$G$2,'Array Content'!$A$2:$B$3,2,FALSE),"Mutant","WT")),"")</f>
        <v/>
      </c>
      <c r="DY91" s="4" t="str">
        <f>IF(ISNUMBER(DK91), IF($AR91&gt;VLOOKUP('Gene Table'!$G$2,'Array Content'!$A$2:$B$3,2,FALSE),IF(DK91&lt;-$AR91,"mutant","WT"),IF(DK91&lt;-VLOOKUP('Gene Table'!$G$2,'Array Content'!$A$2:$B$3,2,FALSE),"Mutant","WT")),"")</f>
        <v/>
      </c>
      <c r="DZ91" s="4" t="str">
        <f>IF(ISNUMBER(DL91), IF($AR91&gt;VLOOKUP('Gene Table'!$G$2,'Array Content'!$A$2:$B$3,2,FALSE),IF(DL91&lt;-$AR91,"mutant","WT"),IF(DL91&lt;-VLOOKUP('Gene Table'!$G$2,'Array Content'!$A$2:$B$3,2,FALSE),"Mutant","WT")),"")</f>
        <v/>
      </c>
      <c r="EA91" s="4" t="str">
        <f>IF(ISNUMBER(DM91), IF($AR91&gt;VLOOKUP('Gene Table'!$G$2,'Array Content'!$A$2:$B$3,2,FALSE),IF(DM91&lt;-$AR91,"mutant","WT"),IF(DM91&lt;-VLOOKUP('Gene Table'!$G$2,'Array Content'!$A$2:$B$3,2,FALSE),"Mutant","WT")),"")</f>
        <v/>
      </c>
      <c r="EC91" s="4" t="s">
        <v>4796</v>
      </c>
      <c r="ED91" s="4" t="str">
        <f>IF('Gene Table'!$D91="copy number",D91,"")</f>
        <v/>
      </c>
      <c r="EE91" s="4" t="str">
        <f>IF('Gene Table'!$D91="copy number",E91,"")</f>
        <v/>
      </c>
      <c r="EF91" s="4" t="str">
        <f>IF('Gene Table'!$D91="copy number",F91,"")</f>
        <v/>
      </c>
      <c r="EG91" s="4" t="str">
        <f>IF('Gene Table'!$D91="copy number",G91,"")</f>
        <v/>
      </c>
      <c r="EH91" s="4" t="str">
        <f>IF('Gene Table'!$D91="copy number",H91,"")</f>
        <v/>
      </c>
      <c r="EI91" s="4" t="str">
        <f>IF('Gene Table'!$D91="copy number",I91,"")</f>
        <v/>
      </c>
      <c r="EJ91" s="4" t="str">
        <f>IF('Gene Table'!$D91="copy number",J91,"")</f>
        <v/>
      </c>
      <c r="EK91" s="4" t="str">
        <f>IF('Gene Table'!$D91="copy number",K91,"")</f>
        <v/>
      </c>
      <c r="EL91" s="4" t="str">
        <f>IF('Gene Table'!$D91="copy number",L91,"")</f>
        <v/>
      </c>
      <c r="EM91" s="4" t="str">
        <f>IF('Gene Table'!$D91="copy number",M91,"")</f>
        <v/>
      </c>
      <c r="EN91" s="4" t="str">
        <f>IF('Gene Table'!$D91="copy number",N91,"")</f>
        <v/>
      </c>
      <c r="EO91" s="4" t="str">
        <f>IF('Gene Table'!$D91="copy number",O91,"")</f>
        <v/>
      </c>
      <c r="EQ91" s="4" t="s">
        <v>4796</v>
      </c>
      <c r="ER91" s="4" t="str">
        <f>IF('Gene Table'!$D91="copy number",R91,"")</f>
        <v/>
      </c>
      <c r="ES91" s="4" t="str">
        <f>IF('Gene Table'!$D91="copy number",S91,"")</f>
        <v/>
      </c>
      <c r="ET91" s="4" t="str">
        <f>IF('Gene Table'!$D91="copy number",T91,"")</f>
        <v/>
      </c>
      <c r="EU91" s="4" t="str">
        <f>IF('Gene Table'!$D91="copy number",U91,"")</f>
        <v/>
      </c>
      <c r="EV91" s="4" t="str">
        <f>IF('Gene Table'!$D91="copy number",V91,"")</f>
        <v/>
      </c>
      <c r="EW91" s="4" t="str">
        <f>IF('Gene Table'!$D91="copy number",W91,"")</f>
        <v/>
      </c>
      <c r="EX91" s="4" t="str">
        <f>IF('Gene Table'!$D91="copy number",X91,"")</f>
        <v/>
      </c>
      <c r="EY91" s="4" t="str">
        <f>IF('Gene Table'!$D91="copy number",Y91,"")</f>
        <v/>
      </c>
      <c r="EZ91" s="4" t="str">
        <f>IF('Gene Table'!$D91="copy number",Z91,"")</f>
        <v/>
      </c>
      <c r="FA91" s="4" t="str">
        <f>IF('Gene Table'!$D91="copy number",AA91,"")</f>
        <v/>
      </c>
      <c r="FB91" s="4" t="str">
        <f>IF('Gene Table'!$D91="copy number",AB91,"")</f>
        <v/>
      </c>
      <c r="FC91" s="4" t="str">
        <f>IF('Gene Table'!$D91="copy number",AC91,"")</f>
        <v/>
      </c>
      <c r="FE91" s="4" t="s">
        <v>4796</v>
      </c>
      <c r="FF91" s="4" t="str">
        <f>IF('Gene Table'!$C91="SMPC",D91,"")</f>
        <v/>
      </c>
      <c r="FG91" s="4" t="str">
        <f>IF('Gene Table'!$C91="SMPC",E91,"")</f>
        <v/>
      </c>
      <c r="FH91" s="4" t="str">
        <f>IF('Gene Table'!$C91="SMPC",F91,"")</f>
        <v/>
      </c>
      <c r="FI91" s="4" t="str">
        <f>IF('Gene Table'!$C91="SMPC",G91,"")</f>
        <v/>
      </c>
      <c r="FJ91" s="4" t="str">
        <f>IF('Gene Table'!$C91="SMPC",H91,"")</f>
        <v/>
      </c>
      <c r="FK91" s="4" t="str">
        <f>IF('Gene Table'!$C91="SMPC",I91,"")</f>
        <v/>
      </c>
      <c r="FL91" s="4" t="str">
        <f>IF('Gene Table'!$C91="SMPC",J91,"")</f>
        <v/>
      </c>
      <c r="FM91" s="4" t="str">
        <f>IF('Gene Table'!$C91="SMPC",K91,"")</f>
        <v/>
      </c>
      <c r="FN91" s="4" t="str">
        <f>IF('Gene Table'!$C91="SMPC",L91,"")</f>
        <v/>
      </c>
      <c r="FO91" s="4" t="str">
        <f>IF('Gene Table'!$C91="SMPC",M91,"")</f>
        <v/>
      </c>
      <c r="FP91" s="4" t="str">
        <f>IF('Gene Table'!$C91="SMPC",N91,"")</f>
        <v/>
      </c>
      <c r="FQ91" s="4" t="str">
        <f>IF('Gene Table'!$C91="SMPC",O91,"")</f>
        <v/>
      </c>
      <c r="FS91" s="4" t="s">
        <v>4796</v>
      </c>
      <c r="FT91" s="4" t="str">
        <f>IF('Gene Table'!$C91="SMPC",R91,"")</f>
        <v/>
      </c>
      <c r="FU91" s="4" t="str">
        <f>IF('Gene Table'!$C91="SMPC",S91,"")</f>
        <v/>
      </c>
      <c r="FV91" s="4" t="str">
        <f>IF('Gene Table'!$C91="SMPC",T91,"")</f>
        <v/>
      </c>
      <c r="FW91" s="4" t="str">
        <f>IF('Gene Table'!$C91="SMPC",U91,"")</f>
        <v/>
      </c>
      <c r="FX91" s="4" t="str">
        <f>IF('Gene Table'!$C91="SMPC",V91,"")</f>
        <v/>
      </c>
      <c r="FY91" s="4" t="str">
        <f>IF('Gene Table'!$C91="SMPC",W91,"")</f>
        <v/>
      </c>
      <c r="FZ91" s="4" t="str">
        <f>IF('Gene Table'!$C91="SMPC",X91,"")</f>
        <v/>
      </c>
      <c r="GA91" s="4" t="str">
        <f>IF('Gene Table'!$C91="SMPC",Y91,"")</f>
        <v/>
      </c>
      <c r="GB91" s="4" t="str">
        <f>IF('Gene Table'!$C91="SMPC",Z91,"")</f>
        <v/>
      </c>
      <c r="GC91" s="4" t="str">
        <f>IF('Gene Table'!$C91="SMPC",AA91,"")</f>
        <v/>
      </c>
      <c r="GD91" s="4" t="str">
        <f>IF('Gene Table'!$C91="SMPC",AB91,"")</f>
        <v/>
      </c>
      <c r="GE91" s="4" t="str">
        <f>IF('Gene Table'!$C91="SMPC",AC91,"")</f>
        <v/>
      </c>
    </row>
    <row r="92" spans="1:187" ht="15" customHeight="1" x14ac:dyDescent="0.25">
      <c r="A92" s="4" t="str">
        <f>'Gene Table'!C92&amp;":"&amp;'Gene Table'!D92</f>
        <v>CDKN2A:c.322G&gt;A</v>
      </c>
      <c r="B92" s="4">
        <f>IF('Gene Table'!$G$5="NO",IF(ISNUMBER(MATCH('Gene Table'!E92,'Array Content'!$M$2:$M$941,0)),VLOOKUP('Gene Table'!E92,'Array Content'!$M$2:$O$941,2,FALSE),35),IF('Gene Table'!$G$5="YES",IF(ISNUMBER(MATCH('Gene Table'!E92,'Array Content'!$M$2:$M$941,0)),VLOOKUP('Gene Table'!E92,'Array Content'!$M$2:$O$941,3,FALSE),35),"OOPS"))</f>
        <v>37</v>
      </c>
      <c r="C92" s="4" t="s">
        <v>4797</v>
      </c>
      <c r="D92" s="29">
        <f>IF('Control Sample Data'!D91="","",IF(SUM('Control Sample Data'!D$2:D$97)&gt;10,IF(AND(ISNUMBER('Control Sample Data'!D91),'Control Sample Data'!D91&lt;$B92, 'Control Sample Data'!D91&gt;0),'Control Sample Data'!D91,$B92),""))</f>
        <v>35</v>
      </c>
      <c r="E92" s="29">
        <f>IF('Control Sample Data'!E91="","",IF(SUM('Control Sample Data'!E$2:E$97)&gt;10,IF(AND(ISNUMBER('Control Sample Data'!E91),'Control Sample Data'!E91&lt;$B92, 'Control Sample Data'!E91&gt;0),'Control Sample Data'!E91,$B92),""))</f>
        <v>35</v>
      </c>
      <c r="F92" s="29" t="str">
        <f>IF('Control Sample Data'!F91="","",IF(SUM('Control Sample Data'!F$2:F$97)&gt;10,IF(AND(ISNUMBER('Control Sample Data'!F91),'Control Sample Data'!F91&lt;$B92, 'Control Sample Data'!F91&gt;0),'Control Sample Data'!F91,$B92),""))</f>
        <v/>
      </c>
      <c r="G92" s="29" t="str">
        <f>IF('Control Sample Data'!G91="","",IF(SUM('Control Sample Data'!G$2:G$97)&gt;10,IF(AND(ISNUMBER('Control Sample Data'!G91),'Control Sample Data'!G91&lt;$B92, 'Control Sample Data'!G91&gt;0),'Control Sample Data'!G91,$B92),""))</f>
        <v/>
      </c>
      <c r="H92" s="29" t="str">
        <f>IF('Control Sample Data'!H91="","",IF(SUM('Control Sample Data'!H$2:H$97)&gt;10,IF(AND(ISNUMBER('Control Sample Data'!H91),'Control Sample Data'!H91&lt;$B92, 'Control Sample Data'!H91&gt;0),'Control Sample Data'!H91,$B92),""))</f>
        <v/>
      </c>
      <c r="I92" s="29" t="str">
        <f>IF('Control Sample Data'!I91="","",IF(SUM('Control Sample Data'!I$2:I$97)&gt;10,IF(AND(ISNUMBER('Control Sample Data'!I91),'Control Sample Data'!I91&lt;$B92, 'Control Sample Data'!I91&gt;0),'Control Sample Data'!I91,$B92),""))</f>
        <v/>
      </c>
      <c r="J92" s="29" t="str">
        <f>IF('Control Sample Data'!J91="","",IF(SUM('Control Sample Data'!J$2:J$97)&gt;10,IF(AND(ISNUMBER('Control Sample Data'!J91),'Control Sample Data'!J91&lt;$B92, 'Control Sample Data'!J91&gt;0),'Control Sample Data'!J91,$B92),""))</f>
        <v/>
      </c>
      <c r="K92" s="29" t="str">
        <f>IF('Control Sample Data'!K91="","",IF(SUM('Control Sample Data'!K$2:K$97)&gt;10,IF(AND(ISNUMBER('Control Sample Data'!K91),'Control Sample Data'!K91&lt;$B92, 'Control Sample Data'!K91&gt;0),'Control Sample Data'!K91,$B92),""))</f>
        <v/>
      </c>
      <c r="L92" s="29" t="str">
        <f>IF('Control Sample Data'!L91="","",IF(SUM('Control Sample Data'!L$2:L$97)&gt;10,IF(AND(ISNUMBER('Control Sample Data'!L91),'Control Sample Data'!L91&lt;$B92, 'Control Sample Data'!L91&gt;0),'Control Sample Data'!L91,$B92),""))</f>
        <v/>
      </c>
      <c r="M92" s="29" t="str">
        <f>IF('Control Sample Data'!M91="","",IF(SUM('Control Sample Data'!M$2:M$97)&gt;10,IF(AND(ISNUMBER('Control Sample Data'!M91),'Control Sample Data'!M91&lt;$B92, 'Control Sample Data'!M91&gt;0),'Control Sample Data'!M91,$B92),""))</f>
        <v/>
      </c>
      <c r="N92" s="29" t="str">
        <f>IF('Control Sample Data'!N91="","",IF(SUM('Control Sample Data'!N$2:N$97)&gt;10,IF(AND(ISNUMBER('Control Sample Data'!N91),'Control Sample Data'!N91&lt;$B92, 'Control Sample Data'!N91&gt;0),'Control Sample Data'!N91,$B92),""))</f>
        <v/>
      </c>
      <c r="O92" s="29" t="str">
        <f>IF('Control Sample Data'!O91="","",IF(SUM('Control Sample Data'!O$2:O$97)&gt;10,IF(AND(ISNUMBER('Control Sample Data'!O91),'Control Sample Data'!O91&lt;$B92, 'Control Sample Data'!O91&gt;0),'Control Sample Data'!O91,$B92),""))</f>
        <v/>
      </c>
      <c r="Q92" s="4" t="s">
        <v>4797</v>
      </c>
      <c r="R92" s="29">
        <f>IF('Test Sample Data'!D91="","",IF(SUM('Test Sample Data'!D$2:D$97)&gt;10,IF(AND(ISNUMBER('Test Sample Data'!D91),'Test Sample Data'!D91&lt;$B92, 'Test Sample Data'!D91&gt;0),'Test Sample Data'!D91,$B92),""))</f>
        <v>35</v>
      </c>
      <c r="S92" s="29">
        <f>IF('Test Sample Data'!E91="","",IF(SUM('Test Sample Data'!E$2:E$97)&gt;10,IF(AND(ISNUMBER('Test Sample Data'!E91),'Test Sample Data'!E91&lt;$B92, 'Test Sample Data'!E91&gt;0),'Test Sample Data'!E91,$B92),""))</f>
        <v>35</v>
      </c>
      <c r="T92" s="29" t="str">
        <f>IF('Test Sample Data'!F91="","",IF(SUM('Test Sample Data'!F$2:F$97)&gt;10,IF(AND(ISNUMBER('Test Sample Data'!F91),'Test Sample Data'!F91&lt;$B92, 'Test Sample Data'!F91&gt;0),'Test Sample Data'!F91,$B92),""))</f>
        <v/>
      </c>
      <c r="U92" s="29" t="str">
        <f>IF('Test Sample Data'!G91="","",IF(SUM('Test Sample Data'!G$2:G$97)&gt;10,IF(AND(ISNUMBER('Test Sample Data'!G91),'Test Sample Data'!G91&lt;$B92, 'Test Sample Data'!G91&gt;0),'Test Sample Data'!G91,$B92),""))</f>
        <v/>
      </c>
      <c r="V92" s="29" t="str">
        <f>IF('Test Sample Data'!H91="","",IF(SUM('Test Sample Data'!H$2:H$97)&gt;10,IF(AND(ISNUMBER('Test Sample Data'!H91),'Test Sample Data'!H91&lt;$B92, 'Test Sample Data'!H91&gt;0),'Test Sample Data'!H91,$B92),""))</f>
        <v/>
      </c>
      <c r="W92" s="29" t="str">
        <f>IF('Test Sample Data'!I91="","",IF(SUM('Test Sample Data'!I$2:I$97)&gt;10,IF(AND(ISNUMBER('Test Sample Data'!I91),'Test Sample Data'!I91&lt;$B92, 'Test Sample Data'!I91&gt;0),'Test Sample Data'!I91,$B92),""))</f>
        <v/>
      </c>
      <c r="X92" s="29" t="str">
        <f>IF('Test Sample Data'!J91="","",IF(SUM('Test Sample Data'!J$2:J$97)&gt;10,IF(AND(ISNUMBER('Test Sample Data'!J91),'Test Sample Data'!J91&lt;$B92, 'Test Sample Data'!J91&gt;0),'Test Sample Data'!J91,$B92),""))</f>
        <v/>
      </c>
      <c r="Y92" s="29" t="str">
        <f>IF('Test Sample Data'!K91="","",IF(SUM('Test Sample Data'!K$2:K$97)&gt;10,IF(AND(ISNUMBER('Test Sample Data'!K91),'Test Sample Data'!K91&lt;$B92, 'Test Sample Data'!K91&gt;0),'Test Sample Data'!K91,$B92),""))</f>
        <v/>
      </c>
      <c r="Z92" s="29" t="str">
        <f>IF('Test Sample Data'!L91="","",IF(SUM('Test Sample Data'!L$2:L$97)&gt;10,IF(AND(ISNUMBER('Test Sample Data'!L91),'Test Sample Data'!L91&lt;$B92, 'Test Sample Data'!L91&gt;0),'Test Sample Data'!L91,$B92),""))</f>
        <v/>
      </c>
      <c r="AA92" s="29" t="str">
        <f>IF('Test Sample Data'!M91="","",IF(SUM('Test Sample Data'!M$2:M$97)&gt;10,IF(AND(ISNUMBER('Test Sample Data'!M91),'Test Sample Data'!M91&lt;$B92, 'Test Sample Data'!M91&gt;0),'Test Sample Data'!M91,$B92),""))</f>
        <v/>
      </c>
      <c r="AB92" s="29" t="str">
        <f>IF('Test Sample Data'!N91="","",IF(SUM('Test Sample Data'!N$2:N$97)&gt;10,IF(AND(ISNUMBER('Test Sample Data'!N91),'Test Sample Data'!N91&lt;$B92, 'Test Sample Data'!N91&gt;0),'Test Sample Data'!N91,$B92),""))</f>
        <v/>
      </c>
      <c r="AC92" s="29" t="str">
        <f>IF('Test Sample Data'!O91="","",IF(SUM('Test Sample Data'!O$2:O$97)&gt;10,IF(AND(ISNUMBER('Test Sample Data'!O91),'Test Sample Data'!O91&lt;$B92, 'Test Sample Data'!O91&gt;0),'Test Sample Data'!O91,$B92),""))</f>
        <v/>
      </c>
      <c r="AE92" s="4" t="s">
        <v>4797</v>
      </c>
      <c r="AF92" s="4">
        <f t="shared" si="67"/>
        <v>9</v>
      </c>
      <c r="AG92" s="4">
        <f t="shared" si="68"/>
        <v>9</v>
      </c>
      <c r="AH92" s="4" t="str">
        <f t="shared" si="69"/>
        <v/>
      </c>
      <c r="AI92" s="4" t="str">
        <f t="shared" si="70"/>
        <v/>
      </c>
      <c r="AJ92" s="4" t="str">
        <f t="shared" si="71"/>
        <v/>
      </c>
      <c r="AK92" s="4" t="str">
        <f t="shared" si="72"/>
        <v/>
      </c>
      <c r="AL92" s="4" t="str">
        <f t="shared" si="73"/>
        <v/>
      </c>
      <c r="AM92" s="4" t="str">
        <f t="shared" si="74"/>
        <v/>
      </c>
      <c r="AN92" s="4" t="str">
        <f t="shared" si="75"/>
        <v/>
      </c>
      <c r="AO92" s="4" t="str">
        <f t="shared" si="76"/>
        <v/>
      </c>
      <c r="AP92" s="4" t="str">
        <f t="shared" si="77"/>
        <v/>
      </c>
      <c r="AQ92" s="4" t="str">
        <f t="shared" si="78"/>
        <v/>
      </c>
      <c r="AR92" s="4">
        <f t="shared" si="79"/>
        <v>0</v>
      </c>
      <c r="AS92" s="4">
        <f t="shared" si="80"/>
        <v>9</v>
      </c>
      <c r="AU92" s="4" t="s">
        <v>4797</v>
      </c>
      <c r="AV92" s="4">
        <f t="shared" si="81"/>
        <v>8.14</v>
      </c>
      <c r="AW92" s="4">
        <f t="shared" si="82"/>
        <v>9</v>
      </c>
      <c r="AX92" s="4" t="str">
        <f t="shared" si="83"/>
        <v/>
      </c>
      <c r="AY92" s="4" t="str">
        <f t="shared" si="84"/>
        <v/>
      </c>
      <c r="AZ92" s="4" t="str">
        <f t="shared" si="85"/>
        <v/>
      </c>
      <c r="BA92" s="4" t="str">
        <f t="shared" si="86"/>
        <v/>
      </c>
      <c r="BB92" s="4" t="str">
        <f t="shared" si="87"/>
        <v/>
      </c>
      <c r="BC92" s="4" t="str">
        <f t="shared" si="88"/>
        <v/>
      </c>
      <c r="BD92" s="4" t="str">
        <f t="shared" si="89"/>
        <v/>
      </c>
      <c r="BE92" s="4" t="str">
        <f t="shared" si="90"/>
        <v/>
      </c>
      <c r="BF92" s="4" t="str">
        <f t="shared" si="91"/>
        <v/>
      </c>
      <c r="BG92" s="4" t="str">
        <f t="shared" si="92"/>
        <v/>
      </c>
      <c r="BI92" s="4" t="s">
        <v>4797</v>
      </c>
      <c r="BJ92" s="4">
        <f t="shared" si="93"/>
        <v>8.14</v>
      </c>
      <c r="BK92" s="4">
        <f t="shared" si="94"/>
        <v>9</v>
      </c>
      <c r="BL92" s="4" t="str">
        <f t="shared" si="95"/>
        <v/>
      </c>
      <c r="BM92" s="4" t="str">
        <f t="shared" si="96"/>
        <v/>
      </c>
      <c r="BN92" s="4" t="str">
        <f t="shared" si="97"/>
        <v/>
      </c>
      <c r="BO92" s="4" t="str">
        <f t="shared" si="98"/>
        <v/>
      </c>
      <c r="BP92" s="4" t="str">
        <f t="shared" si="99"/>
        <v/>
      </c>
      <c r="BQ92" s="4" t="str">
        <f t="shared" si="100"/>
        <v/>
      </c>
      <c r="BR92" s="4" t="str">
        <f t="shared" si="101"/>
        <v/>
      </c>
      <c r="BS92" s="4" t="str">
        <f t="shared" si="102"/>
        <v/>
      </c>
      <c r="BT92" s="4" t="str">
        <f t="shared" si="103"/>
        <v/>
      </c>
      <c r="BU92" s="4" t="str">
        <f t="shared" si="104"/>
        <v/>
      </c>
      <c r="BV92" s="4">
        <f t="shared" si="105"/>
        <v>1.82</v>
      </c>
      <c r="BW92" s="4">
        <f t="shared" si="106"/>
        <v>8.57</v>
      </c>
      <c r="BY92" s="4" t="s">
        <v>4797</v>
      </c>
      <c r="BZ92" s="4">
        <f t="shared" si="107"/>
        <v>-0.42999999999999972</v>
      </c>
      <c r="CA92" s="4">
        <f t="shared" si="108"/>
        <v>0.42999999999999972</v>
      </c>
      <c r="CB92" s="4" t="str">
        <f t="shared" si="109"/>
        <v/>
      </c>
      <c r="CC92" s="4" t="str">
        <f t="shared" si="110"/>
        <v/>
      </c>
      <c r="CD92" s="4" t="str">
        <f t="shared" si="111"/>
        <v/>
      </c>
      <c r="CE92" s="4" t="str">
        <f t="shared" si="112"/>
        <v/>
      </c>
      <c r="CF92" s="4" t="str">
        <f t="shared" si="113"/>
        <v/>
      </c>
      <c r="CG92" s="4" t="str">
        <f t="shared" si="114"/>
        <v/>
      </c>
      <c r="CH92" s="4" t="str">
        <f t="shared" si="115"/>
        <v/>
      </c>
      <c r="CI92" s="4" t="str">
        <f t="shared" si="116"/>
        <v/>
      </c>
      <c r="CJ92" s="4" t="str">
        <f t="shared" si="117"/>
        <v/>
      </c>
      <c r="CK92" s="4" t="str">
        <f t="shared" si="118"/>
        <v/>
      </c>
      <c r="CM92" s="4" t="s">
        <v>4797</v>
      </c>
      <c r="CN92" s="4" t="str">
        <f>IF(ISNUMBER(BZ92), IF($BV92&gt;VLOOKUP('Gene Table'!$G$2,'Array Content'!$A$2:$B$3,2,FALSE),IF(BZ92&lt;-$BV92,"mutant","WT"),IF(BZ92&lt;-VLOOKUP('Gene Table'!$G$2,'Array Content'!$A$2:$B$3,2,FALSE),"Mutant","WT")),"")</f>
        <v>WT</v>
      </c>
      <c r="CO92" s="4" t="str">
        <f>IF(ISNUMBER(CA92), IF($BV92&gt;VLOOKUP('Gene Table'!$G$2,'Array Content'!$A$2:$B$3,2,FALSE),IF(CA92&lt;-$BV92,"mutant","WT"),IF(CA92&lt;-VLOOKUP('Gene Table'!$G$2,'Array Content'!$A$2:$B$3,2,FALSE),"Mutant","WT")),"")</f>
        <v>WT</v>
      </c>
      <c r="CP92" s="4" t="str">
        <f>IF(ISNUMBER(CB92), IF($BV92&gt;VLOOKUP('Gene Table'!$G$2,'Array Content'!$A$2:$B$3,2,FALSE),IF(CB92&lt;-$BV92,"mutant","WT"),IF(CB92&lt;-VLOOKUP('Gene Table'!$G$2,'Array Content'!$A$2:$B$3,2,FALSE),"Mutant","WT")),"")</f>
        <v/>
      </c>
      <c r="CQ92" s="4" t="str">
        <f>IF(ISNUMBER(CC92), IF($BV92&gt;VLOOKUP('Gene Table'!$G$2,'Array Content'!$A$2:$B$3,2,FALSE),IF(CC92&lt;-$BV92,"mutant","WT"),IF(CC92&lt;-VLOOKUP('Gene Table'!$G$2,'Array Content'!$A$2:$B$3,2,FALSE),"Mutant","WT")),"")</f>
        <v/>
      </c>
      <c r="CR92" s="4" t="str">
        <f>IF(ISNUMBER(CD92), IF($BV92&gt;VLOOKUP('Gene Table'!$G$2,'Array Content'!$A$2:$B$3,2,FALSE),IF(CD92&lt;-$BV92,"mutant","WT"),IF(CD92&lt;-VLOOKUP('Gene Table'!$G$2,'Array Content'!$A$2:$B$3,2,FALSE),"Mutant","WT")),"")</f>
        <v/>
      </c>
      <c r="CS92" s="4" t="str">
        <f>IF(ISNUMBER(CE92), IF($BV92&gt;VLOOKUP('Gene Table'!$G$2,'Array Content'!$A$2:$B$3,2,FALSE),IF(CE92&lt;-$BV92,"mutant","WT"),IF(CE92&lt;-VLOOKUP('Gene Table'!$G$2,'Array Content'!$A$2:$B$3,2,FALSE),"Mutant","WT")),"")</f>
        <v/>
      </c>
      <c r="CT92" s="4" t="str">
        <f>IF(ISNUMBER(CF92), IF($BV92&gt;VLOOKUP('Gene Table'!$G$2,'Array Content'!$A$2:$B$3,2,FALSE),IF(CF92&lt;-$BV92,"mutant","WT"),IF(CF92&lt;-VLOOKUP('Gene Table'!$G$2,'Array Content'!$A$2:$B$3,2,FALSE),"Mutant","WT")),"")</f>
        <v/>
      </c>
      <c r="CU92" s="4" t="str">
        <f>IF(ISNUMBER(CG92), IF($BV92&gt;VLOOKUP('Gene Table'!$G$2,'Array Content'!$A$2:$B$3,2,FALSE),IF(CG92&lt;-$BV92,"mutant","WT"),IF(CG92&lt;-VLOOKUP('Gene Table'!$G$2,'Array Content'!$A$2:$B$3,2,FALSE),"Mutant","WT")),"")</f>
        <v/>
      </c>
      <c r="CV92" s="4" t="str">
        <f>IF(ISNUMBER(CH92), IF($BV92&gt;VLOOKUP('Gene Table'!$G$2,'Array Content'!$A$2:$B$3,2,FALSE),IF(CH92&lt;-$BV92,"mutant","WT"),IF(CH92&lt;-VLOOKUP('Gene Table'!$G$2,'Array Content'!$A$2:$B$3,2,FALSE),"Mutant","WT")),"")</f>
        <v/>
      </c>
      <c r="CW92" s="4" t="str">
        <f>IF(ISNUMBER(CI92), IF($BV92&gt;VLOOKUP('Gene Table'!$G$2,'Array Content'!$A$2:$B$3,2,FALSE),IF(CI92&lt;-$BV92,"mutant","WT"),IF(CI92&lt;-VLOOKUP('Gene Table'!$G$2,'Array Content'!$A$2:$B$3,2,FALSE),"Mutant","WT")),"")</f>
        <v/>
      </c>
      <c r="CX92" s="4" t="str">
        <f>IF(ISNUMBER(CJ92), IF($BV92&gt;VLOOKUP('Gene Table'!$G$2,'Array Content'!$A$2:$B$3,2,FALSE),IF(CJ92&lt;-$BV92,"mutant","WT"),IF(CJ92&lt;-VLOOKUP('Gene Table'!$G$2,'Array Content'!$A$2:$B$3,2,FALSE),"Mutant","WT")),"")</f>
        <v/>
      </c>
      <c r="CY92" s="4" t="str">
        <f>IF(ISNUMBER(CK92), IF($BV92&gt;VLOOKUP('Gene Table'!$G$2,'Array Content'!$A$2:$B$3,2,FALSE),IF(CK92&lt;-$BV92,"mutant","WT"),IF(CK92&lt;-VLOOKUP('Gene Table'!$G$2,'Array Content'!$A$2:$B$3,2,FALSE),"Mutant","WT")),"")</f>
        <v/>
      </c>
      <c r="DA92" s="4" t="s">
        <v>4797</v>
      </c>
      <c r="DB92" s="4">
        <f t="shared" si="119"/>
        <v>-0.85999999999999943</v>
      </c>
      <c r="DC92" s="4">
        <f t="shared" si="120"/>
        <v>0</v>
      </c>
      <c r="DD92" s="4" t="str">
        <f t="shared" si="121"/>
        <v/>
      </c>
      <c r="DE92" s="4" t="str">
        <f t="shared" si="122"/>
        <v/>
      </c>
      <c r="DF92" s="4" t="str">
        <f t="shared" si="123"/>
        <v/>
      </c>
      <c r="DG92" s="4" t="str">
        <f t="shared" si="124"/>
        <v/>
      </c>
      <c r="DH92" s="4" t="str">
        <f t="shared" si="125"/>
        <v/>
      </c>
      <c r="DI92" s="4" t="str">
        <f t="shared" si="126"/>
        <v/>
      </c>
      <c r="DJ92" s="4" t="str">
        <f t="shared" si="127"/>
        <v/>
      </c>
      <c r="DK92" s="4" t="str">
        <f t="shared" si="128"/>
        <v/>
      </c>
      <c r="DL92" s="4" t="str">
        <f t="shared" si="129"/>
        <v/>
      </c>
      <c r="DM92" s="4" t="str">
        <f t="shared" si="130"/>
        <v/>
      </c>
      <c r="DO92" s="4" t="s">
        <v>4797</v>
      </c>
      <c r="DP92" s="4" t="str">
        <f>IF(ISNUMBER(DB92), IF($AR92&gt;VLOOKUP('Gene Table'!$G$2,'Array Content'!$A$2:$B$3,2,FALSE),IF(DB92&lt;-$AR92,"mutant","WT"),IF(DB92&lt;-VLOOKUP('Gene Table'!$G$2,'Array Content'!$A$2:$B$3,2,FALSE),"Mutant","WT")),"")</f>
        <v>WT</v>
      </c>
      <c r="DQ92" s="4" t="str">
        <f>IF(ISNUMBER(DC92), IF($AR92&gt;VLOOKUP('Gene Table'!$G$2,'Array Content'!$A$2:$B$3,2,FALSE),IF(DC92&lt;-$AR92,"mutant","WT"),IF(DC92&lt;-VLOOKUP('Gene Table'!$G$2,'Array Content'!$A$2:$B$3,2,FALSE),"Mutant","WT")),"")</f>
        <v>WT</v>
      </c>
      <c r="DR92" s="4" t="str">
        <f>IF(ISNUMBER(DD92), IF($AR92&gt;VLOOKUP('Gene Table'!$G$2,'Array Content'!$A$2:$B$3,2,FALSE),IF(DD92&lt;-$AR92,"mutant","WT"),IF(DD92&lt;-VLOOKUP('Gene Table'!$G$2,'Array Content'!$A$2:$B$3,2,FALSE),"Mutant","WT")),"")</f>
        <v/>
      </c>
      <c r="DS92" s="4" t="str">
        <f>IF(ISNUMBER(DE92), IF($AR92&gt;VLOOKUP('Gene Table'!$G$2,'Array Content'!$A$2:$B$3,2,FALSE),IF(DE92&lt;-$AR92,"mutant","WT"),IF(DE92&lt;-VLOOKUP('Gene Table'!$G$2,'Array Content'!$A$2:$B$3,2,FALSE),"Mutant","WT")),"")</f>
        <v/>
      </c>
      <c r="DT92" s="4" t="str">
        <f>IF(ISNUMBER(DF92), IF($AR92&gt;VLOOKUP('Gene Table'!$G$2,'Array Content'!$A$2:$B$3,2,FALSE),IF(DF92&lt;-$AR92,"mutant","WT"),IF(DF92&lt;-VLOOKUP('Gene Table'!$G$2,'Array Content'!$A$2:$B$3,2,FALSE),"Mutant","WT")),"")</f>
        <v/>
      </c>
      <c r="DU92" s="4" t="str">
        <f>IF(ISNUMBER(DG92), IF($AR92&gt;VLOOKUP('Gene Table'!$G$2,'Array Content'!$A$2:$B$3,2,FALSE),IF(DG92&lt;-$AR92,"mutant","WT"),IF(DG92&lt;-VLOOKUP('Gene Table'!$G$2,'Array Content'!$A$2:$B$3,2,FALSE),"Mutant","WT")),"")</f>
        <v/>
      </c>
      <c r="DV92" s="4" t="str">
        <f>IF(ISNUMBER(DH92), IF($AR92&gt;VLOOKUP('Gene Table'!$G$2,'Array Content'!$A$2:$B$3,2,FALSE),IF(DH92&lt;-$AR92,"mutant","WT"),IF(DH92&lt;-VLOOKUP('Gene Table'!$G$2,'Array Content'!$A$2:$B$3,2,FALSE),"Mutant","WT")),"")</f>
        <v/>
      </c>
      <c r="DW92" s="4" t="str">
        <f>IF(ISNUMBER(DI92), IF($AR92&gt;VLOOKUP('Gene Table'!$G$2,'Array Content'!$A$2:$B$3,2,FALSE),IF(DI92&lt;-$AR92,"mutant","WT"),IF(DI92&lt;-VLOOKUP('Gene Table'!$G$2,'Array Content'!$A$2:$B$3,2,FALSE),"Mutant","WT")),"")</f>
        <v/>
      </c>
      <c r="DX92" s="4" t="str">
        <f>IF(ISNUMBER(DJ92), IF($AR92&gt;VLOOKUP('Gene Table'!$G$2,'Array Content'!$A$2:$B$3,2,FALSE),IF(DJ92&lt;-$AR92,"mutant","WT"),IF(DJ92&lt;-VLOOKUP('Gene Table'!$G$2,'Array Content'!$A$2:$B$3,2,FALSE),"Mutant","WT")),"")</f>
        <v/>
      </c>
      <c r="DY92" s="4" t="str">
        <f>IF(ISNUMBER(DK92), IF($AR92&gt;VLOOKUP('Gene Table'!$G$2,'Array Content'!$A$2:$B$3,2,FALSE),IF(DK92&lt;-$AR92,"mutant","WT"),IF(DK92&lt;-VLOOKUP('Gene Table'!$G$2,'Array Content'!$A$2:$B$3,2,FALSE),"Mutant","WT")),"")</f>
        <v/>
      </c>
      <c r="DZ92" s="4" t="str">
        <f>IF(ISNUMBER(DL92), IF($AR92&gt;VLOOKUP('Gene Table'!$G$2,'Array Content'!$A$2:$B$3,2,FALSE),IF(DL92&lt;-$AR92,"mutant","WT"),IF(DL92&lt;-VLOOKUP('Gene Table'!$G$2,'Array Content'!$A$2:$B$3,2,FALSE),"Mutant","WT")),"")</f>
        <v/>
      </c>
      <c r="EA92" s="4" t="str">
        <f>IF(ISNUMBER(DM92), IF($AR92&gt;VLOOKUP('Gene Table'!$G$2,'Array Content'!$A$2:$B$3,2,FALSE),IF(DM92&lt;-$AR92,"mutant","WT"),IF(DM92&lt;-VLOOKUP('Gene Table'!$G$2,'Array Content'!$A$2:$B$3,2,FALSE),"Mutant","WT")),"")</f>
        <v/>
      </c>
      <c r="EC92" s="4" t="s">
        <v>4797</v>
      </c>
      <c r="ED92" s="4" t="str">
        <f>IF('Gene Table'!$D92="copy number",D92,"")</f>
        <v/>
      </c>
      <c r="EE92" s="4" t="str">
        <f>IF('Gene Table'!$D92="copy number",E92,"")</f>
        <v/>
      </c>
      <c r="EF92" s="4" t="str">
        <f>IF('Gene Table'!$D92="copy number",F92,"")</f>
        <v/>
      </c>
      <c r="EG92" s="4" t="str">
        <f>IF('Gene Table'!$D92="copy number",G92,"")</f>
        <v/>
      </c>
      <c r="EH92" s="4" t="str">
        <f>IF('Gene Table'!$D92="copy number",H92,"")</f>
        <v/>
      </c>
      <c r="EI92" s="4" t="str">
        <f>IF('Gene Table'!$D92="copy number",I92,"")</f>
        <v/>
      </c>
      <c r="EJ92" s="4" t="str">
        <f>IF('Gene Table'!$D92="copy number",J92,"")</f>
        <v/>
      </c>
      <c r="EK92" s="4" t="str">
        <f>IF('Gene Table'!$D92="copy number",K92,"")</f>
        <v/>
      </c>
      <c r="EL92" s="4" t="str">
        <f>IF('Gene Table'!$D92="copy number",L92,"")</f>
        <v/>
      </c>
      <c r="EM92" s="4" t="str">
        <f>IF('Gene Table'!$D92="copy number",M92,"")</f>
        <v/>
      </c>
      <c r="EN92" s="4" t="str">
        <f>IF('Gene Table'!$D92="copy number",N92,"")</f>
        <v/>
      </c>
      <c r="EO92" s="4" t="str">
        <f>IF('Gene Table'!$D92="copy number",O92,"")</f>
        <v/>
      </c>
      <c r="EQ92" s="4" t="s">
        <v>4797</v>
      </c>
      <c r="ER92" s="4" t="str">
        <f>IF('Gene Table'!$D92="copy number",R92,"")</f>
        <v/>
      </c>
      <c r="ES92" s="4" t="str">
        <f>IF('Gene Table'!$D92="copy number",S92,"")</f>
        <v/>
      </c>
      <c r="ET92" s="4" t="str">
        <f>IF('Gene Table'!$D92="copy number",T92,"")</f>
        <v/>
      </c>
      <c r="EU92" s="4" t="str">
        <f>IF('Gene Table'!$D92="copy number",U92,"")</f>
        <v/>
      </c>
      <c r="EV92" s="4" t="str">
        <f>IF('Gene Table'!$D92="copy number",V92,"")</f>
        <v/>
      </c>
      <c r="EW92" s="4" t="str">
        <f>IF('Gene Table'!$D92="copy number",W92,"")</f>
        <v/>
      </c>
      <c r="EX92" s="4" t="str">
        <f>IF('Gene Table'!$D92="copy number",X92,"")</f>
        <v/>
      </c>
      <c r="EY92" s="4" t="str">
        <f>IF('Gene Table'!$D92="copy number",Y92,"")</f>
        <v/>
      </c>
      <c r="EZ92" s="4" t="str">
        <f>IF('Gene Table'!$D92="copy number",Z92,"")</f>
        <v/>
      </c>
      <c r="FA92" s="4" t="str">
        <f>IF('Gene Table'!$D92="copy number",AA92,"")</f>
        <v/>
      </c>
      <c r="FB92" s="4" t="str">
        <f>IF('Gene Table'!$D92="copy number",AB92,"")</f>
        <v/>
      </c>
      <c r="FC92" s="4" t="str">
        <f>IF('Gene Table'!$D92="copy number",AC92,"")</f>
        <v/>
      </c>
      <c r="FE92" s="4" t="s">
        <v>4797</v>
      </c>
      <c r="FF92" s="4" t="str">
        <f>IF('Gene Table'!$C92="SMPC",D92,"")</f>
        <v/>
      </c>
      <c r="FG92" s="4" t="str">
        <f>IF('Gene Table'!$C92="SMPC",E92,"")</f>
        <v/>
      </c>
      <c r="FH92" s="4" t="str">
        <f>IF('Gene Table'!$C92="SMPC",F92,"")</f>
        <v/>
      </c>
      <c r="FI92" s="4" t="str">
        <f>IF('Gene Table'!$C92="SMPC",G92,"")</f>
        <v/>
      </c>
      <c r="FJ92" s="4" t="str">
        <f>IF('Gene Table'!$C92="SMPC",H92,"")</f>
        <v/>
      </c>
      <c r="FK92" s="4" t="str">
        <f>IF('Gene Table'!$C92="SMPC",I92,"")</f>
        <v/>
      </c>
      <c r="FL92" s="4" t="str">
        <f>IF('Gene Table'!$C92="SMPC",J92,"")</f>
        <v/>
      </c>
      <c r="FM92" s="4" t="str">
        <f>IF('Gene Table'!$C92="SMPC",K92,"")</f>
        <v/>
      </c>
      <c r="FN92" s="4" t="str">
        <f>IF('Gene Table'!$C92="SMPC",L92,"")</f>
        <v/>
      </c>
      <c r="FO92" s="4" t="str">
        <f>IF('Gene Table'!$C92="SMPC",M92,"")</f>
        <v/>
      </c>
      <c r="FP92" s="4" t="str">
        <f>IF('Gene Table'!$C92="SMPC",N92,"")</f>
        <v/>
      </c>
      <c r="FQ92" s="4" t="str">
        <f>IF('Gene Table'!$C92="SMPC",O92,"")</f>
        <v/>
      </c>
      <c r="FS92" s="4" t="s">
        <v>4797</v>
      </c>
      <c r="FT92" s="4" t="str">
        <f>IF('Gene Table'!$C92="SMPC",R92,"")</f>
        <v/>
      </c>
      <c r="FU92" s="4" t="str">
        <f>IF('Gene Table'!$C92="SMPC",S92,"")</f>
        <v/>
      </c>
      <c r="FV92" s="4" t="str">
        <f>IF('Gene Table'!$C92="SMPC",T92,"")</f>
        <v/>
      </c>
      <c r="FW92" s="4" t="str">
        <f>IF('Gene Table'!$C92="SMPC",U92,"")</f>
        <v/>
      </c>
      <c r="FX92" s="4" t="str">
        <f>IF('Gene Table'!$C92="SMPC",V92,"")</f>
        <v/>
      </c>
      <c r="FY92" s="4" t="str">
        <f>IF('Gene Table'!$C92="SMPC",W92,"")</f>
        <v/>
      </c>
      <c r="FZ92" s="4" t="str">
        <f>IF('Gene Table'!$C92="SMPC",X92,"")</f>
        <v/>
      </c>
      <c r="GA92" s="4" t="str">
        <f>IF('Gene Table'!$C92="SMPC",Y92,"")</f>
        <v/>
      </c>
      <c r="GB92" s="4" t="str">
        <f>IF('Gene Table'!$C92="SMPC",Z92,"")</f>
        <v/>
      </c>
      <c r="GC92" s="4" t="str">
        <f>IF('Gene Table'!$C92="SMPC",AA92,"")</f>
        <v/>
      </c>
      <c r="GD92" s="4" t="str">
        <f>IF('Gene Table'!$C92="SMPC",AB92,"")</f>
        <v/>
      </c>
      <c r="GE92" s="4" t="str">
        <f>IF('Gene Table'!$C92="SMPC",AC92,"")</f>
        <v/>
      </c>
    </row>
    <row r="93" spans="1:187" ht="15" customHeight="1" x14ac:dyDescent="0.25">
      <c r="A93" s="4" t="str">
        <f>'Gene Table'!C93&amp;":"&amp;'Gene Table'!D93</f>
        <v>CDKN2A:c.322G&gt;C</v>
      </c>
      <c r="B93" s="4">
        <f>IF('Gene Table'!$G$5="NO",IF(ISNUMBER(MATCH('Gene Table'!E93,'Array Content'!$M$2:$M$941,0)),VLOOKUP('Gene Table'!E93,'Array Content'!$M$2:$O$941,2,FALSE),35),IF('Gene Table'!$G$5="YES",IF(ISNUMBER(MATCH('Gene Table'!E93,'Array Content'!$M$2:$M$941,0)),VLOOKUP('Gene Table'!E93,'Array Content'!$M$2:$O$941,3,FALSE),35),"OOPS"))</f>
        <v>37</v>
      </c>
      <c r="C93" s="4" t="s">
        <v>4798</v>
      </c>
      <c r="D93" s="29">
        <f>IF('Control Sample Data'!D92="","",IF(SUM('Control Sample Data'!D$2:D$97)&gt;10,IF(AND(ISNUMBER('Control Sample Data'!D92),'Control Sample Data'!D92&lt;$B93, 'Control Sample Data'!D92&gt;0),'Control Sample Data'!D92,$B93),""))</f>
        <v>35</v>
      </c>
      <c r="E93" s="29">
        <f>IF('Control Sample Data'!E92="","",IF(SUM('Control Sample Data'!E$2:E$97)&gt;10,IF(AND(ISNUMBER('Control Sample Data'!E92),'Control Sample Data'!E92&lt;$B93, 'Control Sample Data'!E92&gt;0),'Control Sample Data'!E92,$B93),""))</f>
        <v>35</v>
      </c>
      <c r="F93" s="29" t="str">
        <f>IF('Control Sample Data'!F92="","",IF(SUM('Control Sample Data'!F$2:F$97)&gt;10,IF(AND(ISNUMBER('Control Sample Data'!F92),'Control Sample Data'!F92&lt;$B93, 'Control Sample Data'!F92&gt;0),'Control Sample Data'!F92,$B93),""))</f>
        <v/>
      </c>
      <c r="G93" s="29" t="str">
        <f>IF('Control Sample Data'!G92="","",IF(SUM('Control Sample Data'!G$2:G$97)&gt;10,IF(AND(ISNUMBER('Control Sample Data'!G92),'Control Sample Data'!G92&lt;$B93, 'Control Sample Data'!G92&gt;0),'Control Sample Data'!G92,$B93),""))</f>
        <v/>
      </c>
      <c r="H93" s="29" t="str">
        <f>IF('Control Sample Data'!H92="","",IF(SUM('Control Sample Data'!H$2:H$97)&gt;10,IF(AND(ISNUMBER('Control Sample Data'!H92),'Control Sample Data'!H92&lt;$B93, 'Control Sample Data'!H92&gt;0),'Control Sample Data'!H92,$B93),""))</f>
        <v/>
      </c>
      <c r="I93" s="29" t="str">
        <f>IF('Control Sample Data'!I92="","",IF(SUM('Control Sample Data'!I$2:I$97)&gt;10,IF(AND(ISNUMBER('Control Sample Data'!I92),'Control Sample Data'!I92&lt;$B93, 'Control Sample Data'!I92&gt;0),'Control Sample Data'!I92,$B93),""))</f>
        <v/>
      </c>
      <c r="J93" s="29" t="str">
        <f>IF('Control Sample Data'!J92="","",IF(SUM('Control Sample Data'!J$2:J$97)&gt;10,IF(AND(ISNUMBER('Control Sample Data'!J92),'Control Sample Data'!J92&lt;$B93, 'Control Sample Data'!J92&gt;0),'Control Sample Data'!J92,$B93),""))</f>
        <v/>
      </c>
      <c r="K93" s="29" t="str">
        <f>IF('Control Sample Data'!K92="","",IF(SUM('Control Sample Data'!K$2:K$97)&gt;10,IF(AND(ISNUMBER('Control Sample Data'!K92),'Control Sample Data'!K92&lt;$B93, 'Control Sample Data'!K92&gt;0),'Control Sample Data'!K92,$B93),""))</f>
        <v/>
      </c>
      <c r="L93" s="29" t="str">
        <f>IF('Control Sample Data'!L92="","",IF(SUM('Control Sample Data'!L$2:L$97)&gt;10,IF(AND(ISNUMBER('Control Sample Data'!L92),'Control Sample Data'!L92&lt;$B93, 'Control Sample Data'!L92&gt;0),'Control Sample Data'!L92,$B93),""))</f>
        <v/>
      </c>
      <c r="M93" s="29" t="str">
        <f>IF('Control Sample Data'!M92="","",IF(SUM('Control Sample Data'!M$2:M$97)&gt;10,IF(AND(ISNUMBER('Control Sample Data'!M92),'Control Sample Data'!M92&lt;$B93, 'Control Sample Data'!M92&gt;0),'Control Sample Data'!M92,$B93),""))</f>
        <v/>
      </c>
      <c r="N93" s="29" t="str">
        <f>IF('Control Sample Data'!N92="","",IF(SUM('Control Sample Data'!N$2:N$97)&gt;10,IF(AND(ISNUMBER('Control Sample Data'!N92),'Control Sample Data'!N92&lt;$B93, 'Control Sample Data'!N92&gt;0),'Control Sample Data'!N92,$B93),""))</f>
        <v/>
      </c>
      <c r="O93" s="29" t="str">
        <f>IF('Control Sample Data'!O92="","",IF(SUM('Control Sample Data'!O$2:O$97)&gt;10,IF(AND(ISNUMBER('Control Sample Data'!O92),'Control Sample Data'!O92&lt;$B93, 'Control Sample Data'!O92&gt;0),'Control Sample Data'!O92,$B93),""))</f>
        <v/>
      </c>
      <c r="Q93" s="4" t="s">
        <v>4798</v>
      </c>
      <c r="R93" s="29">
        <f>IF('Test Sample Data'!D92="","",IF(SUM('Test Sample Data'!D$2:D$97)&gt;10,IF(AND(ISNUMBER('Test Sample Data'!D92),'Test Sample Data'!D92&lt;$B93, 'Test Sample Data'!D92&gt;0),'Test Sample Data'!D92,$B93),""))</f>
        <v>35</v>
      </c>
      <c r="S93" s="29">
        <f>IF('Test Sample Data'!E92="","",IF(SUM('Test Sample Data'!E$2:E$97)&gt;10,IF(AND(ISNUMBER('Test Sample Data'!E92),'Test Sample Data'!E92&lt;$B93, 'Test Sample Data'!E92&gt;0),'Test Sample Data'!E92,$B93),""))</f>
        <v>35</v>
      </c>
      <c r="T93" s="29" t="str">
        <f>IF('Test Sample Data'!F92="","",IF(SUM('Test Sample Data'!F$2:F$97)&gt;10,IF(AND(ISNUMBER('Test Sample Data'!F92),'Test Sample Data'!F92&lt;$B93, 'Test Sample Data'!F92&gt;0),'Test Sample Data'!F92,$B93),""))</f>
        <v/>
      </c>
      <c r="U93" s="29" t="str">
        <f>IF('Test Sample Data'!G92="","",IF(SUM('Test Sample Data'!G$2:G$97)&gt;10,IF(AND(ISNUMBER('Test Sample Data'!G92),'Test Sample Data'!G92&lt;$B93, 'Test Sample Data'!G92&gt;0),'Test Sample Data'!G92,$B93),""))</f>
        <v/>
      </c>
      <c r="V93" s="29" t="str">
        <f>IF('Test Sample Data'!H92="","",IF(SUM('Test Sample Data'!H$2:H$97)&gt;10,IF(AND(ISNUMBER('Test Sample Data'!H92),'Test Sample Data'!H92&lt;$B93, 'Test Sample Data'!H92&gt;0),'Test Sample Data'!H92,$B93),""))</f>
        <v/>
      </c>
      <c r="W93" s="29" t="str">
        <f>IF('Test Sample Data'!I92="","",IF(SUM('Test Sample Data'!I$2:I$97)&gt;10,IF(AND(ISNUMBER('Test Sample Data'!I92),'Test Sample Data'!I92&lt;$B93, 'Test Sample Data'!I92&gt;0),'Test Sample Data'!I92,$B93),""))</f>
        <v/>
      </c>
      <c r="X93" s="29" t="str">
        <f>IF('Test Sample Data'!J92="","",IF(SUM('Test Sample Data'!J$2:J$97)&gt;10,IF(AND(ISNUMBER('Test Sample Data'!J92),'Test Sample Data'!J92&lt;$B93, 'Test Sample Data'!J92&gt;0),'Test Sample Data'!J92,$B93),""))</f>
        <v/>
      </c>
      <c r="Y93" s="29" t="str">
        <f>IF('Test Sample Data'!K92="","",IF(SUM('Test Sample Data'!K$2:K$97)&gt;10,IF(AND(ISNUMBER('Test Sample Data'!K92),'Test Sample Data'!K92&lt;$B93, 'Test Sample Data'!K92&gt;0),'Test Sample Data'!K92,$B93),""))</f>
        <v/>
      </c>
      <c r="Z93" s="29" t="str">
        <f>IF('Test Sample Data'!L92="","",IF(SUM('Test Sample Data'!L$2:L$97)&gt;10,IF(AND(ISNUMBER('Test Sample Data'!L92),'Test Sample Data'!L92&lt;$B93, 'Test Sample Data'!L92&gt;0),'Test Sample Data'!L92,$B93),""))</f>
        <v/>
      </c>
      <c r="AA93" s="29" t="str">
        <f>IF('Test Sample Data'!M92="","",IF(SUM('Test Sample Data'!M$2:M$97)&gt;10,IF(AND(ISNUMBER('Test Sample Data'!M92),'Test Sample Data'!M92&lt;$B93, 'Test Sample Data'!M92&gt;0),'Test Sample Data'!M92,$B93),""))</f>
        <v/>
      </c>
      <c r="AB93" s="29" t="str">
        <f>IF('Test Sample Data'!N92="","",IF(SUM('Test Sample Data'!N$2:N$97)&gt;10,IF(AND(ISNUMBER('Test Sample Data'!N92),'Test Sample Data'!N92&lt;$B93, 'Test Sample Data'!N92&gt;0),'Test Sample Data'!N92,$B93),""))</f>
        <v/>
      </c>
      <c r="AC93" s="29" t="str">
        <f>IF('Test Sample Data'!O92="","",IF(SUM('Test Sample Data'!O$2:O$97)&gt;10,IF(AND(ISNUMBER('Test Sample Data'!O92),'Test Sample Data'!O92&lt;$B93, 'Test Sample Data'!O92&gt;0),'Test Sample Data'!O92,$B93),""))</f>
        <v/>
      </c>
      <c r="AE93" s="4" t="s">
        <v>4798</v>
      </c>
      <c r="AF93" s="4">
        <f t="shared" si="67"/>
        <v>9</v>
      </c>
      <c r="AG93" s="4">
        <f t="shared" si="68"/>
        <v>9</v>
      </c>
      <c r="AH93" s="4" t="str">
        <f t="shared" si="69"/>
        <v/>
      </c>
      <c r="AI93" s="4" t="str">
        <f t="shared" si="70"/>
        <v/>
      </c>
      <c r="AJ93" s="4" t="str">
        <f t="shared" si="71"/>
        <v/>
      </c>
      <c r="AK93" s="4" t="str">
        <f t="shared" si="72"/>
        <v/>
      </c>
      <c r="AL93" s="4" t="str">
        <f t="shared" si="73"/>
        <v/>
      </c>
      <c r="AM93" s="4" t="str">
        <f t="shared" si="74"/>
        <v/>
      </c>
      <c r="AN93" s="4" t="str">
        <f t="shared" si="75"/>
        <v/>
      </c>
      <c r="AO93" s="4" t="str">
        <f t="shared" si="76"/>
        <v/>
      </c>
      <c r="AP93" s="4" t="str">
        <f t="shared" si="77"/>
        <v/>
      </c>
      <c r="AQ93" s="4" t="str">
        <f t="shared" si="78"/>
        <v/>
      </c>
      <c r="AR93" s="4">
        <f t="shared" si="79"/>
        <v>0</v>
      </c>
      <c r="AS93" s="4">
        <f t="shared" si="80"/>
        <v>9</v>
      </c>
      <c r="AU93" s="4" t="s">
        <v>4798</v>
      </c>
      <c r="AV93" s="4">
        <f t="shared" si="81"/>
        <v>8.14</v>
      </c>
      <c r="AW93" s="4">
        <f t="shared" si="82"/>
        <v>9</v>
      </c>
      <c r="AX93" s="4" t="str">
        <f t="shared" si="83"/>
        <v/>
      </c>
      <c r="AY93" s="4" t="str">
        <f t="shared" si="84"/>
        <v/>
      </c>
      <c r="AZ93" s="4" t="str">
        <f t="shared" si="85"/>
        <v/>
      </c>
      <c r="BA93" s="4" t="str">
        <f t="shared" si="86"/>
        <v/>
      </c>
      <c r="BB93" s="4" t="str">
        <f t="shared" si="87"/>
        <v/>
      </c>
      <c r="BC93" s="4" t="str">
        <f t="shared" si="88"/>
        <v/>
      </c>
      <c r="BD93" s="4" t="str">
        <f t="shared" si="89"/>
        <v/>
      </c>
      <c r="BE93" s="4" t="str">
        <f t="shared" si="90"/>
        <v/>
      </c>
      <c r="BF93" s="4" t="str">
        <f t="shared" si="91"/>
        <v/>
      </c>
      <c r="BG93" s="4" t="str">
        <f t="shared" si="92"/>
        <v/>
      </c>
      <c r="BI93" s="4" t="s">
        <v>4798</v>
      </c>
      <c r="BJ93" s="4">
        <f t="shared" si="93"/>
        <v>8.14</v>
      </c>
      <c r="BK93" s="4">
        <f t="shared" si="94"/>
        <v>9</v>
      </c>
      <c r="BL93" s="4" t="str">
        <f t="shared" si="95"/>
        <v/>
      </c>
      <c r="BM93" s="4" t="str">
        <f t="shared" si="96"/>
        <v/>
      </c>
      <c r="BN93" s="4" t="str">
        <f t="shared" si="97"/>
        <v/>
      </c>
      <c r="BO93" s="4" t="str">
        <f t="shared" si="98"/>
        <v/>
      </c>
      <c r="BP93" s="4" t="str">
        <f t="shared" si="99"/>
        <v/>
      </c>
      <c r="BQ93" s="4" t="str">
        <f t="shared" si="100"/>
        <v/>
      </c>
      <c r="BR93" s="4" t="str">
        <f t="shared" si="101"/>
        <v/>
      </c>
      <c r="BS93" s="4" t="str">
        <f t="shared" si="102"/>
        <v/>
      </c>
      <c r="BT93" s="4" t="str">
        <f t="shared" si="103"/>
        <v/>
      </c>
      <c r="BU93" s="4" t="str">
        <f t="shared" si="104"/>
        <v/>
      </c>
      <c r="BV93" s="4">
        <f t="shared" si="105"/>
        <v>1.82</v>
      </c>
      <c r="BW93" s="4">
        <f t="shared" si="106"/>
        <v>8.57</v>
      </c>
      <c r="BY93" s="4" t="s">
        <v>4798</v>
      </c>
      <c r="BZ93" s="4">
        <f t="shared" si="107"/>
        <v>-0.42999999999999972</v>
      </c>
      <c r="CA93" s="4">
        <f t="shared" si="108"/>
        <v>0.42999999999999972</v>
      </c>
      <c r="CB93" s="4" t="str">
        <f t="shared" si="109"/>
        <v/>
      </c>
      <c r="CC93" s="4" t="str">
        <f t="shared" si="110"/>
        <v/>
      </c>
      <c r="CD93" s="4" t="str">
        <f t="shared" si="111"/>
        <v/>
      </c>
      <c r="CE93" s="4" t="str">
        <f t="shared" si="112"/>
        <v/>
      </c>
      <c r="CF93" s="4" t="str">
        <f t="shared" si="113"/>
        <v/>
      </c>
      <c r="CG93" s="4" t="str">
        <f t="shared" si="114"/>
        <v/>
      </c>
      <c r="CH93" s="4" t="str">
        <f t="shared" si="115"/>
        <v/>
      </c>
      <c r="CI93" s="4" t="str">
        <f t="shared" si="116"/>
        <v/>
      </c>
      <c r="CJ93" s="4" t="str">
        <f t="shared" si="117"/>
        <v/>
      </c>
      <c r="CK93" s="4" t="str">
        <f t="shared" si="118"/>
        <v/>
      </c>
      <c r="CM93" s="4" t="s">
        <v>4798</v>
      </c>
      <c r="CN93" s="4" t="str">
        <f>IF(ISNUMBER(BZ93), IF($BV93&gt;VLOOKUP('Gene Table'!$G$2,'Array Content'!$A$2:$B$3,2,FALSE),IF(BZ93&lt;-$BV93,"mutant","WT"),IF(BZ93&lt;-VLOOKUP('Gene Table'!$G$2,'Array Content'!$A$2:$B$3,2,FALSE),"Mutant","WT")),"")</f>
        <v>WT</v>
      </c>
      <c r="CO93" s="4" t="str">
        <f>IF(ISNUMBER(CA93), IF($BV93&gt;VLOOKUP('Gene Table'!$G$2,'Array Content'!$A$2:$B$3,2,FALSE),IF(CA93&lt;-$BV93,"mutant","WT"),IF(CA93&lt;-VLOOKUP('Gene Table'!$G$2,'Array Content'!$A$2:$B$3,2,FALSE),"Mutant","WT")),"")</f>
        <v>WT</v>
      </c>
      <c r="CP93" s="4" t="str">
        <f>IF(ISNUMBER(CB93), IF($BV93&gt;VLOOKUP('Gene Table'!$G$2,'Array Content'!$A$2:$B$3,2,FALSE),IF(CB93&lt;-$BV93,"mutant","WT"),IF(CB93&lt;-VLOOKUP('Gene Table'!$G$2,'Array Content'!$A$2:$B$3,2,FALSE),"Mutant","WT")),"")</f>
        <v/>
      </c>
      <c r="CQ93" s="4" t="str">
        <f>IF(ISNUMBER(CC93), IF($BV93&gt;VLOOKUP('Gene Table'!$G$2,'Array Content'!$A$2:$B$3,2,FALSE),IF(CC93&lt;-$BV93,"mutant","WT"),IF(CC93&lt;-VLOOKUP('Gene Table'!$G$2,'Array Content'!$A$2:$B$3,2,FALSE),"Mutant","WT")),"")</f>
        <v/>
      </c>
      <c r="CR93" s="4" t="str">
        <f>IF(ISNUMBER(CD93), IF($BV93&gt;VLOOKUP('Gene Table'!$G$2,'Array Content'!$A$2:$B$3,2,FALSE),IF(CD93&lt;-$BV93,"mutant","WT"),IF(CD93&lt;-VLOOKUP('Gene Table'!$G$2,'Array Content'!$A$2:$B$3,2,FALSE),"Mutant","WT")),"")</f>
        <v/>
      </c>
      <c r="CS93" s="4" t="str">
        <f>IF(ISNUMBER(CE93), IF($BV93&gt;VLOOKUP('Gene Table'!$G$2,'Array Content'!$A$2:$B$3,2,FALSE),IF(CE93&lt;-$BV93,"mutant","WT"),IF(CE93&lt;-VLOOKUP('Gene Table'!$G$2,'Array Content'!$A$2:$B$3,2,FALSE),"Mutant","WT")),"")</f>
        <v/>
      </c>
      <c r="CT93" s="4" t="str">
        <f>IF(ISNUMBER(CF93), IF($BV93&gt;VLOOKUP('Gene Table'!$G$2,'Array Content'!$A$2:$B$3,2,FALSE),IF(CF93&lt;-$BV93,"mutant","WT"),IF(CF93&lt;-VLOOKUP('Gene Table'!$G$2,'Array Content'!$A$2:$B$3,2,FALSE),"Mutant","WT")),"")</f>
        <v/>
      </c>
      <c r="CU93" s="4" t="str">
        <f>IF(ISNUMBER(CG93), IF($BV93&gt;VLOOKUP('Gene Table'!$G$2,'Array Content'!$A$2:$B$3,2,FALSE),IF(CG93&lt;-$BV93,"mutant","WT"),IF(CG93&lt;-VLOOKUP('Gene Table'!$G$2,'Array Content'!$A$2:$B$3,2,FALSE),"Mutant","WT")),"")</f>
        <v/>
      </c>
      <c r="CV93" s="4" t="str">
        <f>IF(ISNUMBER(CH93), IF($BV93&gt;VLOOKUP('Gene Table'!$G$2,'Array Content'!$A$2:$B$3,2,FALSE),IF(CH93&lt;-$BV93,"mutant","WT"),IF(CH93&lt;-VLOOKUP('Gene Table'!$G$2,'Array Content'!$A$2:$B$3,2,FALSE),"Mutant","WT")),"")</f>
        <v/>
      </c>
      <c r="CW93" s="4" t="str">
        <f>IF(ISNUMBER(CI93), IF($BV93&gt;VLOOKUP('Gene Table'!$G$2,'Array Content'!$A$2:$B$3,2,FALSE),IF(CI93&lt;-$BV93,"mutant","WT"),IF(CI93&lt;-VLOOKUP('Gene Table'!$G$2,'Array Content'!$A$2:$B$3,2,FALSE),"Mutant","WT")),"")</f>
        <v/>
      </c>
      <c r="CX93" s="4" t="str">
        <f>IF(ISNUMBER(CJ93), IF($BV93&gt;VLOOKUP('Gene Table'!$G$2,'Array Content'!$A$2:$B$3,2,FALSE),IF(CJ93&lt;-$BV93,"mutant","WT"),IF(CJ93&lt;-VLOOKUP('Gene Table'!$G$2,'Array Content'!$A$2:$B$3,2,FALSE),"Mutant","WT")),"")</f>
        <v/>
      </c>
      <c r="CY93" s="4" t="str">
        <f>IF(ISNUMBER(CK93), IF($BV93&gt;VLOOKUP('Gene Table'!$G$2,'Array Content'!$A$2:$B$3,2,FALSE),IF(CK93&lt;-$BV93,"mutant","WT"),IF(CK93&lt;-VLOOKUP('Gene Table'!$G$2,'Array Content'!$A$2:$B$3,2,FALSE),"Mutant","WT")),"")</f>
        <v/>
      </c>
      <c r="DA93" s="4" t="s">
        <v>4798</v>
      </c>
      <c r="DB93" s="4">
        <f t="shared" si="119"/>
        <v>-0.85999999999999943</v>
      </c>
      <c r="DC93" s="4">
        <f t="shared" si="120"/>
        <v>0</v>
      </c>
      <c r="DD93" s="4" t="str">
        <f t="shared" si="121"/>
        <v/>
      </c>
      <c r="DE93" s="4" t="str">
        <f t="shared" si="122"/>
        <v/>
      </c>
      <c r="DF93" s="4" t="str">
        <f t="shared" si="123"/>
        <v/>
      </c>
      <c r="DG93" s="4" t="str">
        <f t="shared" si="124"/>
        <v/>
      </c>
      <c r="DH93" s="4" t="str">
        <f t="shared" si="125"/>
        <v/>
      </c>
      <c r="DI93" s="4" t="str">
        <f t="shared" si="126"/>
        <v/>
      </c>
      <c r="DJ93" s="4" t="str">
        <f t="shared" si="127"/>
        <v/>
      </c>
      <c r="DK93" s="4" t="str">
        <f t="shared" si="128"/>
        <v/>
      </c>
      <c r="DL93" s="4" t="str">
        <f t="shared" si="129"/>
        <v/>
      </c>
      <c r="DM93" s="4" t="str">
        <f t="shared" si="130"/>
        <v/>
      </c>
      <c r="DO93" s="4" t="s">
        <v>4798</v>
      </c>
      <c r="DP93" s="4" t="str">
        <f>IF(ISNUMBER(DB93), IF($AR93&gt;VLOOKUP('Gene Table'!$G$2,'Array Content'!$A$2:$B$3,2,FALSE),IF(DB93&lt;-$AR93,"mutant","WT"),IF(DB93&lt;-VLOOKUP('Gene Table'!$G$2,'Array Content'!$A$2:$B$3,2,FALSE),"Mutant","WT")),"")</f>
        <v>WT</v>
      </c>
      <c r="DQ93" s="4" t="str">
        <f>IF(ISNUMBER(DC93), IF($AR93&gt;VLOOKUP('Gene Table'!$G$2,'Array Content'!$A$2:$B$3,2,FALSE),IF(DC93&lt;-$AR93,"mutant","WT"),IF(DC93&lt;-VLOOKUP('Gene Table'!$G$2,'Array Content'!$A$2:$B$3,2,FALSE),"Mutant","WT")),"")</f>
        <v>WT</v>
      </c>
      <c r="DR93" s="4" t="str">
        <f>IF(ISNUMBER(DD93), IF($AR93&gt;VLOOKUP('Gene Table'!$G$2,'Array Content'!$A$2:$B$3,2,FALSE),IF(DD93&lt;-$AR93,"mutant","WT"),IF(DD93&lt;-VLOOKUP('Gene Table'!$G$2,'Array Content'!$A$2:$B$3,2,FALSE),"Mutant","WT")),"")</f>
        <v/>
      </c>
      <c r="DS93" s="4" t="str">
        <f>IF(ISNUMBER(DE93), IF($AR93&gt;VLOOKUP('Gene Table'!$G$2,'Array Content'!$A$2:$B$3,2,FALSE),IF(DE93&lt;-$AR93,"mutant","WT"),IF(DE93&lt;-VLOOKUP('Gene Table'!$G$2,'Array Content'!$A$2:$B$3,2,FALSE),"Mutant","WT")),"")</f>
        <v/>
      </c>
      <c r="DT93" s="4" t="str">
        <f>IF(ISNUMBER(DF93), IF($AR93&gt;VLOOKUP('Gene Table'!$G$2,'Array Content'!$A$2:$B$3,2,FALSE),IF(DF93&lt;-$AR93,"mutant","WT"),IF(DF93&lt;-VLOOKUP('Gene Table'!$G$2,'Array Content'!$A$2:$B$3,2,FALSE),"Mutant","WT")),"")</f>
        <v/>
      </c>
      <c r="DU93" s="4" t="str">
        <f>IF(ISNUMBER(DG93), IF($AR93&gt;VLOOKUP('Gene Table'!$G$2,'Array Content'!$A$2:$B$3,2,FALSE),IF(DG93&lt;-$AR93,"mutant","WT"),IF(DG93&lt;-VLOOKUP('Gene Table'!$G$2,'Array Content'!$A$2:$B$3,2,FALSE),"Mutant","WT")),"")</f>
        <v/>
      </c>
      <c r="DV93" s="4" t="str">
        <f>IF(ISNUMBER(DH93), IF($AR93&gt;VLOOKUP('Gene Table'!$G$2,'Array Content'!$A$2:$B$3,2,FALSE),IF(DH93&lt;-$AR93,"mutant","WT"),IF(DH93&lt;-VLOOKUP('Gene Table'!$G$2,'Array Content'!$A$2:$B$3,2,FALSE),"Mutant","WT")),"")</f>
        <v/>
      </c>
      <c r="DW93" s="4" t="str">
        <f>IF(ISNUMBER(DI93), IF($AR93&gt;VLOOKUP('Gene Table'!$G$2,'Array Content'!$A$2:$B$3,2,FALSE),IF(DI93&lt;-$AR93,"mutant","WT"),IF(DI93&lt;-VLOOKUP('Gene Table'!$G$2,'Array Content'!$A$2:$B$3,2,FALSE),"Mutant","WT")),"")</f>
        <v/>
      </c>
      <c r="DX93" s="4" t="str">
        <f>IF(ISNUMBER(DJ93), IF($AR93&gt;VLOOKUP('Gene Table'!$G$2,'Array Content'!$A$2:$B$3,2,FALSE),IF(DJ93&lt;-$AR93,"mutant","WT"),IF(DJ93&lt;-VLOOKUP('Gene Table'!$G$2,'Array Content'!$A$2:$B$3,2,FALSE),"Mutant","WT")),"")</f>
        <v/>
      </c>
      <c r="DY93" s="4" t="str">
        <f>IF(ISNUMBER(DK93), IF($AR93&gt;VLOOKUP('Gene Table'!$G$2,'Array Content'!$A$2:$B$3,2,FALSE),IF(DK93&lt;-$AR93,"mutant","WT"),IF(DK93&lt;-VLOOKUP('Gene Table'!$G$2,'Array Content'!$A$2:$B$3,2,FALSE),"Mutant","WT")),"")</f>
        <v/>
      </c>
      <c r="DZ93" s="4" t="str">
        <f>IF(ISNUMBER(DL93), IF($AR93&gt;VLOOKUP('Gene Table'!$G$2,'Array Content'!$A$2:$B$3,2,FALSE),IF(DL93&lt;-$AR93,"mutant","WT"),IF(DL93&lt;-VLOOKUP('Gene Table'!$G$2,'Array Content'!$A$2:$B$3,2,FALSE),"Mutant","WT")),"")</f>
        <v/>
      </c>
      <c r="EA93" s="4" t="str">
        <f>IF(ISNUMBER(DM93), IF($AR93&gt;VLOOKUP('Gene Table'!$G$2,'Array Content'!$A$2:$B$3,2,FALSE),IF(DM93&lt;-$AR93,"mutant","WT"),IF(DM93&lt;-VLOOKUP('Gene Table'!$G$2,'Array Content'!$A$2:$B$3,2,FALSE),"Mutant","WT")),"")</f>
        <v/>
      </c>
      <c r="EC93" s="4" t="s">
        <v>4798</v>
      </c>
      <c r="ED93" s="4" t="str">
        <f>IF('Gene Table'!$D93="copy number",D93,"")</f>
        <v/>
      </c>
      <c r="EE93" s="4" t="str">
        <f>IF('Gene Table'!$D93="copy number",E93,"")</f>
        <v/>
      </c>
      <c r="EF93" s="4" t="str">
        <f>IF('Gene Table'!$D93="copy number",F93,"")</f>
        <v/>
      </c>
      <c r="EG93" s="4" t="str">
        <f>IF('Gene Table'!$D93="copy number",G93,"")</f>
        <v/>
      </c>
      <c r="EH93" s="4" t="str">
        <f>IF('Gene Table'!$D93="copy number",H93,"")</f>
        <v/>
      </c>
      <c r="EI93" s="4" t="str">
        <f>IF('Gene Table'!$D93="copy number",I93,"")</f>
        <v/>
      </c>
      <c r="EJ93" s="4" t="str">
        <f>IF('Gene Table'!$D93="copy number",J93,"")</f>
        <v/>
      </c>
      <c r="EK93" s="4" t="str">
        <f>IF('Gene Table'!$D93="copy number",K93,"")</f>
        <v/>
      </c>
      <c r="EL93" s="4" t="str">
        <f>IF('Gene Table'!$D93="copy number",L93,"")</f>
        <v/>
      </c>
      <c r="EM93" s="4" t="str">
        <f>IF('Gene Table'!$D93="copy number",M93,"")</f>
        <v/>
      </c>
      <c r="EN93" s="4" t="str">
        <f>IF('Gene Table'!$D93="copy number",N93,"")</f>
        <v/>
      </c>
      <c r="EO93" s="4" t="str">
        <f>IF('Gene Table'!$D93="copy number",O93,"")</f>
        <v/>
      </c>
      <c r="EQ93" s="4" t="s">
        <v>4798</v>
      </c>
      <c r="ER93" s="4" t="str">
        <f>IF('Gene Table'!$D93="copy number",R93,"")</f>
        <v/>
      </c>
      <c r="ES93" s="4" t="str">
        <f>IF('Gene Table'!$D93="copy number",S93,"")</f>
        <v/>
      </c>
      <c r="ET93" s="4" t="str">
        <f>IF('Gene Table'!$D93="copy number",T93,"")</f>
        <v/>
      </c>
      <c r="EU93" s="4" t="str">
        <f>IF('Gene Table'!$D93="copy number",U93,"")</f>
        <v/>
      </c>
      <c r="EV93" s="4" t="str">
        <f>IF('Gene Table'!$D93="copy number",V93,"")</f>
        <v/>
      </c>
      <c r="EW93" s="4" t="str">
        <f>IF('Gene Table'!$D93="copy number",W93,"")</f>
        <v/>
      </c>
      <c r="EX93" s="4" t="str">
        <f>IF('Gene Table'!$D93="copy number",X93,"")</f>
        <v/>
      </c>
      <c r="EY93" s="4" t="str">
        <f>IF('Gene Table'!$D93="copy number",Y93,"")</f>
        <v/>
      </c>
      <c r="EZ93" s="4" t="str">
        <f>IF('Gene Table'!$D93="copy number",Z93,"")</f>
        <v/>
      </c>
      <c r="FA93" s="4" t="str">
        <f>IF('Gene Table'!$D93="copy number",AA93,"")</f>
        <v/>
      </c>
      <c r="FB93" s="4" t="str">
        <f>IF('Gene Table'!$D93="copy number",AB93,"")</f>
        <v/>
      </c>
      <c r="FC93" s="4" t="str">
        <f>IF('Gene Table'!$D93="copy number",AC93,"")</f>
        <v/>
      </c>
      <c r="FE93" s="4" t="s">
        <v>4798</v>
      </c>
      <c r="FF93" s="4" t="str">
        <f>IF('Gene Table'!$C93="SMPC",D93,"")</f>
        <v/>
      </c>
      <c r="FG93" s="4" t="str">
        <f>IF('Gene Table'!$C93="SMPC",E93,"")</f>
        <v/>
      </c>
      <c r="FH93" s="4" t="str">
        <f>IF('Gene Table'!$C93="SMPC",F93,"")</f>
        <v/>
      </c>
      <c r="FI93" s="4" t="str">
        <f>IF('Gene Table'!$C93="SMPC",G93,"")</f>
        <v/>
      </c>
      <c r="FJ93" s="4" t="str">
        <f>IF('Gene Table'!$C93="SMPC",H93,"")</f>
        <v/>
      </c>
      <c r="FK93" s="4" t="str">
        <f>IF('Gene Table'!$C93="SMPC",I93,"")</f>
        <v/>
      </c>
      <c r="FL93" s="4" t="str">
        <f>IF('Gene Table'!$C93="SMPC",J93,"")</f>
        <v/>
      </c>
      <c r="FM93" s="4" t="str">
        <f>IF('Gene Table'!$C93="SMPC",K93,"")</f>
        <v/>
      </c>
      <c r="FN93" s="4" t="str">
        <f>IF('Gene Table'!$C93="SMPC",L93,"")</f>
        <v/>
      </c>
      <c r="FO93" s="4" t="str">
        <f>IF('Gene Table'!$C93="SMPC",M93,"")</f>
        <v/>
      </c>
      <c r="FP93" s="4" t="str">
        <f>IF('Gene Table'!$C93="SMPC",N93,"")</f>
        <v/>
      </c>
      <c r="FQ93" s="4" t="str">
        <f>IF('Gene Table'!$C93="SMPC",O93,"")</f>
        <v/>
      </c>
      <c r="FS93" s="4" t="s">
        <v>4798</v>
      </c>
      <c r="FT93" s="4" t="str">
        <f>IF('Gene Table'!$C93="SMPC",R93,"")</f>
        <v/>
      </c>
      <c r="FU93" s="4" t="str">
        <f>IF('Gene Table'!$C93="SMPC",S93,"")</f>
        <v/>
      </c>
      <c r="FV93" s="4" t="str">
        <f>IF('Gene Table'!$C93="SMPC",T93,"")</f>
        <v/>
      </c>
      <c r="FW93" s="4" t="str">
        <f>IF('Gene Table'!$C93="SMPC",U93,"")</f>
        <v/>
      </c>
      <c r="FX93" s="4" t="str">
        <f>IF('Gene Table'!$C93="SMPC",V93,"")</f>
        <v/>
      </c>
      <c r="FY93" s="4" t="str">
        <f>IF('Gene Table'!$C93="SMPC",W93,"")</f>
        <v/>
      </c>
      <c r="FZ93" s="4" t="str">
        <f>IF('Gene Table'!$C93="SMPC",X93,"")</f>
        <v/>
      </c>
      <c r="GA93" s="4" t="str">
        <f>IF('Gene Table'!$C93="SMPC",Y93,"")</f>
        <v/>
      </c>
      <c r="GB93" s="4" t="str">
        <f>IF('Gene Table'!$C93="SMPC",Z93,"")</f>
        <v/>
      </c>
      <c r="GC93" s="4" t="str">
        <f>IF('Gene Table'!$C93="SMPC",AA93,"")</f>
        <v/>
      </c>
      <c r="GD93" s="4" t="str">
        <f>IF('Gene Table'!$C93="SMPC",AB93,"")</f>
        <v/>
      </c>
      <c r="GE93" s="4" t="str">
        <f>IF('Gene Table'!$C93="SMPC",AC93,"")</f>
        <v/>
      </c>
    </row>
    <row r="94" spans="1:187" ht="15" customHeight="1" x14ac:dyDescent="0.25">
      <c r="A94" s="4" t="str">
        <f>'Gene Table'!C94&amp;":"&amp;'Gene Table'!D94</f>
        <v>CDKN2A:c.322G&gt;T</v>
      </c>
      <c r="B94" s="4">
        <f>IF('Gene Table'!$G$5="NO",IF(ISNUMBER(MATCH('Gene Table'!E94,'Array Content'!$M$2:$M$941,0)),VLOOKUP('Gene Table'!E94,'Array Content'!$M$2:$O$941,2,FALSE),35),IF('Gene Table'!$G$5="YES",IF(ISNUMBER(MATCH('Gene Table'!E94,'Array Content'!$M$2:$M$941,0)),VLOOKUP('Gene Table'!E94,'Array Content'!$M$2:$O$941,3,FALSE),35),"OOPS"))</f>
        <v>36</v>
      </c>
      <c r="C94" s="4" t="s">
        <v>4799</v>
      </c>
      <c r="D94" s="29">
        <f>IF('Control Sample Data'!D93="","",IF(SUM('Control Sample Data'!D$2:D$97)&gt;10,IF(AND(ISNUMBER('Control Sample Data'!D93),'Control Sample Data'!D93&lt;$B94, 'Control Sample Data'!D93&gt;0),'Control Sample Data'!D93,$B94),""))</f>
        <v>35</v>
      </c>
      <c r="E94" s="29">
        <f>IF('Control Sample Data'!E93="","",IF(SUM('Control Sample Data'!E$2:E$97)&gt;10,IF(AND(ISNUMBER('Control Sample Data'!E93),'Control Sample Data'!E93&lt;$B94, 'Control Sample Data'!E93&gt;0),'Control Sample Data'!E93,$B94),""))</f>
        <v>35</v>
      </c>
      <c r="F94" s="29" t="str">
        <f>IF('Control Sample Data'!F93="","",IF(SUM('Control Sample Data'!F$2:F$97)&gt;10,IF(AND(ISNUMBER('Control Sample Data'!F93),'Control Sample Data'!F93&lt;$B94, 'Control Sample Data'!F93&gt;0),'Control Sample Data'!F93,$B94),""))</f>
        <v/>
      </c>
      <c r="G94" s="29" t="str">
        <f>IF('Control Sample Data'!G93="","",IF(SUM('Control Sample Data'!G$2:G$97)&gt;10,IF(AND(ISNUMBER('Control Sample Data'!G93),'Control Sample Data'!G93&lt;$B94, 'Control Sample Data'!G93&gt;0),'Control Sample Data'!G93,$B94),""))</f>
        <v/>
      </c>
      <c r="H94" s="29" t="str">
        <f>IF('Control Sample Data'!H93="","",IF(SUM('Control Sample Data'!H$2:H$97)&gt;10,IF(AND(ISNUMBER('Control Sample Data'!H93),'Control Sample Data'!H93&lt;$B94, 'Control Sample Data'!H93&gt;0),'Control Sample Data'!H93,$B94),""))</f>
        <v/>
      </c>
      <c r="I94" s="29" t="str">
        <f>IF('Control Sample Data'!I93="","",IF(SUM('Control Sample Data'!I$2:I$97)&gt;10,IF(AND(ISNUMBER('Control Sample Data'!I93),'Control Sample Data'!I93&lt;$B94, 'Control Sample Data'!I93&gt;0),'Control Sample Data'!I93,$B94),""))</f>
        <v/>
      </c>
      <c r="J94" s="29" t="str">
        <f>IF('Control Sample Data'!J93="","",IF(SUM('Control Sample Data'!J$2:J$97)&gt;10,IF(AND(ISNUMBER('Control Sample Data'!J93),'Control Sample Data'!J93&lt;$B94, 'Control Sample Data'!J93&gt;0),'Control Sample Data'!J93,$B94),""))</f>
        <v/>
      </c>
      <c r="K94" s="29" t="str">
        <f>IF('Control Sample Data'!K93="","",IF(SUM('Control Sample Data'!K$2:K$97)&gt;10,IF(AND(ISNUMBER('Control Sample Data'!K93),'Control Sample Data'!K93&lt;$B94, 'Control Sample Data'!K93&gt;0),'Control Sample Data'!K93,$B94),""))</f>
        <v/>
      </c>
      <c r="L94" s="29" t="str">
        <f>IF('Control Sample Data'!L93="","",IF(SUM('Control Sample Data'!L$2:L$97)&gt;10,IF(AND(ISNUMBER('Control Sample Data'!L93),'Control Sample Data'!L93&lt;$B94, 'Control Sample Data'!L93&gt;0),'Control Sample Data'!L93,$B94),""))</f>
        <v/>
      </c>
      <c r="M94" s="29" t="str">
        <f>IF('Control Sample Data'!M93="","",IF(SUM('Control Sample Data'!M$2:M$97)&gt;10,IF(AND(ISNUMBER('Control Sample Data'!M93),'Control Sample Data'!M93&lt;$B94, 'Control Sample Data'!M93&gt;0),'Control Sample Data'!M93,$B94),""))</f>
        <v/>
      </c>
      <c r="N94" s="29" t="str">
        <f>IF('Control Sample Data'!N93="","",IF(SUM('Control Sample Data'!N$2:N$97)&gt;10,IF(AND(ISNUMBER('Control Sample Data'!N93),'Control Sample Data'!N93&lt;$B94, 'Control Sample Data'!N93&gt;0),'Control Sample Data'!N93,$B94),""))</f>
        <v/>
      </c>
      <c r="O94" s="29" t="str">
        <f>IF('Control Sample Data'!O93="","",IF(SUM('Control Sample Data'!O$2:O$97)&gt;10,IF(AND(ISNUMBER('Control Sample Data'!O93),'Control Sample Data'!O93&lt;$B94, 'Control Sample Data'!O93&gt;0),'Control Sample Data'!O93,$B94),""))</f>
        <v/>
      </c>
      <c r="Q94" s="4" t="s">
        <v>4799</v>
      </c>
      <c r="R94" s="29">
        <f>IF('Test Sample Data'!D93="","",IF(SUM('Test Sample Data'!D$2:D$97)&gt;10,IF(AND(ISNUMBER('Test Sample Data'!D93),'Test Sample Data'!D93&lt;$B94, 'Test Sample Data'!D93&gt;0),'Test Sample Data'!D93,$B94),""))</f>
        <v>27.060000000000002</v>
      </c>
      <c r="S94" s="29">
        <f>IF('Test Sample Data'!E93="","",IF(SUM('Test Sample Data'!E$2:E$97)&gt;10,IF(AND(ISNUMBER('Test Sample Data'!E93),'Test Sample Data'!E93&lt;$B94, 'Test Sample Data'!E93&gt;0),'Test Sample Data'!E93,$B94),""))</f>
        <v>35</v>
      </c>
      <c r="T94" s="29" t="str">
        <f>IF('Test Sample Data'!F93="","",IF(SUM('Test Sample Data'!F$2:F$97)&gt;10,IF(AND(ISNUMBER('Test Sample Data'!F93),'Test Sample Data'!F93&lt;$B94, 'Test Sample Data'!F93&gt;0),'Test Sample Data'!F93,$B94),""))</f>
        <v/>
      </c>
      <c r="U94" s="29" t="str">
        <f>IF('Test Sample Data'!G93="","",IF(SUM('Test Sample Data'!G$2:G$97)&gt;10,IF(AND(ISNUMBER('Test Sample Data'!G93),'Test Sample Data'!G93&lt;$B94, 'Test Sample Data'!G93&gt;0),'Test Sample Data'!G93,$B94),""))</f>
        <v/>
      </c>
      <c r="V94" s="29" t="str">
        <f>IF('Test Sample Data'!H93="","",IF(SUM('Test Sample Data'!H$2:H$97)&gt;10,IF(AND(ISNUMBER('Test Sample Data'!H93),'Test Sample Data'!H93&lt;$B94, 'Test Sample Data'!H93&gt;0),'Test Sample Data'!H93,$B94),""))</f>
        <v/>
      </c>
      <c r="W94" s="29" t="str">
        <f>IF('Test Sample Data'!I93="","",IF(SUM('Test Sample Data'!I$2:I$97)&gt;10,IF(AND(ISNUMBER('Test Sample Data'!I93),'Test Sample Data'!I93&lt;$B94, 'Test Sample Data'!I93&gt;0),'Test Sample Data'!I93,$B94),""))</f>
        <v/>
      </c>
      <c r="X94" s="29" t="str">
        <f>IF('Test Sample Data'!J93="","",IF(SUM('Test Sample Data'!J$2:J$97)&gt;10,IF(AND(ISNUMBER('Test Sample Data'!J93),'Test Sample Data'!J93&lt;$B94, 'Test Sample Data'!J93&gt;0),'Test Sample Data'!J93,$B94),""))</f>
        <v/>
      </c>
      <c r="Y94" s="29" t="str">
        <f>IF('Test Sample Data'!K93="","",IF(SUM('Test Sample Data'!K$2:K$97)&gt;10,IF(AND(ISNUMBER('Test Sample Data'!K93),'Test Sample Data'!K93&lt;$B94, 'Test Sample Data'!K93&gt;0),'Test Sample Data'!K93,$B94),""))</f>
        <v/>
      </c>
      <c r="Z94" s="29" t="str">
        <f>IF('Test Sample Data'!L93="","",IF(SUM('Test Sample Data'!L$2:L$97)&gt;10,IF(AND(ISNUMBER('Test Sample Data'!L93),'Test Sample Data'!L93&lt;$B94, 'Test Sample Data'!L93&gt;0),'Test Sample Data'!L93,$B94),""))</f>
        <v/>
      </c>
      <c r="AA94" s="29" t="str">
        <f>IF('Test Sample Data'!M93="","",IF(SUM('Test Sample Data'!M$2:M$97)&gt;10,IF(AND(ISNUMBER('Test Sample Data'!M93),'Test Sample Data'!M93&lt;$B94, 'Test Sample Data'!M93&gt;0),'Test Sample Data'!M93,$B94),""))</f>
        <v/>
      </c>
      <c r="AB94" s="29" t="str">
        <f>IF('Test Sample Data'!N93="","",IF(SUM('Test Sample Data'!N$2:N$97)&gt;10,IF(AND(ISNUMBER('Test Sample Data'!N93),'Test Sample Data'!N93&lt;$B94, 'Test Sample Data'!N93&gt;0),'Test Sample Data'!N93,$B94),""))</f>
        <v/>
      </c>
      <c r="AC94" s="29" t="str">
        <f>IF('Test Sample Data'!O93="","",IF(SUM('Test Sample Data'!O$2:O$97)&gt;10,IF(AND(ISNUMBER('Test Sample Data'!O93),'Test Sample Data'!O93&lt;$B94, 'Test Sample Data'!O93&gt;0),'Test Sample Data'!O93,$B94),""))</f>
        <v/>
      </c>
      <c r="AE94" s="4" t="s">
        <v>4799</v>
      </c>
      <c r="AF94" s="4">
        <f t="shared" si="67"/>
        <v>9</v>
      </c>
      <c r="AG94" s="4">
        <f t="shared" si="68"/>
        <v>9</v>
      </c>
      <c r="AH94" s="4" t="str">
        <f t="shared" si="69"/>
        <v/>
      </c>
      <c r="AI94" s="4" t="str">
        <f t="shared" si="70"/>
        <v/>
      </c>
      <c r="AJ94" s="4" t="str">
        <f t="shared" si="71"/>
        <v/>
      </c>
      <c r="AK94" s="4" t="str">
        <f t="shared" si="72"/>
        <v/>
      </c>
      <c r="AL94" s="4" t="str">
        <f t="shared" si="73"/>
        <v/>
      </c>
      <c r="AM94" s="4" t="str">
        <f t="shared" si="74"/>
        <v/>
      </c>
      <c r="AN94" s="4" t="str">
        <f t="shared" si="75"/>
        <v/>
      </c>
      <c r="AO94" s="4" t="str">
        <f t="shared" si="76"/>
        <v/>
      </c>
      <c r="AP94" s="4" t="str">
        <f t="shared" si="77"/>
        <v/>
      </c>
      <c r="AQ94" s="4" t="str">
        <f t="shared" si="78"/>
        <v/>
      </c>
      <c r="AR94" s="4">
        <f t="shared" si="79"/>
        <v>0</v>
      </c>
      <c r="AS94" s="4">
        <f t="shared" si="80"/>
        <v>9</v>
      </c>
      <c r="AU94" s="4" t="s">
        <v>4799</v>
      </c>
      <c r="AV94" s="4">
        <f t="shared" si="81"/>
        <v>0.20000000000000284</v>
      </c>
      <c r="AW94" s="4">
        <f t="shared" si="82"/>
        <v>9</v>
      </c>
      <c r="AX94" s="4" t="str">
        <f t="shared" si="83"/>
        <v/>
      </c>
      <c r="AY94" s="4" t="str">
        <f t="shared" si="84"/>
        <v/>
      </c>
      <c r="AZ94" s="4" t="str">
        <f t="shared" si="85"/>
        <v/>
      </c>
      <c r="BA94" s="4" t="str">
        <f t="shared" si="86"/>
        <v/>
      </c>
      <c r="BB94" s="4" t="str">
        <f t="shared" si="87"/>
        <v/>
      </c>
      <c r="BC94" s="4" t="str">
        <f t="shared" si="88"/>
        <v/>
      </c>
      <c r="BD94" s="4" t="str">
        <f t="shared" si="89"/>
        <v/>
      </c>
      <c r="BE94" s="4" t="str">
        <f t="shared" si="90"/>
        <v/>
      </c>
      <c r="BF94" s="4" t="str">
        <f t="shared" si="91"/>
        <v/>
      </c>
      <c r="BG94" s="4" t="str">
        <f t="shared" si="92"/>
        <v/>
      </c>
      <c r="BI94" s="4" t="s">
        <v>4799</v>
      </c>
      <c r="BJ94" s="4" t="str">
        <f t="shared" si="93"/>
        <v/>
      </c>
      <c r="BK94" s="4">
        <f t="shared" si="94"/>
        <v>9</v>
      </c>
      <c r="BL94" s="4" t="str">
        <f t="shared" si="95"/>
        <v/>
      </c>
      <c r="BM94" s="4" t="str">
        <f t="shared" si="96"/>
        <v/>
      </c>
      <c r="BN94" s="4" t="str">
        <f t="shared" si="97"/>
        <v/>
      </c>
      <c r="BO94" s="4" t="str">
        <f t="shared" si="98"/>
        <v/>
      </c>
      <c r="BP94" s="4" t="str">
        <f t="shared" si="99"/>
        <v/>
      </c>
      <c r="BQ94" s="4" t="str">
        <f t="shared" si="100"/>
        <v/>
      </c>
      <c r="BR94" s="4" t="str">
        <f t="shared" si="101"/>
        <v/>
      </c>
      <c r="BS94" s="4" t="str">
        <f t="shared" si="102"/>
        <v/>
      </c>
      <c r="BT94" s="4" t="str">
        <f t="shared" si="103"/>
        <v/>
      </c>
      <c r="BU94" s="4" t="str">
        <f t="shared" si="104"/>
        <v/>
      </c>
      <c r="BV94" s="4">
        <f t="shared" si="105"/>
        <v>0</v>
      </c>
      <c r="BW94" s="4">
        <f t="shared" si="106"/>
        <v>9</v>
      </c>
      <c r="BY94" s="4" t="s">
        <v>4799</v>
      </c>
      <c r="BZ94" s="4">
        <f t="shared" si="107"/>
        <v>-8.7999999999999972</v>
      </c>
      <c r="CA94" s="4">
        <f t="shared" si="108"/>
        <v>0</v>
      </c>
      <c r="CB94" s="4" t="str">
        <f t="shared" si="109"/>
        <v/>
      </c>
      <c r="CC94" s="4" t="str">
        <f t="shared" si="110"/>
        <v/>
      </c>
      <c r="CD94" s="4" t="str">
        <f t="shared" si="111"/>
        <v/>
      </c>
      <c r="CE94" s="4" t="str">
        <f t="shared" si="112"/>
        <v/>
      </c>
      <c r="CF94" s="4" t="str">
        <f t="shared" si="113"/>
        <v/>
      </c>
      <c r="CG94" s="4" t="str">
        <f t="shared" si="114"/>
        <v/>
      </c>
      <c r="CH94" s="4" t="str">
        <f t="shared" si="115"/>
        <v/>
      </c>
      <c r="CI94" s="4" t="str">
        <f t="shared" si="116"/>
        <v/>
      </c>
      <c r="CJ94" s="4" t="str">
        <f t="shared" si="117"/>
        <v/>
      </c>
      <c r="CK94" s="4" t="str">
        <f t="shared" si="118"/>
        <v/>
      </c>
      <c r="CM94" s="4" t="s">
        <v>4799</v>
      </c>
      <c r="CN94" s="4" t="str">
        <f>IF(ISNUMBER(BZ94), IF($BV94&gt;VLOOKUP('Gene Table'!$G$2,'Array Content'!$A$2:$B$3,2,FALSE),IF(BZ94&lt;-$BV94,"mutant","WT"),IF(BZ94&lt;-VLOOKUP('Gene Table'!$G$2,'Array Content'!$A$2:$B$3,2,FALSE),"Mutant","WT")),"")</f>
        <v>Mutant</v>
      </c>
      <c r="CO94" s="4" t="str">
        <f>IF(ISNUMBER(CA94), IF($BV94&gt;VLOOKUP('Gene Table'!$G$2,'Array Content'!$A$2:$B$3,2,FALSE),IF(CA94&lt;-$BV94,"mutant","WT"),IF(CA94&lt;-VLOOKUP('Gene Table'!$G$2,'Array Content'!$A$2:$B$3,2,FALSE),"Mutant","WT")),"")</f>
        <v>WT</v>
      </c>
      <c r="CP94" s="4" t="str">
        <f>IF(ISNUMBER(CB94), IF($BV94&gt;VLOOKUP('Gene Table'!$G$2,'Array Content'!$A$2:$B$3,2,FALSE),IF(CB94&lt;-$BV94,"mutant","WT"),IF(CB94&lt;-VLOOKUP('Gene Table'!$G$2,'Array Content'!$A$2:$B$3,2,FALSE),"Mutant","WT")),"")</f>
        <v/>
      </c>
      <c r="CQ94" s="4" t="str">
        <f>IF(ISNUMBER(CC94), IF($BV94&gt;VLOOKUP('Gene Table'!$G$2,'Array Content'!$A$2:$B$3,2,FALSE),IF(CC94&lt;-$BV94,"mutant","WT"),IF(CC94&lt;-VLOOKUP('Gene Table'!$G$2,'Array Content'!$A$2:$B$3,2,FALSE),"Mutant","WT")),"")</f>
        <v/>
      </c>
      <c r="CR94" s="4" t="str">
        <f>IF(ISNUMBER(CD94), IF($BV94&gt;VLOOKUP('Gene Table'!$G$2,'Array Content'!$A$2:$B$3,2,FALSE),IF(CD94&lt;-$BV94,"mutant","WT"),IF(CD94&lt;-VLOOKUP('Gene Table'!$G$2,'Array Content'!$A$2:$B$3,2,FALSE),"Mutant","WT")),"")</f>
        <v/>
      </c>
      <c r="CS94" s="4" t="str">
        <f>IF(ISNUMBER(CE94), IF($BV94&gt;VLOOKUP('Gene Table'!$G$2,'Array Content'!$A$2:$B$3,2,FALSE),IF(CE94&lt;-$BV94,"mutant","WT"),IF(CE94&lt;-VLOOKUP('Gene Table'!$G$2,'Array Content'!$A$2:$B$3,2,FALSE),"Mutant","WT")),"")</f>
        <v/>
      </c>
      <c r="CT94" s="4" t="str">
        <f>IF(ISNUMBER(CF94), IF($BV94&gt;VLOOKUP('Gene Table'!$G$2,'Array Content'!$A$2:$B$3,2,FALSE),IF(CF94&lt;-$BV94,"mutant","WT"),IF(CF94&lt;-VLOOKUP('Gene Table'!$G$2,'Array Content'!$A$2:$B$3,2,FALSE),"Mutant","WT")),"")</f>
        <v/>
      </c>
      <c r="CU94" s="4" t="str">
        <f>IF(ISNUMBER(CG94), IF($BV94&gt;VLOOKUP('Gene Table'!$G$2,'Array Content'!$A$2:$B$3,2,FALSE),IF(CG94&lt;-$BV94,"mutant","WT"),IF(CG94&lt;-VLOOKUP('Gene Table'!$G$2,'Array Content'!$A$2:$B$3,2,FALSE),"Mutant","WT")),"")</f>
        <v/>
      </c>
      <c r="CV94" s="4" t="str">
        <f>IF(ISNUMBER(CH94), IF($BV94&gt;VLOOKUP('Gene Table'!$G$2,'Array Content'!$A$2:$B$3,2,FALSE),IF(CH94&lt;-$BV94,"mutant","WT"),IF(CH94&lt;-VLOOKUP('Gene Table'!$G$2,'Array Content'!$A$2:$B$3,2,FALSE),"Mutant","WT")),"")</f>
        <v/>
      </c>
      <c r="CW94" s="4" t="str">
        <f>IF(ISNUMBER(CI94), IF($BV94&gt;VLOOKUP('Gene Table'!$G$2,'Array Content'!$A$2:$B$3,2,FALSE),IF(CI94&lt;-$BV94,"mutant","WT"),IF(CI94&lt;-VLOOKUP('Gene Table'!$G$2,'Array Content'!$A$2:$B$3,2,FALSE),"Mutant","WT")),"")</f>
        <v/>
      </c>
      <c r="CX94" s="4" t="str">
        <f>IF(ISNUMBER(CJ94), IF($BV94&gt;VLOOKUP('Gene Table'!$G$2,'Array Content'!$A$2:$B$3,2,FALSE),IF(CJ94&lt;-$BV94,"mutant","WT"),IF(CJ94&lt;-VLOOKUP('Gene Table'!$G$2,'Array Content'!$A$2:$B$3,2,FALSE),"Mutant","WT")),"")</f>
        <v/>
      </c>
      <c r="CY94" s="4" t="str">
        <f>IF(ISNUMBER(CK94), IF($BV94&gt;VLOOKUP('Gene Table'!$G$2,'Array Content'!$A$2:$B$3,2,FALSE),IF(CK94&lt;-$BV94,"mutant","WT"),IF(CK94&lt;-VLOOKUP('Gene Table'!$G$2,'Array Content'!$A$2:$B$3,2,FALSE),"Mutant","WT")),"")</f>
        <v/>
      </c>
      <c r="DA94" s="4" t="s">
        <v>4799</v>
      </c>
      <c r="DB94" s="4">
        <f t="shared" si="119"/>
        <v>-8.7999999999999972</v>
      </c>
      <c r="DC94" s="4">
        <f t="shared" si="120"/>
        <v>0</v>
      </c>
      <c r="DD94" s="4" t="str">
        <f t="shared" si="121"/>
        <v/>
      </c>
      <c r="DE94" s="4" t="str">
        <f t="shared" si="122"/>
        <v/>
      </c>
      <c r="DF94" s="4" t="str">
        <f t="shared" si="123"/>
        <v/>
      </c>
      <c r="DG94" s="4" t="str">
        <f t="shared" si="124"/>
        <v/>
      </c>
      <c r="DH94" s="4" t="str">
        <f t="shared" si="125"/>
        <v/>
      </c>
      <c r="DI94" s="4" t="str">
        <f t="shared" si="126"/>
        <v/>
      </c>
      <c r="DJ94" s="4" t="str">
        <f t="shared" si="127"/>
        <v/>
      </c>
      <c r="DK94" s="4" t="str">
        <f t="shared" si="128"/>
        <v/>
      </c>
      <c r="DL94" s="4" t="str">
        <f t="shared" si="129"/>
        <v/>
      </c>
      <c r="DM94" s="4" t="str">
        <f t="shared" si="130"/>
        <v/>
      </c>
      <c r="DO94" s="4" t="s">
        <v>4799</v>
      </c>
      <c r="DP94" s="4" t="str">
        <f>IF(ISNUMBER(DB94), IF($AR94&gt;VLOOKUP('Gene Table'!$G$2,'Array Content'!$A$2:$B$3,2,FALSE),IF(DB94&lt;-$AR94,"mutant","WT"),IF(DB94&lt;-VLOOKUP('Gene Table'!$G$2,'Array Content'!$A$2:$B$3,2,FALSE),"Mutant","WT")),"")</f>
        <v>Mutant</v>
      </c>
      <c r="DQ94" s="4" t="str">
        <f>IF(ISNUMBER(DC94), IF($AR94&gt;VLOOKUP('Gene Table'!$G$2,'Array Content'!$A$2:$B$3,2,FALSE),IF(DC94&lt;-$AR94,"mutant","WT"),IF(DC94&lt;-VLOOKUP('Gene Table'!$G$2,'Array Content'!$A$2:$B$3,2,FALSE),"Mutant","WT")),"")</f>
        <v>WT</v>
      </c>
      <c r="DR94" s="4" t="str">
        <f>IF(ISNUMBER(DD94), IF($AR94&gt;VLOOKUP('Gene Table'!$G$2,'Array Content'!$A$2:$B$3,2,FALSE),IF(DD94&lt;-$AR94,"mutant","WT"),IF(DD94&lt;-VLOOKUP('Gene Table'!$G$2,'Array Content'!$A$2:$B$3,2,FALSE),"Mutant","WT")),"")</f>
        <v/>
      </c>
      <c r="DS94" s="4" t="str">
        <f>IF(ISNUMBER(DE94), IF($AR94&gt;VLOOKUP('Gene Table'!$G$2,'Array Content'!$A$2:$B$3,2,FALSE),IF(DE94&lt;-$AR94,"mutant","WT"),IF(DE94&lt;-VLOOKUP('Gene Table'!$G$2,'Array Content'!$A$2:$B$3,2,FALSE),"Mutant","WT")),"")</f>
        <v/>
      </c>
      <c r="DT94" s="4" t="str">
        <f>IF(ISNUMBER(DF94), IF($AR94&gt;VLOOKUP('Gene Table'!$G$2,'Array Content'!$A$2:$B$3,2,FALSE),IF(DF94&lt;-$AR94,"mutant","WT"),IF(DF94&lt;-VLOOKUP('Gene Table'!$G$2,'Array Content'!$A$2:$B$3,2,FALSE),"Mutant","WT")),"")</f>
        <v/>
      </c>
      <c r="DU94" s="4" t="str">
        <f>IF(ISNUMBER(DG94), IF($AR94&gt;VLOOKUP('Gene Table'!$G$2,'Array Content'!$A$2:$B$3,2,FALSE),IF(DG94&lt;-$AR94,"mutant","WT"),IF(DG94&lt;-VLOOKUP('Gene Table'!$G$2,'Array Content'!$A$2:$B$3,2,FALSE),"Mutant","WT")),"")</f>
        <v/>
      </c>
      <c r="DV94" s="4" t="str">
        <f>IF(ISNUMBER(DH94), IF($AR94&gt;VLOOKUP('Gene Table'!$G$2,'Array Content'!$A$2:$B$3,2,FALSE),IF(DH94&lt;-$AR94,"mutant","WT"),IF(DH94&lt;-VLOOKUP('Gene Table'!$G$2,'Array Content'!$A$2:$B$3,2,FALSE),"Mutant","WT")),"")</f>
        <v/>
      </c>
      <c r="DW94" s="4" t="str">
        <f>IF(ISNUMBER(DI94), IF($AR94&gt;VLOOKUP('Gene Table'!$G$2,'Array Content'!$A$2:$B$3,2,FALSE),IF(DI94&lt;-$AR94,"mutant","WT"),IF(DI94&lt;-VLOOKUP('Gene Table'!$G$2,'Array Content'!$A$2:$B$3,2,FALSE),"Mutant","WT")),"")</f>
        <v/>
      </c>
      <c r="DX94" s="4" t="str">
        <f>IF(ISNUMBER(DJ94), IF($AR94&gt;VLOOKUP('Gene Table'!$G$2,'Array Content'!$A$2:$B$3,2,FALSE),IF(DJ94&lt;-$AR94,"mutant","WT"),IF(DJ94&lt;-VLOOKUP('Gene Table'!$G$2,'Array Content'!$A$2:$B$3,2,FALSE),"Mutant","WT")),"")</f>
        <v/>
      </c>
      <c r="DY94" s="4" t="str">
        <f>IF(ISNUMBER(DK94), IF($AR94&gt;VLOOKUP('Gene Table'!$G$2,'Array Content'!$A$2:$B$3,2,FALSE),IF(DK94&lt;-$AR94,"mutant","WT"),IF(DK94&lt;-VLOOKUP('Gene Table'!$G$2,'Array Content'!$A$2:$B$3,2,FALSE),"Mutant","WT")),"")</f>
        <v/>
      </c>
      <c r="DZ94" s="4" t="str">
        <f>IF(ISNUMBER(DL94), IF($AR94&gt;VLOOKUP('Gene Table'!$G$2,'Array Content'!$A$2:$B$3,2,FALSE),IF(DL94&lt;-$AR94,"mutant","WT"),IF(DL94&lt;-VLOOKUP('Gene Table'!$G$2,'Array Content'!$A$2:$B$3,2,FALSE),"Mutant","WT")),"")</f>
        <v/>
      </c>
      <c r="EA94" s="4" t="str">
        <f>IF(ISNUMBER(DM94), IF($AR94&gt;VLOOKUP('Gene Table'!$G$2,'Array Content'!$A$2:$B$3,2,FALSE),IF(DM94&lt;-$AR94,"mutant","WT"),IF(DM94&lt;-VLOOKUP('Gene Table'!$G$2,'Array Content'!$A$2:$B$3,2,FALSE),"Mutant","WT")),"")</f>
        <v/>
      </c>
      <c r="EC94" s="4" t="s">
        <v>4799</v>
      </c>
      <c r="ED94" s="4" t="str">
        <f>IF('Gene Table'!$D94="copy number",D94,"")</f>
        <v/>
      </c>
      <c r="EE94" s="4" t="str">
        <f>IF('Gene Table'!$D94="copy number",E94,"")</f>
        <v/>
      </c>
      <c r="EF94" s="4" t="str">
        <f>IF('Gene Table'!$D94="copy number",F94,"")</f>
        <v/>
      </c>
      <c r="EG94" s="4" t="str">
        <f>IF('Gene Table'!$D94="copy number",G94,"")</f>
        <v/>
      </c>
      <c r="EH94" s="4" t="str">
        <f>IF('Gene Table'!$D94="copy number",H94,"")</f>
        <v/>
      </c>
      <c r="EI94" s="4" t="str">
        <f>IF('Gene Table'!$D94="copy number",I94,"")</f>
        <v/>
      </c>
      <c r="EJ94" s="4" t="str">
        <f>IF('Gene Table'!$D94="copy number",J94,"")</f>
        <v/>
      </c>
      <c r="EK94" s="4" t="str">
        <f>IF('Gene Table'!$D94="copy number",K94,"")</f>
        <v/>
      </c>
      <c r="EL94" s="4" t="str">
        <f>IF('Gene Table'!$D94="copy number",L94,"")</f>
        <v/>
      </c>
      <c r="EM94" s="4" t="str">
        <f>IF('Gene Table'!$D94="copy number",M94,"")</f>
        <v/>
      </c>
      <c r="EN94" s="4" t="str">
        <f>IF('Gene Table'!$D94="copy number",N94,"")</f>
        <v/>
      </c>
      <c r="EO94" s="4" t="str">
        <f>IF('Gene Table'!$D94="copy number",O94,"")</f>
        <v/>
      </c>
      <c r="EQ94" s="4" t="s">
        <v>4799</v>
      </c>
      <c r="ER94" s="4" t="str">
        <f>IF('Gene Table'!$D94="copy number",R94,"")</f>
        <v/>
      </c>
      <c r="ES94" s="4" t="str">
        <f>IF('Gene Table'!$D94="copy number",S94,"")</f>
        <v/>
      </c>
      <c r="ET94" s="4" t="str">
        <f>IF('Gene Table'!$D94="copy number",T94,"")</f>
        <v/>
      </c>
      <c r="EU94" s="4" t="str">
        <f>IF('Gene Table'!$D94="copy number",U94,"")</f>
        <v/>
      </c>
      <c r="EV94" s="4" t="str">
        <f>IF('Gene Table'!$D94="copy number",V94,"")</f>
        <v/>
      </c>
      <c r="EW94" s="4" t="str">
        <f>IF('Gene Table'!$D94="copy number",W94,"")</f>
        <v/>
      </c>
      <c r="EX94" s="4" t="str">
        <f>IF('Gene Table'!$D94="copy number",X94,"")</f>
        <v/>
      </c>
      <c r="EY94" s="4" t="str">
        <f>IF('Gene Table'!$D94="copy number",Y94,"")</f>
        <v/>
      </c>
      <c r="EZ94" s="4" t="str">
        <f>IF('Gene Table'!$D94="copy number",Z94,"")</f>
        <v/>
      </c>
      <c r="FA94" s="4" t="str">
        <f>IF('Gene Table'!$D94="copy number",AA94,"")</f>
        <v/>
      </c>
      <c r="FB94" s="4" t="str">
        <f>IF('Gene Table'!$D94="copy number",AB94,"")</f>
        <v/>
      </c>
      <c r="FC94" s="4" t="str">
        <f>IF('Gene Table'!$D94="copy number",AC94,"")</f>
        <v/>
      </c>
      <c r="FE94" s="4" t="s">
        <v>4799</v>
      </c>
      <c r="FF94" s="4" t="str">
        <f>IF('Gene Table'!$C94="SMPC",D94,"")</f>
        <v/>
      </c>
      <c r="FG94" s="4" t="str">
        <f>IF('Gene Table'!$C94="SMPC",E94,"")</f>
        <v/>
      </c>
      <c r="FH94" s="4" t="str">
        <f>IF('Gene Table'!$C94="SMPC",F94,"")</f>
        <v/>
      </c>
      <c r="FI94" s="4" t="str">
        <f>IF('Gene Table'!$C94="SMPC",G94,"")</f>
        <v/>
      </c>
      <c r="FJ94" s="4" t="str">
        <f>IF('Gene Table'!$C94="SMPC",H94,"")</f>
        <v/>
      </c>
      <c r="FK94" s="4" t="str">
        <f>IF('Gene Table'!$C94="SMPC",I94,"")</f>
        <v/>
      </c>
      <c r="FL94" s="4" t="str">
        <f>IF('Gene Table'!$C94="SMPC",J94,"")</f>
        <v/>
      </c>
      <c r="FM94" s="4" t="str">
        <f>IF('Gene Table'!$C94="SMPC",K94,"")</f>
        <v/>
      </c>
      <c r="FN94" s="4" t="str">
        <f>IF('Gene Table'!$C94="SMPC",L94,"")</f>
        <v/>
      </c>
      <c r="FO94" s="4" t="str">
        <f>IF('Gene Table'!$C94="SMPC",M94,"")</f>
        <v/>
      </c>
      <c r="FP94" s="4" t="str">
        <f>IF('Gene Table'!$C94="SMPC",N94,"")</f>
        <v/>
      </c>
      <c r="FQ94" s="4" t="str">
        <f>IF('Gene Table'!$C94="SMPC",O94,"")</f>
        <v/>
      </c>
      <c r="FS94" s="4" t="s">
        <v>4799</v>
      </c>
      <c r="FT94" s="4" t="str">
        <f>IF('Gene Table'!$C94="SMPC",R94,"")</f>
        <v/>
      </c>
      <c r="FU94" s="4" t="str">
        <f>IF('Gene Table'!$C94="SMPC",S94,"")</f>
        <v/>
      </c>
      <c r="FV94" s="4" t="str">
        <f>IF('Gene Table'!$C94="SMPC",T94,"")</f>
        <v/>
      </c>
      <c r="FW94" s="4" t="str">
        <f>IF('Gene Table'!$C94="SMPC",U94,"")</f>
        <v/>
      </c>
      <c r="FX94" s="4" t="str">
        <f>IF('Gene Table'!$C94="SMPC",V94,"")</f>
        <v/>
      </c>
      <c r="FY94" s="4" t="str">
        <f>IF('Gene Table'!$C94="SMPC",W94,"")</f>
        <v/>
      </c>
      <c r="FZ94" s="4" t="str">
        <f>IF('Gene Table'!$C94="SMPC",X94,"")</f>
        <v/>
      </c>
      <c r="GA94" s="4" t="str">
        <f>IF('Gene Table'!$C94="SMPC",Y94,"")</f>
        <v/>
      </c>
      <c r="GB94" s="4" t="str">
        <f>IF('Gene Table'!$C94="SMPC",Z94,"")</f>
        <v/>
      </c>
      <c r="GC94" s="4" t="str">
        <f>IF('Gene Table'!$C94="SMPC",AA94,"")</f>
        <v/>
      </c>
      <c r="GD94" s="4" t="str">
        <f>IF('Gene Table'!$C94="SMPC",AB94,"")</f>
        <v/>
      </c>
      <c r="GE94" s="4" t="str">
        <f>IF('Gene Table'!$C94="SMPC",AC94,"")</f>
        <v/>
      </c>
    </row>
    <row r="95" spans="1:187" ht="15" customHeight="1" x14ac:dyDescent="0.25">
      <c r="A95" s="4" t="str">
        <f>'Gene Table'!C95&amp;":"&amp;'Gene Table'!D95</f>
        <v>CDKN2A:c.329G&gt;A</v>
      </c>
      <c r="B95" s="4">
        <f>IF('Gene Table'!$G$5="NO",IF(ISNUMBER(MATCH('Gene Table'!E95,'Array Content'!$M$2:$M$941,0)),VLOOKUP('Gene Table'!E95,'Array Content'!$M$2:$O$941,2,FALSE),35),IF('Gene Table'!$G$5="YES",IF(ISNUMBER(MATCH('Gene Table'!E95,'Array Content'!$M$2:$M$941,0)),VLOOKUP('Gene Table'!E95,'Array Content'!$M$2:$O$941,3,FALSE),35),"OOPS"))</f>
        <v>37</v>
      </c>
      <c r="C95" s="4" t="s">
        <v>4800</v>
      </c>
      <c r="D95" s="29">
        <f>IF('Control Sample Data'!D94="","",IF(SUM('Control Sample Data'!D$2:D$97)&gt;10,IF(AND(ISNUMBER('Control Sample Data'!D94),'Control Sample Data'!D94&lt;$B95, 'Control Sample Data'!D94&gt;0),'Control Sample Data'!D94,$B95),""))</f>
        <v>35</v>
      </c>
      <c r="E95" s="29">
        <f>IF('Control Sample Data'!E94="","",IF(SUM('Control Sample Data'!E$2:E$97)&gt;10,IF(AND(ISNUMBER('Control Sample Data'!E94),'Control Sample Data'!E94&lt;$B95, 'Control Sample Data'!E94&gt;0),'Control Sample Data'!E94,$B95),""))</f>
        <v>35</v>
      </c>
      <c r="F95" s="29" t="str">
        <f>IF('Control Sample Data'!F94="","",IF(SUM('Control Sample Data'!F$2:F$97)&gt;10,IF(AND(ISNUMBER('Control Sample Data'!F94),'Control Sample Data'!F94&lt;$B95, 'Control Sample Data'!F94&gt;0),'Control Sample Data'!F94,$B95),""))</f>
        <v/>
      </c>
      <c r="G95" s="29" t="str">
        <f>IF('Control Sample Data'!G94="","",IF(SUM('Control Sample Data'!G$2:G$97)&gt;10,IF(AND(ISNUMBER('Control Sample Data'!G94),'Control Sample Data'!G94&lt;$B95, 'Control Sample Data'!G94&gt;0),'Control Sample Data'!G94,$B95),""))</f>
        <v/>
      </c>
      <c r="H95" s="29" t="str">
        <f>IF('Control Sample Data'!H94="","",IF(SUM('Control Sample Data'!H$2:H$97)&gt;10,IF(AND(ISNUMBER('Control Sample Data'!H94),'Control Sample Data'!H94&lt;$B95, 'Control Sample Data'!H94&gt;0),'Control Sample Data'!H94,$B95),""))</f>
        <v/>
      </c>
      <c r="I95" s="29" t="str">
        <f>IF('Control Sample Data'!I94="","",IF(SUM('Control Sample Data'!I$2:I$97)&gt;10,IF(AND(ISNUMBER('Control Sample Data'!I94),'Control Sample Data'!I94&lt;$B95, 'Control Sample Data'!I94&gt;0),'Control Sample Data'!I94,$B95),""))</f>
        <v/>
      </c>
      <c r="J95" s="29" t="str">
        <f>IF('Control Sample Data'!J94="","",IF(SUM('Control Sample Data'!J$2:J$97)&gt;10,IF(AND(ISNUMBER('Control Sample Data'!J94),'Control Sample Data'!J94&lt;$B95, 'Control Sample Data'!J94&gt;0),'Control Sample Data'!J94,$B95),""))</f>
        <v/>
      </c>
      <c r="K95" s="29" t="str">
        <f>IF('Control Sample Data'!K94="","",IF(SUM('Control Sample Data'!K$2:K$97)&gt;10,IF(AND(ISNUMBER('Control Sample Data'!K94),'Control Sample Data'!K94&lt;$B95, 'Control Sample Data'!K94&gt;0),'Control Sample Data'!K94,$B95),""))</f>
        <v/>
      </c>
      <c r="L95" s="29" t="str">
        <f>IF('Control Sample Data'!L94="","",IF(SUM('Control Sample Data'!L$2:L$97)&gt;10,IF(AND(ISNUMBER('Control Sample Data'!L94),'Control Sample Data'!L94&lt;$B95, 'Control Sample Data'!L94&gt;0),'Control Sample Data'!L94,$B95),""))</f>
        <v/>
      </c>
      <c r="M95" s="29" t="str">
        <f>IF('Control Sample Data'!M94="","",IF(SUM('Control Sample Data'!M$2:M$97)&gt;10,IF(AND(ISNUMBER('Control Sample Data'!M94),'Control Sample Data'!M94&lt;$B95, 'Control Sample Data'!M94&gt;0),'Control Sample Data'!M94,$B95),""))</f>
        <v/>
      </c>
      <c r="N95" s="29" t="str">
        <f>IF('Control Sample Data'!N94="","",IF(SUM('Control Sample Data'!N$2:N$97)&gt;10,IF(AND(ISNUMBER('Control Sample Data'!N94),'Control Sample Data'!N94&lt;$B95, 'Control Sample Data'!N94&gt;0),'Control Sample Data'!N94,$B95),""))</f>
        <v/>
      </c>
      <c r="O95" s="29" t="str">
        <f>IF('Control Sample Data'!O94="","",IF(SUM('Control Sample Data'!O$2:O$97)&gt;10,IF(AND(ISNUMBER('Control Sample Data'!O94),'Control Sample Data'!O94&lt;$B95, 'Control Sample Data'!O94&gt;0),'Control Sample Data'!O94,$B95),""))</f>
        <v/>
      </c>
      <c r="Q95" s="4" t="s">
        <v>4800</v>
      </c>
      <c r="R95" s="29">
        <f>IF('Test Sample Data'!D94="","",IF(SUM('Test Sample Data'!D$2:D$97)&gt;10,IF(AND(ISNUMBER('Test Sample Data'!D94),'Test Sample Data'!D94&lt;$B95, 'Test Sample Data'!D94&gt;0),'Test Sample Data'!D94,$B95),""))</f>
        <v>35</v>
      </c>
      <c r="S95" s="29">
        <f>IF('Test Sample Data'!E94="","",IF(SUM('Test Sample Data'!E$2:E$97)&gt;10,IF(AND(ISNUMBER('Test Sample Data'!E94),'Test Sample Data'!E94&lt;$B95, 'Test Sample Data'!E94&gt;0),'Test Sample Data'!E94,$B95),""))</f>
        <v>35</v>
      </c>
      <c r="T95" s="29" t="str">
        <f>IF('Test Sample Data'!F94="","",IF(SUM('Test Sample Data'!F$2:F$97)&gt;10,IF(AND(ISNUMBER('Test Sample Data'!F94),'Test Sample Data'!F94&lt;$B95, 'Test Sample Data'!F94&gt;0),'Test Sample Data'!F94,$B95),""))</f>
        <v/>
      </c>
      <c r="U95" s="29" t="str">
        <f>IF('Test Sample Data'!G94="","",IF(SUM('Test Sample Data'!G$2:G$97)&gt;10,IF(AND(ISNUMBER('Test Sample Data'!G94),'Test Sample Data'!G94&lt;$B95, 'Test Sample Data'!G94&gt;0),'Test Sample Data'!G94,$B95),""))</f>
        <v/>
      </c>
      <c r="V95" s="29" t="str">
        <f>IF('Test Sample Data'!H94="","",IF(SUM('Test Sample Data'!H$2:H$97)&gt;10,IF(AND(ISNUMBER('Test Sample Data'!H94),'Test Sample Data'!H94&lt;$B95, 'Test Sample Data'!H94&gt;0),'Test Sample Data'!H94,$B95),""))</f>
        <v/>
      </c>
      <c r="W95" s="29" t="str">
        <f>IF('Test Sample Data'!I94="","",IF(SUM('Test Sample Data'!I$2:I$97)&gt;10,IF(AND(ISNUMBER('Test Sample Data'!I94),'Test Sample Data'!I94&lt;$B95, 'Test Sample Data'!I94&gt;0),'Test Sample Data'!I94,$B95),""))</f>
        <v/>
      </c>
      <c r="X95" s="29" t="str">
        <f>IF('Test Sample Data'!J94="","",IF(SUM('Test Sample Data'!J$2:J$97)&gt;10,IF(AND(ISNUMBER('Test Sample Data'!J94),'Test Sample Data'!J94&lt;$B95, 'Test Sample Data'!J94&gt;0),'Test Sample Data'!J94,$B95),""))</f>
        <v/>
      </c>
      <c r="Y95" s="29" t="str">
        <f>IF('Test Sample Data'!K94="","",IF(SUM('Test Sample Data'!K$2:K$97)&gt;10,IF(AND(ISNUMBER('Test Sample Data'!K94),'Test Sample Data'!K94&lt;$B95, 'Test Sample Data'!K94&gt;0),'Test Sample Data'!K94,$B95),""))</f>
        <v/>
      </c>
      <c r="Z95" s="29" t="str">
        <f>IF('Test Sample Data'!L94="","",IF(SUM('Test Sample Data'!L$2:L$97)&gt;10,IF(AND(ISNUMBER('Test Sample Data'!L94),'Test Sample Data'!L94&lt;$B95, 'Test Sample Data'!L94&gt;0),'Test Sample Data'!L94,$B95),""))</f>
        <v/>
      </c>
      <c r="AA95" s="29" t="str">
        <f>IF('Test Sample Data'!M94="","",IF(SUM('Test Sample Data'!M$2:M$97)&gt;10,IF(AND(ISNUMBER('Test Sample Data'!M94),'Test Sample Data'!M94&lt;$B95, 'Test Sample Data'!M94&gt;0),'Test Sample Data'!M94,$B95),""))</f>
        <v/>
      </c>
      <c r="AB95" s="29" t="str">
        <f>IF('Test Sample Data'!N94="","",IF(SUM('Test Sample Data'!N$2:N$97)&gt;10,IF(AND(ISNUMBER('Test Sample Data'!N94),'Test Sample Data'!N94&lt;$B95, 'Test Sample Data'!N94&gt;0),'Test Sample Data'!N94,$B95),""))</f>
        <v/>
      </c>
      <c r="AC95" s="29" t="str">
        <f>IF('Test Sample Data'!O94="","",IF(SUM('Test Sample Data'!O$2:O$97)&gt;10,IF(AND(ISNUMBER('Test Sample Data'!O94),'Test Sample Data'!O94&lt;$B95, 'Test Sample Data'!O94&gt;0),'Test Sample Data'!O94,$B95),""))</f>
        <v/>
      </c>
      <c r="AE95" s="4" t="s">
        <v>4800</v>
      </c>
      <c r="AF95" s="4">
        <f t="shared" si="67"/>
        <v>9</v>
      </c>
      <c r="AG95" s="4">
        <f t="shared" si="68"/>
        <v>9</v>
      </c>
      <c r="AH95" s="4" t="str">
        <f t="shared" si="69"/>
        <v/>
      </c>
      <c r="AI95" s="4" t="str">
        <f t="shared" si="70"/>
        <v/>
      </c>
      <c r="AJ95" s="4" t="str">
        <f t="shared" si="71"/>
        <v/>
      </c>
      <c r="AK95" s="4" t="str">
        <f t="shared" si="72"/>
        <v/>
      </c>
      <c r="AL95" s="4" t="str">
        <f t="shared" si="73"/>
        <v/>
      </c>
      <c r="AM95" s="4" t="str">
        <f t="shared" si="74"/>
        <v/>
      </c>
      <c r="AN95" s="4" t="str">
        <f t="shared" si="75"/>
        <v/>
      </c>
      <c r="AO95" s="4" t="str">
        <f t="shared" si="76"/>
        <v/>
      </c>
      <c r="AP95" s="4" t="str">
        <f t="shared" si="77"/>
        <v/>
      </c>
      <c r="AQ95" s="4" t="str">
        <f t="shared" si="78"/>
        <v/>
      </c>
      <c r="AR95" s="4">
        <f t="shared" si="79"/>
        <v>0</v>
      </c>
      <c r="AS95" s="4">
        <f t="shared" si="80"/>
        <v>9</v>
      </c>
      <c r="AU95" s="4" t="s">
        <v>4800</v>
      </c>
      <c r="AV95" s="4">
        <f t="shared" si="81"/>
        <v>8.14</v>
      </c>
      <c r="AW95" s="4">
        <f t="shared" si="82"/>
        <v>9</v>
      </c>
      <c r="AX95" s="4" t="str">
        <f t="shared" si="83"/>
        <v/>
      </c>
      <c r="AY95" s="4" t="str">
        <f t="shared" si="84"/>
        <v/>
      </c>
      <c r="AZ95" s="4" t="str">
        <f t="shared" si="85"/>
        <v/>
      </c>
      <c r="BA95" s="4" t="str">
        <f t="shared" si="86"/>
        <v/>
      </c>
      <c r="BB95" s="4" t="str">
        <f t="shared" si="87"/>
        <v/>
      </c>
      <c r="BC95" s="4" t="str">
        <f t="shared" si="88"/>
        <v/>
      </c>
      <c r="BD95" s="4" t="str">
        <f t="shared" si="89"/>
        <v/>
      </c>
      <c r="BE95" s="4" t="str">
        <f t="shared" si="90"/>
        <v/>
      </c>
      <c r="BF95" s="4" t="str">
        <f t="shared" si="91"/>
        <v/>
      </c>
      <c r="BG95" s="4" t="str">
        <f t="shared" si="92"/>
        <v/>
      </c>
      <c r="BI95" s="4" t="s">
        <v>4800</v>
      </c>
      <c r="BJ95" s="4">
        <f t="shared" si="93"/>
        <v>8.14</v>
      </c>
      <c r="BK95" s="4">
        <f t="shared" si="94"/>
        <v>9</v>
      </c>
      <c r="BL95" s="4" t="str">
        <f t="shared" si="95"/>
        <v/>
      </c>
      <c r="BM95" s="4" t="str">
        <f t="shared" si="96"/>
        <v/>
      </c>
      <c r="BN95" s="4" t="str">
        <f t="shared" si="97"/>
        <v/>
      </c>
      <c r="BO95" s="4" t="str">
        <f t="shared" si="98"/>
        <v/>
      </c>
      <c r="BP95" s="4" t="str">
        <f t="shared" si="99"/>
        <v/>
      </c>
      <c r="BQ95" s="4" t="str">
        <f t="shared" si="100"/>
        <v/>
      </c>
      <c r="BR95" s="4" t="str">
        <f t="shared" si="101"/>
        <v/>
      </c>
      <c r="BS95" s="4" t="str">
        <f t="shared" si="102"/>
        <v/>
      </c>
      <c r="BT95" s="4" t="str">
        <f t="shared" si="103"/>
        <v/>
      </c>
      <c r="BU95" s="4" t="str">
        <f t="shared" si="104"/>
        <v/>
      </c>
      <c r="BV95" s="4">
        <f t="shared" si="105"/>
        <v>1.82</v>
      </c>
      <c r="BW95" s="4">
        <f t="shared" si="106"/>
        <v>8.57</v>
      </c>
      <c r="BY95" s="4" t="s">
        <v>4800</v>
      </c>
      <c r="BZ95" s="4">
        <f t="shared" si="107"/>
        <v>-0.42999999999999972</v>
      </c>
      <c r="CA95" s="4">
        <f t="shared" si="108"/>
        <v>0.42999999999999972</v>
      </c>
      <c r="CB95" s="4" t="str">
        <f t="shared" si="109"/>
        <v/>
      </c>
      <c r="CC95" s="4" t="str">
        <f t="shared" si="110"/>
        <v/>
      </c>
      <c r="CD95" s="4" t="str">
        <f t="shared" si="111"/>
        <v/>
      </c>
      <c r="CE95" s="4" t="str">
        <f t="shared" si="112"/>
        <v/>
      </c>
      <c r="CF95" s="4" t="str">
        <f t="shared" si="113"/>
        <v/>
      </c>
      <c r="CG95" s="4" t="str">
        <f t="shared" si="114"/>
        <v/>
      </c>
      <c r="CH95" s="4" t="str">
        <f t="shared" si="115"/>
        <v/>
      </c>
      <c r="CI95" s="4" t="str">
        <f t="shared" si="116"/>
        <v/>
      </c>
      <c r="CJ95" s="4" t="str">
        <f t="shared" si="117"/>
        <v/>
      </c>
      <c r="CK95" s="4" t="str">
        <f t="shared" si="118"/>
        <v/>
      </c>
      <c r="CM95" s="4" t="s">
        <v>4800</v>
      </c>
      <c r="CN95" s="4" t="str">
        <f>IF(ISNUMBER(BZ95), IF($BV95&gt;VLOOKUP('Gene Table'!$G$2,'Array Content'!$A$2:$B$3,2,FALSE),IF(BZ95&lt;-$BV95,"mutant","WT"),IF(BZ95&lt;-VLOOKUP('Gene Table'!$G$2,'Array Content'!$A$2:$B$3,2,FALSE),"Mutant","WT")),"")</f>
        <v>WT</v>
      </c>
      <c r="CO95" s="4" t="str">
        <f>IF(ISNUMBER(CA95), IF($BV95&gt;VLOOKUP('Gene Table'!$G$2,'Array Content'!$A$2:$B$3,2,FALSE),IF(CA95&lt;-$BV95,"mutant","WT"),IF(CA95&lt;-VLOOKUP('Gene Table'!$G$2,'Array Content'!$A$2:$B$3,2,FALSE),"Mutant","WT")),"")</f>
        <v>WT</v>
      </c>
      <c r="CP95" s="4" t="str">
        <f>IF(ISNUMBER(CB95), IF($BV95&gt;VLOOKUP('Gene Table'!$G$2,'Array Content'!$A$2:$B$3,2,FALSE),IF(CB95&lt;-$BV95,"mutant","WT"),IF(CB95&lt;-VLOOKUP('Gene Table'!$G$2,'Array Content'!$A$2:$B$3,2,FALSE),"Mutant","WT")),"")</f>
        <v/>
      </c>
      <c r="CQ95" s="4" t="str">
        <f>IF(ISNUMBER(CC95), IF($BV95&gt;VLOOKUP('Gene Table'!$G$2,'Array Content'!$A$2:$B$3,2,FALSE),IF(CC95&lt;-$BV95,"mutant","WT"),IF(CC95&lt;-VLOOKUP('Gene Table'!$G$2,'Array Content'!$A$2:$B$3,2,FALSE),"Mutant","WT")),"")</f>
        <v/>
      </c>
      <c r="CR95" s="4" t="str">
        <f>IF(ISNUMBER(CD95), IF($BV95&gt;VLOOKUP('Gene Table'!$G$2,'Array Content'!$A$2:$B$3,2,FALSE),IF(CD95&lt;-$BV95,"mutant","WT"),IF(CD95&lt;-VLOOKUP('Gene Table'!$G$2,'Array Content'!$A$2:$B$3,2,FALSE),"Mutant","WT")),"")</f>
        <v/>
      </c>
      <c r="CS95" s="4" t="str">
        <f>IF(ISNUMBER(CE95), IF($BV95&gt;VLOOKUP('Gene Table'!$G$2,'Array Content'!$A$2:$B$3,2,FALSE),IF(CE95&lt;-$BV95,"mutant","WT"),IF(CE95&lt;-VLOOKUP('Gene Table'!$G$2,'Array Content'!$A$2:$B$3,2,FALSE),"Mutant","WT")),"")</f>
        <v/>
      </c>
      <c r="CT95" s="4" t="str">
        <f>IF(ISNUMBER(CF95), IF($BV95&gt;VLOOKUP('Gene Table'!$G$2,'Array Content'!$A$2:$B$3,2,FALSE),IF(CF95&lt;-$BV95,"mutant","WT"),IF(CF95&lt;-VLOOKUP('Gene Table'!$G$2,'Array Content'!$A$2:$B$3,2,FALSE),"Mutant","WT")),"")</f>
        <v/>
      </c>
      <c r="CU95" s="4" t="str">
        <f>IF(ISNUMBER(CG95), IF($BV95&gt;VLOOKUP('Gene Table'!$G$2,'Array Content'!$A$2:$B$3,2,FALSE),IF(CG95&lt;-$BV95,"mutant","WT"),IF(CG95&lt;-VLOOKUP('Gene Table'!$G$2,'Array Content'!$A$2:$B$3,2,FALSE),"Mutant","WT")),"")</f>
        <v/>
      </c>
      <c r="CV95" s="4" t="str">
        <f>IF(ISNUMBER(CH95), IF($BV95&gt;VLOOKUP('Gene Table'!$G$2,'Array Content'!$A$2:$B$3,2,FALSE),IF(CH95&lt;-$BV95,"mutant","WT"),IF(CH95&lt;-VLOOKUP('Gene Table'!$G$2,'Array Content'!$A$2:$B$3,2,FALSE),"Mutant","WT")),"")</f>
        <v/>
      </c>
      <c r="CW95" s="4" t="str">
        <f>IF(ISNUMBER(CI95), IF($BV95&gt;VLOOKUP('Gene Table'!$G$2,'Array Content'!$A$2:$B$3,2,FALSE),IF(CI95&lt;-$BV95,"mutant","WT"),IF(CI95&lt;-VLOOKUP('Gene Table'!$G$2,'Array Content'!$A$2:$B$3,2,FALSE),"Mutant","WT")),"")</f>
        <v/>
      </c>
      <c r="CX95" s="4" t="str">
        <f>IF(ISNUMBER(CJ95), IF($BV95&gt;VLOOKUP('Gene Table'!$G$2,'Array Content'!$A$2:$B$3,2,FALSE),IF(CJ95&lt;-$BV95,"mutant","WT"),IF(CJ95&lt;-VLOOKUP('Gene Table'!$G$2,'Array Content'!$A$2:$B$3,2,FALSE),"Mutant","WT")),"")</f>
        <v/>
      </c>
      <c r="CY95" s="4" t="str">
        <f>IF(ISNUMBER(CK95), IF($BV95&gt;VLOOKUP('Gene Table'!$G$2,'Array Content'!$A$2:$B$3,2,FALSE),IF(CK95&lt;-$BV95,"mutant","WT"),IF(CK95&lt;-VLOOKUP('Gene Table'!$G$2,'Array Content'!$A$2:$B$3,2,FALSE),"Mutant","WT")),"")</f>
        <v/>
      </c>
      <c r="DA95" s="4" t="s">
        <v>4800</v>
      </c>
      <c r="DB95" s="4">
        <f t="shared" si="119"/>
        <v>-0.85999999999999943</v>
      </c>
      <c r="DC95" s="4">
        <f t="shared" si="120"/>
        <v>0</v>
      </c>
      <c r="DD95" s="4" t="str">
        <f t="shared" si="121"/>
        <v/>
      </c>
      <c r="DE95" s="4" t="str">
        <f t="shared" si="122"/>
        <v/>
      </c>
      <c r="DF95" s="4" t="str">
        <f t="shared" si="123"/>
        <v/>
      </c>
      <c r="DG95" s="4" t="str">
        <f t="shared" si="124"/>
        <v/>
      </c>
      <c r="DH95" s="4" t="str">
        <f t="shared" si="125"/>
        <v/>
      </c>
      <c r="DI95" s="4" t="str">
        <f t="shared" si="126"/>
        <v/>
      </c>
      <c r="DJ95" s="4" t="str">
        <f t="shared" si="127"/>
        <v/>
      </c>
      <c r="DK95" s="4" t="str">
        <f t="shared" si="128"/>
        <v/>
      </c>
      <c r="DL95" s="4" t="str">
        <f t="shared" si="129"/>
        <v/>
      </c>
      <c r="DM95" s="4" t="str">
        <f t="shared" si="130"/>
        <v/>
      </c>
      <c r="DO95" s="4" t="s">
        <v>4800</v>
      </c>
      <c r="DP95" s="4" t="str">
        <f>IF(ISNUMBER(DB95), IF($AR95&gt;VLOOKUP('Gene Table'!$G$2,'Array Content'!$A$2:$B$3,2,FALSE),IF(DB95&lt;-$AR95,"mutant","WT"),IF(DB95&lt;-VLOOKUP('Gene Table'!$G$2,'Array Content'!$A$2:$B$3,2,FALSE),"Mutant","WT")),"")</f>
        <v>WT</v>
      </c>
      <c r="DQ95" s="4" t="str">
        <f>IF(ISNUMBER(DC95), IF($AR95&gt;VLOOKUP('Gene Table'!$G$2,'Array Content'!$A$2:$B$3,2,FALSE),IF(DC95&lt;-$AR95,"mutant","WT"),IF(DC95&lt;-VLOOKUP('Gene Table'!$G$2,'Array Content'!$A$2:$B$3,2,FALSE),"Mutant","WT")),"")</f>
        <v>WT</v>
      </c>
      <c r="DR95" s="4" t="str">
        <f>IF(ISNUMBER(DD95), IF($AR95&gt;VLOOKUP('Gene Table'!$G$2,'Array Content'!$A$2:$B$3,2,FALSE),IF(DD95&lt;-$AR95,"mutant","WT"),IF(DD95&lt;-VLOOKUP('Gene Table'!$G$2,'Array Content'!$A$2:$B$3,2,FALSE),"Mutant","WT")),"")</f>
        <v/>
      </c>
      <c r="DS95" s="4" t="str">
        <f>IF(ISNUMBER(DE95), IF($AR95&gt;VLOOKUP('Gene Table'!$G$2,'Array Content'!$A$2:$B$3,2,FALSE),IF(DE95&lt;-$AR95,"mutant","WT"),IF(DE95&lt;-VLOOKUP('Gene Table'!$G$2,'Array Content'!$A$2:$B$3,2,FALSE),"Mutant","WT")),"")</f>
        <v/>
      </c>
      <c r="DT95" s="4" t="str">
        <f>IF(ISNUMBER(DF95), IF($AR95&gt;VLOOKUP('Gene Table'!$G$2,'Array Content'!$A$2:$B$3,2,FALSE),IF(DF95&lt;-$AR95,"mutant","WT"),IF(DF95&lt;-VLOOKUP('Gene Table'!$G$2,'Array Content'!$A$2:$B$3,2,FALSE),"Mutant","WT")),"")</f>
        <v/>
      </c>
      <c r="DU95" s="4" t="str">
        <f>IF(ISNUMBER(DG95), IF($AR95&gt;VLOOKUP('Gene Table'!$G$2,'Array Content'!$A$2:$B$3,2,FALSE),IF(DG95&lt;-$AR95,"mutant","WT"),IF(DG95&lt;-VLOOKUP('Gene Table'!$G$2,'Array Content'!$A$2:$B$3,2,FALSE),"Mutant","WT")),"")</f>
        <v/>
      </c>
      <c r="DV95" s="4" t="str">
        <f>IF(ISNUMBER(DH95), IF($AR95&gt;VLOOKUP('Gene Table'!$G$2,'Array Content'!$A$2:$B$3,2,FALSE),IF(DH95&lt;-$AR95,"mutant","WT"),IF(DH95&lt;-VLOOKUP('Gene Table'!$G$2,'Array Content'!$A$2:$B$3,2,FALSE),"Mutant","WT")),"")</f>
        <v/>
      </c>
      <c r="DW95" s="4" t="str">
        <f>IF(ISNUMBER(DI95), IF($AR95&gt;VLOOKUP('Gene Table'!$G$2,'Array Content'!$A$2:$B$3,2,FALSE),IF(DI95&lt;-$AR95,"mutant","WT"),IF(DI95&lt;-VLOOKUP('Gene Table'!$G$2,'Array Content'!$A$2:$B$3,2,FALSE),"Mutant","WT")),"")</f>
        <v/>
      </c>
      <c r="DX95" s="4" t="str">
        <f>IF(ISNUMBER(DJ95), IF($AR95&gt;VLOOKUP('Gene Table'!$G$2,'Array Content'!$A$2:$B$3,2,FALSE),IF(DJ95&lt;-$AR95,"mutant","WT"),IF(DJ95&lt;-VLOOKUP('Gene Table'!$G$2,'Array Content'!$A$2:$B$3,2,FALSE),"Mutant","WT")),"")</f>
        <v/>
      </c>
      <c r="DY95" s="4" t="str">
        <f>IF(ISNUMBER(DK95), IF($AR95&gt;VLOOKUP('Gene Table'!$G$2,'Array Content'!$A$2:$B$3,2,FALSE),IF(DK95&lt;-$AR95,"mutant","WT"),IF(DK95&lt;-VLOOKUP('Gene Table'!$G$2,'Array Content'!$A$2:$B$3,2,FALSE),"Mutant","WT")),"")</f>
        <v/>
      </c>
      <c r="DZ95" s="4" t="str">
        <f>IF(ISNUMBER(DL95), IF($AR95&gt;VLOOKUP('Gene Table'!$G$2,'Array Content'!$A$2:$B$3,2,FALSE),IF(DL95&lt;-$AR95,"mutant","WT"),IF(DL95&lt;-VLOOKUP('Gene Table'!$G$2,'Array Content'!$A$2:$B$3,2,FALSE),"Mutant","WT")),"")</f>
        <v/>
      </c>
      <c r="EA95" s="4" t="str">
        <f>IF(ISNUMBER(DM95), IF($AR95&gt;VLOOKUP('Gene Table'!$G$2,'Array Content'!$A$2:$B$3,2,FALSE),IF(DM95&lt;-$AR95,"mutant","WT"),IF(DM95&lt;-VLOOKUP('Gene Table'!$G$2,'Array Content'!$A$2:$B$3,2,FALSE),"Mutant","WT")),"")</f>
        <v/>
      </c>
      <c r="EC95" s="4" t="s">
        <v>4800</v>
      </c>
      <c r="ED95" s="4" t="str">
        <f>IF('Gene Table'!$D95="copy number",D95,"")</f>
        <v/>
      </c>
      <c r="EE95" s="4" t="str">
        <f>IF('Gene Table'!$D95="copy number",E95,"")</f>
        <v/>
      </c>
      <c r="EF95" s="4" t="str">
        <f>IF('Gene Table'!$D95="copy number",F95,"")</f>
        <v/>
      </c>
      <c r="EG95" s="4" t="str">
        <f>IF('Gene Table'!$D95="copy number",G95,"")</f>
        <v/>
      </c>
      <c r="EH95" s="4" t="str">
        <f>IF('Gene Table'!$D95="copy number",H95,"")</f>
        <v/>
      </c>
      <c r="EI95" s="4" t="str">
        <f>IF('Gene Table'!$D95="copy number",I95,"")</f>
        <v/>
      </c>
      <c r="EJ95" s="4" t="str">
        <f>IF('Gene Table'!$D95="copy number",J95,"")</f>
        <v/>
      </c>
      <c r="EK95" s="4" t="str">
        <f>IF('Gene Table'!$D95="copy number",K95,"")</f>
        <v/>
      </c>
      <c r="EL95" s="4" t="str">
        <f>IF('Gene Table'!$D95="copy number",L95,"")</f>
        <v/>
      </c>
      <c r="EM95" s="4" t="str">
        <f>IF('Gene Table'!$D95="copy number",M95,"")</f>
        <v/>
      </c>
      <c r="EN95" s="4" t="str">
        <f>IF('Gene Table'!$D95="copy number",N95,"")</f>
        <v/>
      </c>
      <c r="EO95" s="4" t="str">
        <f>IF('Gene Table'!$D95="copy number",O95,"")</f>
        <v/>
      </c>
      <c r="EQ95" s="4" t="s">
        <v>4800</v>
      </c>
      <c r="ER95" s="4" t="str">
        <f>IF('Gene Table'!$D95="copy number",R95,"")</f>
        <v/>
      </c>
      <c r="ES95" s="4" t="str">
        <f>IF('Gene Table'!$D95="copy number",S95,"")</f>
        <v/>
      </c>
      <c r="ET95" s="4" t="str">
        <f>IF('Gene Table'!$D95="copy number",T95,"")</f>
        <v/>
      </c>
      <c r="EU95" s="4" t="str">
        <f>IF('Gene Table'!$D95="copy number",U95,"")</f>
        <v/>
      </c>
      <c r="EV95" s="4" t="str">
        <f>IF('Gene Table'!$D95="copy number",V95,"")</f>
        <v/>
      </c>
      <c r="EW95" s="4" t="str">
        <f>IF('Gene Table'!$D95="copy number",W95,"")</f>
        <v/>
      </c>
      <c r="EX95" s="4" t="str">
        <f>IF('Gene Table'!$D95="copy number",X95,"")</f>
        <v/>
      </c>
      <c r="EY95" s="4" t="str">
        <f>IF('Gene Table'!$D95="copy number",Y95,"")</f>
        <v/>
      </c>
      <c r="EZ95" s="4" t="str">
        <f>IF('Gene Table'!$D95="copy number",Z95,"")</f>
        <v/>
      </c>
      <c r="FA95" s="4" t="str">
        <f>IF('Gene Table'!$D95="copy number",AA95,"")</f>
        <v/>
      </c>
      <c r="FB95" s="4" t="str">
        <f>IF('Gene Table'!$D95="copy number",AB95,"")</f>
        <v/>
      </c>
      <c r="FC95" s="4" t="str">
        <f>IF('Gene Table'!$D95="copy number",AC95,"")</f>
        <v/>
      </c>
      <c r="FE95" s="4" t="s">
        <v>4800</v>
      </c>
      <c r="FF95" s="4" t="str">
        <f>IF('Gene Table'!$C95="SMPC",D95,"")</f>
        <v/>
      </c>
      <c r="FG95" s="4" t="str">
        <f>IF('Gene Table'!$C95="SMPC",E95,"")</f>
        <v/>
      </c>
      <c r="FH95" s="4" t="str">
        <f>IF('Gene Table'!$C95="SMPC",F95,"")</f>
        <v/>
      </c>
      <c r="FI95" s="4" t="str">
        <f>IF('Gene Table'!$C95="SMPC",G95,"")</f>
        <v/>
      </c>
      <c r="FJ95" s="4" t="str">
        <f>IF('Gene Table'!$C95="SMPC",H95,"")</f>
        <v/>
      </c>
      <c r="FK95" s="4" t="str">
        <f>IF('Gene Table'!$C95="SMPC",I95,"")</f>
        <v/>
      </c>
      <c r="FL95" s="4" t="str">
        <f>IF('Gene Table'!$C95="SMPC",J95,"")</f>
        <v/>
      </c>
      <c r="FM95" s="4" t="str">
        <f>IF('Gene Table'!$C95="SMPC",K95,"")</f>
        <v/>
      </c>
      <c r="FN95" s="4" t="str">
        <f>IF('Gene Table'!$C95="SMPC",L95,"")</f>
        <v/>
      </c>
      <c r="FO95" s="4" t="str">
        <f>IF('Gene Table'!$C95="SMPC",M95,"")</f>
        <v/>
      </c>
      <c r="FP95" s="4" t="str">
        <f>IF('Gene Table'!$C95="SMPC",N95,"")</f>
        <v/>
      </c>
      <c r="FQ95" s="4" t="str">
        <f>IF('Gene Table'!$C95="SMPC",O95,"")</f>
        <v/>
      </c>
      <c r="FS95" s="4" t="s">
        <v>4800</v>
      </c>
      <c r="FT95" s="4" t="str">
        <f>IF('Gene Table'!$C95="SMPC",R95,"")</f>
        <v/>
      </c>
      <c r="FU95" s="4" t="str">
        <f>IF('Gene Table'!$C95="SMPC",S95,"")</f>
        <v/>
      </c>
      <c r="FV95" s="4" t="str">
        <f>IF('Gene Table'!$C95="SMPC",T95,"")</f>
        <v/>
      </c>
      <c r="FW95" s="4" t="str">
        <f>IF('Gene Table'!$C95="SMPC",U95,"")</f>
        <v/>
      </c>
      <c r="FX95" s="4" t="str">
        <f>IF('Gene Table'!$C95="SMPC",V95,"")</f>
        <v/>
      </c>
      <c r="FY95" s="4" t="str">
        <f>IF('Gene Table'!$C95="SMPC",W95,"")</f>
        <v/>
      </c>
      <c r="FZ95" s="4" t="str">
        <f>IF('Gene Table'!$C95="SMPC",X95,"")</f>
        <v/>
      </c>
      <c r="GA95" s="4" t="str">
        <f>IF('Gene Table'!$C95="SMPC",Y95,"")</f>
        <v/>
      </c>
      <c r="GB95" s="4" t="str">
        <f>IF('Gene Table'!$C95="SMPC",Z95,"")</f>
        <v/>
      </c>
      <c r="GC95" s="4" t="str">
        <f>IF('Gene Table'!$C95="SMPC",AA95,"")</f>
        <v/>
      </c>
      <c r="GD95" s="4" t="str">
        <f>IF('Gene Table'!$C95="SMPC",AB95,"")</f>
        <v/>
      </c>
      <c r="GE95" s="4" t="str">
        <f>IF('Gene Table'!$C95="SMPC",AC95,"")</f>
        <v/>
      </c>
    </row>
    <row r="96" spans="1:187" ht="15" customHeight="1" x14ac:dyDescent="0.25">
      <c r="A96" s="4" t="str">
        <f>'Gene Table'!C96&amp;":"&amp;'Gene Table'!D96</f>
        <v>CDKN2A:c.330G&gt;A</v>
      </c>
      <c r="B96" s="4">
        <f>IF('Gene Table'!$G$5="NO",IF(ISNUMBER(MATCH('Gene Table'!E96,'Array Content'!$M$2:$M$941,0)),VLOOKUP('Gene Table'!E96,'Array Content'!$M$2:$O$941,2,FALSE),35),IF('Gene Table'!$G$5="YES",IF(ISNUMBER(MATCH('Gene Table'!E96,'Array Content'!$M$2:$M$941,0)),VLOOKUP('Gene Table'!E96,'Array Content'!$M$2:$O$941,3,FALSE),35),"OOPS"))</f>
        <v>37</v>
      </c>
      <c r="C96" s="4" t="s">
        <v>4801</v>
      </c>
      <c r="D96" s="29">
        <f>IF('Control Sample Data'!D95="","",IF(SUM('Control Sample Data'!D$2:D$97)&gt;10,IF(AND(ISNUMBER('Control Sample Data'!D95),'Control Sample Data'!D95&lt;$B96, 'Control Sample Data'!D95&gt;0),'Control Sample Data'!D95,$B96),""))</f>
        <v>35</v>
      </c>
      <c r="E96" s="29">
        <f>IF('Control Sample Data'!E95="","",IF(SUM('Control Sample Data'!E$2:E$97)&gt;10,IF(AND(ISNUMBER('Control Sample Data'!E95),'Control Sample Data'!E95&lt;$B96, 'Control Sample Data'!E95&gt;0),'Control Sample Data'!E95,$B96),""))</f>
        <v>35</v>
      </c>
      <c r="F96" s="29" t="str">
        <f>IF('Control Sample Data'!F95="","",IF(SUM('Control Sample Data'!F$2:F$97)&gt;10,IF(AND(ISNUMBER('Control Sample Data'!F95),'Control Sample Data'!F95&lt;$B96, 'Control Sample Data'!F95&gt;0),'Control Sample Data'!F95,$B96),""))</f>
        <v/>
      </c>
      <c r="G96" s="29" t="str">
        <f>IF('Control Sample Data'!G95="","",IF(SUM('Control Sample Data'!G$2:G$97)&gt;10,IF(AND(ISNUMBER('Control Sample Data'!G95),'Control Sample Data'!G95&lt;$B96, 'Control Sample Data'!G95&gt;0),'Control Sample Data'!G95,$B96),""))</f>
        <v/>
      </c>
      <c r="H96" s="29" t="str">
        <f>IF('Control Sample Data'!H95="","",IF(SUM('Control Sample Data'!H$2:H$97)&gt;10,IF(AND(ISNUMBER('Control Sample Data'!H95),'Control Sample Data'!H95&lt;$B96, 'Control Sample Data'!H95&gt;0),'Control Sample Data'!H95,$B96),""))</f>
        <v/>
      </c>
      <c r="I96" s="29" t="str">
        <f>IF('Control Sample Data'!I95="","",IF(SUM('Control Sample Data'!I$2:I$97)&gt;10,IF(AND(ISNUMBER('Control Sample Data'!I95),'Control Sample Data'!I95&lt;$B96, 'Control Sample Data'!I95&gt;0),'Control Sample Data'!I95,$B96),""))</f>
        <v/>
      </c>
      <c r="J96" s="29" t="str">
        <f>IF('Control Sample Data'!J95="","",IF(SUM('Control Sample Data'!J$2:J$97)&gt;10,IF(AND(ISNUMBER('Control Sample Data'!J95),'Control Sample Data'!J95&lt;$B96, 'Control Sample Data'!J95&gt;0),'Control Sample Data'!J95,$B96),""))</f>
        <v/>
      </c>
      <c r="K96" s="29" t="str">
        <f>IF('Control Sample Data'!K95="","",IF(SUM('Control Sample Data'!K$2:K$97)&gt;10,IF(AND(ISNUMBER('Control Sample Data'!K95),'Control Sample Data'!K95&lt;$B96, 'Control Sample Data'!K95&gt;0),'Control Sample Data'!K95,$B96),""))</f>
        <v/>
      </c>
      <c r="L96" s="29" t="str">
        <f>IF('Control Sample Data'!L95="","",IF(SUM('Control Sample Data'!L$2:L$97)&gt;10,IF(AND(ISNUMBER('Control Sample Data'!L95),'Control Sample Data'!L95&lt;$B96, 'Control Sample Data'!L95&gt;0),'Control Sample Data'!L95,$B96),""))</f>
        <v/>
      </c>
      <c r="M96" s="29" t="str">
        <f>IF('Control Sample Data'!M95="","",IF(SUM('Control Sample Data'!M$2:M$97)&gt;10,IF(AND(ISNUMBER('Control Sample Data'!M95),'Control Sample Data'!M95&lt;$B96, 'Control Sample Data'!M95&gt;0),'Control Sample Data'!M95,$B96),""))</f>
        <v/>
      </c>
      <c r="N96" s="29" t="str">
        <f>IF('Control Sample Data'!N95="","",IF(SUM('Control Sample Data'!N$2:N$97)&gt;10,IF(AND(ISNUMBER('Control Sample Data'!N95),'Control Sample Data'!N95&lt;$B96, 'Control Sample Data'!N95&gt;0),'Control Sample Data'!N95,$B96),""))</f>
        <v/>
      </c>
      <c r="O96" s="29" t="str">
        <f>IF('Control Sample Data'!O95="","",IF(SUM('Control Sample Data'!O$2:O$97)&gt;10,IF(AND(ISNUMBER('Control Sample Data'!O95),'Control Sample Data'!O95&lt;$B96, 'Control Sample Data'!O95&gt;0),'Control Sample Data'!O95,$B96),""))</f>
        <v/>
      </c>
      <c r="Q96" s="4" t="s">
        <v>4801</v>
      </c>
      <c r="R96" s="29">
        <f>IF('Test Sample Data'!D95="","",IF(SUM('Test Sample Data'!D$2:D$97)&gt;10,IF(AND(ISNUMBER('Test Sample Data'!D95),'Test Sample Data'!D95&lt;$B96, 'Test Sample Data'!D95&gt;0),'Test Sample Data'!D95,$B96),""))</f>
        <v>35</v>
      </c>
      <c r="S96" s="29">
        <f>IF('Test Sample Data'!E95="","",IF(SUM('Test Sample Data'!E$2:E$97)&gt;10,IF(AND(ISNUMBER('Test Sample Data'!E95),'Test Sample Data'!E95&lt;$B96, 'Test Sample Data'!E95&gt;0),'Test Sample Data'!E95,$B96),""))</f>
        <v>35</v>
      </c>
      <c r="T96" s="29" t="str">
        <f>IF('Test Sample Data'!F95="","",IF(SUM('Test Sample Data'!F$2:F$97)&gt;10,IF(AND(ISNUMBER('Test Sample Data'!F95),'Test Sample Data'!F95&lt;$B96, 'Test Sample Data'!F95&gt;0),'Test Sample Data'!F95,$B96),""))</f>
        <v/>
      </c>
      <c r="U96" s="29" t="str">
        <f>IF('Test Sample Data'!G95="","",IF(SUM('Test Sample Data'!G$2:G$97)&gt;10,IF(AND(ISNUMBER('Test Sample Data'!G95),'Test Sample Data'!G95&lt;$B96, 'Test Sample Data'!G95&gt;0),'Test Sample Data'!G95,$B96),""))</f>
        <v/>
      </c>
      <c r="V96" s="29" t="str">
        <f>IF('Test Sample Data'!H95="","",IF(SUM('Test Sample Data'!H$2:H$97)&gt;10,IF(AND(ISNUMBER('Test Sample Data'!H95),'Test Sample Data'!H95&lt;$B96, 'Test Sample Data'!H95&gt;0),'Test Sample Data'!H95,$B96),""))</f>
        <v/>
      </c>
      <c r="W96" s="29" t="str">
        <f>IF('Test Sample Data'!I95="","",IF(SUM('Test Sample Data'!I$2:I$97)&gt;10,IF(AND(ISNUMBER('Test Sample Data'!I95),'Test Sample Data'!I95&lt;$B96, 'Test Sample Data'!I95&gt;0),'Test Sample Data'!I95,$B96),""))</f>
        <v/>
      </c>
      <c r="X96" s="29" t="str">
        <f>IF('Test Sample Data'!J95="","",IF(SUM('Test Sample Data'!J$2:J$97)&gt;10,IF(AND(ISNUMBER('Test Sample Data'!J95),'Test Sample Data'!J95&lt;$B96, 'Test Sample Data'!J95&gt;0),'Test Sample Data'!J95,$B96),""))</f>
        <v/>
      </c>
      <c r="Y96" s="29" t="str">
        <f>IF('Test Sample Data'!K95="","",IF(SUM('Test Sample Data'!K$2:K$97)&gt;10,IF(AND(ISNUMBER('Test Sample Data'!K95),'Test Sample Data'!K95&lt;$B96, 'Test Sample Data'!K95&gt;0),'Test Sample Data'!K95,$B96),""))</f>
        <v/>
      </c>
      <c r="Z96" s="29" t="str">
        <f>IF('Test Sample Data'!L95="","",IF(SUM('Test Sample Data'!L$2:L$97)&gt;10,IF(AND(ISNUMBER('Test Sample Data'!L95),'Test Sample Data'!L95&lt;$B96, 'Test Sample Data'!L95&gt;0),'Test Sample Data'!L95,$B96),""))</f>
        <v/>
      </c>
      <c r="AA96" s="29" t="str">
        <f>IF('Test Sample Data'!M95="","",IF(SUM('Test Sample Data'!M$2:M$97)&gt;10,IF(AND(ISNUMBER('Test Sample Data'!M95),'Test Sample Data'!M95&lt;$B96, 'Test Sample Data'!M95&gt;0),'Test Sample Data'!M95,$B96),""))</f>
        <v/>
      </c>
      <c r="AB96" s="29" t="str">
        <f>IF('Test Sample Data'!N95="","",IF(SUM('Test Sample Data'!N$2:N$97)&gt;10,IF(AND(ISNUMBER('Test Sample Data'!N95),'Test Sample Data'!N95&lt;$B96, 'Test Sample Data'!N95&gt;0),'Test Sample Data'!N95,$B96),""))</f>
        <v/>
      </c>
      <c r="AC96" s="29" t="str">
        <f>IF('Test Sample Data'!O95="","",IF(SUM('Test Sample Data'!O$2:O$97)&gt;10,IF(AND(ISNUMBER('Test Sample Data'!O95),'Test Sample Data'!O95&lt;$B96, 'Test Sample Data'!O95&gt;0),'Test Sample Data'!O95,$B96),""))</f>
        <v/>
      </c>
      <c r="AE96" s="4" t="s">
        <v>4801</v>
      </c>
      <c r="AF96" s="4">
        <f t="shared" si="67"/>
        <v>9</v>
      </c>
      <c r="AG96" s="4">
        <f t="shared" si="68"/>
        <v>9</v>
      </c>
      <c r="AH96" s="4" t="str">
        <f t="shared" si="69"/>
        <v/>
      </c>
      <c r="AI96" s="4" t="str">
        <f t="shared" si="70"/>
        <v/>
      </c>
      <c r="AJ96" s="4" t="str">
        <f t="shared" si="71"/>
        <v/>
      </c>
      <c r="AK96" s="4" t="str">
        <f t="shared" si="72"/>
        <v/>
      </c>
      <c r="AL96" s="4" t="str">
        <f t="shared" si="73"/>
        <v/>
      </c>
      <c r="AM96" s="4" t="str">
        <f t="shared" si="74"/>
        <v/>
      </c>
      <c r="AN96" s="4" t="str">
        <f t="shared" si="75"/>
        <v/>
      </c>
      <c r="AO96" s="4" t="str">
        <f t="shared" si="76"/>
        <v/>
      </c>
      <c r="AP96" s="4" t="str">
        <f t="shared" si="77"/>
        <v/>
      </c>
      <c r="AQ96" s="4" t="str">
        <f t="shared" si="78"/>
        <v/>
      </c>
      <c r="AR96" s="4">
        <f t="shared" si="79"/>
        <v>0</v>
      </c>
      <c r="AS96" s="4">
        <f t="shared" si="80"/>
        <v>9</v>
      </c>
      <c r="AU96" s="4" t="s">
        <v>4801</v>
      </c>
      <c r="AV96" s="4">
        <f t="shared" si="81"/>
        <v>8.14</v>
      </c>
      <c r="AW96" s="4">
        <f t="shared" si="82"/>
        <v>9</v>
      </c>
      <c r="AX96" s="4" t="str">
        <f t="shared" si="83"/>
        <v/>
      </c>
      <c r="AY96" s="4" t="str">
        <f t="shared" si="84"/>
        <v/>
      </c>
      <c r="AZ96" s="4" t="str">
        <f t="shared" si="85"/>
        <v/>
      </c>
      <c r="BA96" s="4" t="str">
        <f t="shared" si="86"/>
        <v/>
      </c>
      <c r="BB96" s="4" t="str">
        <f t="shared" si="87"/>
        <v/>
      </c>
      <c r="BC96" s="4" t="str">
        <f t="shared" si="88"/>
        <v/>
      </c>
      <c r="BD96" s="4" t="str">
        <f t="shared" si="89"/>
        <v/>
      </c>
      <c r="BE96" s="4" t="str">
        <f t="shared" si="90"/>
        <v/>
      </c>
      <c r="BF96" s="4" t="str">
        <f t="shared" si="91"/>
        <v/>
      </c>
      <c r="BG96" s="4" t="str">
        <f t="shared" si="92"/>
        <v/>
      </c>
      <c r="BI96" s="4" t="s">
        <v>4801</v>
      </c>
      <c r="BJ96" s="4">
        <f t="shared" si="93"/>
        <v>8.14</v>
      </c>
      <c r="BK96" s="4">
        <f t="shared" si="94"/>
        <v>9</v>
      </c>
      <c r="BL96" s="4" t="str">
        <f t="shared" si="95"/>
        <v/>
      </c>
      <c r="BM96" s="4" t="str">
        <f t="shared" si="96"/>
        <v/>
      </c>
      <c r="BN96" s="4" t="str">
        <f t="shared" si="97"/>
        <v/>
      </c>
      <c r="BO96" s="4" t="str">
        <f t="shared" si="98"/>
        <v/>
      </c>
      <c r="BP96" s="4" t="str">
        <f t="shared" si="99"/>
        <v/>
      </c>
      <c r="BQ96" s="4" t="str">
        <f t="shared" si="100"/>
        <v/>
      </c>
      <c r="BR96" s="4" t="str">
        <f t="shared" si="101"/>
        <v/>
      </c>
      <c r="BS96" s="4" t="str">
        <f t="shared" si="102"/>
        <v/>
      </c>
      <c r="BT96" s="4" t="str">
        <f t="shared" si="103"/>
        <v/>
      </c>
      <c r="BU96" s="4" t="str">
        <f t="shared" si="104"/>
        <v/>
      </c>
      <c r="BV96" s="4">
        <f t="shared" si="105"/>
        <v>1.82</v>
      </c>
      <c r="BW96" s="4">
        <f t="shared" si="106"/>
        <v>8.57</v>
      </c>
      <c r="BY96" s="4" t="s">
        <v>4801</v>
      </c>
      <c r="BZ96" s="4">
        <f t="shared" si="107"/>
        <v>-0.42999999999999972</v>
      </c>
      <c r="CA96" s="4">
        <f t="shared" si="108"/>
        <v>0.42999999999999972</v>
      </c>
      <c r="CB96" s="4" t="str">
        <f t="shared" si="109"/>
        <v/>
      </c>
      <c r="CC96" s="4" t="str">
        <f t="shared" si="110"/>
        <v/>
      </c>
      <c r="CD96" s="4" t="str">
        <f t="shared" si="111"/>
        <v/>
      </c>
      <c r="CE96" s="4" t="str">
        <f t="shared" si="112"/>
        <v/>
      </c>
      <c r="CF96" s="4" t="str">
        <f t="shared" si="113"/>
        <v/>
      </c>
      <c r="CG96" s="4" t="str">
        <f t="shared" si="114"/>
        <v/>
      </c>
      <c r="CH96" s="4" t="str">
        <f t="shared" si="115"/>
        <v/>
      </c>
      <c r="CI96" s="4" t="str">
        <f t="shared" si="116"/>
        <v/>
      </c>
      <c r="CJ96" s="4" t="str">
        <f t="shared" si="117"/>
        <v/>
      </c>
      <c r="CK96" s="4" t="str">
        <f t="shared" si="118"/>
        <v/>
      </c>
      <c r="CM96" s="4" t="s">
        <v>4801</v>
      </c>
      <c r="CN96" s="4" t="str">
        <f>IF(ISNUMBER(BZ96), IF($BV96&gt;VLOOKUP('Gene Table'!$G$2,'Array Content'!$A$2:$B$3,2,FALSE),IF(BZ96&lt;-$BV96,"mutant","WT"),IF(BZ96&lt;-VLOOKUP('Gene Table'!$G$2,'Array Content'!$A$2:$B$3,2,FALSE),"Mutant","WT")),"")</f>
        <v>WT</v>
      </c>
      <c r="CO96" s="4" t="str">
        <f>IF(ISNUMBER(CA96), IF($BV96&gt;VLOOKUP('Gene Table'!$G$2,'Array Content'!$A$2:$B$3,2,FALSE),IF(CA96&lt;-$BV96,"mutant","WT"),IF(CA96&lt;-VLOOKUP('Gene Table'!$G$2,'Array Content'!$A$2:$B$3,2,FALSE),"Mutant","WT")),"")</f>
        <v>WT</v>
      </c>
      <c r="CP96" s="4" t="str">
        <f>IF(ISNUMBER(CB96), IF($BV96&gt;VLOOKUP('Gene Table'!$G$2,'Array Content'!$A$2:$B$3,2,FALSE),IF(CB96&lt;-$BV96,"mutant","WT"),IF(CB96&lt;-VLOOKUP('Gene Table'!$G$2,'Array Content'!$A$2:$B$3,2,FALSE),"Mutant","WT")),"")</f>
        <v/>
      </c>
      <c r="CQ96" s="4" t="str">
        <f>IF(ISNUMBER(CC96), IF($BV96&gt;VLOOKUP('Gene Table'!$G$2,'Array Content'!$A$2:$B$3,2,FALSE),IF(CC96&lt;-$BV96,"mutant","WT"),IF(CC96&lt;-VLOOKUP('Gene Table'!$G$2,'Array Content'!$A$2:$B$3,2,FALSE),"Mutant","WT")),"")</f>
        <v/>
      </c>
      <c r="CR96" s="4" t="str">
        <f>IF(ISNUMBER(CD96), IF($BV96&gt;VLOOKUP('Gene Table'!$G$2,'Array Content'!$A$2:$B$3,2,FALSE),IF(CD96&lt;-$BV96,"mutant","WT"),IF(CD96&lt;-VLOOKUP('Gene Table'!$G$2,'Array Content'!$A$2:$B$3,2,FALSE),"Mutant","WT")),"")</f>
        <v/>
      </c>
      <c r="CS96" s="4" t="str">
        <f>IF(ISNUMBER(CE96), IF($BV96&gt;VLOOKUP('Gene Table'!$G$2,'Array Content'!$A$2:$B$3,2,FALSE),IF(CE96&lt;-$BV96,"mutant","WT"),IF(CE96&lt;-VLOOKUP('Gene Table'!$G$2,'Array Content'!$A$2:$B$3,2,FALSE),"Mutant","WT")),"")</f>
        <v/>
      </c>
      <c r="CT96" s="4" t="str">
        <f>IF(ISNUMBER(CF96), IF($BV96&gt;VLOOKUP('Gene Table'!$G$2,'Array Content'!$A$2:$B$3,2,FALSE),IF(CF96&lt;-$BV96,"mutant","WT"),IF(CF96&lt;-VLOOKUP('Gene Table'!$G$2,'Array Content'!$A$2:$B$3,2,FALSE),"Mutant","WT")),"")</f>
        <v/>
      </c>
      <c r="CU96" s="4" t="str">
        <f>IF(ISNUMBER(CG96), IF($BV96&gt;VLOOKUP('Gene Table'!$G$2,'Array Content'!$A$2:$B$3,2,FALSE),IF(CG96&lt;-$BV96,"mutant","WT"),IF(CG96&lt;-VLOOKUP('Gene Table'!$G$2,'Array Content'!$A$2:$B$3,2,FALSE),"Mutant","WT")),"")</f>
        <v/>
      </c>
      <c r="CV96" s="4" t="str">
        <f>IF(ISNUMBER(CH96), IF($BV96&gt;VLOOKUP('Gene Table'!$G$2,'Array Content'!$A$2:$B$3,2,FALSE),IF(CH96&lt;-$BV96,"mutant","WT"),IF(CH96&lt;-VLOOKUP('Gene Table'!$G$2,'Array Content'!$A$2:$B$3,2,FALSE),"Mutant","WT")),"")</f>
        <v/>
      </c>
      <c r="CW96" s="4" t="str">
        <f>IF(ISNUMBER(CI96), IF($BV96&gt;VLOOKUP('Gene Table'!$G$2,'Array Content'!$A$2:$B$3,2,FALSE),IF(CI96&lt;-$BV96,"mutant","WT"),IF(CI96&lt;-VLOOKUP('Gene Table'!$G$2,'Array Content'!$A$2:$B$3,2,FALSE),"Mutant","WT")),"")</f>
        <v/>
      </c>
      <c r="CX96" s="4" t="str">
        <f>IF(ISNUMBER(CJ96), IF($BV96&gt;VLOOKUP('Gene Table'!$G$2,'Array Content'!$A$2:$B$3,2,FALSE),IF(CJ96&lt;-$BV96,"mutant","WT"),IF(CJ96&lt;-VLOOKUP('Gene Table'!$G$2,'Array Content'!$A$2:$B$3,2,FALSE),"Mutant","WT")),"")</f>
        <v/>
      </c>
      <c r="CY96" s="4" t="str">
        <f>IF(ISNUMBER(CK96), IF($BV96&gt;VLOOKUP('Gene Table'!$G$2,'Array Content'!$A$2:$B$3,2,FALSE),IF(CK96&lt;-$BV96,"mutant","WT"),IF(CK96&lt;-VLOOKUP('Gene Table'!$G$2,'Array Content'!$A$2:$B$3,2,FALSE),"Mutant","WT")),"")</f>
        <v/>
      </c>
      <c r="DA96" s="4" t="s">
        <v>4801</v>
      </c>
      <c r="DB96" s="4">
        <f t="shared" si="119"/>
        <v>-0.85999999999999943</v>
      </c>
      <c r="DC96" s="4">
        <f t="shared" si="120"/>
        <v>0</v>
      </c>
      <c r="DD96" s="4" t="str">
        <f t="shared" si="121"/>
        <v/>
      </c>
      <c r="DE96" s="4" t="str">
        <f t="shared" si="122"/>
        <v/>
      </c>
      <c r="DF96" s="4" t="str">
        <f t="shared" si="123"/>
        <v/>
      </c>
      <c r="DG96" s="4" t="str">
        <f t="shared" si="124"/>
        <v/>
      </c>
      <c r="DH96" s="4" t="str">
        <f t="shared" si="125"/>
        <v/>
      </c>
      <c r="DI96" s="4" t="str">
        <f t="shared" si="126"/>
        <v/>
      </c>
      <c r="DJ96" s="4" t="str">
        <f t="shared" si="127"/>
        <v/>
      </c>
      <c r="DK96" s="4" t="str">
        <f t="shared" si="128"/>
        <v/>
      </c>
      <c r="DL96" s="4" t="str">
        <f t="shared" si="129"/>
        <v/>
      </c>
      <c r="DM96" s="4" t="str">
        <f t="shared" si="130"/>
        <v/>
      </c>
      <c r="DO96" s="4" t="s">
        <v>4801</v>
      </c>
      <c r="DP96" s="4" t="str">
        <f>IF(ISNUMBER(DB96), IF($AR96&gt;VLOOKUP('Gene Table'!$G$2,'Array Content'!$A$2:$B$3,2,FALSE),IF(DB96&lt;-$AR96,"mutant","WT"),IF(DB96&lt;-VLOOKUP('Gene Table'!$G$2,'Array Content'!$A$2:$B$3,2,FALSE),"Mutant","WT")),"")</f>
        <v>WT</v>
      </c>
      <c r="DQ96" s="4" t="str">
        <f>IF(ISNUMBER(DC96), IF($AR96&gt;VLOOKUP('Gene Table'!$G$2,'Array Content'!$A$2:$B$3,2,FALSE),IF(DC96&lt;-$AR96,"mutant","WT"),IF(DC96&lt;-VLOOKUP('Gene Table'!$G$2,'Array Content'!$A$2:$B$3,2,FALSE),"Mutant","WT")),"")</f>
        <v>WT</v>
      </c>
      <c r="DR96" s="4" t="str">
        <f>IF(ISNUMBER(DD96), IF($AR96&gt;VLOOKUP('Gene Table'!$G$2,'Array Content'!$A$2:$B$3,2,FALSE),IF(DD96&lt;-$AR96,"mutant","WT"),IF(DD96&lt;-VLOOKUP('Gene Table'!$G$2,'Array Content'!$A$2:$B$3,2,FALSE),"Mutant","WT")),"")</f>
        <v/>
      </c>
      <c r="DS96" s="4" t="str">
        <f>IF(ISNUMBER(DE96), IF($AR96&gt;VLOOKUP('Gene Table'!$G$2,'Array Content'!$A$2:$B$3,2,FALSE),IF(DE96&lt;-$AR96,"mutant","WT"),IF(DE96&lt;-VLOOKUP('Gene Table'!$G$2,'Array Content'!$A$2:$B$3,2,FALSE),"Mutant","WT")),"")</f>
        <v/>
      </c>
      <c r="DT96" s="4" t="str">
        <f>IF(ISNUMBER(DF96), IF($AR96&gt;VLOOKUP('Gene Table'!$G$2,'Array Content'!$A$2:$B$3,2,FALSE),IF(DF96&lt;-$AR96,"mutant","WT"),IF(DF96&lt;-VLOOKUP('Gene Table'!$G$2,'Array Content'!$A$2:$B$3,2,FALSE),"Mutant","WT")),"")</f>
        <v/>
      </c>
      <c r="DU96" s="4" t="str">
        <f>IF(ISNUMBER(DG96), IF($AR96&gt;VLOOKUP('Gene Table'!$G$2,'Array Content'!$A$2:$B$3,2,FALSE),IF(DG96&lt;-$AR96,"mutant","WT"),IF(DG96&lt;-VLOOKUP('Gene Table'!$G$2,'Array Content'!$A$2:$B$3,2,FALSE),"Mutant","WT")),"")</f>
        <v/>
      </c>
      <c r="DV96" s="4" t="str">
        <f>IF(ISNUMBER(DH96), IF($AR96&gt;VLOOKUP('Gene Table'!$G$2,'Array Content'!$A$2:$B$3,2,FALSE),IF(DH96&lt;-$AR96,"mutant","WT"),IF(DH96&lt;-VLOOKUP('Gene Table'!$G$2,'Array Content'!$A$2:$B$3,2,FALSE),"Mutant","WT")),"")</f>
        <v/>
      </c>
      <c r="DW96" s="4" t="str">
        <f>IF(ISNUMBER(DI96), IF($AR96&gt;VLOOKUP('Gene Table'!$G$2,'Array Content'!$A$2:$B$3,2,FALSE),IF(DI96&lt;-$AR96,"mutant","WT"),IF(DI96&lt;-VLOOKUP('Gene Table'!$G$2,'Array Content'!$A$2:$B$3,2,FALSE),"Mutant","WT")),"")</f>
        <v/>
      </c>
      <c r="DX96" s="4" t="str">
        <f>IF(ISNUMBER(DJ96), IF($AR96&gt;VLOOKUP('Gene Table'!$G$2,'Array Content'!$A$2:$B$3,2,FALSE),IF(DJ96&lt;-$AR96,"mutant","WT"),IF(DJ96&lt;-VLOOKUP('Gene Table'!$G$2,'Array Content'!$A$2:$B$3,2,FALSE),"Mutant","WT")),"")</f>
        <v/>
      </c>
      <c r="DY96" s="4" t="str">
        <f>IF(ISNUMBER(DK96), IF($AR96&gt;VLOOKUP('Gene Table'!$G$2,'Array Content'!$A$2:$B$3,2,FALSE),IF(DK96&lt;-$AR96,"mutant","WT"),IF(DK96&lt;-VLOOKUP('Gene Table'!$G$2,'Array Content'!$A$2:$B$3,2,FALSE),"Mutant","WT")),"")</f>
        <v/>
      </c>
      <c r="DZ96" s="4" t="str">
        <f>IF(ISNUMBER(DL96), IF($AR96&gt;VLOOKUP('Gene Table'!$G$2,'Array Content'!$A$2:$B$3,2,FALSE),IF(DL96&lt;-$AR96,"mutant","WT"),IF(DL96&lt;-VLOOKUP('Gene Table'!$G$2,'Array Content'!$A$2:$B$3,2,FALSE),"Mutant","WT")),"")</f>
        <v/>
      </c>
      <c r="EA96" s="4" t="str">
        <f>IF(ISNUMBER(DM96), IF($AR96&gt;VLOOKUP('Gene Table'!$G$2,'Array Content'!$A$2:$B$3,2,FALSE),IF(DM96&lt;-$AR96,"mutant","WT"),IF(DM96&lt;-VLOOKUP('Gene Table'!$G$2,'Array Content'!$A$2:$B$3,2,FALSE),"Mutant","WT")),"")</f>
        <v/>
      </c>
      <c r="EC96" s="4" t="s">
        <v>4801</v>
      </c>
      <c r="ED96" s="4" t="str">
        <f>IF('Gene Table'!$D96="copy number",D96,"")</f>
        <v/>
      </c>
      <c r="EE96" s="4" t="str">
        <f>IF('Gene Table'!$D96="copy number",E96,"")</f>
        <v/>
      </c>
      <c r="EF96" s="4" t="str">
        <f>IF('Gene Table'!$D96="copy number",F96,"")</f>
        <v/>
      </c>
      <c r="EG96" s="4" t="str">
        <f>IF('Gene Table'!$D96="copy number",G96,"")</f>
        <v/>
      </c>
      <c r="EH96" s="4" t="str">
        <f>IF('Gene Table'!$D96="copy number",H96,"")</f>
        <v/>
      </c>
      <c r="EI96" s="4" t="str">
        <f>IF('Gene Table'!$D96="copy number",I96,"")</f>
        <v/>
      </c>
      <c r="EJ96" s="4" t="str">
        <f>IF('Gene Table'!$D96="copy number",J96,"")</f>
        <v/>
      </c>
      <c r="EK96" s="4" t="str">
        <f>IF('Gene Table'!$D96="copy number",K96,"")</f>
        <v/>
      </c>
      <c r="EL96" s="4" t="str">
        <f>IF('Gene Table'!$D96="copy number",L96,"")</f>
        <v/>
      </c>
      <c r="EM96" s="4" t="str">
        <f>IF('Gene Table'!$D96="copy number",M96,"")</f>
        <v/>
      </c>
      <c r="EN96" s="4" t="str">
        <f>IF('Gene Table'!$D96="copy number",N96,"")</f>
        <v/>
      </c>
      <c r="EO96" s="4" t="str">
        <f>IF('Gene Table'!$D96="copy number",O96,"")</f>
        <v/>
      </c>
      <c r="EQ96" s="4" t="s">
        <v>4801</v>
      </c>
      <c r="ER96" s="4" t="str">
        <f>IF('Gene Table'!$D96="copy number",R96,"")</f>
        <v/>
      </c>
      <c r="ES96" s="4" t="str">
        <f>IF('Gene Table'!$D96="copy number",S96,"")</f>
        <v/>
      </c>
      <c r="ET96" s="4" t="str">
        <f>IF('Gene Table'!$D96="copy number",T96,"")</f>
        <v/>
      </c>
      <c r="EU96" s="4" t="str">
        <f>IF('Gene Table'!$D96="copy number",U96,"")</f>
        <v/>
      </c>
      <c r="EV96" s="4" t="str">
        <f>IF('Gene Table'!$D96="copy number",V96,"")</f>
        <v/>
      </c>
      <c r="EW96" s="4" t="str">
        <f>IF('Gene Table'!$D96="copy number",W96,"")</f>
        <v/>
      </c>
      <c r="EX96" s="4" t="str">
        <f>IF('Gene Table'!$D96="copy number",X96,"")</f>
        <v/>
      </c>
      <c r="EY96" s="4" t="str">
        <f>IF('Gene Table'!$D96="copy number",Y96,"")</f>
        <v/>
      </c>
      <c r="EZ96" s="4" t="str">
        <f>IF('Gene Table'!$D96="copy number",Z96,"")</f>
        <v/>
      </c>
      <c r="FA96" s="4" t="str">
        <f>IF('Gene Table'!$D96="copy number",AA96,"")</f>
        <v/>
      </c>
      <c r="FB96" s="4" t="str">
        <f>IF('Gene Table'!$D96="copy number",AB96,"")</f>
        <v/>
      </c>
      <c r="FC96" s="4" t="str">
        <f>IF('Gene Table'!$D96="copy number",AC96,"")</f>
        <v/>
      </c>
      <c r="FE96" s="4" t="s">
        <v>4801</v>
      </c>
      <c r="FF96" s="4" t="str">
        <f>IF('Gene Table'!$C96="SMPC",D96,"")</f>
        <v/>
      </c>
      <c r="FG96" s="4" t="str">
        <f>IF('Gene Table'!$C96="SMPC",E96,"")</f>
        <v/>
      </c>
      <c r="FH96" s="4" t="str">
        <f>IF('Gene Table'!$C96="SMPC",F96,"")</f>
        <v/>
      </c>
      <c r="FI96" s="4" t="str">
        <f>IF('Gene Table'!$C96="SMPC",G96,"")</f>
        <v/>
      </c>
      <c r="FJ96" s="4" t="str">
        <f>IF('Gene Table'!$C96="SMPC",H96,"")</f>
        <v/>
      </c>
      <c r="FK96" s="4" t="str">
        <f>IF('Gene Table'!$C96="SMPC",I96,"")</f>
        <v/>
      </c>
      <c r="FL96" s="4" t="str">
        <f>IF('Gene Table'!$C96="SMPC",J96,"")</f>
        <v/>
      </c>
      <c r="FM96" s="4" t="str">
        <f>IF('Gene Table'!$C96="SMPC",K96,"")</f>
        <v/>
      </c>
      <c r="FN96" s="4" t="str">
        <f>IF('Gene Table'!$C96="SMPC",L96,"")</f>
        <v/>
      </c>
      <c r="FO96" s="4" t="str">
        <f>IF('Gene Table'!$C96="SMPC",M96,"")</f>
        <v/>
      </c>
      <c r="FP96" s="4" t="str">
        <f>IF('Gene Table'!$C96="SMPC",N96,"")</f>
        <v/>
      </c>
      <c r="FQ96" s="4" t="str">
        <f>IF('Gene Table'!$C96="SMPC",O96,"")</f>
        <v/>
      </c>
      <c r="FS96" s="4" t="s">
        <v>4801</v>
      </c>
      <c r="FT96" s="4" t="str">
        <f>IF('Gene Table'!$C96="SMPC",R96,"")</f>
        <v/>
      </c>
      <c r="FU96" s="4" t="str">
        <f>IF('Gene Table'!$C96="SMPC",S96,"")</f>
        <v/>
      </c>
      <c r="FV96" s="4" t="str">
        <f>IF('Gene Table'!$C96="SMPC",T96,"")</f>
        <v/>
      </c>
      <c r="FW96" s="4" t="str">
        <f>IF('Gene Table'!$C96="SMPC",U96,"")</f>
        <v/>
      </c>
      <c r="FX96" s="4" t="str">
        <f>IF('Gene Table'!$C96="SMPC",V96,"")</f>
        <v/>
      </c>
      <c r="FY96" s="4" t="str">
        <f>IF('Gene Table'!$C96="SMPC",W96,"")</f>
        <v/>
      </c>
      <c r="FZ96" s="4" t="str">
        <f>IF('Gene Table'!$C96="SMPC",X96,"")</f>
        <v/>
      </c>
      <c r="GA96" s="4" t="str">
        <f>IF('Gene Table'!$C96="SMPC",Y96,"")</f>
        <v/>
      </c>
      <c r="GB96" s="4" t="str">
        <f>IF('Gene Table'!$C96="SMPC",Z96,"")</f>
        <v/>
      </c>
      <c r="GC96" s="4" t="str">
        <f>IF('Gene Table'!$C96="SMPC",AA96,"")</f>
        <v/>
      </c>
      <c r="GD96" s="4" t="str">
        <f>IF('Gene Table'!$C96="SMPC",AB96,"")</f>
        <v/>
      </c>
      <c r="GE96" s="4" t="str">
        <f>IF('Gene Table'!$C96="SMPC",AC96,"")</f>
        <v/>
      </c>
    </row>
    <row r="97" spans="1:187" ht="15" customHeight="1" x14ac:dyDescent="0.25">
      <c r="A97" s="4" t="str">
        <f>'Gene Table'!C97&amp;":"&amp;'Gene Table'!D97</f>
        <v>CDKN2A:c.341C&gt;T</v>
      </c>
      <c r="B97" s="4">
        <f>IF('Gene Table'!$G$5="NO",IF(ISNUMBER(MATCH('Gene Table'!E97,'Array Content'!$M$2:$M$941,0)),VLOOKUP('Gene Table'!E97,'Array Content'!$M$2:$O$941,2,FALSE),35),IF('Gene Table'!$G$5="YES",IF(ISNUMBER(MATCH('Gene Table'!E97,'Array Content'!$M$2:$M$941,0)),VLOOKUP('Gene Table'!E97,'Array Content'!$M$2:$O$941,3,FALSE),35),"OOPS"))</f>
        <v>37</v>
      </c>
      <c r="C97" s="4" t="s">
        <v>4802</v>
      </c>
      <c r="D97" s="29">
        <f>IF('Control Sample Data'!D96="","",IF(SUM('Control Sample Data'!D$2:D$97)&gt;10,IF(AND(ISNUMBER('Control Sample Data'!D96),'Control Sample Data'!D96&lt;$B97, 'Control Sample Data'!D96&gt;0),'Control Sample Data'!D96,$B97),""))</f>
        <v>35</v>
      </c>
      <c r="E97" s="29">
        <f>IF('Control Sample Data'!E96="","",IF(SUM('Control Sample Data'!E$2:E$97)&gt;10,IF(AND(ISNUMBER('Control Sample Data'!E96),'Control Sample Data'!E96&lt;$B97, 'Control Sample Data'!E96&gt;0),'Control Sample Data'!E96,$B97),""))</f>
        <v>35</v>
      </c>
      <c r="F97" s="29" t="str">
        <f>IF('Control Sample Data'!F96="","",IF(SUM('Control Sample Data'!F$2:F$97)&gt;10,IF(AND(ISNUMBER('Control Sample Data'!F96),'Control Sample Data'!F96&lt;$B97, 'Control Sample Data'!F96&gt;0),'Control Sample Data'!F96,$B97),""))</f>
        <v/>
      </c>
      <c r="G97" s="29" t="str">
        <f>IF('Control Sample Data'!G96="","",IF(SUM('Control Sample Data'!G$2:G$97)&gt;10,IF(AND(ISNUMBER('Control Sample Data'!G96),'Control Sample Data'!G96&lt;$B97, 'Control Sample Data'!G96&gt;0),'Control Sample Data'!G96,$B97),""))</f>
        <v/>
      </c>
      <c r="H97" s="29" t="str">
        <f>IF('Control Sample Data'!H96="","",IF(SUM('Control Sample Data'!H$2:H$97)&gt;10,IF(AND(ISNUMBER('Control Sample Data'!H96),'Control Sample Data'!H96&lt;$B97, 'Control Sample Data'!H96&gt;0),'Control Sample Data'!H96,$B97),""))</f>
        <v/>
      </c>
      <c r="I97" s="29" t="str">
        <f>IF('Control Sample Data'!I96="","",IF(SUM('Control Sample Data'!I$2:I$97)&gt;10,IF(AND(ISNUMBER('Control Sample Data'!I96),'Control Sample Data'!I96&lt;$B97, 'Control Sample Data'!I96&gt;0),'Control Sample Data'!I96,$B97),""))</f>
        <v/>
      </c>
      <c r="J97" s="29" t="str">
        <f>IF('Control Sample Data'!J96="","",IF(SUM('Control Sample Data'!J$2:J$97)&gt;10,IF(AND(ISNUMBER('Control Sample Data'!J96),'Control Sample Data'!J96&lt;$B97, 'Control Sample Data'!J96&gt;0),'Control Sample Data'!J96,$B97),""))</f>
        <v/>
      </c>
      <c r="K97" s="29" t="str">
        <f>IF('Control Sample Data'!K96="","",IF(SUM('Control Sample Data'!K$2:K$97)&gt;10,IF(AND(ISNUMBER('Control Sample Data'!K96),'Control Sample Data'!K96&lt;$B97, 'Control Sample Data'!K96&gt;0),'Control Sample Data'!K96,$B97),""))</f>
        <v/>
      </c>
      <c r="L97" s="29" t="str">
        <f>IF('Control Sample Data'!L96="","",IF(SUM('Control Sample Data'!L$2:L$97)&gt;10,IF(AND(ISNUMBER('Control Sample Data'!L96),'Control Sample Data'!L96&lt;$B97, 'Control Sample Data'!L96&gt;0),'Control Sample Data'!L96,$B97),""))</f>
        <v/>
      </c>
      <c r="M97" s="29" t="str">
        <f>IF('Control Sample Data'!M96="","",IF(SUM('Control Sample Data'!M$2:M$97)&gt;10,IF(AND(ISNUMBER('Control Sample Data'!M96),'Control Sample Data'!M96&lt;$B97, 'Control Sample Data'!M96&gt;0),'Control Sample Data'!M96,$B97),""))</f>
        <v/>
      </c>
      <c r="N97" s="29" t="str">
        <f>IF('Control Sample Data'!N96="","",IF(SUM('Control Sample Data'!N$2:N$97)&gt;10,IF(AND(ISNUMBER('Control Sample Data'!N96),'Control Sample Data'!N96&lt;$B97, 'Control Sample Data'!N96&gt;0),'Control Sample Data'!N96,$B97),""))</f>
        <v/>
      </c>
      <c r="O97" s="29" t="str">
        <f>IF('Control Sample Data'!O96="","",IF(SUM('Control Sample Data'!O$2:O$97)&gt;10,IF(AND(ISNUMBER('Control Sample Data'!O96),'Control Sample Data'!O96&lt;$B97, 'Control Sample Data'!O96&gt;0),'Control Sample Data'!O96,$B97),""))</f>
        <v/>
      </c>
      <c r="Q97" s="4" t="s">
        <v>4802</v>
      </c>
      <c r="R97" s="29">
        <f>IF('Test Sample Data'!D96="","",IF(SUM('Test Sample Data'!D$2:D$97)&gt;10,IF(AND(ISNUMBER('Test Sample Data'!D96),'Test Sample Data'!D96&lt;$B97, 'Test Sample Data'!D96&gt;0),'Test Sample Data'!D96,$B97),""))</f>
        <v>33.729999999999997</v>
      </c>
      <c r="S97" s="29">
        <f>IF('Test Sample Data'!E96="","",IF(SUM('Test Sample Data'!E$2:E$97)&gt;10,IF(AND(ISNUMBER('Test Sample Data'!E96),'Test Sample Data'!E96&lt;$B97, 'Test Sample Data'!E96&gt;0),'Test Sample Data'!E96,$B97),""))</f>
        <v>35</v>
      </c>
      <c r="T97" s="29" t="str">
        <f>IF('Test Sample Data'!F96="","",IF(SUM('Test Sample Data'!F$2:F$97)&gt;10,IF(AND(ISNUMBER('Test Sample Data'!F96),'Test Sample Data'!F96&lt;$B97, 'Test Sample Data'!F96&gt;0),'Test Sample Data'!F96,$B97),""))</f>
        <v/>
      </c>
      <c r="U97" s="29" t="str">
        <f>IF('Test Sample Data'!G96="","",IF(SUM('Test Sample Data'!G$2:G$97)&gt;10,IF(AND(ISNUMBER('Test Sample Data'!G96),'Test Sample Data'!G96&lt;$B97, 'Test Sample Data'!G96&gt;0),'Test Sample Data'!G96,$B97),""))</f>
        <v/>
      </c>
      <c r="V97" s="29" t="str">
        <f>IF('Test Sample Data'!H96="","",IF(SUM('Test Sample Data'!H$2:H$97)&gt;10,IF(AND(ISNUMBER('Test Sample Data'!H96),'Test Sample Data'!H96&lt;$B97, 'Test Sample Data'!H96&gt;0),'Test Sample Data'!H96,$B97),""))</f>
        <v/>
      </c>
      <c r="W97" s="29" t="str">
        <f>IF('Test Sample Data'!I96="","",IF(SUM('Test Sample Data'!I$2:I$97)&gt;10,IF(AND(ISNUMBER('Test Sample Data'!I96),'Test Sample Data'!I96&lt;$B97, 'Test Sample Data'!I96&gt;0),'Test Sample Data'!I96,$B97),""))</f>
        <v/>
      </c>
      <c r="X97" s="29" t="str">
        <f>IF('Test Sample Data'!J96="","",IF(SUM('Test Sample Data'!J$2:J$97)&gt;10,IF(AND(ISNUMBER('Test Sample Data'!J96),'Test Sample Data'!J96&lt;$B97, 'Test Sample Data'!J96&gt;0),'Test Sample Data'!J96,$B97),""))</f>
        <v/>
      </c>
      <c r="Y97" s="29" t="str">
        <f>IF('Test Sample Data'!K96="","",IF(SUM('Test Sample Data'!K$2:K$97)&gt;10,IF(AND(ISNUMBER('Test Sample Data'!K96),'Test Sample Data'!K96&lt;$B97, 'Test Sample Data'!K96&gt;0),'Test Sample Data'!K96,$B97),""))</f>
        <v/>
      </c>
      <c r="Z97" s="29" t="str">
        <f>IF('Test Sample Data'!L96="","",IF(SUM('Test Sample Data'!L$2:L$97)&gt;10,IF(AND(ISNUMBER('Test Sample Data'!L96),'Test Sample Data'!L96&lt;$B97, 'Test Sample Data'!L96&gt;0),'Test Sample Data'!L96,$B97),""))</f>
        <v/>
      </c>
      <c r="AA97" s="29" t="str">
        <f>IF('Test Sample Data'!M96="","",IF(SUM('Test Sample Data'!M$2:M$97)&gt;10,IF(AND(ISNUMBER('Test Sample Data'!M96),'Test Sample Data'!M96&lt;$B97, 'Test Sample Data'!M96&gt;0),'Test Sample Data'!M96,$B97),""))</f>
        <v/>
      </c>
      <c r="AB97" s="29" t="str">
        <f>IF('Test Sample Data'!N96="","",IF(SUM('Test Sample Data'!N$2:N$97)&gt;10,IF(AND(ISNUMBER('Test Sample Data'!N96),'Test Sample Data'!N96&lt;$B97, 'Test Sample Data'!N96&gt;0),'Test Sample Data'!N96,$B97),""))</f>
        <v/>
      </c>
      <c r="AC97" s="29" t="str">
        <f>IF('Test Sample Data'!O96="","",IF(SUM('Test Sample Data'!O$2:O$97)&gt;10,IF(AND(ISNUMBER('Test Sample Data'!O96),'Test Sample Data'!O96&lt;$B97, 'Test Sample Data'!O96&gt;0),'Test Sample Data'!O96,$B97),""))</f>
        <v/>
      </c>
      <c r="AE97" s="4" t="s">
        <v>4802</v>
      </c>
      <c r="AF97" s="4">
        <f t="shared" si="67"/>
        <v>9</v>
      </c>
      <c r="AG97" s="4">
        <f t="shared" si="68"/>
        <v>9</v>
      </c>
      <c r="AH97" s="4" t="str">
        <f t="shared" si="69"/>
        <v/>
      </c>
      <c r="AI97" s="4" t="str">
        <f t="shared" si="70"/>
        <v/>
      </c>
      <c r="AJ97" s="4" t="str">
        <f t="shared" si="71"/>
        <v/>
      </c>
      <c r="AK97" s="4" t="str">
        <f t="shared" si="72"/>
        <v/>
      </c>
      <c r="AL97" s="4" t="str">
        <f t="shared" si="73"/>
        <v/>
      </c>
      <c r="AM97" s="4" t="str">
        <f t="shared" si="74"/>
        <v/>
      </c>
      <c r="AN97" s="4" t="str">
        <f t="shared" si="75"/>
        <v/>
      </c>
      <c r="AO97" s="4" t="str">
        <f t="shared" si="76"/>
        <v/>
      </c>
      <c r="AP97" s="4" t="str">
        <f t="shared" si="77"/>
        <v/>
      </c>
      <c r="AQ97" s="4" t="str">
        <f t="shared" si="78"/>
        <v/>
      </c>
      <c r="AR97" s="4">
        <f t="shared" si="79"/>
        <v>0</v>
      </c>
      <c r="AS97" s="4">
        <f t="shared" si="80"/>
        <v>9</v>
      </c>
      <c r="AU97" s="4" t="s">
        <v>4802</v>
      </c>
      <c r="AV97" s="4">
        <f t="shared" si="81"/>
        <v>6.8699999999999974</v>
      </c>
      <c r="AW97" s="4">
        <f t="shared" si="82"/>
        <v>9</v>
      </c>
      <c r="AX97" s="4" t="str">
        <f t="shared" si="83"/>
        <v/>
      </c>
      <c r="AY97" s="4" t="str">
        <f t="shared" si="84"/>
        <v/>
      </c>
      <c r="AZ97" s="4" t="str">
        <f t="shared" si="85"/>
        <v/>
      </c>
      <c r="BA97" s="4" t="str">
        <f t="shared" si="86"/>
        <v/>
      </c>
      <c r="BB97" s="4" t="str">
        <f t="shared" si="87"/>
        <v/>
      </c>
      <c r="BC97" s="4" t="str">
        <f t="shared" si="88"/>
        <v/>
      </c>
      <c r="BD97" s="4" t="str">
        <f t="shared" si="89"/>
        <v/>
      </c>
      <c r="BE97" s="4" t="str">
        <f t="shared" si="90"/>
        <v/>
      </c>
      <c r="BF97" s="4" t="str">
        <f t="shared" si="91"/>
        <v/>
      </c>
      <c r="BG97" s="4" t="str">
        <f t="shared" si="92"/>
        <v/>
      </c>
      <c r="BI97" s="4" t="s">
        <v>4802</v>
      </c>
      <c r="BJ97" s="4" t="str">
        <f t="shared" si="93"/>
        <v/>
      </c>
      <c r="BK97" s="4">
        <f t="shared" si="94"/>
        <v>9</v>
      </c>
      <c r="BL97" s="4" t="str">
        <f t="shared" si="95"/>
        <v/>
      </c>
      <c r="BM97" s="4" t="str">
        <f t="shared" si="96"/>
        <v/>
      </c>
      <c r="BN97" s="4" t="str">
        <f t="shared" si="97"/>
        <v/>
      </c>
      <c r="BO97" s="4" t="str">
        <f t="shared" si="98"/>
        <v/>
      </c>
      <c r="BP97" s="4" t="str">
        <f t="shared" si="99"/>
        <v/>
      </c>
      <c r="BQ97" s="4" t="str">
        <f t="shared" si="100"/>
        <v/>
      </c>
      <c r="BR97" s="4" t="str">
        <f t="shared" si="101"/>
        <v/>
      </c>
      <c r="BS97" s="4" t="str">
        <f t="shared" si="102"/>
        <v/>
      </c>
      <c r="BT97" s="4" t="str">
        <f t="shared" si="103"/>
        <v/>
      </c>
      <c r="BU97" s="4" t="str">
        <f t="shared" si="104"/>
        <v/>
      </c>
      <c r="BV97" s="4">
        <f t="shared" si="105"/>
        <v>0</v>
      </c>
      <c r="BW97" s="4">
        <f t="shared" si="106"/>
        <v>9</v>
      </c>
      <c r="BY97" s="4" t="s">
        <v>4802</v>
      </c>
      <c r="BZ97" s="4">
        <f t="shared" si="107"/>
        <v>-2.1300000000000026</v>
      </c>
      <c r="CA97" s="4">
        <f t="shared" si="108"/>
        <v>0</v>
      </c>
      <c r="CB97" s="4" t="str">
        <f t="shared" si="109"/>
        <v/>
      </c>
      <c r="CC97" s="4" t="str">
        <f t="shared" si="110"/>
        <v/>
      </c>
      <c r="CD97" s="4" t="str">
        <f t="shared" si="111"/>
        <v/>
      </c>
      <c r="CE97" s="4" t="str">
        <f t="shared" si="112"/>
        <v/>
      </c>
      <c r="CF97" s="4" t="str">
        <f t="shared" si="113"/>
        <v/>
      </c>
      <c r="CG97" s="4" t="str">
        <f t="shared" si="114"/>
        <v/>
      </c>
      <c r="CH97" s="4" t="str">
        <f t="shared" si="115"/>
        <v/>
      </c>
      <c r="CI97" s="4" t="str">
        <f t="shared" si="116"/>
        <v/>
      </c>
      <c r="CJ97" s="4" t="str">
        <f t="shared" si="117"/>
        <v/>
      </c>
      <c r="CK97" s="4" t="str">
        <f t="shared" si="118"/>
        <v/>
      </c>
      <c r="CM97" s="4" t="s">
        <v>4802</v>
      </c>
      <c r="CN97" s="4" t="str">
        <f>IF(ISNUMBER(BZ97), IF($BV97&gt;VLOOKUP('Gene Table'!$G$2,'Array Content'!$A$2:$B$3,2,FALSE),IF(BZ97&lt;-$BV97,"mutant","WT"),IF(BZ97&lt;-VLOOKUP('Gene Table'!$G$2,'Array Content'!$A$2:$B$3,2,FALSE),"Mutant","WT")),"")</f>
        <v>Mutant</v>
      </c>
      <c r="CO97" s="4" t="str">
        <f>IF(ISNUMBER(CA97), IF($BV97&gt;VLOOKUP('Gene Table'!$G$2,'Array Content'!$A$2:$B$3,2,FALSE),IF(CA97&lt;-$BV97,"mutant","WT"),IF(CA97&lt;-VLOOKUP('Gene Table'!$G$2,'Array Content'!$A$2:$B$3,2,FALSE),"Mutant","WT")),"")</f>
        <v>WT</v>
      </c>
      <c r="CP97" s="4" t="str">
        <f>IF(ISNUMBER(CB97), IF($BV97&gt;VLOOKUP('Gene Table'!$G$2,'Array Content'!$A$2:$B$3,2,FALSE),IF(CB97&lt;-$BV97,"mutant","WT"),IF(CB97&lt;-VLOOKUP('Gene Table'!$G$2,'Array Content'!$A$2:$B$3,2,FALSE),"Mutant","WT")),"")</f>
        <v/>
      </c>
      <c r="CQ97" s="4" t="str">
        <f>IF(ISNUMBER(CC97), IF($BV97&gt;VLOOKUP('Gene Table'!$G$2,'Array Content'!$A$2:$B$3,2,FALSE),IF(CC97&lt;-$BV97,"mutant","WT"),IF(CC97&lt;-VLOOKUP('Gene Table'!$G$2,'Array Content'!$A$2:$B$3,2,FALSE),"Mutant","WT")),"")</f>
        <v/>
      </c>
      <c r="CR97" s="4" t="str">
        <f>IF(ISNUMBER(CD97), IF($BV97&gt;VLOOKUP('Gene Table'!$G$2,'Array Content'!$A$2:$B$3,2,FALSE),IF(CD97&lt;-$BV97,"mutant","WT"),IF(CD97&lt;-VLOOKUP('Gene Table'!$G$2,'Array Content'!$A$2:$B$3,2,FALSE),"Mutant","WT")),"")</f>
        <v/>
      </c>
      <c r="CS97" s="4" t="str">
        <f>IF(ISNUMBER(CE97), IF($BV97&gt;VLOOKUP('Gene Table'!$G$2,'Array Content'!$A$2:$B$3,2,FALSE),IF(CE97&lt;-$BV97,"mutant","WT"),IF(CE97&lt;-VLOOKUP('Gene Table'!$G$2,'Array Content'!$A$2:$B$3,2,FALSE),"Mutant","WT")),"")</f>
        <v/>
      </c>
      <c r="CT97" s="4" t="str">
        <f>IF(ISNUMBER(CF97), IF($BV97&gt;VLOOKUP('Gene Table'!$G$2,'Array Content'!$A$2:$B$3,2,FALSE),IF(CF97&lt;-$BV97,"mutant","WT"),IF(CF97&lt;-VLOOKUP('Gene Table'!$G$2,'Array Content'!$A$2:$B$3,2,FALSE),"Mutant","WT")),"")</f>
        <v/>
      </c>
      <c r="CU97" s="4" t="str">
        <f>IF(ISNUMBER(CG97), IF($BV97&gt;VLOOKUP('Gene Table'!$G$2,'Array Content'!$A$2:$B$3,2,FALSE),IF(CG97&lt;-$BV97,"mutant","WT"),IF(CG97&lt;-VLOOKUP('Gene Table'!$G$2,'Array Content'!$A$2:$B$3,2,FALSE),"Mutant","WT")),"")</f>
        <v/>
      </c>
      <c r="CV97" s="4" t="str">
        <f>IF(ISNUMBER(CH97), IF($BV97&gt;VLOOKUP('Gene Table'!$G$2,'Array Content'!$A$2:$B$3,2,FALSE),IF(CH97&lt;-$BV97,"mutant","WT"),IF(CH97&lt;-VLOOKUP('Gene Table'!$G$2,'Array Content'!$A$2:$B$3,2,FALSE),"Mutant","WT")),"")</f>
        <v/>
      </c>
      <c r="CW97" s="4" t="str">
        <f>IF(ISNUMBER(CI97), IF($BV97&gt;VLOOKUP('Gene Table'!$G$2,'Array Content'!$A$2:$B$3,2,FALSE),IF(CI97&lt;-$BV97,"mutant","WT"),IF(CI97&lt;-VLOOKUP('Gene Table'!$G$2,'Array Content'!$A$2:$B$3,2,FALSE),"Mutant","WT")),"")</f>
        <v/>
      </c>
      <c r="CX97" s="4" t="str">
        <f>IF(ISNUMBER(CJ97), IF($BV97&gt;VLOOKUP('Gene Table'!$G$2,'Array Content'!$A$2:$B$3,2,FALSE),IF(CJ97&lt;-$BV97,"mutant","WT"),IF(CJ97&lt;-VLOOKUP('Gene Table'!$G$2,'Array Content'!$A$2:$B$3,2,FALSE),"Mutant","WT")),"")</f>
        <v/>
      </c>
      <c r="CY97" s="4" t="str">
        <f>IF(ISNUMBER(CK97), IF($BV97&gt;VLOOKUP('Gene Table'!$G$2,'Array Content'!$A$2:$B$3,2,FALSE),IF(CK97&lt;-$BV97,"mutant","WT"),IF(CK97&lt;-VLOOKUP('Gene Table'!$G$2,'Array Content'!$A$2:$B$3,2,FALSE),"Mutant","WT")),"")</f>
        <v/>
      </c>
      <c r="DA97" s="4" t="s">
        <v>4802</v>
      </c>
      <c r="DB97" s="4">
        <f t="shared" si="119"/>
        <v>-2.1300000000000026</v>
      </c>
      <c r="DC97" s="4">
        <f t="shared" si="120"/>
        <v>0</v>
      </c>
      <c r="DD97" s="4" t="str">
        <f t="shared" si="121"/>
        <v/>
      </c>
      <c r="DE97" s="4" t="str">
        <f t="shared" si="122"/>
        <v/>
      </c>
      <c r="DF97" s="4" t="str">
        <f t="shared" si="123"/>
        <v/>
      </c>
      <c r="DG97" s="4" t="str">
        <f t="shared" si="124"/>
        <v/>
      </c>
      <c r="DH97" s="4" t="str">
        <f t="shared" si="125"/>
        <v/>
      </c>
      <c r="DI97" s="4" t="str">
        <f t="shared" si="126"/>
        <v/>
      </c>
      <c r="DJ97" s="4" t="str">
        <f t="shared" si="127"/>
        <v/>
      </c>
      <c r="DK97" s="4" t="str">
        <f t="shared" si="128"/>
        <v/>
      </c>
      <c r="DL97" s="4" t="str">
        <f t="shared" si="129"/>
        <v/>
      </c>
      <c r="DM97" s="4" t="str">
        <f t="shared" si="130"/>
        <v/>
      </c>
      <c r="DO97" s="4" t="s">
        <v>4802</v>
      </c>
      <c r="DP97" s="4" t="str">
        <f>IF(ISNUMBER(DB97), IF($AR97&gt;VLOOKUP('Gene Table'!$G$2,'Array Content'!$A$2:$B$3,2,FALSE),IF(DB97&lt;-$AR97,"mutant","WT"),IF(DB97&lt;-VLOOKUP('Gene Table'!$G$2,'Array Content'!$A$2:$B$3,2,FALSE),"Mutant","WT")),"")</f>
        <v>Mutant</v>
      </c>
      <c r="DQ97" s="4" t="str">
        <f>IF(ISNUMBER(DC97), IF($AR97&gt;VLOOKUP('Gene Table'!$G$2,'Array Content'!$A$2:$B$3,2,FALSE),IF(DC97&lt;-$AR97,"mutant","WT"),IF(DC97&lt;-VLOOKUP('Gene Table'!$G$2,'Array Content'!$A$2:$B$3,2,FALSE),"Mutant","WT")),"")</f>
        <v>WT</v>
      </c>
      <c r="DR97" s="4" t="str">
        <f>IF(ISNUMBER(DD97), IF($AR97&gt;VLOOKUP('Gene Table'!$G$2,'Array Content'!$A$2:$B$3,2,FALSE),IF(DD97&lt;-$AR97,"mutant","WT"),IF(DD97&lt;-VLOOKUP('Gene Table'!$G$2,'Array Content'!$A$2:$B$3,2,FALSE),"Mutant","WT")),"")</f>
        <v/>
      </c>
      <c r="DS97" s="4" t="str">
        <f>IF(ISNUMBER(DE97), IF($AR97&gt;VLOOKUP('Gene Table'!$G$2,'Array Content'!$A$2:$B$3,2,FALSE),IF(DE97&lt;-$AR97,"mutant","WT"),IF(DE97&lt;-VLOOKUP('Gene Table'!$G$2,'Array Content'!$A$2:$B$3,2,FALSE),"Mutant","WT")),"")</f>
        <v/>
      </c>
      <c r="DT97" s="4" t="str">
        <f>IF(ISNUMBER(DF97), IF($AR97&gt;VLOOKUP('Gene Table'!$G$2,'Array Content'!$A$2:$B$3,2,FALSE),IF(DF97&lt;-$AR97,"mutant","WT"),IF(DF97&lt;-VLOOKUP('Gene Table'!$G$2,'Array Content'!$A$2:$B$3,2,FALSE),"Mutant","WT")),"")</f>
        <v/>
      </c>
      <c r="DU97" s="4" t="str">
        <f>IF(ISNUMBER(DG97), IF($AR97&gt;VLOOKUP('Gene Table'!$G$2,'Array Content'!$A$2:$B$3,2,FALSE),IF(DG97&lt;-$AR97,"mutant","WT"),IF(DG97&lt;-VLOOKUP('Gene Table'!$G$2,'Array Content'!$A$2:$B$3,2,FALSE),"Mutant","WT")),"")</f>
        <v/>
      </c>
      <c r="DV97" s="4" t="str">
        <f>IF(ISNUMBER(DH97), IF($AR97&gt;VLOOKUP('Gene Table'!$G$2,'Array Content'!$A$2:$B$3,2,FALSE),IF(DH97&lt;-$AR97,"mutant","WT"),IF(DH97&lt;-VLOOKUP('Gene Table'!$G$2,'Array Content'!$A$2:$B$3,2,FALSE),"Mutant","WT")),"")</f>
        <v/>
      </c>
      <c r="DW97" s="4" t="str">
        <f>IF(ISNUMBER(DI97), IF($AR97&gt;VLOOKUP('Gene Table'!$G$2,'Array Content'!$A$2:$B$3,2,FALSE),IF(DI97&lt;-$AR97,"mutant","WT"),IF(DI97&lt;-VLOOKUP('Gene Table'!$G$2,'Array Content'!$A$2:$B$3,2,FALSE),"Mutant","WT")),"")</f>
        <v/>
      </c>
      <c r="DX97" s="4" t="str">
        <f>IF(ISNUMBER(DJ97), IF($AR97&gt;VLOOKUP('Gene Table'!$G$2,'Array Content'!$A$2:$B$3,2,FALSE),IF(DJ97&lt;-$AR97,"mutant","WT"),IF(DJ97&lt;-VLOOKUP('Gene Table'!$G$2,'Array Content'!$A$2:$B$3,2,FALSE),"Mutant","WT")),"")</f>
        <v/>
      </c>
      <c r="DY97" s="4" t="str">
        <f>IF(ISNUMBER(DK97), IF($AR97&gt;VLOOKUP('Gene Table'!$G$2,'Array Content'!$A$2:$B$3,2,FALSE),IF(DK97&lt;-$AR97,"mutant","WT"),IF(DK97&lt;-VLOOKUP('Gene Table'!$G$2,'Array Content'!$A$2:$B$3,2,FALSE),"Mutant","WT")),"")</f>
        <v/>
      </c>
      <c r="DZ97" s="4" t="str">
        <f>IF(ISNUMBER(DL97), IF($AR97&gt;VLOOKUP('Gene Table'!$G$2,'Array Content'!$A$2:$B$3,2,FALSE),IF(DL97&lt;-$AR97,"mutant","WT"),IF(DL97&lt;-VLOOKUP('Gene Table'!$G$2,'Array Content'!$A$2:$B$3,2,FALSE),"Mutant","WT")),"")</f>
        <v/>
      </c>
      <c r="EA97" s="4" t="str">
        <f>IF(ISNUMBER(DM97), IF($AR97&gt;VLOOKUP('Gene Table'!$G$2,'Array Content'!$A$2:$B$3,2,FALSE),IF(DM97&lt;-$AR97,"mutant","WT"),IF(DM97&lt;-VLOOKUP('Gene Table'!$G$2,'Array Content'!$A$2:$B$3,2,FALSE),"Mutant","WT")),"")</f>
        <v/>
      </c>
      <c r="EC97" s="4" t="s">
        <v>4802</v>
      </c>
      <c r="ED97" s="4" t="str">
        <f>IF('Gene Table'!$D97="copy number",D97,"")</f>
        <v/>
      </c>
      <c r="EE97" s="4" t="str">
        <f>IF('Gene Table'!$D97="copy number",E97,"")</f>
        <v/>
      </c>
      <c r="EF97" s="4" t="str">
        <f>IF('Gene Table'!$D97="copy number",F97,"")</f>
        <v/>
      </c>
      <c r="EG97" s="4" t="str">
        <f>IF('Gene Table'!$D97="copy number",G97,"")</f>
        <v/>
      </c>
      <c r="EH97" s="4" t="str">
        <f>IF('Gene Table'!$D97="copy number",H97,"")</f>
        <v/>
      </c>
      <c r="EI97" s="4" t="str">
        <f>IF('Gene Table'!$D97="copy number",I97,"")</f>
        <v/>
      </c>
      <c r="EJ97" s="4" t="str">
        <f>IF('Gene Table'!$D97="copy number",J97,"")</f>
        <v/>
      </c>
      <c r="EK97" s="4" t="str">
        <f>IF('Gene Table'!$D97="copy number",K97,"")</f>
        <v/>
      </c>
      <c r="EL97" s="4" t="str">
        <f>IF('Gene Table'!$D97="copy number",L97,"")</f>
        <v/>
      </c>
      <c r="EM97" s="4" t="str">
        <f>IF('Gene Table'!$D97="copy number",M97,"")</f>
        <v/>
      </c>
      <c r="EN97" s="4" t="str">
        <f>IF('Gene Table'!$D97="copy number",N97,"")</f>
        <v/>
      </c>
      <c r="EO97" s="4" t="str">
        <f>IF('Gene Table'!$D97="copy number",O97,"")</f>
        <v/>
      </c>
      <c r="EQ97" s="4" t="s">
        <v>4802</v>
      </c>
      <c r="ER97" s="4" t="str">
        <f>IF('Gene Table'!$D97="copy number",R97,"")</f>
        <v/>
      </c>
      <c r="ES97" s="4" t="str">
        <f>IF('Gene Table'!$D97="copy number",S97,"")</f>
        <v/>
      </c>
      <c r="ET97" s="4" t="str">
        <f>IF('Gene Table'!$D97="copy number",T97,"")</f>
        <v/>
      </c>
      <c r="EU97" s="4" t="str">
        <f>IF('Gene Table'!$D97="copy number",U97,"")</f>
        <v/>
      </c>
      <c r="EV97" s="4" t="str">
        <f>IF('Gene Table'!$D97="copy number",V97,"")</f>
        <v/>
      </c>
      <c r="EW97" s="4" t="str">
        <f>IF('Gene Table'!$D97="copy number",W97,"")</f>
        <v/>
      </c>
      <c r="EX97" s="4" t="str">
        <f>IF('Gene Table'!$D97="copy number",X97,"")</f>
        <v/>
      </c>
      <c r="EY97" s="4" t="str">
        <f>IF('Gene Table'!$D97="copy number",Y97,"")</f>
        <v/>
      </c>
      <c r="EZ97" s="4" t="str">
        <f>IF('Gene Table'!$D97="copy number",Z97,"")</f>
        <v/>
      </c>
      <c r="FA97" s="4" t="str">
        <f>IF('Gene Table'!$D97="copy number",AA97,"")</f>
        <v/>
      </c>
      <c r="FB97" s="4" t="str">
        <f>IF('Gene Table'!$D97="copy number",AB97,"")</f>
        <v/>
      </c>
      <c r="FC97" s="4" t="str">
        <f>IF('Gene Table'!$D97="copy number",AC97,"")</f>
        <v/>
      </c>
      <c r="FE97" s="4" t="s">
        <v>4802</v>
      </c>
      <c r="FF97" s="4" t="str">
        <f>IF('Gene Table'!$C97="SMPC",D97,"")</f>
        <v/>
      </c>
      <c r="FG97" s="4" t="str">
        <f>IF('Gene Table'!$C97="SMPC",E97,"")</f>
        <v/>
      </c>
      <c r="FH97" s="4" t="str">
        <f>IF('Gene Table'!$C97="SMPC",F97,"")</f>
        <v/>
      </c>
      <c r="FI97" s="4" t="str">
        <f>IF('Gene Table'!$C97="SMPC",G97,"")</f>
        <v/>
      </c>
      <c r="FJ97" s="4" t="str">
        <f>IF('Gene Table'!$C97="SMPC",H97,"")</f>
        <v/>
      </c>
      <c r="FK97" s="4" t="str">
        <f>IF('Gene Table'!$C97="SMPC",I97,"")</f>
        <v/>
      </c>
      <c r="FL97" s="4" t="str">
        <f>IF('Gene Table'!$C97="SMPC",J97,"")</f>
        <v/>
      </c>
      <c r="FM97" s="4" t="str">
        <f>IF('Gene Table'!$C97="SMPC",K97,"")</f>
        <v/>
      </c>
      <c r="FN97" s="4" t="str">
        <f>IF('Gene Table'!$C97="SMPC",L97,"")</f>
        <v/>
      </c>
      <c r="FO97" s="4" t="str">
        <f>IF('Gene Table'!$C97="SMPC",M97,"")</f>
        <v/>
      </c>
      <c r="FP97" s="4" t="str">
        <f>IF('Gene Table'!$C97="SMPC",N97,"")</f>
        <v/>
      </c>
      <c r="FQ97" s="4" t="str">
        <f>IF('Gene Table'!$C97="SMPC",O97,"")</f>
        <v/>
      </c>
      <c r="FS97" s="4" t="s">
        <v>4802</v>
      </c>
      <c r="FT97" s="4" t="str">
        <f>IF('Gene Table'!$C97="SMPC",R97,"")</f>
        <v/>
      </c>
      <c r="FU97" s="4" t="str">
        <f>IF('Gene Table'!$C97="SMPC",S97,"")</f>
        <v/>
      </c>
      <c r="FV97" s="4" t="str">
        <f>IF('Gene Table'!$C97="SMPC",T97,"")</f>
        <v/>
      </c>
      <c r="FW97" s="4" t="str">
        <f>IF('Gene Table'!$C97="SMPC",U97,"")</f>
        <v/>
      </c>
      <c r="FX97" s="4" t="str">
        <f>IF('Gene Table'!$C97="SMPC",V97,"")</f>
        <v/>
      </c>
      <c r="FY97" s="4" t="str">
        <f>IF('Gene Table'!$C97="SMPC",W97,"")</f>
        <v/>
      </c>
      <c r="FZ97" s="4" t="str">
        <f>IF('Gene Table'!$C97="SMPC",X97,"")</f>
        <v/>
      </c>
      <c r="GA97" s="4" t="str">
        <f>IF('Gene Table'!$C97="SMPC",Y97,"")</f>
        <v/>
      </c>
      <c r="GB97" s="4" t="str">
        <f>IF('Gene Table'!$C97="SMPC",Z97,"")</f>
        <v/>
      </c>
      <c r="GC97" s="4" t="str">
        <f>IF('Gene Table'!$C97="SMPC",AA97,"")</f>
        <v/>
      </c>
      <c r="GD97" s="4" t="str">
        <f>IF('Gene Table'!$C97="SMPC",AB97,"")</f>
        <v/>
      </c>
      <c r="GE97" s="4" t="str">
        <f>IF('Gene Table'!$C97="SMPC",AC97,"")</f>
        <v/>
      </c>
    </row>
    <row r="98" spans="1:187" ht="15" customHeight="1" x14ac:dyDescent="0.25">
      <c r="A98" s="4" t="str">
        <f>'Gene Table'!C98&amp;":"&amp;'Gene Table'!D98</f>
        <v>CDKN2A:c.358G&gt;T</v>
      </c>
      <c r="B98" s="4">
        <f>IF('Gene Table'!$G$5="NO",IF(ISNUMBER(MATCH('Gene Table'!E98,'Array Content'!$M$2:$M$941,0)),VLOOKUP('Gene Table'!E98,'Array Content'!$M$2:$O$941,2,FALSE),35),IF('Gene Table'!$G$5="YES",IF(ISNUMBER(MATCH('Gene Table'!E98,'Array Content'!$M$2:$M$941,0)),VLOOKUP('Gene Table'!E98,'Array Content'!$M$2:$O$941,3,FALSE),35),"OOPS"))</f>
        <v>37</v>
      </c>
      <c r="C98" s="4" t="s">
        <v>4803</v>
      </c>
      <c r="D98" s="29">
        <f>IF('Control Sample Data'!D97="","",IF(SUM('Control Sample Data'!D$2:D$97)&gt;10,IF(AND(ISNUMBER('Control Sample Data'!D97),'Control Sample Data'!D97&lt;$B98, 'Control Sample Data'!D97&gt;0),'Control Sample Data'!D97,$B98),""))</f>
        <v>35</v>
      </c>
      <c r="E98" s="29">
        <f>IF('Control Sample Data'!E97="","",IF(SUM('Control Sample Data'!E$2:E$97)&gt;10,IF(AND(ISNUMBER('Control Sample Data'!E97),'Control Sample Data'!E97&lt;$B98, 'Control Sample Data'!E97&gt;0),'Control Sample Data'!E97,$B98),""))</f>
        <v>35</v>
      </c>
      <c r="F98" s="29" t="str">
        <f>IF('Control Sample Data'!F97="","",IF(SUM('Control Sample Data'!F$2:F$97)&gt;10,IF(AND(ISNUMBER('Control Sample Data'!F97),'Control Sample Data'!F97&lt;$B98, 'Control Sample Data'!F97&gt;0),'Control Sample Data'!F97,$B98),""))</f>
        <v/>
      </c>
      <c r="G98" s="29" t="str">
        <f>IF('Control Sample Data'!G97="","",IF(SUM('Control Sample Data'!G$2:G$97)&gt;10,IF(AND(ISNUMBER('Control Sample Data'!G97),'Control Sample Data'!G97&lt;$B98, 'Control Sample Data'!G97&gt;0),'Control Sample Data'!G97,$B98),""))</f>
        <v/>
      </c>
      <c r="H98" s="29" t="str">
        <f>IF('Control Sample Data'!H97="","",IF(SUM('Control Sample Data'!H$2:H$97)&gt;10,IF(AND(ISNUMBER('Control Sample Data'!H97),'Control Sample Data'!H97&lt;$B98, 'Control Sample Data'!H97&gt;0),'Control Sample Data'!H97,$B98),""))</f>
        <v/>
      </c>
      <c r="I98" s="29" t="str">
        <f>IF('Control Sample Data'!I97="","",IF(SUM('Control Sample Data'!I$2:I$97)&gt;10,IF(AND(ISNUMBER('Control Sample Data'!I97),'Control Sample Data'!I97&lt;$B98, 'Control Sample Data'!I97&gt;0),'Control Sample Data'!I97,$B98),""))</f>
        <v/>
      </c>
      <c r="J98" s="29" t="str">
        <f>IF('Control Sample Data'!J97="","",IF(SUM('Control Sample Data'!J$2:J$97)&gt;10,IF(AND(ISNUMBER('Control Sample Data'!J97),'Control Sample Data'!J97&lt;$B98, 'Control Sample Data'!J97&gt;0),'Control Sample Data'!J97,$B98),""))</f>
        <v/>
      </c>
      <c r="K98" s="29" t="str">
        <f>IF('Control Sample Data'!K97="","",IF(SUM('Control Sample Data'!K$2:K$97)&gt;10,IF(AND(ISNUMBER('Control Sample Data'!K97),'Control Sample Data'!K97&lt;$B98, 'Control Sample Data'!K97&gt;0),'Control Sample Data'!K97,$B98),""))</f>
        <v/>
      </c>
      <c r="L98" s="29" t="str">
        <f>IF('Control Sample Data'!L97="","",IF(SUM('Control Sample Data'!L$2:L$97)&gt;10,IF(AND(ISNUMBER('Control Sample Data'!L97),'Control Sample Data'!L97&lt;$B98, 'Control Sample Data'!L97&gt;0),'Control Sample Data'!L97,$B98),""))</f>
        <v/>
      </c>
      <c r="M98" s="29" t="str">
        <f>IF('Control Sample Data'!M97="","",IF(SUM('Control Sample Data'!M$2:M$97)&gt;10,IF(AND(ISNUMBER('Control Sample Data'!M97),'Control Sample Data'!M97&lt;$B98, 'Control Sample Data'!M97&gt;0),'Control Sample Data'!M97,$B98),""))</f>
        <v/>
      </c>
      <c r="N98" s="29" t="str">
        <f>IF('Control Sample Data'!N97="","",IF(SUM('Control Sample Data'!N$2:N$97)&gt;10,IF(AND(ISNUMBER('Control Sample Data'!N97),'Control Sample Data'!N97&lt;$B98, 'Control Sample Data'!N97&gt;0),'Control Sample Data'!N97,$B98),""))</f>
        <v/>
      </c>
      <c r="O98" s="29" t="str">
        <f>IF('Control Sample Data'!O97="","",IF(SUM('Control Sample Data'!O$2:O$97)&gt;10,IF(AND(ISNUMBER('Control Sample Data'!O97),'Control Sample Data'!O97&lt;$B98, 'Control Sample Data'!O97&gt;0),'Control Sample Data'!O97,$B98),""))</f>
        <v/>
      </c>
      <c r="Q98" s="4" t="s">
        <v>4803</v>
      </c>
      <c r="R98" s="29">
        <f>IF('Test Sample Data'!D97="","",IF(SUM('Test Sample Data'!D$2:D$97)&gt;10,IF(AND(ISNUMBER('Test Sample Data'!D97),'Test Sample Data'!D97&lt;$B98, 'Test Sample Data'!D97&gt;0),'Test Sample Data'!D97,$B98),""))</f>
        <v>34.6</v>
      </c>
      <c r="S98" s="29">
        <f>IF('Test Sample Data'!E97="","",IF(SUM('Test Sample Data'!E$2:E$97)&gt;10,IF(AND(ISNUMBER('Test Sample Data'!E97),'Test Sample Data'!E97&lt;$B98, 'Test Sample Data'!E97&gt;0),'Test Sample Data'!E97,$B98),""))</f>
        <v>35</v>
      </c>
      <c r="T98" s="29" t="str">
        <f>IF('Test Sample Data'!F97="","",IF(SUM('Test Sample Data'!F$2:F$97)&gt;10,IF(AND(ISNUMBER('Test Sample Data'!F97),'Test Sample Data'!F97&lt;$B98, 'Test Sample Data'!F97&gt;0),'Test Sample Data'!F97,$B98),""))</f>
        <v/>
      </c>
      <c r="U98" s="29" t="str">
        <f>IF('Test Sample Data'!G97="","",IF(SUM('Test Sample Data'!G$2:G$97)&gt;10,IF(AND(ISNUMBER('Test Sample Data'!G97),'Test Sample Data'!G97&lt;$B98, 'Test Sample Data'!G97&gt;0),'Test Sample Data'!G97,$B98),""))</f>
        <v/>
      </c>
      <c r="V98" s="29" t="str">
        <f>IF('Test Sample Data'!H97="","",IF(SUM('Test Sample Data'!H$2:H$97)&gt;10,IF(AND(ISNUMBER('Test Sample Data'!H97),'Test Sample Data'!H97&lt;$B98, 'Test Sample Data'!H97&gt;0),'Test Sample Data'!H97,$B98),""))</f>
        <v/>
      </c>
      <c r="W98" s="29" t="str">
        <f>IF('Test Sample Data'!I97="","",IF(SUM('Test Sample Data'!I$2:I$97)&gt;10,IF(AND(ISNUMBER('Test Sample Data'!I97),'Test Sample Data'!I97&lt;$B98, 'Test Sample Data'!I97&gt;0),'Test Sample Data'!I97,$B98),""))</f>
        <v/>
      </c>
      <c r="X98" s="29" t="str">
        <f>IF('Test Sample Data'!J97="","",IF(SUM('Test Sample Data'!J$2:J$97)&gt;10,IF(AND(ISNUMBER('Test Sample Data'!J97),'Test Sample Data'!J97&lt;$B98, 'Test Sample Data'!J97&gt;0),'Test Sample Data'!J97,$B98),""))</f>
        <v/>
      </c>
      <c r="Y98" s="29" t="str">
        <f>IF('Test Sample Data'!K97="","",IF(SUM('Test Sample Data'!K$2:K$97)&gt;10,IF(AND(ISNUMBER('Test Sample Data'!K97),'Test Sample Data'!K97&lt;$B98, 'Test Sample Data'!K97&gt;0),'Test Sample Data'!K97,$B98),""))</f>
        <v/>
      </c>
      <c r="Z98" s="29" t="str">
        <f>IF('Test Sample Data'!L97="","",IF(SUM('Test Sample Data'!L$2:L$97)&gt;10,IF(AND(ISNUMBER('Test Sample Data'!L97),'Test Sample Data'!L97&lt;$B98, 'Test Sample Data'!L97&gt;0),'Test Sample Data'!L97,$B98),""))</f>
        <v/>
      </c>
      <c r="AA98" s="29" t="str">
        <f>IF('Test Sample Data'!M97="","",IF(SUM('Test Sample Data'!M$2:M$97)&gt;10,IF(AND(ISNUMBER('Test Sample Data'!M97),'Test Sample Data'!M97&lt;$B98, 'Test Sample Data'!M97&gt;0),'Test Sample Data'!M97,$B98),""))</f>
        <v/>
      </c>
      <c r="AB98" s="29" t="str">
        <f>IF('Test Sample Data'!N97="","",IF(SUM('Test Sample Data'!N$2:N$97)&gt;10,IF(AND(ISNUMBER('Test Sample Data'!N97),'Test Sample Data'!N97&lt;$B98, 'Test Sample Data'!N97&gt;0),'Test Sample Data'!N97,$B98),""))</f>
        <v/>
      </c>
      <c r="AC98" s="29" t="str">
        <f>IF('Test Sample Data'!O97="","",IF(SUM('Test Sample Data'!O$2:O$97)&gt;10,IF(AND(ISNUMBER('Test Sample Data'!O97),'Test Sample Data'!O97&lt;$B98, 'Test Sample Data'!O97&gt;0),'Test Sample Data'!O97,$B98),""))</f>
        <v/>
      </c>
      <c r="AE98" s="4" t="s">
        <v>4803</v>
      </c>
      <c r="AF98" s="4">
        <f t="shared" si="67"/>
        <v>9</v>
      </c>
      <c r="AG98" s="4">
        <f t="shared" si="68"/>
        <v>9</v>
      </c>
      <c r="AH98" s="4" t="str">
        <f t="shared" si="69"/>
        <v/>
      </c>
      <c r="AI98" s="4" t="str">
        <f t="shared" si="70"/>
        <v/>
      </c>
      <c r="AJ98" s="4" t="str">
        <f t="shared" si="71"/>
        <v/>
      </c>
      <c r="AK98" s="4" t="str">
        <f t="shared" si="72"/>
        <v/>
      </c>
      <c r="AL98" s="4" t="str">
        <f t="shared" si="73"/>
        <v/>
      </c>
      <c r="AM98" s="4" t="str">
        <f t="shared" si="74"/>
        <v/>
      </c>
      <c r="AN98" s="4" t="str">
        <f t="shared" si="75"/>
        <v/>
      </c>
      <c r="AO98" s="4" t="str">
        <f t="shared" si="76"/>
        <v/>
      </c>
      <c r="AP98" s="4" t="str">
        <f t="shared" si="77"/>
        <v/>
      </c>
      <c r="AQ98" s="4" t="str">
        <f t="shared" si="78"/>
        <v/>
      </c>
      <c r="AR98" s="4">
        <f t="shared" si="79"/>
        <v>0</v>
      </c>
      <c r="AS98" s="4">
        <f t="shared" si="80"/>
        <v>9</v>
      </c>
      <c r="AU98" s="4" t="s">
        <v>4803</v>
      </c>
      <c r="AV98" s="4">
        <f t="shared" si="81"/>
        <v>7.740000000000002</v>
      </c>
      <c r="AW98" s="4">
        <f t="shared" si="82"/>
        <v>9</v>
      </c>
      <c r="AX98" s="4" t="str">
        <f t="shared" si="83"/>
        <v/>
      </c>
      <c r="AY98" s="4" t="str">
        <f t="shared" si="84"/>
        <v/>
      </c>
      <c r="AZ98" s="4" t="str">
        <f t="shared" si="85"/>
        <v/>
      </c>
      <c r="BA98" s="4" t="str">
        <f t="shared" si="86"/>
        <v/>
      </c>
      <c r="BB98" s="4" t="str">
        <f t="shared" si="87"/>
        <v/>
      </c>
      <c r="BC98" s="4" t="str">
        <f t="shared" si="88"/>
        <v/>
      </c>
      <c r="BD98" s="4" t="str">
        <f t="shared" si="89"/>
        <v/>
      </c>
      <c r="BE98" s="4" t="str">
        <f t="shared" si="90"/>
        <v/>
      </c>
      <c r="BF98" s="4" t="str">
        <f t="shared" si="91"/>
        <v/>
      </c>
      <c r="BG98" s="4" t="str">
        <f t="shared" si="92"/>
        <v/>
      </c>
      <c r="BI98" s="4" t="s">
        <v>4803</v>
      </c>
      <c r="BJ98" s="4" t="str">
        <f t="shared" si="93"/>
        <v/>
      </c>
      <c r="BK98" s="4">
        <f t="shared" si="94"/>
        <v>9</v>
      </c>
      <c r="BL98" s="4" t="str">
        <f t="shared" si="95"/>
        <v/>
      </c>
      <c r="BM98" s="4" t="str">
        <f t="shared" si="96"/>
        <v/>
      </c>
      <c r="BN98" s="4" t="str">
        <f t="shared" si="97"/>
        <v/>
      </c>
      <c r="BO98" s="4" t="str">
        <f t="shared" si="98"/>
        <v/>
      </c>
      <c r="BP98" s="4" t="str">
        <f t="shared" si="99"/>
        <v/>
      </c>
      <c r="BQ98" s="4" t="str">
        <f t="shared" si="100"/>
        <v/>
      </c>
      <c r="BR98" s="4" t="str">
        <f t="shared" si="101"/>
        <v/>
      </c>
      <c r="BS98" s="4" t="str">
        <f t="shared" si="102"/>
        <v/>
      </c>
      <c r="BT98" s="4" t="str">
        <f t="shared" si="103"/>
        <v/>
      </c>
      <c r="BU98" s="4" t="str">
        <f t="shared" si="104"/>
        <v/>
      </c>
      <c r="BV98" s="4">
        <f t="shared" si="105"/>
        <v>0</v>
      </c>
      <c r="BW98" s="4">
        <f t="shared" si="106"/>
        <v>9</v>
      </c>
      <c r="BY98" s="4" t="s">
        <v>4803</v>
      </c>
      <c r="BZ98" s="4">
        <f t="shared" si="107"/>
        <v>-1.259999999999998</v>
      </c>
      <c r="CA98" s="4">
        <f t="shared" si="108"/>
        <v>0</v>
      </c>
      <c r="CB98" s="4" t="str">
        <f t="shared" si="109"/>
        <v/>
      </c>
      <c r="CC98" s="4" t="str">
        <f t="shared" si="110"/>
        <v/>
      </c>
      <c r="CD98" s="4" t="str">
        <f t="shared" si="111"/>
        <v/>
      </c>
      <c r="CE98" s="4" t="str">
        <f t="shared" si="112"/>
        <v/>
      </c>
      <c r="CF98" s="4" t="str">
        <f t="shared" si="113"/>
        <v/>
      </c>
      <c r="CG98" s="4" t="str">
        <f t="shared" si="114"/>
        <v/>
      </c>
      <c r="CH98" s="4" t="str">
        <f t="shared" si="115"/>
        <v/>
      </c>
      <c r="CI98" s="4" t="str">
        <f t="shared" si="116"/>
        <v/>
      </c>
      <c r="CJ98" s="4" t="str">
        <f t="shared" si="117"/>
        <v/>
      </c>
      <c r="CK98" s="4" t="str">
        <f t="shared" si="118"/>
        <v/>
      </c>
      <c r="CM98" s="4" t="s">
        <v>4803</v>
      </c>
      <c r="CN98" s="4" t="str">
        <f>IF(ISNUMBER(BZ98), IF($BV98&gt;VLOOKUP('Gene Table'!$G$2,'Array Content'!$A$2:$B$3,2,FALSE),IF(BZ98&lt;-$BV98,"mutant","WT"),IF(BZ98&lt;-VLOOKUP('Gene Table'!$G$2,'Array Content'!$A$2:$B$3,2,FALSE),"Mutant","WT")),"")</f>
        <v>WT</v>
      </c>
      <c r="CO98" s="4" t="str">
        <f>IF(ISNUMBER(CA98), IF($BV98&gt;VLOOKUP('Gene Table'!$G$2,'Array Content'!$A$2:$B$3,2,FALSE),IF(CA98&lt;-$BV98,"mutant","WT"),IF(CA98&lt;-VLOOKUP('Gene Table'!$G$2,'Array Content'!$A$2:$B$3,2,FALSE),"Mutant","WT")),"")</f>
        <v>WT</v>
      </c>
      <c r="CP98" s="4" t="str">
        <f>IF(ISNUMBER(CB98), IF($BV98&gt;VLOOKUP('Gene Table'!$G$2,'Array Content'!$A$2:$B$3,2,FALSE),IF(CB98&lt;-$BV98,"mutant","WT"),IF(CB98&lt;-VLOOKUP('Gene Table'!$G$2,'Array Content'!$A$2:$B$3,2,FALSE),"Mutant","WT")),"")</f>
        <v/>
      </c>
      <c r="CQ98" s="4" t="str">
        <f>IF(ISNUMBER(CC98), IF($BV98&gt;VLOOKUP('Gene Table'!$G$2,'Array Content'!$A$2:$B$3,2,FALSE),IF(CC98&lt;-$BV98,"mutant","WT"),IF(CC98&lt;-VLOOKUP('Gene Table'!$G$2,'Array Content'!$A$2:$B$3,2,FALSE),"Mutant","WT")),"")</f>
        <v/>
      </c>
      <c r="CR98" s="4" t="str">
        <f>IF(ISNUMBER(CD98), IF($BV98&gt;VLOOKUP('Gene Table'!$G$2,'Array Content'!$A$2:$B$3,2,FALSE),IF(CD98&lt;-$BV98,"mutant","WT"),IF(CD98&lt;-VLOOKUP('Gene Table'!$G$2,'Array Content'!$A$2:$B$3,2,FALSE),"Mutant","WT")),"")</f>
        <v/>
      </c>
      <c r="CS98" s="4" t="str">
        <f>IF(ISNUMBER(CE98), IF($BV98&gt;VLOOKUP('Gene Table'!$G$2,'Array Content'!$A$2:$B$3,2,FALSE),IF(CE98&lt;-$BV98,"mutant","WT"),IF(CE98&lt;-VLOOKUP('Gene Table'!$G$2,'Array Content'!$A$2:$B$3,2,FALSE),"Mutant","WT")),"")</f>
        <v/>
      </c>
      <c r="CT98" s="4" t="str">
        <f>IF(ISNUMBER(CF98), IF($BV98&gt;VLOOKUP('Gene Table'!$G$2,'Array Content'!$A$2:$B$3,2,FALSE),IF(CF98&lt;-$BV98,"mutant","WT"),IF(CF98&lt;-VLOOKUP('Gene Table'!$G$2,'Array Content'!$A$2:$B$3,2,FALSE),"Mutant","WT")),"")</f>
        <v/>
      </c>
      <c r="CU98" s="4" t="str">
        <f>IF(ISNUMBER(CG98), IF($BV98&gt;VLOOKUP('Gene Table'!$G$2,'Array Content'!$A$2:$B$3,2,FALSE),IF(CG98&lt;-$BV98,"mutant","WT"),IF(CG98&lt;-VLOOKUP('Gene Table'!$G$2,'Array Content'!$A$2:$B$3,2,FALSE),"Mutant","WT")),"")</f>
        <v/>
      </c>
      <c r="CV98" s="4" t="str">
        <f>IF(ISNUMBER(CH98), IF($BV98&gt;VLOOKUP('Gene Table'!$G$2,'Array Content'!$A$2:$B$3,2,FALSE),IF(CH98&lt;-$BV98,"mutant","WT"),IF(CH98&lt;-VLOOKUP('Gene Table'!$G$2,'Array Content'!$A$2:$B$3,2,FALSE),"Mutant","WT")),"")</f>
        <v/>
      </c>
      <c r="CW98" s="4" t="str">
        <f>IF(ISNUMBER(CI98), IF($BV98&gt;VLOOKUP('Gene Table'!$G$2,'Array Content'!$A$2:$B$3,2,FALSE),IF(CI98&lt;-$BV98,"mutant","WT"),IF(CI98&lt;-VLOOKUP('Gene Table'!$G$2,'Array Content'!$A$2:$B$3,2,FALSE),"Mutant","WT")),"")</f>
        <v/>
      </c>
      <c r="CX98" s="4" t="str">
        <f>IF(ISNUMBER(CJ98), IF($BV98&gt;VLOOKUP('Gene Table'!$G$2,'Array Content'!$A$2:$B$3,2,FALSE),IF(CJ98&lt;-$BV98,"mutant","WT"),IF(CJ98&lt;-VLOOKUP('Gene Table'!$G$2,'Array Content'!$A$2:$B$3,2,FALSE),"Mutant","WT")),"")</f>
        <v/>
      </c>
      <c r="CY98" s="4" t="str">
        <f>IF(ISNUMBER(CK98), IF($BV98&gt;VLOOKUP('Gene Table'!$G$2,'Array Content'!$A$2:$B$3,2,FALSE),IF(CK98&lt;-$BV98,"mutant","WT"),IF(CK98&lt;-VLOOKUP('Gene Table'!$G$2,'Array Content'!$A$2:$B$3,2,FALSE),"Mutant","WT")),"")</f>
        <v/>
      </c>
      <c r="DA98" s="4" t="s">
        <v>4803</v>
      </c>
      <c r="DB98" s="4">
        <f t="shared" si="119"/>
        <v>-1.259999999999998</v>
      </c>
      <c r="DC98" s="4">
        <f t="shared" si="120"/>
        <v>0</v>
      </c>
      <c r="DD98" s="4" t="str">
        <f t="shared" si="121"/>
        <v/>
      </c>
      <c r="DE98" s="4" t="str">
        <f t="shared" si="122"/>
        <v/>
      </c>
      <c r="DF98" s="4" t="str">
        <f t="shared" si="123"/>
        <v/>
      </c>
      <c r="DG98" s="4" t="str">
        <f t="shared" si="124"/>
        <v/>
      </c>
      <c r="DH98" s="4" t="str">
        <f t="shared" si="125"/>
        <v/>
      </c>
      <c r="DI98" s="4" t="str">
        <f t="shared" si="126"/>
        <v/>
      </c>
      <c r="DJ98" s="4" t="str">
        <f t="shared" si="127"/>
        <v/>
      </c>
      <c r="DK98" s="4" t="str">
        <f t="shared" si="128"/>
        <v/>
      </c>
      <c r="DL98" s="4" t="str">
        <f t="shared" si="129"/>
        <v/>
      </c>
      <c r="DM98" s="4" t="str">
        <f t="shared" si="130"/>
        <v/>
      </c>
      <c r="DO98" s="4" t="s">
        <v>4803</v>
      </c>
      <c r="DP98" s="4" t="str">
        <f>IF(ISNUMBER(DB98), IF($AR98&gt;VLOOKUP('Gene Table'!$G$2,'Array Content'!$A$2:$B$3,2,FALSE),IF(DB98&lt;-$AR98,"mutant","WT"),IF(DB98&lt;-VLOOKUP('Gene Table'!$G$2,'Array Content'!$A$2:$B$3,2,FALSE),"Mutant","WT")),"")</f>
        <v>WT</v>
      </c>
      <c r="DQ98" s="4" t="str">
        <f>IF(ISNUMBER(DC98), IF($AR98&gt;VLOOKUP('Gene Table'!$G$2,'Array Content'!$A$2:$B$3,2,FALSE),IF(DC98&lt;-$AR98,"mutant","WT"),IF(DC98&lt;-VLOOKUP('Gene Table'!$G$2,'Array Content'!$A$2:$B$3,2,FALSE),"Mutant","WT")),"")</f>
        <v>WT</v>
      </c>
      <c r="DR98" s="4" t="str">
        <f>IF(ISNUMBER(DD98), IF($AR98&gt;VLOOKUP('Gene Table'!$G$2,'Array Content'!$A$2:$B$3,2,FALSE),IF(DD98&lt;-$AR98,"mutant","WT"),IF(DD98&lt;-VLOOKUP('Gene Table'!$G$2,'Array Content'!$A$2:$B$3,2,FALSE),"Mutant","WT")),"")</f>
        <v/>
      </c>
      <c r="DS98" s="4" t="str">
        <f>IF(ISNUMBER(DE98), IF($AR98&gt;VLOOKUP('Gene Table'!$G$2,'Array Content'!$A$2:$B$3,2,FALSE),IF(DE98&lt;-$AR98,"mutant","WT"),IF(DE98&lt;-VLOOKUP('Gene Table'!$G$2,'Array Content'!$A$2:$B$3,2,FALSE),"Mutant","WT")),"")</f>
        <v/>
      </c>
      <c r="DT98" s="4" t="str">
        <f>IF(ISNUMBER(DF98), IF($AR98&gt;VLOOKUP('Gene Table'!$G$2,'Array Content'!$A$2:$B$3,2,FALSE),IF(DF98&lt;-$AR98,"mutant","WT"),IF(DF98&lt;-VLOOKUP('Gene Table'!$G$2,'Array Content'!$A$2:$B$3,2,FALSE),"Mutant","WT")),"")</f>
        <v/>
      </c>
      <c r="DU98" s="4" t="str">
        <f>IF(ISNUMBER(DG98), IF($AR98&gt;VLOOKUP('Gene Table'!$G$2,'Array Content'!$A$2:$B$3,2,FALSE),IF(DG98&lt;-$AR98,"mutant","WT"),IF(DG98&lt;-VLOOKUP('Gene Table'!$G$2,'Array Content'!$A$2:$B$3,2,FALSE),"Mutant","WT")),"")</f>
        <v/>
      </c>
      <c r="DV98" s="4" t="str">
        <f>IF(ISNUMBER(DH98), IF($AR98&gt;VLOOKUP('Gene Table'!$G$2,'Array Content'!$A$2:$B$3,2,FALSE),IF(DH98&lt;-$AR98,"mutant","WT"),IF(DH98&lt;-VLOOKUP('Gene Table'!$G$2,'Array Content'!$A$2:$B$3,2,FALSE),"Mutant","WT")),"")</f>
        <v/>
      </c>
      <c r="DW98" s="4" t="str">
        <f>IF(ISNUMBER(DI98), IF($AR98&gt;VLOOKUP('Gene Table'!$G$2,'Array Content'!$A$2:$B$3,2,FALSE),IF(DI98&lt;-$AR98,"mutant","WT"),IF(DI98&lt;-VLOOKUP('Gene Table'!$G$2,'Array Content'!$A$2:$B$3,2,FALSE),"Mutant","WT")),"")</f>
        <v/>
      </c>
      <c r="DX98" s="4" t="str">
        <f>IF(ISNUMBER(DJ98), IF($AR98&gt;VLOOKUP('Gene Table'!$G$2,'Array Content'!$A$2:$B$3,2,FALSE),IF(DJ98&lt;-$AR98,"mutant","WT"),IF(DJ98&lt;-VLOOKUP('Gene Table'!$G$2,'Array Content'!$A$2:$B$3,2,FALSE),"Mutant","WT")),"")</f>
        <v/>
      </c>
      <c r="DY98" s="4" t="str">
        <f>IF(ISNUMBER(DK98), IF($AR98&gt;VLOOKUP('Gene Table'!$G$2,'Array Content'!$A$2:$B$3,2,FALSE),IF(DK98&lt;-$AR98,"mutant","WT"),IF(DK98&lt;-VLOOKUP('Gene Table'!$G$2,'Array Content'!$A$2:$B$3,2,FALSE),"Mutant","WT")),"")</f>
        <v/>
      </c>
      <c r="DZ98" s="4" t="str">
        <f>IF(ISNUMBER(DL98), IF($AR98&gt;VLOOKUP('Gene Table'!$G$2,'Array Content'!$A$2:$B$3,2,FALSE),IF(DL98&lt;-$AR98,"mutant","WT"),IF(DL98&lt;-VLOOKUP('Gene Table'!$G$2,'Array Content'!$A$2:$B$3,2,FALSE),"Mutant","WT")),"")</f>
        <v/>
      </c>
      <c r="EA98" s="4" t="str">
        <f>IF(ISNUMBER(DM98), IF($AR98&gt;VLOOKUP('Gene Table'!$G$2,'Array Content'!$A$2:$B$3,2,FALSE),IF(DM98&lt;-$AR98,"mutant","WT"),IF(DM98&lt;-VLOOKUP('Gene Table'!$G$2,'Array Content'!$A$2:$B$3,2,FALSE),"Mutant","WT")),"")</f>
        <v/>
      </c>
      <c r="EC98" s="4" t="s">
        <v>4803</v>
      </c>
      <c r="ED98" s="4" t="str">
        <f>IF('Gene Table'!$D98="copy number",D98,"")</f>
        <v/>
      </c>
      <c r="EE98" s="4" t="str">
        <f>IF('Gene Table'!$D98="copy number",E98,"")</f>
        <v/>
      </c>
      <c r="EF98" s="4" t="str">
        <f>IF('Gene Table'!$D98="copy number",F98,"")</f>
        <v/>
      </c>
      <c r="EG98" s="4" t="str">
        <f>IF('Gene Table'!$D98="copy number",G98,"")</f>
        <v/>
      </c>
      <c r="EH98" s="4" t="str">
        <f>IF('Gene Table'!$D98="copy number",H98,"")</f>
        <v/>
      </c>
      <c r="EI98" s="4" t="str">
        <f>IF('Gene Table'!$D98="copy number",I98,"")</f>
        <v/>
      </c>
      <c r="EJ98" s="4" t="str">
        <f>IF('Gene Table'!$D98="copy number",J98,"")</f>
        <v/>
      </c>
      <c r="EK98" s="4" t="str">
        <f>IF('Gene Table'!$D98="copy number",K98,"")</f>
        <v/>
      </c>
      <c r="EL98" s="4" t="str">
        <f>IF('Gene Table'!$D98="copy number",L98,"")</f>
        <v/>
      </c>
      <c r="EM98" s="4" t="str">
        <f>IF('Gene Table'!$D98="copy number",M98,"")</f>
        <v/>
      </c>
      <c r="EN98" s="4" t="str">
        <f>IF('Gene Table'!$D98="copy number",N98,"")</f>
        <v/>
      </c>
      <c r="EO98" s="4" t="str">
        <f>IF('Gene Table'!$D98="copy number",O98,"")</f>
        <v/>
      </c>
      <c r="EQ98" s="4" t="s">
        <v>4803</v>
      </c>
      <c r="ER98" s="4" t="str">
        <f>IF('Gene Table'!$D98="copy number",R98,"")</f>
        <v/>
      </c>
      <c r="ES98" s="4" t="str">
        <f>IF('Gene Table'!$D98="copy number",S98,"")</f>
        <v/>
      </c>
      <c r="ET98" s="4" t="str">
        <f>IF('Gene Table'!$D98="copy number",T98,"")</f>
        <v/>
      </c>
      <c r="EU98" s="4" t="str">
        <f>IF('Gene Table'!$D98="copy number",U98,"")</f>
        <v/>
      </c>
      <c r="EV98" s="4" t="str">
        <f>IF('Gene Table'!$D98="copy number",V98,"")</f>
        <v/>
      </c>
      <c r="EW98" s="4" t="str">
        <f>IF('Gene Table'!$D98="copy number",W98,"")</f>
        <v/>
      </c>
      <c r="EX98" s="4" t="str">
        <f>IF('Gene Table'!$D98="copy number",X98,"")</f>
        <v/>
      </c>
      <c r="EY98" s="4" t="str">
        <f>IF('Gene Table'!$D98="copy number",Y98,"")</f>
        <v/>
      </c>
      <c r="EZ98" s="4" t="str">
        <f>IF('Gene Table'!$D98="copy number",Z98,"")</f>
        <v/>
      </c>
      <c r="FA98" s="4" t="str">
        <f>IF('Gene Table'!$D98="copy number",AA98,"")</f>
        <v/>
      </c>
      <c r="FB98" s="4" t="str">
        <f>IF('Gene Table'!$D98="copy number",AB98,"")</f>
        <v/>
      </c>
      <c r="FC98" s="4" t="str">
        <f>IF('Gene Table'!$D98="copy number",AC98,"")</f>
        <v/>
      </c>
      <c r="FE98" s="4" t="s">
        <v>4803</v>
      </c>
      <c r="FF98" s="4" t="str">
        <f>IF('Gene Table'!$C98="SMPC",D98,"")</f>
        <v/>
      </c>
      <c r="FG98" s="4" t="str">
        <f>IF('Gene Table'!$C98="SMPC",E98,"")</f>
        <v/>
      </c>
      <c r="FH98" s="4" t="str">
        <f>IF('Gene Table'!$C98="SMPC",F98,"")</f>
        <v/>
      </c>
      <c r="FI98" s="4" t="str">
        <f>IF('Gene Table'!$C98="SMPC",G98,"")</f>
        <v/>
      </c>
      <c r="FJ98" s="4" t="str">
        <f>IF('Gene Table'!$C98="SMPC",H98,"")</f>
        <v/>
      </c>
      <c r="FK98" s="4" t="str">
        <f>IF('Gene Table'!$C98="SMPC",I98,"")</f>
        <v/>
      </c>
      <c r="FL98" s="4" t="str">
        <f>IF('Gene Table'!$C98="SMPC",J98,"")</f>
        <v/>
      </c>
      <c r="FM98" s="4" t="str">
        <f>IF('Gene Table'!$C98="SMPC",K98,"")</f>
        <v/>
      </c>
      <c r="FN98" s="4" t="str">
        <f>IF('Gene Table'!$C98="SMPC",L98,"")</f>
        <v/>
      </c>
      <c r="FO98" s="4" t="str">
        <f>IF('Gene Table'!$C98="SMPC",M98,"")</f>
        <v/>
      </c>
      <c r="FP98" s="4" t="str">
        <f>IF('Gene Table'!$C98="SMPC",N98,"")</f>
        <v/>
      </c>
      <c r="FQ98" s="4" t="str">
        <f>IF('Gene Table'!$C98="SMPC",O98,"")</f>
        <v/>
      </c>
      <c r="FS98" s="4" t="s">
        <v>4803</v>
      </c>
      <c r="FT98" s="4" t="str">
        <f>IF('Gene Table'!$C98="SMPC",R98,"")</f>
        <v/>
      </c>
      <c r="FU98" s="4" t="str">
        <f>IF('Gene Table'!$C98="SMPC",S98,"")</f>
        <v/>
      </c>
      <c r="FV98" s="4" t="str">
        <f>IF('Gene Table'!$C98="SMPC",T98,"")</f>
        <v/>
      </c>
      <c r="FW98" s="4" t="str">
        <f>IF('Gene Table'!$C98="SMPC",U98,"")</f>
        <v/>
      </c>
      <c r="FX98" s="4" t="str">
        <f>IF('Gene Table'!$C98="SMPC",V98,"")</f>
        <v/>
      </c>
      <c r="FY98" s="4" t="str">
        <f>IF('Gene Table'!$C98="SMPC",W98,"")</f>
        <v/>
      </c>
      <c r="FZ98" s="4" t="str">
        <f>IF('Gene Table'!$C98="SMPC",X98,"")</f>
        <v/>
      </c>
      <c r="GA98" s="4" t="str">
        <f>IF('Gene Table'!$C98="SMPC",Y98,"")</f>
        <v/>
      </c>
      <c r="GB98" s="4" t="str">
        <f>IF('Gene Table'!$C98="SMPC",Z98,"")</f>
        <v/>
      </c>
      <c r="GC98" s="4" t="str">
        <f>IF('Gene Table'!$C98="SMPC",AA98,"")</f>
        <v/>
      </c>
      <c r="GD98" s="4" t="str">
        <f>IF('Gene Table'!$C98="SMPC",AB98,"")</f>
        <v/>
      </c>
      <c r="GE98" s="4" t="str">
        <f>IF('Gene Table'!$C98="SMPC",AC98,"")</f>
        <v/>
      </c>
    </row>
    <row r="99" spans="1:187" ht="15" customHeight="1" x14ac:dyDescent="0.25">
      <c r="A99" s="4" t="str">
        <f>'Gene Table'!C99&amp;":"&amp;'Gene Table'!D99</f>
        <v>CEBPA:c.107delG</v>
      </c>
      <c r="B99" s="4">
        <f>IF('Gene Table'!$G$5="NO",IF(ISNUMBER(MATCH('Gene Table'!E99,'Array Content'!$M$2:$M$941,0)),VLOOKUP('Gene Table'!E99,'Array Content'!$M$2:$O$941,2,FALSE),35),IF('Gene Table'!$G$5="YES",IF(ISNUMBER(MATCH('Gene Table'!E99,'Array Content'!$M$2:$M$941,0)),VLOOKUP('Gene Table'!E99,'Array Content'!$M$2:$O$941,3,FALSE),35),"OOPS"))</f>
        <v>37</v>
      </c>
      <c r="C99" s="4" t="s">
        <v>165</v>
      </c>
      <c r="D99" s="29">
        <f>IF('Control Sample Data'!D98="","",IF(SUM('Control Sample Data'!D$2:D$97)&gt;10,IF(AND(ISNUMBER('Control Sample Data'!D98),'Control Sample Data'!D98&lt;$B99, 'Control Sample Data'!D98&gt;0),'Control Sample Data'!D98,$B99),""))</f>
        <v>35</v>
      </c>
      <c r="E99" s="29">
        <f>IF('Control Sample Data'!E98="","",IF(SUM('Control Sample Data'!E$2:E$97)&gt;10,IF(AND(ISNUMBER('Control Sample Data'!E98),'Control Sample Data'!E98&lt;$B99, 'Control Sample Data'!E98&gt;0),'Control Sample Data'!E98,$B99),""))</f>
        <v>35</v>
      </c>
      <c r="F99" s="29" t="str">
        <f>IF('Control Sample Data'!F98="","",IF(SUM('Control Sample Data'!F$2:F$97)&gt;10,IF(AND(ISNUMBER('Control Sample Data'!F98),'Control Sample Data'!F98&lt;$B99, 'Control Sample Data'!F98&gt;0),'Control Sample Data'!F98,$B99),""))</f>
        <v/>
      </c>
      <c r="G99" s="29" t="str">
        <f>IF('Control Sample Data'!G98="","",IF(SUM('Control Sample Data'!G$2:G$97)&gt;10,IF(AND(ISNUMBER('Control Sample Data'!G98),'Control Sample Data'!G98&lt;$B99, 'Control Sample Data'!G98&gt;0),'Control Sample Data'!G98,$B99),""))</f>
        <v/>
      </c>
      <c r="H99" s="29" t="str">
        <f>IF('Control Sample Data'!H98="","",IF(SUM('Control Sample Data'!H$2:H$97)&gt;10,IF(AND(ISNUMBER('Control Sample Data'!H98),'Control Sample Data'!H98&lt;$B99, 'Control Sample Data'!H98&gt;0),'Control Sample Data'!H98,$B99),""))</f>
        <v/>
      </c>
      <c r="I99" s="29" t="str">
        <f>IF('Control Sample Data'!I98="","",IF(SUM('Control Sample Data'!I$2:I$97)&gt;10,IF(AND(ISNUMBER('Control Sample Data'!I98),'Control Sample Data'!I98&lt;$B99, 'Control Sample Data'!I98&gt;0),'Control Sample Data'!I98,$B99),""))</f>
        <v/>
      </c>
      <c r="J99" s="29" t="str">
        <f>IF('Control Sample Data'!J98="","",IF(SUM('Control Sample Data'!J$2:J$97)&gt;10,IF(AND(ISNUMBER('Control Sample Data'!J98),'Control Sample Data'!J98&lt;$B99, 'Control Sample Data'!J98&gt;0),'Control Sample Data'!J98,$B99),""))</f>
        <v/>
      </c>
      <c r="K99" s="29" t="str">
        <f>IF('Control Sample Data'!K98="","",IF(SUM('Control Sample Data'!K$2:K$97)&gt;10,IF(AND(ISNUMBER('Control Sample Data'!K98),'Control Sample Data'!K98&lt;$B99, 'Control Sample Data'!K98&gt;0),'Control Sample Data'!K98,$B99),""))</f>
        <v/>
      </c>
      <c r="L99" s="29" t="str">
        <f>IF('Control Sample Data'!L98="","",IF(SUM('Control Sample Data'!L$2:L$97)&gt;10,IF(AND(ISNUMBER('Control Sample Data'!L98),'Control Sample Data'!L98&lt;$B99, 'Control Sample Data'!L98&gt;0),'Control Sample Data'!L98,$B99),""))</f>
        <v/>
      </c>
      <c r="M99" s="29" t="str">
        <f>IF('Control Sample Data'!M98="","",IF(SUM('Control Sample Data'!M$2:M$97)&gt;10,IF(AND(ISNUMBER('Control Sample Data'!M98),'Control Sample Data'!M98&lt;$B99, 'Control Sample Data'!M98&gt;0),'Control Sample Data'!M98,$B99),""))</f>
        <v/>
      </c>
      <c r="N99" s="29" t="str">
        <f>IF('Control Sample Data'!N98="","",IF(SUM('Control Sample Data'!N$2:N$97)&gt;10,IF(AND(ISNUMBER('Control Sample Data'!N98),'Control Sample Data'!N98&lt;$B99, 'Control Sample Data'!N98&gt;0),'Control Sample Data'!N98,$B99),""))</f>
        <v/>
      </c>
      <c r="O99" s="29" t="str">
        <f>IF('Control Sample Data'!O98="","",IF(SUM('Control Sample Data'!O$2:O$97)&gt;10,IF(AND(ISNUMBER('Control Sample Data'!O98),'Control Sample Data'!O98&lt;$B99, 'Control Sample Data'!O98&gt;0),'Control Sample Data'!O98,$B99),""))</f>
        <v/>
      </c>
      <c r="Q99" s="4" t="s">
        <v>165</v>
      </c>
      <c r="R99" s="29">
        <f>IF('Test Sample Data'!D98="","",IF(SUM('Test Sample Data'!D$2:D$97)&gt;10,IF(AND(ISNUMBER('Test Sample Data'!D98),'Test Sample Data'!D98&lt;$B99, 'Test Sample Data'!D98&gt;0),'Test Sample Data'!D98,$B99),""))</f>
        <v>35</v>
      </c>
      <c r="S99" s="29">
        <f>IF('Test Sample Data'!E98="","",IF(SUM('Test Sample Data'!E$2:E$97)&gt;10,IF(AND(ISNUMBER('Test Sample Data'!E98),'Test Sample Data'!E98&lt;$B99, 'Test Sample Data'!E98&gt;0),'Test Sample Data'!E98,$B99),""))</f>
        <v>35</v>
      </c>
      <c r="T99" s="29" t="str">
        <f>IF('Test Sample Data'!F98="","",IF(SUM('Test Sample Data'!F$2:F$97)&gt;10,IF(AND(ISNUMBER('Test Sample Data'!F98),'Test Sample Data'!F98&lt;$B99, 'Test Sample Data'!F98&gt;0),'Test Sample Data'!F98,$B99),""))</f>
        <v/>
      </c>
      <c r="U99" s="29" t="str">
        <f>IF('Test Sample Data'!G98="","",IF(SUM('Test Sample Data'!G$2:G$97)&gt;10,IF(AND(ISNUMBER('Test Sample Data'!G98),'Test Sample Data'!G98&lt;$B99, 'Test Sample Data'!G98&gt;0),'Test Sample Data'!G98,$B99),""))</f>
        <v/>
      </c>
      <c r="V99" s="29" t="str">
        <f>IF('Test Sample Data'!H98="","",IF(SUM('Test Sample Data'!H$2:H$97)&gt;10,IF(AND(ISNUMBER('Test Sample Data'!H98),'Test Sample Data'!H98&lt;$B99, 'Test Sample Data'!H98&gt;0),'Test Sample Data'!H98,$B99),""))</f>
        <v/>
      </c>
      <c r="W99" s="29" t="str">
        <f>IF('Test Sample Data'!I98="","",IF(SUM('Test Sample Data'!I$2:I$97)&gt;10,IF(AND(ISNUMBER('Test Sample Data'!I98),'Test Sample Data'!I98&lt;$B99, 'Test Sample Data'!I98&gt;0),'Test Sample Data'!I98,$B99),""))</f>
        <v/>
      </c>
      <c r="X99" s="29" t="str">
        <f>IF('Test Sample Data'!J98="","",IF(SUM('Test Sample Data'!J$2:J$97)&gt;10,IF(AND(ISNUMBER('Test Sample Data'!J98),'Test Sample Data'!J98&lt;$B99, 'Test Sample Data'!J98&gt;0),'Test Sample Data'!J98,$B99),""))</f>
        <v/>
      </c>
      <c r="Y99" s="29" t="str">
        <f>IF('Test Sample Data'!K98="","",IF(SUM('Test Sample Data'!K$2:K$97)&gt;10,IF(AND(ISNUMBER('Test Sample Data'!K98),'Test Sample Data'!K98&lt;$B99, 'Test Sample Data'!K98&gt;0),'Test Sample Data'!K98,$B99),""))</f>
        <v/>
      </c>
      <c r="Z99" s="29" t="str">
        <f>IF('Test Sample Data'!L98="","",IF(SUM('Test Sample Data'!L$2:L$97)&gt;10,IF(AND(ISNUMBER('Test Sample Data'!L98),'Test Sample Data'!L98&lt;$B99, 'Test Sample Data'!L98&gt;0),'Test Sample Data'!L98,$B99),""))</f>
        <v/>
      </c>
      <c r="AA99" s="29" t="str">
        <f>IF('Test Sample Data'!M98="","",IF(SUM('Test Sample Data'!M$2:M$97)&gt;10,IF(AND(ISNUMBER('Test Sample Data'!M98),'Test Sample Data'!M98&lt;$B99, 'Test Sample Data'!M98&gt;0),'Test Sample Data'!M98,$B99),""))</f>
        <v/>
      </c>
      <c r="AB99" s="29" t="str">
        <f>IF('Test Sample Data'!N98="","",IF(SUM('Test Sample Data'!N$2:N$97)&gt;10,IF(AND(ISNUMBER('Test Sample Data'!N98),'Test Sample Data'!N98&lt;$B99, 'Test Sample Data'!N98&gt;0),'Test Sample Data'!N98,$B99),""))</f>
        <v/>
      </c>
      <c r="AC99" s="29" t="str">
        <f>IF('Test Sample Data'!O98="","",IF(SUM('Test Sample Data'!O$2:O$97)&gt;10,IF(AND(ISNUMBER('Test Sample Data'!O98),'Test Sample Data'!O98&lt;$B99, 'Test Sample Data'!O98&gt;0),'Test Sample Data'!O98,$B99),""))</f>
        <v/>
      </c>
      <c r="AE99" s="4" t="s">
        <v>165</v>
      </c>
      <c r="AF99" s="4">
        <f t="shared" si="67"/>
        <v>9</v>
      </c>
      <c r="AG99" s="4">
        <f t="shared" si="68"/>
        <v>9</v>
      </c>
      <c r="AH99" s="4" t="str">
        <f t="shared" si="69"/>
        <v/>
      </c>
      <c r="AI99" s="4" t="str">
        <f t="shared" si="70"/>
        <v/>
      </c>
      <c r="AJ99" s="4" t="str">
        <f t="shared" si="71"/>
        <v/>
      </c>
      <c r="AK99" s="4" t="str">
        <f t="shared" si="72"/>
        <v/>
      </c>
      <c r="AL99" s="4" t="str">
        <f t="shared" si="73"/>
        <v/>
      </c>
      <c r="AM99" s="4" t="str">
        <f t="shared" si="74"/>
        <v/>
      </c>
      <c r="AN99" s="4" t="str">
        <f t="shared" si="75"/>
        <v/>
      </c>
      <c r="AO99" s="4" t="str">
        <f t="shared" si="76"/>
        <v/>
      </c>
      <c r="AP99" s="4" t="str">
        <f t="shared" si="77"/>
        <v/>
      </c>
      <c r="AQ99" s="4" t="str">
        <f t="shared" si="78"/>
        <v/>
      </c>
      <c r="AR99" s="4">
        <f t="shared" si="79"/>
        <v>0</v>
      </c>
      <c r="AS99" s="4">
        <f t="shared" ref="AS99:AS100" si="131">ROUND(AVERAGE(AF99:AQ99),2)</f>
        <v>9</v>
      </c>
      <c r="AU99" s="4" t="s">
        <v>165</v>
      </c>
      <c r="AV99" s="4">
        <f t="shared" si="81"/>
        <v>8.2800000000000011</v>
      </c>
      <c r="AW99" s="4">
        <f t="shared" si="82"/>
        <v>9</v>
      </c>
      <c r="AX99" s="4" t="str">
        <f t="shared" si="83"/>
        <v/>
      </c>
      <c r="AY99" s="4" t="str">
        <f t="shared" si="84"/>
        <v/>
      </c>
      <c r="AZ99" s="4" t="str">
        <f t="shared" si="85"/>
        <v/>
      </c>
      <c r="BA99" s="4" t="str">
        <f t="shared" si="86"/>
        <v/>
      </c>
      <c r="BB99" s="4" t="str">
        <f t="shared" si="87"/>
        <v/>
      </c>
      <c r="BC99" s="4" t="str">
        <f t="shared" si="88"/>
        <v/>
      </c>
      <c r="BD99" s="4" t="str">
        <f t="shared" si="89"/>
        <v/>
      </c>
      <c r="BE99" s="4" t="str">
        <f t="shared" si="90"/>
        <v/>
      </c>
      <c r="BF99" s="4" t="str">
        <f t="shared" si="91"/>
        <v/>
      </c>
      <c r="BG99" s="4" t="str">
        <f t="shared" si="92"/>
        <v/>
      </c>
      <c r="BI99" s="4" t="s">
        <v>165</v>
      </c>
      <c r="BJ99" s="4">
        <f t="shared" ref="BJ99" si="132">IF(ISNUMBER(R99),IF(R99&gt;=MEDIAN($R99:$AC99),AV99,""),"")</f>
        <v>8.2800000000000011</v>
      </c>
      <c r="BK99" s="4">
        <f t="shared" ref="BK99" si="133">IF(ISNUMBER(S99),IF(S99&gt;=MEDIAN($R99:$AC99),AW99,""),"")</f>
        <v>9</v>
      </c>
      <c r="BL99" s="4" t="str">
        <f t="shared" ref="BL99" si="134">IF(ISNUMBER(T99),IF(T99&gt;=MEDIAN($R99:$AC99),AX99,""),"")</f>
        <v/>
      </c>
      <c r="BM99" s="4" t="str">
        <f t="shared" ref="BM99" si="135">IF(ISNUMBER(U99),IF(U99&gt;=MEDIAN($R99:$AC99),AY99,""),"")</f>
        <v/>
      </c>
      <c r="BN99" s="4" t="str">
        <f t="shared" ref="BN99" si="136">IF(ISNUMBER(V99),IF(V99&gt;=MEDIAN($R99:$AC99),AZ99,""),"")</f>
        <v/>
      </c>
      <c r="BO99" s="4" t="str">
        <f t="shared" ref="BO99" si="137">IF(ISNUMBER(W99),IF(W99&gt;=MEDIAN($R99:$AC99),BA99,""),"")</f>
        <v/>
      </c>
      <c r="BP99" s="4" t="str">
        <f t="shared" ref="BP99" si="138">IF(ISNUMBER(X99),IF(X99&gt;=MEDIAN($R99:$AC99),BB99,""),"")</f>
        <v/>
      </c>
      <c r="BQ99" s="4" t="str">
        <f t="shared" ref="BQ99" si="139">IF(ISNUMBER(Y99),IF(Y99&gt;=MEDIAN($R99:$AC99),BC99,""),"")</f>
        <v/>
      </c>
      <c r="BR99" s="4" t="str">
        <f t="shared" ref="BR99" si="140">IF(ISNUMBER(Z99),IF(Z99&gt;=MEDIAN($R99:$AC99),BD99,""),"")</f>
        <v/>
      </c>
      <c r="BS99" s="4" t="str">
        <f t="shared" ref="BS99" si="141">IF(ISNUMBER(AA99),IF(AA99&gt;=MEDIAN($R99:$AC99),BE99,""),"")</f>
        <v/>
      </c>
      <c r="BT99" s="4" t="str">
        <f t="shared" ref="BT99" si="142">IF(ISNUMBER(AB99),IF(AB99&gt;=MEDIAN($R99:$AC99),BF99,""),"")</f>
        <v/>
      </c>
      <c r="BU99" s="4" t="str">
        <f t="shared" ref="BU99" si="143">IF(ISNUMBER(AC99),IF(AC99&gt;=MEDIAN($R99:$AC99),BG99,""),"")</f>
        <v/>
      </c>
      <c r="BV99" s="4">
        <f t="shared" si="105"/>
        <v>1.53</v>
      </c>
      <c r="BW99" s="4">
        <f t="shared" ref="BW99" si="144">ROUND(AVERAGE(BJ99:BU99),2)</f>
        <v>8.64</v>
      </c>
      <c r="BY99" s="4" t="s">
        <v>165</v>
      </c>
      <c r="BZ99" s="4">
        <f t="shared" ref="BZ99:BZ162" si="145">IF(ISNUMBER(AV99),AV99-$BW99,"")</f>
        <v>-0.35999999999999943</v>
      </c>
      <c r="CA99" s="4">
        <f t="shared" ref="CA99:CA162" si="146">IF(ISNUMBER(AW99),AW99-$BW99,"")</f>
        <v>0.35999999999999943</v>
      </c>
      <c r="CB99" s="4" t="str">
        <f t="shared" ref="CB99:CB162" si="147">IF(ISNUMBER(AX99),AX99-$BW99,"")</f>
        <v/>
      </c>
      <c r="CC99" s="4" t="str">
        <f t="shared" ref="CC99:CC162" si="148">IF(ISNUMBER(AY99),AY99-$BW99,"")</f>
        <v/>
      </c>
      <c r="CD99" s="4" t="str">
        <f t="shared" ref="CD99:CD162" si="149">IF(ISNUMBER(AZ99),AZ99-$BW99,"")</f>
        <v/>
      </c>
      <c r="CE99" s="4" t="str">
        <f t="shared" ref="CE99:CE162" si="150">IF(ISNUMBER(BA99),BA99-$BW99,"")</f>
        <v/>
      </c>
      <c r="CF99" s="4" t="str">
        <f t="shared" ref="CF99:CF162" si="151">IF(ISNUMBER(BB99),BB99-$BW99,"")</f>
        <v/>
      </c>
      <c r="CG99" s="4" t="str">
        <f t="shared" ref="CG99:CG162" si="152">IF(ISNUMBER(BC99),BC99-$BW99,"")</f>
        <v/>
      </c>
      <c r="CH99" s="4" t="str">
        <f t="shared" ref="CH99:CH162" si="153">IF(ISNUMBER(BD99),BD99-$BW99,"")</f>
        <v/>
      </c>
      <c r="CI99" s="4" t="str">
        <f t="shared" ref="CI99:CI162" si="154">IF(ISNUMBER(BE99),BE99-$BW99,"")</f>
        <v/>
      </c>
      <c r="CJ99" s="4" t="str">
        <f t="shared" ref="CJ99:CJ162" si="155">IF(ISNUMBER(BF99),BF99-$BW99,"")</f>
        <v/>
      </c>
      <c r="CK99" s="4" t="str">
        <f t="shared" ref="CK99:CK162" si="156">IF(ISNUMBER(BG99),BG99-$BW99,"")</f>
        <v/>
      </c>
      <c r="CM99" s="4" t="s">
        <v>165</v>
      </c>
      <c r="CN99" s="4" t="str">
        <f>IF(ISNUMBER(BZ99), IF($BV99&gt;VLOOKUP('Gene Table'!$G$2,'Array Content'!$A$2:$B$3,2,FALSE),IF(BZ99&lt;-$BV99,"mutant","WT"),IF(BZ99&lt;-VLOOKUP('Gene Table'!$G$2,'Array Content'!$A$2:$B$3,2,FALSE),"Mutant","WT")),"")</f>
        <v>WT</v>
      </c>
      <c r="CO99" s="4" t="str">
        <f>IF(ISNUMBER(CA99), IF($BV99&gt;VLOOKUP('Gene Table'!$G$2,'Array Content'!$A$2:$B$3,2,FALSE),IF(CA99&lt;-$BV99,"mutant","WT"),IF(CA99&lt;-VLOOKUP('Gene Table'!$G$2,'Array Content'!$A$2:$B$3,2,FALSE),"Mutant","WT")),"")</f>
        <v>WT</v>
      </c>
      <c r="CP99" s="4" t="str">
        <f>IF(ISNUMBER(CB99), IF($BV99&gt;VLOOKUP('Gene Table'!$G$2,'Array Content'!$A$2:$B$3,2,FALSE),IF(CB99&lt;-$BV99,"mutant","WT"),IF(CB99&lt;-VLOOKUP('Gene Table'!$G$2,'Array Content'!$A$2:$B$3,2,FALSE),"Mutant","WT")),"")</f>
        <v/>
      </c>
      <c r="CQ99" s="4" t="str">
        <f>IF(ISNUMBER(CC99), IF($BV99&gt;VLOOKUP('Gene Table'!$G$2,'Array Content'!$A$2:$B$3,2,FALSE),IF(CC99&lt;-$BV99,"mutant","WT"),IF(CC99&lt;-VLOOKUP('Gene Table'!$G$2,'Array Content'!$A$2:$B$3,2,FALSE),"Mutant","WT")),"")</f>
        <v/>
      </c>
      <c r="CR99" s="4" t="str">
        <f>IF(ISNUMBER(CD99), IF($BV99&gt;VLOOKUP('Gene Table'!$G$2,'Array Content'!$A$2:$B$3,2,FALSE),IF(CD99&lt;-$BV99,"mutant","WT"),IF(CD99&lt;-VLOOKUP('Gene Table'!$G$2,'Array Content'!$A$2:$B$3,2,FALSE),"Mutant","WT")),"")</f>
        <v/>
      </c>
      <c r="CS99" s="4" t="str">
        <f>IF(ISNUMBER(CE99), IF($BV99&gt;VLOOKUP('Gene Table'!$G$2,'Array Content'!$A$2:$B$3,2,FALSE),IF(CE99&lt;-$BV99,"mutant","WT"),IF(CE99&lt;-VLOOKUP('Gene Table'!$G$2,'Array Content'!$A$2:$B$3,2,FALSE),"Mutant","WT")),"")</f>
        <v/>
      </c>
      <c r="CT99" s="4" t="str">
        <f>IF(ISNUMBER(CF99), IF($BV99&gt;VLOOKUP('Gene Table'!$G$2,'Array Content'!$A$2:$B$3,2,FALSE),IF(CF99&lt;-$BV99,"mutant","WT"),IF(CF99&lt;-VLOOKUP('Gene Table'!$G$2,'Array Content'!$A$2:$B$3,2,FALSE),"Mutant","WT")),"")</f>
        <v/>
      </c>
      <c r="CU99" s="4" t="str">
        <f>IF(ISNUMBER(CG99), IF($BV99&gt;VLOOKUP('Gene Table'!$G$2,'Array Content'!$A$2:$B$3,2,FALSE),IF(CG99&lt;-$BV99,"mutant","WT"),IF(CG99&lt;-VLOOKUP('Gene Table'!$G$2,'Array Content'!$A$2:$B$3,2,FALSE),"Mutant","WT")),"")</f>
        <v/>
      </c>
      <c r="CV99" s="4" t="str">
        <f>IF(ISNUMBER(CH99), IF($BV99&gt;VLOOKUP('Gene Table'!$G$2,'Array Content'!$A$2:$B$3,2,FALSE),IF(CH99&lt;-$BV99,"mutant","WT"),IF(CH99&lt;-VLOOKUP('Gene Table'!$G$2,'Array Content'!$A$2:$B$3,2,FALSE),"Mutant","WT")),"")</f>
        <v/>
      </c>
      <c r="CW99" s="4" t="str">
        <f>IF(ISNUMBER(CI99), IF($BV99&gt;VLOOKUP('Gene Table'!$G$2,'Array Content'!$A$2:$B$3,2,FALSE),IF(CI99&lt;-$BV99,"mutant","WT"),IF(CI99&lt;-VLOOKUP('Gene Table'!$G$2,'Array Content'!$A$2:$B$3,2,FALSE),"Mutant","WT")),"")</f>
        <v/>
      </c>
      <c r="CX99" s="4" t="str">
        <f>IF(ISNUMBER(CJ99), IF($BV99&gt;VLOOKUP('Gene Table'!$G$2,'Array Content'!$A$2:$B$3,2,FALSE),IF(CJ99&lt;-$BV99,"mutant","WT"),IF(CJ99&lt;-VLOOKUP('Gene Table'!$G$2,'Array Content'!$A$2:$B$3,2,FALSE),"Mutant","WT")),"")</f>
        <v/>
      </c>
      <c r="CY99" s="4" t="str">
        <f>IF(ISNUMBER(CK99), IF($BV99&gt;VLOOKUP('Gene Table'!$G$2,'Array Content'!$A$2:$B$3,2,FALSE),IF(CK99&lt;-$BV99,"mutant","WT"),IF(CK99&lt;-VLOOKUP('Gene Table'!$G$2,'Array Content'!$A$2:$B$3,2,FALSE),"Mutant","WT")),"")</f>
        <v/>
      </c>
      <c r="DA99" s="4" t="s">
        <v>165</v>
      </c>
      <c r="DB99" s="4">
        <f t="shared" ref="DB99:DB162" si="157">IF(ISNUMBER(AV99),AV99-$AS99,"")</f>
        <v>-0.71999999999999886</v>
      </c>
      <c r="DC99" s="4">
        <f t="shared" ref="DC99:DC162" si="158">IF(ISNUMBER(AW99),AW99-$AS99,"")</f>
        <v>0</v>
      </c>
      <c r="DD99" s="4" t="str">
        <f t="shared" ref="DD99:DD162" si="159">IF(ISNUMBER(AX99),AX99-$AS99,"")</f>
        <v/>
      </c>
      <c r="DE99" s="4" t="str">
        <f t="shared" ref="DE99:DE162" si="160">IF(ISNUMBER(AY99),AY99-$AS99,"")</f>
        <v/>
      </c>
      <c r="DF99" s="4" t="str">
        <f t="shared" ref="DF99:DF162" si="161">IF(ISNUMBER(AZ99),AZ99-$AS99,"")</f>
        <v/>
      </c>
      <c r="DG99" s="4" t="str">
        <f t="shared" ref="DG99:DG162" si="162">IF(ISNUMBER(BA99),BA99-$AS99,"")</f>
        <v/>
      </c>
      <c r="DH99" s="4" t="str">
        <f t="shared" ref="DH99:DH162" si="163">IF(ISNUMBER(BB99),BB99-$AS99,"")</f>
        <v/>
      </c>
      <c r="DI99" s="4" t="str">
        <f t="shared" ref="DI99:DI162" si="164">IF(ISNUMBER(BC99),BC99-$AS99,"")</f>
        <v/>
      </c>
      <c r="DJ99" s="4" t="str">
        <f t="shared" ref="DJ99:DJ162" si="165">IF(ISNUMBER(BD99),BD99-$AS99,"")</f>
        <v/>
      </c>
      <c r="DK99" s="4" t="str">
        <f t="shared" ref="DK99:DK162" si="166">IF(ISNUMBER(BE99),BE99-$AS99,"")</f>
        <v/>
      </c>
      <c r="DL99" s="4" t="str">
        <f t="shared" ref="DL99:DL162" si="167">IF(ISNUMBER(BF99),BF99-$AS99,"")</f>
        <v/>
      </c>
      <c r="DM99" s="4" t="str">
        <f t="shared" ref="DM99:DM162" si="168">IF(ISNUMBER(BG99),BG99-$AS99,"")</f>
        <v/>
      </c>
      <c r="DO99" s="4" t="s">
        <v>165</v>
      </c>
      <c r="DP99" s="4" t="str">
        <f>IF(ISNUMBER(DB99), IF($AR99&gt;VLOOKUP('Gene Table'!$G$2,'Array Content'!$A$2:$B$3,2,FALSE),IF(DB99&lt;-$AR99,"mutant","WT"),IF(DB99&lt;-VLOOKUP('Gene Table'!$G$2,'Array Content'!$A$2:$B$3,2,FALSE),"Mutant","WT")),"")</f>
        <v>WT</v>
      </c>
      <c r="DQ99" s="4" t="str">
        <f>IF(ISNUMBER(DC99), IF($AR99&gt;VLOOKUP('Gene Table'!$G$2,'Array Content'!$A$2:$B$3,2,FALSE),IF(DC99&lt;-$AR99,"mutant","WT"),IF(DC99&lt;-VLOOKUP('Gene Table'!$G$2,'Array Content'!$A$2:$B$3,2,FALSE),"Mutant","WT")),"")</f>
        <v>WT</v>
      </c>
      <c r="DR99" s="4" t="str">
        <f>IF(ISNUMBER(DD99), IF($AR99&gt;VLOOKUP('Gene Table'!$G$2,'Array Content'!$A$2:$B$3,2,FALSE),IF(DD99&lt;-$AR99,"mutant","WT"),IF(DD99&lt;-VLOOKUP('Gene Table'!$G$2,'Array Content'!$A$2:$B$3,2,FALSE),"Mutant","WT")),"")</f>
        <v/>
      </c>
      <c r="DS99" s="4" t="str">
        <f>IF(ISNUMBER(DE99), IF($AR99&gt;VLOOKUP('Gene Table'!$G$2,'Array Content'!$A$2:$B$3,2,FALSE),IF(DE99&lt;-$AR99,"mutant","WT"),IF(DE99&lt;-VLOOKUP('Gene Table'!$G$2,'Array Content'!$A$2:$B$3,2,FALSE),"Mutant","WT")),"")</f>
        <v/>
      </c>
      <c r="DT99" s="4" t="str">
        <f>IF(ISNUMBER(DF99), IF($AR99&gt;VLOOKUP('Gene Table'!$G$2,'Array Content'!$A$2:$B$3,2,FALSE),IF(DF99&lt;-$AR99,"mutant","WT"),IF(DF99&lt;-VLOOKUP('Gene Table'!$G$2,'Array Content'!$A$2:$B$3,2,FALSE),"Mutant","WT")),"")</f>
        <v/>
      </c>
      <c r="DU99" s="4" t="str">
        <f>IF(ISNUMBER(DG99), IF($AR99&gt;VLOOKUP('Gene Table'!$G$2,'Array Content'!$A$2:$B$3,2,FALSE),IF(DG99&lt;-$AR99,"mutant","WT"),IF(DG99&lt;-VLOOKUP('Gene Table'!$G$2,'Array Content'!$A$2:$B$3,2,FALSE),"Mutant","WT")),"")</f>
        <v/>
      </c>
      <c r="DV99" s="4" t="str">
        <f>IF(ISNUMBER(DH99), IF($AR99&gt;VLOOKUP('Gene Table'!$G$2,'Array Content'!$A$2:$B$3,2,FALSE),IF(DH99&lt;-$AR99,"mutant","WT"),IF(DH99&lt;-VLOOKUP('Gene Table'!$G$2,'Array Content'!$A$2:$B$3,2,FALSE),"Mutant","WT")),"")</f>
        <v/>
      </c>
      <c r="DW99" s="4" t="str">
        <f>IF(ISNUMBER(DI99), IF($AR99&gt;VLOOKUP('Gene Table'!$G$2,'Array Content'!$A$2:$B$3,2,FALSE),IF(DI99&lt;-$AR99,"mutant","WT"),IF(DI99&lt;-VLOOKUP('Gene Table'!$G$2,'Array Content'!$A$2:$B$3,2,FALSE),"Mutant","WT")),"")</f>
        <v/>
      </c>
      <c r="DX99" s="4" t="str">
        <f>IF(ISNUMBER(DJ99), IF($AR99&gt;VLOOKUP('Gene Table'!$G$2,'Array Content'!$A$2:$B$3,2,FALSE),IF(DJ99&lt;-$AR99,"mutant","WT"),IF(DJ99&lt;-VLOOKUP('Gene Table'!$G$2,'Array Content'!$A$2:$B$3,2,FALSE),"Mutant","WT")),"")</f>
        <v/>
      </c>
      <c r="DY99" s="4" t="str">
        <f>IF(ISNUMBER(DK99), IF($AR99&gt;VLOOKUP('Gene Table'!$G$2,'Array Content'!$A$2:$B$3,2,FALSE),IF(DK99&lt;-$AR99,"mutant","WT"),IF(DK99&lt;-VLOOKUP('Gene Table'!$G$2,'Array Content'!$A$2:$B$3,2,FALSE),"Mutant","WT")),"")</f>
        <v/>
      </c>
      <c r="DZ99" s="4" t="str">
        <f>IF(ISNUMBER(DL99), IF($AR99&gt;VLOOKUP('Gene Table'!$G$2,'Array Content'!$A$2:$B$3,2,FALSE),IF(DL99&lt;-$AR99,"mutant","WT"),IF(DL99&lt;-VLOOKUP('Gene Table'!$G$2,'Array Content'!$A$2:$B$3,2,FALSE),"Mutant","WT")),"")</f>
        <v/>
      </c>
      <c r="EA99" s="4" t="str">
        <f>IF(ISNUMBER(DM99), IF($AR99&gt;VLOOKUP('Gene Table'!$G$2,'Array Content'!$A$2:$B$3,2,FALSE),IF(DM99&lt;-$AR99,"mutant","WT"),IF(DM99&lt;-VLOOKUP('Gene Table'!$G$2,'Array Content'!$A$2:$B$3,2,FALSE),"Mutant","WT")),"")</f>
        <v/>
      </c>
      <c r="EC99" s="4" t="s">
        <v>165</v>
      </c>
      <c r="ED99" s="4" t="str">
        <f>IF('Gene Table'!$D99="copy number",D99,"")</f>
        <v/>
      </c>
      <c r="EE99" s="4" t="str">
        <f>IF('Gene Table'!$D99="copy number",E99,"")</f>
        <v/>
      </c>
      <c r="EF99" s="4" t="str">
        <f>IF('Gene Table'!$D99="copy number",F99,"")</f>
        <v/>
      </c>
      <c r="EG99" s="4" t="str">
        <f>IF('Gene Table'!$D99="copy number",G99,"")</f>
        <v/>
      </c>
      <c r="EH99" s="4" t="str">
        <f>IF('Gene Table'!$D99="copy number",H99,"")</f>
        <v/>
      </c>
      <c r="EI99" s="4" t="str">
        <f>IF('Gene Table'!$D99="copy number",I99,"")</f>
        <v/>
      </c>
      <c r="EJ99" s="4" t="str">
        <f>IF('Gene Table'!$D99="copy number",J99,"")</f>
        <v/>
      </c>
      <c r="EK99" s="4" t="str">
        <f>IF('Gene Table'!$D99="copy number",K99,"")</f>
        <v/>
      </c>
      <c r="EL99" s="4" t="str">
        <f>IF('Gene Table'!$D99="copy number",L99,"")</f>
        <v/>
      </c>
      <c r="EM99" s="4" t="str">
        <f>IF('Gene Table'!$D99="copy number",M99,"")</f>
        <v/>
      </c>
      <c r="EN99" s="4" t="str">
        <f>IF('Gene Table'!$D99="copy number",N99,"")</f>
        <v/>
      </c>
      <c r="EO99" s="4" t="str">
        <f>IF('Gene Table'!$D99="copy number",O99,"")</f>
        <v/>
      </c>
      <c r="EQ99" s="4" t="s">
        <v>165</v>
      </c>
      <c r="ER99" s="4" t="str">
        <f>IF('Gene Table'!$D99="copy number",R99,"")</f>
        <v/>
      </c>
      <c r="ES99" s="4" t="str">
        <f>IF('Gene Table'!$D99="copy number",S99,"")</f>
        <v/>
      </c>
      <c r="ET99" s="4" t="str">
        <f>IF('Gene Table'!$D99="copy number",T99,"")</f>
        <v/>
      </c>
      <c r="EU99" s="4" t="str">
        <f>IF('Gene Table'!$D99="copy number",U99,"")</f>
        <v/>
      </c>
      <c r="EV99" s="4" t="str">
        <f>IF('Gene Table'!$D99="copy number",V99,"")</f>
        <v/>
      </c>
      <c r="EW99" s="4" t="str">
        <f>IF('Gene Table'!$D99="copy number",W99,"")</f>
        <v/>
      </c>
      <c r="EX99" s="4" t="str">
        <f>IF('Gene Table'!$D99="copy number",X99,"")</f>
        <v/>
      </c>
      <c r="EY99" s="4" t="str">
        <f>IF('Gene Table'!$D99="copy number",Y99,"")</f>
        <v/>
      </c>
      <c r="EZ99" s="4" t="str">
        <f>IF('Gene Table'!$D99="copy number",Z99,"")</f>
        <v/>
      </c>
      <c r="FA99" s="4" t="str">
        <f>IF('Gene Table'!$D99="copy number",AA99,"")</f>
        <v/>
      </c>
      <c r="FB99" s="4" t="str">
        <f>IF('Gene Table'!$D99="copy number",AB99,"")</f>
        <v/>
      </c>
      <c r="FC99" s="4" t="str">
        <f>IF('Gene Table'!$D99="copy number",AC99,"")</f>
        <v/>
      </c>
      <c r="FE99" s="4" t="s">
        <v>165</v>
      </c>
      <c r="FF99" s="4" t="str">
        <f>IF('Gene Table'!$C99="SMPC",D99,"")</f>
        <v/>
      </c>
      <c r="FG99" s="4" t="str">
        <f>IF('Gene Table'!$C99="SMPC",E99,"")</f>
        <v/>
      </c>
      <c r="FH99" s="4" t="str">
        <f>IF('Gene Table'!$C99="SMPC",F99,"")</f>
        <v/>
      </c>
      <c r="FI99" s="4" t="str">
        <f>IF('Gene Table'!$C99="SMPC",G99,"")</f>
        <v/>
      </c>
      <c r="FJ99" s="4" t="str">
        <f>IF('Gene Table'!$C99="SMPC",H99,"")</f>
        <v/>
      </c>
      <c r="FK99" s="4" t="str">
        <f>IF('Gene Table'!$C99="SMPC",I99,"")</f>
        <v/>
      </c>
      <c r="FL99" s="4" t="str">
        <f>IF('Gene Table'!$C99="SMPC",J99,"")</f>
        <v/>
      </c>
      <c r="FM99" s="4" t="str">
        <f>IF('Gene Table'!$C99="SMPC",K99,"")</f>
        <v/>
      </c>
      <c r="FN99" s="4" t="str">
        <f>IF('Gene Table'!$C99="SMPC",L99,"")</f>
        <v/>
      </c>
      <c r="FO99" s="4" t="str">
        <f>IF('Gene Table'!$C99="SMPC",M99,"")</f>
        <v/>
      </c>
      <c r="FP99" s="4" t="str">
        <f>IF('Gene Table'!$C99="SMPC",N99,"")</f>
        <v/>
      </c>
      <c r="FQ99" s="4" t="str">
        <f>IF('Gene Table'!$C99="SMPC",O99,"")</f>
        <v/>
      </c>
      <c r="FS99" s="4" t="s">
        <v>165</v>
      </c>
      <c r="FT99" s="4" t="str">
        <f>IF('Gene Table'!$C99="SMPC",R99,"")</f>
        <v/>
      </c>
      <c r="FU99" s="4" t="str">
        <f>IF('Gene Table'!$C99="SMPC",S99,"")</f>
        <v/>
      </c>
      <c r="FV99" s="4" t="str">
        <f>IF('Gene Table'!$C99="SMPC",T99,"")</f>
        <v/>
      </c>
      <c r="FW99" s="4" t="str">
        <f>IF('Gene Table'!$C99="SMPC",U99,"")</f>
        <v/>
      </c>
      <c r="FX99" s="4" t="str">
        <f>IF('Gene Table'!$C99="SMPC",V99,"")</f>
        <v/>
      </c>
      <c r="FY99" s="4" t="str">
        <f>IF('Gene Table'!$C99="SMPC",W99,"")</f>
        <v/>
      </c>
      <c r="FZ99" s="4" t="str">
        <f>IF('Gene Table'!$C99="SMPC",X99,"")</f>
        <v/>
      </c>
      <c r="GA99" s="4" t="str">
        <f>IF('Gene Table'!$C99="SMPC",Y99,"")</f>
        <v/>
      </c>
      <c r="GB99" s="4" t="str">
        <f>IF('Gene Table'!$C99="SMPC",Z99,"")</f>
        <v/>
      </c>
      <c r="GC99" s="4" t="str">
        <f>IF('Gene Table'!$C99="SMPC",AA99,"")</f>
        <v/>
      </c>
      <c r="GD99" s="4" t="str">
        <f>IF('Gene Table'!$C99="SMPC",AB99,"")</f>
        <v/>
      </c>
      <c r="GE99" s="4" t="str">
        <f>IF('Gene Table'!$C99="SMPC",AC99,"")</f>
        <v/>
      </c>
    </row>
    <row r="100" spans="1:187" ht="15" customHeight="1" x14ac:dyDescent="0.25">
      <c r="A100" s="4" t="str">
        <f>'Gene Table'!C100&amp;":"&amp;'Gene Table'!D100</f>
        <v>CEBPA:c.247delC</v>
      </c>
      <c r="B100" s="4">
        <f>IF('Gene Table'!$G$5="NO",IF(ISNUMBER(MATCH('Gene Table'!E100,'Array Content'!$M$2:$M$941,0)),VLOOKUP('Gene Table'!E100,'Array Content'!$M$2:$O$941,2,FALSE),35),IF('Gene Table'!$G$5="YES",IF(ISNUMBER(MATCH('Gene Table'!E100,'Array Content'!$M$2:$M$941,0)),VLOOKUP('Gene Table'!E100,'Array Content'!$M$2:$O$941,3,FALSE),35),"OOPS"))</f>
        <v>37</v>
      </c>
      <c r="C100" s="4" t="s">
        <v>168</v>
      </c>
      <c r="D100" s="29">
        <f>IF('Control Sample Data'!D99="","",IF(SUM('Control Sample Data'!D$2:D$97)&gt;10,IF(AND(ISNUMBER('Control Sample Data'!D99),'Control Sample Data'!D99&lt;$B100, 'Control Sample Data'!D99&gt;0),'Control Sample Data'!D99,$B100),""))</f>
        <v>35</v>
      </c>
      <c r="E100" s="29">
        <f>IF('Control Sample Data'!E99="","",IF(SUM('Control Sample Data'!E$2:E$97)&gt;10,IF(AND(ISNUMBER('Control Sample Data'!E99),'Control Sample Data'!E99&lt;$B100, 'Control Sample Data'!E99&gt;0),'Control Sample Data'!E99,$B100),""))</f>
        <v>35</v>
      </c>
      <c r="F100" s="29" t="str">
        <f>IF('Control Sample Data'!F99="","",IF(SUM('Control Sample Data'!F$2:F$97)&gt;10,IF(AND(ISNUMBER('Control Sample Data'!F99),'Control Sample Data'!F99&lt;$B100, 'Control Sample Data'!F99&gt;0),'Control Sample Data'!F99,$B100),""))</f>
        <v/>
      </c>
      <c r="G100" s="29" t="str">
        <f>IF('Control Sample Data'!G99="","",IF(SUM('Control Sample Data'!G$2:G$97)&gt;10,IF(AND(ISNUMBER('Control Sample Data'!G99),'Control Sample Data'!G99&lt;$B100, 'Control Sample Data'!G99&gt;0),'Control Sample Data'!G99,$B100),""))</f>
        <v/>
      </c>
      <c r="H100" s="29" t="str">
        <f>IF('Control Sample Data'!H99="","",IF(SUM('Control Sample Data'!H$2:H$97)&gt;10,IF(AND(ISNUMBER('Control Sample Data'!H99),'Control Sample Data'!H99&lt;$B100, 'Control Sample Data'!H99&gt;0),'Control Sample Data'!H99,$B100),""))</f>
        <v/>
      </c>
      <c r="I100" s="29" t="str">
        <f>IF('Control Sample Data'!I99="","",IF(SUM('Control Sample Data'!I$2:I$97)&gt;10,IF(AND(ISNUMBER('Control Sample Data'!I99),'Control Sample Data'!I99&lt;$B100, 'Control Sample Data'!I99&gt;0),'Control Sample Data'!I99,$B100),""))</f>
        <v/>
      </c>
      <c r="J100" s="29" t="str">
        <f>IF('Control Sample Data'!J99="","",IF(SUM('Control Sample Data'!J$2:J$97)&gt;10,IF(AND(ISNUMBER('Control Sample Data'!J99),'Control Sample Data'!J99&lt;$B100, 'Control Sample Data'!J99&gt;0),'Control Sample Data'!J99,$B100),""))</f>
        <v/>
      </c>
      <c r="K100" s="29" t="str">
        <f>IF('Control Sample Data'!K99="","",IF(SUM('Control Sample Data'!K$2:K$97)&gt;10,IF(AND(ISNUMBER('Control Sample Data'!K99),'Control Sample Data'!K99&lt;$B100, 'Control Sample Data'!K99&gt;0),'Control Sample Data'!K99,$B100),""))</f>
        <v/>
      </c>
      <c r="L100" s="29" t="str">
        <f>IF('Control Sample Data'!L99="","",IF(SUM('Control Sample Data'!L$2:L$97)&gt;10,IF(AND(ISNUMBER('Control Sample Data'!L99),'Control Sample Data'!L99&lt;$B100, 'Control Sample Data'!L99&gt;0),'Control Sample Data'!L99,$B100),""))</f>
        <v/>
      </c>
      <c r="M100" s="29" t="str">
        <f>IF('Control Sample Data'!M99="","",IF(SUM('Control Sample Data'!M$2:M$97)&gt;10,IF(AND(ISNUMBER('Control Sample Data'!M99),'Control Sample Data'!M99&lt;$B100, 'Control Sample Data'!M99&gt;0),'Control Sample Data'!M99,$B100),""))</f>
        <v/>
      </c>
      <c r="N100" s="29" t="str">
        <f>IF('Control Sample Data'!N99="","",IF(SUM('Control Sample Data'!N$2:N$97)&gt;10,IF(AND(ISNUMBER('Control Sample Data'!N99),'Control Sample Data'!N99&lt;$B100, 'Control Sample Data'!N99&gt;0),'Control Sample Data'!N99,$B100),""))</f>
        <v/>
      </c>
      <c r="O100" s="29" t="str">
        <f>IF('Control Sample Data'!O99="","",IF(SUM('Control Sample Data'!O$2:O$97)&gt;10,IF(AND(ISNUMBER('Control Sample Data'!O99),'Control Sample Data'!O99&lt;$B100, 'Control Sample Data'!O99&gt;0),'Control Sample Data'!O99,$B100),""))</f>
        <v/>
      </c>
      <c r="Q100" s="4" t="s">
        <v>168</v>
      </c>
      <c r="R100" s="29">
        <f>IF('Test Sample Data'!D99="","",IF(SUM('Test Sample Data'!D$2:D$97)&gt;10,IF(AND(ISNUMBER('Test Sample Data'!D99),'Test Sample Data'!D99&lt;$B100, 'Test Sample Data'!D99&gt;0),'Test Sample Data'!D99,$B100),""))</f>
        <v>35</v>
      </c>
      <c r="S100" s="29">
        <f>IF('Test Sample Data'!E99="","",IF(SUM('Test Sample Data'!E$2:E$97)&gt;10,IF(AND(ISNUMBER('Test Sample Data'!E99),'Test Sample Data'!E99&lt;$B100, 'Test Sample Data'!E99&gt;0),'Test Sample Data'!E99,$B100),""))</f>
        <v>35</v>
      </c>
      <c r="T100" s="29" t="str">
        <f>IF('Test Sample Data'!F99="","",IF(SUM('Test Sample Data'!F$2:F$97)&gt;10,IF(AND(ISNUMBER('Test Sample Data'!F99),'Test Sample Data'!F99&lt;$B100, 'Test Sample Data'!F99&gt;0),'Test Sample Data'!F99,$B100),""))</f>
        <v/>
      </c>
      <c r="U100" s="29" t="str">
        <f>IF('Test Sample Data'!G99="","",IF(SUM('Test Sample Data'!G$2:G$97)&gt;10,IF(AND(ISNUMBER('Test Sample Data'!G99),'Test Sample Data'!G99&lt;$B100, 'Test Sample Data'!G99&gt;0),'Test Sample Data'!G99,$B100),""))</f>
        <v/>
      </c>
      <c r="V100" s="29" t="str">
        <f>IF('Test Sample Data'!H99="","",IF(SUM('Test Sample Data'!H$2:H$97)&gt;10,IF(AND(ISNUMBER('Test Sample Data'!H99),'Test Sample Data'!H99&lt;$B100, 'Test Sample Data'!H99&gt;0),'Test Sample Data'!H99,$B100),""))</f>
        <v/>
      </c>
      <c r="W100" s="29" t="str">
        <f>IF('Test Sample Data'!I99="","",IF(SUM('Test Sample Data'!I$2:I$97)&gt;10,IF(AND(ISNUMBER('Test Sample Data'!I99),'Test Sample Data'!I99&lt;$B100, 'Test Sample Data'!I99&gt;0),'Test Sample Data'!I99,$B100),""))</f>
        <v/>
      </c>
      <c r="X100" s="29" t="str">
        <f>IF('Test Sample Data'!J99="","",IF(SUM('Test Sample Data'!J$2:J$97)&gt;10,IF(AND(ISNUMBER('Test Sample Data'!J99),'Test Sample Data'!J99&lt;$B100, 'Test Sample Data'!J99&gt;0),'Test Sample Data'!J99,$B100),""))</f>
        <v/>
      </c>
      <c r="Y100" s="29" t="str">
        <f>IF('Test Sample Data'!K99="","",IF(SUM('Test Sample Data'!K$2:K$97)&gt;10,IF(AND(ISNUMBER('Test Sample Data'!K99),'Test Sample Data'!K99&lt;$B100, 'Test Sample Data'!K99&gt;0),'Test Sample Data'!K99,$B100),""))</f>
        <v/>
      </c>
      <c r="Z100" s="29" t="str">
        <f>IF('Test Sample Data'!L99="","",IF(SUM('Test Sample Data'!L$2:L$97)&gt;10,IF(AND(ISNUMBER('Test Sample Data'!L99),'Test Sample Data'!L99&lt;$B100, 'Test Sample Data'!L99&gt;0),'Test Sample Data'!L99,$B100),""))</f>
        <v/>
      </c>
      <c r="AA100" s="29" t="str">
        <f>IF('Test Sample Data'!M99="","",IF(SUM('Test Sample Data'!M$2:M$97)&gt;10,IF(AND(ISNUMBER('Test Sample Data'!M99),'Test Sample Data'!M99&lt;$B100, 'Test Sample Data'!M99&gt;0),'Test Sample Data'!M99,$B100),""))</f>
        <v/>
      </c>
      <c r="AB100" s="29" t="str">
        <f>IF('Test Sample Data'!N99="","",IF(SUM('Test Sample Data'!N$2:N$97)&gt;10,IF(AND(ISNUMBER('Test Sample Data'!N99),'Test Sample Data'!N99&lt;$B100, 'Test Sample Data'!N99&gt;0),'Test Sample Data'!N99,$B100),""))</f>
        <v/>
      </c>
      <c r="AC100" s="29" t="str">
        <f>IF('Test Sample Data'!O99="","",IF(SUM('Test Sample Data'!O$2:O$97)&gt;10,IF(AND(ISNUMBER('Test Sample Data'!O99),'Test Sample Data'!O99&lt;$B100, 'Test Sample Data'!O99&gt;0),'Test Sample Data'!O99,$B100),""))</f>
        <v/>
      </c>
      <c r="AE100" s="4" t="s">
        <v>168</v>
      </c>
      <c r="AF100" s="4">
        <f t="shared" si="67"/>
        <v>9</v>
      </c>
      <c r="AG100" s="4">
        <f t="shared" si="68"/>
        <v>9</v>
      </c>
      <c r="AH100" s="4" t="str">
        <f t="shared" si="69"/>
        <v/>
      </c>
      <c r="AI100" s="4" t="str">
        <f t="shared" si="70"/>
        <v/>
      </c>
      <c r="AJ100" s="4" t="str">
        <f t="shared" si="71"/>
        <v/>
      </c>
      <c r="AK100" s="4" t="str">
        <f t="shared" si="72"/>
        <v/>
      </c>
      <c r="AL100" s="4" t="str">
        <f t="shared" si="73"/>
        <v/>
      </c>
      <c r="AM100" s="4" t="str">
        <f t="shared" si="74"/>
        <v/>
      </c>
      <c r="AN100" s="4" t="str">
        <f t="shared" si="75"/>
        <v/>
      </c>
      <c r="AO100" s="4" t="str">
        <f t="shared" si="76"/>
        <v/>
      </c>
      <c r="AP100" s="4" t="str">
        <f t="shared" si="77"/>
        <v/>
      </c>
      <c r="AQ100" s="4" t="str">
        <f t="shared" si="78"/>
        <v/>
      </c>
      <c r="AR100" s="4">
        <f t="shared" si="79"/>
        <v>0</v>
      </c>
      <c r="AS100" s="4">
        <f t="shared" si="131"/>
        <v>9</v>
      </c>
      <c r="AU100" s="4" t="s">
        <v>168</v>
      </c>
      <c r="AV100" s="4">
        <f t="shared" si="81"/>
        <v>8.2800000000000011</v>
      </c>
      <c r="AW100" s="4">
        <f t="shared" si="82"/>
        <v>9</v>
      </c>
      <c r="AX100" s="4" t="str">
        <f t="shared" si="83"/>
        <v/>
      </c>
      <c r="AY100" s="4" t="str">
        <f t="shared" si="84"/>
        <v/>
      </c>
      <c r="AZ100" s="4" t="str">
        <f t="shared" si="85"/>
        <v/>
      </c>
      <c r="BA100" s="4" t="str">
        <f t="shared" si="86"/>
        <v/>
      </c>
      <c r="BB100" s="4" t="str">
        <f t="shared" si="87"/>
        <v/>
      </c>
      <c r="BC100" s="4" t="str">
        <f t="shared" si="88"/>
        <v/>
      </c>
      <c r="BD100" s="4" t="str">
        <f t="shared" si="89"/>
        <v/>
      </c>
      <c r="BE100" s="4" t="str">
        <f t="shared" si="90"/>
        <v/>
      </c>
      <c r="BF100" s="4" t="str">
        <f t="shared" si="91"/>
        <v/>
      </c>
      <c r="BG100" s="4" t="str">
        <f t="shared" si="92"/>
        <v/>
      </c>
      <c r="BI100" s="4" t="s">
        <v>168</v>
      </c>
      <c r="BJ100" s="4">
        <f t="shared" ref="BJ100:BJ163" si="169">IF(ISNUMBER(R100),IF(R100&gt;=MEDIAN($R100:$AC100),AV100,""),"")</f>
        <v>8.2800000000000011</v>
      </c>
      <c r="BK100" s="4">
        <f t="shared" ref="BK100:BK163" si="170">IF(ISNUMBER(S100),IF(S100&gt;=MEDIAN($R100:$AC100),AW100,""),"")</f>
        <v>9</v>
      </c>
      <c r="BL100" s="4" t="str">
        <f t="shared" ref="BL100:BL163" si="171">IF(ISNUMBER(T100),IF(T100&gt;=MEDIAN($R100:$AC100),AX100,""),"")</f>
        <v/>
      </c>
      <c r="BM100" s="4" t="str">
        <f t="shared" ref="BM100:BM163" si="172">IF(ISNUMBER(U100),IF(U100&gt;=MEDIAN($R100:$AC100),AY100,""),"")</f>
        <v/>
      </c>
      <c r="BN100" s="4" t="str">
        <f t="shared" ref="BN100:BN163" si="173">IF(ISNUMBER(V100),IF(V100&gt;=MEDIAN($R100:$AC100),AZ100,""),"")</f>
        <v/>
      </c>
      <c r="BO100" s="4" t="str">
        <f t="shared" ref="BO100:BO163" si="174">IF(ISNUMBER(W100),IF(W100&gt;=MEDIAN($R100:$AC100),BA100,""),"")</f>
        <v/>
      </c>
      <c r="BP100" s="4" t="str">
        <f t="shared" ref="BP100:BP163" si="175">IF(ISNUMBER(X100),IF(X100&gt;=MEDIAN($R100:$AC100),BB100,""),"")</f>
        <v/>
      </c>
      <c r="BQ100" s="4" t="str">
        <f t="shared" ref="BQ100:BQ163" si="176">IF(ISNUMBER(Y100),IF(Y100&gt;=MEDIAN($R100:$AC100),BC100,""),"")</f>
        <v/>
      </c>
      <c r="BR100" s="4" t="str">
        <f t="shared" ref="BR100:BR163" si="177">IF(ISNUMBER(Z100),IF(Z100&gt;=MEDIAN($R100:$AC100),BD100,""),"")</f>
        <v/>
      </c>
      <c r="BS100" s="4" t="str">
        <f t="shared" ref="BS100:BS163" si="178">IF(ISNUMBER(AA100),IF(AA100&gt;=MEDIAN($R100:$AC100),BE100,""),"")</f>
        <v/>
      </c>
      <c r="BT100" s="4" t="str">
        <f t="shared" ref="BT100:BT163" si="179">IF(ISNUMBER(AB100),IF(AB100&gt;=MEDIAN($R100:$AC100),BF100,""),"")</f>
        <v/>
      </c>
      <c r="BU100" s="4" t="str">
        <f t="shared" ref="BU100:BU163" si="180">IF(ISNUMBER(AC100),IF(AC100&gt;=MEDIAN($R100:$AC100),BG100,""),"")</f>
        <v/>
      </c>
      <c r="BV100" s="4">
        <f t="shared" si="105"/>
        <v>1.53</v>
      </c>
      <c r="BW100" s="4">
        <f t="shared" ref="BW100:BW163" si="181">ROUND(AVERAGE(BJ100:BU100),2)</f>
        <v>8.64</v>
      </c>
      <c r="BY100" s="4" t="s">
        <v>168</v>
      </c>
      <c r="BZ100" s="4">
        <f t="shared" si="145"/>
        <v>-0.35999999999999943</v>
      </c>
      <c r="CA100" s="4">
        <f t="shared" si="146"/>
        <v>0.35999999999999943</v>
      </c>
      <c r="CB100" s="4" t="str">
        <f t="shared" si="147"/>
        <v/>
      </c>
      <c r="CC100" s="4" t="str">
        <f t="shared" si="148"/>
        <v/>
      </c>
      <c r="CD100" s="4" t="str">
        <f t="shared" si="149"/>
        <v/>
      </c>
      <c r="CE100" s="4" t="str">
        <f t="shared" si="150"/>
        <v/>
      </c>
      <c r="CF100" s="4" t="str">
        <f t="shared" si="151"/>
        <v/>
      </c>
      <c r="CG100" s="4" t="str">
        <f t="shared" si="152"/>
        <v/>
      </c>
      <c r="CH100" s="4" t="str">
        <f t="shared" si="153"/>
        <v/>
      </c>
      <c r="CI100" s="4" t="str">
        <f t="shared" si="154"/>
        <v/>
      </c>
      <c r="CJ100" s="4" t="str">
        <f t="shared" si="155"/>
        <v/>
      </c>
      <c r="CK100" s="4" t="str">
        <f t="shared" si="156"/>
        <v/>
      </c>
      <c r="CM100" s="4" t="s">
        <v>168</v>
      </c>
      <c r="CN100" s="4" t="str">
        <f>IF(ISNUMBER(BZ100), IF($BV100&gt;VLOOKUP('Gene Table'!$G$2,'Array Content'!$A$2:$B$3,2,FALSE),IF(BZ100&lt;-$BV100,"mutant","WT"),IF(BZ100&lt;-VLOOKUP('Gene Table'!$G$2,'Array Content'!$A$2:$B$3,2,FALSE),"Mutant","WT")),"")</f>
        <v>WT</v>
      </c>
      <c r="CO100" s="4" t="str">
        <f>IF(ISNUMBER(CA100), IF($BV100&gt;VLOOKUP('Gene Table'!$G$2,'Array Content'!$A$2:$B$3,2,FALSE),IF(CA100&lt;-$BV100,"mutant","WT"),IF(CA100&lt;-VLOOKUP('Gene Table'!$G$2,'Array Content'!$A$2:$B$3,2,FALSE),"Mutant","WT")),"")</f>
        <v>WT</v>
      </c>
      <c r="CP100" s="4" t="str">
        <f>IF(ISNUMBER(CB100), IF($BV100&gt;VLOOKUP('Gene Table'!$G$2,'Array Content'!$A$2:$B$3,2,FALSE),IF(CB100&lt;-$BV100,"mutant","WT"),IF(CB100&lt;-VLOOKUP('Gene Table'!$G$2,'Array Content'!$A$2:$B$3,2,FALSE),"Mutant","WT")),"")</f>
        <v/>
      </c>
      <c r="CQ100" s="4" t="str">
        <f>IF(ISNUMBER(CC100), IF($BV100&gt;VLOOKUP('Gene Table'!$G$2,'Array Content'!$A$2:$B$3,2,FALSE),IF(CC100&lt;-$BV100,"mutant","WT"),IF(CC100&lt;-VLOOKUP('Gene Table'!$G$2,'Array Content'!$A$2:$B$3,2,FALSE),"Mutant","WT")),"")</f>
        <v/>
      </c>
      <c r="CR100" s="4" t="str">
        <f>IF(ISNUMBER(CD100), IF($BV100&gt;VLOOKUP('Gene Table'!$G$2,'Array Content'!$A$2:$B$3,2,FALSE),IF(CD100&lt;-$BV100,"mutant","WT"),IF(CD100&lt;-VLOOKUP('Gene Table'!$G$2,'Array Content'!$A$2:$B$3,2,FALSE),"Mutant","WT")),"")</f>
        <v/>
      </c>
      <c r="CS100" s="4" t="str">
        <f>IF(ISNUMBER(CE100), IF($BV100&gt;VLOOKUP('Gene Table'!$G$2,'Array Content'!$A$2:$B$3,2,FALSE),IF(CE100&lt;-$BV100,"mutant","WT"),IF(CE100&lt;-VLOOKUP('Gene Table'!$G$2,'Array Content'!$A$2:$B$3,2,FALSE),"Mutant","WT")),"")</f>
        <v/>
      </c>
      <c r="CT100" s="4" t="str">
        <f>IF(ISNUMBER(CF100), IF($BV100&gt;VLOOKUP('Gene Table'!$G$2,'Array Content'!$A$2:$B$3,2,FALSE),IF(CF100&lt;-$BV100,"mutant","WT"),IF(CF100&lt;-VLOOKUP('Gene Table'!$G$2,'Array Content'!$A$2:$B$3,2,FALSE),"Mutant","WT")),"")</f>
        <v/>
      </c>
      <c r="CU100" s="4" t="str">
        <f>IF(ISNUMBER(CG100), IF($BV100&gt;VLOOKUP('Gene Table'!$G$2,'Array Content'!$A$2:$B$3,2,FALSE),IF(CG100&lt;-$BV100,"mutant","WT"),IF(CG100&lt;-VLOOKUP('Gene Table'!$G$2,'Array Content'!$A$2:$B$3,2,FALSE),"Mutant","WT")),"")</f>
        <v/>
      </c>
      <c r="CV100" s="4" t="str">
        <f>IF(ISNUMBER(CH100), IF($BV100&gt;VLOOKUP('Gene Table'!$G$2,'Array Content'!$A$2:$B$3,2,FALSE),IF(CH100&lt;-$BV100,"mutant","WT"),IF(CH100&lt;-VLOOKUP('Gene Table'!$G$2,'Array Content'!$A$2:$B$3,2,FALSE),"Mutant","WT")),"")</f>
        <v/>
      </c>
      <c r="CW100" s="4" t="str">
        <f>IF(ISNUMBER(CI100), IF($BV100&gt;VLOOKUP('Gene Table'!$G$2,'Array Content'!$A$2:$B$3,2,FALSE),IF(CI100&lt;-$BV100,"mutant","WT"),IF(CI100&lt;-VLOOKUP('Gene Table'!$G$2,'Array Content'!$A$2:$B$3,2,FALSE),"Mutant","WT")),"")</f>
        <v/>
      </c>
      <c r="CX100" s="4" t="str">
        <f>IF(ISNUMBER(CJ100), IF($BV100&gt;VLOOKUP('Gene Table'!$G$2,'Array Content'!$A$2:$B$3,2,FALSE),IF(CJ100&lt;-$BV100,"mutant","WT"),IF(CJ100&lt;-VLOOKUP('Gene Table'!$G$2,'Array Content'!$A$2:$B$3,2,FALSE),"Mutant","WT")),"")</f>
        <v/>
      </c>
      <c r="CY100" s="4" t="str">
        <f>IF(ISNUMBER(CK100), IF($BV100&gt;VLOOKUP('Gene Table'!$G$2,'Array Content'!$A$2:$B$3,2,FALSE),IF(CK100&lt;-$BV100,"mutant","WT"),IF(CK100&lt;-VLOOKUP('Gene Table'!$G$2,'Array Content'!$A$2:$B$3,2,FALSE),"Mutant","WT")),"")</f>
        <v/>
      </c>
      <c r="DA100" s="4" t="s">
        <v>168</v>
      </c>
      <c r="DB100" s="4">
        <f t="shared" si="157"/>
        <v>-0.71999999999999886</v>
      </c>
      <c r="DC100" s="4">
        <f t="shared" si="158"/>
        <v>0</v>
      </c>
      <c r="DD100" s="4" t="str">
        <f t="shared" si="159"/>
        <v/>
      </c>
      <c r="DE100" s="4" t="str">
        <f t="shared" si="160"/>
        <v/>
      </c>
      <c r="DF100" s="4" t="str">
        <f t="shared" si="161"/>
        <v/>
      </c>
      <c r="DG100" s="4" t="str">
        <f t="shared" si="162"/>
        <v/>
      </c>
      <c r="DH100" s="4" t="str">
        <f t="shared" si="163"/>
        <v/>
      </c>
      <c r="DI100" s="4" t="str">
        <f t="shared" si="164"/>
        <v/>
      </c>
      <c r="DJ100" s="4" t="str">
        <f t="shared" si="165"/>
        <v/>
      </c>
      <c r="DK100" s="4" t="str">
        <f t="shared" si="166"/>
        <v/>
      </c>
      <c r="DL100" s="4" t="str">
        <f t="shared" si="167"/>
        <v/>
      </c>
      <c r="DM100" s="4" t="str">
        <f t="shared" si="168"/>
        <v/>
      </c>
      <c r="DO100" s="4" t="s">
        <v>168</v>
      </c>
      <c r="DP100" s="4" t="str">
        <f>IF(ISNUMBER(DB100), IF($AR100&gt;VLOOKUP('Gene Table'!$G$2,'Array Content'!$A$2:$B$3,2,FALSE),IF(DB100&lt;-$AR100,"mutant","WT"),IF(DB100&lt;-VLOOKUP('Gene Table'!$G$2,'Array Content'!$A$2:$B$3,2,FALSE),"Mutant","WT")),"")</f>
        <v>WT</v>
      </c>
      <c r="DQ100" s="4" t="str">
        <f>IF(ISNUMBER(DC100), IF($AR100&gt;VLOOKUP('Gene Table'!$G$2,'Array Content'!$A$2:$B$3,2,FALSE),IF(DC100&lt;-$AR100,"mutant","WT"),IF(DC100&lt;-VLOOKUP('Gene Table'!$G$2,'Array Content'!$A$2:$B$3,2,FALSE),"Mutant","WT")),"")</f>
        <v>WT</v>
      </c>
      <c r="DR100" s="4" t="str">
        <f>IF(ISNUMBER(DD100), IF($AR100&gt;VLOOKUP('Gene Table'!$G$2,'Array Content'!$A$2:$B$3,2,FALSE),IF(DD100&lt;-$AR100,"mutant","WT"),IF(DD100&lt;-VLOOKUP('Gene Table'!$G$2,'Array Content'!$A$2:$B$3,2,FALSE),"Mutant","WT")),"")</f>
        <v/>
      </c>
      <c r="DS100" s="4" t="str">
        <f>IF(ISNUMBER(DE100), IF($AR100&gt;VLOOKUP('Gene Table'!$G$2,'Array Content'!$A$2:$B$3,2,FALSE),IF(DE100&lt;-$AR100,"mutant","WT"),IF(DE100&lt;-VLOOKUP('Gene Table'!$G$2,'Array Content'!$A$2:$B$3,2,FALSE),"Mutant","WT")),"")</f>
        <v/>
      </c>
      <c r="DT100" s="4" t="str">
        <f>IF(ISNUMBER(DF100), IF($AR100&gt;VLOOKUP('Gene Table'!$G$2,'Array Content'!$A$2:$B$3,2,FALSE),IF(DF100&lt;-$AR100,"mutant","WT"),IF(DF100&lt;-VLOOKUP('Gene Table'!$G$2,'Array Content'!$A$2:$B$3,2,FALSE),"Mutant","WT")),"")</f>
        <v/>
      </c>
      <c r="DU100" s="4" t="str">
        <f>IF(ISNUMBER(DG100), IF($AR100&gt;VLOOKUP('Gene Table'!$G$2,'Array Content'!$A$2:$B$3,2,FALSE),IF(DG100&lt;-$AR100,"mutant","WT"),IF(DG100&lt;-VLOOKUP('Gene Table'!$G$2,'Array Content'!$A$2:$B$3,2,FALSE),"Mutant","WT")),"")</f>
        <v/>
      </c>
      <c r="DV100" s="4" t="str">
        <f>IF(ISNUMBER(DH100), IF($AR100&gt;VLOOKUP('Gene Table'!$G$2,'Array Content'!$A$2:$B$3,2,FALSE),IF(DH100&lt;-$AR100,"mutant","WT"),IF(DH100&lt;-VLOOKUP('Gene Table'!$G$2,'Array Content'!$A$2:$B$3,2,FALSE),"Mutant","WT")),"")</f>
        <v/>
      </c>
      <c r="DW100" s="4" t="str">
        <f>IF(ISNUMBER(DI100), IF($AR100&gt;VLOOKUP('Gene Table'!$G$2,'Array Content'!$A$2:$B$3,2,FALSE),IF(DI100&lt;-$AR100,"mutant","WT"),IF(DI100&lt;-VLOOKUP('Gene Table'!$G$2,'Array Content'!$A$2:$B$3,2,FALSE),"Mutant","WT")),"")</f>
        <v/>
      </c>
      <c r="DX100" s="4" t="str">
        <f>IF(ISNUMBER(DJ100), IF($AR100&gt;VLOOKUP('Gene Table'!$G$2,'Array Content'!$A$2:$B$3,2,FALSE),IF(DJ100&lt;-$AR100,"mutant","WT"),IF(DJ100&lt;-VLOOKUP('Gene Table'!$G$2,'Array Content'!$A$2:$B$3,2,FALSE),"Mutant","WT")),"")</f>
        <v/>
      </c>
      <c r="DY100" s="4" t="str">
        <f>IF(ISNUMBER(DK100), IF($AR100&gt;VLOOKUP('Gene Table'!$G$2,'Array Content'!$A$2:$B$3,2,FALSE),IF(DK100&lt;-$AR100,"mutant","WT"),IF(DK100&lt;-VLOOKUP('Gene Table'!$G$2,'Array Content'!$A$2:$B$3,2,FALSE),"Mutant","WT")),"")</f>
        <v/>
      </c>
      <c r="DZ100" s="4" t="str">
        <f>IF(ISNUMBER(DL100), IF($AR100&gt;VLOOKUP('Gene Table'!$G$2,'Array Content'!$A$2:$B$3,2,FALSE),IF(DL100&lt;-$AR100,"mutant","WT"),IF(DL100&lt;-VLOOKUP('Gene Table'!$G$2,'Array Content'!$A$2:$B$3,2,FALSE),"Mutant","WT")),"")</f>
        <v/>
      </c>
      <c r="EA100" s="4" t="str">
        <f>IF(ISNUMBER(DM100), IF($AR100&gt;VLOOKUP('Gene Table'!$G$2,'Array Content'!$A$2:$B$3,2,FALSE),IF(DM100&lt;-$AR100,"mutant","WT"),IF(DM100&lt;-VLOOKUP('Gene Table'!$G$2,'Array Content'!$A$2:$B$3,2,FALSE),"Mutant","WT")),"")</f>
        <v/>
      </c>
      <c r="EC100" s="4" t="s">
        <v>168</v>
      </c>
      <c r="ED100" s="4" t="str">
        <f>IF('Gene Table'!$D100="copy number",D100,"")</f>
        <v/>
      </c>
      <c r="EE100" s="4" t="str">
        <f>IF('Gene Table'!$D100="copy number",E100,"")</f>
        <v/>
      </c>
      <c r="EF100" s="4" t="str">
        <f>IF('Gene Table'!$D100="copy number",F100,"")</f>
        <v/>
      </c>
      <c r="EG100" s="4" t="str">
        <f>IF('Gene Table'!$D100="copy number",G100,"")</f>
        <v/>
      </c>
      <c r="EH100" s="4" t="str">
        <f>IF('Gene Table'!$D100="copy number",H100,"")</f>
        <v/>
      </c>
      <c r="EI100" s="4" t="str">
        <f>IF('Gene Table'!$D100="copy number",I100,"")</f>
        <v/>
      </c>
      <c r="EJ100" s="4" t="str">
        <f>IF('Gene Table'!$D100="copy number",J100,"")</f>
        <v/>
      </c>
      <c r="EK100" s="4" t="str">
        <f>IF('Gene Table'!$D100="copy number",K100,"")</f>
        <v/>
      </c>
      <c r="EL100" s="4" t="str">
        <f>IF('Gene Table'!$D100="copy number",L100,"")</f>
        <v/>
      </c>
      <c r="EM100" s="4" t="str">
        <f>IF('Gene Table'!$D100="copy number",M100,"")</f>
        <v/>
      </c>
      <c r="EN100" s="4" t="str">
        <f>IF('Gene Table'!$D100="copy number",N100,"")</f>
        <v/>
      </c>
      <c r="EO100" s="4" t="str">
        <f>IF('Gene Table'!$D100="copy number",O100,"")</f>
        <v/>
      </c>
      <c r="EQ100" s="4" t="s">
        <v>168</v>
      </c>
      <c r="ER100" s="4" t="str">
        <f>IF('Gene Table'!$D100="copy number",R100,"")</f>
        <v/>
      </c>
      <c r="ES100" s="4" t="str">
        <f>IF('Gene Table'!$D100="copy number",S100,"")</f>
        <v/>
      </c>
      <c r="ET100" s="4" t="str">
        <f>IF('Gene Table'!$D100="copy number",T100,"")</f>
        <v/>
      </c>
      <c r="EU100" s="4" t="str">
        <f>IF('Gene Table'!$D100="copy number",U100,"")</f>
        <v/>
      </c>
      <c r="EV100" s="4" t="str">
        <f>IF('Gene Table'!$D100="copy number",V100,"")</f>
        <v/>
      </c>
      <c r="EW100" s="4" t="str">
        <f>IF('Gene Table'!$D100="copy number",W100,"")</f>
        <v/>
      </c>
      <c r="EX100" s="4" t="str">
        <f>IF('Gene Table'!$D100="copy number",X100,"")</f>
        <v/>
      </c>
      <c r="EY100" s="4" t="str">
        <f>IF('Gene Table'!$D100="copy number",Y100,"")</f>
        <v/>
      </c>
      <c r="EZ100" s="4" t="str">
        <f>IF('Gene Table'!$D100="copy number",Z100,"")</f>
        <v/>
      </c>
      <c r="FA100" s="4" t="str">
        <f>IF('Gene Table'!$D100="copy number",AA100,"")</f>
        <v/>
      </c>
      <c r="FB100" s="4" t="str">
        <f>IF('Gene Table'!$D100="copy number",AB100,"")</f>
        <v/>
      </c>
      <c r="FC100" s="4" t="str">
        <f>IF('Gene Table'!$D100="copy number",AC100,"")</f>
        <v/>
      </c>
      <c r="FE100" s="4" t="s">
        <v>168</v>
      </c>
      <c r="FF100" s="4" t="str">
        <f>IF('Gene Table'!$C100="SMPC",D100,"")</f>
        <v/>
      </c>
      <c r="FG100" s="4" t="str">
        <f>IF('Gene Table'!$C100="SMPC",E100,"")</f>
        <v/>
      </c>
      <c r="FH100" s="4" t="str">
        <f>IF('Gene Table'!$C100="SMPC",F100,"")</f>
        <v/>
      </c>
      <c r="FI100" s="4" t="str">
        <f>IF('Gene Table'!$C100="SMPC",G100,"")</f>
        <v/>
      </c>
      <c r="FJ100" s="4" t="str">
        <f>IF('Gene Table'!$C100="SMPC",H100,"")</f>
        <v/>
      </c>
      <c r="FK100" s="4" t="str">
        <f>IF('Gene Table'!$C100="SMPC",I100,"")</f>
        <v/>
      </c>
      <c r="FL100" s="4" t="str">
        <f>IF('Gene Table'!$C100="SMPC",J100,"")</f>
        <v/>
      </c>
      <c r="FM100" s="4" t="str">
        <f>IF('Gene Table'!$C100="SMPC",K100,"")</f>
        <v/>
      </c>
      <c r="FN100" s="4" t="str">
        <f>IF('Gene Table'!$C100="SMPC",L100,"")</f>
        <v/>
      </c>
      <c r="FO100" s="4" t="str">
        <f>IF('Gene Table'!$C100="SMPC",M100,"")</f>
        <v/>
      </c>
      <c r="FP100" s="4" t="str">
        <f>IF('Gene Table'!$C100="SMPC",N100,"")</f>
        <v/>
      </c>
      <c r="FQ100" s="4" t="str">
        <f>IF('Gene Table'!$C100="SMPC",O100,"")</f>
        <v/>
      </c>
      <c r="FS100" s="4" t="s">
        <v>168</v>
      </c>
      <c r="FT100" s="4" t="str">
        <f>IF('Gene Table'!$C100="SMPC",R100,"")</f>
        <v/>
      </c>
      <c r="FU100" s="4" t="str">
        <f>IF('Gene Table'!$C100="SMPC",S100,"")</f>
        <v/>
      </c>
      <c r="FV100" s="4" t="str">
        <f>IF('Gene Table'!$C100="SMPC",T100,"")</f>
        <v/>
      </c>
      <c r="FW100" s="4" t="str">
        <f>IF('Gene Table'!$C100="SMPC",U100,"")</f>
        <v/>
      </c>
      <c r="FX100" s="4" t="str">
        <f>IF('Gene Table'!$C100="SMPC",V100,"")</f>
        <v/>
      </c>
      <c r="FY100" s="4" t="str">
        <f>IF('Gene Table'!$C100="SMPC",W100,"")</f>
        <v/>
      </c>
      <c r="FZ100" s="4" t="str">
        <f>IF('Gene Table'!$C100="SMPC",X100,"")</f>
        <v/>
      </c>
      <c r="GA100" s="4" t="str">
        <f>IF('Gene Table'!$C100="SMPC",Y100,"")</f>
        <v/>
      </c>
      <c r="GB100" s="4" t="str">
        <f>IF('Gene Table'!$C100="SMPC",Z100,"")</f>
        <v/>
      </c>
      <c r="GC100" s="4" t="str">
        <f>IF('Gene Table'!$C100="SMPC",AA100,"")</f>
        <v/>
      </c>
      <c r="GD100" s="4" t="str">
        <f>IF('Gene Table'!$C100="SMPC",AB100,"")</f>
        <v/>
      </c>
      <c r="GE100" s="4" t="str">
        <f>IF('Gene Table'!$C100="SMPC",AC100,"")</f>
        <v/>
      </c>
    </row>
    <row r="101" spans="1:187" ht="15" customHeight="1" x14ac:dyDescent="0.25">
      <c r="A101" s="4" t="str">
        <f>'Gene Table'!C101&amp;":"&amp;'Gene Table'!D101</f>
        <v>CEBPA:c.63delC</v>
      </c>
      <c r="B101" s="4">
        <f>IF('Gene Table'!$G$5="NO",IF(ISNUMBER(MATCH('Gene Table'!E101,'Array Content'!$M$2:$M$941,0)),VLOOKUP('Gene Table'!E101,'Array Content'!$M$2:$O$941,2,FALSE),35),IF('Gene Table'!$G$5="YES",IF(ISNUMBER(MATCH('Gene Table'!E101,'Array Content'!$M$2:$M$941,0)),VLOOKUP('Gene Table'!E101,'Array Content'!$M$2:$O$941,3,FALSE),35),"OOPS"))</f>
        <v>37</v>
      </c>
      <c r="C101" s="4" t="s">
        <v>170</v>
      </c>
      <c r="D101" s="29">
        <f>IF('Control Sample Data'!D100="","",IF(SUM('Control Sample Data'!D$2:D$97)&gt;10,IF(AND(ISNUMBER('Control Sample Data'!D100),'Control Sample Data'!D100&lt;$B101, 'Control Sample Data'!D100&gt;0),'Control Sample Data'!D100,$B101),""))</f>
        <v>35</v>
      </c>
      <c r="E101" s="29">
        <f>IF('Control Sample Data'!E100="","",IF(SUM('Control Sample Data'!E$2:E$97)&gt;10,IF(AND(ISNUMBER('Control Sample Data'!E100),'Control Sample Data'!E100&lt;$B101, 'Control Sample Data'!E100&gt;0),'Control Sample Data'!E100,$B101),""))</f>
        <v>35</v>
      </c>
      <c r="F101" s="29" t="str">
        <f>IF('Control Sample Data'!F100="","",IF(SUM('Control Sample Data'!F$2:F$97)&gt;10,IF(AND(ISNUMBER('Control Sample Data'!F100),'Control Sample Data'!F100&lt;$B101, 'Control Sample Data'!F100&gt;0),'Control Sample Data'!F100,$B101),""))</f>
        <v/>
      </c>
      <c r="G101" s="29" t="str">
        <f>IF('Control Sample Data'!G100="","",IF(SUM('Control Sample Data'!G$2:G$97)&gt;10,IF(AND(ISNUMBER('Control Sample Data'!G100),'Control Sample Data'!G100&lt;$B101, 'Control Sample Data'!G100&gt;0),'Control Sample Data'!G100,$B101),""))</f>
        <v/>
      </c>
      <c r="H101" s="29" t="str">
        <f>IF('Control Sample Data'!H100="","",IF(SUM('Control Sample Data'!H$2:H$97)&gt;10,IF(AND(ISNUMBER('Control Sample Data'!H100),'Control Sample Data'!H100&lt;$B101, 'Control Sample Data'!H100&gt;0),'Control Sample Data'!H100,$B101),""))</f>
        <v/>
      </c>
      <c r="I101" s="29" t="str">
        <f>IF('Control Sample Data'!I100="","",IF(SUM('Control Sample Data'!I$2:I$97)&gt;10,IF(AND(ISNUMBER('Control Sample Data'!I100),'Control Sample Data'!I100&lt;$B101, 'Control Sample Data'!I100&gt;0),'Control Sample Data'!I100,$B101),""))</f>
        <v/>
      </c>
      <c r="J101" s="29" t="str">
        <f>IF('Control Sample Data'!J100="","",IF(SUM('Control Sample Data'!J$2:J$97)&gt;10,IF(AND(ISNUMBER('Control Sample Data'!J100),'Control Sample Data'!J100&lt;$B101, 'Control Sample Data'!J100&gt;0),'Control Sample Data'!J100,$B101),""))</f>
        <v/>
      </c>
      <c r="K101" s="29" t="str">
        <f>IF('Control Sample Data'!K100="","",IF(SUM('Control Sample Data'!K$2:K$97)&gt;10,IF(AND(ISNUMBER('Control Sample Data'!K100),'Control Sample Data'!K100&lt;$B101, 'Control Sample Data'!K100&gt;0),'Control Sample Data'!K100,$B101),""))</f>
        <v/>
      </c>
      <c r="L101" s="29" t="str">
        <f>IF('Control Sample Data'!L100="","",IF(SUM('Control Sample Data'!L$2:L$97)&gt;10,IF(AND(ISNUMBER('Control Sample Data'!L100),'Control Sample Data'!L100&lt;$B101, 'Control Sample Data'!L100&gt;0),'Control Sample Data'!L100,$B101),""))</f>
        <v/>
      </c>
      <c r="M101" s="29" t="str">
        <f>IF('Control Sample Data'!M100="","",IF(SUM('Control Sample Data'!M$2:M$97)&gt;10,IF(AND(ISNUMBER('Control Sample Data'!M100),'Control Sample Data'!M100&lt;$B101, 'Control Sample Data'!M100&gt;0),'Control Sample Data'!M100,$B101),""))</f>
        <v/>
      </c>
      <c r="N101" s="29" t="str">
        <f>IF('Control Sample Data'!N100="","",IF(SUM('Control Sample Data'!N$2:N$97)&gt;10,IF(AND(ISNUMBER('Control Sample Data'!N100),'Control Sample Data'!N100&lt;$B101, 'Control Sample Data'!N100&gt;0),'Control Sample Data'!N100,$B101),""))</f>
        <v/>
      </c>
      <c r="O101" s="29" t="str">
        <f>IF('Control Sample Data'!O100="","",IF(SUM('Control Sample Data'!O$2:O$97)&gt;10,IF(AND(ISNUMBER('Control Sample Data'!O100),'Control Sample Data'!O100&lt;$B101, 'Control Sample Data'!O100&gt;0),'Control Sample Data'!O100,$B101),""))</f>
        <v/>
      </c>
      <c r="Q101" s="4" t="s">
        <v>170</v>
      </c>
      <c r="R101" s="29">
        <f>IF('Test Sample Data'!D100="","",IF(SUM('Test Sample Data'!D$2:D$97)&gt;10,IF(AND(ISNUMBER('Test Sample Data'!D100),'Test Sample Data'!D100&lt;$B101, 'Test Sample Data'!D100&gt;0),'Test Sample Data'!D100,$B101),""))</f>
        <v>35</v>
      </c>
      <c r="S101" s="29">
        <f>IF('Test Sample Data'!E100="","",IF(SUM('Test Sample Data'!E$2:E$97)&gt;10,IF(AND(ISNUMBER('Test Sample Data'!E100),'Test Sample Data'!E100&lt;$B101, 'Test Sample Data'!E100&gt;0),'Test Sample Data'!E100,$B101),""))</f>
        <v>35</v>
      </c>
      <c r="T101" s="29" t="str">
        <f>IF('Test Sample Data'!F100="","",IF(SUM('Test Sample Data'!F$2:F$97)&gt;10,IF(AND(ISNUMBER('Test Sample Data'!F100),'Test Sample Data'!F100&lt;$B101, 'Test Sample Data'!F100&gt;0),'Test Sample Data'!F100,$B101),""))</f>
        <v/>
      </c>
      <c r="U101" s="29" t="str">
        <f>IF('Test Sample Data'!G100="","",IF(SUM('Test Sample Data'!G$2:G$97)&gt;10,IF(AND(ISNUMBER('Test Sample Data'!G100),'Test Sample Data'!G100&lt;$B101, 'Test Sample Data'!G100&gt;0),'Test Sample Data'!G100,$B101),""))</f>
        <v/>
      </c>
      <c r="V101" s="29" t="str">
        <f>IF('Test Sample Data'!H100="","",IF(SUM('Test Sample Data'!H$2:H$97)&gt;10,IF(AND(ISNUMBER('Test Sample Data'!H100),'Test Sample Data'!H100&lt;$B101, 'Test Sample Data'!H100&gt;0),'Test Sample Data'!H100,$B101),""))</f>
        <v/>
      </c>
      <c r="W101" s="29" t="str">
        <f>IF('Test Sample Data'!I100="","",IF(SUM('Test Sample Data'!I$2:I$97)&gt;10,IF(AND(ISNUMBER('Test Sample Data'!I100),'Test Sample Data'!I100&lt;$B101, 'Test Sample Data'!I100&gt;0),'Test Sample Data'!I100,$B101),""))</f>
        <v/>
      </c>
      <c r="X101" s="29" t="str">
        <f>IF('Test Sample Data'!J100="","",IF(SUM('Test Sample Data'!J$2:J$97)&gt;10,IF(AND(ISNUMBER('Test Sample Data'!J100),'Test Sample Data'!J100&lt;$B101, 'Test Sample Data'!J100&gt;0),'Test Sample Data'!J100,$B101),""))</f>
        <v/>
      </c>
      <c r="Y101" s="29" t="str">
        <f>IF('Test Sample Data'!K100="","",IF(SUM('Test Sample Data'!K$2:K$97)&gt;10,IF(AND(ISNUMBER('Test Sample Data'!K100),'Test Sample Data'!K100&lt;$B101, 'Test Sample Data'!K100&gt;0),'Test Sample Data'!K100,$B101),""))</f>
        <v/>
      </c>
      <c r="Z101" s="29" t="str">
        <f>IF('Test Sample Data'!L100="","",IF(SUM('Test Sample Data'!L$2:L$97)&gt;10,IF(AND(ISNUMBER('Test Sample Data'!L100),'Test Sample Data'!L100&lt;$B101, 'Test Sample Data'!L100&gt;0),'Test Sample Data'!L100,$B101),""))</f>
        <v/>
      </c>
      <c r="AA101" s="29" t="str">
        <f>IF('Test Sample Data'!M100="","",IF(SUM('Test Sample Data'!M$2:M$97)&gt;10,IF(AND(ISNUMBER('Test Sample Data'!M100),'Test Sample Data'!M100&lt;$B101, 'Test Sample Data'!M100&gt;0),'Test Sample Data'!M100,$B101),""))</f>
        <v/>
      </c>
      <c r="AB101" s="29" t="str">
        <f>IF('Test Sample Data'!N100="","",IF(SUM('Test Sample Data'!N$2:N$97)&gt;10,IF(AND(ISNUMBER('Test Sample Data'!N100),'Test Sample Data'!N100&lt;$B101, 'Test Sample Data'!N100&gt;0),'Test Sample Data'!N100,$B101),""))</f>
        <v/>
      </c>
      <c r="AC101" s="29" t="str">
        <f>IF('Test Sample Data'!O100="","",IF(SUM('Test Sample Data'!O$2:O$97)&gt;10,IF(AND(ISNUMBER('Test Sample Data'!O100),'Test Sample Data'!O100&lt;$B101, 'Test Sample Data'!O100&gt;0),'Test Sample Data'!O100,$B101),""))</f>
        <v/>
      </c>
      <c r="AE101" s="4" t="s">
        <v>170</v>
      </c>
      <c r="AF101" s="4">
        <f t="shared" si="67"/>
        <v>9</v>
      </c>
      <c r="AG101" s="4">
        <f t="shared" si="68"/>
        <v>9</v>
      </c>
      <c r="AH101" s="4" t="str">
        <f t="shared" si="69"/>
        <v/>
      </c>
      <c r="AI101" s="4" t="str">
        <f t="shared" si="70"/>
        <v/>
      </c>
      <c r="AJ101" s="4" t="str">
        <f t="shared" si="71"/>
        <v/>
      </c>
      <c r="AK101" s="4" t="str">
        <f t="shared" si="72"/>
        <v/>
      </c>
      <c r="AL101" s="4" t="str">
        <f t="shared" si="73"/>
        <v/>
      </c>
      <c r="AM101" s="4" t="str">
        <f t="shared" si="74"/>
        <v/>
      </c>
      <c r="AN101" s="4" t="str">
        <f t="shared" si="75"/>
        <v/>
      </c>
      <c r="AO101" s="4" t="str">
        <f t="shared" si="76"/>
        <v/>
      </c>
      <c r="AP101" s="4" t="str">
        <f t="shared" si="77"/>
        <v/>
      </c>
      <c r="AQ101" s="4" t="str">
        <f t="shared" si="78"/>
        <v/>
      </c>
      <c r="AR101" s="4">
        <f t="shared" si="79"/>
        <v>0</v>
      </c>
      <c r="AS101" s="4">
        <f t="shared" ref="AS101:AS164" si="182">ROUND(AVERAGE(AF101:AQ101),2)</f>
        <v>9</v>
      </c>
      <c r="AU101" s="4" t="s">
        <v>170</v>
      </c>
      <c r="AV101" s="4">
        <f t="shared" si="81"/>
        <v>8.2800000000000011</v>
      </c>
      <c r="AW101" s="4">
        <f t="shared" si="82"/>
        <v>9</v>
      </c>
      <c r="AX101" s="4" t="str">
        <f t="shared" si="83"/>
        <v/>
      </c>
      <c r="AY101" s="4" t="str">
        <f t="shared" si="84"/>
        <v/>
      </c>
      <c r="AZ101" s="4" t="str">
        <f t="shared" si="85"/>
        <v/>
      </c>
      <c r="BA101" s="4" t="str">
        <f t="shared" si="86"/>
        <v/>
      </c>
      <c r="BB101" s="4" t="str">
        <f t="shared" si="87"/>
        <v/>
      </c>
      <c r="BC101" s="4" t="str">
        <f t="shared" si="88"/>
        <v/>
      </c>
      <c r="BD101" s="4" t="str">
        <f t="shared" si="89"/>
        <v/>
      </c>
      <c r="BE101" s="4" t="str">
        <f t="shared" si="90"/>
        <v/>
      </c>
      <c r="BF101" s="4" t="str">
        <f t="shared" si="91"/>
        <v/>
      </c>
      <c r="BG101" s="4" t="str">
        <f t="shared" si="92"/>
        <v/>
      </c>
      <c r="BI101" s="4" t="s">
        <v>170</v>
      </c>
      <c r="BJ101" s="4">
        <f t="shared" si="169"/>
        <v>8.2800000000000011</v>
      </c>
      <c r="BK101" s="4">
        <f t="shared" si="170"/>
        <v>9</v>
      </c>
      <c r="BL101" s="4" t="str">
        <f t="shared" si="171"/>
        <v/>
      </c>
      <c r="BM101" s="4" t="str">
        <f t="shared" si="172"/>
        <v/>
      </c>
      <c r="BN101" s="4" t="str">
        <f t="shared" si="173"/>
        <v/>
      </c>
      <c r="BO101" s="4" t="str">
        <f t="shared" si="174"/>
        <v/>
      </c>
      <c r="BP101" s="4" t="str">
        <f t="shared" si="175"/>
        <v/>
      </c>
      <c r="BQ101" s="4" t="str">
        <f t="shared" si="176"/>
        <v/>
      </c>
      <c r="BR101" s="4" t="str">
        <f t="shared" si="177"/>
        <v/>
      </c>
      <c r="BS101" s="4" t="str">
        <f t="shared" si="178"/>
        <v/>
      </c>
      <c r="BT101" s="4" t="str">
        <f t="shared" si="179"/>
        <v/>
      </c>
      <c r="BU101" s="4" t="str">
        <f t="shared" si="180"/>
        <v/>
      </c>
      <c r="BV101" s="4">
        <f t="shared" si="105"/>
        <v>1.53</v>
      </c>
      <c r="BW101" s="4">
        <f t="shared" si="181"/>
        <v>8.64</v>
      </c>
      <c r="BY101" s="4" t="s">
        <v>170</v>
      </c>
      <c r="BZ101" s="4">
        <f t="shared" si="145"/>
        <v>-0.35999999999999943</v>
      </c>
      <c r="CA101" s="4">
        <f t="shared" si="146"/>
        <v>0.35999999999999943</v>
      </c>
      <c r="CB101" s="4" t="str">
        <f t="shared" si="147"/>
        <v/>
      </c>
      <c r="CC101" s="4" t="str">
        <f t="shared" si="148"/>
        <v/>
      </c>
      <c r="CD101" s="4" t="str">
        <f t="shared" si="149"/>
        <v/>
      </c>
      <c r="CE101" s="4" t="str">
        <f t="shared" si="150"/>
        <v/>
      </c>
      <c r="CF101" s="4" t="str">
        <f t="shared" si="151"/>
        <v/>
      </c>
      <c r="CG101" s="4" t="str">
        <f t="shared" si="152"/>
        <v/>
      </c>
      <c r="CH101" s="4" t="str">
        <f t="shared" si="153"/>
        <v/>
      </c>
      <c r="CI101" s="4" t="str">
        <f t="shared" si="154"/>
        <v/>
      </c>
      <c r="CJ101" s="4" t="str">
        <f t="shared" si="155"/>
        <v/>
      </c>
      <c r="CK101" s="4" t="str">
        <f t="shared" si="156"/>
        <v/>
      </c>
      <c r="CM101" s="4" t="s">
        <v>170</v>
      </c>
      <c r="CN101" s="4" t="str">
        <f>IF(ISNUMBER(BZ101), IF($BV101&gt;VLOOKUP('Gene Table'!$G$2,'Array Content'!$A$2:$B$3,2,FALSE),IF(BZ101&lt;-$BV101,"mutant","WT"),IF(BZ101&lt;-VLOOKUP('Gene Table'!$G$2,'Array Content'!$A$2:$B$3,2,FALSE),"Mutant","WT")),"")</f>
        <v>WT</v>
      </c>
      <c r="CO101" s="4" t="str">
        <f>IF(ISNUMBER(CA101), IF($BV101&gt;VLOOKUP('Gene Table'!$G$2,'Array Content'!$A$2:$B$3,2,FALSE),IF(CA101&lt;-$BV101,"mutant","WT"),IF(CA101&lt;-VLOOKUP('Gene Table'!$G$2,'Array Content'!$A$2:$B$3,2,FALSE),"Mutant","WT")),"")</f>
        <v>WT</v>
      </c>
      <c r="CP101" s="4" t="str">
        <f>IF(ISNUMBER(CB101), IF($BV101&gt;VLOOKUP('Gene Table'!$G$2,'Array Content'!$A$2:$B$3,2,FALSE),IF(CB101&lt;-$BV101,"mutant","WT"),IF(CB101&lt;-VLOOKUP('Gene Table'!$G$2,'Array Content'!$A$2:$B$3,2,FALSE),"Mutant","WT")),"")</f>
        <v/>
      </c>
      <c r="CQ101" s="4" t="str">
        <f>IF(ISNUMBER(CC101), IF($BV101&gt;VLOOKUP('Gene Table'!$G$2,'Array Content'!$A$2:$B$3,2,FALSE),IF(CC101&lt;-$BV101,"mutant","WT"),IF(CC101&lt;-VLOOKUP('Gene Table'!$G$2,'Array Content'!$A$2:$B$3,2,FALSE),"Mutant","WT")),"")</f>
        <v/>
      </c>
      <c r="CR101" s="4" t="str">
        <f>IF(ISNUMBER(CD101), IF($BV101&gt;VLOOKUP('Gene Table'!$G$2,'Array Content'!$A$2:$B$3,2,FALSE),IF(CD101&lt;-$BV101,"mutant","WT"),IF(CD101&lt;-VLOOKUP('Gene Table'!$G$2,'Array Content'!$A$2:$B$3,2,FALSE),"Mutant","WT")),"")</f>
        <v/>
      </c>
      <c r="CS101" s="4" t="str">
        <f>IF(ISNUMBER(CE101), IF($BV101&gt;VLOOKUP('Gene Table'!$G$2,'Array Content'!$A$2:$B$3,2,FALSE),IF(CE101&lt;-$BV101,"mutant","WT"),IF(CE101&lt;-VLOOKUP('Gene Table'!$G$2,'Array Content'!$A$2:$B$3,2,FALSE),"Mutant","WT")),"")</f>
        <v/>
      </c>
      <c r="CT101" s="4" t="str">
        <f>IF(ISNUMBER(CF101), IF($BV101&gt;VLOOKUP('Gene Table'!$G$2,'Array Content'!$A$2:$B$3,2,FALSE),IF(CF101&lt;-$BV101,"mutant","WT"),IF(CF101&lt;-VLOOKUP('Gene Table'!$G$2,'Array Content'!$A$2:$B$3,2,FALSE),"Mutant","WT")),"")</f>
        <v/>
      </c>
      <c r="CU101" s="4" t="str">
        <f>IF(ISNUMBER(CG101), IF($BV101&gt;VLOOKUP('Gene Table'!$G$2,'Array Content'!$A$2:$B$3,2,FALSE),IF(CG101&lt;-$BV101,"mutant","WT"),IF(CG101&lt;-VLOOKUP('Gene Table'!$G$2,'Array Content'!$A$2:$B$3,2,FALSE),"Mutant","WT")),"")</f>
        <v/>
      </c>
      <c r="CV101" s="4" t="str">
        <f>IF(ISNUMBER(CH101), IF($BV101&gt;VLOOKUP('Gene Table'!$G$2,'Array Content'!$A$2:$B$3,2,FALSE),IF(CH101&lt;-$BV101,"mutant","WT"),IF(CH101&lt;-VLOOKUP('Gene Table'!$G$2,'Array Content'!$A$2:$B$3,2,FALSE),"Mutant","WT")),"")</f>
        <v/>
      </c>
      <c r="CW101" s="4" t="str">
        <f>IF(ISNUMBER(CI101), IF($BV101&gt;VLOOKUP('Gene Table'!$G$2,'Array Content'!$A$2:$B$3,2,FALSE),IF(CI101&lt;-$BV101,"mutant","WT"),IF(CI101&lt;-VLOOKUP('Gene Table'!$G$2,'Array Content'!$A$2:$B$3,2,FALSE),"Mutant","WT")),"")</f>
        <v/>
      </c>
      <c r="CX101" s="4" t="str">
        <f>IF(ISNUMBER(CJ101), IF($BV101&gt;VLOOKUP('Gene Table'!$G$2,'Array Content'!$A$2:$B$3,2,FALSE),IF(CJ101&lt;-$BV101,"mutant","WT"),IF(CJ101&lt;-VLOOKUP('Gene Table'!$G$2,'Array Content'!$A$2:$B$3,2,FALSE),"Mutant","WT")),"")</f>
        <v/>
      </c>
      <c r="CY101" s="4" t="str">
        <f>IF(ISNUMBER(CK101), IF($BV101&gt;VLOOKUP('Gene Table'!$G$2,'Array Content'!$A$2:$B$3,2,FALSE),IF(CK101&lt;-$BV101,"mutant","WT"),IF(CK101&lt;-VLOOKUP('Gene Table'!$G$2,'Array Content'!$A$2:$B$3,2,FALSE),"Mutant","WT")),"")</f>
        <v/>
      </c>
      <c r="DA101" s="4" t="s">
        <v>170</v>
      </c>
      <c r="DB101" s="4">
        <f t="shared" si="157"/>
        <v>-0.71999999999999886</v>
      </c>
      <c r="DC101" s="4">
        <f t="shared" si="158"/>
        <v>0</v>
      </c>
      <c r="DD101" s="4" t="str">
        <f t="shared" si="159"/>
        <v/>
      </c>
      <c r="DE101" s="4" t="str">
        <f t="shared" si="160"/>
        <v/>
      </c>
      <c r="DF101" s="4" t="str">
        <f t="shared" si="161"/>
        <v/>
      </c>
      <c r="DG101" s="4" t="str">
        <f t="shared" si="162"/>
        <v/>
      </c>
      <c r="DH101" s="4" t="str">
        <f t="shared" si="163"/>
        <v/>
      </c>
      <c r="DI101" s="4" t="str">
        <f t="shared" si="164"/>
        <v/>
      </c>
      <c r="DJ101" s="4" t="str">
        <f t="shared" si="165"/>
        <v/>
      </c>
      <c r="DK101" s="4" t="str">
        <f t="shared" si="166"/>
        <v/>
      </c>
      <c r="DL101" s="4" t="str">
        <f t="shared" si="167"/>
        <v/>
      </c>
      <c r="DM101" s="4" t="str">
        <f t="shared" si="168"/>
        <v/>
      </c>
      <c r="DO101" s="4" t="s">
        <v>170</v>
      </c>
      <c r="DP101" s="4" t="str">
        <f>IF(ISNUMBER(DB101), IF($AR101&gt;VLOOKUP('Gene Table'!$G$2,'Array Content'!$A$2:$B$3,2,FALSE),IF(DB101&lt;-$AR101,"mutant","WT"),IF(DB101&lt;-VLOOKUP('Gene Table'!$G$2,'Array Content'!$A$2:$B$3,2,FALSE),"Mutant","WT")),"")</f>
        <v>WT</v>
      </c>
      <c r="DQ101" s="4" t="str">
        <f>IF(ISNUMBER(DC101), IF($AR101&gt;VLOOKUP('Gene Table'!$G$2,'Array Content'!$A$2:$B$3,2,FALSE),IF(DC101&lt;-$AR101,"mutant","WT"),IF(DC101&lt;-VLOOKUP('Gene Table'!$G$2,'Array Content'!$A$2:$B$3,2,FALSE),"Mutant","WT")),"")</f>
        <v>WT</v>
      </c>
      <c r="DR101" s="4" t="str">
        <f>IF(ISNUMBER(DD101), IF($AR101&gt;VLOOKUP('Gene Table'!$G$2,'Array Content'!$A$2:$B$3,2,FALSE),IF(DD101&lt;-$AR101,"mutant","WT"),IF(DD101&lt;-VLOOKUP('Gene Table'!$G$2,'Array Content'!$A$2:$B$3,2,FALSE),"Mutant","WT")),"")</f>
        <v/>
      </c>
      <c r="DS101" s="4" t="str">
        <f>IF(ISNUMBER(DE101), IF($AR101&gt;VLOOKUP('Gene Table'!$G$2,'Array Content'!$A$2:$B$3,2,FALSE),IF(DE101&lt;-$AR101,"mutant","WT"),IF(DE101&lt;-VLOOKUP('Gene Table'!$G$2,'Array Content'!$A$2:$B$3,2,FALSE),"Mutant","WT")),"")</f>
        <v/>
      </c>
      <c r="DT101" s="4" t="str">
        <f>IF(ISNUMBER(DF101), IF($AR101&gt;VLOOKUP('Gene Table'!$G$2,'Array Content'!$A$2:$B$3,2,FALSE),IF(DF101&lt;-$AR101,"mutant","WT"),IF(DF101&lt;-VLOOKUP('Gene Table'!$G$2,'Array Content'!$A$2:$B$3,2,FALSE),"Mutant","WT")),"")</f>
        <v/>
      </c>
      <c r="DU101" s="4" t="str">
        <f>IF(ISNUMBER(DG101), IF($AR101&gt;VLOOKUP('Gene Table'!$G$2,'Array Content'!$A$2:$B$3,2,FALSE),IF(DG101&lt;-$AR101,"mutant","WT"),IF(DG101&lt;-VLOOKUP('Gene Table'!$G$2,'Array Content'!$A$2:$B$3,2,FALSE),"Mutant","WT")),"")</f>
        <v/>
      </c>
      <c r="DV101" s="4" t="str">
        <f>IF(ISNUMBER(DH101), IF($AR101&gt;VLOOKUP('Gene Table'!$G$2,'Array Content'!$A$2:$B$3,2,FALSE),IF(DH101&lt;-$AR101,"mutant","WT"),IF(DH101&lt;-VLOOKUP('Gene Table'!$G$2,'Array Content'!$A$2:$B$3,2,FALSE),"Mutant","WT")),"")</f>
        <v/>
      </c>
      <c r="DW101" s="4" t="str">
        <f>IF(ISNUMBER(DI101), IF($AR101&gt;VLOOKUP('Gene Table'!$G$2,'Array Content'!$A$2:$B$3,2,FALSE),IF(DI101&lt;-$AR101,"mutant","WT"),IF(DI101&lt;-VLOOKUP('Gene Table'!$G$2,'Array Content'!$A$2:$B$3,2,FALSE),"Mutant","WT")),"")</f>
        <v/>
      </c>
      <c r="DX101" s="4" t="str">
        <f>IF(ISNUMBER(DJ101), IF($AR101&gt;VLOOKUP('Gene Table'!$G$2,'Array Content'!$A$2:$B$3,2,FALSE),IF(DJ101&lt;-$AR101,"mutant","WT"),IF(DJ101&lt;-VLOOKUP('Gene Table'!$G$2,'Array Content'!$A$2:$B$3,2,FALSE),"Mutant","WT")),"")</f>
        <v/>
      </c>
      <c r="DY101" s="4" t="str">
        <f>IF(ISNUMBER(DK101), IF($AR101&gt;VLOOKUP('Gene Table'!$G$2,'Array Content'!$A$2:$B$3,2,FALSE),IF(DK101&lt;-$AR101,"mutant","WT"),IF(DK101&lt;-VLOOKUP('Gene Table'!$G$2,'Array Content'!$A$2:$B$3,2,FALSE),"Mutant","WT")),"")</f>
        <v/>
      </c>
      <c r="DZ101" s="4" t="str">
        <f>IF(ISNUMBER(DL101), IF($AR101&gt;VLOOKUP('Gene Table'!$G$2,'Array Content'!$A$2:$B$3,2,FALSE),IF(DL101&lt;-$AR101,"mutant","WT"),IF(DL101&lt;-VLOOKUP('Gene Table'!$G$2,'Array Content'!$A$2:$B$3,2,FALSE),"Mutant","WT")),"")</f>
        <v/>
      </c>
      <c r="EA101" s="4" t="str">
        <f>IF(ISNUMBER(DM101), IF($AR101&gt;VLOOKUP('Gene Table'!$G$2,'Array Content'!$A$2:$B$3,2,FALSE),IF(DM101&lt;-$AR101,"mutant","WT"),IF(DM101&lt;-VLOOKUP('Gene Table'!$G$2,'Array Content'!$A$2:$B$3,2,FALSE),"Mutant","WT")),"")</f>
        <v/>
      </c>
      <c r="EC101" s="4" t="s">
        <v>170</v>
      </c>
      <c r="ED101" s="4" t="str">
        <f>IF('Gene Table'!$D101="copy number",D101,"")</f>
        <v/>
      </c>
      <c r="EE101" s="4" t="str">
        <f>IF('Gene Table'!$D101="copy number",E101,"")</f>
        <v/>
      </c>
      <c r="EF101" s="4" t="str">
        <f>IF('Gene Table'!$D101="copy number",F101,"")</f>
        <v/>
      </c>
      <c r="EG101" s="4" t="str">
        <f>IF('Gene Table'!$D101="copy number",G101,"")</f>
        <v/>
      </c>
      <c r="EH101" s="4" t="str">
        <f>IF('Gene Table'!$D101="copy number",H101,"")</f>
        <v/>
      </c>
      <c r="EI101" s="4" t="str">
        <f>IF('Gene Table'!$D101="copy number",I101,"")</f>
        <v/>
      </c>
      <c r="EJ101" s="4" t="str">
        <f>IF('Gene Table'!$D101="copy number",J101,"")</f>
        <v/>
      </c>
      <c r="EK101" s="4" t="str">
        <f>IF('Gene Table'!$D101="copy number",K101,"")</f>
        <v/>
      </c>
      <c r="EL101" s="4" t="str">
        <f>IF('Gene Table'!$D101="copy number",L101,"")</f>
        <v/>
      </c>
      <c r="EM101" s="4" t="str">
        <f>IF('Gene Table'!$D101="copy number",M101,"")</f>
        <v/>
      </c>
      <c r="EN101" s="4" t="str">
        <f>IF('Gene Table'!$D101="copy number",N101,"")</f>
        <v/>
      </c>
      <c r="EO101" s="4" t="str">
        <f>IF('Gene Table'!$D101="copy number",O101,"")</f>
        <v/>
      </c>
      <c r="EQ101" s="4" t="s">
        <v>170</v>
      </c>
      <c r="ER101" s="4" t="str">
        <f>IF('Gene Table'!$D101="copy number",R101,"")</f>
        <v/>
      </c>
      <c r="ES101" s="4" t="str">
        <f>IF('Gene Table'!$D101="copy number",S101,"")</f>
        <v/>
      </c>
      <c r="ET101" s="4" t="str">
        <f>IF('Gene Table'!$D101="copy number",T101,"")</f>
        <v/>
      </c>
      <c r="EU101" s="4" t="str">
        <f>IF('Gene Table'!$D101="copy number",U101,"")</f>
        <v/>
      </c>
      <c r="EV101" s="4" t="str">
        <f>IF('Gene Table'!$D101="copy number",V101,"")</f>
        <v/>
      </c>
      <c r="EW101" s="4" t="str">
        <f>IF('Gene Table'!$D101="copy number",W101,"")</f>
        <v/>
      </c>
      <c r="EX101" s="4" t="str">
        <f>IF('Gene Table'!$D101="copy number",X101,"")</f>
        <v/>
      </c>
      <c r="EY101" s="4" t="str">
        <f>IF('Gene Table'!$D101="copy number",Y101,"")</f>
        <v/>
      </c>
      <c r="EZ101" s="4" t="str">
        <f>IF('Gene Table'!$D101="copy number",Z101,"")</f>
        <v/>
      </c>
      <c r="FA101" s="4" t="str">
        <f>IF('Gene Table'!$D101="copy number",AA101,"")</f>
        <v/>
      </c>
      <c r="FB101" s="4" t="str">
        <f>IF('Gene Table'!$D101="copy number",AB101,"")</f>
        <v/>
      </c>
      <c r="FC101" s="4" t="str">
        <f>IF('Gene Table'!$D101="copy number",AC101,"")</f>
        <v/>
      </c>
      <c r="FE101" s="4" t="s">
        <v>170</v>
      </c>
      <c r="FF101" s="4" t="str">
        <f>IF('Gene Table'!$C101="SMPC",D101,"")</f>
        <v/>
      </c>
      <c r="FG101" s="4" t="str">
        <f>IF('Gene Table'!$C101="SMPC",E101,"")</f>
        <v/>
      </c>
      <c r="FH101" s="4" t="str">
        <f>IF('Gene Table'!$C101="SMPC",F101,"")</f>
        <v/>
      </c>
      <c r="FI101" s="4" t="str">
        <f>IF('Gene Table'!$C101="SMPC",G101,"")</f>
        <v/>
      </c>
      <c r="FJ101" s="4" t="str">
        <f>IF('Gene Table'!$C101="SMPC",H101,"")</f>
        <v/>
      </c>
      <c r="FK101" s="4" t="str">
        <f>IF('Gene Table'!$C101="SMPC",I101,"")</f>
        <v/>
      </c>
      <c r="FL101" s="4" t="str">
        <f>IF('Gene Table'!$C101="SMPC",J101,"")</f>
        <v/>
      </c>
      <c r="FM101" s="4" t="str">
        <f>IF('Gene Table'!$C101="SMPC",K101,"")</f>
        <v/>
      </c>
      <c r="FN101" s="4" t="str">
        <f>IF('Gene Table'!$C101="SMPC",L101,"")</f>
        <v/>
      </c>
      <c r="FO101" s="4" t="str">
        <f>IF('Gene Table'!$C101="SMPC",M101,"")</f>
        <v/>
      </c>
      <c r="FP101" s="4" t="str">
        <f>IF('Gene Table'!$C101="SMPC",N101,"")</f>
        <v/>
      </c>
      <c r="FQ101" s="4" t="str">
        <f>IF('Gene Table'!$C101="SMPC",O101,"")</f>
        <v/>
      </c>
      <c r="FS101" s="4" t="s">
        <v>170</v>
      </c>
      <c r="FT101" s="4" t="str">
        <f>IF('Gene Table'!$C101="SMPC",R101,"")</f>
        <v/>
      </c>
      <c r="FU101" s="4" t="str">
        <f>IF('Gene Table'!$C101="SMPC",S101,"")</f>
        <v/>
      </c>
      <c r="FV101" s="4" t="str">
        <f>IF('Gene Table'!$C101="SMPC",T101,"")</f>
        <v/>
      </c>
      <c r="FW101" s="4" t="str">
        <f>IF('Gene Table'!$C101="SMPC",U101,"")</f>
        <v/>
      </c>
      <c r="FX101" s="4" t="str">
        <f>IF('Gene Table'!$C101="SMPC",V101,"")</f>
        <v/>
      </c>
      <c r="FY101" s="4" t="str">
        <f>IF('Gene Table'!$C101="SMPC",W101,"")</f>
        <v/>
      </c>
      <c r="FZ101" s="4" t="str">
        <f>IF('Gene Table'!$C101="SMPC",X101,"")</f>
        <v/>
      </c>
      <c r="GA101" s="4" t="str">
        <f>IF('Gene Table'!$C101="SMPC",Y101,"")</f>
        <v/>
      </c>
      <c r="GB101" s="4" t="str">
        <f>IF('Gene Table'!$C101="SMPC",Z101,"")</f>
        <v/>
      </c>
      <c r="GC101" s="4" t="str">
        <f>IF('Gene Table'!$C101="SMPC",AA101,"")</f>
        <v/>
      </c>
      <c r="GD101" s="4" t="str">
        <f>IF('Gene Table'!$C101="SMPC",AB101,"")</f>
        <v/>
      </c>
      <c r="GE101" s="4" t="str">
        <f>IF('Gene Table'!$C101="SMPC",AC101,"")</f>
        <v/>
      </c>
    </row>
    <row r="102" spans="1:187" ht="15" customHeight="1" x14ac:dyDescent="0.25">
      <c r="A102" s="4" t="str">
        <f>'Gene Table'!C102&amp;":"&amp;'Gene Table'!D102</f>
        <v>CEBPA:c.912_913insTTG</v>
      </c>
      <c r="B102" s="4">
        <f>IF('Gene Table'!$G$5="NO",IF(ISNUMBER(MATCH('Gene Table'!E102,'Array Content'!$M$2:$M$941,0)),VLOOKUP('Gene Table'!E102,'Array Content'!$M$2:$O$941,2,FALSE),35),IF('Gene Table'!$G$5="YES",IF(ISNUMBER(MATCH('Gene Table'!E102,'Array Content'!$M$2:$M$941,0)),VLOOKUP('Gene Table'!E102,'Array Content'!$M$2:$O$941,3,FALSE),35),"OOPS"))</f>
        <v>37</v>
      </c>
      <c r="C102" s="4" t="s">
        <v>172</v>
      </c>
      <c r="D102" s="29">
        <f>IF('Control Sample Data'!D101="","",IF(SUM('Control Sample Data'!D$2:D$97)&gt;10,IF(AND(ISNUMBER('Control Sample Data'!D101),'Control Sample Data'!D101&lt;$B102, 'Control Sample Data'!D101&gt;0),'Control Sample Data'!D101,$B102),""))</f>
        <v>35</v>
      </c>
      <c r="E102" s="29">
        <f>IF('Control Sample Data'!E101="","",IF(SUM('Control Sample Data'!E$2:E$97)&gt;10,IF(AND(ISNUMBER('Control Sample Data'!E101),'Control Sample Data'!E101&lt;$B102, 'Control Sample Data'!E101&gt;0),'Control Sample Data'!E101,$B102),""))</f>
        <v>35</v>
      </c>
      <c r="F102" s="29" t="str">
        <f>IF('Control Sample Data'!F101="","",IF(SUM('Control Sample Data'!F$2:F$97)&gt;10,IF(AND(ISNUMBER('Control Sample Data'!F101),'Control Sample Data'!F101&lt;$B102, 'Control Sample Data'!F101&gt;0),'Control Sample Data'!F101,$B102),""))</f>
        <v/>
      </c>
      <c r="G102" s="29" t="str">
        <f>IF('Control Sample Data'!G101="","",IF(SUM('Control Sample Data'!G$2:G$97)&gt;10,IF(AND(ISNUMBER('Control Sample Data'!G101),'Control Sample Data'!G101&lt;$B102, 'Control Sample Data'!G101&gt;0),'Control Sample Data'!G101,$B102),""))</f>
        <v/>
      </c>
      <c r="H102" s="29" t="str">
        <f>IF('Control Sample Data'!H101="","",IF(SUM('Control Sample Data'!H$2:H$97)&gt;10,IF(AND(ISNUMBER('Control Sample Data'!H101),'Control Sample Data'!H101&lt;$B102, 'Control Sample Data'!H101&gt;0),'Control Sample Data'!H101,$B102),""))</f>
        <v/>
      </c>
      <c r="I102" s="29" t="str">
        <f>IF('Control Sample Data'!I101="","",IF(SUM('Control Sample Data'!I$2:I$97)&gt;10,IF(AND(ISNUMBER('Control Sample Data'!I101),'Control Sample Data'!I101&lt;$B102, 'Control Sample Data'!I101&gt;0),'Control Sample Data'!I101,$B102),""))</f>
        <v/>
      </c>
      <c r="J102" s="29" t="str">
        <f>IF('Control Sample Data'!J101="","",IF(SUM('Control Sample Data'!J$2:J$97)&gt;10,IF(AND(ISNUMBER('Control Sample Data'!J101),'Control Sample Data'!J101&lt;$B102, 'Control Sample Data'!J101&gt;0),'Control Sample Data'!J101,$B102),""))</f>
        <v/>
      </c>
      <c r="K102" s="29" t="str">
        <f>IF('Control Sample Data'!K101="","",IF(SUM('Control Sample Data'!K$2:K$97)&gt;10,IF(AND(ISNUMBER('Control Sample Data'!K101),'Control Sample Data'!K101&lt;$B102, 'Control Sample Data'!K101&gt;0),'Control Sample Data'!K101,$B102),""))</f>
        <v/>
      </c>
      <c r="L102" s="29" t="str">
        <f>IF('Control Sample Data'!L101="","",IF(SUM('Control Sample Data'!L$2:L$97)&gt;10,IF(AND(ISNUMBER('Control Sample Data'!L101),'Control Sample Data'!L101&lt;$B102, 'Control Sample Data'!L101&gt;0),'Control Sample Data'!L101,$B102),""))</f>
        <v/>
      </c>
      <c r="M102" s="29" t="str">
        <f>IF('Control Sample Data'!M101="","",IF(SUM('Control Sample Data'!M$2:M$97)&gt;10,IF(AND(ISNUMBER('Control Sample Data'!M101),'Control Sample Data'!M101&lt;$B102, 'Control Sample Data'!M101&gt;0),'Control Sample Data'!M101,$B102),""))</f>
        <v/>
      </c>
      <c r="N102" s="29" t="str">
        <f>IF('Control Sample Data'!N101="","",IF(SUM('Control Sample Data'!N$2:N$97)&gt;10,IF(AND(ISNUMBER('Control Sample Data'!N101),'Control Sample Data'!N101&lt;$B102, 'Control Sample Data'!N101&gt;0),'Control Sample Data'!N101,$B102),""))</f>
        <v/>
      </c>
      <c r="O102" s="29" t="str">
        <f>IF('Control Sample Data'!O101="","",IF(SUM('Control Sample Data'!O$2:O$97)&gt;10,IF(AND(ISNUMBER('Control Sample Data'!O101),'Control Sample Data'!O101&lt;$B102, 'Control Sample Data'!O101&gt;0),'Control Sample Data'!O101,$B102),""))</f>
        <v/>
      </c>
      <c r="Q102" s="4" t="s">
        <v>172</v>
      </c>
      <c r="R102" s="29">
        <f>IF('Test Sample Data'!D101="","",IF(SUM('Test Sample Data'!D$2:D$97)&gt;10,IF(AND(ISNUMBER('Test Sample Data'!D101),'Test Sample Data'!D101&lt;$B102, 'Test Sample Data'!D101&gt;0),'Test Sample Data'!D101,$B102),""))</f>
        <v>35</v>
      </c>
      <c r="S102" s="29">
        <f>IF('Test Sample Data'!E101="","",IF(SUM('Test Sample Data'!E$2:E$97)&gt;10,IF(AND(ISNUMBER('Test Sample Data'!E101),'Test Sample Data'!E101&lt;$B102, 'Test Sample Data'!E101&gt;0),'Test Sample Data'!E101,$B102),""))</f>
        <v>35</v>
      </c>
      <c r="T102" s="29" t="str">
        <f>IF('Test Sample Data'!F101="","",IF(SUM('Test Sample Data'!F$2:F$97)&gt;10,IF(AND(ISNUMBER('Test Sample Data'!F101),'Test Sample Data'!F101&lt;$B102, 'Test Sample Data'!F101&gt;0),'Test Sample Data'!F101,$B102),""))</f>
        <v/>
      </c>
      <c r="U102" s="29" t="str">
        <f>IF('Test Sample Data'!G101="","",IF(SUM('Test Sample Data'!G$2:G$97)&gt;10,IF(AND(ISNUMBER('Test Sample Data'!G101),'Test Sample Data'!G101&lt;$B102, 'Test Sample Data'!G101&gt;0),'Test Sample Data'!G101,$B102),""))</f>
        <v/>
      </c>
      <c r="V102" s="29" t="str">
        <f>IF('Test Sample Data'!H101="","",IF(SUM('Test Sample Data'!H$2:H$97)&gt;10,IF(AND(ISNUMBER('Test Sample Data'!H101),'Test Sample Data'!H101&lt;$B102, 'Test Sample Data'!H101&gt;0),'Test Sample Data'!H101,$B102),""))</f>
        <v/>
      </c>
      <c r="W102" s="29" t="str">
        <f>IF('Test Sample Data'!I101="","",IF(SUM('Test Sample Data'!I$2:I$97)&gt;10,IF(AND(ISNUMBER('Test Sample Data'!I101),'Test Sample Data'!I101&lt;$B102, 'Test Sample Data'!I101&gt;0),'Test Sample Data'!I101,$B102),""))</f>
        <v/>
      </c>
      <c r="X102" s="29" t="str">
        <f>IF('Test Sample Data'!J101="","",IF(SUM('Test Sample Data'!J$2:J$97)&gt;10,IF(AND(ISNUMBER('Test Sample Data'!J101),'Test Sample Data'!J101&lt;$B102, 'Test Sample Data'!J101&gt;0),'Test Sample Data'!J101,$B102),""))</f>
        <v/>
      </c>
      <c r="Y102" s="29" t="str">
        <f>IF('Test Sample Data'!K101="","",IF(SUM('Test Sample Data'!K$2:K$97)&gt;10,IF(AND(ISNUMBER('Test Sample Data'!K101),'Test Sample Data'!K101&lt;$B102, 'Test Sample Data'!K101&gt;0),'Test Sample Data'!K101,$B102),""))</f>
        <v/>
      </c>
      <c r="Z102" s="29" t="str">
        <f>IF('Test Sample Data'!L101="","",IF(SUM('Test Sample Data'!L$2:L$97)&gt;10,IF(AND(ISNUMBER('Test Sample Data'!L101),'Test Sample Data'!L101&lt;$B102, 'Test Sample Data'!L101&gt;0),'Test Sample Data'!L101,$B102),""))</f>
        <v/>
      </c>
      <c r="AA102" s="29" t="str">
        <f>IF('Test Sample Data'!M101="","",IF(SUM('Test Sample Data'!M$2:M$97)&gt;10,IF(AND(ISNUMBER('Test Sample Data'!M101),'Test Sample Data'!M101&lt;$B102, 'Test Sample Data'!M101&gt;0),'Test Sample Data'!M101,$B102),""))</f>
        <v/>
      </c>
      <c r="AB102" s="29" t="str">
        <f>IF('Test Sample Data'!N101="","",IF(SUM('Test Sample Data'!N$2:N$97)&gt;10,IF(AND(ISNUMBER('Test Sample Data'!N101),'Test Sample Data'!N101&lt;$B102, 'Test Sample Data'!N101&gt;0),'Test Sample Data'!N101,$B102),""))</f>
        <v/>
      </c>
      <c r="AC102" s="29" t="str">
        <f>IF('Test Sample Data'!O101="","",IF(SUM('Test Sample Data'!O$2:O$97)&gt;10,IF(AND(ISNUMBER('Test Sample Data'!O101),'Test Sample Data'!O101&lt;$B102, 'Test Sample Data'!O101&gt;0),'Test Sample Data'!O101,$B102),""))</f>
        <v/>
      </c>
      <c r="AE102" s="4" t="s">
        <v>172</v>
      </c>
      <c r="AF102" s="4">
        <f t="shared" si="67"/>
        <v>9</v>
      </c>
      <c r="AG102" s="4">
        <f t="shared" si="68"/>
        <v>9</v>
      </c>
      <c r="AH102" s="4" t="str">
        <f t="shared" si="69"/>
        <v/>
      </c>
      <c r="AI102" s="4" t="str">
        <f t="shared" si="70"/>
        <v/>
      </c>
      <c r="AJ102" s="4" t="str">
        <f t="shared" si="71"/>
        <v/>
      </c>
      <c r="AK102" s="4" t="str">
        <f t="shared" si="72"/>
        <v/>
      </c>
      <c r="AL102" s="4" t="str">
        <f t="shared" si="73"/>
        <v/>
      </c>
      <c r="AM102" s="4" t="str">
        <f t="shared" si="74"/>
        <v/>
      </c>
      <c r="AN102" s="4" t="str">
        <f t="shared" si="75"/>
        <v/>
      </c>
      <c r="AO102" s="4" t="str">
        <f t="shared" si="76"/>
        <v/>
      </c>
      <c r="AP102" s="4" t="str">
        <f t="shared" si="77"/>
        <v/>
      </c>
      <c r="AQ102" s="4" t="str">
        <f t="shared" si="78"/>
        <v/>
      </c>
      <c r="AR102" s="4">
        <f t="shared" si="79"/>
        <v>0</v>
      </c>
      <c r="AS102" s="4">
        <f t="shared" si="182"/>
        <v>9</v>
      </c>
      <c r="AU102" s="4" t="s">
        <v>172</v>
      </c>
      <c r="AV102" s="4">
        <f t="shared" si="81"/>
        <v>8.2800000000000011</v>
      </c>
      <c r="AW102" s="4">
        <f t="shared" si="82"/>
        <v>9</v>
      </c>
      <c r="AX102" s="4" t="str">
        <f t="shared" si="83"/>
        <v/>
      </c>
      <c r="AY102" s="4" t="str">
        <f t="shared" si="84"/>
        <v/>
      </c>
      <c r="AZ102" s="4" t="str">
        <f t="shared" si="85"/>
        <v/>
      </c>
      <c r="BA102" s="4" t="str">
        <f t="shared" si="86"/>
        <v/>
      </c>
      <c r="BB102" s="4" t="str">
        <f t="shared" si="87"/>
        <v/>
      </c>
      <c r="BC102" s="4" t="str">
        <f t="shared" si="88"/>
        <v/>
      </c>
      <c r="BD102" s="4" t="str">
        <f t="shared" si="89"/>
        <v/>
      </c>
      <c r="BE102" s="4" t="str">
        <f t="shared" si="90"/>
        <v/>
      </c>
      <c r="BF102" s="4" t="str">
        <f t="shared" si="91"/>
        <v/>
      </c>
      <c r="BG102" s="4" t="str">
        <f t="shared" si="92"/>
        <v/>
      </c>
      <c r="BI102" s="4" t="s">
        <v>172</v>
      </c>
      <c r="BJ102" s="4">
        <f t="shared" si="169"/>
        <v>8.2800000000000011</v>
      </c>
      <c r="BK102" s="4">
        <f t="shared" si="170"/>
        <v>9</v>
      </c>
      <c r="BL102" s="4" t="str">
        <f t="shared" si="171"/>
        <v/>
      </c>
      <c r="BM102" s="4" t="str">
        <f t="shared" si="172"/>
        <v/>
      </c>
      <c r="BN102" s="4" t="str">
        <f t="shared" si="173"/>
        <v/>
      </c>
      <c r="BO102" s="4" t="str">
        <f t="shared" si="174"/>
        <v/>
      </c>
      <c r="BP102" s="4" t="str">
        <f t="shared" si="175"/>
        <v/>
      </c>
      <c r="BQ102" s="4" t="str">
        <f t="shared" si="176"/>
        <v/>
      </c>
      <c r="BR102" s="4" t="str">
        <f t="shared" si="177"/>
        <v/>
      </c>
      <c r="BS102" s="4" t="str">
        <f t="shared" si="178"/>
        <v/>
      </c>
      <c r="BT102" s="4" t="str">
        <f t="shared" si="179"/>
        <v/>
      </c>
      <c r="BU102" s="4" t="str">
        <f t="shared" si="180"/>
        <v/>
      </c>
      <c r="BV102" s="4">
        <f t="shared" si="105"/>
        <v>1.53</v>
      </c>
      <c r="BW102" s="4">
        <f t="shared" si="181"/>
        <v>8.64</v>
      </c>
      <c r="BY102" s="4" t="s">
        <v>172</v>
      </c>
      <c r="BZ102" s="4">
        <f t="shared" si="145"/>
        <v>-0.35999999999999943</v>
      </c>
      <c r="CA102" s="4">
        <f t="shared" si="146"/>
        <v>0.35999999999999943</v>
      </c>
      <c r="CB102" s="4" t="str">
        <f t="shared" si="147"/>
        <v/>
      </c>
      <c r="CC102" s="4" t="str">
        <f t="shared" si="148"/>
        <v/>
      </c>
      <c r="CD102" s="4" t="str">
        <f t="shared" si="149"/>
        <v/>
      </c>
      <c r="CE102" s="4" t="str">
        <f t="shared" si="150"/>
        <v/>
      </c>
      <c r="CF102" s="4" t="str">
        <f t="shared" si="151"/>
        <v/>
      </c>
      <c r="CG102" s="4" t="str">
        <f t="shared" si="152"/>
        <v/>
      </c>
      <c r="CH102" s="4" t="str">
        <f t="shared" si="153"/>
        <v/>
      </c>
      <c r="CI102" s="4" t="str">
        <f t="shared" si="154"/>
        <v/>
      </c>
      <c r="CJ102" s="4" t="str">
        <f t="shared" si="155"/>
        <v/>
      </c>
      <c r="CK102" s="4" t="str">
        <f t="shared" si="156"/>
        <v/>
      </c>
      <c r="CM102" s="4" t="s">
        <v>172</v>
      </c>
      <c r="CN102" s="4" t="str">
        <f>IF(ISNUMBER(BZ102), IF($BV102&gt;VLOOKUP('Gene Table'!$G$2,'Array Content'!$A$2:$B$3,2,FALSE),IF(BZ102&lt;-$BV102,"mutant","WT"),IF(BZ102&lt;-VLOOKUP('Gene Table'!$G$2,'Array Content'!$A$2:$B$3,2,FALSE),"Mutant","WT")),"")</f>
        <v>WT</v>
      </c>
      <c r="CO102" s="4" t="str">
        <f>IF(ISNUMBER(CA102), IF($BV102&gt;VLOOKUP('Gene Table'!$G$2,'Array Content'!$A$2:$B$3,2,FALSE),IF(CA102&lt;-$BV102,"mutant","WT"),IF(CA102&lt;-VLOOKUP('Gene Table'!$G$2,'Array Content'!$A$2:$B$3,2,FALSE),"Mutant","WT")),"")</f>
        <v>WT</v>
      </c>
      <c r="CP102" s="4" t="str">
        <f>IF(ISNUMBER(CB102), IF($BV102&gt;VLOOKUP('Gene Table'!$G$2,'Array Content'!$A$2:$B$3,2,FALSE),IF(CB102&lt;-$BV102,"mutant","WT"),IF(CB102&lt;-VLOOKUP('Gene Table'!$G$2,'Array Content'!$A$2:$B$3,2,FALSE),"Mutant","WT")),"")</f>
        <v/>
      </c>
      <c r="CQ102" s="4" t="str">
        <f>IF(ISNUMBER(CC102), IF($BV102&gt;VLOOKUP('Gene Table'!$G$2,'Array Content'!$A$2:$B$3,2,FALSE),IF(CC102&lt;-$BV102,"mutant","WT"),IF(CC102&lt;-VLOOKUP('Gene Table'!$G$2,'Array Content'!$A$2:$B$3,2,FALSE),"Mutant","WT")),"")</f>
        <v/>
      </c>
      <c r="CR102" s="4" t="str">
        <f>IF(ISNUMBER(CD102), IF($BV102&gt;VLOOKUP('Gene Table'!$G$2,'Array Content'!$A$2:$B$3,2,FALSE),IF(CD102&lt;-$BV102,"mutant","WT"),IF(CD102&lt;-VLOOKUP('Gene Table'!$G$2,'Array Content'!$A$2:$B$3,2,FALSE),"Mutant","WT")),"")</f>
        <v/>
      </c>
      <c r="CS102" s="4" t="str">
        <f>IF(ISNUMBER(CE102), IF($BV102&gt;VLOOKUP('Gene Table'!$G$2,'Array Content'!$A$2:$B$3,2,FALSE),IF(CE102&lt;-$BV102,"mutant","WT"),IF(CE102&lt;-VLOOKUP('Gene Table'!$G$2,'Array Content'!$A$2:$B$3,2,FALSE),"Mutant","WT")),"")</f>
        <v/>
      </c>
      <c r="CT102" s="4" t="str">
        <f>IF(ISNUMBER(CF102), IF($BV102&gt;VLOOKUP('Gene Table'!$G$2,'Array Content'!$A$2:$B$3,2,FALSE),IF(CF102&lt;-$BV102,"mutant","WT"),IF(CF102&lt;-VLOOKUP('Gene Table'!$G$2,'Array Content'!$A$2:$B$3,2,FALSE),"Mutant","WT")),"")</f>
        <v/>
      </c>
      <c r="CU102" s="4" t="str">
        <f>IF(ISNUMBER(CG102), IF($BV102&gt;VLOOKUP('Gene Table'!$G$2,'Array Content'!$A$2:$B$3,2,FALSE),IF(CG102&lt;-$BV102,"mutant","WT"),IF(CG102&lt;-VLOOKUP('Gene Table'!$G$2,'Array Content'!$A$2:$B$3,2,FALSE),"Mutant","WT")),"")</f>
        <v/>
      </c>
      <c r="CV102" s="4" t="str">
        <f>IF(ISNUMBER(CH102), IF($BV102&gt;VLOOKUP('Gene Table'!$G$2,'Array Content'!$A$2:$B$3,2,FALSE),IF(CH102&lt;-$BV102,"mutant","WT"),IF(CH102&lt;-VLOOKUP('Gene Table'!$G$2,'Array Content'!$A$2:$B$3,2,FALSE),"Mutant","WT")),"")</f>
        <v/>
      </c>
      <c r="CW102" s="4" t="str">
        <f>IF(ISNUMBER(CI102), IF($BV102&gt;VLOOKUP('Gene Table'!$G$2,'Array Content'!$A$2:$B$3,2,FALSE),IF(CI102&lt;-$BV102,"mutant","WT"),IF(CI102&lt;-VLOOKUP('Gene Table'!$G$2,'Array Content'!$A$2:$B$3,2,FALSE),"Mutant","WT")),"")</f>
        <v/>
      </c>
      <c r="CX102" s="4" t="str">
        <f>IF(ISNUMBER(CJ102), IF($BV102&gt;VLOOKUP('Gene Table'!$G$2,'Array Content'!$A$2:$B$3,2,FALSE),IF(CJ102&lt;-$BV102,"mutant","WT"),IF(CJ102&lt;-VLOOKUP('Gene Table'!$G$2,'Array Content'!$A$2:$B$3,2,FALSE),"Mutant","WT")),"")</f>
        <v/>
      </c>
      <c r="CY102" s="4" t="str">
        <f>IF(ISNUMBER(CK102), IF($BV102&gt;VLOOKUP('Gene Table'!$G$2,'Array Content'!$A$2:$B$3,2,FALSE),IF(CK102&lt;-$BV102,"mutant","WT"),IF(CK102&lt;-VLOOKUP('Gene Table'!$G$2,'Array Content'!$A$2:$B$3,2,FALSE),"Mutant","WT")),"")</f>
        <v/>
      </c>
      <c r="DA102" s="4" t="s">
        <v>172</v>
      </c>
      <c r="DB102" s="4">
        <f t="shared" si="157"/>
        <v>-0.71999999999999886</v>
      </c>
      <c r="DC102" s="4">
        <f t="shared" si="158"/>
        <v>0</v>
      </c>
      <c r="DD102" s="4" t="str">
        <f t="shared" si="159"/>
        <v/>
      </c>
      <c r="DE102" s="4" t="str">
        <f t="shared" si="160"/>
        <v/>
      </c>
      <c r="DF102" s="4" t="str">
        <f t="shared" si="161"/>
        <v/>
      </c>
      <c r="DG102" s="4" t="str">
        <f t="shared" si="162"/>
        <v/>
      </c>
      <c r="DH102" s="4" t="str">
        <f t="shared" si="163"/>
        <v/>
      </c>
      <c r="DI102" s="4" t="str">
        <f t="shared" si="164"/>
        <v/>
      </c>
      <c r="DJ102" s="4" t="str">
        <f t="shared" si="165"/>
        <v/>
      </c>
      <c r="DK102" s="4" t="str">
        <f t="shared" si="166"/>
        <v/>
      </c>
      <c r="DL102" s="4" t="str">
        <f t="shared" si="167"/>
        <v/>
      </c>
      <c r="DM102" s="4" t="str">
        <f t="shared" si="168"/>
        <v/>
      </c>
      <c r="DO102" s="4" t="s">
        <v>172</v>
      </c>
      <c r="DP102" s="4" t="str">
        <f>IF(ISNUMBER(DB102), IF($AR102&gt;VLOOKUP('Gene Table'!$G$2,'Array Content'!$A$2:$B$3,2,FALSE),IF(DB102&lt;-$AR102,"mutant","WT"),IF(DB102&lt;-VLOOKUP('Gene Table'!$G$2,'Array Content'!$A$2:$B$3,2,FALSE),"Mutant","WT")),"")</f>
        <v>WT</v>
      </c>
      <c r="DQ102" s="4" t="str">
        <f>IF(ISNUMBER(DC102), IF($AR102&gt;VLOOKUP('Gene Table'!$G$2,'Array Content'!$A$2:$B$3,2,FALSE),IF(DC102&lt;-$AR102,"mutant","WT"),IF(DC102&lt;-VLOOKUP('Gene Table'!$G$2,'Array Content'!$A$2:$B$3,2,FALSE),"Mutant","WT")),"")</f>
        <v>WT</v>
      </c>
      <c r="DR102" s="4" t="str">
        <f>IF(ISNUMBER(DD102), IF($AR102&gt;VLOOKUP('Gene Table'!$G$2,'Array Content'!$A$2:$B$3,2,FALSE),IF(DD102&lt;-$AR102,"mutant","WT"),IF(DD102&lt;-VLOOKUP('Gene Table'!$G$2,'Array Content'!$A$2:$B$3,2,FALSE),"Mutant","WT")),"")</f>
        <v/>
      </c>
      <c r="DS102" s="4" t="str">
        <f>IF(ISNUMBER(DE102), IF($AR102&gt;VLOOKUP('Gene Table'!$G$2,'Array Content'!$A$2:$B$3,2,FALSE),IF(DE102&lt;-$AR102,"mutant","WT"),IF(DE102&lt;-VLOOKUP('Gene Table'!$G$2,'Array Content'!$A$2:$B$3,2,FALSE),"Mutant","WT")),"")</f>
        <v/>
      </c>
      <c r="DT102" s="4" t="str">
        <f>IF(ISNUMBER(DF102), IF($AR102&gt;VLOOKUP('Gene Table'!$G$2,'Array Content'!$A$2:$B$3,2,FALSE),IF(DF102&lt;-$AR102,"mutant","WT"),IF(DF102&lt;-VLOOKUP('Gene Table'!$G$2,'Array Content'!$A$2:$B$3,2,FALSE),"Mutant","WT")),"")</f>
        <v/>
      </c>
      <c r="DU102" s="4" t="str">
        <f>IF(ISNUMBER(DG102), IF($AR102&gt;VLOOKUP('Gene Table'!$G$2,'Array Content'!$A$2:$B$3,2,FALSE),IF(DG102&lt;-$AR102,"mutant","WT"),IF(DG102&lt;-VLOOKUP('Gene Table'!$G$2,'Array Content'!$A$2:$B$3,2,FALSE),"Mutant","WT")),"")</f>
        <v/>
      </c>
      <c r="DV102" s="4" t="str">
        <f>IF(ISNUMBER(DH102), IF($AR102&gt;VLOOKUP('Gene Table'!$G$2,'Array Content'!$A$2:$B$3,2,FALSE),IF(DH102&lt;-$AR102,"mutant","WT"),IF(DH102&lt;-VLOOKUP('Gene Table'!$G$2,'Array Content'!$A$2:$B$3,2,FALSE),"Mutant","WT")),"")</f>
        <v/>
      </c>
      <c r="DW102" s="4" t="str">
        <f>IF(ISNUMBER(DI102), IF($AR102&gt;VLOOKUP('Gene Table'!$G$2,'Array Content'!$A$2:$B$3,2,FALSE),IF(DI102&lt;-$AR102,"mutant","WT"),IF(DI102&lt;-VLOOKUP('Gene Table'!$G$2,'Array Content'!$A$2:$B$3,2,FALSE),"Mutant","WT")),"")</f>
        <v/>
      </c>
      <c r="DX102" s="4" t="str">
        <f>IF(ISNUMBER(DJ102), IF($AR102&gt;VLOOKUP('Gene Table'!$G$2,'Array Content'!$A$2:$B$3,2,FALSE),IF(DJ102&lt;-$AR102,"mutant","WT"),IF(DJ102&lt;-VLOOKUP('Gene Table'!$G$2,'Array Content'!$A$2:$B$3,2,FALSE),"Mutant","WT")),"")</f>
        <v/>
      </c>
      <c r="DY102" s="4" t="str">
        <f>IF(ISNUMBER(DK102), IF($AR102&gt;VLOOKUP('Gene Table'!$G$2,'Array Content'!$A$2:$B$3,2,FALSE),IF(DK102&lt;-$AR102,"mutant","WT"),IF(DK102&lt;-VLOOKUP('Gene Table'!$G$2,'Array Content'!$A$2:$B$3,2,FALSE),"Mutant","WT")),"")</f>
        <v/>
      </c>
      <c r="DZ102" s="4" t="str">
        <f>IF(ISNUMBER(DL102), IF($AR102&gt;VLOOKUP('Gene Table'!$G$2,'Array Content'!$A$2:$B$3,2,FALSE),IF(DL102&lt;-$AR102,"mutant","WT"),IF(DL102&lt;-VLOOKUP('Gene Table'!$G$2,'Array Content'!$A$2:$B$3,2,FALSE),"Mutant","WT")),"")</f>
        <v/>
      </c>
      <c r="EA102" s="4" t="str">
        <f>IF(ISNUMBER(DM102), IF($AR102&gt;VLOOKUP('Gene Table'!$G$2,'Array Content'!$A$2:$B$3,2,FALSE),IF(DM102&lt;-$AR102,"mutant","WT"),IF(DM102&lt;-VLOOKUP('Gene Table'!$G$2,'Array Content'!$A$2:$B$3,2,FALSE),"Mutant","WT")),"")</f>
        <v/>
      </c>
      <c r="EC102" s="4" t="s">
        <v>172</v>
      </c>
      <c r="ED102" s="4" t="str">
        <f>IF('Gene Table'!$D102="copy number",D102,"")</f>
        <v/>
      </c>
      <c r="EE102" s="4" t="str">
        <f>IF('Gene Table'!$D102="copy number",E102,"")</f>
        <v/>
      </c>
      <c r="EF102" s="4" t="str">
        <f>IF('Gene Table'!$D102="copy number",F102,"")</f>
        <v/>
      </c>
      <c r="EG102" s="4" t="str">
        <f>IF('Gene Table'!$D102="copy number",G102,"")</f>
        <v/>
      </c>
      <c r="EH102" s="4" t="str">
        <f>IF('Gene Table'!$D102="copy number",H102,"")</f>
        <v/>
      </c>
      <c r="EI102" s="4" t="str">
        <f>IF('Gene Table'!$D102="copy number",I102,"")</f>
        <v/>
      </c>
      <c r="EJ102" s="4" t="str">
        <f>IF('Gene Table'!$D102="copy number",J102,"")</f>
        <v/>
      </c>
      <c r="EK102" s="4" t="str">
        <f>IF('Gene Table'!$D102="copy number",K102,"")</f>
        <v/>
      </c>
      <c r="EL102" s="4" t="str">
        <f>IF('Gene Table'!$D102="copy number",L102,"")</f>
        <v/>
      </c>
      <c r="EM102" s="4" t="str">
        <f>IF('Gene Table'!$D102="copy number",M102,"")</f>
        <v/>
      </c>
      <c r="EN102" s="4" t="str">
        <f>IF('Gene Table'!$D102="copy number",N102,"")</f>
        <v/>
      </c>
      <c r="EO102" s="4" t="str">
        <f>IF('Gene Table'!$D102="copy number",O102,"")</f>
        <v/>
      </c>
      <c r="EQ102" s="4" t="s">
        <v>172</v>
      </c>
      <c r="ER102" s="4" t="str">
        <f>IF('Gene Table'!$D102="copy number",R102,"")</f>
        <v/>
      </c>
      <c r="ES102" s="4" t="str">
        <f>IF('Gene Table'!$D102="copy number",S102,"")</f>
        <v/>
      </c>
      <c r="ET102" s="4" t="str">
        <f>IF('Gene Table'!$D102="copy number",T102,"")</f>
        <v/>
      </c>
      <c r="EU102" s="4" t="str">
        <f>IF('Gene Table'!$D102="copy number",U102,"")</f>
        <v/>
      </c>
      <c r="EV102" s="4" t="str">
        <f>IF('Gene Table'!$D102="copy number",V102,"")</f>
        <v/>
      </c>
      <c r="EW102" s="4" t="str">
        <f>IF('Gene Table'!$D102="copy number",W102,"")</f>
        <v/>
      </c>
      <c r="EX102" s="4" t="str">
        <f>IF('Gene Table'!$D102="copy number",X102,"")</f>
        <v/>
      </c>
      <c r="EY102" s="4" t="str">
        <f>IF('Gene Table'!$D102="copy number",Y102,"")</f>
        <v/>
      </c>
      <c r="EZ102" s="4" t="str">
        <f>IF('Gene Table'!$D102="copy number",Z102,"")</f>
        <v/>
      </c>
      <c r="FA102" s="4" t="str">
        <f>IF('Gene Table'!$D102="copy number",AA102,"")</f>
        <v/>
      </c>
      <c r="FB102" s="4" t="str">
        <f>IF('Gene Table'!$D102="copy number",AB102,"")</f>
        <v/>
      </c>
      <c r="FC102" s="4" t="str">
        <f>IF('Gene Table'!$D102="copy number",AC102,"")</f>
        <v/>
      </c>
      <c r="FE102" s="4" t="s">
        <v>172</v>
      </c>
      <c r="FF102" s="4" t="str">
        <f>IF('Gene Table'!$C102="SMPC",D102,"")</f>
        <v/>
      </c>
      <c r="FG102" s="4" t="str">
        <f>IF('Gene Table'!$C102="SMPC",E102,"")</f>
        <v/>
      </c>
      <c r="FH102" s="4" t="str">
        <f>IF('Gene Table'!$C102="SMPC",F102,"")</f>
        <v/>
      </c>
      <c r="FI102" s="4" t="str">
        <f>IF('Gene Table'!$C102="SMPC",G102,"")</f>
        <v/>
      </c>
      <c r="FJ102" s="4" t="str">
        <f>IF('Gene Table'!$C102="SMPC",H102,"")</f>
        <v/>
      </c>
      <c r="FK102" s="4" t="str">
        <f>IF('Gene Table'!$C102="SMPC",I102,"")</f>
        <v/>
      </c>
      <c r="FL102" s="4" t="str">
        <f>IF('Gene Table'!$C102="SMPC",J102,"")</f>
        <v/>
      </c>
      <c r="FM102" s="4" t="str">
        <f>IF('Gene Table'!$C102="SMPC",K102,"")</f>
        <v/>
      </c>
      <c r="FN102" s="4" t="str">
        <f>IF('Gene Table'!$C102="SMPC",L102,"")</f>
        <v/>
      </c>
      <c r="FO102" s="4" t="str">
        <f>IF('Gene Table'!$C102="SMPC",M102,"")</f>
        <v/>
      </c>
      <c r="FP102" s="4" t="str">
        <f>IF('Gene Table'!$C102="SMPC",N102,"")</f>
        <v/>
      </c>
      <c r="FQ102" s="4" t="str">
        <f>IF('Gene Table'!$C102="SMPC",O102,"")</f>
        <v/>
      </c>
      <c r="FS102" s="4" t="s">
        <v>172</v>
      </c>
      <c r="FT102" s="4" t="str">
        <f>IF('Gene Table'!$C102="SMPC",R102,"")</f>
        <v/>
      </c>
      <c r="FU102" s="4" t="str">
        <f>IF('Gene Table'!$C102="SMPC",S102,"")</f>
        <v/>
      </c>
      <c r="FV102" s="4" t="str">
        <f>IF('Gene Table'!$C102="SMPC",T102,"")</f>
        <v/>
      </c>
      <c r="FW102" s="4" t="str">
        <f>IF('Gene Table'!$C102="SMPC",U102,"")</f>
        <v/>
      </c>
      <c r="FX102" s="4" t="str">
        <f>IF('Gene Table'!$C102="SMPC",V102,"")</f>
        <v/>
      </c>
      <c r="FY102" s="4" t="str">
        <f>IF('Gene Table'!$C102="SMPC",W102,"")</f>
        <v/>
      </c>
      <c r="FZ102" s="4" t="str">
        <f>IF('Gene Table'!$C102="SMPC",X102,"")</f>
        <v/>
      </c>
      <c r="GA102" s="4" t="str">
        <f>IF('Gene Table'!$C102="SMPC",Y102,"")</f>
        <v/>
      </c>
      <c r="GB102" s="4" t="str">
        <f>IF('Gene Table'!$C102="SMPC",Z102,"")</f>
        <v/>
      </c>
      <c r="GC102" s="4" t="str">
        <f>IF('Gene Table'!$C102="SMPC",AA102,"")</f>
        <v/>
      </c>
      <c r="GD102" s="4" t="str">
        <f>IF('Gene Table'!$C102="SMPC",AB102,"")</f>
        <v/>
      </c>
      <c r="GE102" s="4" t="str">
        <f>IF('Gene Table'!$C102="SMPC",AC102,"")</f>
        <v/>
      </c>
    </row>
    <row r="103" spans="1:187" ht="15" customHeight="1" x14ac:dyDescent="0.25">
      <c r="A103" s="4" t="str">
        <f>'Gene Table'!C103&amp;":"&amp;'Gene Table'!D103</f>
        <v>CEBPA:c.927_928insGAG</v>
      </c>
      <c r="B103" s="4">
        <f>IF('Gene Table'!$G$5="NO",IF(ISNUMBER(MATCH('Gene Table'!E103,'Array Content'!$M$2:$M$941,0)),VLOOKUP('Gene Table'!E103,'Array Content'!$M$2:$O$941,2,FALSE),35),IF('Gene Table'!$G$5="YES",IF(ISNUMBER(MATCH('Gene Table'!E103,'Array Content'!$M$2:$M$941,0)),VLOOKUP('Gene Table'!E103,'Array Content'!$M$2:$O$941,3,FALSE),35),"OOPS"))</f>
        <v>37</v>
      </c>
      <c r="C103" s="4" t="s">
        <v>174</v>
      </c>
      <c r="D103" s="29">
        <f>IF('Control Sample Data'!D102="","",IF(SUM('Control Sample Data'!D$2:D$97)&gt;10,IF(AND(ISNUMBER('Control Sample Data'!D102),'Control Sample Data'!D102&lt;$B103, 'Control Sample Data'!D102&gt;0),'Control Sample Data'!D102,$B103),""))</f>
        <v>35</v>
      </c>
      <c r="E103" s="29">
        <f>IF('Control Sample Data'!E102="","",IF(SUM('Control Sample Data'!E$2:E$97)&gt;10,IF(AND(ISNUMBER('Control Sample Data'!E102),'Control Sample Data'!E102&lt;$B103, 'Control Sample Data'!E102&gt;0),'Control Sample Data'!E102,$B103),""))</f>
        <v>35</v>
      </c>
      <c r="F103" s="29" t="str">
        <f>IF('Control Sample Data'!F102="","",IF(SUM('Control Sample Data'!F$2:F$97)&gt;10,IF(AND(ISNUMBER('Control Sample Data'!F102),'Control Sample Data'!F102&lt;$B103, 'Control Sample Data'!F102&gt;0),'Control Sample Data'!F102,$B103),""))</f>
        <v/>
      </c>
      <c r="G103" s="29" t="str">
        <f>IF('Control Sample Data'!G102="","",IF(SUM('Control Sample Data'!G$2:G$97)&gt;10,IF(AND(ISNUMBER('Control Sample Data'!G102),'Control Sample Data'!G102&lt;$B103, 'Control Sample Data'!G102&gt;0),'Control Sample Data'!G102,$B103),""))</f>
        <v/>
      </c>
      <c r="H103" s="29" t="str">
        <f>IF('Control Sample Data'!H102="","",IF(SUM('Control Sample Data'!H$2:H$97)&gt;10,IF(AND(ISNUMBER('Control Sample Data'!H102),'Control Sample Data'!H102&lt;$B103, 'Control Sample Data'!H102&gt;0),'Control Sample Data'!H102,$B103),""))</f>
        <v/>
      </c>
      <c r="I103" s="29" t="str">
        <f>IF('Control Sample Data'!I102="","",IF(SUM('Control Sample Data'!I$2:I$97)&gt;10,IF(AND(ISNUMBER('Control Sample Data'!I102),'Control Sample Data'!I102&lt;$B103, 'Control Sample Data'!I102&gt;0),'Control Sample Data'!I102,$B103),""))</f>
        <v/>
      </c>
      <c r="J103" s="29" t="str">
        <f>IF('Control Sample Data'!J102="","",IF(SUM('Control Sample Data'!J$2:J$97)&gt;10,IF(AND(ISNUMBER('Control Sample Data'!J102),'Control Sample Data'!J102&lt;$B103, 'Control Sample Data'!J102&gt;0),'Control Sample Data'!J102,$B103),""))</f>
        <v/>
      </c>
      <c r="K103" s="29" t="str">
        <f>IF('Control Sample Data'!K102="","",IF(SUM('Control Sample Data'!K$2:K$97)&gt;10,IF(AND(ISNUMBER('Control Sample Data'!K102),'Control Sample Data'!K102&lt;$B103, 'Control Sample Data'!K102&gt;0),'Control Sample Data'!K102,$B103),""))</f>
        <v/>
      </c>
      <c r="L103" s="29" t="str">
        <f>IF('Control Sample Data'!L102="","",IF(SUM('Control Sample Data'!L$2:L$97)&gt;10,IF(AND(ISNUMBER('Control Sample Data'!L102),'Control Sample Data'!L102&lt;$B103, 'Control Sample Data'!L102&gt;0),'Control Sample Data'!L102,$B103),""))</f>
        <v/>
      </c>
      <c r="M103" s="29" t="str">
        <f>IF('Control Sample Data'!M102="","",IF(SUM('Control Sample Data'!M$2:M$97)&gt;10,IF(AND(ISNUMBER('Control Sample Data'!M102),'Control Sample Data'!M102&lt;$B103, 'Control Sample Data'!M102&gt;0),'Control Sample Data'!M102,$B103),""))</f>
        <v/>
      </c>
      <c r="N103" s="29" t="str">
        <f>IF('Control Sample Data'!N102="","",IF(SUM('Control Sample Data'!N$2:N$97)&gt;10,IF(AND(ISNUMBER('Control Sample Data'!N102),'Control Sample Data'!N102&lt;$B103, 'Control Sample Data'!N102&gt;0),'Control Sample Data'!N102,$B103),""))</f>
        <v/>
      </c>
      <c r="O103" s="29" t="str">
        <f>IF('Control Sample Data'!O102="","",IF(SUM('Control Sample Data'!O$2:O$97)&gt;10,IF(AND(ISNUMBER('Control Sample Data'!O102),'Control Sample Data'!O102&lt;$B103, 'Control Sample Data'!O102&gt;0),'Control Sample Data'!O102,$B103),""))</f>
        <v/>
      </c>
      <c r="Q103" s="4" t="s">
        <v>174</v>
      </c>
      <c r="R103" s="29">
        <f>IF('Test Sample Data'!D102="","",IF(SUM('Test Sample Data'!D$2:D$97)&gt;10,IF(AND(ISNUMBER('Test Sample Data'!D102),'Test Sample Data'!D102&lt;$B103, 'Test Sample Data'!D102&gt;0),'Test Sample Data'!D102,$B103),""))</f>
        <v>35</v>
      </c>
      <c r="S103" s="29">
        <f>IF('Test Sample Data'!E102="","",IF(SUM('Test Sample Data'!E$2:E$97)&gt;10,IF(AND(ISNUMBER('Test Sample Data'!E102),'Test Sample Data'!E102&lt;$B103, 'Test Sample Data'!E102&gt;0),'Test Sample Data'!E102,$B103),""))</f>
        <v>35</v>
      </c>
      <c r="T103" s="29" t="str">
        <f>IF('Test Sample Data'!F102="","",IF(SUM('Test Sample Data'!F$2:F$97)&gt;10,IF(AND(ISNUMBER('Test Sample Data'!F102),'Test Sample Data'!F102&lt;$B103, 'Test Sample Data'!F102&gt;0),'Test Sample Data'!F102,$B103),""))</f>
        <v/>
      </c>
      <c r="U103" s="29" t="str">
        <f>IF('Test Sample Data'!G102="","",IF(SUM('Test Sample Data'!G$2:G$97)&gt;10,IF(AND(ISNUMBER('Test Sample Data'!G102),'Test Sample Data'!G102&lt;$B103, 'Test Sample Data'!G102&gt;0),'Test Sample Data'!G102,$B103),""))</f>
        <v/>
      </c>
      <c r="V103" s="29" t="str">
        <f>IF('Test Sample Data'!H102="","",IF(SUM('Test Sample Data'!H$2:H$97)&gt;10,IF(AND(ISNUMBER('Test Sample Data'!H102),'Test Sample Data'!H102&lt;$B103, 'Test Sample Data'!H102&gt;0),'Test Sample Data'!H102,$B103),""))</f>
        <v/>
      </c>
      <c r="W103" s="29" t="str">
        <f>IF('Test Sample Data'!I102="","",IF(SUM('Test Sample Data'!I$2:I$97)&gt;10,IF(AND(ISNUMBER('Test Sample Data'!I102),'Test Sample Data'!I102&lt;$B103, 'Test Sample Data'!I102&gt;0),'Test Sample Data'!I102,$B103),""))</f>
        <v/>
      </c>
      <c r="X103" s="29" t="str">
        <f>IF('Test Sample Data'!J102="","",IF(SUM('Test Sample Data'!J$2:J$97)&gt;10,IF(AND(ISNUMBER('Test Sample Data'!J102),'Test Sample Data'!J102&lt;$B103, 'Test Sample Data'!J102&gt;0),'Test Sample Data'!J102,$B103),""))</f>
        <v/>
      </c>
      <c r="Y103" s="29" t="str">
        <f>IF('Test Sample Data'!K102="","",IF(SUM('Test Sample Data'!K$2:K$97)&gt;10,IF(AND(ISNUMBER('Test Sample Data'!K102),'Test Sample Data'!K102&lt;$B103, 'Test Sample Data'!K102&gt;0),'Test Sample Data'!K102,$B103),""))</f>
        <v/>
      </c>
      <c r="Z103" s="29" t="str">
        <f>IF('Test Sample Data'!L102="","",IF(SUM('Test Sample Data'!L$2:L$97)&gt;10,IF(AND(ISNUMBER('Test Sample Data'!L102),'Test Sample Data'!L102&lt;$B103, 'Test Sample Data'!L102&gt;0),'Test Sample Data'!L102,$B103),""))</f>
        <v/>
      </c>
      <c r="AA103" s="29" t="str">
        <f>IF('Test Sample Data'!M102="","",IF(SUM('Test Sample Data'!M$2:M$97)&gt;10,IF(AND(ISNUMBER('Test Sample Data'!M102),'Test Sample Data'!M102&lt;$B103, 'Test Sample Data'!M102&gt;0),'Test Sample Data'!M102,$B103),""))</f>
        <v/>
      </c>
      <c r="AB103" s="29" t="str">
        <f>IF('Test Sample Data'!N102="","",IF(SUM('Test Sample Data'!N$2:N$97)&gt;10,IF(AND(ISNUMBER('Test Sample Data'!N102),'Test Sample Data'!N102&lt;$B103, 'Test Sample Data'!N102&gt;0),'Test Sample Data'!N102,$B103),""))</f>
        <v/>
      </c>
      <c r="AC103" s="29" t="str">
        <f>IF('Test Sample Data'!O102="","",IF(SUM('Test Sample Data'!O$2:O$97)&gt;10,IF(AND(ISNUMBER('Test Sample Data'!O102),'Test Sample Data'!O102&lt;$B103, 'Test Sample Data'!O102&gt;0),'Test Sample Data'!O102,$B103),""))</f>
        <v/>
      </c>
      <c r="AE103" s="4" t="s">
        <v>174</v>
      </c>
      <c r="AF103" s="4">
        <f t="shared" si="67"/>
        <v>9</v>
      </c>
      <c r="AG103" s="4">
        <f t="shared" si="68"/>
        <v>9</v>
      </c>
      <c r="AH103" s="4" t="str">
        <f t="shared" si="69"/>
        <v/>
      </c>
      <c r="AI103" s="4" t="str">
        <f t="shared" si="70"/>
        <v/>
      </c>
      <c r="AJ103" s="4" t="str">
        <f t="shared" si="71"/>
        <v/>
      </c>
      <c r="AK103" s="4" t="str">
        <f t="shared" si="72"/>
        <v/>
      </c>
      <c r="AL103" s="4" t="str">
        <f t="shared" si="73"/>
        <v/>
      </c>
      <c r="AM103" s="4" t="str">
        <f t="shared" si="74"/>
        <v/>
      </c>
      <c r="AN103" s="4" t="str">
        <f t="shared" si="75"/>
        <v/>
      </c>
      <c r="AO103" s="4" t="str">
        <f t="shared" si="76"/>
        <v/>
      </c>
      <c r="AP103" s="4" t="str">
        <f t="shared" si="77"/>
        <v/>
      </c>
      <c r="AQ103" s="4" t="str">
        <f t="shared" si="78"/>
        <v/>
      </c>
      <c r="AR103" s="4">
        <f t="shared" si="79"/>
        <v>0</v>
      </c>
      <c r="AS103" s="4">
        <f t="shared" si="182"/>
        <v>9</v>
      </c>
      <c r="AU103" s="4" t="s">
        <v>174</v>
      </c>
      <c r="AV103" s="4">
        <f t="shared" si="81"/>
        <v>8.2800000000000011</v>
      </c>
      <c r="AW103" s="4">
        <f t="shared" si="82"/>
        <v>9</v>
      </c>
      <c r="AX103" s="4" t="str">
        <f t="shared" si="83"/>
        <v/>
      </c>
      <c r="AY103" s="4" t="str">
        <f t="shared" si="84"/>
        <v/>
      </c>
      <c r="AZ103" s="4" t="str">
        <f t="shared" si="85"/>
        <v/>
      </c>
      <c r="BA103" s="4" t="str">
        <f t="shared" si="86"/>
        <v/>
      </c>
      <c r="BB103" s="4" t="str">
        <f t="shared" si="87"/>
        <v/>
      </c>
      <c r="BC103" s="4" t="str">
        <f t="shared" si="88"/>
        <v/>
      </c>
      <c r="BD103" s="4" t="str">
        <f t="shared" si="89"/>
        <v/>
      </c>
      <c r="BE103" s="4" t="str">
        <f t="shared" si="90"/>
        <v/>
      </c>
      <c r="BF103" s="4" t="str">
        <f t="shared" si="91"/>
        <v/>
      </c>
      <c r="BG103" s="4" t="str">
        <f t="shared" si="92"/>
        <v/>
      </c>
      <c r="BI103" s="4" t="s">
        <v>174</v>
      </c>
      <c r="BJ103" s="4">
        <f t="shared" si="169"/>
        <v>8.2800000000000011</v>
      </c>
      <c r="BK103" s="4">
        <f t="shared" si="170"/>
        <v>9</v>
      </c>
      <c r="BL103" s="4" t="str">
        <f t="shared" si="171"/>
        <v/>
      </c>
      <c r="BM103" s="4" t="str">
        <f t="shared" si="172"/>
        <v/>
      </c>
      <c r="BN103" s="4" t="str">
        <f t="shared" si="173"/>
        <v/>
      </c>
      <c r="BO103" s="4" t="str">
        <f t="shared" si="174"/>
        <v/>
      </c>
      <c r="BP103" s="4" t="str">
        <f t="shared" si="175"/>
        <v/>
      </c>
      <c r="BQ103" s="4" t="str">
        <f t="shared" si="176"/>
        <v/>
      </c>
      <c r="BR103" s="4" t="str">
        <f t="shared" si="177"/>
        <v/>
      </c>
      <c r="BS103" s="4" t="str">
        <f t="shared" si="178"/>
        <v/>
      </c>
      <c r="BT103" s="4" t="str">
        <f t="shared" si="179"/>
        <v/>
      </c>
      <c r="BU103" s="4" t="str">
        <f t="shared" si="180"/>
        <v/>
      </c>
      <c r="BV103" s="4">
        <f t="shared" si="105"/>
        <v>1.53</v>
      </c>
      <c r="BW103" s="4">
        <f t="shared" si="181"/>
        <v>8.64</v>
      </c>
      <c r="BY103" s="4" t="s">
        <v>174</v>
      </c>
      <c r="BZ103" s="4">
        <f t="shared" si="145"/>
        <v>-0.35999999999999943</v>
      </c>
      <c r="CA103" s="4">
        <f t="shared" si="146"/>
        <v>0.35999999999999943</v>
      </c>
      <c r="CB103" s="4" t="str">
        <f t="shared" si="147"/>
        <v/>
      </c>
      <c r="CC103" s="4" t="str">
        <f t="shared" si="148"/>
        <v/>
      </c>
      <c r="CD103" s="4" t="str">
        <f t="shared" si="149"/>
        <v/>
      </c>
      <c r="CE103" s="4" t="str">
        <f t="shared" si="150"/>
        <v/>
      </c>
      <c r="CF103" s="4" t="str">
        <f t="shared" si="151"/>
        <v/>
      </c>
      <c r="CG103" s="4" t="str">
        <f t="shared" si="152"/>
        <v/>
      </c>
      <c r="CH103" s="4" t="str">
        <f t="shared" si="153"/>
        <v/>
      </c>
      <c r="CI103" s="4" t="str">
        <f t="shared" si="154"/>
        <v/>
      </c>
      <c r="CJ103" s="4" t="str">
        <f t="shared" si="155"/>
        <v/>
      </c>
      <c r="CK103" s="4" t="str">
        <f t="shared" si="156"/>
        <v/>
      </c>
      <c r="CM103" s="4" t="s">
        <v>174</v>
      </c>
      <c r="CN103" s="4" t="str">
        <f>IF(ISNUMBER(BZ103), IF($BV103&gt;VLOOKUP('Gene Table'!$G$2,'Array Content'!$A$2:$B$3,2,FALSE),IF(BZ103&lt;-$BV103,"mutant","WT"),IF(BZ103&lt;-VLOOKUP('Gene Table'!$G$2,'Array Content'!$A$2:$B$3,2,FALSE),"Mutant","WT")),"")</f>
        <v>WT</v>
      </c>
      <c r="CO103" s="4" t="str">
        <f>IF(ISNUMBER(CA103), IF($BV103&gt;VLOOKUP('Gene Table'!$G$2,'Array Content'!$A$2:$B$3,2,FALSE),IF(CA103&lt;-$BV103,"mutant","WT"),IF(CA103&lt;-VLOOKUP('Gene Table'!$G$2,'Array Content'!$A$2:$B$3,2,FALSE),"Mutant","WT")),"")</f>
        <v>WT</v>
      </c>
      <c r="CP103" s="4" t="str">
        <f>IF(ISNUMBER(CB103), IF($BV103&gt;VLOOKUP('Gene Table'!$G$2,'Array Content'!$A$2:$B$3,2,FALSE),IF(CB103&lt;-$BV103,"mutant","WT"),IF(CB103&lt;-VLOOKUP('Gene Table'!$G$2,'Array Content'!$A$2:$B$3,2,FALSE),"Mutant","WT")),"")</f>
        <v/>
      </c>
      <c r="CQ103" s="4" t="str">
        <f>IF(ISNUMBER(CC103), IF($BV103&gt;VLOOKUP('Gene Table'!$G$2,'Array Content'!$A$2:$B$3,2,FALSE),IF(CC103&lt;-$BV103,"mutant","WT"),IF(CC103&lt;-VLOOKUP('Gene Table'!$G$2,'Array Content'!$A$2:$B$3,2,FALSE),"Mutant","WT")),"")</f>
        <v/>
      </c>
      <c r="CR103" s="4" t="str">
        <f>IF(ISNUMBER(CD103), IF($BV103&gt;VLOOKUP('Gene Table'!$G$2,'Array Content'!$A$2:$B$3,2,FALSE),IF(CD103&lt;-$BV103,"mutant","WT"),IF(CD103&lt;-VLOOKUP('Gene Table'!$G$2,'Array Content'!$A$2:$B$3,2,FALSE),"Mutant","WT")),"")</f>
        <v/>
      </c>
      <c r="CS103" s="4" t="str">
        <f>IF(ISNUMBER(CE103), IF($BV103&gt;VLOOKUP('Gene Table'!$G$2,'Array Content'!$A$2:$B$3,2,FALSE),IF(CE103&lt;-$BV103,"mutant","WT"),IF(CE103&lt;-VLOOKUP('Gene Table'!$G$2,'Array Content'!$A$2:$B$3,2,FALSE),"Mutant","WT")),"")</f>
        <v/>
      </c>
      <c r="CT103" s="4" t="str">
        <f>IF(ISNUMBER(CF103), IF($BV103&gt;VLOOKUP('Gene Table'!$G$2,'Array Content'!$A$2:$B$3,2,FALSE),IF(CF103&lt;-$BV103,"mutant","WT"),IF(CF103&lt;-VLOOKUP('Gene Table'!$G$2,'Array Content'!$A$2:$B$3,2,FALSE),"Mutant","WT")),"")</f>
        <v/>
      </c>
      <c r="CU103" s="4" t="str">
        <f>IF(ISNUMBER(CG103), IF($BV103&gt;VLOOKUP('Gene Table'!$G$2,'Array Content'!$A$2:$B$3,2,FALSE),IF(CG103&lt;-$BV103,"mutant","WT"),IF(CG103&lt;-VLOOKUP('Gene Table'!$G$2,'Array Content'!$A$2:$B$3,2,FALSE),"Mutant","WT")),"")</f>
        <v/>
      </c>
      <c r="CV103" s="4" t="str">
        <f>IF(ISNUMBER(CH103), IF($BV103&gt;VLOOKUP('Gene Table'!$G$2,'Array Content'!$A$2:$B$3,2,FALSE),IF(CH103&lt;-$BV103,"mutant","WT"),IF(CH103&lt;-VLOOKUP('Gene Table'!$G$2,'Array Content'!$A$2:$B$3,2,FALSE),"Mutant","WT")),"")</f>
        <v/>
      </c>
      <c r="CW103" s="4" t="str">
        <f>IF(ISNUMBER(CI103), IF($BV103&gt;VLOOKUP('Gene Table'!$G$2,'Array Content'!$A$2:$B$3,2,FALSE),IF(CI103&lt;-$BV103,"mutant","WT"),IF(CI103&lt;-VLOOKUP('Gene Table'!$G$2,'Array Content'!$A$2:$B$3,2,FALSE),"Mutant","WT")),"")</f>
        <v/>
      </c>
      <c r="CX103" s="4" t="str">
        <f>IF(ISNUMBER(CJ103), IF($BV103&gt;VLOOKUP('Gene Table'!$G$2,'Array Content'!$A$2:$B$3,2,FALSE),IF(CJ103&lt;-$BV103,"mutant","WT"),IF(CJ103&lt;-VLOOKUP('Gene Table'!$G$2,'Array Content'!$A$2:$B$3,2,FALSE),"Mutant","WT")),"")</f>
        <v/>
      </c>
      <c r="CY103" s="4" t="str">
        <f>IF(ISNUMBER(CK103), IF($BV103&gt;VLOOKUP('Gene Table'!$G$2,'Array Content'!$A$2:$B$3,2,FALSE),IF(CK103&lt;-$BV103,"mutant","WT"),IF(CK103&lt;-VLOOKUP('Gene Table'!$G$2,'Array Content'!$A$2:$B$3,2,FALSE),"Mutant","WT")),"")</f>
        <v/>
      </c>
      <c r="DA103" s="4" t="s">
        <v>174</v>
      </c>
      <c r="DB103" s="4">
        <f t="shared" si="157"/>
        <v>-0.71999999999999886</v>
      </c>
      <c r="DC103" s="4">
        <f t="shared" si="158"/>
        <v>0</v>
      </c>
      <c r="DD103" s="4" t="str">
        <f t="shared" si="159"/>
        <v/>
      </c>
      <c r="DE103" s="4" t="str">
        <f t="shared" si="160"/>
        <v/>
      </c>
      <c r="DF103" s="4" t="str">
        <f t="shared" si="161"/>
        <v/>
      </c>
      <c r="DG103" s="4" t="str">
        <f t="shared" si="162"/>
        <v/>
      </c>
      <c r="DH103" s="4" t="str">
        <f t="shared" si="163"/>
        <v/>
      </c>
      <c r="DI103" s="4" t="str">
        <f t="shared" si="164"/>
        <v/>
      </c>
      <c r="DJ103" s="4" t="str">
        <f t="shared" si="165"/>
        <v/>
      </c>
      <c r="DK103" s="4" t="str">
        <f t="shared" si="166"/>
        <v/>
      </c>
      <c r="DL103" s="4" t="str">
        <f t="shared" si="167"/>
        <v/>
      </c>
      <c r="DM103" s="4" t="str">
        <f t="shared" si="168"/>
        <v/>
      </c>
      <c r="DO103" s="4" t="s">
        <v>174</v>
      </c>
      <c r="DP103" s="4" t="str">
        <f>IF(ISNUMBER(DB103), IF($AR103&gt;VLOOKUP('Gene Table'!$G$2,'Array Content'!$A$2:$B$3,2,FALSE),IF(DB103&lt;-$AR103,"mutant","WT"),IF(DB103&lt;-VLOOKUP('Gene Table'!$G$2,'Array Content'!$A$2:$B$3,2,FALSE),"Mutant","WT")),"")</f>
        <v>WT</v>
      </c>
      <c r="DQ103" s="4" t="str">
        <f>IF(ISNUMBER(DC103), IF($AR103&gt;VLOOKUP('Gene Table'!$G$2,'Array Content'!$A$2:$B$3,2,FALSE),IF(DC103&lt;-$AR103,"mutant","WT"),IF(DC103&lt;-VLOOKUP('Gene Table'!$G$2,'Array Content'!$A$2:$B$3,2,FALSE),"Mutant","WT")),"")</f>
        <v>WT</v>
      </c>
      <c r="DR103" s="4" t="str">
        <f>IF(ISNUMBER(DD103), IF($AR103&gt;VLOOKUP('Gene Table'!$G$2,'Array Content'!$A$2:$B$3,2,FALSE),IF(DD103&lt;-$AR103,"mutant","WT"),IF(DD103&lt;-VLOOKUP('Gene Table'!$G$2,'Array Content'!$A$2:$B$3,2,FALSE),"Mutant","WT")),"")</f>
        <v/>
      </c>
      <c r="DS103" s="4" t="str">
        <f>IF(ISNUMBER(DE103), IF($AR103&gt;VLOOKUP('Gene Table'!$G$2,'Array Content'!$A$2:$B$3,2,FALSE),IF(DE103&lt;-$AR103,"mutant","WT"),IF(DE103&lt;-VLOOKUP('Gene Table'!$G$2,'Array Content'!$A$2:$B$3,2,FALSE),"Mutant","WT")),"")</f>
        <v/>
      </c>
      <c r="DT103" s="4" t="str">
        <f>IF(ISNUMBER(DF103), IF($AR103&gt;VLOOKUP('Gene Table'!$G$2,'Array Content'!$A$2:$B$3,2,FALSE),IF(DF103&lt;-$AR103,"mutant","WT"),IF(DF103&lt;-VLOOKUP('Gene Table'!$G$2,'Array Content'!$A$2:$B$3,2,FALSE),"Mutant","WT")),"")</f>
        <v/>
      </c>
      <c r="DU103" s="4" t="str">
        <f>IF(ISNUMBER(DG103), IF($AR103&gt;VLOOKUP('Gene Table'!$G$2,'Array Content'!$A$2:$B$3,2,FALSE),IF(DG103&lt;-$AR103,"mutant","WT"),IF(DG103&lt;-VLOOKUP('Gene Table'!$G$2,'Array Content'!$A$2:$B$3,2,FALSE),"Mutant","WT")),"")</f>
        <v/>
      </c>
      <c r="DV103" s="4" t="str">
        <f>IF(ISNUMBER(DH103), IF($AR103&gt;VLOOKUP('Gene Table'!$G$2,'Array Content'!$A$2:$B$3,2,FALSE),IF(DH103&lt;-$AR103,"mutant","WT"),IF(DH103&lt;-VLOOKUP('Gene Table'!$G$2,'Array Content'!$A$2:$B$3,2,FALSE),"Mutant","WT")),"")</f>
        <v/>
      </c>
      <c r="DW103" s="4" t="str">
        <f>IF(ISNUMBER(DI103), IF($AR103&gt;VLOOKUP('Gene Table'!$G$2,'Array Content'!$A$2:$B$3,2,FALSE),IF(DI103&lt;-$AR103,"mutant","WT"),IF(DI103&lt;-VLOOKUP('Gene Table'!$G$2,'Array Content'!$A$2:$B$3,2,FALSE),"Mutant","WT")),"")</f>
        <v/>
      </c>
      <c r="DX103" s="4" t="str">
        <f>IF(ISNUMBER(DJ103), IF($AR103&gt;VLOOKUP('Gene Table'!$G$2,'Array Content'!$A$2:$B$3,2,FALSE),IF(DJ103&lt;-$AR103,"mutant","WT"),IF(DJ103&lt;-VLOOKUP('Gene Table'!$G$2,'Array Content'!$A$2:$B$3,2,FALSE),"Mutant","WT")),"")</f>
        <v/>
      </c>
      <c r="DY103" s="4" t="str">
        <f>IF(ISNUMBER(DK103), IF($AR103&gt;VLOOKUP('Gene Table'!$G$2,'Array Content'!$A$2:$B$3,2,FALSE),IF(DK103&lt;-$AR103,"mutant","WT"),IF(DK103&lt;-VLOOKUP('Gene Table'!$G$2,'Array Content'!$A$2:$B$3,2,FALSE),"Mutant","WT")),"")</f>
        <v/>
      </c>
      <c r="DZ103" s="4" t="str">
        <f>IF(ISNUMBER(DL103), IF($AR103&gt;VLOOKUP('Gene Table'!$G$2,'Array Content'!$A$2:$B$3,2,FALSE),IF(DL103&lt;-$AR103,"mutant","WT"),IF(DL103&lt;-VLOOKUP('Gene Table'!$G$2,'Array Content'!$A$2:$B$3,2,FALSE),"Mutant","WT")),"")</f>
        <v/>
      </c>
      <c r="EA103" s="4" t="str">
        <f>IF(ISNUMBER(DM103), IF($AR103&gt;VLOOKUP('Gene Table'!$G$2,'Array Content'!$A$2:$B$3,2,FALSE),IF(DM103&lt;-$AR103,"mutant","WT"),IF(DM103&lt;-VLOOKUP('Gene Table'!$G$2,'Array Content'!$A$2:$B$3,2,FALSE),"Mutant","WT")),"")</f>
        <v/>
      </c>
      <c r="EC103" s="4" t="s">
        <v>174</v>
      </c>
      <c r="ED103" s="4" t="str">
        <f>IF('Gene Table'!$D103="copy number",D103,"")</f>
        <v/>
      </c>
      <c r="EE103" s="4" t="str">
        <f>IF('Gene Table'!$D103="copy number",E103,"")</f>
        <v/>
      </c>
      <c r="EF103" s="4" t="str">
        <f>IF('Gene Table'!$D103="copy number",F103,"")</f>
        <v/>
      </c>
      <c r="EG103" s="4" t="str">
        <f>IF('Gene Table'!$D103="copy number",G103,"")</f>
        <v/>
      </c>
      <c r="EH103" s="4" t="str">
        <f>IF('Gene Table'!$D103="copy number",H103,"")</f>
        <v/>
      </c>
      <c r="EI103" s="4" t="str">
        <f>IF('Gene Table'!$D103="copy number",I103,"")</f>
        <v/>
      </c>
      <c r="EJ103" s="4" t="str">
        <f>IF('Gene Table'!$D103="copy number",J103,"")</f>
        <v/>
      </c>
      <c r="EK103" s="4" t="str">
        <f>IF('Gene Table'!$D103="copy number",K103,"")</f>
        <v/>
      </c>
      <c r="EL103" s="4" t="str">
        <f>IF('Gene Table'!$D103="copy number",L103,"")</f>
        <v/>
      </c>
      <c r="EM103" s="4" t="str">
        <f>IF('Gene Table'!$D103="copy number",M103,"")</f>
        <v/>
      </c>
      <c r="EN103" s="4" t="str">
        <f>IF('Gene Table'!$D103="copy number",N103,"")</f>
        <v/>
      </c>
      <c r="EO103" s="4" t="str">
        <f>IF('Gene Table'!$D103="copy number",O103,"")</f>
        <v/>
      </c>
      <c r="EQ103" s="4" t="s">
        <v>174</v>
      </c>
      <c r="ER103" s="4" t="str">
        <f>IF('Gene Table'!$D103="copy number",R103,"")</f>
        <v/>
      </c>
      <c r="ES103" s="4" t="str">
        <f>IF('Gene Table'!$D103="copy number",S103,"")</f>
        <v/>
      </c>
      <c r="ET103" s="4" t="str">
        <f>IF('Gene Table'!$D103="copy number",T103,"")</f>
        <v/>
      </c>
      <c r="EU103" s="4" t="str">
        <f>IF('Gene Table'!$D103="copy number",U103,"")</f>
        <v/>
      </c>
      <c r="EV103" s="4" t="str">
        <f>IF('Gene Table'!$D103="copy number",V103,"")</f>
        <v/>
      </c>
      <c r="EW103" s="4" t="str">
        <f>IF('Gene Table'!$D103="copy number",W103,"")</f>
        <v/>
      </c>
      <c r="EX103" s="4" t="str">
        <f>IF('Gene Table'!$D103="copy number",X103,"")</f>
        <v/>
      </c>
      <c r="EY103" s="4" t="str">
        <f>IF('Gene Table'!$D103="copy number",Y103,"")</f>
        <v/>
      </c>
      <c r="EZ103" s="4" t="str">
        <f>IF('Gene Table'!$D103="copy number",Z103,"")</f>
        <v/>
      </c>
      <c r="FA103" s="4" t="str">
        <f>IF('Gene Table'!$D103="copy number",AA103,"")</f>
        <v/>
      </c>
      <c r="FB103" s="4" t="str">
        <f>IF('Gene Table'!$D103="copy number",AB103,"")</f>
        <v/>
      </c>
      <c r="FC103" s="4" t="str">
        <f>IF('Gene Table'!$D103="copy number",AC103,"")</f>
        <v/>
      </c>
      <c r="FE103" s="4" t="s">
        <v>174</v>
      </c>
      <c r="FF103" s="4" t="str">
        <f>IF('Gene Table'!$C103="SMPC",D103,"")</f>
        <v/>
      </c>
      <c r="FG103" s="4" t="str">
        <f>IF('Gene Table'!$C103="SMPC",E103,"")</f>
        <v/>
      </c>
      <c r="FH103" s="4" t="str">
        <f>IF('Gene Table'!$C103="SMPC",F103,"")</f>
        <v/>
      </c>
      <c r="FI103" s="4" t="str">
        <f>IF('Gene Table'!$C103="SMPC",G103,"")</f>
        <v/>
      </c>
      <c r="FJ103" s="4" t="str">
        <f>IF('Gene Table'!$C103="SMPC",H103,"")</f>
        <v/>
      </c>
      <c r="FK103" s="4" t="str">
        <f>IF('Gene Table'!$C103="SMPC",I103,"")</f>
        <v/>
      </c>
      <c r="FL103" s="4" t="str">
        <f>IF('Gene Table'!$C103="SMPC",J103,"")</f>
        <v/>
      </c>
      <c r="FM103" s="4" t="str">
        <f>IF('Gene Table'!$C103="SMPC",K103,"")</f>
        <v/>
      </c>
      <c r="FN103" s="4" t="str">
        <f>IF('Gene Table'!$C103="SMPC",L103,"")</f>
        <v/>
      </c>
      <c r="FO103" s="4" t="str">
        <f>IF('Gene Table'!$C103="SMPC",M103,"")</f>
        <v/>
      </c>
      <c r="FP103" s="4" t="str">
        <f>IF('Gene Table'!$C103="SMPC",N103,"")</f>
        <v/>
      </c>
      <c r="FQ103" s="4" t="str">
        <f>IF('Gene Table'!$C103="SMPC",O103,"")</f>
        <v/>
      </c>
      <c r="FS103" s="4" t="s">
        <v>174</v>
      </c>
      <c r="FT103" s="4" t="str">
        <f>IF('Gene Table'!$C103="SMPC",R103,"")</f>
        <v/>
      </c>
      <c r="FU103" s="4" t="str">
        <f>IF('Gene Table'!$C103="SMPC",S103,"")</f>
        <v/>
      </c>
      <c r="FV103" s="4" t="str">
        <f>IF('Gene Table'!$C103="SMPC",T103,"")</f>
        <v/>
      </c>
      <c r="FW103" s="4" t="str">
        <f>IF('Gene Table'!$C103="SMPC",U103,"")</f>
        <v/>
      </c>
      <c r="FX103" s="4" t="str">
        <f>IF('Gene Table'!$C103="SMPC",V103,"")</f>
        <v/>
      </c>
      <c r="FY103" s="4" t="str">
        <f>IF('Gene Table'!$C103="SMPC",W103,"")</f>
        <v/>
      </c>
      <c r="FZ103" s="4" t="str">
        <f>IF('Gene Table'!$C103="SMPC",X103,"")</f>
        <v/>
      </c>
      <c r="GA103" s="4" t="str">
        <f>IF('Gene Table'!$C103="SMPC",Y103,"")</f>
        <v/>
      </c>
      <c r="GB103" s="4" t="str">
        <f>IF('Gene Table'!$C103="SMPC",Z103,"")</f>
        <v/>
      </c>
      <c r="GC103" s="4" t="str">
        <f>IF('Gene Table'!$C103="SMPC",AA103,"")</f>
        <v/>
      </c>
      <c r="GD103" s="4" t="str">
        <f>IF('Gene Table'!$C103="SMPC",AB103,"")</f>
        <v/>
      </c>
      <c r="GE103" s="4" t="str">
        <f>IF('Gene Table'!$C103="SMPC",AC103,"")</f>
        <v/>
      </c>
    </row>
    <row r="104" spans="1:187" ht="15" customHeight="1" x14ac:dyDescent="0.25">
      <c r="A104" s="4" t="str">
        <f>'Gene Table'!C104&amp;":"&amp;'Gene Table'!D104</f>
        <v>CEBPA:c.936_937insCAG</v>
      </c>
      <c r="B104" s="4">
        <f>IF('Gene Table'!$G$5="NO",IF(ISNUMBER(MATCH('Gene Table'!E104,'Array Content'!$M$2:$M$941,0)),VLOOKUP('Gene Table'!E104,'Array Content'!$M$2:$O$941,2,FALSE),35),IF('Gene Table'!$G$5="YES",IF(ISNUMBER(MATCH('Gene Table'!E104,'Array Content'!$M$2:$M$941,0)),VLOOKUP('Gene Table'!E104,'Array Content'!$M$2:$O$941,3,FALSE),35),"OOPS"))</f>
        <v>37</v>
      </c>
      <c r="C104" s="4" t="s">
        <v>176</v>
      </c>
      <c r="D104" s="29">
        <f>IF('Control Sample Data'!D103="","",IF(SUM('Control Sample Data'!D$2:D$97)&gt;10,IF(AND(ISNUMBER('Control Sample Data'!D103),'Control Sample Data'!D103&lt;$B104, 'Control Sample Data'!D103&gt;0),'Control Sample Data'!D103,$B104),""))</f>
        <v>35</v>
      </c>
      <c r="E104" s="29">
        <f>IF('Control Sample Data'!E103="","",IF(SUM('Control Sample Data'!E$2:E$97)&gt;10,IF(AND(ISNUMBER('Control Sample Data'!E103),'Control Sample Data'!E103&lt;$B104, 'Control Sample Data'!E103&gt;0),'Control Sample Data'!E103,$B104),""))</f>
        <v>35</v>
      </c>
      <c r="F104" s="29" t="str">
        <f>IF('Control Sample Data'!F103="","",IF(SUM('Control Sample Data'!F$2:F$97)&gt;10,IF(AND(ISNUMBER('Control Sample Data'!F103),'Control Sample Data'!F103&lt;$B104, 'Control Sample Data'!F103&gt;0),'Control Sample Data'!F103,$B104),""))</f>
        <v/>
      </c>
      <c r="G104" s="29" t="str">
        <f>IF('Control Sample Data'!G103="","",IF(SUM('Control Sample Data'!G$2:G$97)&gt;10,IF(AND(ISNUMBER('Control Sample Data'!G103),'Control Sample Data'!G103&lt;$B104, 'Control Sample Data'!G103&gt;0),'Control Sample Data'!G103,$B104),""))</f>
        <v/>
      </c>
      <c r="H104" s="29" t="str">
        <f>IF('Control Sample Data'!H103="","",IF(SUM('Control Sample Data'!H$2:H$97)&gt;10,IF(AND(ISNUMBER('Control Sample Data'!H103),'Control Sample Data'!H103&lt;$B104, 'Control Sample Data'!H103&gt;0),'Control Sample Data'!H103,$B104),""))</f>
        <v/>
      </c>
      <c r="I104" s="29" t="str">
        <f>IF('Control Sample Data'!I103="","",IF(SUM('Control Sample Data'!I$2:I$97)&gt;10,IF(AND(ISNUMBER('Control Sample Data'!I103),'Control Sample Data'!I103&lt;$B104, 'Control Sample Data'!I103&gt;0),'Control Sample Data'!I103,$B104),""))</f>
        <v/>
      </c>
      <c r="J104" s="29" t="str">
        <f>IF('Control Sample Data'!J103="","",IF(SUM('Control Sample Data'!J$2:J$97)&gt;10,IF(AND(ISNUMBER('Control Sample Data'!J103),'Control Sample Data'!J103&lt;$B104, 'Control Sample Data'!J103&gt;0),'Control Sample Data'!J103,$B104),""))</f>
        <v/>
      </c>
      <c r="K104" s="29" t="str">
        <f>IF('Control Sample Data'!K103="","",IF(SUM('Control Sample Data'!K$2:K$97)&gt;10,IF(AND(ISNUMBER('Control Sample Data'!K103),'Control Sample Data'!K103&lt;$B104, 'Control Sample Data'!K103&gt;0),'Control Sample Data'!K103,$B104),""))</f>
        <v/>
      </c>
      <c r="L104" s="29" t="str">
        <f>IF('Control Sample Data'!L103="","",IF(SUM('Control Sample Data'!L$2:L$97)&gt;10,IF(AND(ISNUMBER('Control Sample Data'!L103),'Control Sample Data'!L103&lt;$B104, 'Control Sample Data'!L103&gt;0),'Control Sample Data'!L103,$B104),""))</f>
        <v/>
      </c>
      <c r="M104" s="29" t="str">
        <f>IF('Control Sample Data'!M103="","",IF(SUM('Control Sample Data'!M$2:M$97)&gt;10,IF(AND(ISNUMBER('Control Sample Data'!M103),'Control Sample Data'!M103&lt;$B104, 'Control Sample Data'!M103&gt;0),'Control Sample Data'!M103,$B104),""))</f>
        <v/>
      </c>
      <c r="N104" s="29" t="str">
        <f>IF('Control Sample Data'!N103="","",IF(SUM('Control Sample Data'!N$2:N$97)&gt;10,IF(AND(ISNUMBER('Control Sample Data'!N103),'Control Sample Data'!N103&lt;$B104, 'Control Sample Data'!N103&gt;0),'Control Sample Data'!N103,$B104),""))</f>
        <v/>
      </c>
      <c r="O104" s="29" t="str">
        <f>IF('Control Sample Data'!O103="","",IF(SUM('Control Sample Data'!O$2:O$97)&gt;10,IF(AND(ISNUMBER('Control Sample Data'!O103),'Control Sample Data'!O103&lt;$B104, 'Control Sample Data'!O103&gt;0),'Control Sample Data'!O103,$B104),""))</f>
        <v/>
      </c>
      <c r="Q104" s="4" t="s">
        <v>176</v>
      </c>
      <c r="R104" s="29">
        <f>IF('Test Sample Data'!D103="","",IF(SUM('Test Sample Data'!D$2:D$97)&gt;10,IF(AND(ISNUMBER('Test Sample Data'!D103),'Test Sample Data'!D103&lt;$B104, 'Test Sample Data'!D103&gt;0),'Test Sample Data'!D103,$B104),""))</f>
        <v>35</v>
      </c>
      <c r="S104" s="29">
        <f>IF('Test Sample Data'!E103="","",IF(SUM('Test Sample Data'!E$2:E$97)&gt;10,IF(AND(ISNUMBER('Test Sample Data'!E103),'Test Sample Data'!E103&lt;$B104, 'Test Sample Data'!E103&gt;0),'Test Sample Data'!E103,$B104),""))</f>
        <v>35</v>
      </c>
      <c r="T104" s="29" t="str">
        <f>IF('Test Sample Data'!F103="","",IF(SUM('Test Sample Data'!F$2:F$97)&gt;10,IF(AND(ISNUMBER('Test Sample Data'!F103),'Test Sample Data'!F103&lt;$B104, 'Test Sample Data'!F103&gt;0),'Test Sample Data'!F103,$B104),""))</f>
        <v/>
      </c>
      <c r="U104" s="29" t="str">
        <f>IF('Test Sample Data'!G103="","",IF(SUM('Test Sample Data'!G$2:G$97)&gt;10,IF(AND(ISNUMBER('Test Sample Data'!G103),'Test Sample Data'!G103&lt;$B104, 'Test Sample Data'!G103&gt;0),'Test Sample Data'!G103,$B104),""))</f>
        <v/>
      </c>
      <c r="V104" s="29" t="str">
        <f>IF('Test Sample Data'!H103="","",IF(SUM('Test Sample Data'!H$2:H$97)&gt;10,IF(AND(ISNUMBER('Test Sample Data'!H103),'Test Sample Data'!H103&lt;$B104, 'Test Sample Data'!H103&gt;0),'Test Sample Data'!H103,$B104),""))</f>
        <v/>
      </c>
      <c r="W104" s="29" t="str">
        <f>IF('Test Sample Data'!I103="","",IF(SUM('Test Sample Data'!I$2:I$97)&gt;10,IF(AND(ISNUMBER('Test Sample Data'!I103),'Test Sample Data'!I103&lt;$B104, 'Test Sample Data'!I103&gt;0),'Test Sample Data'!I103,$B104),""))</f>
        <v/>
      </c>
      <c r="X104" s="29" t="str">
        <f>IF('Test Sample Data'!J103="","",IF(SUM('Test Sample Data'!J$2:J$97)&gt;10,IF(AND(ISNUMBER('Test Sample Data'!J103),'Test Sample Data'!J103&lt;$B104, 'Test Sample Data'!J103&gt;0),'Test Sample Data'!J103,$B104),""))</f>
        <v/>
      </c>
      <c r="Y104" s="29" t="str">
        <f>IF('Test Sample Data'!K103="","",IF(SUM('Test Sample Data'!K$2:K$97)&gt;10,IF(AND(ISNUMBER('Test Sample Data'!K103),'Test Sample Data'!K103&lt;$B104, 'Test Sample Data'!K103&gt;0),'Test Sample Data'!K103,$B104),""))</f>
        <v/>
      </c>
      <c r="Z104" s="29" t="str">
        <f>IF('Test Sample Data'!L103="","",IF(SUM('Test Sample Data'!L$2:L$97)&gt;10,IF(AND(ISNUMBER('Test Sample Data'!L103),'Test Sample Data'!L103&lt;$B104, 'Test Sample Data'!L103&gt;0),'Test Sample Data'!L103,$B104),""))</f>
        <v/>
      </c>
      <c r="AA104" s="29" t="str">
        <f>IF('Test Sample Data'!M103="","",IF(SUM('Test Sample Data'!M$2:M$97)&gt;10,IF(AND(ISNUMBER('Test Sample Data'!M103),'Test Sample Data'!M103&lt;$B104, 'Test Sample Data'!M103&gt;0),'Test Sample Data'!M103,$B104),""))</f>
        <v/>
      </c>
      <c r="AB104" s="29" t="str">
        <f>IF('Test Sample Data'!N103="","",IF(SUM('Test Sample Data'!N$2:N$97)&gt;10,IF(AND(ISNUMBER('Test Sample Data'!N103),'Test Sample Data'!N103&lt;$B104, 'Test Sample Data'!N103&gt;0),'Test Sample Data'!N103,$B104),""))</f>
        <v/>
      </c>
      <c r="AC104" s="29" t="str">
        <f>IF('Test Sample Data'!O103="","",IF(SUM('Test Sample Data'!O$2:O$97)&gt;10,IF(AND(ISNUMBER('Test Sample Data'!O103),'Test Sample Data'!O103&lt;$B104, 'Test Sample Data'!O103&gt;0),'Test Sample Data'!O103,$B104),""))</f>
        <v/>
      </c>
      <c r="AE104" s="4" t="s">
        <v>176</v>
      </c>
      <c r="AF104" s="4">
        <f t="shared" si="67"/>
        <v>9</v>
      </c>
      <c r="AG104" s="4">
        <f t="shared" si="68"/>
        <v>9</v>
      </c>
      <c r="AH104" s="4" t="str">
        <f t="shared" si="69"/>
        <v/>
      </c>
      <c r="AI104" s="4" t="str">
        <f t="shared" si="70"/>
        <v/>
      </c>
      <c r="AJ104" s="4" t="str">
        <f t="shared" si="71"/>
        <v/>
      </c>
      <c r="AK104" s="4" t="str">
        <f t="shared" si="72"/>
        <v/>
      </c>
      <c r="AL104" s="4" t="str">
        <f t="shared" si="73"/>
        <v/>
      </c>
      <c r="AM104" s="4" t="str">
        <f t="shared" si="74"/>
        <v/>
      </c>
      <c r="AN104" s="4" t="str">
        <f t="shared" si="75"/>
        <v/>
      </c>
      <c r="AO104" s="4" t="str">
        <f t="shared" si="76"/>
        <v/>
      </c>
      <c r="AP104" s="4" t="str">
        <f t="shared" si="77"/>
        <v/>
      </c>
      <c r="AQ104" s="4" t="str">
        <f t="shared" si="78"/>
        <v/>
      </c>
      <c r="AR104" s="4">
        <f t="shared" si="79"/>
        <v>0</v>
      </c>
      <c r="AS104" s="4">
        <f t="shared" si="182"/>
        <v>9</v>
      </c>
      <c r="AU104" s="4" t="s">
        <v>176</v>
      </c>
      <c r="AV104" s="4">
        <f t="shared" si="81"/>
        <v>8.2800000000000011</v>
      </c>
      <c r="AW104" s="4">
        <f t="shared" si="82"/>
        <v>9</v>
      </c>
      <c r="AX104" s="4" t="str">
        <f t="shared" si="83"/>
        <v/>
      </c>
      <c r="AY104" s="4" t="str">
        <f t="shared" si="84"/>
        <v/>
      </c>
      <c r="AZ104" s="4" t="str">
        <f t="shared" si="85"/>
        <v/>
      </c>
      <c r="BA104" s="4" t="str">
        <f t="shared" si="86"/>
        <v/>
      </c>
      <c r="BB104" s="4" t="str">
        <f t="shared" si="87"/>
        <v/>
      </c>
      <c r="BC104" s="4" t="str">
        <f t="shared" si="88"/>
        <v/>
      </c>
      <c r="BD104" s="4" t="str">
        <f t="shared" si="89"/>
        <v/>
      </c>
      <c r="BE104" s="4" t="str">
        <f t="shared" si="90"/>
        <v/>
      </c>
      <c r="BF104" s="4" t="str">
        <f t="shared" si="91"/>
        <v/>
      </c>
      <c r="BG104" s="4" t="str">
        <f t="shared" si="92"/>
        <v/>
      </c>
      <c r="BI104" s="4" t="s">
        <v>176</v>
      </c>
      <c r="BJ104" s="4">
        <f t="shared" si="169"/>
        <v>8.2800000000000011</v>
      </c>
      <c r="BK104" s="4">
        <f t="shared" si="170"/>
        <v>9</v>
      </c>
      <c r="BL104" s="4" t="str">
        <f t="shared" si="171"/>
        <v/>
      </c>
      <c r="BM104" s="4" t="str">
        <f t="shared" si="172"/>
        <v/>
      </c>
      <c r="BN104" s="4" t="str">
        <f t="shared" si="173"/>
        <v/>
      </c>
      <c r="BO104" s="4" t="str">
        <f t="shared" si="174"/>
        <v/>
      </c>
      <c r="BP104" s="4" t="str">
        <f t="shared" si="175"/>
        <v/>
      </c>
      <c r="BQ104" s="4" t="str">
        <f t="shared" si="176"/>
        <v/>
      </c>
      <c r="BR104" s="4" t="str">
        <f t="shared" si="177"/>
        <v/>
      </c>
      <c r="BS104" s="4" t="str">
        <f t="shared" si="178"/>
        <v/>
      </c>
      <c r="BT104" s="4" t="str">
        <f t="shared" si="179"/>
        <v/>
      </c>
      <c r="BU104" s="4" t="str">
        <f t="shared" si="180"/>
        <v/>
      </c>
      <c r="BV104" s="4">
        <f t="shared" si="105"/>
        <v>1.53</v>
      </c>
      <c r="BW104" s="4">
        <f t="shared" si="181"/>
        <v>8.64</v>
      </c>
      <c r="BY104" s="4" t="s">
        <v>176</v>
      </c>
      <c r="BZ104" s="4">
        <f t="shared" si="145"/>
        <v>-0.35999999999999943</v>
      </c>
      <c r="CA104" s="4">
        <f t="shared" si="146"/>
        <v>0.35999999999999943</v>
      </c>
      <c r="CB104" s="4" t="str">
        <f t="shared" si="147"/>
        <v/>
      </c>
      <c r="CC104" s="4" t="str">
        <f t="shared" si="148"/>
        <v/>
      </c>
      <c r="CD104" s="4" t="str">
        <f t="shared" si="149"/>
        <v/>
      </c>
      <c r="CE104" s="4" t="str">
        <f t="shared" si="150"/>
        <v/>
      </c>
      <c r="CF104" s="4" t="str">
        <f t="shared" si="151"/>
        <v/>
      </c>
      <c r="CG104" s="4" t="str">
        <f t="shared" si="152"/>
        <v/>
      </c>
      <c r="CH104" s="4" t="str">
        <f t="shared" si="153"/>
        <v/>
      </c>
      <c r="CI104" s="4" t="str">
        <f t="shared" si="154"/>
        <v/>
      </c>
      <c r="CJ104" s="4" t="str">
        <f t="shared" si="155"/>
        <v/>
      </c>
      <c r="CK104" s="4" t="str">
        <f t="shared" si="156"/>
        <v/>
      </c>
      <c r="CM104" s="4" t="s">
        <v>176</v>
      </c>
      <c r="CN104" s="4" t="str">
        <f>IF(ISNUMBER(BZ104), IF($BV104&gt;VLOOKUP('Gene Table'!$G$2,'Array Content'!$A$2:$B$3,2,FALSE),IF(BZ104&lt;-$BV104,"mutant","WT"),IF(BZ104&lt;-VLOOKUP('Gene Table'!$G$2,'Array Content'!$A$2:$B$3,2,FALSE),"Mutant","WT")),"")</f>
        <v>WT</v>
      </c>
      <c r="CO104" s="4" t="str">
        <f>IF(ISNUMBER(CA104), IF($BV104&gt;VLOOKUP('Gene Table'!$G$2,'Array Content'!$A$2:$B$3,2,FALSE),IF(CA104&lt;-$BV104,"mutant","WT"),IF(CA104&lt;-VLOOKUP('Gene Table'!$G$2,'Array Content'!$A$2:$B$3,2,FALSE),"Mutant","WT")),"")</f>
        <v>WT</v>
      </c>
      <c r="CP104" s="4" t="str">
        <f>IF(ISNUMBER(CB104), IF($BV104&gt;VLOOKUP('Gene Table'!$G$2,'Array Content'!$A$2:$B$3,2,FALSE),IF(CB104&lt;-$BV104,"mutant","WT"),IF(CB104&lt;-VLOOKUP('Gene Table'!$G$2,'Array Content'!$A$2:$B$3,2,FALSE),"Mutant","WT")),"")</f>
        <v/>
      </c>
      <c r="CQ104" s="4" t="str">
        <f>IF(ISNUMBER(CC104), IF($BV104&gt;VLOOKUP('Gene Table'!$G$2,'Array Content'!$A$2:$B$3,2,FALSE),IF(CC104&lt;-$BV104,"mutant","WT"),IF(CC104&lt;-VLOOKUP('Gene Table'!$G$2,'Array Content'!$A$2:$B$3,2,FALSE),"Mutant","WT")),"")</f>
        <v/>
      </c>
      <c r="CR104" s="4" t="str">
        <f>IF(ISNUMBER(CD104), IF($BV104&gt;VLOOKUP('Gene Table'!$G$2,'Array Content'!$A$2:$B$3,2,FALSE),IF(CD104&lt;-$BV104,"mutant","WT"),IF(CD104&lt;-VLOOKUP('Gene Table'!$G$2,'Array Content'!$A$2:$B$3,2,FALSE),"Mutant","WT")),"")</f>
        <v/>
      </c>
      <c r="CS104" s="4" t="str">
        <f>IF(ISNUMBER(CE104), IF($BV104&gt;VLOOKUP('Gene Table'!$G$2,'Array Content'!$A$2:$B$3,2,FALSE),IF(CE104&lt;-$BV104,"mutant","WT"),IF(CE104&lt;-VLOOKUP('Gene Table'!$G$2,'Array Content'!$A$2:$B$3,2,FALSE),"Mutant","WT")),"")</f>
        <v/>
      </c>
      <c r="CT104" s="4" t="str">
        <f>IF(ISNUMBER(CF104), IF($BV104&gt;VLOOKUP('Gene Table'!$G$2,'Array Content'!$A$2:$B$3,2,FALSE),IF(CF104&lt;-$BV104,"mutant","WT"),IF(CF104&lt;-VLOOKUP('Gene Table'!$G$2,'Array Content'!$A$2:$B$3,2,FALSE),"Mutant","WT")),"")</f>
        <v/>
      </c>
      <c r="CU104" s="4" t="str">
        <f>IF(ISNUMBER(CG104), IF($BV104&gt;VLOOKUP('Gene Table'!$G$2,'Array Content'!$A$2:$B$3,2,FALSE),IF(CG104&lt;-$BV104,"mutant","WT"),IF(CG104&lt;-VLOOKUP('Gene Table'!$G$2,'Array Content'!$A$2:$B$3,2,FALSE),"Mutant","WT")),"")</f>
        <v/>
      </c>
      <c r="CV104" s="4" t="str">
        <f>IF(ISNUMBER(CH104), IF($BV104&gt;VLOOKUP('Gene Table'!$G$2,'Array Content'!$A$2:$B$3,2,FALSE),IF(CH104&lt;-$BV104,"mutant","WT"),IF(CH104&lt;-VLOOKUP('Gene Table'!$G$2,'Array Content'!$A$2:$B$3,2,FALSE),"Mutant","WT")),"")</f>
        <v/>
      </c>
      <c r="CW104" s="4" t="str">
        <f>IF(ISNUMBER(CI104), IF($BV104&gt;VLOOKUP('Gene Table'!$G$2,'Array Content'!$A$2:$B$3,2,FALSE),IF(CI104&lt;-$BV104,"mutant","WT"),IF(CI104&lt;-VLOOKUP('Gene Table'!$G$2,'Array Content'!$A$2:$B$3,2,FALSE),"Mutant","WT")),"")</f>
        <v/>
      </c>
      <c r="CX104" s="4" t="str">
        <f>IF(ISNUMBER(CJ104), IF($BV104&gt;VLOOKUP('Gene Table'!$G$2,'Array Content'!$A$2:$B$3,2,FALSE),IF(CJ104&lt;-$BV104,"mutant","WT"),IF(CJ104&lt;-VLOOKUP('Gene Table'!$G$2,'Array Content'!$A$2:$B$3,2,FALSE),"Mutant","WT")),"")</f>
        <v/>
      </c>
      <c r="CY104" s="4" t="str">
        <f>IF(ISNUMBER(CK104), IF($BV104&gt;VLOOKUP('Gene Table'!$G$2,'Array Content'!$A$2:$B$3,2,FALSE),IF(CK104&lt;-$BV104,"mutant","WT"),IF(CK104&lt;-VLOOKUP('Gene Table'!$G$2,'Array Content'!$A$2:$B$3,2,FALSE),"Mutant","WT")),"")</f>
        <v/>
      </c>
      <c r="DA104" s="4" t="s">
        <v>176</v>
      </c>
      <c r="DB104" s="4">
        <f t="shared" si="157"/>
        <v>-0.71999999999999886</v>
      </c>
      <c r="DC104" s="4">
        <f t="shared" si="158"/>
        <v>0</v>
      </c>
      <c r="DD104" s="4" t="str">
        <f t="shared" si="159"/>
        <v/>
      </c>
      <c r="DE104" s="4" t="str">
        <f t="shared" si="160"/>
        <v/>
      </c>
      <c r="DF104" s="4" t="str">
        <f t="shared" si="161"/>
        <v/>
      </c>
      <c r="DG104" s="4" t="str">
        <f t="shared" si="162"/>
        <v/>
      </c>
      <c r="DH104" s="4" t="str">
        <f t="shared" si="163"/>
        <v/>
      </c>
      <c r="DI104" s="4" t="str">
        <f t="shared" si="164"/>
        <v/>
      </c>
      <c r="DJ104" s="4" t="str">
        <f t="shared" si="165"/>
        <v/>
      </c>
      <c r="DK104" s="4" t="str">
        <f t="shared" si="166"/>
        <v/>
      </c>
      <c r="DL104" s="4" t="str">
        <f t="shared" si="167"/>
        <v/>
      </c>
      <c r="DM104" s="4" t="str">
        <f t="shared" si="168"/>
        <v/>
      </c>
      <c r="DO104" s="4" t="s">
        <v>176</v>
      </c>
      <c r="DP104" s="4" t="str">
        <f>IF(ISNUMBER(DB104), IF($AR104&gt;VLOOKUP('Gene Table'!$G$2,'Array Content'!$A$2:$B$3,2,FALSE),IF(DB104&lt;-$AR104,"mutant","WT"),IF(DB104&lt;-VLOOKUP('Gene Table'!$G$2,'Array Content'!$A$2:$B$3,2,FALSE),"Mutant","WT")),"")</f>
        <v>WT</v>
      </c>
      <c r="DQ104" s="4" t="str">
        <f>IF(ISNUMBER(DC104), IF($AR104&gt;VLOOKUP('Gene Table'!$G$2,'Array Content'!$A$2:$B$3,2,FALSE),IF(DC104&lt;-$AR104,"mutant","WT"),IF(DC104&lt;-VLOOKUP('Gene Table'!$G$2,'Array Content'!$A$2:$B$3,2,FALSE),"Mutant","WT")),"")</f>
        <v>WT</v>
      </c>
      <c r="DR104" s="4" t="str">
        <f>IF(ISNUMBER(DD104), IF($AR104&gt;VLOOKUP('Gene Table'!$G$2,'Array Content'!$A$2:$B$3,2,FALSE),IF(DD104&lt;-$AR104,"mutant","WT"),IF(DD104&lt;-VLOOKUP('Gene Table'!$G$2,'Array Content'!$A$2:$B$3,2,FALSE),"Mutant","WT")),"")</f>
        <v/>
      </c>
      <c r="DS104" s="4" t="str">
        <f>IF(ISNUMBER(DE104), IF($AR104&gt;VLOOKUP('Gene Table'!$G$2,'Array Content'!$A$2:$B$3,2,FALSE),IF(DE104&lt;-$AR104,"mutant","WT"),IF(DE104&lt;-VLOOKUP('Gene Table'!$G$2,'Array Content'!$A$2:$B$3,2,FALSE),"Mutant","WT")),"")</f>
        <v/>
      </c>
      <c r="DT104" s="4" t="str">
        <f>IF(ISNUMBER(DF104), IF($AR104&gt;VLOOKUP('Gene Table'!$G$2,'Array Content'!$A$2:$B$3,2,FALSE),IF(DF104&lt;-$AR104,"mutant","WT"),IF(DF104&lt;-VLOOKUP('Gene Table'!$G$2,'Array Content'!$A$2:$B$3,2,FALSE),"Mutant","WT")),"")</f>
        <v/>
      </c>
      <c r="DU104" s="4" t="str">
        <f>IF(ISNUMBER(DG104), IF($AR104&gt;VLOOKUP('Gene Table'!$G$2,'Array Content'!$A$2:$B$3,2,FALSE),IF(DG104&lt;-$AR104,"mutant","WT"),IF(DG104&lt;-VLOOKUP('Gene Table'!$G$2,'Array Content'!$A$2:$B$3,2,FALSE),"Mutant","WT")),"")</f>
        <v/>
      </c>
      <c r="DV104" s="4" t="str">
        <f>IF(ISNUMBER(DH104), IF($AR104&gt;VLOOKUP('Gene Table'!$G$2,'Array Content'!$A$2:$B$3,2,FALSE),IF(DH104&lt;-$AR104,"mutant","WT"),IF(DH104&lt;-VLOOKUP('Gene Table'!$G$2,'Array Content'!$A$2:$B$3,2,FALSE),"Mutant","WT")),"")</f>
        <v/>
      </c>
      <c r="DW104" s="4" t="str">
        <f>IF(ISNUMBER(DI104), IF($AR104&gt;VLOOKUP('Gene Table'!$G$2,'Array Content'!$A$2:$B$3,2,FALSE),IF(DI104&lt;-$AR104,"mutant","WT"),IF(DI104&lt;-VLOOKUP('Gene Table'!$G$2,'Array Content'!$A$2:$B$3,2,FALSE),"Mutant","WT")),"")</f>
        <v/>
      </c>
      <c r="DX104" s="4" t="str">
        <f>IF(ISNUMBER(DJ104), IF($AR104&gt;VLOOKUP('Gene Table'!$G$2,'Array Content'!$A$2:$B$3,2,FALSE),IF(DJ104&lt;-$AR104,"mutant","WT"),IF(DJ104&lt;-VLOOKUP('Gene Table'!$G$2,'Array Content'!$A$2:$B$3,2,FALSE),"Mutant","WT")),"")</f>
        <v/>
      </c>
      <c r="DY104" s="4" t="str">
        <f>IF(ISNUMBER(DK104), IF($AR104&gt;VLOOKUP('Gene Table'!$G$2,'Array Content'!$A$2:$B$3,2,FALSE),IF(DK104&lt;-$AR104,"mutant","WT"),IF(DK104&lt;-VLOOKUP('Gene Table'!$G$2,'Array Content'!$A$2:$B$3,2,FALSE),"Mutant","WT")),"")</f>
        <v/>
      </c>
      <c r="DZ104" s="4" t="str">
        <f>IF(ISNUMBER(DL104), IF($AR104&gt;VLOOKUP('Gene Table'!$G$2,'Array Content'!$A$2:$B$3,2,FALSE),IF(DL104&lt;-$AR104,"mutant","WT"),IF(DL104&lt;-VLOOKUP('Gene Table'!$G$2,'Array Content'!$A$2:$B$3,2,FALSE),"Mutant","WT")),"")</f>
        <v/>
      </c>
      <c r="EA104" s="4" t="str">
        <f>IF(ISNUMBER(DM104), IF($AR104&gt;VLOOKUP('Gene Table'!$G$2,'Array Content'!$A$2:$B$3,2,FALSE),IF(DM104&lt;-$AR104,"mutant","WT"),IF(DM104&lt;-VLOOKUP('Gene Table'!$G$2,'Array Content'!$A$2:$B$3,2,FALSE),"Mutant","WT")),"")</f>
        <v/>
      </c>
      <c r="EC104" s="4" t="s">
        <v>176</v>
      </c>
      <c r="ED104" s="4" t="str">
        <f>IF('Gene Table'!$D104="copy number",D104,"")</f>
        <v/>
      </c>
      <c r="EE104" s="4" t="str">
        <f>IF('Gene Table'!$D104="copy number",E104,"")</f>
        <v/>
      </c>
      <c r="EF104" s="4" t="str">
        <f>IF('Gene Table'!$D104="copy number",F104,"")</f>
        <v/>
      </c>
      <c r="EG104" s="4" t="str">
        <f>IF('Gene Table'!$D104="copy number",G104,"")</f>
        <v/>
      </c>
      <c r="EH104" s="4" t="str">
        <f>IF('Gene Table'!$D104="copy number",H104,"")</f>
        <v/>
      </c>
      <c r="EI104" s="4" t="str">
        <f>IF('Gene Table'!$D104="copy number",I104,"")</f>
        <v/>
      </c>
      <c r="EJ104" s="4" t="str">
        <f>IF('Gene Table'!$D104="copy number",J104,"")</f>
        <v/>
      </c>
      <c r="EK104" s="4" t="str">
        <f>IF('Gene Table'!$D104="copy number",K104,"")</f>
        <v/>
      </c>
      <c r="EL104" s="4" t="str">
        <f>IF('Gene Table'!$D104="copy number",L104,"")</f>
        <v/>
      </c>
      <c r="EM104" s="4" t="str">
        <f>IF('Gene Table'!$D104="copy number",M104,"")</f>
        <v/>
      </c>
      <c r="EN104" s="4" t="str">
        <f>IF('Gene Table'!$D104="copy number",N104,"")</f>
        <v/>
      </c>
      <c r="EO104" s="4" t="str">
        <f>IF('Gene Table'!$D104="copy number",O104,"")</f>
        <v/>
      </c>
      <c r="EQ104" s="4" t="s">
        <v>176</v>
      </c>
      <c r="ER104" s="4" t="str">
        <f>IF('Gene Table'!$D104="copy number",R104,"")</f>
        <v/>
      </c>
      <c r="ES104" s="4" t="str">
        <f>IF('Gene Table'!$D104="copy number",S104,"")</f>
        <v/>
      </c>
      <c r="ET104" s="4" t="str">
        <f>IF('Gene Table'!$D104="copy number",T104,"")</f>
        <v/>
      </c>
      <c r="EU104" s="4" t="str">
        <f>IF('Gene Table'!$D104="copy number",U104,"")</f>
        <v/>
      </c>
      <c r="EV104" s="4" t="str">
        <f>IF('Gene Table'!$D104="copy number",V104,"")</f>
        <v/>
      </c>
      <c r="EW104" s="4" t="str">
        <f>IF('Gene Table'!$D104="copy number",W104,"")</f>
        <v/>
      </c>
      <c r="EX104" s="4" t="str">
        <f>IF('Gene Table'!$D104="copy number",X104,"")</f>
        <v/>
      </c>
      <c r="EY104" s="4" t="str">
        <f>IF('Gene Table'!$D104="copy number",Y104,"")</f>
        <v/>
      </c>
      <c r="EZ104" s="4" t="str">
        <f>IF('Gene Table'!$D104="copy number",Z104,"")</f>
        <v/>
      </c>
      <c r="FA104" s="4" t="str">
        <f>IF('Gene Table'!$D104="copy number",AA104,"")</f>
        <v/>
      </c>
      <c r="FB104" s="4" t="str">
        <f>IF('Gene Table'!$D104="copy number",AB104,"")</f>
        <v/>
      </c>
      <c r="FC104" s="4" t="str">
        <f>IF('Gene Table'!$D104="copy number",AC104,"")</f>
        <v/>
      </c>
      <c r="FE104" s="4" t="s">
        <v>176</v>
      </c>
      <c r="FF104" s="4" t="str">
        <f>IF('Gene Table'!$C104="SMPC",D104,"")</f>
        <v/>
      </c>
      <c r="FG104" s="4" t="str">
        <f>IF('Gene Table'!$C104="SMPC",E104,"")</f>
        <v/>
      </c>
      <c r="FH104" s="4" t="str">
        <f>IF('Gene Table'!$C104="SMPC",F104,"")</f>
        <v/>
      </c>
      <c r="FI104" s="4" t="str">
        <f>IF('Gene Table'!$C104="SMPC",G104,"")</f>
        <v/>
      </c>
      <c r="FJ104" s="4" t="str">
        <f>IF('Gene Table'!$C104="SMPC",H104,"")</f>
        <v/>
      </c>
      <c r="FK104" s="4" t="str">
        <f>IF('Gene Table'!$C104="SMPC",I104,"")</f>
        <v/>
      </c>
      <c r="FL104" s="4" t="str">
        <f>IF('Gene Table'!$C104="SMPC",J104,"")</f>
        <v/>
      </c>
      <c r="FM104" s="4" t="str">
        <f>IF('Gene Table'!$C104="SMPC",K104,"")</f>
        <v/>
      </c>
      <c r="FN104" s="4" t="str">
        <f>IF('Gene Table'!$C104="SMPC",L104,"")</f>
        <v/>
      </c>
      <c r="FO104" s="4" t="str">
        <f>IF('Gene Table'!$C104="SMPC",M104,"")</f>
        <v/>
      </c>
      <c r="FP104" s="4" t="str">
        <f>IF('Gene Table'!$C104="SMPC",N104,"")</f>
        <v/>
      </c>
      <c r="FQ104" s="4" t="str">
        <f>IF('Gene Table'!$C104="SMPC",O104,"")</f>
        <v/>
      </c>
      <c r="FS104" s="4" t="s">
        <v>176</v>
      </c>
      <c r="FT104" s="4" t="str">
        <f>IF('Gene Table'!$C104="SMPC",R104,"")</f>
        <v/>
      </c>
      <c r="FU104" s="4" t="str">
        <f>IF('Gene Table'!$C104="SMPC",S104,"")</f>
        <v/>
      </c>
      <c r="FV104" s="4" t="str">
        <f>IF('Gene Table'!$C104="SMPC",T104,"")</f>
        <v/>
      </c>
      <c r="FW104" s="4" t="str">
        <f>IF('Gene Table'!$C104="SMPC",U104,"")</f>
        <v/>
      </c>
      <c r="FX104" s="4" t="str">
        <f>IF('Gene Table'!$C104="SMPC",V104,"")</f>
        <v/>
      </c>
      <c r="FY104" s="4" t="str">
        <f>IF('Gene Table'!$C104="SMPC",W104,"")</f>
        <v/>
      </c>
      <c r="FZ104" s="4" t="str">
        <f>IF('Gene Table'!$C104="SMPC",X104,"")</f>
        <v/>
      </c>
      <c r="GA104" s="4" t="str">
        <f>IF('Gene Table'!$C104="SMPC",Y104,"")</f>
        <v/>
      </c>
      <c r="GB104" s="4" t="str">
        <f>IF('Gene Table'!$C104="SMPC",Z104,"")</f>
        <v/>
      </c>
      <c r="GC104" s="4" t="str">
        <f>IF('Gene Table'!$C104="SMPC",AA104,"")</f>
        <v/>
      </c>
      <c r="GD104" s="4" t="str">
        <f>IF('Gene Table'!$C104="SMPC",AB104,"")</f>
        <v/>
      </c>
      <c r="GE104" s="4" t="str">
        <f>IF('Gene Table'!$C104="SMPC",AC104,"")</f>
        <v/>
      </c>
    </row>
    <row r="105" spans="1:187" ht="15" customHeight="1" x14ac:dyDescent="0.25">
      <c r="A105" s="4" t="str">
        <f>'Gene Table'!C105&amp;":"&amp;'Gene Table'!D105</f>
        <v>CEBPA:c.937_938insAGA</v>
      </c>
      <c r="B105" s="4">
        <f>IF('Gene Table'!$G$5="NO",IF(ISNUMBER(MATCH('Gene Table'!E105,'Array Content'!$M$2:$M$941,0)),VLOOKUP('Gene Table'!E105,'Array Content'!$M$2:$O$941,2,FALSE),35),IF('Gene Table'!$G$5="YES",IF(ISNUMBER(MATCH('Gene Table'!E105,'Array Content'!$M$2:$M$941,0)),VLOOKUP('Gene Table'!E105,'Array Content'!$M$2:$O$941,3,FALSE),35),"OOPS"))</f>
        <v>37</v>
      </c>
      <c r="C105" s="4" t="s">
        <v>178</v>
      </c>
      <c r="D105" s="29">
        <f>IF('Control Sample Data'!D104="","",IF(SUM('Control Sample Data'!D$2:D$97)&gt;10,IF(AND(ISNUMBER('Control Sample Data'!D104),'Control Sample Data'!D104&lt;$B105, 'Control Sample Data'!D104&gt;0),'Control Sample Data'!D104,$B105),""))</f>
        <v>35</v>
      </c>
      <c r="E105" s="29">
        <f>IF('Control Sample Data'!E104="","",IF(SUM('Control Sample Data'!E$2:E$97)&gt;10,IF(AND(ISNUMBER('Control Sample Data'!E104),'Control Sample Data'!E104&lt;$B105, 'Control Sample Data'!E104&gt;0),'Control Sample Data'!E104,$B105),""))</f>
        <v>35</v>
      </c>
      <c r="F105" s="29" t="str">
        <f>IF('Control Sample Data'!F104="","",IF(SUM('Control Sample Data'!F$2:F$97)&gt;10,IF(AND(ISNUMBER('Control Sample Data'!F104),'Control Sample Data'!F104&lt;$B105, 'Control Sample Data'!F104&gt;0),'Control Sample Data'!F104,$B105),""))</f>
        <v/>
      </c>
      <c r="G105" s="29" t="str">
        <f>IF('Control Sample Data'!G104="","",IF(SUM('Control Sample Data'!G$2:G$97)&gt;10,IF(AND(ISNUMBER('Control Sample Data'!G104),'Control Sample Data'!G104&lt;$B105, 'Control Sample Data'!G104&gt;0),'Control Sample Data'!G104,$B105),""))</f>
        <v/>
      </c>
      <c r="H105" s="29" t="str">
        <f>IF('Control Sample Data'!H104="","",IF(SUM('Control Sample Data'!H$2:H$97)&gt;10,IF(AND(ISNUMBER('Control Sample Data'!H104),'Control Sample Data'!H104&lt;$B105, 'Control Sample Data'!H104&gt;0),'Control Sample Data'!H104,$B105),""))</f>
        <v/>
      </c>
      <c r="I105" s="29" t="str">
        <f>IF('Control Sample Data'!I104="","",IF(SUM('Control Sample Data'!I$2:I$97)&gt;10,IF(AND(ISNUMBER('Control Sample Data'!I104),'Control Sample Data'!I104&lt;$B105, 'Control Sample Data'!I104&gt;0),'Control Sample Data'!I104,$B105),""))</f>
        <v/>
      </c>
      <c r="J105" s="29" t="str">
        <f>IF('Control Sample Data'!J104="","",IF(SUM('Control Sample Data'!J$2:J$97)&gt;10,IF(AND(ISNUMBER('Control Sample Data'!J104),'Control Sample Data'!J104&lt;$B105, 'Control Sample Data'!J104&gt;0),'Control Sample Data'!J104,$B105),""))</f>
        <v/>
      </c>
      <c r="K105" s="29" t="str">
        <f>IF('Control Sample Data'!K104="","",IF(SUM('Control Sample Data'!K$2:K$97)&gt;10,IF(AND(ISNUMBER('Control Sample Data'!K104),'Control Sample Data'!K104&lt;$B105, 'Control Sample Data'!K104&gt;0),'Control Sample Data'!K104,$B105),""))</f>
        <v/>
      </c>
      <c r="L105" s="29" t="str">
        <f>IF('Control Sample Data'!L104="","",IF(SUM('Control Sample Data'!L$2:L$97)&gt;10,IF(AND(ISNUMBER('Control Sample Data'!L104),'Control Sample Data'!L104&lt;$B105, 'Control Sample Data'!L104&gt;0),'Control Sample Data'!L104,$B105),""))</f>
        <v/>
      </c>
      <c r="M105" s="29" t="str">
        <f>IF('Control Sample Data'!M104="","",IF(SUM('Control Sample Data'!M$2:M$97)&gt;10,IF(AND(ISNUMBER('Control Sample Data'!M104),'Control Sample Data'!M104&lt;$B105, 'Control Sample Data'!M104&gt;0),'Control Sample Data'!M104,$B105),""))</f>
        <v/>
      </c>
      <c r="N105" s="29" t="str">
        <f>IF('Control Sample Data'!N104="","",IF(SUM('Control Sample Data'!N$2:N$97)&gt;10,IF(AND(ISNUMBER('Control Sample Data'!N104),'Control Sample Data'!N104&lt;$B105, 'Control Sample Data'!N104&gt;0),'Control Sample Data'!N104,$B105),""))</f>
        <v/>
      </c>
      <c r="O105" s="29" t="str">
        <f>IF('Control Sample Data'!O104="","",IF(SUM('Control Sample Data'!O$2:O$97)&gt;10,IF(AND(ISNUMBER('Control Sample Data'!O104),'Control Sample Data'!O104&lt;$B105, 'Control Sample Data'!O104&gt;0),'Control Sample Data'!O104,$B105),""))</f>
        <v/>
      </c>
      <c r="Q105" s="4" t="s">
        <v>178</v>
      </c>
      <c r="R105" s="29">
        <f>IF('Test Sample Data'!D104="","",IF(SUM('Test Sample Data'!D$2:D$97)&gt;10,IF(AND(ISNUMBER('Test Sample Data'!D104),'Test Sample Data'!D104&lt;$B105, 'Test Sample Data'!D104&gt;0),'Test Sample Data'!D104,$B105),""))</f>
        <v>35</v>
      </c>
      <c r="S105" s="29">
        <f>IF('Test Sample Data'!E104="","",IF(SUM('Test Sample Data'!E$2:E$97)&gt;10,IF(AND(ISNUMBER('Test Sample Data'!E104),'Test Sample Data'!E104&lt;$B105, 'Test Sample Data'!E104&gt;0),'Test Sample Data'!E104,$B105),""))</f>
        <v>35</v>
      </c>
      <c r="T105" s="29" t="str">
        <f>IF('Test Sample Data'!F104="","",IF(SUM('Test Sample Data'!F$2:F$97)&gt;10,IF(AND(ISNUMBER('Test Sample Data'!F104),'Test Sample Data'!F104&lt;$B105, 'Test Sample Data'!F104&gt;0),'Test Sample Data'!F104,$B105),""))</f>
        <v/>
      </c>
      <c r="U105" s="29" t="str">
        <f>IF('Test Sample Data'!G104="","",IF(SUM('Test Sample Data'!G$2:G$97)&gt;10,IF(AND(ISNUMBER('Test Sample Data'!G104),'Test Sample Data'!G104&lt;$B105, 'Test Sample Data'!G104&gt;0),'Test Sample Data'!G104,$B105),""))</f>
        <v/>
      </c>
      <c r="V105" s="29" t="str">
        <f>IF('Test Sample Data'!H104="","",IF(SUM('Test Sample Data'!H$2:H$97)&gt;10,IF(AND(ISNUMBER('Test Sample Data'!H104),'Test Sample Data'!H104&lt;$B105, 'Test Sample Data'!H104&gt;0),'Test Sample Data'!H104,$B105),""))</f>
        <v/>
      </c>
      <c r="W105" s="29" t="str">
        <f>IF('Test Sample Data'!I104="","",IF(SUM('Test Sample Data'!I$2:I$97)&gt;10,IF(AND(ISNUMBER('Test Sample Data'!I104),'Test Sample Data'!I104&lt;$B105, 'Test Sample Data'!I104&gt;0),'Test Sample Data'!I104,$B105),""))</f>
        <v/>
      </c>
      <c r="X105" s="29" t="str">
        <f>IF('Test Sample Data'!J104="","",IF(SUM('Test Sample Data'!J$2:J$97)&gt;10,IF(AND(ISNUMBER('Test Sample Data'!J104),'Test Sample Data'!J104&lt;$B105, 'Test Sample Data'!J104&gt;0),'Test Sample Data'!J104,$B105),""))</f>
        <v/>
      </c>
      <c r="Y105" s="29" t="str">
        <f>IF('Test Sample Data'!K104="","",IF(SUM('Test Sample Data'!K$2:K$97)&gt;10,IF(AND(ISNUMBER('Test Sample Data'!K104),'Test Sample Data'!K104&lt;$B105, 'Test Sample Data'!K104&gt;0),'Test Sample Data'!K104,$B105),""))</f>
        <v/>
      </c>
      <c r="Z105" s="29" t="str">
        <f>IF('Test Sample Data'!L104="","",IF(SUM('Test Sample Data'!L$2:L$97)&gt;10,IF(AND(ISNUMBER('Test Sample Data'!L104),'Test Sample Data'!L104&lt;$B105, 'Test Sample Data'!L104&gt;0),'Test Sample Data'!L104,$B105),""))</f>
        <v/>
      </c>
      <c r="AA105" s="29" t="str">
        <f>IF('Test Sample Data'!M104="","",IF(SUM('Test Sample Data'!M$2:M$97)&gt;10,IF(AND(ISNUMBER('Test Sample Data'!M104),'Test Sample Data'!M104&lt;$B105, 'Test Sample Data'!M104&gt;0),'Test Sample Data'!M104,$B105),""))</f>
        <v/>
      </c>
      <c r="AB105" s="29" t="str">
        <f>IF('Test Sample Data'!N104="","",IF(SUM('Test Sample Data'!N$2:N$97)&gt;10,IF(AND(ISNUMBER('Test Sample Data'!N104),'Test Sample Data'!N104&lt;$B105, 'Test Sample Data'!N104&gt;0),'Test Sample Data'!N104,$B105),""))</f>
        <v/>
      </c>
      <c r="AC105" s="29" t="str">
        <f>IF('Test Sample Data'!O104="","",IF(SUM('Test Sample Data'!O$2:O$97)&gt;10,IF(AND(ISNUMBER('Test Sample Data'!O104),'Test Sample Data'!O104&lt;$B105, 'Test Sample Data'!O104&gt;0),'Test Sample Data'!O104,$B105),""))</f>
        <v/>
      </c>
      <c r="AE105" s="4" t="s">
        <v>178</v>
      </c>
      <c r="AF105" s="4">
        <f t="shared" si="67"/>
        <v>9</v>
      </c>
      <c r="AG105" s="4">
        <f t="shared" si="68"/>
        <v>9</v>
      </c>
      <c r="AH105" s="4" t="str">
        <f t="shared" si="69"/>
        <v/>
      </c>
      <c r="AI105" s="4" t="str">
        <f t="shared" si="70"/>
        <v/>
      </c>
      <c r="AJ105" s="4" t="str">
        <f t="shared" si="71"/>
        <v/>
      </c>
      <c r="AK105" s="4" t="str">
        <f t="shared" si="72"/>
        <v/>
      </c>
      <c r="AL105" s="4" t="str">
        <f t="shared" si="73"/>
        <v/>
      </c>
      <c r="AM105" s="4" t="str">
        <f t="shared" si="74"/>
        <v/>
      </c>
      <c r="AN105" s="4" t="str">
        <f t="shared" si="75"/>
        <v/>
      </c>
      <c r="AO105" s="4" t="str">
        <f t="shared" si="76"/>
        <v/>
      </c>
      <c r="AP105" s="4" t="str">
        <f t="shared" si="77"/>
        <v/>
      </c>
      <c r="AQ105" s="4" t="str">
        <f t="shared" si="78"/>
        <v/>
      </c>
      <c r="AR105" s="4">
        <f t="shared" si="79"/>
        <v>0</v>
      </c>
      <c r="AS105" s="4">
        <f t="shared" si="182"/>
        <v>9</v>
      </c>
      <c r="AU105" s="4" t="s">
        <v>178</v>
      </c>
      <c r="AV105" s="4">
        <f t="shared" si="81"/>
        <v>8.2800000000000011</v>
      </c>
      <c r="AW105" s="4">
        <f t="shared" si="82"/>
        <v>9</v>
      </c>
      <c r="AX105" s="4" t="str">
        <f t="shared" si="83"/>
        <v/>
      </c>
      <c r="AY105" s="4" t="str">
        <f t="shared" si="84"/>
        <v/>
      </c>
      <c r="AZ105" s="4" t="str">
        <f t="shared" si="85"/>
        <v/>
      </c>
      <c r="BA105" s="4" t="str">
        <f t="shared" si="86"/>
        <v/>
      </c>
      <c r="BB105" s="4" t="str">
        <f t="shared" si="87"/>
        <v/>
      </c>
      <c r="BC105" s="4" t="str">
        <f t="shared" si="88"/>
        <v/>
      </c>
      <c r="BD105" s="4" t="str">
        <f t="shared" si="89"/>
        <v/>
      </c>
      <c r="BE105" s="4" t="str">
        <f t="shared" si="90"/>
        <v/>
      </c>
      <c r="BF105" s="4" t="str">
        <f t="shared" si="91"/>
        <v/>
      </c>
      <c r="BG105" s="4" t="str">
        <f t="shared" si="92"/>
        <v/>
      </c>
      <c r="BI105" s="4" t="s">
        <v>178</v>
      </c>
      <c r="BJ105" s="4">
        <f t="shared" si="169"/>
        <v>8.2800000000000011</v>
      </c>
      <c r="BK105" s="4">
        <f t="shared" si="170"/>
        <v>9</v>
      </c>
      <c r="BL105" s="4" t="str">
        <f t="shared" si="171"/>
        <v/>
      </c>
      <c r="BM105" s="4" t="str">
        <f t="shared" si="172"/>
        <v/>
      </c>
      <c r="BN105" s="4" t="str">
        <f t="shared" si="173"/>
        <v/>
      </c>
      <c r="BO105" s="4" t="str">
        <f t="shared" si="174"/>
        <v/>
      </c>
      <c r="BP105" s="4" t="str">
        <f t="shared" si="175"/>
        <v/>
      </c>
      <c r="BQ105" s="4" t="str">
        <f t="shared" si="176"/>
        <v/>
      </c>
      <c r="BR105" s="4" t="str">
        <f t="shared" si="177"/>
        <v/>
      </c>
      <c r="BS105" s="4" t="str">
        <f t="shared" si="178"/>
        <v/>
      </c>
      <c r="BT105" s="4" t="str">
        <f t="shared" si="179"/>
        <v/>
      </c>
      <c r="BU105" s="4" t="str">
        <f t="shared" si="180"/>
        <v/>
      </c>
      <c r="BV105" s="4">
        <f t="shared" si="105"/>
        <v>1.53</v>
      </c>
      <c r="BW105" s="4">
        <f t="shared" si="181"/>
        <v>8.64</v>
      </c>
      <c r="BY105" s="4" t="s">
        <v>178</v>
      </c>
      <c r="BZ105" s="4">
        <f t="shared" si="145"/>
        <v>-0.35999999999999943</v>
      </c>
      <c r="CA105" s="4">
        <f t="shared" si="146"/>
        <v>0.35999999999999943</v>
      </c>
      <c r="CB105" s="4" t="str">
        <f t="shared" si="147"/>
        <v/>
      </c>
      <c r="CC105" s="4" t="str">
        <f t="shared" si="148"/>
        <v/>
      </c>
      <c r="CD105" s="4" t="str">
        <f t="shared" si="149"/>
        <v/>
      </c>
      <c r="CE105" s="4" t="str">
        <f t="shared" si="150"/>
        <v/>
      </c>
      <c r="CF105" s="4" t="str">
        <f t="shared" si="151"/>
        <v/>
      </c>
      <c r="CG105" s="4" t="str">
        <f t="shared" si="152"/>
        <v/>
      </c>
      <c r="CH105" s="4" t="str">
        <f t="shared" si="153"/>
        <v/>
      </c>
      <c r="CI105" s="4" t="str">
        <f t="shared" si="154"/>
        <v/>
      </c>
      <c r="CJ105" s="4" t="str">
        <f t="shared" si="155"/>
        <v/>
      </c>
      <c r="CK105" s="4" t="str">
        <f t="shared" si="156"/>
        <v/>
      </c>
      <c r="CM105" s="4" t="s">
        <v>178</v>
      </c>
      <c r="CN105" s="4" t="str">
        <f>IF(ISNUMBER(BZ105), IF($BV105&gt;VLOOKUP('Gene Table'!$G$2,'Array Content'!$A$2:$B$3,2,FALSE),IF(BZ105&lt;-$BV105,"mutant","WT"),IF(BZ105&lt;-VLOOKUP('Gene Table'!$G$2,'Array Content'!$A$2:$B$3,2,FALSE),"Mutant","WT")),"")</f>
        <v>WT</v>
      </c>
      <c r="CO105" s="4" t="str">
        <f>IF(ISNUMBER(CA105), IF($BV105&gt;VLOOKUP('Gene Table'!$G$2,'Array Content'!$A$2:$B$3,2,FALSE),IF(CA105&lt;-$BV105,"mutant","WT"),IF(CA105&lt;-VLOOKUP('Gene Table'!$G$2,'Array Content'!$A$2:$B$3,2,FALSE),"Mutant","WT")),"")</f>
        <v>WT</v>
      </c>
      <c r="CP105" s="4" t="str">
        <f>IF(ISNUMBER(CB105), IF($BV105&gt;VLOOKUP('Gene Table'!$G$2,'Array Content'!$A$2:$B$3,2,FALSE),IF(CB105&lt;-$BV105,"mutant","WT"),IF(CB105&lt;-VLOOKUP('Gene Table'!$G$2,'Array Content'!$A$2:$B$3,2,FALSE),"Mutant","WT")),"")</f>
        <v/>
      </c>
      <c r="CQ105" s="4" t="str">
        <f>IF(ISNUMBER(CC105), IF($BV105&gt;VLOOKUP('Gene Table'!$G$2,'Array Content'!$A$2:$B$3,2,FALSE),IF(CC105&lt;-$BV105,"mutant","WT"),IF(CC105&lt;-VLOOKUP('Gene Table'!$G$2,'Array Content'!$A$2:$B$3,2,FALSE),"Mutant","WT")),"")</f>
        <v/>
      </c>
      <c r="CR105" s="4" t="str">
        <f>IF(ISNUMBER(CD105), IF($BV105&gt;VLOOKUP('Gene Table'!$G$2,'Array Content'!$A$2:$B$3,2,FALSE),IF(CD105&lt;-$BV105,"mutant","WT"),IF(CD105&lt;-VLOOKUP('Gene Table'!$G$2,'Array Content'!$A$2:$B$3,2,FALSE),"Mutant","WT")),"")</f>
        <v/>
      </c>
      <c r="CS105" s="4" t="str">
        <f>IF(ISNUMBER(CE105), IF($BV105&gt;VLOOKUP('Gene Table'!$G$2,'Array Content'!$A$2:$B$3,2,FALSE),IF(CE105&lt;-$BV105,"mutant","WT"),IF(CE105&lt;-VLOOKUP('Gene Table'!$G$2,'Array Content'!$A$2:$B$3,2,FALSE),"Mutant","WT")),"")</f>
        <v/>
      </c>
      <c r="CT105" s="4" t="str">
        <f>IF(ISNUMBER(CF105), IF($BV105&gt;VLOOKUP('Gene Table'!$G$2,'Array Content'!$A$2:$B$3,2,FALSE),IF(CF105&lt;-$BV105,"mutant","WT"),IF(CF105&lt;-VLOOKUP('Gene Table'!$G$2,'Array Content'!$A$2:$B$3,2,FALSE),"Mutant","WT")),"")</f>
        <v/>
      </c>
      <c r="CU105" s="4" t="str">
        <f>IF(ISNUMBER(CG105), IF($BV105&gt;VLOOKUP('Gene Table'!$G$2,'Array Content'!$A$2:$B$3,2,FALSE),IF(CG105&lt;-$BV105,"mutant","WT"),IF(CG105&lt;-VLOOKUP('Gene Table'!$G$2,'Array Content'!$A$2:$B$3,2,FALSE),"Mutant","WT")),"")</f>
        <v/>
      </c>
      <c r="CV105" s="4" t="str">
        <f>IF(ISNUMBER(CH105), IF($BV105&gt;VLOOKUP('Gene Table'!$G$2,'Array Content'!$A$2:$B$3,2,FALSE),IF(CH105&lt;-$BV105,"mutant","WT"),IF(CH105&lt;-VLOOKUP('Gene Table'!$G$2,'Array Content'!$A$2:$B$3,2,FALSE),"Mutant","WT")),"")</f>
        <v/>
      </c>
      <c r="CW105" s="4" t="str">
        <f>IF(ISNUMBER(CI105), IF($BV105&gt;VLOOKUP('Gene Table'!$G$2,'Array Content'!$A$2:$B$3,2,FALSE),IF(CI105&lt;-$BV105,"mutant","WT"),IF(CI105&lt;-VLOOKUP('Gene Table'!$G$2,'Array Content'!$A$2:$B$3,2,FALSE),"Mutant","WT")),"")</f>
        <v/>
      </c>
      <c r="CX105" s="4" t="str">
        <f>IF(ISNUMBER(CJ105), IF($BV105&gt;VLOOKUP('Gene Table'!$G$2,'Array Content'!$A$2:$B$3,2,FALSE),IF(CJ105&lt;-$BV105,"mutant","WT"),IF(CJ105&lt;-VLOOKUP('Gene Table'!$G$2,'Array Content'!$A$2:$B$3,2,FALSE),"Mutant","WT")),"")</f>
        <v/>
      </c>
      <c r="CY105" s="4" t="str">
        <f>IF(ISNUMBER(CK105), IF($BV105&gt;VLOOKUP('Gene Table'!$G$2,'Array Content'!$A$2:$B$3,2,FALSE),IF(CK105&lt;-$BV105,"mutant","WT"),IF(CK105&lt;-VLOOKUP('Gene Table'!$G$2,'Array Content'!$A$2:$B$3,2,FALSE),"Mutant","WT")),"")</f>
        <v/>
      </c>
      <c r="DA105" s="4" t="s">
        <v>178</v>
      </c>
      <c r="DB105" s="4">
        <f t="shared" si="157"/>
        <v>-0.71999999999999886</v>
      </c>
      <c r="DC105" s="4">
        <f t="shared" si="158"/>
        <v>0</v>
      </c>
      <c r="DD105" s="4" t="str">
        <f t="shared" si="159"/>
        <v/>
      </c>
      <c r="DE105" s="4" t="str">
        <f t="shared" si="160"/>
        <v/>
      </c>
      <c r="DF105" s="4" t="str">
        <f t="shared" si="161"/>
        <v/>
      </c>
      <c r="DG105" s="4" t="str">
        <f t="shared" si="162"/>
        <v/>
      </c>
      <c r="DH105" s="4" t="str">
        <f t="shared" si="163"/>
        <v/>
      </c>
      <c r="DI105" s="4" t="str">
        <f t="shared" si="164"/>
        <v/>
      </c>
      <c r="DJ105" s="4" t="str">
        <f t="shared" si="165"/>
        <v/>
      </c>
      <c r="DK105" s="4" t="str">
        <f t="shared" si="166"/>
        <v/>
      </c>
      <c r="DL105" s="4" t="str">
        <f t="shared" si="167"/>
        <v/>
      </c>
      <c r="DM105" s="4" t="str">
        <f t="shared" si="168"/>
        <v/>
      </c>
      <c r="DO105" s="4" t="s">
        <v>178</v>
      </c>
      <c r="DP105" s="4" t="str">
        <f>IF(ISNUMBER(DB105), IF($AR105&gt;VLOOKUP('Gene Table'!$G$2,'Array Content'!$A$2:$B$3,2,FALSE),IF(DB105&lt;-$AR105,"mutant","WT"),IF(DB105&lt;-VLOOKUP('Gene Table'!$G$2,'Array Content'!$A$2:$B$3,2,FALSE),"Mutant","WT")),"")</f>
        <v>WT</v>
      </c>
      <c r="DQ105" s="4" t="str">
        <f>IF(ISNUMBER(DC105), IF($AR105&gt;VLOOKUP('Gene Table'!$G$2,'Array Content'!$A$2:$B$3,2,FALSE),IF(DC105&lt;-$AR105,"mutant","WT"),IF(DC105&lt;-VLOOKUP('Gene Table'!$G$2,'Array Content'!$A$2:$B$3,2,FALSE),"Mutant","WT")),"")</f>
        <v>WT</v>
      </c>
      <c r="DR105" s="4" t="str">
        <f>IF(ISNUMBER(DD105), IF($AR105&gt;VLOOKUP('Gene Table'!$G$2,'Array Content'!$A$2:$B$3,2,FALSE),IF(DD105&lt;-$AR105,"mutant","WT"),IF(DD105&lt;-VLOOKUP('Gene Table'!$G$2,'Array Content'!$A$2:$B$3,2,FALSE),"Mutant","WT")),"")</f>
        <v/>
      </c>
      <c r="DS105" s="4" t="str">
        <f>IF(ISNUMBER(DE105), IF($AR105&gt;VLOOKUP('Gene Table'!$G$2,'Array Content'!$A$2:$B$3,2,FALSE),IF(DE105&lt;-$AR105,"mutant","WT"),IF(DE105&lt;-VLOOKUP('Gene Table'!$G$2,'Array Content'!$A$2:$B$3,2,FALSE),"Mutant","WT")),"")</f>
        <v/>
      </c>
      <c r="DT105" s="4" t="str">
        <f>IF(ISNUMBER(DF105), IF($AR105&gt;VLOOKUP('Gene Table'!$G$2,'Array Content'!$A$2:$B$3,2,FALSE),IF(DF105&lt;-$AR105,"mutant","WT"),IF(DF105&lt;-VLOOKUP('Gene Table'!$G$2,'Array Content'!$A$2:$B$3,2,FALSE),"Mutant","WT")),"")</f>
        <v/>
      </c>
      <c r="DU105" s="4" t="str">
        <f>IF(ISNUMBER(DG105), IF($AR105&gt;VLOOKUP('Gene Table'!$G$2,'Array Content'!$A$2:$B$3,2,FALSE),IF(DG105&lt;-$AR105,"mutant","WT"),IF(DG105&lt;-VLOOKUP('Gene Table'!$G$2,'Array Content'!$A$2:$B$3,2,FALSE),"Mutant","WT")),"")</f>
        <v/>
      </c>
      <c r="DV105" s="4" t="str">
        <f>IF(ISNUMBER(DH105), IF($AR105&gt;VLOOKUP('Gene Table'!$G$2,'Array Content'!$A$2:$B$3,2,FALSE),IF(DH105&lt;-$AR105,"mutant","WT"),IF(DH105&lt;-VLOOKUP('Gene Table'!$G$2,'Array Content'!$A$2:$B$3,2,FALSE),"Mutant","WT")),"")</f>
        <v/>
      </c>
      <c r="DW105" s="4" t="str">
        <f>IF(ISNUMBER(DI105), IF($AR105&gt;VLOOKUP('Gene Table'!$G$2,'Array Content'!$A$2:$B$3,2,FALSE),IF(DI105&lt;-$AR105,"mutant","WT"),IF(DI105&lt;-VLOOKUP('Gene Table'!$G$2,'Array Content'!$A$2:$B$3,2,FALSE),"Mutant","WT")),"")</f>
        <v/>
      </c>
      <c r="DX105" s="4" t="str">
        <f>IF(ISNUMBER(DJ105), IF($AR105&gt;VLOOKUP('Gene Table'!$G$2,'Array Content'!$A$2:$B$3,2,FALSE),IF(DJ105&lt;-$AR105,"mutant","WT"),IF(DJ105&lt;-VLOOKUP('Gene Table'!$G$2,'Array Content'!$A$2:$B$3,2,FALSE),"Mutant","WT")),"")</f>
        <v/>
      </c>
      <c r="DY105" s="4" t="str">
        <f>IF(ISNUMBER(DK105), IF($AR105&gt;VLOOKUP('Gene Table'!$G$2,'Array Content'!$A$2:$B$3,2,FALSE),IF(DK105&lt;-$AR105,"mutant","WT"),IF(DK105&lt;-VLOOKUP('Gene Table'!$G$2,'Array Content'!$A$2:$B$3,2,FALSE),"Mutant","WT")),"")</f>
        <v/>
      </c>
      <c r="DZ105" s="4" t="str">
        <f>IF(ISNUMBER(DL105), IF($AR105&gt;VLOOKUP('Gene Table'!$G$2,'Array Content'!$A$2:$B$3,2,FALSE),IF(DL105&lt;-$AR105,"mutant","WT"),IF(DL105&lt;-VLOOKUP('Gene Table'!$G$2,'Array Content'!$A$2:$B$3,2,FALSE),"Mutant","WT")),"")</f>
        <v/>
      </c>
      <c r="EA105" s="4" t="str">
        <f>IF(ISNUMBER(DM105), IF($AR105&gt;VLOOKUP('Gene Table'!$G$2,'Array Content'!$A$2:$B$3,2,FALSE),IF(DM105&lt;-$AR105,"mutant","WT"),IF(DM105&lt;-VLOOKUP('Gene Table'!$G$2,'Array Content'!$A$2:$B$3,2,FALSE),"Mutant","WT")),"")</f>
        <v/>
      </c>
      <c r="EC105" s="4" t="s">
        <v>178</v>
      </c>
      <c r="ED105" s="4" t="str">
        <f>IF('Gene Table'!$D105="copy number",D105,"")</f>
        <v/>
      </c>
      <c r="EE105" s="4" t="str">
        <f>IF('Gene Table'!$D105="copy number",E105,"")</f>
        <v/>
      </c>
      <c r="EF105" s="4" t="str">
        <f>IF('Gene Table'!$D105="copy number",F105,"")</f>
        <v/>
      </c>
      <c r="EG105" s="4" t="str">
        <f>IF('Gene Table'!$D105="copy number",G105,"")</f>
        <v/>
      </c>
      <c r="EH105" s="4" t="str">
        <f>IF('Gene Table'!$D105="copy number",H105,"")</f>
        <v/>
      </c>
      <c r="EI105" s="4" t="str">
        <f>IF('Gene Table'!$D105="copy number",I105,"")</f>
        <v/>
      </c>
      <c r="EJ105" s="4" t="str">
        <f>IF('Gene Table'!$D105="copy number",J105,"")</f>
        <v/>
      </c>
      <c r="EK105" s="4" t="str">
        <f>IF('Gene Table'!$D105="copy number",K105,"")</f>
        <v/>
      </c>
      <c r="EL105" s="4" t="str">
        <f>IF('Gene Table'!$D105="copy number",L105,"")</f>
        <v/>
      </c>
      <c r="EM105" s="4" t="str">
        <f>IF('Gene Table'!$D105="copy number",M105,"")</f>
        <v/>
      </c>
      <c r="EN105" s="4" t="str">
        <f>IF('Gene Table'!$D105="copy number",N105,"")</f>
        <v/>
      </c>
      <c r="EO105" s="4" t="str">
        <f>IF('Gene Table'!$D105="copy number",O105,"")</f>
        <v/>
      </c>
      <c r="EQ105" s="4" t="s">
        <v>178</v>
      </c>
      <c r="ER105" s="4" t="str">
        <f>IF('Gene Table'!$D105="copy number",R105,"")</f>
        <v/>
      </c>
      <c r="ES105" s="4" t="str">
        <f>IF('Gene Table'!$D105="copy number",S105,"")</f>
        <v/>
      </c>
      <c r="ET105" s="4" t="str">
        <f>IF('Gene Table'!$D105="copy number",T105,"")</f>
        <v/>
      </c>
      <c r="EU105" s="4" t="str">
        <f>IF('Gene Table'!$D105="copy number",U105,"")</f>
        <v/>
      </c>
      <c r="EV105" s="4" t="str">
        <f>IF('Gene Table'!$D105="copy number",V105,"")</f>
        <v/>
      </c>
      <c r="EW105" s="4" t="str">
        <f>IF('Gene Table'!$D105="copy number",W105,"")</f>
        <v/>
      </c>
      <c r="EX105" s="4" t="str">
        <f>IF('Gene Table'!$D105="copy number",X105,"")</f>
        <v/>
      </c>
      <c r="EY105" s="4" t="str">
        <f>IF('Gene Table'!$D105="copy number",Y105,"")</f>
        <v/>
      </c>
      <c r="EZ105" s="4" t="str">
        <f>IF('Gene Table'!$D105="copy number",Z105,"")</f>
        <v/>
      </c>
      <c r="FA105" s="4" t="str">
        <f>IF('Gene Table'!$D105="copy number",AA105,"")</f>
        <v/>
      </c>
      <c r="FB105" s="4" t="str">
        <f>IF('Gene Table'!$D105="copy number",AB105,"")</f>
        <v/>
      </c>
      <c r="FC105" s="4" t="str">
        <f>IF('Gene Table'!$D105="copy number",AC105,"")</f>
        <v/>
      </c>
      <c r="FE105" s="4" t="s">
        <v>178</v>
      </c>
      <c r="FF105" s="4" t="str">
        <f>IF('Gene Table'!$C105="SMPC",D105,"")</f>
        <v/>
      </c>
      <c r="FG105" s="4" t="str">
        <f>IF('Gene Table'!$C105="SMPC",E105,"")</f>
        <v/>
      </c>
      <c r="FH105" s="4" t="str">
        <f>IF('Gene Table'!$C105="SMPC",F105,"")</f>
        <v/>
      </c>
      <c r="FI105" s="4" t="str">
        <f>IF('Gene Table'!$C105="SMPC",G105,"")</f>
        <v/>
      </c>
      <c r="FJ105" s="4" t="str">
        <f>IF('Gene Table'!$C105="SMPC",H105,"")</f>
        <v/>
      </c>
      <c r="FK105" s="4" t="str">
        <f>IF('Gene Table'!$C105="SMPC",I105,"")</f>
        <v/>
      </c>
      <c r="FL105" s="4" t="str">
        <f>IF('Gene Table'!$C105="SMPC",J105,"")</f>
        <v/>
      </c>
      <c r="FM105" s="4" t="str">
        <f>IF('Gene Table'!$C105="SMPC",K105,"")</f>
        <v/>
      </c>
      <c r="FN105" s="4" t="str">
        <f>IF('Gene Table'!$C105="SMPC",L105,"")</f>
        <v/>
      </c>
      <c r="FO105" s="4" t="str">
        <f>IF('Gene Table'!$C105="SMPC",M105,"")</f>
        <v/>
      </c>
      <c r="FP105" s="4" t="str">
        <f>IF('Gene Table'!$C105="SMPC",N105,"")</f>
        <v/>
      </c>
      <c r="FQ105" s="4" t="str">
        <f>IF('Gene Table'!$C105="SMPC",O105,"")</f>
        <v/>
      </c>
      <c r="FS105" s="4" t="s">
        <v>178</v>
      </c>
      <c r="FT105" s="4" t="str">
        <f>IF('Gene Table'!$C105="SMPC",R105,"")</f>
        <v/>
      </c>
      <c r="FU105" s="4" t="str">
        <f>IF('Gene Table'!$C105="SMPC",S105,"")</f>
        <v/>
      </c>
      <c r="FV105" s="4" t="str">
        <f>IF('Gene Table'!$C105="SMPC",T105,"")</f>
        <v/>
      </c>
      <c r="FW105" s="4" t="str">
        <f>IF('Gene Table'!$C105="SMPC",U105,"")</f>
        <v/>
      </c>
      <c r="FX105" s="4" t="str">
        <f>IF('Gene Table'!$C105="SMPC",V105,"")</f>
        <v/>
      </c>
      <c r="FY105" s="4" t="str">
        <f>IF('Gene Table'!$C105="SMPC",W105,"")</f>
        <v/>
      </c>
      <c r="FZ105" s="4" t="str">
        <f>IF('Gene Table'!$C105="SMPC",X105,"")</f>
        <v/>
      </c>
      <c r="GA105" s="4" t="str">
        <f>IF('Gene Table'!$C105="SMPC",Y105,"")</f>
        <v/>
      </c>
      <c r="GB105" s="4" t="str">
        <f>IF('Gene Table'!$C105="SMPC",Z105,"")</f>
        <v/>
      </c>
      <c r="GC105" s="4" t="str">
        <f>IF('Gene Table'!$C105="SMPC",AA105,"")</f>
        <v/>
      </c>
      <c r="GD105" s="4" t="str">
        <f>IF('Gene Table'!$C105="SMPC",AB105,"")</f>
        <v/>
      </c>
      <c r="GE105" s="4" t="str">
        <f>IF('Gene Table'!$C105="SMPC",AC105,"")</f>
        <v/>
      </c>
    </row>
    <row r="106" spans="1:187" ht="15" customHeight="1" x14ac:dyDescent="0.25">
      <c r="A106" s="4" t="str">
        <f>'Gene Table'!C106&amp;":"&amp;'Gene Table'!D106</f>
        <v>CEBPA:c.937_939delAAG</v>
      </c>
      <c r="B106" s="4">
        <f>IF('Gene Table'!$G$5="NO",IF(ISNUMBER(MATCH('Gene Table'!E106,'Array Content'!$M$2:$M$941,0)),VLOOKUP('Gene Table'!E106,'Array Content'!$M$2:$O$941,2,FALSE),35),IF('Gene Table'!$G$5="YES",IF(ISNUMBER(MATCH('Gene Table'!E106,'Array Content'!$M$2:$M$941,0)),VLOOKUP('Gene Table'!E106,'Array Content'!$M$2:$O$941,3,FALSE),35),"OOPS"))</f>
        <v>37</v>
      </c>
      <c r="C106" s="4" t="s">
        <v>180</v>
      </c>
      <c r="D106" s="29">
        <f>IF('Control Sample Data'!D105="","",IF(SUM('Control Sample Data'!D$2:D$97)&gt;10,IF(AND(ISNUMBER('Control Sample Data'!D105),'Control Sample Data'!D105&lt;$B106, 'Control Sample Data'!D105&gt;0),'Control Sample Data'!D105,$B106),""))</f>
        <v>35</v>
      </c>
      <c r="E106" s="29">
        <f>IF('Control Sample Data'!E105="","",IF(SUM('Control Sample Data'!E$2:E$97)&gt;10,IF(AND(ISNUMBER('Control Sample Data'!E105),'Control Sample Data'!E105&lt;$B106, 'Control Sample Data'!E105&gt;0),'Control Sample Data'!E105,$B106),""))</f>
        <v>35</v>
      </c>
      <c r="F106" s="29" t="str">
        <f>IF('Control Sample Data'!F105="","",IF(SUM('Control Sample Data'!F$2:F$97)&gt;10,IF(AND(ISNUMBER('Control Sample Data'!F105),'Control Sample Data'!F105&lt;$B106, 'Control Sample Data'!F105&gt;0),'Control Sample Data'!F105,$B106),""))</f>
        <v/>
      </c>
      <c r="G106" s="29" t="str">
        <f>IF('Control Sample Data'!G105="","",IF(SUM('Control Sample Data'!G$2:G$97)&gt;10,IF(AND(ISNUMBER('Control Sample Data'!G105),'Control Sample Data'!G105&lt;$B106, 'Control Sample Data'!G105&gt;0),'Control Sample Data'!G105,$B106),""))</f>
        <v/>
      </c>
      <c r="H106" s="29" t="str">
        <f>IF('Control Sample Data'!H105="","",IF(SUM('Control Sample Data'!H$2:H$97)&gt;10,IF(AND(ISNUMBER('Control Sample Data'!H105),'Control Sample Data'!H105&lt;$B106, 'Control Sample Data'!H105&gt;0),'Control Sample Data'!H105,$B106),""))</f>
        <v/>
      </c>
      <c r="I106" s="29" t="str">
        <f>IF('Control Sample Data'!I105="","",IF(SUM('Control Sample Data'!I$2:I$97)&gt;10,IF(AND(ISNUMBER('Control Sample Data'!I105),'Control Sample Data'!I105&lt;$B106, 'Control Sample Data'!I105&gt;0),'Control Sample Data'!I105,$B106),""))</f>
        <v/>
      </c>
      <c r="J106" s="29" t="str">
        <f>IF('Control Sample Data'!J105="","",IF(SUM('Control Sample Data'!J$2:J$97)&gt;10,IF(AND(ISNUMBER('Control Sample Data'!J105),'Control Sample Data'!J105&lt;$B106, 'Control Sample Data'!J105&gt;0),'Control Sample Data'!J105,$B106),""))</f>
        <v/>
      </c>
      <c r="K106" s="29" t="str">
        <f>IF('Control Sample Data'!K105="","",IF(SUM('Control Sample Data'!K$2:K$97)&gt;10,IF(AND(ISNUMBER('Control Sample Data'!K105),'Control Sample Data'!K105&lt;$B106, 'Control Sample Data'!K105&gt;0),'Control Sample Data'!K105,$B106),""))</f>
        <v/>
      </c>
      <c r="L106" s="29" t="str">
        <f>IF('Control Sample Data'!L105="","",IF(SUM('Control Sample Data'!L$2:L$97)&gt;10,IF(AND(ISNUMBER('Control Sample Data'!L105),'Control Sample Data'!L105&lt;$B106, 'Control Sample Data'!L105&gt;0),'Control Sample Data'!L105,$B106),""))</f>
        <v/>
      </c>
      <c r="M106" s="29" t="str">
        <f>IF('Control Sample Data'!M105="","",IF(SUM('Control Sample Data'!M$2:M$97)&gt;10,IF(AND(ISNUMBER('Control Sample Data'!M105),'Control Sample Data'!M105&lt;$B106, 'Control Sample Data'!M105&gt;0),'Control Sample Data'!M105,$B106),""))</f>
        <v/>
      </c>
      <c r="N106" s="29" t="str">
        <f>IF('Control Sample Data'!N105="","",IF(SUM('Control Sample Data'!N$2:N$97)&gt;10,IF(AND(ISNUMBER('Control Sample Data'!N105),'Control Sample Data'!N105&lt;$B106, 'Control Sample Data'!N105&gt;0),'Control Sample Data'!N105,$B106),""))</f>
        <v/>
      </c>
      <c r="O106" s="29" t="str">
        <f>IF('Control Sample Data'!O105="","",IF(SUM('Control Sample Data'!O$2:O$97)&gt;10,IF(AND(ISNUMBER('Control Sample Data'!O105),'Control Sample Data'!O105&lt;$B106, 'Control Sample Data'!O105&gt;0),'Control Sample Data'!O105,$B106),""))</f>
        <v/>
      </c>
      <c r="Q106" s="4" t="s">
        <v>180</v>
      </c>
      <c r="R106" s="29">
        <f>IF('Test Sample Data'!D105="","",IF(SUM('Test Sample Data'!D$2:D$97)&gt;10,IF(AND(ISNUMBER('Test Sample Data'!D105),'Test Sample Data'!D105&lt;$B106, 'Test Sample Data'!D105&gt;0),'Test Sample Data'!D105,$B106),""))</f>
        <v>32.630000000000003</v>
      </c>
      <c r="S106" s="29">
        <f>IF('Test Sample Data'!E105="","",IF(SUM('Test Sample Data'!E$2:E$97)&gt;10,IF(AND(ISNUMBER('Test Sample Data'!E105),'Test Sample Data'!E105&lt;$B106, 'Test Sample Data'!E105&gt;0),'Test Sample Data'!E105,$B106),""))</f>
        <v>35</v>
      </c>
      <c r="T106" s="29" t="str">
        <f>IF('Test Sample Data'!F105="","",IF(SUM('Test Sample Data'!F$2:F$97)&gt;10,IF(AND(ISNUMBER('Test Sample Data'!F105),'Test Sample Data'!F105&lt;$B106, 'Test Sample Data'!F105&gt;0),'Test Sample Data'!F105,$B106),""))</f>
        <v/>
      </c>
      <c r="U106" s="29" t="str">
        <f>IF('Test Sample Data'!G105="","",IF(SUM('Test Sample Data'!G$2:G$97)&gt;10,IF(AND(ISNUMBER('Test Sample Data'!G105),'Test Sample Data'!G105&lt;$B106, 'Test Sample Data'!G105&gt;0),'Test Sample Data'!G105,$B106),""))</f>
        <v/>
      </c>
      <c r="V106" s="29" t="str">
        <f>IF('Test Sample Data'!H105="","",IF(SUM('Test Sample Data'!H$2:H$97)&gt;10,IF(AND(ISNUMBER('Test Sample Data'!H105),'Test Sample Data'!H105&lt;$B106, 'Test Sample Data'!H105&gt;0),'Test Sample Data'!H105,$B106),""))</f>
        <v/>
      </c>
      <c r="W106" s="29" t="str">
        <f>IF('Test Sample Data'!I105="","",IF(SUM('Test Sample Data'!I$2:I$97)&gt;10,IF(AND(ISNUMBER('Test Sample Data'!I105),'Test Sample Data'!I105&lt;$B106, 'Test Sample Data'!I105&gt;0),'Test Sample Data'!I105,$B106),""))</f>
        <v/>
      </c>
      <c r="X106" s="29" t="str">
        <f>IF('Test Sample Data'!J105="","",IF(SUM('Test Sample Data'!J$2:J$97)&gt;10,IF(AND(ISNUMBER('Test Sample Data'!J105),'Test Sample Data'!J105&lt;$B106, 'Test Sample Data'!J105&gt;0),'Test Sample Data'!J105,$B106),""))</f>
        <v/>
      </c>
      <c r="Y106" s="29" t="str">
        <f>IF('Test Sample Data'!K105="","",IF(SUM('Test Sample Data'!K$2:K$97)&gt;10,IF(AND(ISNUMBER('Test Sample Data'!K105),'Test Sample Data'!K105&lt;$B106, 'Test Sample Data'!K105&gt;0),'Test Sample Data'!K105,$B106),""))</f>
        <v/>
      </c>
      <c r="Z106" s="29" t="str">
        <f>IF('Test Sample Data'!L105="","",IF(SUM('Test Sample Data'!L$2:L$97)&gt;10,IF(AND(ISNUMBER('Test Sample Data'!L105),'Test Sample Data'!L105&lt;$B106, 'Test Sample Data'!L105&gt;0),'Test Sample Data'!L105,$B106),""))</f>
        <v/>
      </c>
      <c r="AA106" s="29" t="str">
        <f>IF('Test Sample Data'!M105="","",IF(SUM('Test Sample Data'!M$2:M$97)&gt;10,IF(AND(ISNUMBER('Test Sample Data'!M105),'Test Sample Data'!M105&lt;$B106, 'Test Sample Data'!M105&gt;0),'Test Sample Data'!M105,$B106),""))</f>
        <v/>
      </c>
      <c r="AB106" s="29" t="str">
        <f>IF('Test Sample Data'!N105="","",IF(SUM('Test Sample Data'!N$2:N$97)&gt;10,IF(AND(ISNUMBER('Test Sample Data'!N105),'Test Sample Data'!N105&lt;$B106, 'Test Sample Data'!N105&gt;0),'Test Sample Data'!N105,$B106),""))</f>
        <v/>
      </c>
      <c r="AC106" s="29" t="str">
        <f>IF('Test Sample Data'!O105="","",IF(SUM('Test Sample Data'!O$2:O$97)&gt;10,IF(AND(ISNUMBER('Test Sample Data'!O105),'Test Sample Data'!O105&lt;$B106, 'Test Sample Data'!O105&gt;0),'Test Sample Data'!O105,$B106),""))</f>
        <v/>
      </c>
      <c r="AE106" s="4" t="s">
        <v>180</v>
      </c>
      <c r="AF106" s="4">
        <f t="shared" si="67"/>
        <v>9</v>
      </c>
      <c r="AG106" s="4">
        <f t="shared" si="68"/>
        <v>9</v>
      </c>
      <c r="AH106" s="4" t="str">
        <f t="shared" si="69"/>
        <v/>
      </c>
      <c r="AI106" s="4" t="str">
        <f t="shared" si="70"/>
        <v/>
      </c>
      <c r="AJ106" s="4" t="str">
        <f t="shared" si="71"/>
        <v/>
      </c>
      <c r="AK106" s="4" t="str">
        <f t="shared" si="72"/>
        <v/>
      </c>
      <c r="AL106" s="4" t="str">
        <f t="shared" si="73"/>
        <v/>
      </c>
      <c r="AM106" s="4" t="str">
        <f t="shared" si="74"/>
        <v/>
      </c>
      <c r="AN106" s="4" t="str">
        <f t="shared" si="75"/>
        <v/>
      </c>
      <c r="AO106" s="4" t="str">
        <f t="shared" si="76"/>
        <v/>
      </c>
      <c r="AP106" s="4" t="str">
        <f t="shared" si="77"/>
        <v/>
      </c>
      <c r="AQ106" s="4" t="str">
        <f t="shared" si="78"/>
        <v/>
      </c>
      <c r="AR106" s="4">
        <f t="shared" si="79"/>
        <v>0</v>
      </c>
      <c r="AS106" s="4">
        <f t="shared" si="182"/>
        <v>9</v>
      </c>
      <c r="AU106" s="4" t="s">
        <v>180</v>
      </c>
      <c r="AV106" s="4">
        <f t="shared" si="81"/>
        <v>5.9100000000000037</v>
      </c>
      <c r="AW106" s="4">
        <f t="shared" si="82"/>
        <v>9</v>
      </c>
      <c r="AX106" s="4" t="str">
        <f t="shared" si="83"/>
        <v/>
      </c>
      <c r="AY106" s="4" t="str">
        <f t="shared" si="84"/>
        <v/>
      </c>
      <c r="AZ106" s="4" t="str">
        <f t="shared" si="85"/>
        <v/>
      </c>
      <c r="BA106" s="4" t="str">
        <f t="shared" si="86"/>
        <v/>
      </c>
      <c r="BB106" s="4" t="str">
        <f t="shared" si="87"/>
        <v/>
      </c>
      <c r="BC106" s="4" t="str">
        <f t="shared" si="88"/>
        <v/>
      </c>
      <c r="BD106" s="4" t="str">
        <f t="shared" si="89"/>
        <v/>
      </c>
      <c r="BE106" s="4" t="str">
        <f t="shared" si="90"/>
        <v/>
      </c>
      <c r="BF106" s="4" t="str">
        <f t="shared" si="91"/>
        <v/>
      </c>
      <c r="BG106" s="4" t="str">
        <f t="shared" si="92"/>
        <v/>
      </c>
      <c r="BI106" s="4" t="s">
        <v>180</v>
      </c>
      <c r="BJ106" s="4" t="str">
        <f t="shared" si="169"/>
        <v/>
      </c>
      <c r="BK106" s="4">
        <f t="shared" si="170"/>
        <v>9</v>
      </c>
      <c r="BL106" s="4" t="str">
        <f t="shared" si="171"/>
        <v/>
      </c>
      <c r="BM106" s="4" t="str">
        <f t="shared" si="172"/>
        <v/>
      </c>
      <c r="BN106" s="4" t="str">
        <f t="shared" si="173"/>
        <v/>
      </c>
      <c r="BO106" s="4" t="str">
        <f t="shared" si="174"/>
        <v/>
      </c>
      <c r="BP106" s="4" t="str">
        <f t="shared" si="175"/>
        <v/>
      </c>
      <c r="BQ106" s="4" t="str">
        <f t="shared" si="176"/>
        <v/>
      </c>
      <c r="BR106" s="4" t="str">
        <f t="shared" si="177"/>
        <v/>
      </c>
      <c r="BS106" s="4" t="str">
        <f t="shared" si="178"/>
        <v/>
      </c>
      <c r="BT106" s="4" t="str">
        <f t="shared" si="179"/>
        <v/>
      </c>
      <c r="BU106" s="4" t="str">
        <f t="shared" si="180"/>
        <v/>
      </c>
      <c r="BV106" s="4">
        <f t="shared" si="105"/>
        <v>0</v>
      </c>
      <c r="BW106" s="4">
        <f t="shared" si="181"/>
        <v>9</v>
      </c>
      <c r="BY106" s="4" t="s">
        <v>180</v>
      </c>
      <c r="BZ106" s="4">
        <f t="shared" si="145"/>
        <v>-3.0899999999999963</v>
      </c>
      <c r="CA106" s="4">
        <f t="shared" si="146"/>
        <v>0</v>
      </c>
      <c r="CB106" s="4" t="str">
        <f t="shared" si="147"/>
        <v/>
      </c>
      <c r="CC106" s="4" t="str">
        <f t="shared" si="148"/>
        <v/>
      </c>
      <c r="CD106" s="4" t="str">
        <f t="shared" si="149"/>
        <v/>
      </c>
      <c r="CE106" s="4" t="str">
        <f t="shared" si="150"/>
        <v/>
      </c>
      <c r="CF106" s="4" t="str">
        <f t="shared" si="151"/>
        <v/>
      </c>
      <c r="CG106" s="4" t="str">
        <f t="shared" si="152"/>
        <v/>
      </c>
      <c r="CH106" s="4" t="str">
        <f t="shared" si="153"/>
        <v/>
      </c>
      <c r="CI106" s="4" t="str">
        <f t="shared" si="154"/>
        <v/>
      </c>
      <c r="CJ106" s="4" t="str">
        <f t="shared" si="155"/>
        <v/>
      </c>
      <c r="CK106" s="4" t="str">
        <f t="shared" si="156"/>
        <v/>
      </c>
      <c r="CM106" s="4" t="s">
        <v>180</v>
      </c>
      <c r="CN106" s="4" t="str">
        <f>IF(ISNUMBER(BZ106), IF($BV106&gt;VLOOKUP('Gene Table'!$G$2,'Array Content'!$A$2:$B$3,2,FALSE),IF(BZ106&lt;-$BV106,"mutant","WT"),IF(BZ106&lt;-VLOOKUP('Gene Table'!$G$2,'Array Content'!$A$2:$B$3,2,FALSE),"Mutant","WT")),"")</f>
        <v>Mutant</v>
      </c>
      <c r="CO106" s="4" t="str">
        <f>IF(ISNUMBER(CA106), IF($BV106&gt;VLOOKUP('Gene Table'!$G$2,'Array Content'!$A$2:$B$3,2,FALSE),IF(CA106&lt;-$BV106,"mutant","WT"),IF(CA106&lt;-VLOOKUP('Gene Table'!$G$2,'Array Content'!$A$2:$B$3,2,FALSE),"Mutant","WT")),"")</f>
        <v>WT</v>
      </c>
      <c r="CP106" s="4" t="str">
        <f>IF(ISNUMBER(CB106), IF($BV106&gt;VLOOKUP('Gene Table'!$G$2,'Array Content'!$A$2:$B$3,2,FALSE),IF(CB106&lt;-$BV106,"mutant","WT"),IF(CB106&lt;-VLOOKUP('Gene Table'!$G$2,'Array Content'!$A$2:$B$3,2,FALSE),"Mutant","WT")),"")</f>
        <v/>
      </c>
      <c r="CQ106" s="4" t="str">
        <f>IF(ISNUMBER(CC106), IF($BV106&gt;VLOOKUP('Gene Table'!$G$2,'Array Content'!$A$2:$B$3,2,FALSE),IF(CC106&lt;-$BV106,"mutant","WT"),IF(CC106&lt;-VLOOKUP('Gene Table'!$G$2,'Array Content'!$A$2:$B$3,2,FALSE),"Mutant","WT")),"")</f>
        <v/>
      </c>
      <c r="CR106" s="4" t="str">
        <f>IF(ISNUMBER(CD106), IF($BV106&gt;VLOOKUP('Gene Table'!$G$2,'Array Content'!$A$2:$B$3,2,FALSE),IF(CD106&lt;-$BV106,"mutant","WT"),IF(CD106&lt;-VLOOKUP('Gene Table'!$G$2,'Array Content'!$A$2:$B$3,2,FALSE),"Mutant","WT")),"")</f>
        <v/>
      </c>
      <c r="CS106" s="4" t="str">
        <f>IF(ISNUMBER(CE106), IF($BV106&gt;VLOOKUP('Gene Table'!$G$2,'Array Content'!$A$2:$B$3,2,FALSE),IF(CE106&lt;-$BV106,"mutant","WT"),IF(CE106&lt;-VLOOKUP('Gene Table'!$G$2,'Array Content'!$A$2:$B$3,2,FALSE),"Mutant","WT")),"")</f>
        <v/>
      </c>
      <c r="CT106" s="4" t="str">
        <f>IF(ISNUMBER(CF106), IF($BV106&gt;VLOOKUP('Gene Table'!$G$2,'Array Content'!$A$2:$B$3,2,FALSE),IF(CF106&lt;-$BV106,"mutant","WT"),IF(CF106&lt;-VLOOKUP('Gene Table'!$G$2,'Array Content'!$A$2:$B$3,2,FALSE),"Mutant","WT")),"")</f>
        <v/>
      </c>
      <c r="CU106" s="4" t="str">
        <f>IF(ISNUMBER(CG106), IF($BV106&gt;VLOOKUP('Gene Table'!$G$2,'Array Content'!$A$2:$B$3,2,FALSE),IF(CG106&lt;-$BV106,"mutant","WT"),IF(CG106&lt;-VLOOKUP('Gene Table'!$G$2,'Array Content'!$A$2:$B$3,2,FALSE),"Mutant","WT")),"")</f>
        <v/>
      </c>
      <c r="CV106" s="4" t="str">
        <f>IF(ISNUMBER(CH106), IF($BV106&gt;VLOOKUP('Gene Table'!$G$2,'Array Content'!$A$2:$B$3,2,FALSE),IF(CH106&lt;-$BV106,"mutant","WT"),IF(CH106&lt;-VLOOKUP('Gene Table'!$G$2,'Array Content'!$A$2:$B$3,2,FALSE),"Mutant","WT")),"")</f>
        <v/>
      </c>
      <c r="CW106" s="4" t="str">
        <f>IF(ISNUMBER(CI106), IF($BV106&gt;VLOOKUP('Gene Table'!$G$2,'Array Content'!$A$2:$B$3,2,FALSE),IF(CI106&lt;-$BV106,"mutant","WT"),IF(CI106&lt;-VLOOKUP('Gene Table'!$G$2,'Array Content'!$A$2:$B$3,2,FALSE),"Mutant","WT")),"")</f>
        <v/>
      </c>
      <c r="CX106" s="4" t="str">
        <f>IF(ISNUMBER(CJ106), IF($BV106&gt;VLOOKUP('Gene Table'!$G$2,'Array Content'!$A$2:$B$3,2,FALSE),IF(CJ106&lt;-$BV106,"mutant","WT"),IF(CJ106&lt;-VLOOKUP('Gene Table'!$G$2,'Array Content'!$A$2:$B$3,2,FALSE),"Mutant","WT")),"")</f>
        <v/>
      </c>
      <c r="CY106" s="4" t="str">
        <f>IF(ISNUMBER(CK106), IF($BV106&gt;VLOOKUP('Gene Table'!$G$2,'Array Content'!$A$2:$B$3,2,FALSE),IF(CK106&lt;-$BV106,"mutant","WT"),IF(CK106&lt;-VLOOKUP('Gene Table'!$G$2,'Array Content'!$A$2:$B$3,2,FALSE),"Mutant","WT")),"")</f>
        <v/>
      </c>
      <c r="DA106" s="4" t="s">
        <v>180</v>
      </c>
      <c r="DB106" s="4">
        <f t="shared" si="157"/>
        <v>-3.0899999999999963</v>
      </c>
      <c r="DC106" s="4">
        <f t="shared" si="158"/>
        <v>0</v>
      </c>
      <c r="DD106" s="4" t="str">
        <f t="shared" si="159"/>
        <v/>
      </c>
      <c r="DE106" s="4" t="str">
        <f t="shared" si="160"/>
        <v/>
      </c>
      <c r="DF106" s="4" t="str">
        <f t="shared" si="161"/>
        <v/>
      </c>
      <c r="DG106" s="4" t="str">
        <f t="shared" si="162"/>
        <v/>
      </c>
      <c r="DH106" s="4" t="str">
        <f t="shared" si="163"/>
        <v/>
      </c>
      <c r="DI106" s="4" t="str">
        <f t="shared" si="164"/>
        <v/>
      </c>
      <c r="DJ106" s="4" t="str">
        <f t="shared" si="165"/>
        <v/>
      </c>
      <c r="DK106" s="4" t="str">
        <f t="shared" si="166"/>
        <v/>
      </c>
      <c r="DL106" s="4" t="str">
        <f t="shared" si="167"/>
        <v/>
      </c>
      <c r="DM106" s="4" t="str">
        <f t="shared" si="168"/>
        <v/>
      </c>
      <c r="DO106" s="4" t="s">
        <v>180</v>
      </c>
      <c r="DP106" s="4" t="str">
        <f>IF(ISNUMBER(DB106), IF($AR106&gt;VLOOKUP('Gene Table'!$G$2,'Array Content'!$A$2:$B$3,2,FALSE),IF(DB106&lt;-$AR106,"mutant","WT"),IF(DB106&lt;-VLOOKUP('Gene Table'!$G$2,'Array Content'!$A$2:$B$3,2,FALSE),"Mutant","WT")),"")</f>
        <v>Mutant</v>
      </c>
      <c r="DQ106" s="4" t="str">
        <f>IF(ISNUMBER(DC106), IF($AR106&gt;VLOOKUP('Gene Table'!$G$2,'Array Content'!$A$2:$B$3,2,FALSE),IF(DC106&lt;-$AR106,"mutant","WT"),IF(DC106&lt;-VLOOKUP('Gene Table'!$G$2,'Array Content'!$A$2:$B$3,2,FALSE),"Mutant","WT")),"")</f>
        <v>WT</v>
      </c>
      <c r="DR106" s="4" t="str">
        <f>IF(ISNUMBER(DD106), IF($AR106&gt;VLOOKUP('Gene Table'!$G$2,'Array Content'!$A$2:$B$3,2,FALSE),IF(DD106&lt;-$AR106,"mutant","WT"),IF(DD106&lt;-VLOOKUP('Gene Table'!$G$2,'Array Content'!$A$2:$B$3,2,FALSE),"Mutant","WT")),"")</f>
        <v/>
      </c>
      <c r="DS106" s="4" t="str">
        <f>IF(ISNUMBER(DE106), IF($AR106&gt;VLOOKUP('Gene Table'!$G$2,'Array Content'!$A$2:$B$3,2,FALSE),IF(DE106&lt;-$AR106,"mutant","WT"),IF(DE106&lt;-VLOOKUP('Gene Table'!$G$2,'Array Content'!$A$2:$B$3,2,FALSE),"Mutant","WT")),"")</f>
        <v/>
      </c>
      <c r="DT106" s="4" t="str">
        <f>IF(ISNUMBER(DF106), IF($AR106&gt;VLOOKUP('Gene Table'!$G$2,'Array Content'!$A$2:$B$3,2,FALSE),IF(DF106&lt;-$AR106,"mutant","WT"),IF(DF106&lt;-VLOOKUP('Gene Table'!$G$2,'Array Content'!$A$2:$B$3,2,FALSE),"Mutant","WT")),"")</f>
        <v/>
      </c>
      <c r="DU106" s="4" t="str">
        <f>IF(ISNUMBER(DG106), IF($AR106&gt;VLOOKUP('Gene Table'!$G$2,'Array Content'!$A$2:$B$3,2,FALSE),IF(DG106&lt;-$AR106,"mutant","WT"),IF(DG106&lt;-VLOOKUP('Gene Table'!$G$2,'Array Content'!$A$2:$B$3,2,FALSE),"Mutant","WT")),"")</f>
        <v/>
      </c>
      <c r="DV106" s="4" t="str">
        <f>IF(ISNUMBER(DH106), IF($AR106&gt;VLOOKUP('Gene Table'!$G$2,'Array Content'!$A$2:$B$3,2,FALSE),IF(DH106&lt;-$AR106,"mutant","WT"),IF(DH106&lt;-VLOOKUP('Gene Table'!$G$2,'Array Content'!$A$2:$B$3,2,FALSE),"Mutant","WT")),"")</f>
        <v/>
      </c>
      <c r="DW106" s="4" t="str">
        <f>IF(ISNUMBER(DI106), IF($AR106&gt;VLOOKUP('Gene Table'!$G$2,'Array Content'!$A$2:$B$3,2,FALSE),IF(DI106&lt;-$AR106,"mutant","WT"),IF(DI106&lt;-VLOOKUP('Gene Table'!$G$2,'Array Content'!$A$2:$B$3,2,FALSE),"Mutant","WT")),"")</f>
        <v/>
      </c>
      <c r="DX106" s="4" t="str">
        <f>IF(ISNUMBER(DJ106), IF($AR106&gt;VLOOKUP('Gene Table'!$G$2,'Array Content'!$A$2:$B$3,2,FALSE),IF(DJ106&lt;-$AR106,"mutant","WT"),IF(DJ106&lt;-VLOOKUP('Gene Table'!$G$2,'Array Content'!$A$2:$B$3,2,FALSE),"Mutant","WT")),"")</f>
        <v/>
      </c>
      <c r="DY106" s="4" t="str">
        <f>IF(ISNUMBER(DK106), IF($AR106&gt;VLOOKUP('Gene Table'!$G$2,'Array Content'!$A$2:$B$3,2,FALSE),IF(DK106&lt;-$AR106,"mutant","WT"),IF(DK106&lt;-VLOOKUP('Gene Table'!$G$2,'Array Content'!$A$2:$B$3,2,FALSE),"Mutant","WT")),"")</f>
        <v/>
      </c>
      <c r="DZ106" s="4" t="str">
        <f>IF(ISNUMBER(DL106), IF($AR106&gt;VLOOKUP('Gene Table'!$G$2,'Array Content'!$A$2:$B$3,2,FALSE),IF(DL106&lt;-$AR106,"mutant","WT"),IF(DL106&lt;-VLOOKUP('Gene Table'!$G$2,'Array Content'!$A$2:$B$3,2,FALSE),"Mutant","WT")),"")</f>
        <v/>
      </c>
      <c r="EA106" s="4" t="str">
        <f>IF(ISNUMBER(DM106), IF($AR106&gt;VLOOKUP('Gene Table'!$G$2,'Array Content'!$A$2:$B$3,2,FALSE),IF(DM106&lt;-$AR106,"mutant","WT"),IF(DM106&lt;-VLOOKUP('Gene Table'!$G$2,'Array Content'!$A$2:$B$3,2,FALSE),"Mutant","WT")),"")</f>
        <v/>
      </c>
      <c r="EC106" s="4" t="s">
        <v>180</v>
      </c>
      <c r="ED106" s="4" t="str">
        <f>IF('Gene Table'!$D106="copy number",D106,"")</f>
        <v/>
      </c>
      <c r="EE106" s="4" t="str">
        <f>IF('Gene Table'!$D106="copy number",E106,"")</f>
        <v/>
      </c>
      <c r="EF106" s="4" t="str">
        <f>IF('Gene Table'!$D106="copy number",F106,"")</f>
        <v/>
      </c>
      <c r="EG106" s="4" t="str">
        <f>IF('Gene Table'!$D106="copy number",G106,"")</f>
        <v/>
      </c>
      <c r="EH106" s="4" t="str">
        <f>IF('Gene Table'!$D106="copy number",H106,"")</f>
        <v/>
      </c>
      <c r="EI106" s="4" t="str">
        <f>IF('Gene Table'!$D106="copy number",I106,"")</f>
        <v/>
      </c>
      <c r="EJ106" s="4" t="str">
        <f>IF('Gene Table'!$D106="copy number",J106,"")</f>
        <v/>
      </c>
      <c r="EK106" s="4" t="str">
        <f>IF('Gene Table'!$D106="copy number",K106,"")</f>
        <v/>
      </c>
      <c r="EL106" s="4" t="str">
        <f>IF('Gene Table'!$D106="copy number",L106,"")</f>
        <v/>
      </c>
      <c r="EM106" s="4" t="str">
        <f>IF('Gene Table'!$D106="copy number",M106,"")</f>
        <v/>
      </c>
      <c r="EN106" s="4" t="str">
        <f>IF('Gene Table'!$D106="copy number",N106,"")</f>
        <v/>
      </c>
      <c r="EO106" s="4" t="str">
        <f>IF('Gene Table'!$D106="copy number",O106,"")</f>
        <v/>
      </c>
      <c r="EQ106" s="4" t="s">
        <v>180</v>
      </c>
      <c r="ER106" s="4" t="str">
        <f>IF('Gene Table'!$D106="copy number",R106,"")</f>
        <v/>
      </c>
      <c r="ES106" s="4" t="str">
        <f>IF('Gene Table'!$D106="copy number",S106,"")</f>
        <v/>
      </c>
      <c r="ET106" s="4" t="str">
        <f>IF('Gene Table'!$D106="copy number",T106,"")</f>
        <v/>
      </c>
      <c r="EU106" s="4" t="str">
        <f>IF('Gene Table'!$D106="copy number",U106,"")</f>
        <v/>
      </c>
      <c r="EV106" s="4" t="str">
        <f>IF('Gene Table'!$D106="copy number",V106,"")</f>
        <v/>
      </c>
      <c r="EW106" s="4" t="str">
        <f>IF('Gene Table'!$D106="copy number",W106,"")</f>
        <v/>
      </c>
      <c r="EX106" s="4" t="str">
        <f>IF('Gene Table'!$D106="copy number",X106,"")</f>
        <v/>
      </c>
      <c r="EY106" s="4" t="str">
        <f>IF('Gene Table'!$D106="copy number",Y106,"")</f>
        <v/>
      </c>
      <c r="EZ106" s="4" t="str">
        <f>IF('Gene Table'!$D106="copy number",Z106,"")</f>
        <v/>
      </c>
      <c r="FA106" s="4" t="str">
        <f>IF('Gene Table'!$D106="copy number",AA106,"")</f>
        <v/>
      </c>
      <c r="FB106" s="4" t="str">
        <f>IF('Gene Table'!$D106="copy number",AB106,"")</f>
        <v/>
      </c>
      <c r="FC106" s="4" t="str">
        <f>IF('Gene Table'!$D106="copy number",AC106,"")</f>
        <v/>
      </c>
      <c r="FE106" s="4" t="s">
        <v>180</v>
      </c>
      <c r="FF106" s="4" t="str">
        <f>IF('Gene Table'!$C106="SMPC",D106,"")</f>
        <v/>
      </c>
      <c r="FG106" s="4" t="str">
        <f>IF('Gene Table'!$C106="SMPC",E106,"")</f>
        <v/>
      </c>
      <c r="FH106" s="4" t="str">
        <f>IF('Gene Table'!$C106="SMPC",F106,"")</f>
        <v/>
      </c>
      <c r="FI106" s="4" t="str">
        <f>IF('Gene Table'!$C106="SMPC",G106,"")</f>
        <v/>
      </c>
      <c r="FJ106" s="4" t="str">
        <f>IF('Gene Table'!$C106="SMPC",H106,"")</f>
        <v/>
      </c>
      <c r="FK106" s="4" t="str">
        <f>IF('Gene Table'!$C106="SMPC",I106,"")</f>
        <v/>
      </c>
      <c r="FL106" s="4" t="str">
        <f>IF('Gene Table'!$C106="SMPC",J106,"")</f>
        <v/>
      </c>
      <c r="FM106" s="4" t="str">
        <f>IF('Gene Table'!$C106="SMPC",K106,"")</f>
        <v/>
      </c>
      <c r="FN106" s="4" t="str">
        <f>IF('Gene Table'!$C106="SMPC",L106,"")</f>
        <v/>
      </c>
      <c r="FO106" s="4" t="str">
        <f>IF('Gene Table'!$C106="SMPC",M106,"")</f>
        <v/>
      </c>
      <c r="FP106" s="4" t="str">
        <f>IF('Gene Table'!$C106="SMPC",N106,"")</f>
        <v/>
      </c>
      <c r="FQ106" s="4" t="str">
        <f>IF('Gene Table'!$C106="SMPC",O106,"")</f>
        <v/>
      </c>
      <c r="FS106" s="4" t="s">
        <v>180</v>
      </c>
      <c r="FT106" s="4" t="str">
        <f>IF('Gene Table'!$C106="SMPC",R106,"")</f>
        <v/>
      </c>
      <c r="FU106" s="4" t="str">
        <f>IF('Gene Table'!$C106="SMPC",S106,"")</f>
        <v/>
      </c>
      <c r="FV106" s="4" t="str">
        <f>IF('Gene Table'!$C106="SMPC",T106,"")</f>
        <v/>
      </c>
      <c r="FW106" s="4" t="str">
        <f>IF('Gene Table'!$C106="SMPC",U106,"")</f>
        <v/>
      </c>
      <c r="FX106" s="4" t="str">
        <f>IF('Gene Table'!$C106="SMPC",V106,"")</f>
        <v/>
      </c>
      <c r="FY106" s="4" t="str">
        <f>IF('Gene Table'!$C106="SMPC",W106,"")</f>
        <v/>
      </c>
      <c r="FZ106" s="4" t="str">
        <f>IF('Gene Table'!$C106="SMPC",X106,"")</f>
        <v/>
      </c>
      <c r="GA106" s="4" t="str">
        <f>IF('Gene Table'!$C106="SMPC",Y106,"")</f>
        <v/>
      </c>
      <c r="GB106" s="4" t="str">
        <f>IF('Gene Table'!$C106="SMPC",Z106,"")</f>
        <v/>
      </c>
      <c r="GC106" s="4" t="str">
        <f>IF('Gene Table'!$C106="SMPC",AA106,"")</f>
        <v/>
      </c>
      <c r="GD106" s="4" t="str">
        <f>IF('Gene Table'!$C106="SMPC",AB106,"")</f>
        <v/>
      </c>
      <c r="GE106" s="4" t="str">
        <f>IF('Gene Table'!$C106="SMPC",AC106,"")</f>
        <v/>
      </c>
    </row>
    <row r="107" spans="1:187" ht="15" customHeight="1" x14ac:dyDescent="0.25">
      <c r="A107" s="4" t="str">
        <f>'Gene Table'!C107&amp;":"&amp;'Gene Table'!D107</f>
        <v>CEBPA:c.939_940insAAG</v>
      </c>
      <c r="B107" s="4">
        <f>IF('Gene Table'!$G$5="NO",IF(ISNUMBER(MATCH('Gene Table'!E107,'Array Content'!$M$2:$M$941,0)),VLOOKUP('Gene Table'!E107,'Array Content'!$M$2:$O$941,2,FALSE),35),IF('Gene Table'!$G$5="YES",IF(ISNUMBER(MATCH('Gene Table'!E107,'Array Content'!$M$2:$M$941,0)),VLOOKUP('Gene Table'!E107,'Array Content'!$M$2:$O$941,3,FALSE),35),"OOPS"))</f>
        <v>37</v>
      </c>
      <c r="C107" s="4" t="s">
        <v>182</v>
      </c>
      <c r="D107" s="29">
        <f>IF('Control Sample Data'!D106="","",IF(SUM('Control Sample Data'!D$2:D$97)&gt;10,IF(AND(ISNUMBER('Control Sample Data'!D106),'Control Sample Data'!D106&lt;$B107, 'Control Sample Data'!D106&gt;0),'Control Sample Data'!D106,$B107),""))</f>
        <v>35</v>
      </c>
      <c r="E107" s="29">
        <f>IF('Control Sample Data'!E106="","",IF(SUM('Control Sample Data'!E$2:E$97)&gt;10,IF(AND(ISNUMBER('Control Sample Data'!E106),'Control Sample Data'!E106&lt;$B107, 'Control Sample Data'!E106&gt;0),'Control Sample Data'!E106,$B107),""))</f>
        <v>35</v>
      </c>
      <c r="F107" s="29" t="str">
        <f>IF('Control Sample Data'!F106="","",IF(SUM('Control Sample Data'!F$2:F$97)&gt;10,IF(AND(ISNUMBER('Control Sample Data'!F106),'Control Sample Data'!F106&lt;$B107, 'Control Sample Data'!F106&gt;0),'Control Sample Data'!F106,$B107),""))</f>
        <v/>
      </c>
      <c r="G107" s="29" t="str">
        <f>IF('Control Sample Data'!G106="","",IF(SUM('Control Sample Data'!G$2:G$97)&gt;10,IF(AND(ISNUMBER('Control Sample Data'!G106),'Control Sample Data'!G106&lt;$B107, 'Control Sample Data'!G106&gt;0),'Control Sample Data'!G106,$B107),""))</f>
        <v/>
      </c>
      <c r="H107" s="29" t="str">
        <f>IF('Control Sample Data'!H106="","",IF(SUM('Control Sample Data'!H$2:H$97)&gt;10,IF(AND(ISNUMBER('Control Sample Data'!H106),'Control Sample Data'!H106&lt;$B107, 'Control Sample Data'!H106&gt;0),'Control Sample Data'!H106,$B107),""))</f>
        <v/>
      </c>
      <c r="I107" s="29" t="str">
        <f>IF('Control Sample Data'!I106="","",IF(SUM('Control Sample Data'!I$2:I$97)&gt;10,IF(AND(ISNUMBER('Control Sample Data'!I106),'Control Sample Data'!I106&lt;$B107, 'Control Sample Data'!I106&gt;0),'Control Sample Data'!I106,$B107),""))</f>
        <v/>
      </c>
      <c r="J107" s="29" t="str">
        <f>IF('Control Sample Data'!J106="","",IF(SUM('Control Sample Data'!J$2:J$97)&gt;10,IF(AND(ISNUMBER('Control Sample Data'!J106),'Control Sample Data'!J106&lt;$B107, 'Control Sample Data'!J106&gt;0),'Control Sample Data'!J106,$B107),""))</f>
        <v/>
      </c>
      <c r="K107" s="29" t="str">
        <f>IF('Control Sample Data'!K106="","",IF(SUM('Control Sample Data'!K$2:K$97)&gt;10,IF(AND(ISNUMBER('Control Sample Data'!K106),'Control Sample Data'!K106&lt;$B107, 'Control Sample Data'!K106&gt;0),'Control Sample Data'!K106,$B107),""))</f>
        <v/>
      </c>
      <c r="L107" s="29" t="str">
        <f>IF('Control Sample Data'!L106="","",IF(SUM('Control Sample Data'!L$2:L$97)&gt;10,IF(AND(ISNUMBER('Control Sample Data'!L106),'Control Sample Data'!L106&lt;$B107, 'Control Sample Data'!L106&gt;0),'Control Sample Data'!L106,$B107),""))</f>
        <v/>
      </c>
      <c r="M107" s="29" t="str">
        <f>IF('Control Sample Data'!M106="","",IF(SUM('Control Sample Data'!M$2:M$97)&gt;10,IF(AND(ISNUMBER('Control Sample Data'!M106),'Control Sample Data'!M106&lt;$B107, 'Control Sample Data'!M106&gt;0),'Control Sample Data'!M106,$B107),""))</f>
        <v/>
      </c>
      <c r="N107" s="29" t="str">
        <f>IF('Control Sample Data'!N106="","",IF(SUM('Control Sample Data'!N$2:N$97)&gt;10,IF(AND(ISNUMBER('Control Sample Data'!N106),'Control Sample Data'!N106&lt;$B107, 'Control Sample Data'!N106&gt;0),'Control Sample Data'!N106,$B107),""))</f>
        <v/>
      </c>
      <c r="O107" s="29" t="str">
        <f>IF('Control Sample Data'!O106="","",IF(SUM('Control Sample Data'!O$2:O$97)&gt;10,IF(AND(ISNUMBER('Control Sample Data'!O106),'Control Sample Data'!O106&lt;$B107, 'Control Sample Data'!O106&gt;0),'Control Sample Data'!O106,$B107),""))</f>
        <v/>
      </c>
      <c r="Q107" s="4" t="s">
        <v>182</v>
      </c>
      <c r="R107" s="29">
        <f>IF('Test Sample Data'!D106="","",IF(SUM('Test Sample Data'!D$2:D$97)&gt;10,IF(AND(ISNUMBER('Test Sample Data'!D106),'Test Sample Data'!D106&lt;$B107, 'Test Sample Data'!D106&gt;0),'Test Sample Data'!D106,$B107),""))</f>
        <v>35</v>
      </c>
      <c r="S107" s="29">
        <f>IF('Test Sample Data'!E106="","",IF(SUM('Test Sample Data'!E$2:E$97)&gt;10,IF(AND(ISNUMBER('Test Sample Data'!E106),'Test Sample Data'!E106&lt;$B107, 'Test Sample Data'!E106&gt;0),'Test Sample Data'!E106,$B107),""))</f>
        <v>35</v>
      </c>
      <c r="T107" s="29" t="str">
        <f>IF('Test Sample Data'!F106="","",IF(SUM('Test Sample Data'!F$2:F$97)&gt;10,IF(AND(ISNUMBER('Test Sample Data'!F106),'Test Sample Data'!F106&lt;$B107, 'Test Sample Data'!F106&gt;0),'Test Sample Data'!F106,$B107),""))</f>
        <v/>
      </c>
      <c r="U107" s="29" t="str">
        <f>IF('Test Sample Data'!G106="","",IF(SUM('Test Sample Data'!G$2:G$97)&gt;10,IF(AND(ISNUMBER('Test Sample Data'!G106),'Test Sample Data'!G106&lt;$B107, 'Test Sample Data'!G106&gt;0),'Test Sample Data'!G106,$B107),""))</f>
        <v/>
      </c>
      <c r="V107" s="29" t="str">
        <f>IF('Test Sample Data'!H106="","",IF(SUM('Test Sample Data'!H$2:H$97)&gt;10,IF(AND(ISNUMBER('Test Sample Data'!H106),'Test Sample Data'!H106&lt;$B107, 'Test Sample Data'!H106&gt;0),'Test Sample Data'!H106,$B107),""))</f>
        <v/>
      </c>
      <c r="W107" s="29" t="str">
        <f>IF('Test Sample Data'!I106="","",IF(SUM('Test Sample Data'!I$2:I$97)&gt;10,IF(AND(ISNUMBER('Test Sample Data'!I106),'Test Sample Data'!I106&lt;$B107, 'Test Sample Data'!I106&gt;0),'Test Sample Data'!I106,$B107),""))</f>
        <v/>
      </c>
      <c r="X107" s="29" t="str">
        <f>IF('Test Sample Data'!J106="","",IF(SUM('Test Sample Data'!J$2:J$97)&gt;10,IF(AND(ISNUMBER('Test Sample Data'!J106),'Test Sample Data'!J106&lt;$B107, 'Test Sample Data'!J106&gt;0),'Test Sample Data'!J106,$B107),""))</f>
        <v/>
      </c>
      <c r="Y107" s="29" t="str">
        <f>IF('Test Sample Data'!K106="","",IF(SUM('Test Sample Data'!K$2:K$97)&gt;10,IF(AND(ISNUMBER('Test Sample Data'!K106),'Test Sample Data'!K106&lt;$B107, 'Test Sample Data'!K106&gt;0),'Test Sample Data'!K106,$B107),""))</f>
        <v/>
      </c>
      <c r="Z107" s="29" t="str">
        <f>IF('Test Sample Data'!L106="","",IF(SUM('Test Sample Data'!L$2:L$97)&gt;10,IF(AND(ISNUMBER('Test Sample Data'!L106),'Test Sample Data'!L106&lt;$B107, 'Test Sample Data'!L106&gt;0),'Test Sample Data'!L106,$B107),""))</f>
        <v/>
      </c>
      <c r="AA107" s="29" t="str">
        <f>IF('Test Sample Data'!M106="","",IF(SUM('Test Sample Data'!M$2:M$97)&gt;10,IF(AND(ISNUMBER('Test Sample Data'!M106),'Test Sample Data'!M106&lt;$B107, 'Test Sample Data'!M106&gt;0),'Test Sample Data'!M106,$B107),""))</f>
        <v/>
      </c>
      <c r="AB107" s="29" t="str">
        <f>IF('Test Sample Data'!N106="","",IF(SUM('Test Sample Data'!N$2:N$97)&gt;10,IF(AND(ISNUMBER('Test Sample Data'!N106),'Test Sample Data'!N106&lt;$B107, 'Test Sample Data'!N106&gt;0),'Test Sample Data'!N106,$B107),""))</f>
        <v/>
      </c>
      <c r="AC107" s="29" t="str">
        <f>IF('Test Sample Data'!O106="","",IF(SUM('Test Sample Data'!O$2:O$97)&gt;10,IF(AND(ISNUMBER('Test Sample Data'!O106),'Test Sample Data'!O106&lt;$B107, 'Test Sample Data'!O106&gt;0),'Test Sample Data'!O106,$B107),""))</f>
        <v/>
      </c>
      <c r="AE107" s="4" t="s">
        <v>182</v>
      </c>
      <c r="AF107" s="4">
        <f t="shared" si="67"/>
        <v>9</v>
      </c>
      <c r="AG107" s="4">
        <f t="shared" si="68"/>
        <v>9</v>
      </c>
      <c r="AH107" s="4" t="str">
        <f t="shared" si="69"/>
        <v/>
      </c>
      <c r="AI107" s="4" t="str">
        <f t="shared" si="70"/>
        <v/>
      </c>
      <c r="AJ107" s="4" t="str">
        <f t="shared" si="71"/>
        <v/>
      </c>
      <c r="AK107" s="4" t="str">
        <f t="shared" si="72"/>
        <v/>
      </c>
      <c r="AL107" s="4" t="str">
        <f t="shared" si="73"/>
        <v/>
      </c>
      <c r="AM107" s="4" t="str">
        <f t="shared" si="74"/>
        <v/>
      </c>
      <c r="AN107" s="4" t="str">
        <f t="shared" si="75"/>
        <v/>
      </c>
      <c r="AO107" s="4" t="str">
        <f t="shared" si="76"/>
        <v/>
      </c>
      <c r="AP107" s="4" t="str">
        <f t="shared" si="77"/>
        <v/>
      </c>
      <c r="AQ107" s="4" t="str">
        <f t="shared" si="78"/>
        <v/>
      </c>
      <c r="AR107" s="4">
        <f t="shared" si="79"/>
        <v>0</v>
      </c>
      <c r="AS107" s="4">
        <f t="shared" si="182"/>
        <v>9</v>
      </c>
      <c r="AU107" s="4" t="s">
        <v>182</v>
      </c>
      <c r="AV107" s="4">
        <f t="shared" si="81"/>
        <v>8.2800000000000011</v>
      </c>
      <c r="AW107" s="4">
        <f t="shared" si="82"/>
        <v>9</v>
      </c>
      <c r="AX107" s="4" t="str">
        <f t="shared" si="83"/>
        <v/>
      </c>
      <c r="AY107" s="4" t="str">
        <f t="shared" si="84"/>
        <v/>
      </c>
      <c r="AZ107" s="4" t="str">
        <f t="shared" si="85"/>
        <v/>
      </c>
      <c r="BA107" s="4" t="str">
        <f t="shared" si="86"/>
        <v/>
      </c>
      <c r="BB107" s="4" t="str">
        <f t="shared" si="87"/>
        <v/>
      </c>
      <c r="BC107" s="4" t="str">
        <f t="shared" si="88"/>
        <v/>
      </c>
      <c r="BD107" s="4" t="str">
        <f t="shared" si="89"/>
        <v/>
      </c>
      <c r="BE107" s="4" t="str">
        <f t="shared" si="90"/>
        <v/>
      </c>
      <c r="BF107" s="4" t="str">
        <f t="shared" si="91"/>
        <v/>
      </c>
      <c r="BG107" s="4" t="str">
        <f t="shared" si="92"/>
        <v/>
      </c>
      <c r="BI107" s="4" t="s">
        <v>182</v>
      </c>
      <c r="BJ107" s="4">
        <f t="shared" si="169"/>
        <v>8.2800000000000011</v>
      </c>
      <c r="BK107" s="4">
        <f t="shared" si="170"/>
        <v>9</v>
      </c>
      <c r="BL107" s="4" t="str">
        <f t="shared" si="171"/>
        <v/>
      </c>
      <c r="BM107" s="4" t="str">
        <f t="shared" si="172"/>
        <v/>
      </c>
      <c r="BN107" s="4" t="str">
        <f t="shared" si="173"/>
        <v/>
      </c>
      <c r="BO107" s="4" t="str">
        <f t="shared" si="174"/>
        <v/>
      </c>
      <c r="BP107" s="4" t="str">
        <f t="shared" si="175"/>
        <v/>
      </c>
      <c r="BQ107" s="4" t="str">
        <f t="shared" si="176"/>
        <v/>
      </c>
      <c r="BR107" s="4" t="str">
        <f t="shared" si="177"/>
        <v/>
      </c>
      <c r="BS107" s="4" t="str">
        <f t="shared" si="178"/>
        <v/>
      </c>
      <c r="BT107" s="4" t="str">
        <f t="shared" si="179"/>
        <v/>
      </c>
      <c r="BU107" s="4" t="str">
        <f t="shared" si="180"/>
        <v/>
      </c>
      <c r="BV107" s="4">
        <f t="shared" si="105"/>
        <v>1.53</v>
      </c>
      <c r="BW107" s="4">
        <f t="shared" si="181"/>
        <v>8.64</v>
      </c>
      <c r="BY107" s="4" t="s">
        <v>182</v>
      </c>
      <c r="BZ107" s="4">
        <f t="shared" si="145"/>
        <v>-0.35999999999999943</v>
      </c>
      <c r="CA107" s="4">
        <f t="shared" si="146"/>
        <v>0.35999999999999943</v>
      </c>
      <c r="CB107" s="4" t="str">
        <f t="shared" si="147"/>
        <v/>
      </c>
      <c r="CC107" s="4" t="str">
        <f t="shared" si="148"/>
        <v/>
      </c>
      <c r="CD107" s="4" t="str">
        <f t="shared" si="149"/>
        <v/>
      </c>
      <c r="CE107" s="4" t="str">
        <f t="shared" si="150"/>
        <v/>
      </c>
      <c r="CF107" s="4" t="str">
        <f t="shared" si="151"/>
        <v/>
      </c>
      <c r="CG107" s="4" t="str">
        <f t="shared" si="152"/>
        <v/>
      </c>
      <c r="CH107" s="4" t="str">
        <f t="shared" si="153"/>
        <v/>
      </c>
      <c r="CI107" s="4" t="str">
        <f t="shared" si="154"/>
        <v/>
      </c>
      <c r="CJ107" s="4" t="str">
        <f t="shared" si="155"/>
        <v/>
      </c>
      <c r="CK107" s="4" t="str">
        <f t="shared" si="156"/>
        <v/>
      </c>
      <c r="CM107" s="4" t="s">
        <v>182</v>
      </c>
      <c r="CN107" s="4" t="str">
        <f>IF(ISNUMBER(BZ107), IF($BV107&gt;VLOOKUP('Gene Table'!$G$2,'Array Content'!$A$2:$B$3,2,FALSE),IF(BZ107&lt;-$BV107,"mutant","WT"),IF(BZ107&lt;-VLOOKUP('Gene Table'!$G$2,'Array Content'!$A$2:$B$3,2,FALSE),"Mutant","WT")),"")</f>
        <v>WT</v>
      </c>
      <c r="CO107" s="4" t="str">
        <f>IF(ISNUMBER(CA107), IF($BV107&gt;VLOOKUP('Gene Table'!$G$2,'Array Content'!$A$2:$B$3,2,FALSE),IF(CA107&lt;-$BV107,"mutant","WT"),IF(CA107&lt;-VLOOKUP('Gene Table'!$G$2,'Array Content'!$A$2:$B$3,2,FALSE),"Mutant","WT")),"")</f>
        <v>WT</v>
      </c>
      <c r="CP107" s="4" t="str">
        <f>IF(ISNUMBER(CB107), IF($BV107&gt;VLOOKUP('Gene Table'!$G$2,'Array Content'!$A$2:$B$3,2,FALSE),IF(CB107&lt;-$BV107,"mutant","WT"),IF(CB107&lt;-VLOOKUP('Gene Table'!$G$2,'Array Content'!$A$2:$B$3,2,FALSE),"Mutant","WT")),"")</f>
        <v/>
      </c>
      <c r="CQ107" s="4" t="str">
        <f>IF(ISNUMBER(CC107), IF($BV107&gt;VLOOKUP('Gene Table'!$G$2,'Array Content'!$A$2:$B$3,2,FALSE),IF(CC107&lt;-$BV107,"mutant","WT"),IF(CC107&lt;-VLOOKUP('Gene Table'!$G$2,'Array Content'!$A$2:$B$3,2,FALSE),"Mutant","WT")),"")</f>
        <v/>
      </c>
      <c r="CR107" s="4" t="str">
        <f>IF(ISNUMBER(CD107), IF($BV107&gt;VLOOKUP('Gene Table'!$G$2,'Array Content'!$A$2:$B$3,2,FALSE),IF(CD107&lt;-$BV107,"mutant","WT"),IF(CD107&lt;-VLOOKUP('Gene Table'!$G$2,'Array Content'!$A$2:$B$3,2,FALSE),"Mutant","WT")),"")</f>
        <v/>
      </c>
      <c r="CS107" s="4" t="str">
        <f>IF(ISNUMBER(CE107), IF($BV107&gt;VLOOKUP('Gene Table'!$G$2,'Array Content'!$A$2:$B$3,2,FALSE),IF(CE107&lt;-$BV107,"mutant","WT"),IF(CE107&lt;-VLOOKUP('Gene Table'!$G$2,'Array Content'!$A$2:$B$3,2,FALSE),"Mutant","WT")),"")</f>
        <v/>
      </c>
      <c r="CT107" s="4" t="str">
        <f>IF(ISNUMBER(CF107), IF($BV107&gt;VLOOKUP('Gene Table'!$G$2,'Array Content'!$A$2:$B$3,2,FALSE),IF(CF107&lt;-$BV107,"mutant","WT"),IF(CF107&lt;-VLOOKUP('Gene Table'!$G$2,'Array Content'!$A$2:$B$3,2,FALSE),"Mutant","WT")),"")</f>
        <v/>
      </c>
      <c r="CU107" s="4" t="str">
        <f>IF(ISNUMBER(CG107), IF($BV107&gt;VLOOKUP('Gene Table'!$G$2,'Array Content'!$A$2:$B$3,2,FALSE),IF(CG107&lt;-$BV107,"mutant","WT"),IF(CG107&lt;-VLOOKUP('Gene Table'!$G$2,'Array Content'!$A$2:$B$3,2,FALSE),"Mutant","WT")),"")</f>
        <v/>
      </c>
      <c r="CV107" s="4" t="str">
        <f>IF(ISNUMBER(CH107), IF($BV107&gt;VLOOKUP('Gene Table'!$G$2,'Array Content'!$A$2:$B$3,2,FALSE),IF(CH107&lt;-$BV107,"mutant","WT"),IF(CH107&lt;-VLOOKUP('Gene Table'!$G$2,'Array Content'!$A$2:$B$3,2,FALSE),"Mutant","WT")),"")</f>
        <v/>
      </c>
      <c r="CW107" s="4" t="str">
        <f>IF(ISNUMBER(CI107), IF($BV107&gt;VLOOKUP('Gene Table'!$G$2,'Array Content'!$A$2:$B$3,2,FALSE),IF(CI107&lt;-$BV107,"mutant","WT"),IF(CI107&lt;-VLOOKUP('Gene Table'!$G$2,'Array Content'!$A$2:$B$3,2,FALSE),"Mutant","WT")),"")</f>
        <v/>
      </c>
      <c r="CX107" s="4" t="str">
        <f>IF(ISNUMBER(CJ107), IF($BV107&gt;VLOOKUP('Gene Table'!$G$2,'Array Content'!$A$2:$B$3,2,FALSE),IF(CJ107&lt;-$BV107,"mutant","WT"),IF(CJ107&lt;-VLOOKUP('Gene Table'!$G$2,'Array Content'!$A$2:$B$3,2,FALSE),"Mutant","WT")),"")</f>
        <v/>
      </c>
      <c r="CY107" s="4" t="str">
        <f>IF(ISNUMBER(CK107), IF($BV107&gt;VLOOKUP('Gene Table'!$G$2,'Array Content'!$A$2:$B$3,2,FALSE),IF(CK107&lt;-$BV107,"mutant","WT"),IF(CK107&lt;-VLOOKUP('Gene Table'!$G$2,'Array Content'!$A$2:$B$3,2,FALSE),"Mutant","WT")),"")</f>
        <v/>
      </c>
      <c r="DA107" s="4" t="s">
        <v>182</v>
      </c>
      <c r="DB107" s="4">
        <f t="shared" si="157"/>
        <v>-0.71999999999999886</v>
      </c>
      <c r="DC107" s="4">
        <f t="shared" si="158"/>
        <v>0</v>
      </c>
      <c r="DD107" s="4" t="str">
        <f t="shared" si="159"/>
        <v/>
      </c>
      <c r="DE107" s="4" t="str">
        <f t="shared" si="160"/>
        <v/>
      </c>
      <c r="DF107" s="4" t="str">
        <f t="shared" si="161"/>
        <v/>
      </c>
      <c r="DG107" s="4" t="str">
        <f t="shared" si="162"/>
        <v/>
      </c>
      <c r="DH107" s="4" t="str">
        <f t="shared" si="163"/>
        <v/>
      </c>
      <c r="DI107" s="4" t="str">
        <f t="shared" si="164"/>
        <v/>
      </c>
      <c r="DJ107" s="4" t="str">
        <f t="shared" si="165"/>
        <v/>
      </c>
      <c r="DK107" s="4" t="str">
        <f t="shared" si="166"/>
        <v/>
      </c>
      <c r="DL107" s="4" t="str">
        <f t="shared" si="167"/>
        <v/>
      </c>
      <c r="DM107" s="4" t="str">
        <f t="shared" si="168"/>
        <v/>
      </c>
      <c r="DO107" s="4" t="s">
        <v>182</v>
      </c>
      <c r="DP107" s="4" t="str">
        <f>IF(ISNUMBER(DB107), IF($AR107&gt;VLOOKUP('Gene Table'!$G$2,'Array Content'!$A$2:$B$3,2,FALSE),IF(DB107&lt;-$AR107,"mutant","WT"),IF(DB107&lt;-VLOOKUP('Gene Table'!$G$2,'Array Content'!$A$2:$B$3,2,FALSE),"Mutant","WT")),"")</f>
        <v>WT</v>
      </c>
      <c r="DQ107" s="4" t="str">
        <f>IF(ISNUMBER(DC107), IF($AR107&gt;VLOOKUP('Gene Table'!$G$2,'Array Content'!$A$2:$B$3,2,FALSE),IF(DC107&lt;-$AR107,"mutant","WT"),IF(DC107&lt;-VLOOKUP('Gene Table'!$G$2,'Array Content'!$A$2:$B$3,2,FALSE),"Mutant","WT")),"")</f>
        <v>WT</v>
      </c>
      <c r="DR107" s="4" t="str">
        <f>IF(ISNUMBER(DD107), IF($AR107&gt;VLOOKUP('Gene Table'!$G$2,'Array Content'!$A$2:$B$3,2,FALSE),IF(DD107&lt;-$AR107,"mutant","WT"),IF(DD107&lt;-VLOOKUP('Gene Table'!$G$2,'Array Content'!$A$2:$B$3,2,FALSE),"Mutant","WT")),"")</f>
        <v/>
      </c>
      <c r="DS107" s="4" t="str">
        <f>IF(ISNUMBER(DE107), IF($AR107&gt;VLOOKUP('Gene Table'!$G$2,'Array Content'!$A$2:$B$3,2,FALSE),IF(DE107&lt;-$AR107,"mutant","WT"),IF(DE107&lt;-VLOOKUP('Gene Table'!$G$2,'Array Content'!$A$2:$B$3,2,FALSE),"Mutant","WT")),"")</f>
        <v/>
      </c>
      <c r="DT107" s="4" t="str">
        <f>IF(ISNUMBER(DF107), IF($AR107&gt;VLOOKUP('Gene Table'!$G$2,'Array Content'!$A$2:$B$3,2,FALSE),IF(DF107&lt;-$AR107,"mutant","WT"),IF(DF107&lt;-VLOOKUP('Gene Table'!$G$2,'Array Content'!$A$2:$B$3,2,FALSE),"Mutant","WT")),"")</f>
        <v/>
      </c>
      <c r="DU107" s="4" t="str">
        <f>IF(ISNUMBER(DG107), IF($AR107&gt;VLOOKUP('Gene Table'!$G$2,'Array Content'!$A$2:$B$3,2,FALSE),IF(DG107&lt;-$AR107,"mutant","WT"),IF(DG107&lt;-VLOOKUP('Gene Table'!$G$2,'Array Content'!$A$2:$B$3,2,FALSE),"Mutant","WT")),"")</f>
        <v/>
      </c>
      <c r="DV107" s="4" t="str">
        <f>IF(ISNUMBER(DH107), IF($AR107&gt;VLOOKUP('Gene Table'!$G$2,'Array Content'!$A$2:$B$3,2,FALSE),IF(DH107&lt;-$AR107,"mutant","WT"),IF(DH107&lt;-VLOOKUP('Gene Table'!$G$2,'Array Content'!$A$2:$B$3,2,FALSE),"Mutant","WT")),"")</f>
        <v/>
      </c>
      <c r="DW107" s="4" t="str">
        <f>IF(ISNUMBER(DI107), IF($AR107&gt;VLOOKUP('Gene Table'!$G$2,'Array Content'!$A$2:$B$3,2,FALSE),IF(DI107&lt;-$AR107,"mutant","WT"),IF(DI107&lt;-VLOOKUP('Gene Table'!$G$2,'Array Content'!$A$2:$B$3,2,FALSE),"Mutant","WT")),"")</f>
        <v/>
      </c>
      <c r="DX107" s="4" t="str">
        <f>IF(ISNUMBER(DJ107), IF($AR107&gt;VLOOKUP('Gene Table'!$G$2,'Array Content'!$A$2:$B$3,2,FALSE),IF(DJ107&lt;-$AR107,"mutant","WT"),IF(DJ107&lt;-VLOOKUP('Gene Table'!$G$2,'Array Content'!$A$2:$B$3,2,FALSE),"Mutant","WT")),"")</f>
        <v/>
      </c>
      <c r="DY107" s="4" t="str">
        <f>IF(ISNUMBER(DK107), IF($AR107&gt;VLOOKUP('Gene Table'!$G$2,'Array Content'!$A$2:$B$3,2,FALSE),IF(DK107&lt;-$AR107,"mutant","WT"),IF(DK107&lt;-VLOOKUP('Gene Table'!$G$2,'Array Content'!$A$2:$B$3,2,FALSE),"Mutant","WT")),"")</f>
        <v/>
      </c>
      <c r="DZ107" s="4" t="str">
        <f>IF(ISNUMBER(DL107), IF($AR107&gt;VLOOKUP('Gene Table'!$G$2,'Array Content'!$A$2:$B$3,2,FALSE),IF(DL107&lt;-$AR107,"mutant","WT"),IF(DL107&lt;-VLOOKUP('Gene Table'!$G$2,'Array Content'!$A$2:$B$3,2,FALSE),"Mutant","WT")),"")</f>
        <v/>
      </c>
      <c r="EA107" s="4" t="str">
        <f>IF(ISNUMBER(DM107), IF($AR107&gt;VLOOKUP('Gene Table'!$G$2,'Array Content'!$A$2:$B$3,2,FALSE),IF(DM107&lt;-$AR107,"mutant","WT"),IF(DM107&lt;-VLOOKUP('Gene Table'!$G$2,'Array Content'!$A$2:$B$3,2,FALSE),"Mutant","WT")),"")</f>
        <v/>
      </c>
      <c r="EC107" s="4" t="s">
        <v>182</v>
      </c>
      <c r="ED107" s="4" t="str">
        <f>IF('Gene Table'!$D107="copy number",D107,"")</f>
        <v/>
      </c>
      <c r="EE107" s="4" t="str">
        <f>IF('Gene Table'!$D107="copy number",E107,"")</f>
        <v/>
      </c>
      <c r="EF107" s="4" t="str">
        <f>IF('Gene Table'!$D107="copy number",F107,"")</f>
        <v/>
      </c>
      <c r="EG107" s="4" t="str">
        <f>IF('Gene Table'!$D107="copy number",G107,"")</f>
        <v/>
      </c>
      <c r="EH107" s="4" t="str">
        <f>IF('Gene Table'!$D107="copy number",H107,"")</f>
        <v/>
      </c>
      <c r="EI107" s="4" t="str">
        <f>IF('Gene Table'!$D107="copy number",I107,"")</f>
        <v/>
      </c>
      <c r="EJ107" s="4" t="str">
        <f>IF('Gene Table'!$D107="copy number",J107,"")</f>
        <v/>
      </c>
      <c r="EK107" s="4" t="str">
        <f>IF('Gene Table'!$D107="copy number",K107,"")</f>
        <v/>
      </c>
      <c r="EL107" s="4" t="str">
        <f>IF('Gene Table'!$D107="copy number",L107,"")</f>
        <v/>
      </c>
      <c r="EM107" s="4" t="str">
        <f>IF('Gene Table'!$D107="copy number",M107,"")</f>
        <v/>
      </c>
      <c r="EN107" s="4" t="str">
        <f>IF('Gene Table'!$D107="copy number",N107,"")</f>
        <v/>
      </c>
      <c r="EO107" s="4" t="str">
        <f>IF('Gene Table'!$D107="copy number",O107,"")</f>
        <v/>
      </c>
      <c r="EQ107" s="4" t="s">
        <v>182</v>
      </c>
      <c r="ER107" s="4" t="str">
        <f>IF('Gene Table'!$D107="copy number",R107,"")</f>
        <v/>
      </c>
      <c r="ES107" s="4" t="str">
        <f>IF('Gene Table'!$D107="copy number",S107,"")</f>
        <v/>
      </c>
      <c r="ET107" s="4" t="str">
        <f>IF('Gene Table'!$D107="copy number",T107,"")</f>
        <v/>
      </c>
      <c r="EU107" s="4" t="str">
        <f>IF('Gene Table'!$D107="copy number",U107,"")</f>
        <v/>
      </c>
      <c r="EV107" s="4" t="str">
        <f>IF('Gene Table'!$D107="copy number",V107,"")</f>
        <v/>
      </c>
      <c r="EW107" s="4" t="str">
        <f>IF('Gene Table'!$D107="copy number",W107,"")</f>
        <v/>
      </c>
      <c r="EX107" s="4" t="str">
        <f>IF('Gene Table'!$D107="copy number",X107,"")</f>
        <v/>
      </c>
      <c r="EY107" s="4" t="str">
        <f>IF('Gene Table'!$D107="copy number",Y107,"")</f>
        <v/>
      </c>
      <c r="EZ107" s="4" t="str">
        <f>IF('Gene Table'!$D107="copy number",Z107,"")</f>
        <v/>
      </c>
      <c r="FA107" s="4" t="str">
        <f>IF('Gene Table'!$D107="copy number",AA107,"")</f>
        <v/>
      </c>
      <c r="FB107" s="4" t="str">
        <f>IF('Gene Table'!$D107="copy number",AB107,"")</f>
        <v/>
      </c>
      <c r="FC107" s="4" t="str">
        <f>IF('Gene Table'!$D107="copy number",AC107,"")</f>
        <v/>
      </c>
      <c r="FE107" s="4" t="s">
        <v>182</v>
      </c>
      <c r="FF107" s="4" t="str">
        <f>IF('Gene Table'!$C107="SMPC",D107,"")</f>
        <v/>
      </c>
      <c r="FG107" s="4" t="str">
        <f>IF('Gene Table'!$C107="SMPC",E107,"")</f>
        <v/>
      </c>
      <c r="FH107" s="4" t="str">
        <f>IF('Gene Table'!$C107="SMPC",F107,"")</f>
        <v/>
      </c>
      <c r="FI107" s="4" t="str">
        <f>IF('Gene Table'!$C107="SMPC",G107,"")</f>
        <v/>
      </c>
      <c r="FJ107" s="4" t="str">
        <f>IF('Gene Table'!$C107="SMPC",H107,"")</f>
        <v/>
      </c>
      <c r="FK107" s="4" t="str">
        <f>IF('Gene Table'!$C107="SMPC",I107,"")</f>
        <v/>
      </c>
      <c r="FL107" s="4" t="str">
        <f>IF('Gene Table'!$C107="SMPC",J107,"")</f>
        <v/>
      </c>
      <c r="FM107" s="4" t="str">
        <f>IF('Gene Table'!$C107="SMPC",K107,"")</f>
        <v/>
      </c>
      <c r="FN107" s="4" t="str">
        <f>IF('Gene Table'!$C107="SMPC",L107,"")</f>
        <v/>
      </c>
      <c r="FO107" s="4" t="str">
        <f>IF('Gene Table'!$C107="SMPC",M107,"")</f>
        <v/>
      </c>
      <c r="FP107" s="4" t="str">
        <f>IF('Gene Table'!$C107="SMPC",N107,"")</f>
        <v/>
      </c>
      <c r="FQ107" s="4" t="str">
        <f>IF('Gene Table'!$C107="SMPC",O107,"")</f>
        <v/>
      </c>
      <c r="FS107" s="4" t="s">
        <v>182</v>
      </c>
      <c r="FT107" s="4" t="str">
        <f>IF('Gene Table'!$C107="SMPC",R107,"")</f>
        <v/>
      </c>
      <c r="FU107" s="4" t="str">
        <f>IF('Gene Table'!$C107="SMPC",S107,"")</f>
        <v/>
      </c>
      <c r="FV107" s="4" t="str">
        <f>IF('Gene Table'!$C107="SMPC",T107,"")</f>
        <v/>
      </c>
      <c r="FW107" s="4" t="str">
        <f>IF('Gene Table'!$C107="SMPC",U107,"")</f>
        <v/>
      </c>
      <c r="FX107" s="4" t="str">
        <f>IF('Gene Table'!$C107="SMPC",V107,"")</f>
        <v/>
      </c>
      <c r="FY107" s="4" t="str">
        <f>IF('Gene Table'!$C107="SMPC",W107,"")</f>
        <v/>
      </c>
      <c r="FZ107" s="4" t="str">
        <f>IF('Gene Table'!$C107="SMPC",X107,"")</f>
        <v/>
      </c>
      <c r="GA107" s="4" t="str">
        <f>IF('Gene Table'!$C107="SMPC",Y107,"")</f>
        <v/>
      </c>
      <c r="GB107" s="4" t="str">
        <f>IF('Gene Table'!$C107="SMPC",Z107,"")</f>
        <v/>
      </c>
      <c r="GC107" s="4" t="str">
        <f>IF('Gene Table'!$C107="SMPC",AA107,"")</f>
        <v/>
      </c>
      <c r="GD107" s="4" t="str">
        <f>IF('Gene Table'!$C107="SMPC",AB107,"")</f>
        <v/>
      </c>
      <c r="GE107" s="4" t="str">
        <f>IF('Gene Table'!$C107="SMPC",AC107,"")</f>
        <v/>
      </c>
    </row>
    <row r="108" spans="1:187" ht="15" customHeight="1" x14ac:dyDescent="0.25">
      <c r="A108" s="4" t="str">
        <f>'Gene Table'!C108&amp;":"&amp;'Gene Table'!D108</f>
        <v>CEBPA:c.949_950insGTC</v>
      </c>
      <c r="B108" s="4">
        <f>IF('Gene Table'!$G$5="NO",IF(ISNUMBER(MATCH('Gene Table'!E108,'Array Content'!$M$2:$M$941,0)),VLOOKUP('Gene Table'!E108,'Array Content'!$M$2:$O$941,2,FALSE),35),IF('Gene Table'!$G$5="YES",IF(ISNUMBER(MATCH('Gene Table'!E108,'Array Content'!$M$2:$M$941,0)),VLOOKUP('Gene Table'!E108,'Array Content'!$M$2:$O$941,3,FALSE),35),"OOPS"))</f>
        <v>37</v>
      </c>
      <c r="C108" s="4" t="s">
        <v>185</v>
      </c>
      <c r="D108" s="29">
        <f>IF('Control Sample Data'!D107="","",IF(SUM('Control Sample Data'!D$2:D$97)&gt;10,IF(AND(ISNUMBER('Control Sample Data'!D107),'Control Sample Data'!D107&lt;$B108, 'Control Sample Data'!D107&gt;0),'Control Sample Data'!D107,$B108),""))</f>
        <v>35</v>
      </c>
      <c r="E108" s="29">
        <f>IF('Control Sample Data'!E107="","",IF(SUM('Control Sample Data'!E$2:E$97)&gt;10,IF(AND(ISNUMBER('Control Sample Data'!E107),'Control Sample Data'!E107&lt;$B108, 'Control Sample Data'!E107&gt;0),'Control Sample Data'!E107,$B108),""))</f>
        <v>35</v>
      </c>
      <c r="F108" s="29" t="str">
        <f>IF('Control Sample Data'!F107="","",IF(SUM('Control Sample Data'!F$2:F$97)&gt;10,IF(AND(ISNUMBER('Control Sample Data'!F107),'Control Sample Data'!F107&lt;$B108, 'Control Sample Data'!F107&gt;0),'Control Sample Data'!F107,$B108),""))</f>
        <v/>
      </c>
      <c r="G108" s="29" t="str">
        <f>IF('Control Sample Data'!G107="","",IF(SUM('Control Sample Data'!G$2:G$97)&gt;10,IF(AND(ISNUMBER('Control Sample Data'!G107),'Control Sample Data'!G107&lt;$B108, 'Control Sample Data'!G107&gt;0),'Control Sample Data'!G107,$B108),""))</f>
        <v/>
      </c>
      <c r="H108" s="29" t="str">
        <f>IF('Control Sample Data'!H107="","",IF(SUM('Control Sample Data'!H$2:H$97)&gt;10,IF(AND(ISNUMBER('Control Sample Data'!H107),'Control Sample Data'!H107&lt;$B108, 'Control Sample Data'!H107&gt;0),'Control Sample Data'!H107,$B108),""))</f>
        <v/>
      </c>
      <c r="I108" s="29" t="str">
        <f>IF('Control Sample Data'!I107="","",IF(SUM('Control Sample Data'!I$2:I$97)&gt;10,IF(AND(ISNUMBER('Control Sample Data'!I107),'Control Sample Data'!I107&lt;$B108, 'Control Sample Data'!I107&gt;0),'Control Sample Data'!I107,$B108),""))</f>
        <v/>
      </c>
      <c r="J108" s="29" t="str">
        <f>IF('Control Sample Data'!J107="","",IF(SUM('Control Sample Data'!J$2:J$97)&gt;10,IF(AND(ISNUMBER('Control Sample Data'!J107),'Control Sample Data'!J107&lt;$B108, 'Control Sample Data'!J107&gt;0),'Control Sample Data'!J107,$B108),""))</f>
        <v/>
      </c>
      <c r="K108" s="29" t="str">
        <f>IF('Control Sample Data'!K107="","",IF(SUM('Control Sample Data'!K$2:K$97)&gt;10,IF(AND(ISNUMBER('Control Sample Data'!K107),'Control Sample Data'!K107&lt;$B108, 'Control Sample Data'!K107&gt;0),'Control Sample Data'!K107,$B108),""))</f>
        <v/>
      </c>
      <c r="L108" s="29" t="str">
        <f>IF('Control Sample Data'!L107="","",IF(SUM('Control Sample Data'!L$2:L$97)&gt;10,IF(AND(ISNUMBER('Control Sample Data'!L107),'Control Sample Data'!L107&lt;$B108, 'Control Sample Data'!L107&gt;0),'Control Sample Data'!L107,$B108),""))</f>
        <v/>
      </c>
      <c r="M108" s="29" t="str">
        <f>IF('Control Sample Data'!M107="","",IF(SUM('Control Sample Data'!M$2:M$97)&gt;10,IF(AND(ISNUMBER('Control Sample Data'!M107),'Control Sample Data'!M107&lt;$B108, 'Control Sample Data'!M107&gt;0),'Control Sample Data'!M107,$B108),""))</f>
        <v/>
      </c>
      <c r="N108" s="29" t="str">
        <f>IF('Control Sample Data'!N107="","",IF(SUM('Control Sample Data'!N$2:N$97)&gt;10,IF(AND(ISNUMBER('Control Sample Data'!N107),'Control Sample Data'!N107&lt;$B108, 'Control Sample Data'!N107&gt;0),'Control Sample Data'!N107,$B108),""))</f>
        <v/>
      </c>
      <c r="O108" s="29" t="str">
        <f>IF('Control Sample Data'!O107="","",IF(SUM('Control Sample Data'!O$2:O$97)&gt;10,IF(AND(ISNUMBER('Control Sample Data'!O107),'Control Sample Data'!O107&lt;$B108, 'Control Sample Data'!O107&gt;0),'Control Sample Data'!O107,$B108),""))</f>
        <v/>
      </c>
      <c r="Q108" s="4" t="s">
        <v>185</v>
      </c>
      <c r="R108" s="29">
        <f>IF('Test Sample Data'!D107="","",IF(SUM('Test Sample Data'!D$2:D$97)&gt;10,IF(AND(ISNUMBER('Test Sample Data'!D107),'Test Sample Data'!D107&lt;$B108, 'Test Sample Data'!D107&gt;0),'Test Sample Data'!D107,$B108),""))</f>
        <v>35</v>
      </c>
      <c r="S108" s="29">
        <f>IF('Test Sample Data'!E107="","",IF(SUM('Test Sample Data'!E$2:E$97)&gt;10,IF(AND(ISNUMBER('Test Sample Data'!E107),'Test Sample Data'!E107&lt;$B108, 'Test Sample Data'!E107&gt;0),'Test Sample Data'!E107,$B108),""))</f>
        <v>35</v>
      </c>
      <c r="T108" s="29" t="str">
        <f>IF('Test Sample Data'!F107="","",IF(SUM('Test Sample Data'!F$2:F$97)&gt;10,IF(AND(ISNUMBER('Test Sample Data'!F107),'Test Sample Data'!F107&lt;$B108, 'Test Sample Data'!F107&gt;0),'Test Sample Data'!F107,$B108),""))</f>
        <v/>
      </c>
      <c r="U108" s="29" t="str">
        <f>IF('Test Sample Data'!G107="","",IF(SUM('Test Sample Data'!G$2:G$97)&gt;10,IF(AND(ISNUMBER('Test Sample Data'!G107),'Test Sample Data'!G107&lt;$B108, 'Test Sample Data'!G107&gt;0),'Test Sample Data'!G107,$B108),""))</f>
        <v/>
      </c>
      <c r="V108" s="29" t="str">
        <f>IF('Test Sample Data'!H107="","",IF(SUM('Test Sample Data'!H$2:H$97)&gt;10,IF(AND(ISNUMBER('Test Sample Data'!H107),'Test Sample Data'!H107&lt;$B108, 'Test Sample Data'!H107&gt;0),'Test Sample Data'!H107,$B108),""))</f>
        <v/>
      </c>
      <c r="W108" s="29" t="str">
        <f>IF('Test Sample Data'!I107="","",IF(SUM('Test Sample Data'!I$2:I$97)&gt;10,IF(AND(ISNUMBER('Test Sample Data'!I107),'Test Sample Data'!I107&lt;$B108, 'Test Sample Data'!I107&gt;0),'Test Sample Data'!I107,$B108),""))</f>
        <v/>
      </c>
      <c r="X108" s="29" t="str">
        <f>IF('Test Sample Data'!J107="","",IF(SUM('Test Sample Data'!J$2:J$97)&gt;10,IF(AND(ISNUMBER('Test Sample Data'!J107),'Test Sample Data'!J107&lt;$B108, 'Test Sample Data'!J107&gt;0),'Test Sample Data'!J107,$B108),""))</f>
        <v/>
      </c>
      <c r="Y108" s="29" t="str">
        <f>IF('Test Sample Data'!K107="","",IF(SUM('Test Sample Data'!K$2:K$97)&gt;10,IF(AND(ISNUMBER('Test Sample Data'!K107),'Test Sample Data'!K107&lt;$B108, 'Test Sample Data'!K107&gt;0),'Test Sample Data'!K107,$B108),""))</f>
        <v/>
      </c>
      <c r="Z108" s="29" t="str">
        <f>IF('Test Sample Data'!L107="","",IF(SUM('Test Sample Data'!L$2:L$97)&gt;10,IF(AND(ISNUMBER('Test Sample Data'!L107),'Test Sample Data'!L107&lt;$B108, 'Test Sample Data'!L107&gt;0),'Test Sample Data'!L107,$B108),""))</f>
        <v/>
      </c>
      <c r="AA108" s="29" t="str">
        <f>IF('Test Sample Data'!M107="","",IF(SUM('Test Sample Data'!M$2:M$97)&gt;10,IF(AND(ISNUMBER('Test Sample Data'!M107),'Test Sample Data'!M107&lt;$B108, 'Test Sample Data'!M107&gt;0),'Test Sample Data'!M107,$B108),""))</f>
        <v/>
      </c>
      <c r="AB108" s="29" t="str">
        <f>IF('Test Sample Data'!N107="","",IF(SUM('Test Sample Data'!N$2:N$97)&gt;10,IF(AND(ISNUMBER('Test Sample Data'!N107),'Test Sample Data'!N107&lt;$B108, 'Test Sample Data'!N107&gt;0),'Test Sample Data'!N107,$B108),""))</f>
        <v/>
      </c>
      <c r="AC108" s="29" t="str">
        <f>IF('Test Sample Data'!O107="","",IF(SUM('Test Sample Data'!O$2:O$97)&gt;10,IF(AND(ISNUMBER('Test Sample Data'!O107),'Test Sample Data'!O107&lt;$B108, 'Test Sample Data'!O107&gt;0),'Test Sample Data'!O107,$B108),""))</f>
        <v/>
      </c>
      <c r="AE108" s="4" t="s">
        <v>185</v>
      </c>
      <c r="AF108" s="4">
        <f t="shared" si="67"/>
        <v>9</v>
      </c>
      <c r="AG108" s="4">
        <f t="shared" si="68"/>
        <v>9</v>
      </c>
      <c r="AH108" s="4" t="str">
        <f t="shared" si="69"/>
        <v/>
      </c>
      <c r="AI108" s="4" t="str">
        <f t="shared" si="70"/>
        <v/>
      </c>
      <c r="AJ108" s="4" t="str">
        <f t="shared" si="71"/>
        <v/>
      </c>
      <c r="AK108" s="4" t="str">
        <f t="shared" si="72"/>
        <v/>
      </c>
      <c r="AL108" s="4" t="str">
        <f t="shared" si="73"/>
        <v/>
      </c>
      <c r="AM108" s="4" t="str">
        <f t="shared" si="74"/>
        <v/>
      </c>
      <c r="AN108" s="4" t="str">
        <f t="shared" si="75"/>
        <v/>
      </c>
      <c r="AO108" s="4" t="str">
        <f t="shared" si="76"/>
        <v/>
      </c>
      <c r="AP108" s="4" t="str">
        <f t="shared" si="77"/>
        <v/>
      </c>
      <c r="AQ108" s="4" t="str">
        <f t="shared" si="78"/>
        <v/>
      </c>
      <c r="AR108" s="4">
        <f t="shared" si="79"/>
        <v>0</v>
      </c>
      <c r="AS108" s="4">
        <f t="shared" si="182"/>
        <v>9</v>
      </c>
      <c r="AU108" s="4" t="s">
        <v>185</v>
      </c>
      <c r="AV108" s="4">
        <f t="shared" si="81"/>
        <v>8.2800000000000011</v>
      </c>
      <c r="AW108" s="4">
        <f t="shared" si="82"/>
        <v>9</v>
      </c>
      <c r="AX108" s="4" t="str">
        <f t="shared" si="83"/>
        <v/>
      </c>
      <c r="AY108" s="4" t="str">
        <f t="shared" si="84"/>
        <v/>
      </c>
      <c r="AZ108" s="4" t="str">
        <f t="shared" si="85"/>
        <v/>
      </c>
      <c r="BA108" s="4" t="str">
        <f t="shared" si="86"/>
        <v/>
      </c>
      <c r="BB108" s="4" t="str">
        <f t="shared" si="87"/>
        <v/>
      </c>
      <c r="BC108" s="4" t="str">
        <f t="shared" si="88"/>
        <v/>
      </c>
      <c r="BD108" s="4" t="str">
        <f t="shared" si="89"/>
        <v/>
      </c>
      <c r="BE108" s="4" t="str">
        <f t="shared" si="90"/>
        <v/>
      </c>
      <c r="BF108" s="4" t="str">
        <f t="shared" si="91"/>
        <v/>
      </c>
      <c r="BG108" s="4" t="str">
        <f t="shared" si="92"/>
        <v/>
      </c>
      <c r="BI108" s="4" t="s">
        <v>185</v>
      </c>
      <c r="BJ108" s="4">
        <f t="shared" si="169"/>
        <v>8.2800000000000011</v>
      </c>
      <c r="BK108" s="4">
        <f t="shared" si="170"/>
        <v>9</v>
      </c>
      <c r="BL108" s="4" t="str">
        <f t="shared" si="171"/>
        <v/>
      </c>
      <c r="BM108" s="4" t="str">
        <f t="shared" si="172"/>
        <v/>
      </c>
      <c r="BN108" s="4" t="str">
        <f t="shared" si="173"/>
        <v/>
      </c>
      <c r="BO108" s="4" t="str">
        <f t="shared" si="174"/>
        <v/>
      </c>
      <c r="BP108" s="4" t="str">
        <f t="shared" si="175"/>
        <v/>
      </c>
      <c r="BQ108" s="4" t="str">
        <f t="shared" si="176"/>
        <v/>
      </c>
      <c r="BR108" s="4" t="str">
        <f t="shared" si="177"/>
        <v/>
      </c>
      <c r="BS108" s="4" t="str">
        <f t="shared" si="178"/>
        <v/>
      </c>
      <c r="BT108" s="4" t="str">
        <f t="shared" si="179"/>
        <v/>
      </c>
      <c r="BU108" s="4" t="str">
        <f t="shared" si="180"/>
        <v/>
      </c>
      <c r="BV108" s="4">
        <f t="shared" si="105"/>
        <v>1.53</v>
      </c>
      <c r="BW108" s="4">
        <f t="shared" si="181"/>
        <v>8.64</v>
      </c>
      <c r="BY108" s="4" t="s">
        <v>185</v>
      </c>
      <c r="BZ108" s="4">
        <f t="shared" si="145"/>
        <v>-0.35999999999999943</v>
      </c>
      <c r="CA108" s="4">
        <f t="shared" si="146"/>
        <v>0.35999999999999943</v>
      </c>
      <c r="CB108" s="4" t="str">
        <f t="shared" si="147"/>
        <v/>
      </c>
      <c r="CC108" s="4" t="str">
        <f t="shared" si="148"/>
        <v/>
      </c>
      <c r="CD108" s="4" t="str">
        <f t="shared" si="149"/>
        <v/>
      </c>
      <c r="CE108" s="4" t="str">
        <f t="shared" si="150"/>
        <v/>
      </c>
      <c r="CF108" s="4" t="str">
        <f t="shared" si="151"/>
        <v/>
      </c>
      <c r="CG108" s="4" t="str">
        <f t="shared" si="152"/>
        <v/>
      </c>
      <c r="CH108" s="4" t="str">
        <f t="shared" si="153"/>
        <v/>
      </c>
      <c r="CI108" s="4" t="str">
        <f t="shared" si="154"/>
        <v/>
      </c>
      <c r="CJ108" s="4" t="str">
        <f t="shared" si="155"/>
        <v/>
      </c>
      <c r="CK108" s="4" t="str">
        <f t="shared" si="156"/>
        <v/>
      </c>
      <c r="CM108" s="4" t="s">
        <v>185</v>
      </c>
      <c r="CN108" s="4" t="str">
        <f>IF(ISNUMBER(BZ108), IF($BV108&gt;VLOOKUP('Gene Table'!$G$2,'Array Content'!$A$2:$B$3,2,FALSE),IF(BZ108&lt;-$BV108,"mutant","WT"),IF(BZ108&lt;-VLOOKUP('Gene Table'!$G$2,'Array Content'!$A$2:$B$3,2,FALSE),"Mutant","WT")),"")</f>
        <v>WT</v>
      </c>
      <c r="CO108" s="4" t="str">
        <f>IF(ISNUMBER(CA108), IF($BV108&gt;VLOOKUP('Gene Table'!$G$2,'Array Content'!$A$2:$B$3,2,FALSE),IF(CA108&lt;-$BV108,"mutant","WT"),IF(CA108&lt;-VLOOKUP('Gene Table'!$G$2,'Array Content'!$A$2:$B$3,2,FALSE),"Mutant","WT")),"")</f>
        <v>WT</v>
      </c>
      <c r="CP108" s="4" t="str">
        <f>IF(ISNUMBER(CB108), IF($BV108&gt;VLOOKUP('Gene Table'!$G$2,'Array Content'!$A$2:$B$3,2,FALSE),IF(CB108&lt;-$BV108,"mutant","WT"),IF(CB108&lt;-VLOOKUP('Gene Table'!$G$2,'Array Content'!$A$2:$B$3,2,FALSE),"Mutant","WT")),"")</f>
        <v/>
      </c>
      <c r="CQ108" s="4" t="str">
        <f>IF(ISNUMBER(CC108), IF($BV108&gt;VLOOKUP('Gene Table'!$G$2,'Array Content'!$A$2:$B$3,2,FALSE),IF(CC108&lt;-$BV108,"mutant","WT"),IF(CC108&lt;-VLOOKUP('Gene Table'!$G$2,'Array Content'!$A$2:$B$3,2,FALSE),"Mutant","WT")),"")</f>
        <v/>
      </c>
      <c r="CR108" s="4" t="str">
        <f>IF(ISNUMBER(CD108), IF($BV108&gt;VLOOKUP('Gene Table'!$G$2,'Array Content'!$A$2:$B$3,2,FALSE),IF(CD108&lt;-$BV108,"mutant","WT"),IF(CD108&lt;-VLOOKUP('Gene Table'!$G$2,'Array Content'!$A$2:$B$3,2,FALSE),"Mutant","WT")),"")</f>
        <v/>
      </c>
      <c r="CS108" s="4" t="str">
        <f>IF(ISNUMBER(CE108), IF($BV108&gt;VLOOKUP('Gene Table'!$G$2,'Array Content'!$A$2:$B$3,2,FALSE),IF(CE108&lt;-$BV108,"mutant","WT"),IF(CE108&lt;-VLOOKUP('Gene Table'!$G$2,'Array Content'!$A$2:$B$3,2,FALSE),"Mutant","WT")),"")</f>
        <v/>
      </c>
      <c r="CT108" s="4" t="str">
        <f>IF(ISNUMBER(CF108), IF($BV108&gt;VLOOKUP('Gene Table'!$G$2,'Array Content'!$A$2:$B$3,2,FALSE),IF(CF108&lt;-$BV108,"mutant","WT"),IF(CF108&lt;-VLOOKUP('Gene Table'!$G$2,'Array Content'!$A$2:$B$3,2,FALSE),"Mutant","WT")),"")</f>
        <v/>
      </c>
      <c r="CU108" s="4" t="str">
        <f>IF(ISNUMBER(CG108), IF($BV108&gt;VLOOKUP('Gene Table'!$G$2,'Array Content'!$A$2:$B$3,2,FALSE),IF(CG108&lt;-$BV108,"mutant","WT"),IF(CG108&lt;-VLOOKUP('Gene Table'!$G$2,'Array Content'!$A$2:$B$3,2,FALSE),"Mutant","WT")),"")</f>
        <v/>
      </c>
      <c r="CV108" s="4" t="str">
        <f>IF(ISNUMBER(CH108), IF($BV108&gt;VLOOKUP('Gene Table'!$G$2,'Array Content'!$A$2:$B$3,2,FALSE),IF(CH108&lt;-$BV108,"mutant","WT"),IF(CH108&lt;-VLOOKUP('Gene Table'!$G$2,'Array Content'!$A$2:$B$3,2,FALSE),"Mutant","WT")),"")</f>
        <v/>
      </c>
      <c r="CW108" s="4" t="str">
        <f>IF(ISNUMBER(CI108), IF($BV108&gt;VLOOKUP('Gene Table'!$G$2,'Array Content'!$A$2:$B$3,2,FALSE),IF(CI108&lt;-$BV108,"mutant","WT"),IF(CI108&lt;-VLOOKUP('Gene Table'!$G$2,'Array Content'!$A$2:$B$3,2,FALSE),"Mutant","WT")),"")</f>
        <v/>
      </c>
      <c r="CX108" s="4" t="str">
        <f>IF(ISNUMBER(CJ108), IF($BV108&gt;VLOOKUP('Gene Table'!$G$2,'Array Content'!$A$2:$B$3,2,FALSE),IF(CJ108&lt;-$BV108,"mutant","WT"),IF(CJ108&lt;-VLOOKUP('Gene Table'!$G$2,'Array Content'!$A$2:$B$3,2,FALSE),"Mutant","WT")),"")</f>
        <v/>
      </c>
      <c r="CY108" s="4" t="str">
        <f>IF(ISNUMBER(CK108), IF($BV108&gt;VLOOKUP('Gene Table'!$G$2,'Array Content'!$A$2:$B$3,2,FALSE),IF(CK108&lt;-$BV108,"mutant","WT"),IF(CK108&lt;-VLOOKUP('Gene Table'!$G$2,'Array Content'!$A$2:$B$3,2,FALSE),"Mutant","WT")),"")</f>
        <v/>
      </c>
      <c r="DA108" s="4" t="s">
        <v>185</v>
      </c>
      <c r="DB108" s="4">
        <f t="shared" si="157"/>
        <v>-0.71999999999999886</v>
      </c>
      <c r="DC108" s="4">
        <f t="shared" si="158"/>
        <v>0</v>
      </c>
      <c r="DD108" s="4" t="str">
        <f t="shared" si="159"/>
        <v/>
      </c>
      <c r="DE108" s="4" t="str">
        <f t="shared" si="160"/>
        <v/>
      </c>
      <c r="DF108" s="4" t="str">
        <f t="shared" si="161"/>
        <v/>
      </c>
      <c r="DG108" s="4" t="str">
        <f t="shared" si="162"/>
        <v/>
      </c>
      <c r="DH108" s="4" t="str">
        <f t="shared" si="163"/>
        <v/>
      </c>
      <c r="DI108" s="4" t="str">
        <f t="shared" si="164"/>
        <v/>
      </c>
      <c r="DJ108" s="4" t="str">
        <f t="shared" si="165"/>
        <v/>
      </c>
      <c r="DK108" s="4" t="str">
        <f t="shared" si="166"/>
        <v/>
      </c>
      <c r="DL108" s="4" t="str">
        <f t="shared" si="167"/>
        <v/>
      </c>
      <c r="DM108" s="4" t="str">
        <f t="shared" si="168"/>
        <v/>
      </c>
      <c r="DO108" s="4" t="s">
        <v>185</v>
      </c>
      <c r="DP108" s="4" t="str">
        <f>IF(ISNUMBER(DB108), IF($AR108&gt;VLOOKUP('Gene Table'!$G$2,'Array Content'!$A$2:$B$3,2,FALSE),IF(DB108&lt;-$AR108,"mutant","WT"),IF(DB108&lt;-VLOOKUP('Gene Table'!$G$2,'Array Content'!$A$2:$B$3,2,FALSE),"Mutant","WT")),"")</f>
        <v>WT</v>
      </c>
      <c r="DQ108" s="4" t="str">
        <f>IF(ISNUMBER(DC108), IF($AR108&gt;VLOOKUP('Gene Table'!$G$2,'Array Content'!$A$2:$B$3,2,FALSE),IF(DC108&lt;-$AR108,"mutant","WT"),IF(DC108&lt;-VLOOKUP('Gene Table'!$G$2,'Array Content'!$A$2:$B$3,2,FALSE),"Mutant","WT")),"")</f>
        <v>WT</v>
      </c>
      <c r="DR108" s="4" t="str">
        <f>IF(ISNUMBER(DD108), IF($AR108&gt;VLOOKUP('Gene Table'!$G$2,'Array Content'!$A$2:$B$3,2,FALSE),IF(DD108&lt;-$AR108,"mutant","WT"),IF(DD108&lt;-VLOOKUP('Gene Table'!$G$2,'Array Content'!$A$2:$B$3,2,FALSE),"Mutant","WT")),"")</f>
        <v/>
      </c>
      <c r="DS108" s="4" t="str">
        <f>IF(ISNUMBER(DE108), IF($AR108&gt;VLOOKUP('Gene Table'!$G$2,'Array Content'!$A$2:$B$3,2,FALSE),IF(DE108&lt;-$AR108,"mutant","WT"),IF(DE108&lt;-VLOOKUP('Gene Table'!$G$2,'Array Content'!$A$2:$B$3,2,FALSE),"Mutant","WT")),"")</f>
        <v/>
      </c>
      <c r="DT108" s="4" t="str">
        <f>IF(ISNUMBER(DF108), IF($AR108&gt;VLOOKUP('Gene Table'!$G$2,'Array Content'!$A$2:$B$3,2,FALSE),IF(DF108&lt;-$AR108,"mutant","WT"),IF(DF108&lt;-VLOOKUP('Gene Table'!$G$2,'Array Content'!$A$2:$B$3,2,FALSE),"Mutant","WT")),"")</f>
        <v/>
      </c>
      <c r="DU108" s="4" t="str">
        <f>IF(ISNUMBER(DG108), IF($AR108&gt;VLOOKUP('Gene Table'!$G$2,'Array Content'!$A$2:$B$3,2,FALSE),IF(DG108&lt;-$AR108,"mutant","WT"),IF(DG108&lt;-VLOOKUP('Gene Table'!$G$2,'Array Content'!$A$2:$B$3,2,FALSE),"Mutant","WT")),"")</f>
        <v/>
      </c>
      <c r="DV108" s="4" t="str">
        <f>IF(ISNUMBER(DH108), IF($AR108&gt;VLOOKUP('Gene Table'!$G$2,'Array Content'!$A$2:$B$3,2,FALSE),IF(DH108&lt;-$AR108,"mutant","WT"),IF(DH108&lt;-VLOOKUP('Gene Table'!$G$2,'Array Content'!$A$2:$B$3,2,FALSE),"Mutant","WT")),"")</f>
        <v/>
      </c>
      <c r="DW108" s="4" t="str">
        <f>IF(ISNUMBER(DI108), IF($AR108&gt;VLOOKUP('Gene Table'!$G$2,'Array Content'!$A$2:$B$3,2,FALSE),IF(DI108&lt;-$AR108,"mutant","WT"),IF(DI108&lt;-VLOOKUP('Gene Table'!$G$2,'Array Content'!$A$2:$B$3,2,FALSE),"Mutant","WT")),"")</f>
        <v/>
      </c>
      <c r="DX108" s="4" t="str">
        <f>IF(ISNUMBER(DJ108), IF($AR108&gt;VLOOKUP('Gene Table'!$G$2,'Array Content'!$A$2:$B$3,2,FALSE),IF(DJ108&lt;-$AR108,"mutant","WT"),IF(DJ108&lt;-VLOOKUP('Gene Table'!$G$2,'Array Content'!$A$2:$B$3,2,FALSE),"Mutant","WT")),"")</f>
        <v/>
      </c>
      <c r="DY108" s="4" t="str">
        <f>IF(ISNUMBER(DK108), IF($AR108&gt;VLOOKUP('Gene Table'!$G$2,'Array Content'!$A$2:$B$3,2,FALSE),IF(DK108&lt;-$AR108,"mutant","WT"),IF(DK108&lt;-VLOOKUP('Gene Table'!$G$2,'Array Content'!$A$2:$B$3,2,FALSE),"Mutant","WT")),"")</f>
        <v/>
      </c>
      <c r="DZ108" s="4" t="str">
        <f>IF(ISNUMBER(DL108), IF($AR108&gt;VLOOKUP('Gene Table'!$G$2,'Array Content'!$A$2:$B$3,2,FALSE),IF(DL108&lt;-$AR108,"mutant","WT"),IF(DL108&lt;-VLOOKUP('Gene Table'!$G$2,'Array Content'!$A$2:$B$3,2,FALSE),"Mutant","WT")),"")</f>
        <v/>
      </c>
      <c r="EA108" s="4" t="str">
        <f>IF(ISNUMBER(DM108), IF($AR108&gt;VLOOKUP('Gene Table'!$G$2,'Array Content'!$A$2:$B$3,2,FALSE),IF(DM108&lt;-$AR108,"mutant","WT"),IF(DM108&lt;-VLOOKUP('Gene Table'!$G$2,'Array Content'!$A$2:$B$3,2,FALSE),"Mutant","WT")),"")</f>
        <v/>
      </c>
      <c r="EC108" s="4" t="s">
        <v>185</v>
      </c>
      <c r="ED108" s="4" t="str">
        <f>IF('Gene Table'!$D108="copy number",D108,"")</f>
        <v/>
      </c>
      <c r="EE108" s="4" t="str">
        <f>IF('Gene Table'!$D108="copy number",E108,"")</f>
        <v/>
      </c>
      <c r="EF108" s="4" t="str">
        <f>IF('Gene Table'!$D108="copy number",F108,"")</f>
        <v/>
      </c>
      <c r="EG108" s="4" t="str">
        <f>IF('Gene Table'!$D108="copy number",G108,"")</f>
        <v/>
      </c>
      <c r="EH108" s="4" t="str">
        <f>IF('Gene Table'!$D108="copy number",H108,"")</f>
        <v/>
      </c>
      <c r="EI108" s="4" t="str">
        <f>IF('Gene Table'!$D108="copy number",I108,"")</f>
        <v/>
      </c>
      <c r="EJ108" s="4" t="str">
        <f>IF('Gene Table'!$D108="copy number",J108,"")</f>
        <v/>
      </c>
      <c r="EK108" s="4" t="str">
        <f>IF('Gene Table'!$D108="copy number",K108,"")</f>
        <v/>
      </c>
      <c r="EL108" s="4" t="str">
        <f>IF('Gene Table'!$D108="copy number",L108,"")</f>
        <v/>
      </c>
      <c r="EM108" s="4" t="str">
        <f>IF('Gene Table'!$D108="copy number",M108,"")</f>
        <v/>
      </c>
      <c r="EN108" s="4" t="str">
        <f>IF('Gene Table'!$D108="copy number",N108,"")</f>
        <v/>
      </c>
      <c r="EO108" s="4" t="str">
        <f>IF('Gene Table'!$D108="copy number",O108,"")</f>
        <v/>
      </c>
      <c r="EQ108" s="4" t="s">
        <v>185</v>
      </c>
      <c r="ER108" s="4" t="str">
        <f>IF('Gene Table'!$D108="copy number",R108,"")</f>
        <v/>
      </c>
      <c r="ES108" s="4" t="str">
        <f>IF('Gene Table'!$D108="copy number",S108,"")</f>
        <v/>
      </c>
      <c r="ET108" s="4" t="str">
        <f>IF('Gene Table'!$D108="copy number",T108,"")</f>
        <v/>
      </c>
      <c r="EU108" s="4" t="str">
        <f>IF('Gene Table'!$D108="copy number",U108,"")</f>
        <v/>
      </c>
      <c r="EV108" s="4" t="str">
        <f>IF('Gene Table'!$D108="copy number",V108,"")</f>
        <v/>
      </c>
      <c r="EW108" s="4" t="str">
        <f>IF('Gene Table'!$D108="copy number",W108,"")</f>
        <v/>
      </c>
      <c r="EX108" s="4" t="str">
        <f>IF('Gene Table'!$D108="copy number",X108,"")</f>
        <v/>
      </c>
      <c r="EY108" s="4" t="str">
        <f>IF('Gene Table'!$D108="copy number",Y108,"")</f>
        <v/>
      </c>
      <c r="EZ108" s="4" t="str">
        <f>IF('Gene Table'!$D108="copy number",Z108,"")</f>
        <v/>
      </c>
      <c r="FA108" s="4" t="str">
        <f>IF('Gene Table'!$D108="copy number",AA108,"")</f>
        <v/>
      </c>
      <c r="FB108" s="4" t="str">
        <f>IF('Gene Table'!$D108="copy number",AB108,"")</f>
        <v/>
      </c>
      <c r="FC108" s="4" t="str">
        <f>IF('Gene Table'!$D108="copy number",AC108,"")</f>
        <v/>
      </c>
      <c r="FE108" s="4" t="s">
        <v>185</v>
      </c>
      <c r="FF108" s="4" t="str">
        <f>IF('Gene Table'!$C108="SMPC",D108,"")</f>
        <v/>
      </c>
      <c r="FG108" s="4" t="str">
        <f>IF('Gene Table'!$C108="SMPC",E108,"")</f>
        <v/>
      </c>
      <c r="FH108" s="4" t="str">
        <f>IF('Gene Table'!$C108="SMPC",F108,"")</f>
        <v/>
      </c>
      <c r="FI108" s="4" t="str">
        <f>IF('Gene Table'!$C108="SMPC",G108,"")</f>
        <v/>
      </c>
      <c r="FJ108" s="4" t="str">
        <f>IF('Gene Table'!$C108="SMPC",H108,"")</f>
        <v/>
      </c>
      <c r="FK108" s="4" t="str">
        <f>IF('Gene Table'!$C108="SMPC",I108,"")</f>
        <v/>
      </c>
      <c r="FL108" s="4" t="str">
        <f>IF('Gene Table'!$C108="SMPC",J108,"")</f>
        <v/>
      </c>
      <c r="FM108" s="4" t="str">
        <f>IF('Gene Table'!$C108="SMPC",K108,"")</f>
        <v/>
      </c>
      <c r="FN108" s="4" t="str">
        <f>IF('Gene Table'!$C108="SMPC",L108,"")</f>
        <v/>
      </c>
      <c r="FO108" s="4" t="str">
        <f>IF('Gene Table'!$C108="SMPC",M108,"")</f>
        <v/>
      </c>
      <c r="FP108" s="4" t="str">
        <f>IF('Gene Table'!$C108="SMPC",N108,"")</f>
        <v/>
      </c>
      <c r="FQ108" s="4" t="str">
        <f>IF('Gene Table'!$C108="SMPC",O108,"")</f>
        <v/>
      </c>
      <c r="FS108" s="4" t="s">
        <v>185</v>
      </c>
      <c r="FT108" s="4" t="str">
        <f>IF('Gene Table'!$C108="SMPC",R108,"")</f>
        <v/>
      </c>
      <c r="FU108" s="4" t="str">
        <f>IF('Gene Table'!$C108="SMPC",S108,"")</f>
        <v/>
      </c>
      <c r="FV108" s="4" t="str">
        <f>IF('Gene Table'!$C108="SMPC",T108,"")</f>
        <v/>
      </c>
      <c r="FW108" s="4" t="str">
        <f>IF('Gene Table'!$C108="SMPC",U108,"")</f>
        <v/>
      </c>
      <c r="FX108" s="4" t="str">
        <f>IF('Gene Table'!$C108="SMPC",V108,"")</f>
        <v/>
      </c>
      <c r="FY108" s="4" t="str">
        <f>IF('Gene Table'!$C108="SMPC",W108,"")</f>
        <v/>
      </c>
      <c r="FZ108" s="4" t="str">
        <f>IF('Gene Table'!$C108="SMPC",X108,"")</f>
        <v/>
      </c>
      <c r="GA108" s="4" t="str">
        <f>IF('Gene Table'!$C108="SMPC",Y108,"")</f>
        <v/>
      </c>
      <c r="GB108" s="4" t="str">
        <f>IF('Gene Table'!$C108="SMPC",Z108,"")</f>
        <v/>
      </c>
      <c r="GC108" s="4" t="str">
        <f>IF('Gene Table'!$C108="SMPC",AA108,"")</f>
        <v/>
      </c>
      <c r="GD108" s="4" t="str">
        <f>IF('Gene Table'!$C108="SMPC",AB108,"")</f>
        <v/>
      </c>
      <c r="GE108" s="4" t="str">
        <f>IF('Gene Table'!$C108="SMPC",AC108,"")</f>
        <v/>
      </c>
    </row>
    <row r="109" spans="1:187" ht="15" customHeight="1" x14ac:dyDescent="0.25">
      <c r="A109" s="4" t="str">
        <f>'Gene Table'!C109&amp;":"&amp;'Gene Table'!D109</f>
        <v>FBXW7:c.1177C&gt;T</v>
      </c>
      <c r="B109" s="4">
        <f>IF('Gene Table'!$G$5="NO",IF(ISNUMBER(MATCH('Gene Table'!E109,'Array Content'!$M$2:$M$941,0)),VLOOKUP('Gene Table'!E109,'Array Content'!$M$2:$O$941,2,FALSE),35),IF('Gene Table'!$G$5="YES",IF(ISNUMBER(MATCH('Gene Table'!E109,'Array Content'!$M$2:$M$941,0)),VLOOKUP('Gene Table'!E109,'Array Content'!$M$2:$O$941,3,FALSE),35),"OOPS"))</f>
        <v>37</v>
      </c>
      <c r="C109" s="4" t="s">
        <v>188</v>
      </c>
      <c r="D109" s="29">
        <f>IF('Control Sample Data'!D108="","",IF(SUM('Control Sample Data'!D$2:D$97)&gt;10,IF(AND(ISNUMBER('Control Sample Data'!D108),'Control Sample Data'!D108&lt;$B109, 'Control Sample Data'!D108&gt;0),'Control Sample Data'!D108,$B109),""))</f>
        <v>35</v>
      </c>
      <c r="E109" s="29">
        <f>IF('Control Sample Data'!E108="","",IF(SUM('Control Sample Data'!E$2:E$97)&gt;10,IF(AND(ISNUMBER('Control Sample Data'!E108),'Control Sample Data'!E108&lt;$B109, 'Control Sample Data'!E108&gt;0),'Control Sample Data'!E108,$B109),""))</f>
        <v>35</v>
      </c>
      <c r="F109" s="29" t="str">
        <f>IF('Control Sample Data'!F108="","",IF(SUM('Control Sample Data'!F$2:F$97)&gt;10,IF(AND(ISNUMBER('Control Sample Data'!F108),'Control Sample Data'!F108&lt;$B109, 'Control Sample Data'!F108&gt;0),'Control Sample Data'!F108,$B109),""))</f>
        <v/>
      </c>
      <c r="G109" s="29" t="str">
        <f>IF('Control Sample Data'!G108="","",IF(SUM('Control Sample Data'!G$2:G$97)&gt;10,IF(AND(ISNUMBER('Control Sample Data'!G108),'Control Sample Data'!G108&lt;$B109, 'Control Sample Data'!G108&gt;0),'Control Sample Data'!G108,$B109),""))</f>
        <v/>
      </c>
      <c r="H109" s="29" t="str">
        <f>IF('Control Sample Data'!H108="","",IF(SUM('Control Sample Data'!H$2:H$97)&gt;10,IF(AND(ISNUMBER('Control Sample Data'!H108),'Control Sample Data'!H108&lt;$B109, 'Control Sample Data'!H108&gt;0),'Control Sample Data'!H108,$B109),""))</f>
        <v/>
      </c>
      <c r="I109" s="29" t="str">
        <f>IF('Control Sample Data'!I108="","",IF(SUM('Control Sample Data'!I$2:I$97)&gt;10,IF(AND(ISNUMBER('Control Sample Data'!I108),'Control Sample Data'!I108&lt;$B109, 'Control Sample Data'!I108&gt;0),'Control Sample Data'!I108,$B109),""))</f>
        <v/>
      </c>
      <c r="J109" s="29" t="str">
        <f>IF('Control Sample Data'!J108="","",IF(SUM('Control Sample Data'!J$2:J$97)&gt;10,IF(AND(ISNUMBER('Control Sample Data'!J108),'Control Sample Data'!J108&lt;$B109, 'Control Sample Data'!J108&gt;0),'Control Sample Data'!J108,$B109),""))</f>
        <v/>
      </c>
      <c r="K109" s="29" t="str">
        <f>IF('Control Sample Data'!K108="","",IF(SUM('Control Sample Data'!K$2:K$97)&gt;10,IF(AND(ISNUMBER('Control Sample Data'!K108),'Control Sample Data'!K108&lt;$B109, 'Control Sample Data'!K108&gt;0),'Control Sample Data'!K108,$B109),""))</f>
        <v/>
      </c>
      <c r="L109" s="29" t="str">
        <f>IF('Control Sample Data'!L108="","",IF(SUM('Control Sample Data'!L$2:L$97)&gt;10,IF(AND(ISNUMBER('Control Sample Data'!L108),'Control Sample Data'!L108&lt;$B109, 'Control Sample Data'!L108&gt;0),'Control Sample Data'!L108,$B109),""))</f>
        <v/>
      </c>
      <c r="M109" s="29" t="str">
        <f>IF('Control Sample Data'!M108="","",IF(SUM('Control Sample Data'!M$2:M$97)&gt;10,IF(AND(ISNUMBER('Control Sample Data'!M108),'Control Sample Data'!M108&lt;$B109, 'Control Sample Data'!M108&gt;0),'Control Sample Data'!M108,$B109),""))</f>
        <v/>
      </c>
      <c r="N109" s="29" t="str">
        <f>IF('Control Sample Data'!N108="","",IF(SUM('Control Sample Data'!N$2:N$97)&gt;10,IF(AND(ISNUMBER('Control Sample Data'!N108),'Control Sample Data'!N108&lt;$B109, 'Control Sample Data'!N108&gt;0),'Control Sample Data'!N108,$B109),""))</f>
        <v/>
      </c>
      <c r="O109" s="29" t="str">
        <f>IF('Control Sample Data'!O108="","",IF(SUM('Control Sample Data'!O$2:O$97)&gt;10,IF(AND(ISNUMBER('Control Sample Data'!O108),'Control Sample Data'!O108&lt;$B109, 'Control Sample Data'!O108&gt;0),'Control Sample Data'!O108,$B109),""))</f>
        <v/>
      </c>
      <c r="Q109" s="4" t="s">
        <v>188</v>
      </c>
      <c r="R109" s="29">
        <f>IF('Test Sample Data'!D108="","",IF(SUM('Test Sample Data'!D$2:D$97)&gt;10,IF(AND(ISNUMBER('Test Sample Data'!D108),'Test Sample Data'!D108&lt;$B109, 'Test Sample Data'!D108&gt;0),'Test Sample Data'!D108,$B109),""))</f>
        <v>35</v>
      </c>
      <c r="S109" s="29">
        <f>IF('Test Sample Data'!E108="","",IF(SUM('Test Sample Data'!E$2:E$97)&gt;10,IF(AND(ISNUMBER('Test Sample Data'!E108),'Test Sample Data'!E108&lt;$B109, 'Test Sample Data'!E108&gt;0),'Test Sample Data'!E108,$B109),""))</f>
        <v>35</v>
      </c>
      <c r="T109" s="29" t="str">
        <f>IF('Test Sample Data'!F108="","",IF(SUM('Test Sample Data'!F$2:F$97)&gt;10,IF(AND(ISNUMBER('Test Sample Data'!F108),'Test Sample Data'!F108&lt;$B109, 'Test Sample Data'!F108&gt;0),'Test Sample Data'!F108,$B109),""))</f>
        <v/>
      </c>
      <c r="U109" s="29" t="str">
        <f>IF('Test Sample Data'!G108="","",IF(SUM('Test Sample Data'!G$2:G$97)&gt;10,IF(AND(ISNUMBER('Test Sample Data'!G108),'Test Sample Data'!G108&lt;$B109, 'Test Sample Data'!G108&gt;0),'Test Sample Data'!G108,$B109),""))</f>
        <v/>
      </c>
      <c r="V109" s="29" t="str">
        <f>IF('Test Sample Data'!H108="","",IF(SUM('Test Sample Data'!H$2:H$97)&gt;10,IF(AND(ISNUMBER('Test Sample Data'!H108),'Test Sample Data'!H108&lt;$B109, 'Test Sample Data'!H108&gt;0),'Test Sample Data'!H108,$B109),""))</f>
        <v/>
      </c>
      <c r="W109" s="29" t="str">
        <f>IF('Test Sample Data'!I108="","",IF(SUM('Test Sample Data'!I$2:I$97)&gt;10,IF(AND(ISNUMBER('Test Sample Data'!I108),'Test Sample Data'!I108&lt;$B109, 'Test Sample Data'!I108&gt;0),'Test Sample Data'!I108,$B109),""))</f>
        <v/>
      </c>
      <c r="X109" s="29" t="str">
        <f>IF('Test Sample Data'!J108="","",IF(SUM('Test Sample Data'!J$2:J$97)&gt;10,IF(AND(ISNUMBER('Test Sample Data'!J108),'Test Sample Data'!J108&lt;$B109, 'Test Sample Data'!J108&gt;0),'Test Sample Data'!J108,$B109),""))</f>
        <v/>
      </c>
      <c r="Y109" s="29" t="str">
        <f>IF('Test Sample Data'!K108="","",IF(SUM('Test Sample Data'!K$2:K$97)&gt;10,IF(AND(ISNUMBER('Test Sample Data'!K108),'Test Sample Data'!K108&lt;$B109, 'Test Sample Data'!K108&gt;0),'Test Sample Data'!K108,$B109),""))</f>
        <v/>
      </c>
      <c r="Z109" s="29" t="str">
        <f>IF('Test Sample Data'!L108="","",IF(SUM('Test Sample Data'!L$2:L$97)&gt;10,IF(AND(ISNUMBER('Test Sample Data'!L108),'Test Sample Data'!L108&lt;$B109, 'Test Sample Data'!L108&gt;0),'Test Sample Data'!L108,$B109),""))</f>
        <v/>
      </c>
      <c r="AA109" s="29" t="str">
        <f>IF('Test Sample Data'!M108="","",IF(SUM('Test Sample Data'!M$2:M$97)&gt;10,IF(AND(ISNUMBER('Test Sample Data'!M108),'Test Sample Data'!M108&lt;$B109, 'Test Sample Data'!M108&gt;0),'Test Sample Data'!M108,$B109),""))</f>
        <v/>
      </c>
      <c r="AB109" s="29" t="str">
        <f>IF('Test Sample Data'!N108="","",IF(SUM('Test Sample Data'!N$2:N$97)&gt;10,IF(AND(ISNUMBER('Test Sample Data'!N108),'Test Sample Data'!N108&lt;$B109, 'Test Sample Data'!N108&gt;0),'Test Sample Data'!N108,$B109),""))</f>
        <v/>
      </c>
      <c r="AC109" s="29" t="str">
        <f>IF('Test Sample Data'!O108="","",IF(SUM('Test Sample Data'!O$2:O$97)&gt;10,IF(AND(ISNUMBER('Test Sample Data'!O108),'Test Sample Data'!O108&lt;$B109, 'Test Sample Data'!O108&gt;0),'Test Sample Data'!O108,$B109),""))</f>
        <v/>
      </c>
      <c r="AE109" s="4" t="s">
        <v>188</v>
      </c>
      <c r="AF109" s="4">
        <f t="shared" si="67"/>
        <v>9</v>
      </c>
      <c r="AG109" s="4">
        <f t="shared" si="68"/>
        <v>9</v>
      </c>
      <c r="AH109" s="4" t="str">
        <f t="shared" si="69"/>
        <v/>
      </c>
      <c r="AI109" s="4" t="str">
        <f t="shared" si="70"/>
        <v/>
      </c>
      <c r="AJ109" s="4" t="str">
        <f t="shared" si="71"/>
        <v/>
      </c>
      <c r="AK109" s="4" t="str">
        <f t="shared" si="72"/>
        <v/>
      </c>
      <c r="AL109" s="4" t="str">
        <f t="shared" si="73"/>
        <v/>
      </c>
      <c r="AM109" s="4" t="str">
        <f t="shared" si="74"/>
        <v/>
      </c>
      <c r="AN109" s="4" t="str">
        <f t="shared" si="75"/>
        <v/>
      </c>
      <c r="AO109" s="4" t="str">
        <f t="shared" si="76"/>
        <v/>
      </c>
      <c r="AP109" s="4" t="str">
        <f t="shared" si="77"/>
        <v/>
      </c>
      <c r="AQ109" s="4" t="str">
        <f t="shared" si="78"/>
        <v/>
      </c>
      <c r="AR109" s="4">
        <f t="shared" si="79"/>
        <v>0</v>
      </c>
      <c r="AS109" s="4">
        <f t="shared" si="182"/>
        <v>9</v>
      </c>
      <c r="AU109" s="4" t="s">
        <v>188</v>
      </c>
      <c r="AV109" s="4">
        <f t="shared" si="81"/>
        <v>7.4400000000000013</v>
      </c>
      <c r="AW109" s="4">
        <f t="shared" si="82"/>
        <v>9</v>
      </c>
      <c r="AX109" s="4" t="str">
        <f t="shared" si="83"/>
        <v/>
      </c>
      <c r="AY109" s="4" t="str">
        <f t="shared" si="84"/>
        <v/>
      </c>
      <c r="AZ109" s="4" t="str">
        <f t="shared" si="85"/>
        <v/>
      </c>
      <c r="BA109" s="4" t="str">
        <f t="shared" si="86"/>
        <v/>
      </c>
      <c r="BB109" s="4" t="str">
        <f t="shared" si="87"/>
        <v/>
      </c>
      <c r="BC109" s="4" t="str">
        <f t="shared" si="88"/>
        <v/>
      </c>
      <c r="BD109" s="4" t="str">
        <f t="shared" si="89"/>
        <v/>
      </c>
      <c r="BE109" s="4" t="str">
        <f t="shared" si="90"/>
        <v/>
      </c>
      <c r="BF109" s="4" t="str">
        <f t="shared" si="91"/>
        <v/>
      </c>
      <c r="BG109" s="4" t="str">
        <f t="shared" si="92"/>
        <v/>
      </c>
      <c r="BI109" s="4" t="s">
        <v>188</v>
      </c>
      <c r="BJ109" s="4">
        <f t="shared" si="169"/>
        <v>7.4400000000000013</v>
      </c>
      <c r="BK109" s="4">
        <f t="shared" si="170"/>
        <v>9</v>
      </c>
      <c r="BL109" s="4" t="str">
        <f t="shared" si="171"/>
        <v/>
      </c>
      <c r="BM109" s="4" t="str">
        <f t="shared" si="172"/>
        <v/>
      </c>
      <c r="BN109" s="4" t="str">
        <f t="shared" si="173"/>
        <v/>
      </c>
      <c r="BO109" s="4" t="str">
        <f t="shared" si="174"/>
        <v/>
      </c>
      <c r="BP109" s="4" t="str">
        <f t="shared" si="175"/>
        <v/>
      </c>
      <c r="BQ109" s="4" t="str">
        <f t="shared" si="176"/>
        <v/>
      </c>
      <c r="BR109" s="4" t="str">
        <f t="shared" si="177"/>
        <v/>
      </c>
      <c r="BS109" s="4" t="str">
        <f t="shared" si="178"/>
        <v/>
      </c>
      <c r="BT109" s="4" t="str">
        <f t="shared" si="179"/>
        <v/>
      </c>
      <c r="BU109" s="4" t="str">
        <f t="shared" si="180"/>
        <v/>
      </c>
      <c r="BV109" s="4">
        <f t="shared" si="105"/>
        <v>3.31</v>
      </c>
      <c r="BW109" s="4">
        <f t="shared" si="181"/>
        <v>8.2200000000000006</v>
      </c>
      <c r="BY109" s="4" t="s">
        <v>188</v>
      </c>
      <c r="BZ109" s="4">
        <f t="shared" si="145"/>
        <v>-0.77999999999999936</v>
      </c>
      <c r="CA109" s="4">
        <f t="shared" si="146"/>
        <v>0.77999999999999936</v>
      </c>
      <c r="CB109" s="4" t="str">
        <f t="shared" si="147"/>
        <v/>
      </c>
      <c r="CC109" s="4" t="str">
        <f t="shared" si="148"/>
        <v/>
      </c>
      <c r="CD109" s="4" t="str">
        <f t="shared" si="149"/>
        <v/>
      </c>
      <c r="CE109" s="4" t="str">
        <f t="shared" si="150"/>
        <v/>
      </c>
      <c r="CF109" s="4" t="str">
        <f t="shared" si="151"/>
        <v/>
      </c>
      <c r="CG109" s="4" t="str">
        <f t="shared" si="152"/>
        <v/>
      </c>
      <c r="CH109" s="4" t="str">
        <f t="shared" si="153"/>
        <v/>
      </c>
      <c r="CI109" s="4" t="str">
        <f t="shared" si="154"/>
        <v/>
      </c>
      <c r="CJ109" s="4" t="str">
        <f t="shared" si="155"/>
        <v/>
      </c>
      <c r="CK109" s="4" t="str">
        <f t="shared" si="156"/>
        <v/>
      </c>
      <c r="CM109" s="4" t="s">
        <v>188</v>
      </c>
      <c r="CN109" s="4" t="str">
        <f>IF(ISNUMBER(BZ109), IF($BV109&gt;VLOOKUP('Gene Table'!$G$2,'Array Content'!$A$2:$B$3,2,FALSE),IF(BZ109&lt;-$BV109,"mutant","WT"),IF(BZ109&lt;-VLOOKUP('Gene Table'!$G$2,'Array Content'!$A$2:$B$3,2,FALSE),"Mutant","WT")),"")</f>
        <v>WT</v>
      </c>
      <c r="CO109" s="4" t="str">
        <f>IF(ISNUMBER(CA109), IF($BV109&gt;VLOOKUP('Gene Table'!$G$2,'Array Content'!$A$2:$B$3,2,FALSE),IF(CA109&lt;-$BV109,"mutant","WT"),IF(CA109&lt;-VLOOKUP('Gene Table'!$G$2,'Array Content'!$A$2:$B$3,2,FALSE),"Mutant","WT")),"")</f>
        <v>WT</v>
      </c>
      <c r="CP109" s="4" t="str">
        <f>IF(ISNUMBER(CB109), IF($BV109&gt;VLOOKUP('Gene Table'!$G$2,'Array Content'!$A$2:$B$3,2,FALSE),IF(CB109&lt;-$BV109,"mutant","WT"),IF(CB109&lt;-VLOOKUP('Gene Table'!$G$2,'Array Content'!$A$2:$B$3,2,FALSE),"Mutant","WT")),"")</f>
        <v/>
      </c>
      <c r="CQ109" s="4" t="str">
        <f>IF(ISNUMBER(CC109), IF($BV109&gt;VLOOKUP('Gene Table'!$G$2,'Array Content'!$A$2:$B$3,2,FALSE),IF(CC109&lt;-$BV109,"mutant","WT"),IF(CC109&lt;-VLOOKUP('Gene Table'!$G$2,'Array Content'!$A$2:$B$3,2,FALSE),"Mutant","WT")),"")</f>
        <v/>
      </c>
      <c r="CR109" s="4" t="str">
        <f>IF(ISNUMBER(CD109), IF($BV109&gt;VLOOKUP('Gene Table'!$G$2,'Array Content'!$A$2:$B$3,2,FALSE),IF(CD109&lt;-$BV109,"mutant","WT"),IF(CD109&lt;-VLOOKUP('Gene Table'!$G$2,'Array Content'!$A$2:$B$3,2,FALSE),"Mutant","WT")),"")</f>
        <v/>
      </c>
      <c r="CS109" s="4" t="str">
        <f>IF(ISNUMBER(CE109), IF($BV109&gt;VLOOKUP('Gene Table'!$G$2,'Array Content'!$A$2:$B$3,2,FALSE),IF(CE109&lt;-$BV109,"mutant","WT"),IF(CE109&lt;-VLOOKUP('Gene Table'!$G$2,'Array Content'!$A$2:$B$3,2,FALSE),"Mutant","WT")),"")</f>
        <v/>
      </c>
      <c r="CT109" s="4" t="str">
        <f>IF(ISNUMBER(CF109), IF($BV109&gt;VLOOKUP('Gene Table'!$G$2,'Array Content'!$A$2:$B$3,2,FALSE),IF(CF109&lt;-$BV109,"mutant","WT"),IF(CF109&lt;-VLOOKUP('Gene Table'!$G$2,'Array Content'!$A$2:$B$3,2,FALSE),"Mutant","WT")),"")</f>
        <v/>
      </c>
      <c r="CU109" s="4" t="str">
        <f>IF(ISNUMBER(CG109), IF($BV109&gt;VLOOKUP('Gene Table'!$G$2,'Array Content'!$A$2:$B$3,2,FALSE),IF(CG109&lt;-$BV109,"mutant","WT"),IF(CG109&lt;-VLOOKUP('Gene Table'!$G$2,'Array Content'!$A$2:$B$3,2,FALSE),"Mutant","WT")),"")</f>
        <v/>
      </c>
      <c r="CV109" s="4" t="str">
        <f>IF(ISNUMBER(CH109), IF($BV109&gt;VLOOKUP('Gene Table'!$G$2,'Array Content'!$A$2:$B$3,2,FALSE),IF(CH109&lt;-$BV109,"mutant","WT"),IF(CH109&lt;-VLOOKUP('Gene Table'!$G$2,'Array Content'!$A$2:$B$3,2,FALSE),"Mutant","WT")),"")</f>
        <v/>
      </c>
      <c r="CW109" s="4" t="str">
        <f>IF(ISNUMBER(CI109), IF($BV109&gt;VLOOKUP('Gene Table'!$G$2,'Array Content'!$A$2:$B$3,2,FALSE),IF(CI109&lt;-$BV109,"mutant","WT"),IF(CI109&lt;-VLOOKUP('Gene Table'!$G$2,'Array Content'!$A$2:$B$3,2,FALSE),"Mutant","WT")),"")</f>
        <v/>
      </c>
      <c r="CX109" s="4" t="str">
        <f>IF(ISNUMBER(CJ109), IF($BV109&gt;VLOOKUP('Gene Table'!$G$2,'Array Content'!$A$2:$B$3,2,FALSE),IF(CJ109&lt;-$BV109,"mutant","WT"),IF(CJ109&lt;-VLOOKUP('Gene Table'!$G$2,'Array Content'!$A$2:$B$3,2,FALSE),"Mutant","WT")),"")</f>
        <v/>
      </c>
      <c r="CY109" s="4" t="str">
        <f>IF(ISNUMBER(CK109), IF($BV109&gt;VLOOKUP('Gene Table'!$G$2,'Array Content'!$A$2:$B$3,2,FALSE),IF(CK109&lt;-$BV109,"mutant","WT"),IF(CK109&lt;-VLOOKUP('Gene Table'!$G$2,'Array Content'!$A$2:$B$3,2,FALSE),"Mutant","WT")),"")</f>
        <v/>
      </c>
      <c r="DA109" s="4" t="s">
        <v>188</v>
      </c>
      <c r="DB109" s="4">
        <f t="shared" si="157"/>
        <v>-1.5599999999999987</v>
      </c>
      <c r="DC109" s="4">
        <f t="shared" si="158"/>
        <v>0</v>
      </c>
      <c r="DD109" s="4" t="str">
        <f t="shared" si="159"/>
        <v/>
      </c>
      <c r="DE109" s="4" t="str">
        <f t="shared" si="160"/>
        <v/>
      </c>
      <c r="DF109" s="4" t="str">
        <f t="shared" si="161"/>
        <v/>
      </c>
      <c r="DG109" s="4" t="str">
        <f t="shared" si="162"/>
        <v/>
      </c>
      <c r="DH109" s="4" t="str">
        <f t="shared" si="163"/>
        <v/>
      </c>
      <c r="DI109" s="4" t="str">
        <f t="shared" si="164"/>
        <v/>
      </c>
      <c r="DJ109" s="4" t="str">
        <f t="shared" si="165"/>
        <v/>
      </c>
      <c r="DK109" s="4" t="str">
        <f t="shared" si="166"/>
        <v/>
      </c>
      <c r="DL109" s="4" t="str">
        <f t="shared" si="167"/>
        <v/>
      </c>
      <c r="DM109" s="4" t="str">
        <f t="shared" si="168"/>
        <v/>
      </c>
      <c r="DO109" s="4" t="s">
        <v>188</v>
      </c>
      <c r="DP109" s="4" t="str">
        <f>IF(ISNUMBER(DB109), IF($AR109&gt;VLOOKUP('Gene Table'!$G$2,'Array Content'!$A$2:$B$3,2,FALSE),IF(DB109&lt;-$AR109,"mutant","WT"),IF(DB109&lt;-VLOOKUP('Gene Table'!$G$2,'Array Content'!$A$2:$B$3,2,FALSE),"Mutant","WT")),"")</f>
        <v>WT</v>
      </c>
      <c r="DQ109" s="4" t="str">
        <f>IF(ISNUMBER(DC109), IF($AR109&gt;VLOOKUP('Gene Table'!$G$2,'Array Content'!$A$2:$B$3,2,FALSE),IF(DC109&lt;-$AR109,"mutant","WT"),IF(DC109&lt;-VLOOKUP('Gene Table'!$G$2,'Array Content'!$A$2:$B$3,2,FALSE),"Mutant","WT")),"")</f>
        <v>WT</v>
      </c>
      <c r="DR109" s="4" t="str">
        <f>IF(ISNUMBER(DD109), IF($AR109&gt;VLOOKUP('Gene Table'!$G$2,'Array Content'!$A$2:$B$3,2,FALSE),IF(DD109&lt;-$AR109,"mutant","WT"),IF(DD109&lt;-VLOOKUP('Gene Table'!$G$2,'Array Content'!$A$2:$B$3,2,FALSE),"Mutant","WT")),"")</f>
        <v/>
      </c>
      <c r="DS109" s="4" t="str">
        <f>IF(ISNUMBER(DE109), IF($AR109&gt;VLOOKUP('Gene Table'!$G$2,'Array Content'!$A$2:$B$3,2,FALSE),IF(DE109&lt;-$AR109,"mutant","WT"),IF(DE109&lt;-VLOOKUP('Gene Table'!$G$2,'Array Content'!$A$2:$B$3,2,FALSE),"Mutant","WT")),"")</f>
        <v/>
      </c>
      <c r="DT109" s="4" t="str">
        <f>IF(ISNUMBER(DF109), IF($AR109&gt;VLOOKUP('Gene Table'!$G$2,'Array Content'!$A$2:$B$3,2,FALSE),IF(DF109&lt;-$AR109,"mutant","WT"),IF(DF109&lt;-VLOOKUP('Gene Table'!$G$2,'Array Content'!$A$2:$B$3,2,FALSE),"Mutant","WT")),"")</f>
        <v/>
      </c>
      <c r="DU109" s="4" t="str">
        <f>IF(ISNUMBER(DG109), IF($AR109&gt;VLOOKUP('Gene Table'!$G$2,'Array Content'!$A$2:$B$3,2,FALSE),IF(DG109&lt;-$AR109,"mutant","WT"),IF(DG109&lt;-VLOOKUP('Gene Table'!$G$2,'Array Content'!$A$2:$B$3,2,FALSE),"Mutant","WT")),"")</f>
        <v/>
      </c>
      <c r="DV109" s="4" t="str">
        <f>IF(ISNUMBER(DH109), IF($AR109&gt;VLOOKUP('Gene Table'!$G$2,'Array Content'!$A$2:$B$3,2,FALSE),IF(DH109&lt;-$AR109,"mutant","WT"),IF(DH109&lt;-VLOOKUP('Gene Table'!$G$2,'Array Content'!$A$2:$B$3,2,FALSE),"Mutant","WT")),"")</f>
        <v/>
      </c>
      <c r="DW109" s="4" t="str">
        <f>IF(ISNUMBER(DI109), IF($AR109&gt;VLOOKUP('Gene Table'!$G$2,'Array Content'!$A$2:$B$3,2,FALSE),IF(DI109&lt;-$AR109,"mutant","WT"),IF(DI109&lt;-VLOOKUP('Gene Table'!$G$2,'Array Content'!$A$2:$B$3,2,FALSE),"Mutant","WT")),"")</f>
        <v/>
      </c>
      <c r="DX109" s="4" t="str">
        <f>IF(ISNUMBER(DJ109), IF($AR109&gt;VLOOKUP('Gene Table'!$G$2,'Array Content'!$A$2:$B$3,2,FALSE),IF(DJ109&lt;-$AR109,"mutant","WT"),IF(DJ109&lt;-VLOOKUP('Gene Table'!$G$2,'Array Content'!$A$2:$B$3,2,FALSE),"Mutant","WT")),"")</f>
        <v/>
      </c>
      <c r="DY109" s="4" t="str">
        <f>IF(ISNUMBER(DK109), IF($AR109&gt;VLOOKUP('Gene Table'!$G$2,'Array Content'!$A$2:$B$3,2,FALSE),IF(DK109&lt;-$AR109,"mutant","WT"),IF(DK109&lt;-VLOOKUP('Gene Table'!$G$2,'Array Content'!$A$2:$B$3,2,FALSE),"Mutant","WT")),"")</f>
        <v/>
      </c>
      <c r="DZ109" s="4" t="str">
        <f>IF(ISNUMBER(DL109), IF($AR109&gt;VLOOKUP('Gene Table'!$G$2,'Array Content'!$A$2:$B$3,2,FALSE),IF(DL109&lt;-$AR109,"mutant","WT"),IF(DL109&lt;-VLOOKUP('Gene Table'!$G$2,'Array Content'!$A$2:$B$3,2,FALSE),"Mutant","WT")),"")</f>
        <v/>
      </c>
      <c r="EA109" s="4" t="str">
        <f>IF(ISNUMBER(DM109), IF($AR109&gt;VLOOKUP('Gene Table'!$G$2,'Array Content'!$A$2:$B$3,2,FALSE),IF(DM109&lt;-$AR109,"mutant","WT"),IF(DM109&lt;-VLOOKUP('Gene Table'!$G$2,'Array Content'!$A$2:$B$3,2,FALSE),"Mutant","WT")),"")</f>
        <v/>
      </c>
      <c r="EC109" s="4" t="s">
        <v>188</v>
      </c>
      <c r="ED109" s="4" t="str">
        <f>IF('Gene Table'!$D109="copy number",D109,"")</f>
        <v/>
      </c>
      <c r="EE109" s="4" t="str">
        <f>IF('Gene Table'!$D109="copy number",E109,"")</f>
        <v/>
      </c>
      <c r="EF109" s="4" t="str">
        <f>IF('Gene Table'!$D109="copy number",F109,"")</f>
        <v/>
      </c>
      <c r="EG109" s="4" t="str">
        <f>IF('Gene Table'!$D109="copy number",G109,"")</f>
        <v/>
      </c>
      <c r="EH109" s="4" t="str">
        <f>IF('Gene Table'!$D109="copy number",H109,"")</f>
        <v/>
      </c>
      <c r="EI109" s="4" t="str">
        <f>IF('Gene Table'!$D109="copy number",I109,"")</f>
        <v/>
      </c>
      <c r="EJ109" s="4" t="str">
        <f>IF('Gene Table'!$D109="copy number",J109,"")</f>
        <v/>
      </c>
      <c r="EK109" s="4" t="str">
        <f>IF('Gene Table'!$D109="copy number",K109,"")</f>
        <v/>
      </c>
      <c r="EL109" s="4" t="str">
        <f>IF('Gene Table'!$D109="copy number",L109,"")</f>
        <v/>
      </c>
      <c r="EM109" s="4" t="str">
        <f>IF('Gene Table'!$D109="copy number",M109,"")</f>
        <v/>
      </c>
      <c r="EN109" s="4" t="str">
        <f>IF('Gene Table'!$D109="copy number",N109,"")</f>
        <v/>
      </c>
      <c r="EO109" s="4" t="str">
        <f>IF('Gene Table'!$D109="copy number",O109,"")</f>
        <v/>
      </c>
      <c r="EQ109" s="4" t="s">
        <v>188</v>
      </c>
      <c r="ER109" s="4" t="str">
        <f>IF('Gene Table'!$D109="copy number",R109,"")</f>
        <v/>
      </c>
      <c r="ES109" s="4" t="str">
        <f>IF('Gene Table'!$D109="copy number",S109,"")</f>
        <v/>
      </c>
      <c r="ET109" s="4" t="str">
        <f>IF('Gene Table'!$D109="copy number",T109,"")</f>
        <v/>
      </c>
      <c r="EU109" s="4" t="str">
        <f>IF('Gene Table'!$D109="copy number",U109,"")</f>
        <v/>
      </c>
      <c r="EV109" s="4" t="str">
        <f>IF('Gene Table'!$D109="copy number",V109,"")</f>
        <v/>
      </c>
      <c r="EW109" s="4" t="str">
        <f>IF('Gene Table'!$D109="copy number",W109,"")</f>
        <v/>
      </c>
      <c r="EX109" s="4" t="str">
        <f>IF('Gene Table'!$D109="copy number",X109,"")</f>
        <v/>
      </c>
      <c r="EY109" s="4" t="str">
        <f>IF('Gene Table'!$D109="copy number",Y109,"")</f>
        <v/>
      </c>
      <c r="EZ109" s="4" t="str">
        <f>IF('Gene Table'!$D109="copy number",Z109,"")</f>
        <v/>
      </c>
      <c r="FA109" s="4" t="str">
        <f>IF('Gene Table'!$D109="copy number",AA109,"")</f>
        <v/>
      </c>
      <c r="FB109" s="4" t="str">
        <f>IF('Gene Table'!$D109="copy number",AB109,"")</f>
        <v/>
      </c>
      <c r="FC109" s="4" t="str">
        <f>IF('Gene Table'!$D109="copy number",AC109,"")</f>
        <v/>
      </c>
      <c r="FE109" s="4" t="s">
        <v>188</v>
      </c>
      <c r="FF109" s="4" t="str">
        <f>IF('Gene Table'!$C109="SMPC",D109,"")</f>
        <v/>
      </c>
      <c r="FG109" s="4" t="str">
        <f>IF('Gene Table'!$C109="SMPC",E109,"")</f>
        <v/>
      </c>
      <c r="FH109" s="4" t="str">
        <f>IF('Gene Table'!$C109="SMPC",F109,"")</f>
        <v/>
      </c>
      <c r="FI109" s="4" t="str">
        <f>IF('Gene Table'!$C109="SMPC",G109,"")</f>
        <v/>
      </c>
      <c r="FJ109" s="4" t="str">
        <f>IF('Gene Table'!$C109="SMPC",H109,"")</f>
        <v/>
      </c>
      <c r="FK109" s="4" t="str">
        <f>IF('Gene Table'!$C109="SMPC",I109,"")</f>
        <v/>
      </c>
      <c r="FL109" s="4" t="str">
        <f>IF('Gene Table'!$C109="SMPC",J109,"")</f>
        <v/>
      </c>
      <c r="FM109" s="4" t="str">
        <f>IF('Gene Table'!$C109="SMPC",K109,"")</f>
        <v/>
      </c>
      <c r="FN109" s="4" t="str">
        <f>IF('Gene Table'!$C109="SMPC",L109,"")</f>
        <v/>
      </c>
      <c r="FO109" s="4" t="str">
        <f>IF('Gene Table'!$C109="SMPC",M109,"")</f>
        <v/>
      </c>
      <c r="FP109" s="4" t="str">
        <f>IF('Gene Table'!$C109="SMPC",N109,"")</f>
        <v/>
      </c>
      <c r="FQ109" s="4" t="str">
        <f>IF('Gene Table'!$C109="SMPC",O109,"")</f>
        <v/>
      </c>
      <c r="FS109" s="4" t="s">
        <v>188</v>
      </c>
      <c r="FT109" s="4" t="str">
        <f>IF('Gene Table'!$C109="SMPC",R109,"")</f>
        <v/>
      </c>
      <c r="FU109" s="4" t="str">
        <f>IF('Gene Table'!$C109="SMPC",S109,"")</f>
        <v/>
      </c>
      <c r="FV109" s="4" t="str">
        <f>IF('Gene Table'!$C109="SMPC",T109,"")</f>
        <v/>
      </c>
      <c r="FW109" s="4" t="str">
        <f>IF('Gene Table'!$C109="SMPC",U109,"")</f>
        <v/>
      </c>
      <c r="FX109" s="4" t="str">
        <f>IF('Gene Table'!$C109="SMPC",V109,"")</f>
        <v/>
      </c>
      <c r="FY109" s="4" t="str">
        <f>IF('Gene Table'!$C109="SMPC",W109,"")</f>
        <v/>
      </c>
      <c r="FZ109" s="4" t="str">
        <f>IF('Gene Table'!$C109="SMPC",X109,"")</f>
        <v/>
      </c>
      <c r="GA109" s="4" t="str">
        <f>IF('Gene Table'!$C109="SMPC",Y109,"")</f>
        <v/>
      </c>
      <c r="GB109" s="4" t="str">
        <f>IF('Gene Table'!$C109="SMPC",Z109,"")</f>
        <v/>
      </c>
      <c r="GC109" s="4" t="str">
        <f>IF('Gene Table'!$C109="SMPC",AA109,"")</f>
        <v/>
      </c>
      <c r="GD109" s="4" t="str">
        <f>IF('Gene Table'!$C109="SMPC",AB109,"")</f>
        <v/>
      </c>
      <c r="GE109" s="4" t="str">
        <f>IF('Gene Table'!$C109="SMPC",AC109,"")</f>
        <v/>
      </c>
    </row>
    <row r="110" spans="1:187" ht="15" customHeight="1" x14ac:dyDescent="0.25">
      <c r="A110" s="4" t="str">
        <f>'Gene Table'!C110&amp;":"&amp;'Gene Table'!D110</f>
        <v>FBXW7:c.1393C&gt;T</v>
      </c>
      <c r="B110" s="4">
        <f>IF('Gene Table'!$G$5="NO",IF(ISNUMBER(MATCH('Gene Table'!E110,'Array Content'!$M$2:$M$941,0)),VLOOKUP('Gene Table'!E110,'Array Content'!$M$2:$O$941,2,FALSE),35),IF('Gene Table'!$G$5="YES",IF(ISNUMBER(MATCH('Gene Table'!E110,'Array Content'!$M$2:$M$941,0)),VLOOKUP('Gene Table'!E110,'Array Content'!$M$2:$O$941,3,FALSE),35),"OOPS"))</f>
        <v>37</v>
      </c>
      <c r="C110" s="4" t="s">
        <v>190</v>
      </c>
      <c r="D110" s="29">
        <f>IF('Control Sample Data'!D109="","",IF(SUM('Control Sample Data'!D$2:D$97)&gt;10,IF(AND(ISNUMBER('Control Sample Data'!D109),'Control Sample Data'!D109&lt;$B110, 'Control Sample Data'!D109&gt;0),'Control Sample Data'!D109,$B110),""))</f>
        <v>35</v>
      </c>
      <c r="E110" s="29">
        <f>IF('Control Sample Data'!E109="","",IF(SUM('Control Sample Data'!E$2:E$97)&gt;10,IF(AND(ISNUMBER('Control Sample Data'!E109),'Control Sample Data'!E109&lt;$B110, 'Control Sample Data'!E109&gt;0),'Control Sample Data'!E109,$B110),""))</f>
        <v>35</v>
      </c>
      <c r="F110" s="29" t="str">
        <f>IF('Control Sample Data'!F109="","",IF(SUM('Control Sample Data'!F$2:F$97)&gt;10,IF(AND(ISNUMBER('Control Sample Data'!F109),'Control Sample Data'!F109&lt;$B110, 'Control Sample Data'!F109&gt;0),'Control Sample Data'!F109,$B110),""))</f>
        <v/>
      </c>
      <c r="G110" s="29" t="str">
        <f>IF('Control Sample Data'!G109="","",IF(SUM('Control Sample Data'!G$2:G$97)&gt;10,IF(AND(ISNUMBER('Control Sample Data'!G109),'Control Sample Data'!G109&lt;$B110, 'Control Sample Data'!G109&gt;0),'Control Sample Data'!G109,$B110),""))</f>
        <v/>
      </c>
      <c r="H110" s="29" t="str">
        <f>IF('Control Sample Data'!H109="","",IF(SUM('Control Sample Data'!H$2:H$97)&gt;10,IF(AND(ISNUMBER('Control Sample Data'!H109),'Control Sample Data'!H109&lt;$B110, 'Control Sample Data'!H109&gt;0),'Control Sample Data'!H109,$B110),""))</f>
        <v/>
      </c>
      <c r="I110" s="29" t="str">
        <f>IF('Control Sample Data'!I109="","",IF(SUM('Control Sample Data'!I$2:I$97)&gt;10,IF(AND(ISNUMBER('Control Sample Data'!I109),'Control Sample Data'!I109&lt;$B110, 'Control Sample Data'!I109&gt;0),'Control Sample Data'!I109,$B110),""))</f>
        <v/>
      </c>
      <c r="J110" s="29" t="str">
        <f>IF('Control Sample Data'!J109="","",IF(SUM('Control Sample Data'!J$2:J$97)&gt;10,IF(AND(ISNUMBER('Control Sample Data'!J109),'Control Sample Data'!J109&lt;$B110, 'Control Sample Data'!J109&gt;0),'Control Sample Data'!J109,$B110),""))</f>
        <v/>
      </c>
      <c r="K110" s="29" t="str">
        <f>IF('Control Sample Data'!K109="","",IF(SUM('Control Sample Data'!K$2:K$97)&gt;10,IF(AND(ISNUMBER('Control Sample Data'!K109),'Control Sample Data'!K109&lt;$B110, 'Control Sample Data'!K109&gt;0),'Control Sample Data'!K109,$B110),""))</f>
        <v/>
      </c>
      <c r="L110" s="29" t="str">
        <f>IF('Control Sample Data'!L109="","",IF(SUM('Control Sample Data'!L$2:L$97)&gt;10,IF(AND(ISNUMBER('Control Sample Data'!L109),'Control Sample Data'!L109&lt;$B110, 'Control Sample Data'!L109&gt;0),'Control Sample Data'!L109,$B110),""))</f>
        <v/>
      </c>
      <c r="M110" s="29" t="str">
        <f>IF('Control Sample Data'!M109="","",IF(SUM('Control Sample Data'!M$2:M$97)&gt;10,IF(AND(ISNUMBER('Control Sample Data'!M109),'Control Sample Data'!M109&lt;$B110, 'Control Sample Data'!M109&gt;0),'Control Sample Data'!M109,$B110),""))</f>
        <v/>
      </c>
      <c r="N110" s="29" t="str">
        <f>IF('Control Sample Data'!N109="","",IF(SUM('Control Sample Data'!N$2:N$97)&gt;10,IF(AND(ISNUMBER('Control Sample Data'!N109),'Control Sample Data'!N109&lt;$B110, 'Control Sample Data'!N109&gt;0),'Control Sample Data'!N109,$B110),""))</f>
        <v/>
      </c>
      <c r="O110" s="29" t="str">
        <f>IF('Control Sample Data'!O109="","",IF(SUM('Control Sample Data'!O$2:O$97)&gt;10,IF(AND(ISNUMBER('Control Sample Data'!O109),'Control Sample Data'!O109&lt;$B110, 'Control Sample Data'!O109&gt;0),'Control Sample Data'!O109,$B110),""))</f>
        <v/>
      </c>
      <c r="Q110" s="4" t="s">
        <v>190</v>
      </c>
      <c r="R110" s="29">
        <f>IF('Test Sample Data'!D109="","",IF(SUM('Test Sample Data'!D$2:D$97)&gt;10,IF(AND(ISNUMBER('Test Sample Data'!D109),'Test Sample Data'!D109&lt;$B110, 'Test Sample Data'!D109&gt;0),'Test Sample Data'!D109,$B110),""))</f>
        <v>35</v>
      </c>
      <c r="S110" s="29">
        <f>IF('Test Sample Data'!E109="","",IF(SUM('Test Sample Data'!E$2:E$97)&gt;10,IF(AND(ISNUMBER('Test Sample Data'!E109),'Test Sample Data'!E109&lt;$B110, 'Test Sample Data'!E109&gt;0),'Test Sample Data'!E109,$B110),""))</f>
        <v>35</v>
      </c>
      <c r="T110" s="29" t="str">
        <f>IF('Test Sample Data'!F109="","",IF(SUM('Test Sample Data'!F$2:F$97)&gt;10,IF(AND(ISNUMBER('Test Sample Data'!F109),'Test Sample Data'!F109&lt;$B110, 'Test Sample Data'!F109&gt;0),'Test Sample Data'!F109,$B110),""))</f>
        <v/>
      </c>
      <c r="U110" s="29" t="str">
        <f>IF('Test Sample Data'!G109="","",IF(SUM('Test Sample Data'!G$2:G$97)&gt;10,IF(AND(ISNUMBER('Test Sample Data'!G109),'Test Sample Data'!G109&lt;$B110, 'Test Sample Data'!G109&gt;0),'Test Sample Data'!G109,$B110),""))</f>
        <v/>
      </c>
      <c r="V110" s="29" t="str">
        <f>IF('Test Sample Data'!H109="","",IF(SUM('Test Sample Data'!H$2:H$97)&gt;10,IF(AND(ISNUMBER('Test Sample Data'!H109),'Test Sample Data'!H109&lt;$B110, 'Test Sample Data'!H109&gt;0),'Test Sample Data'!H109,$B110),""))</f>
        <v/>
      </c>
      <c r="W110" s="29" t="str">
        <f>IF('Test Sample Data'!I109="","",IF(SUM('Test Sample Data'!I$2:I$97)&gt;10,IF(AND(ISNUMBER('Test Sample Data'!I109),'Test Sample Data'!I109&lt;$B110, 'Test Sample Data'!I109&gt;0),'Test Sample Data'!I109,$B110),""))</f>
        <v/>
      </c>
      <c r="X110" s="29" t="str">
        <f>IF('Test Sample Data'!J109="","",IF(SUM('Test Sample Data'!J$2:J$97)&gt;10,IF(AND(ISNUMBER('Test Sample Data'!J109),'Test Sample Data'!J109&lt;$B110, 'Test Sample Data'!J109&gt;0),'Test Sample Data'!J109,$B110),""))</f>
        <v/>
      </c>
      <c r="Y110" s="29" t="str">
        <f>IF('Test Sample Data'!K109="","",IF(SUM('Test Sample Data'!K$2:K$97)&gt;10,IF(AND(ISNUMBER('Test Sample Data'!K109),'Test Sample Data'!K109&lt;$B110, 'Test Sample Data'!K109&gt;0),'Test Sample Data'!K109,$B110),""))</f>
        <v/>
      </c>
      <c r="Z110" s="29" t="str">
        <f>IF('Test Sample Data'!L109="","",IF(SUM('Test Sample Data'!L$2:L$97)&gt;10,IF(AND(ISNUMBER('Test Sample Data'!L109),'Test Sample Data'!L109&lt;$B110, 'Test Sample Data'!L109&gt;0),'Test Sample Data'!L109,$B110),""))</f>
        <v/>
      </c>
      <c r="AA110" s="29" t="str">
        <f>IF('Test Sample Data'!M109="","",IF(SUM('Test Sample Data'!M$2:M$97)&gt;10,IF(AND(ISNUMBER('Test Sample Data'!M109),'Test Sample Data'!M109&lt;$B110, 'Test Sample Data'!M109&gt;0),'Test Sample Data'!M109,$B110),""))</f>
        <v/>
      </c>
      <c r="AB110" s="29" t="str">
        <f>IF('Test Sample Data'!N109="","",IF(SUM('Test Sample Data'!N$2:N$97)&gt;10,IF(AND(ISNUMBER('Test Sample Data'!N109),'Test Sample Data'!N109&lt;$B110, 'Test Sample Data'!N109&gt;0),'Test Sample Data'!N109,$B110),""))</f>
        <v/>
      </c>
      <c r="AC110" s="29" t="str">
        <f>IF('Test Sample Data'!O109="","",IF(SUM('Test Sample Data'!O$2:O$97)&gt;10,IF(AND(ISNUMBER('Test Sample Data'!O109),'Test Sample Data'!O109&lt;$B110, 'Test Sample Data'!O109&gt;0),'Test Sample Data'!O109,$B110),""))</f>
        <v/>
      </c>
      <c r="AE110" s="4" t="s">
        <v>190</v>
      </c>
      <c r="AF110" s="4">
        <f t="shared" si="67"/>
        <v>9</v>
      </c>
      <c r="AG110" s="4">
        <f t="shared" si="68"/>
        <v>9</v>
      </c>
      <c r="AH110" s="4" t="str">
        <f t="shared" si="69"/>
        <v/>
      </c>
      <c r="AI110" s="4" t="str">
        <f t="shared" si="70"/>
        <v/>
      </c>
      <c r="AJ110" s="4" t="str">
        <f t="shared" si="71"/>
        <v/>
      </c>
      <c r="AK110" s="4" t="str">
        <f t="shared" si="72"/>
        <v/>
      </c>
      <c r="AL110" s="4" t="str">
        <f t="shared" si="73"/>
        <v/>
      </c>
      <c r="AM110" s="4" t="str">
        <f t="shared" si="74"/>
        <v/>
      </c>
      <c r="AN110" s="4" t="str">
        <f t="shared" si="75"/>
        <v/>
      </c>
      <c r="AO110" s="4" t="str">
        <f t="shared" si="76"/>
        <v/>
      </c>
      <c r="AP110" s="4" t="str">
        <f t="shared" si="77"/>
        <v/>
      </c>
      <c r="AQ110" s="4" t="str">
        <f t="shared" si="78"/>
        <v/>
      </c>
      <c r="AR110" s="4">
        <f t="shared" si="79"/>
        <v>0</v>
      </c>
      <c r="AS110" s="4">
        <f t="shared" si="182"/>
        <v>9</v>
      </c>
      <c r="AU110" s="4" t="s">
        <v>190</v>
      </c>
      <c r="AV110" s="4">
        <f t="shared" si="81"/>
        <v>7.4400000000000013</v>
      </c>
      <c r="AW110" s="4">
        <f t="shared" si="82"/>
        <v>9</v>
      </c>
      <c r="AX110" s="4" t="str">
        <f t="shared" si="83"/>
        <v/>
      </c>
      <c r="AY110" s="4" t="str">
        <f t="shared" si="84"/>
        <v/>
      </c>
      <c r="AZ110" s="4" t="str">
        <f t="shared" si="85"/>
        <v/>
      </c>
      <c r="BA110" s="4" t="str">
        <f t="shared" si="86"/>
        <v/>
      </c>
      <c r="BB110" s="4" t="str">
        <f t="shared" si="87"/>
        <v/>
      </c>
      <c r="BC110" s="4" t="str">
        <f t="shared" si="88"/>
        <v/>
      </c>
      <c r="BD110" s="4" t="str">
        <f t="shared" si="89"/>
        <v/>
      </c>
      <c r="BE110" s="4" t="str">
        <f t="shared" si="90"/>
        <v/>
      </c>
      <c r="BF110" s="4" t="str">
        <f t="shared" si="91"/>
        <v/>
      </c>
      <c r="BG110" s="4" t="str">
        <f t="shared" si="92"/>
        <v/>
      </c>
      <c r="BI110" s="4" t="s">
        <v>190</v>
      </c>
      <c r="BJ110" s="4">
        <f t="shared" si="169"/>
        <v>7.4400000000000013</v>
      </c>
      <c r="BK110" s="4">
        <f t="shared" si="170"/>
        <v>9</v>
      </c>
      <c r="BL110" s="4" t="str">
        <f t="shared" si="171"/>
        <v/>
      </c>
      <c r="BM110" s="4" t="str">
        <f t="shared" si="172"/>
        <v/>
      </c>
      <c r="BN110" s="4" t="str">
        <f t="shared" si="173"/>
        <v/>
      </c>
      <c r="BO110" s="4" t="str">
        <f t="shared" si="174"/>
        <v/>
      </c>
      <c r="BP110" s="4" t="str">
        <f t="shared" si="175"/>
        <v/>
      </c>
      <c r="BQ110" s="4" t="str">
        <f t="shared" si="176"/>
        <v/>
      </c>
      <c r="BR110" s="4" t="str">
        <f t="shared" si="177"/>
        <v/>
      </c>
      <c r="BS110" s="4" t="str">
        <f t="shared" si="178"/>
        <v/>
      </c>
      <c r="BT110" s="4" t="str">
        <f t="shared" si="179"/>
        <v/>
      </c>
      <c r="BU110" s="4" t="str">
        <f t="shared" si="180"/>
        <v/>
      </c>
      <c r="BV110" s="4">
        <f t="shared" si="105"/>
        <v>3.31</v>
      </c>
      <c r="BW110" s="4">
        <f t="shared" si="181"/>
        <v>8.2200000000000006</v>
      </c>
      <c r="BY110" s="4" t="s">
        <v>190</v>
      </c>
      <c r="BZ110" s="4">
        <f t="shared" si="145"/>
        <v>-0.77999999999999936</v>
      </c>
      <c r="CA110" s="4">
        <f t="shared" si="146"/>
        <v>0.77999999999999936</v>
      </c>
      <c r="CB110" s="4" t="str">
        <f t="shared" si="147"/>
        <v/>
      </c>
      <c r="CC110" s="4" t="str">
        <f t="shared" si="148"/>
        <v/>
      </c>
      <c r="CD110" s="4" t="str">
        <f t="shared" si="149"/>
        <v/>
      </c>
      <c r="CE110" s="4" t="str">
        <f t="shared" si="150"/>
        <v/>
      </c>
      <c r="CF110" s="4" t="str">
        <f t="shared" si="151"/>
        <v/>
      </c>
      <c r="CG110" s="4" t="str">
        <f t="shared" si="152"/>
        <v/>
      </c>
      <c r="CH110" s="4" t="str">
        <f t="shared" si="153"/>
        <v/>
      </c>
      <c r="CI110" s="4" t="str">
        <f t="shared" si="154"/>
        <v/>
      </c>
      <c r="CJ110" s="4" t="str">
        <f t="shared" si="155"/>
        <v/>
      </c>
      <c r="CK110" s="4" t="str">
        <f t="shared" si="156"/>
        <v/>
      </c>
      <c r="CM110" s="4" t="s">
        <v>190</v>
      </c>
      <c r="CN110" s="4" t="str">
        <f>IF(ISNUMBER(BZ110), IF($BV110&gt;VLOOKUP('Gene Table'!$G$2,'Array Content'!$A$2:$B$3,2,FALSE),IF(BZ110&lt;-$BV110,"mutant","WT"),IF(BZ110&lt;-VLOOKUP('Gene Table'!$G$2,'Array Content'!$A$2:$B$3,2,FALSE),"Mutant","WT")),"")</f>
        <v>WT</v>
      </c>
      <c r="CO110" s="4" t="str">
        <f>IF(ISNUMBER(CA110), IF($BV110&gt;VLOOKUP('Gene Table'!$G$2,'Array Content'!$A$2:$B$3,2,FALSE),IF(CA110&lt;-$BV110,"mutant","WT"),IF(CA110&lt;-VLOOKUP('Gene Table'!$G$2,'Array Content'!$A$2:$B$3,2,FALSE),"Mutant","WT")),"")</f>
        <v>WT</v>
      </c>
      <c r="CP110" s="4" t="str">
        <f>IF(ISNUMBER(CB110), IF($BV110&gt;VLOOKUP('Gene Table'!$G$2,'Array Content'!$A$2:$B$3,2,FALSE),IF(CB110&lt;-$BV110,"mutant","WT"),IF(CB110&lt;-VLOOKUP('Gene Table'!$G$2,'Array Content'!$A$2:$B$3,2,FALSE),"Mutant","WT")),"")</f>
        <v/>
      </c>
      <c r="CQ110" s="4" t="str">
        <f>IF(ISNUMBER(CC110), IF($BV110&gt;VLOOKUP('Gene Table'!$G$2,'Array Content'!$A$2:$B$3,2,FALSE),IF(CC110&lt;-$BV110,"mutant","WT"),IF(CC110&lt;-VLOOKUP('Gene Table'!$G$2,'Array Content'!$A$2:$B$3,2,FALSE),"Mutant","WT")),"")</f>
        <v/>
      </c>
      <c r="CR110" s="4" t="str">
        <f>IF(ISNUMBER(CD110), IF($BV110&gt;VLOOKUP('Gene Table'!$G$2,'Array Content'!$A$2:$B$3,2,FALSE),IF(CD110&lt;-$BV110,"mutant","WT"),IF(CD110&lt;-VLOOKUP('Gene Table'!$G$2,'Array Content'!$A$2:$B$3,2,FALSE),"Mutant","WT")),"")</f>
        <v/>
      </c>
      <c r="CS110" s="4" t="str">
        <f>IF(ISNUMBER(CE110), IF($BV110&gt;VLOOKUP('Gene Table'!$G$2,'Array Content'!$A$2:$B$3,2,FALSE),IF(CE110&lt;-$BV110,"mutant","WT"),IF(CE110&lt;-VLOOKUP('Gene Table'!$G$2,'Array Content'!$A$2:$B$3,2,FALSE),"Mutant","WT")),"")</f>
        <v/>
      </c>
      <c r="CT110" s="4" t="str">
        <f>IF(ISNUMBER(CF110), IF($BV110&gt;VLOOKUP('Gene Table'!$G$2,'Array Content'!$A$2:$B$3,2,FALSE),IF(CF110&lt;-$BV110,"mutant","WT"),IF(CF110&lt;-VLOOKUP('Gene Table'!$G$2,'Array Content'!$A$2:$B$3,2,FALSE),"Mutant","WT")),"")</f>
        <v/>
      </c>
      <c r="CU110" s="4" t="str">
        <f>IF(ISNUMBER(CG110), IF($BV110&gt;VLOOKUP('Gene Table'!$G$2,'Array Content'!$A$2:$B$3,2,FALSE),IF(CG110&lt;-$BV110,"mutant","WT"),IF(CG110&lt;-VLOOKUP('Gene Table'!$G$2,'Array Content'!$A$2:$B$3,2,FALSE),"Mutant","WT")),"")</f>
        <v/>
      </c>
      <c r="CV110" s="4" t="str">
        <f>IF(ISNUMBER(CH110), IF($BV110&gt;VLOOKUP('Gene Table'!$G$2,'Array Content'!$A$2:$B$3,2,FALSE),IF(CH110&lt;-$BV110,"mutant","WT"),IF(CH110&lt;-VLOOKUP('Gene Table'!$G$2,'Array Content'!$A$2:$B$3,2,FALSE),"Mutant","WT")),"")</f>
        <v/>
      </c>
      <c r="CW110" s="4" t="str">
        <f>IF(ISNUMBER(CI110), IF($BV110&gt;VLOOKUP('Gene Table'!$G$2,'Array Content'!$A$2:$B$3,2,FALSE),IF(CI110&lt;-$BV110,"mutant","WT"),IF(CI110&lt;-VLOOKUP('Gene Table'!$G$2,'Array Content'!$A$2:$B$3,2,FALSE),"Mutant","WT")),"")</f>
        <v/>
      </c>
      <c r="CX110" s="4" t="str">
        <f>IF(ISNUMBER(CJ110), IF($BV110&gt;VLOOKUP('Gene Table'!$G$2,'Array Content'!$A$2:$B$3,2,FALSE),IF(CJ110&lt;-$BV110,"mutant","WT"),IF(CJ110&lt;-VLOOKUP('Gene Table'!$G$2,'Array Content'!$A$2:$B$3,2,FALSE),"Mutant","WT")),"")</f>
        <v/>
      </c>
      <c r="CY110" s="4" t="str">
        <f>IF(ISNUMBER(CK110), IF($BV110&gt;VLOOKUP('Gene Table'!$G$2,'Array Content'!$A$2:$B$3,2,FALSE),IF(CK110&lt;-$BV110,"mutant","WT"),IF(CK110&lt;-VLOOKUP('Gene Table'!$G$2,'Array Content'!$A$2:$B$3,2,FALSE),"Mutant","WT")),"")</f>
        <v/>
      </c>
      <c r="DA110" s="4" t="s">
        <v>190</v>
      </c>
      <c r="DB110" s="4">
        <f t="shared" si="157"/>
        <v>-1.5599999999999987</v>
      </c>
      <c r="DC110" s="4">
        <f t="shared" si="158"/>
        <v>0</v>
      </c>
      <c r="DD110" s="4" t="str">
        <f t="shared" si="159"/>
        <v/>
      </c>
      <c r="DE110" s="4" t="str">
        <f t="shared" si="160"/>
        <v/>
      </c>
      <c r="DF110" s="4" t="str">
        <f t="shared" si="161"/>
        <v/>
      </c>
      <c r="DG110" s="4" t="str">
        <f t="shared" si="162"/>
        <v/>
      </c>
      <c r="DH110" s="4" t="str">
        <f t="shared" si="163"/>
        <v/>
      </c>
      <c r="DI110" s="4" t="str">
        <f t="shared" si="164"/>
        <v/>
      </c>
      <c r="DJ110" s="4" t="str">
        <f t="shared" si="165"/>
        <v/>
      </c>
      <c r="DK110" s="4" t="str">
        <f t="shared" si="166"/>
        <v/>
      </c>
      <c r="DL110" s="4" t="str">
        <f t="shared" si="167"/>
        <v/>
      </c>
      <c r="DM110" s="4" t="str">
        <f t="shared" si="168"/>
        <v/>
      </c>
      <c r="DO110" s="4" t="s">
        <v>190</v>
      </c>
      <c r="DP110" s="4" t="str">
        <f>IF(ISNUMBER(DB110), IF($AR110&gt;VLOOKUP('Gene Table'!$G$2,'Array Content'!$A$2:$B$3,2,FALSE),IF(DB110&lt;-$AR110,"mutant","WT"),IF(DB110&lt;-VLOOKUP('Gene Table'!$G$2,'Array Content'!$A$2:$B$3,2,FALSE),"Mutant","WT")),"")</f>
        <v>WT</v>
      </c>
      <c r="DQ110" s="4" t="str">
        <f>IF(ISNUMBER(DC110), IF($AR110&gt;VLOOKUP('Gene Table'!$G$2,'Array Content'!$A$2:$B$3,2,FALSE),IF(DC110&lt;-$AR110,"mutant","WT"),IF(DC110&lt;-VLOOKUP('Gene Table'!$G$2,'Array Content'!$A$2:$B$3,2,FALSE),"Mutant","WT")),"")</f>
        <v>WT</v>
      </c>
      <c r="DR110" s="4" t="str">
        <f>IF(ISNUMBER(DD110), IF($AR110&gt;VLOOKUP('Gene Table'!$G$2,'Array Content'!$A$2:$B$3,2,FALSE),IF(DD110&lt;-$AR110,"mutant","WT"),IF(DD110&lt;-VLOOKUP('Gene Table'!$G$2,'Array Content'!$A$2:$B$3,2,FALSE),"Mutant","WT")),"")</f>
        <v/>
      </c>
      <c r="DS110" s="4" t="str">
        <f>IF(ISNUMBER(DE110), IF($AR110&gt;VLOOKUP('Gene Table'!$G$2,'Array Content'!$A$2:$B$3,2,FALSE),IF(DE110&lt;-$AR110,"mutant","WT"),IF(DE110&lt;-VLOOKUP('Gene Table'!$G$2,'Array Content'!$A$2:$B$3,2,FALSE),"Mutant","WT")),"")</f>
        <v/>
      </c>
      <c r="DT110" s="4" t="str">
        <f>IF(ISNUMBER(DF110), IF($AR110&gt;VLOOKUP('Gene Table'!$G$2,'Array Content'!$A$2:$B$3,2,FALSE),IF(DF110&lt;-$AR110,"mutant","WT"),IF(DF110&lt;-VLOOKUP('Gene Table'!$G$2,'Array Content'!$A$2:$B$3,2,FALSE),"Mutant","WT")),"")</f>
        <v/>
      </c>
      <c r="DU110" s="4" t="str">
        <f>IF(ISNUMBER(DG110), IF($AR110&gt;VLOOKUP('Gene Table'!$G$2,'Array Content'!$A$2:$B$3,2,FALSE),IF(DG110&lt;-$AR110,"mutant","WT"),IF(DG110&lt;-VLOOKUP('Gene Table'!$G$2,'Array Content'!$A$2:$B$3,2,FALSE),"Mutant","WT")),"")</f>
        <v/>
      </c>
      <c r="DV110" s="4" t="str">
        <f>IF(ISNUMBER(DH110), IF($AR110&gt;VLOOKUP('Gene Table'!$G$2,'Array Content'!$A$2:$B$3,2,FALSE),IF(DH110&lt;-$AR110,"mutant","WT"),IF(DH110&lt;-VLOOKUP('Gene Table'!$G$2,'Array Content'!$A$2:$B$3,2,FALSE),"Mutant","WT")),"")</f>
        <v/>
      </c>
      <c r="DW110" s="4" t="str">
        <f>IF(ISNUMBER(DI110), IF($AR110&gt;VLOOKUP('Gene Table'!$G$2,'Array Content'!$A$2:$B$3,2,FALSE),IF(DI110&lt;-$AR110,"mutant","WT"),IF(DI110&lt;-VLOOKUP('Gene Table'!$G$2,'Array Content'!$A$2:$B$3,2,FALSE),"Mutant","WT")),"")</f>
        <v/>
      </c>
      <c r="DX110" s="4" t="str">
        <f>IF(ISNUMBER(DJ110), IF($AR110&gt;VLOOKUP('Gene Table'!$G$2,'Array Content'!$A$2:$B$3,2,FALSE),IF(DJ110&lt;-$AR110,"mutant","WT"),IF(DJ110&lt;-VLOOKUP('Gene Table'!$G$2,'Array Content'!$A$2:$B$3,2,FALSE),"Mutant","WT")),"")</f>
        <v/>
      </c>
      <c r="DY110" s="4" t="str">
        <f>IF(ISNUMBER(DK110), IF($AR110&gt;VLOOKUP('Gene Table'!$G$2,'Array Content'!$A$2:$B$3,2,FALSE),IF(DK110&lt;-$AR110,"mutant","WT"),IF(DK110&lt;-VLOOKUP('Gene Table'!$G$2,'Array Content'!$A$2:$B$3,2,FALSE),"Mutant","WT")),"")</f>
        <v/>
      </c>
      <c r="DZ110" s="4" t="str">
        <f>IF(ISNUMBER(DL110), IF($AR110&gt;VLOOKUP('Gene Table'!$G$2,'Array Content'!$A$2:$B$3,2,FALSE),IF(DL110&lt;-$AR110,"mutant","WT"),IF(DL110&lt;-VLOOKUP('Gene Table'!$G$2,'Array Content'!$A$2:$B$3,2,FALSE),"Mutant","WT")),"")</f>
        <v/>
      </c>
      <c r="EA110" s="4" t="str">
        <f>IF(ISNUMBER(DM110), IF($AR110&gt;VLOOKUP('Gene Table'!$G$2,'Array Content'!$A$2:$B$3,2,FALSE),IF(DM110&lt;-$AR110,"mutant","WT"),IF(DM110&lt;-VLOOKUP('Gene Table'!$G$2,'Array Content'!$A$2:$B$3,2,FALSE),"Mutant","WT")),"")</f>
        <v/>
      </c>
      <c r="EC110" s="4" t="s">
        <v>190</v>
      </c>
      <c r="ED110" s="4" t="str">
        <f>IF('Gene Table'!$D110="copy number",D110,"")</f>
        <v/>
      </c>
      <c r="EE110" s="4" t="str">
        <f>IF('Gene Table'!$D110="copy number",E110,"")</f>
        <v/>
      </c>
      <c r="EF110" s="4" t="str">
        <f>IF('Gene Table'!$D110="copy number",F110,"")</f>
        <v/>
      </c>
      <c r="EG110" s="4" t="str">
        <f>IF('Gene Table'!$D110="copy number",G110,"")</f>
        <v/>
      </c>
      <c r="EH110" s="4" t="str">
        <f>IF('Gene Table'!$D110="copy number",H110,"")</f>
        <v/>
      </c>
      <c r="EI110" s="4" t="str">
        <f>IF('Gene Table'!$D110="copy number",I110,"")</f>
        <v/>
      </c>
      <c r="EJ110" s="4" t="str">
        <f>IF('Gene Table'!$D110="copy number",J110,"")</f>
        <v/>
      </c>
      <c r="EK110" s="4" t="str">
        <f>IF('Gene Table'!$D110="copy number",K110,"")</f>
        <v/>
      </c>
      <c r="EL110" s="4" t="str">
        <f>IF('Gene Table'!$D110="copy number",L110,"")</f>
        <v/>
      </c>
      <c r="EM110" s="4" t="str">
        <f>IF('Gene Table'!$D110="copy number",M110,"")</f>
        <v/>
      </c>
      <c r="EN110" s="4" t="str">
        <f>IF('Gene Table'!$D110="copy number",N110,"")</f>
        <v/>
      </c>
      <c r="EO110" s="4" t="str">
        <f>IF('Gene Table'!$D110="copy number",O110,"")</f>
        <v/>
      </c>
      <c r="EQ110" s="4" t="s">
        <v>190</v>
      </c>
      <c r="ER110" s="4" t="str">
        <f>IF('Gene Table'!$D110="copy number",R110,"")</f>
        <v/>
      </c>
      <c r="ES110" s="4" t="str">
        <f>IF('Gene Table'!$D110="copy number",S110,"")</f>
        <v/>
      </c>
      <c r="ET110" s="4" t="str">
        <f>IF('Gene Table'!$D110="copy number",T110,"")</f>
        <v/>
      </c>
      <c r="EU110" s="4" t="str">
        <f>IF('Gene Table'!$D110="copy number",U110,"")</f>
        <v/>
      </c>
      <c r="EV110" s="4" t="str">
        <f>IF('Gene Table'!$D110="copy number",V110,"")</f>
        <v/>
      </c>
      <c r="EW110" s="4" t="str">
        <f>IF('Gene Table'!$D110="copy number",W110,"")</f>
        <v/>
      </c>
      <c r="EX110" s="4" t="str">
        <f>IF('Gene Table'!$D110="copy number",X110,"")</f>
        <v/>
      </c>
      <c r="EY110" s="4" t="str">
        <f>IF('Gene Table'!$D110="copy number",Y110,"")</f>
        <v/>
      </c>
      <c r="EZ110" s="4" t="str">
        <f>IF('Gene Table'!$D110="copy number",Z110,"")</f>
        <v/>
      </c>
      <c r="FA110" s="4" t="str">
        <f>IF('Gene Table'!$D110="copy number",AA110,"")</f>
        <v/>
      </c>
      <c r="FB110" s="4" t="str">
        <f>IF('Gene Table'!$D110="copy number",AB110,"")</f>
        <v/>
      </c>
      <c r="FC110" s="4" t="str">
        <f>IF('Gene Table'!$D110="copy number",AC110,"")</f>
        <v/>
      </c>
      <c r="FE110" s="4" t="s">
        <v>190</v>
      </c>
      <c r="FF110" s="4" t="str">
        <f>IF('Gene Table'!$C110="SMPC",D110,"")</f>
        <v/>
      </c>
      <c r="FG110" s="4" t="str">
        <f>IF('Gene Table'!$C110="SMPC",E110,"")</f>
        <v/>
      </c>
      <c r="FH110" s="4" t="str">
        <f>IF('Gene Table'!$C110="SMPC",F110,"")</f>
        <v/>
      </c>
      <c r="FI110" s="4" t="str">
        <f>IF('Gene Table'!$C110="SMPC",G110,"")</f>
        <v/>
      </c>
      <c r="FJ110" s="4" t="str">
        <f>IF('Gene Table'!$C110="SMPC",H110,"")</f>
        <v/>
      </c>
      <c r="FK110" s="4" t="str">
        <f>IF('Gene Table'!$C110="SMPC",I110,"")</f>
        <v/>
      </c>
      <c r="FL110" s="4" t="str">
        <f>IF('Gene Table'!$C110="SMPC",J110,"")</f>
        <v/>
      </c>
      <c r="FM110" s="4" t="str">
        <f>IF('Gene Table'!$C110="SMPC",K110,"")</f>
        <v/>
      </c>
      <c r="FN110" s="4" t="str">
        <f>IF('Gene Table'!$C110="SMPC",L110,"")</f>
        <v/>
      </c>
      <c r="FO110" s="4" t="str">
        <f>IF('Gene Table'!$C110="SMPC",M110,"")</f>
        <v/>
      </c>
      <c r="FP110" s="4" t="str">
        <f>IF('Gene Table'!$C110="SMPC",N110,"")</f>
        <v/>
      </c>
      <c r="FQ110" s="4" t="str">
        <f>IF('Gene Table'!$C110="SMPC",O110,"")</f>
        <v/>
      </c>
      <c r="FS110" s="4" t="s">
        <v>190</v>
      </c>
      <c r="FT110" s="4" t="str">
        <f>IF('Gene Table'!$C110="SMPC",R110,"")</f>
        <v/>
      </c>
      <c r="FU110" s="4" t="str">
        <f>IF('Gene Table'!$C110="SMPC",S110,"")</f>
        <v/>
      </c>
      <c r="FV110" s="4" t="str">
        <f>IF('Gene Table'!$C110="SMPC",T110,"")</f>
        <v/>
      </c>
      <c r="FW110" s="4" t="str">
        <f>IF('Gene Table'!$C110="SMPC",U110,"")</f>
        <v/>
      </c>
      <c r="FX110" s="4" t="str">
        <f>IF('Gene Table'!$C110="SMPC",V110,"")</f>
        <v/>
      </c>
      <c r="FY110" s="4" t="str">
        <f>IF('Gene Table'!$C110="SMPC",W110,"")</f>
        <v/>
      </c>
      <c r="FZ110" s="4" t="str">
        <f>IF('Gene Table'!$C110="SMPC",X110,"")</f>
        <v/>
      </c>
      <c r="GA110" s="4" t="str">
        <f>IF('Gene Table'!$C110="SMPC",Y110,"")</f>
        <v/>
      </c>
      <c r="GB110" s="4" t="str">
        <f>IF('Gene Table'!$C110="SMPC",Z110,"")</f>
        <v/>
      </c>
      <c r="GC110" s="4" t="str">
        <f>IF('Gene Table'!$C110="SMPC",AA110,"")</f>
        <v/>
      </c>
      <c r="GD110" s="4" t="str">
        <f>IF('Gene Table'!$C110="SMPC",AB110,"")</f>
        <v/>
      </c>
      <c r="GE110" s="4" t="str">
        <f>IF('Gene Table'!$C110="SMPC",AC110,"")</f>
        <v/>
      </c>
    </row>
    <row r="111" spans="1:187" ht="15" customHeight="1" x14ac:dyDescent="0.25">
      <c r="A111" s="4" t="str">
        <f>'Gene Table'!C111&amp;":"&amp;'Gene Table'!D111</f>
        <v>FBXW7:c.1394G&gt;A</v>
      </c>
      <c r="B111" s="4">
        <f>IF('Gene Table'!$G$5="NO",IF(ISNUMBER(MATCH('Gene Table'!E111,'Array Content'!$M$2:$M$941,0)),VLOOKUP('Gene Table'!E111,'Array Content'!$M$2:$O$941,2,FALSE),35),IF('Gene Table'!$G$5="YES",IF(ISNUMBER(MATCH('Gene Table'!E111,'Array Content'!$M$2:$M$941,0)),VLOOKUP('Gene Table'!E111,'Array Content'!$M$2:$O$941,3,FALSE),35),"OOPS"))</f>
        <v>37</v>
      </c>
      <c r="C111" s="4" t="s">
        <v>4804</v>
      </c>
      <c r="D111" s="29">
        <f>IF('Control Sample Data'!D110="","",IF(SUM('Control Sample Data'!D$2:D$97)&gt;10,IF(AND(ISNUMBER('Control Sample Data'!D110),'Control Sample Data'!D110&lt;$B111, 'Control Sample Data'!D110&gt;0),'Control Sample Data'!D110,$B111),""))</f>
        <v>35</v>
      </c>
      <c r="E111" s="29">
        <f>IF('Control Sample Data'!E110="","",IF(SUM('Control Sample Data'!E$2:E$97)&gt;10,IF(AND(ISNUMBER('Control Sample Data'!E110),'Control Sample Data'!E110&lt;$B111, 'Control Sample Data'!E110&gt;0),'Control Sample Data'!E110,$B111),""))</f>
        <v>35</v>
      </c>
      <c r="F111" s="29" t="str">
        <f>IF('Control Sample Data'!F110="","",IF(SUM('Control Sample Data'!F$2:F$97)&gt;10,IF(AND(ISNUMBER('Control Sample Data'!F110),'Control Sample Data'!F110&lt;$B111, 'Control Sample Data'!F110&gt;0),'Control Sample Data'!F110,$B111),""))</f>
        <v/>
      </c>
      <c r="G111" s="29" t="str">
        <f>IF('Control Sample Data'!G110="","",IF(SUM('Control Sample Data'!G$2:G$97)&gt;10,IF(AND(ISNUMBER('Control Sample Data'!G110),'Control Sample Data'!G110&lt;$B111, 'Control Sample Data'!G110&gt;0),'Control Sample Data'!G110,$B111),""))</f>
        <v/>
      </c>
      <c r="H111" s="29" t="str">
        <f>IF('Control Sample Data'!H110="","",IF(SUM('Control Sample Data'!H$2:H$97)&gt;10,IF(AND(ISNUMBER('Control Sample Data'!H110),'Control Sample Data'!H110&lt;$B111, 'Control Sample Data'!H110&gt;0),'Control Sample Data'!H110,$B111),""))</f>
        <v/>
      </c>
      <c r="I111" s="29" t="str">
        <f>IF('Control Sample Data'!I110="","",IF(SUM('Control Sample Data'!I$2:I$97)&gt;10,IF(AND(ISNUMBER('Control Sample Data'!I110),'Control Sample Data'!I110&lt;$B111, 'Control Sample Data'!I110&gt;0),'Control Sample Data'!I110,$B111),""))</f>
        <v/>
      </c>
      <c r="J111" s="29" t="str">
        <f>IF('Control Sample Data'!J110="","",IF(SUM('Control Sample Data'!J$2:J$97)&gt;10,IF(AND(ISNUMBER('Control Sample Data'!J110),'Control Sample Data'!J110&lt;$B111, 'Control Sample Data'!J110&gt;0),'Control Sample Data'!J110,$B111),""))</f>
        <v/>
      </c>
      <c r="K111" s="29" t="str">
        <f>IF('Control Sample Data'!K110="","",IF(SUM('Control Sample Data'!K$2:K$97)&gt;10,IF(AND(ISNUMBER('Control Sample Data'!K110),'Control Sample Data'!K110&lt;$B111, 'Control Sample Data'!K110&gt;0),'Control Sample Data'!K110,$B111),""))</f>
        <v/>
      </c>
      <c r="L111" s="29" t="str">
        <f>IF('Control Sample Data'!L110="","",IF(SUM('Control Sample Data'!L$2:L$97)&gt;10,IF(AND(ISNUMBER('Control Sample Data'!L110),'Control Sample Data'!L110&lt;$B111, 'Control Sample Data'!L110&gt;0),'Control Sample Data'!L110,$B111),""))</f>
        <v/>
      </c>
      <c r="M111" s="29" t="str">
        <f>IF('Control Sample Data'!M110="","",IF(SUM('Control Sample Data'!M$2:M$97)&gt;10,IF(AND(ISNUMBER('Control Sample Data'!M110),'Control Sample Data'!M110&lt;$B111, 'Control Sample Data'!M110&gt;0),'Control Sample Data'!M110,$B111),""))</f>
        <v/>
      </c>
      <c r="N111" s="29" t="str">
        <f>IF('Control Sample Data'!N110="","",IF(SUM('Control Sample Data'!N$2:N$97)&gt;10,IF(AND(ISNUMBER('Control Sample Data'!N110),'Control Sample Data'!N110&lt;$B111, 'Control Sample Data'!N110&gt;0),'Control Sample Data'!N110,$B111),""))</f>
        <v/>
      </c>
      <c r="O111" s="29" t="str">
        <f>IF('Control Sample Data'!O110="","",IF(SUM('Control Sample Data'!O$2:O$97)&gt;10,IF(AND(ISNUMBER('Control Sample Data'!O110),'Control Sample Data'!O110&lt;$B111, 'Control Sample Data'!O110&gt;0),'Control Sample Data'!O110,$B111),""))</f>
        <v/>
      </c>
      <c r="Q111" s="4" t="s">
        <v>4804</v>
      </c>
      <c r="R111" s="29">
        <f>IF('Test Sample Data'!D110="","",IF(SUM('Test Sample Data'!D$2:D$97)&gt;10,IF(AND(ISNUMBER('Test Sample Data'!D110),'Test Sample Data'!D110&lt;$B111, 'Test Sample Data'!D110&gt;0),'Test Sample Data'!D110,$B111),""))</f>
        <v>35</v>
      </c>
      <c r="S111" s="29">
        <f>IF('Test Sample Data'!E110="","",IF(SUM('Test Sample Data'!E$2:E$97)&gt;10,IF(AND(ISNUMBER('Test Sample Data'!E110),'Test Sample Data'!E110&lt;$B111, 'Test Sample Data'!E110&gt;0),'Test Sample Data'!E110,$B111),""))</f>
        <v>35</v>
      </c>
      <c r="T111" s="29" t="str">
        <f>IF('Test Sample Data'!F110="","",IF(SUM('Test Sample Data'!F$2:F$97)&gt;10,IF(AND(ISNUMBER('Test Sample Data'!F110),'Test Sample Data'!F110&lt;$B111, 'Test Sample Data'!F110&gt;0),'Test Sample Data'!F110,$B111),""))</f>
        <v/>
      </c>
      <c r="U111" s="29" t="str">
        <f>IF('Test Sample Data'!G110="","",IF(SUM('Test Sample Data'!G$2:G$97)&gt;10,IF(AND(ISNUMBER('Test Sample Data'!G110),'Test Sample Data'!G110&lt;$B111, 'Test Sample Data'!G110&gt;0),'Test Sample Data'!G110,$B111),""))</f>
        <v/>
      </c>
      <c r="V111" s="29" t="str">
        <f>IF('Test Sample Data'!H110="","",IF(SUM('Test Sample Data'!H$2:H$97)&gt;10,IF(AND(ISNUMBER('Test Sample Data'!H110),'Test Sample Data'!H110&lt;$B111, 'Test Sample Data'!H110&gt;0),'Test Sample Data'!H110,$B111),""))</f>
        <v/>
      </c>
      <c r="W111" s="29" t="str">
        <f>IF('Test Sample Data'!I110="","",IF(SUM('Test Sample Data'!I$2:I$97)&gt;10,IF(AND(ISNUMBER('Test Sample Data'!I110),'Test Sample Data'!I110&lt;$B111, 'Test Sample Data'!I110&gt;0),'Test Sample Data'!I110,$B111),""))</f>
        <v/>
      </c>
      <c r="X111" s="29" t="str">
        <f>IF('Test Sample Data'!J110="","",IF(SUM('Test Sample Data'!J$2:J$97)&gt;10,IF(AND(ISNUMBER('Test Sample Data'!J110),'Test Sample Data'!J110&lt;$B111, 'Test Sample Data'!J110&gt;0),'Test Sample Data'!J110,$B111),""))</f>
        <v/>
      </c>
      <c r="Y111" s="29" t="str">
        <f>IF('Test Sample Data'!K110="","",IF(SUM('Test Sample Data'!K$2:K$97)&gt;10,IF(AND(ISNUMBER('Test Sample Data'!K110),'Test Sample Data'!K110&lt;$B111, 'Test Sample Data'!K110&gt;0),'Test Sample Data'!K110,$B111),""))</f>
        <v/>
      </c>
      <c r="Z111" s="29" t="str">
        <f>IF('Test Sample Data'!L110="","",IF(SUM('Test Sample Data'!L$2:L$97)&gt;10,IF(AND(ISNUMBER('Test Sample Data'!L110),'Test Sample Data'!L110&lt;$B111, 'Test Sample Data'!L110&gt;0),'Test Sample Data'!L110,$B111),""))</f>
        <v/>
      </c>
      <c r="AA111" s="29" t="str">
        <f>IF('Test Sample Data'!M110="","",IF(SUM('Test Sample Data'!M$2:M$97)&gt;10,IF(AND(ISNUMBER('Test Sample Data'!M110),'Test Sample Data'!M110&lt;$B111, 'Test Sample Data'!M110&gt;0),'Test Sample Data'!M110,$B111),""))</f>
        <v/>
      </c>
      <c r="AB111" s="29" t="str">
        <f>IF('Test Sample Data'!N110="","",IF(SUM('Test Sample Data'!N$2:N$97)&gt;10,IF(AND(ISNUMBER('Test Sample Data'!N110),'Test Sample Data'!N110&lt;$B111, 'Test Sample Data'!N110&gt;0),'Test Sample Data'!N110,$B111),""))</f>
        <v/>
      </c>
      <c r="AC111" s="29" t="str">
        <f>IF('Test Sample Data'!O110="","",IF(SUM('Test Sample Data'!O$2:O$97)&gt;10,IF(AND(ISNUMBER('Test Sample Data'!O110),'Test Sample Data'!O110&lt;$B111, 'Test Sample Data'!O110&gt;0),'Test Sample Data'!O110,$B111),""))</f>
        <v/>
      </c>
      <c r="AE111" s="4" t="s">
        <v>4804</v>
      </c>
      <c r="AF111" s="4">
        <f t="shared" si="67"/>
        <v>9</v>
      </c>
      <c r="AG111" s="4">
        <f t="shared" si="68"/>
        <v>9</v>
      </c>
      <c r="AH111" s="4" t="str">
        <f t="shared" si="69"/>
        <v/>
      </c>
      <c r="AI111" s="4" t="str">
        <f t="shared" si="70"/>
        <v/>
      </c>
      <c r="AJ111" s="4" t="str">
        <f t="shared" si="71"/>
        <v/>
      </c>
      <c r="AK111" s="4" t="str">
        <f t="shared" si="72"/>
        <v/>
      </c>
      <c r="AL111" s="4" t="str">
        <f t="shared" si="73"/>
        <v/>
      </c>
      <c r="AM111" s="4" t="str">
        <f t="shared" si="74"/>
        <v/>
      </c>
      <c r="AN111" s="4" t="str">
        <f t="shared" si="75"/>
        <v/>
      </c>
      <c r="AO111" s="4" t="str">
        <f t="shared" si="76"/>
        <v/>
      </c>
      <c r="AP111" s="4" t="str">
        <f t="shared" si="77"/>
        <v/>
      </c>
      <c r="AQ111" s="4" t="str">
        <f t="shared" si="78"/>
        <v/>
      </c>
      <c r="AR111" s="4">
        <f t="shared" si="79"/>
        <v>0</v>
      </c>
      <c r="AS111" s="4">
        <f t="shared" si="182"/>
        <v>9</v>
      </c>
      <c r="AU111" s="4" t="s">
        <v>4804</v>
      </c>
      <c r="AV111" s="4">
        <f t="shared" si="81"/>
        <v>7.4400000000000013</v>
      </c>
      <c r="AW111" s="4">
        <f t="shared" si="82"/>
        <v>9</v>
      </c>
      <c r="AX111" s="4" t="str">
        <f t="shared" si="83"/>
        <v/>
      </c>
      <c r="AY111" s="4" t="str">
        <f t="shared" si="84"/>
        <v/>
      </c>
      <c r="AZ111" s="4" t="str">
        <f t="shared" si="85"/>
        <v/>
      </c>
      <c r="BA111" s="4" t="str">
        <f t="shared" si="86"/>
        <v/>
      </c>
      <c r="BB111" s="4" t="str">
        <f t="shared" si="87"/>
        <v/>
      </c>
      <c r="BC111" s="4" t="str">
        <f t="shared" si="88"/>
        <v/>
      </c>
      <c r="BD111" s="4" t="str">
        <f t="shared" si="89"/>
        <v/>
      </c>
      <c r="BE111" s="4" t="str">
        <f t="shared" si="90"/>
        <v/>
      </c>
      <c r="BF111" s="4" t="str">
        <f t="shared" si="91"/>
        <v/>
      </c>
      <c r="BG111" s="4" t="str">
        <f t="shared" si="92"/>
        <v/>
      </c>
      <c r="BI111" s="4" t="s">
        <v>4804</v>
      </c>
      <c r="BJ111" s="4">
        <f t="shared" si="169"/>
        <v>7.4400000000000013</v>
      </c>
      <c r="BK111" s="4">
        <f t="shared" si="170"/>
        <v>9</v>
      </c>
      <c r="BL111" s="4" t="str">
        <f t="shared" si="171"/>
        <v/>
      </c>
      <c r="BM111" s="4" t="str">
        <f t="shared" si="172"/>
        <v/>
      </c>
      <c r="BN111" s="4" t="str">
        <f t="shared" si="173"/>
        <v/>
      </c>
      <c r="BO111" s="4" t="str">
        <f t="shared" si="174"/>
        <v/>
      </c>
      <c r="BP111" s="4" t="str">
        <f t="shared" si="175"/>
        <v/>
      </c>
      <c r="BQ111" s="4" t="str">
        <f t="shared" si="176"/>
        <v/>
      </c>
      <c r="BR111" s="4" t="str">
        <f t="shared" si="177"/>
        <v/>
      </c>
      <c r="BS111" s="4" t="str">
        <f t="shared" si="178"/>
        <v/>
      </c>
      <c r="BT111" s="4" t="str">
        <f t="shared" si="179"/>
        <v/>
      </c>
      <c r="BU111" s="4" t="str">
        <f t="shared" si="180"/>
        <v/>
      </c>
      <c r="BV111" s="4">
        <f t="shared" si="105"/>
        <v>3.31</v>
      </c>
      <c r="BW111" s="4">
        <f t="shared" si="181"/>
        <v>8.2200000000000006</v>
      </c>
      <c r="BY111" s="4" t="s">
        <v>4804</v>
      </c>
      <c r="BZ111" s="4">
        <f t="shared" si="145"/>
        <v>-0.77999999999999936</v>
      </c>
      <c r="CA111" s="4">
        <f t="shared" si="146"/>
        <v>0.77999999999999936</v>
      </c>
      <c r="CB111" s="4" t="str">
        <f t="shared" si="147"/>
        <v/>
      </c>
      <c r="CC111" s="4" t="str">
        <f t="shared" si="148"/>
        <v/>
      </c>
      <c r="CD111" s="4" t="str">
        <f t="shared" si="149"/>
        <v/>
      </c>
      <c r="CE111" s="4" t="str">
        <f t="shared" si="150"/>
        <v/>
      </c>
      <c r="CF111" s="4" t="str">
        <f t="shared" si="151"/>
        <v/>
      </c>
      <c r="CG111" s="4" t="str">
        <f t="shared" si="152"/>
        <v/>
      </c>
      <c r="CH111" s="4" t="str">
        <f t="shared" si="153"/>
        <v/>
      </c>
      <c r="CI111" s="4" t="str">
        <f t="shared" si="154"/>
        <v/>
      </c>
      <c r="CJ111" s="4" t="str">
        <f t="shared" si="155"/>
        <v/>
      </c>
      <c r="CK111" s="4" t="str">
        <f t="shared" si="156"/>
        <v/>
      </c>
      <c r="CM111" s="4" t="s">
        <v>4804</v>
      </c>
      <c r="CN111" s="4" t="str">
        <f>IF(ISNUMBER(BZ111), IF($BV111&gt;VLOOKUP('Gene Table'!$G$2,'Array Content'!$A$2:$B$3,2,FALSE),IF(BZ111&lt;-$BV111,"mutant","WT"),IF(BZ111&lt;-VLOOKUP('Gene Table'!$G$2,'Array Content'!$A$2:$B$3,2,FALSE),"Mutant","WT")),"")</f>
        <v>WT</v>
      </c>
      <c r="CO111" s="4" t="str">
        <f>IF(ISNUMBER(CA111), IF($BV111&gt;VLOOKUP('Gene Table'!$G$2,'Array Content'!$A$2:$B$3,2,FALSE),IF(CA111&lt;-$BV111,"mutant","WT"),IF(CA111&lt;-VLOOKUP('Gene Table'!$G$2,'Array Content'!$A$2:$B$3,2,FALSE),"Mutant","WT")),"")</f>
        <v>WT</v>
      </c>
      <c r="CP111" s="4" t="str">
        <f>IF(ISNUMBER(CB111), IF($BV111&gt;VLOOKUP('Gene Table'!$G$2,'Array Content'!$A$2:$B$3,2,FALSE),IF(CB111&lt;-$BV111,"mutant","WT"),IF(CB111&lt;-VLOOKUP('Gene Table'!$G$2,'Array Content'!$A$2:$B$3,2,FALSE),"Mutant","WT")),"")</f>
        <v/>
      </c>
      <c r="CQ111" s="4" t="str">
        <f>IF(ISNUMBER(CC111), IF($BV111&gt;VLOOKUP('Gene Table'!$G$2,'Array Content'!$A$2:$B$3,2,FALSE),IF(CC111&lt;-$BV111,"mutant","WT"),IF(CC111&lt;-VLOOKUP('Gene Table'!$G$2,'Array Content'!$A$2:$B$3,2,FALSE),"Mutant","WT")),"")</f>
        <v/>
      </c>
      <c r="CR111" s="4" t="str">
        <f>IF(ISNUMBER(CD111), IF($BV111&gt;VLOOKUP('Gene Table'!$G$2,'Array Content'!$A$2:$B$3,2,FALSE),IF(CD111&lt;-$BV111,"mutant","WT"),IF(CD111&lt;-VLOOKUP('Gene Table'!$G$2,'Array Content'!$A$2:$B$3,2,FALSE),"Mutant","WT")),"")</f>
        <v/>
      </c>
      <c r="CS111" s="4" t="str">
        <f>IF(ISNUMBER(CE111), IF($BV111&gt;VLOOKUP('Gene Table'!$G$2,'Array Content'!$A$2:$B$3,2,FALSE),IF(CE111&lt;-$BV111,"mutant","WT"),IF(CE111&lt;-VLOOKUP('Gene Table'!$G$2,'Array Content'!$A$2:$B$3,2,FALSE),"Mutant","WT")),"")</f>
        <v/>
      </c>
      <c r="CT111" s="4" t="str">
        <f>IF(ISNUMBER(CF111), IF($BV111&gt;VLOOKUP('Gene Table'!$G$2,'Array Content'!$A$2:$B$3,2,FALSE),IF(CF111&lt;-$BV111,"mutant","WT"),IF(CF111&lt;-VLOOKUP('Gene Table'!$G$2,'Array Content'!$A$2:$B$3,2,FALSE),"Mutant","WT")),"")</f>
        <v/>
      </c>
      <c r="CU111" s="4" t="str">
        <f>IF(ISNUMBER(CG111), IF($BV111&gt;VLOOKUP('Gene Table'!$G$2,'Array Content'!$A$2:$B$3,2,FALSE),IF(CG111&lt;-$BV111,"mutant","WT"),IF(CG111&lt;-VLOOKUP('Gene Table'!$G$2,'Array Content'!$A$2:$B$3,2,FALSE),"Mutant","WT")),"")</f>
        <v/>
      </c>
      <c r="CV111" s="4" t="str">
        <f>IF(ISNUMBER(CH111), IF($BV111&gt;VLOOKUP('Gene Table'!$G$2,'Array Content'!$A$2:$B$3,2,FALSE),IF(CH111&lt;-$BV111,"mutant","WT"),IF(CH111&lt;-VLOOKUP('Gene Table'!$G$2,'Array Content'!$A$2:$B$3,2,FALSE),"Mutant","WT")),"")</f>
        <v/>
      </c>
      <c r="CW111" s="4" t="str">
        <f>IF(ISNUMBER(CI111), IF($BV111&gt;VLOOKUP('Gene Table'!$G$2,'Array Content'!$A$2:$B$3,2,FALSE),IF(CI111&lt;-$BV111,"mutant","WT"),IF(CI111&lt;-VLOOKUP('Gene Table'!$G$2,'Array Content'!$A$2:$B$3,2,FALSE),"Mutant","WT")),"")</f>
        <v/>
      </c>
      <c r="CX111" s="4" t="str">
        <f>IF(ISNUMBER(CJ111), IF($BV111&gt;VLOOKUP('Gene Table'!$G$2,'Array Content'!$A$2:$B$3,2,FALSE),IF(CJ111&lt;-$BV111,"mutant","WT"),IF(CJ111&lt;-VLOOKUP('Gene Table'!$G$2,'Array Content'!$A$2:$B$3,2,FALSE),"Mutant","WT")),"")</f>
        <v/>
      </c>
      <c r="CY111" s="4" t="str">
        <f>IF(ISNUMBER(CK111), IF($BV111&gt;VLOOKUP('Gene Table'!$G$2,'Array Content'!$A$2:$B$3,2,FALSE),IF(CK111&lt;-$BV111,"mutant","WT"),IF(CK111&lt;-VLOOKUP('Gene Table'!$G$2,'Array Content'!$A$2:$B$3,2,FALSE),"Mutant","WT")),"")</f>
        <v/>
      </c>
      <c r="DA111" s="4" t="s">
        <v>4804</v>
      </c>
      <c r="DB111" s="4">
        <f t="shared" si="157"/>
        <v>-1.5599999999999987</v>
      </c>
      <c r="DC111" s="4">
        <f t="shared" si="158"/>
        <v>0</v>
      </c>
      <c r="DD111" s="4" t="str">
        <f t="shared" si="159"/>
        <v/>
      </c>
      <c r="DE111" s="4" t="str">
        <f t="shared" si="160"/>
        <v/>
      </c>
      <c r="DF111" s="4" t="str">
        <f t="shared" si="161"/>
        <v/>
      </c>
      <c r="DG111" s="4" t="str">
        <f t="shared" si="162"/>
        <v/>
      </c>
      <c r="DH111" s="4" t="str">
        <f t="shared" si="163"/>
        <v/>
      </c>
      <c r="DI111" s="4" t="str">
        <f t="shared" si="164"/>
        <v/>
      </c>
      <c r="DJ111" s="4" t="str">
        <f t="shared" si="165"/>
        <v/>
      </c>
      <c r="DK111" s="4" t="str">
        <f t="shared" si="166"/>
        <v/>
      </c>
      <c r="DL111" s="4" t="str">
        <f t="shared" si="167"/>
        <v/>
      </c>
      <c r="DM111" s="4" t="str">
        <f t="shared" si="168"/>
        <v/>
      </c>
      <c r="DO111" s="4" t="s">
        <v>4804</v>
      </c>
      <c r="DP111" s="4" t="str">
        <f>IF(ISNUMBER(DB111), IF($AR111&gt;VLOOKUP('Gene Table'!$G$2,'Array Content'!$A$2:$B$3,2,FALSE),IF(DB111&lt;-$AR111,"mutant","WT"),IF(DB111&lt;-VLOOKUP('Gene Table'!$G$2,'Array Content'!$A$2:$B$3,2,FALSE),"Mutant","WT")),"")</f>
        <v>WT</v>
      </c>
      <c r="DQ111" s="4" t="str">
        <f>IF(ISNUMBER(DC111), IF($AR111&gt;VLOOKUP('Gene Table'!$G$2,'Array Content'!$A$2:$B$3,2,FALSE),IF(DC111&lt;-$AR111,"mutant","WT"),IF(DC111&lt;-VLOOKUP('Gene Table'!$G$2,'Array Content'!$A$2:$B$3,2,FALSE),"Mutant","WT")),"")</f>
        <v>WT</v>
      </c>
      <c r="DR111" s="4" t="str">
        <f>IF(ISNUMBER(DD111), IF($AR111&gt;VLOOKUP('Gene Table'!$G$2,'Array Content'!$A$2:$B$3,2,FALSE),IF(DD111&lt;-$AR111,"mutant","WT"),IF(DD111&lt;-VLOOKUP('Gene Table'!$G$2,'Array Content'!$A$2:$B$3,2,FALSE),"Mutant","WT")),"")</f>
        <v/>
      </c>
      <c r="DS111" s="4" t="str">
        <f>IF(ISNUMBER(DE111), IF($AR111&gt;VLOOKUP('Gene Table'!$G$2,'Array Content'!$A$2:$B$3,2,FALSE),IF(DE111&lt;-$AR111,"mutant","WT"),IF(DE111&lt;-VLOOKUP('Gene Table'!$G$2,'Array Content'!$A$2:$B$3,2,FALSE),"Mutant","WT")),"")</f>
        <v/>
      </c>
      <c r="DT111" s="4" t="str">
        <f>IF(ISNUMBER(DF111), IF($AR111&gt;VLOOKUP('Gene Table'!$G$2,'Array Content'!$A$2:$B$3,2,FALSE),IF(DF111&lt;-$AR111,"mutant","WT"),IF(DF111&lt;-VLOOKUP('Gene Table'!$G$2,'Array Content'!$A$2:$B$3,2,FALSE),"Mutant","WT")),"")</f>
        <v/>
      </c>
      <c r="DU111" s="4" t="str">
        <f>IF(ISNUMBER(DG111), IF($AR111&gt;VLOOKUP('Gene Table'!$G$2,'Array Content'!$A$2:$B$3,2,FALSE),IF(DG111&lt;-$AR111,"mutant","WT"),IF(DG111&lt;-VLOOKUP('Gene Table'!$G$2,'Array Content'!$A$2:$B$3,2,FALSE),"Mutant","WT")),"")</f>
        <v/>
      </c>
      <c r="DV111" s="4" t="str">
        <f>IF(ISNUMBER(DH111), IF($AR111&gt;VLOOKUP('Gene Table'!$G$2,'Array Content'!$A$2:$B$3,2,FALSE),IF(DH111&lt;-$AR111,"mutant","WT"),IF(DH111&lt;-VLOOKUP('Gene Table'!$G$2,'Array Content'!$A$2:$B$3,2,FALSE),"Mutant","WT")),"")</f>
        <v/>
      </c>
      <c r="DW111" s="4" t="str">
        <f>IF(ISNUMBER(DI111), IF($AR111&gt;VLOOKUP('Gene Table'!$G$2,'Array Content'!$A$2:$B$3,2,FALSE),IF(DI111&lt;-$AR111,"mutant","WT"),IF(DI111&lt;-VLOOKUP('Gene Table'!$G$2,'Array Content'!$A$2:$B$3,2,FALSE),"Mutant","WT")),"")</f>
        <v/>
      </c>
      <c r="DX111" s="4" t="str">
        <f>IF(ISNUMBER(DJ111), IF($AR111&gt;VLOOKUP('Gene Table'!$G$2,'Array Content'!$A$2:$B$3,2,FALSE),IF(DJ111&lt;-$AR111,"mutant","WT"),IF(DJ111&lt;-VLOOKUP('Gene Table'!$G$2,'Array Content'!$A$2:$B$3,2,FALSE),"Mutant","WT")),"")</f>
        <v/>
      </c>
      <c r="DY111" s="4" t="str">
        <f>IF(ISNUMBER(DK111), IF($AR111&gt;VLOOKUP('Gene Table'!$G$2,'Array Content'!$A$2:$B$3,2,FALSE),IF(DK111&lt;-$AR111,"mutant","WT"),IF(DK111&lt;-VLOOKUP('Gene Table'!$G$2,'Array Content'!$A$2:$B$3,2,FALSE),"Mutant","WT")),"")</f>
        <v/>
      </c>
      <c r="DZ111" s="4" t="str">
        <f>IF(ISNUMBER(DL111), IF($AR111&gt;VLOOKUP('Gene Table'!$G$2,'Array Content'!$A$2:$B$3,2,FALSE),IF(DL111&lt;-$AR111,"mutant","WT"),IF(DL111&lt;-VLOOKUP('Gene Table'!$G$2,'Array Content'!$A$2:$B$3,2,FALSE),"Mutant","WT")),"")</f>
        <v/>
      </c>
      <c r="EA111" s="4" t="str">
        <f>IF(ISNUMBER(DM111), IF($AR111&gt;VLOOKUP('Gene Table'!$G$2,'Array Content'!$A$2:$B$3,2,FALSE),IF(DM111&lt;-$AR111,"mutant","WT"),IF(DM111&lt;-VLOOKUP('Gene Table'!$G$2,'Array Content'!$A$2:$B$3,2,FALSE),"Mutant","WT")),"")</f>
        <v/>
      </c>
      <c r="EC111" s="4" t="s">
        <v>4804</v>
      </c>
      <c r="ED111" s="4" t="str">
        <f>IF('Gene Table'!$D111="copy number",D111,"")</f>
        <v/>
      </c>
      <c r="EE111" s="4" t="str">
        <f>IF('Gene Table'!$D111="copy number",E111,"")</f>
        <v/>
      </c>
      <c r="EF111" s="4" t="str">
        <f>IF('Gene Table'!$D111="copy number",F111,"")</f>
        <v/>
      </c>
      <c r="EG111" s="4" t="str">
        <f>IF('Gene Table'!$D111="copy number",G111,"")</f>
        <v/>
      </c>
      <c r="EH111" s="4" t="str">
        <f>IF('Gene Table'!$D111="copy number",H111,"")</f>
        <v/>
      </c>
      <c r="EI111" s="4" t="str">
        <f>IF('Gene Table'!$D111="copy number",I111,"")</f>
        <v/>
      </c>
      <c r="EJ111" s="4" t="str">
        <f>IF('Gene Table'!$D111="copy number",J111,"")</f>
        <v/>
      </c>
      <c r="EK111" s="4" t="str">
        <f>IF('Gene Table'!$D111="copy number",K111,"")</f>
        <v/>
      </c>
      <c r="EL111" s="4" t="str">
        <f>IF('Gene Table'!$D111="copy number",L111,"")</f>
        <v/>
      </c>
      <c r="EM111" s="4" t="str">
        <f>IF('Gene Table'!$D111="copy number",M111,"")</f>
        <v/>
      </c>
      <c r="EN111" s="4" t="str">
        <f>IF('Gene Table'!$D111="copy number",N111,"")</f>
        <v/>
      </c>
      <c r="EO111" s="4" t="str">
        <f>IF('Gene Table'!$D111="copy number",O111,"")</f>
        <v/>
      </c>
      <c r="EQ111" s="4" t="s">
        <v>4804</v>
      </c>
      <c r="ER111" s="4" t="str">
        <f>IF('Gene Table'!$D111="copy number",R111,"")</f>
        <v/>
      </c>
      <c r="ES111" s="4" t="str">
        <f>IF('Gene Table'!$D111="copy number",S111,"")</f>
        <v/>
      </c>
      <c r="ET111" s="4" t="str">
        <f>IF('Gene Table'!$D111="copy number",T111,"")</f>
        <v/>
      </c>
      <c r="EU111" s="4" t="str">
        <f>IF('Gene Table'!$D111="copy number",U111,"")</f>
        <v/>
      </c>
      <c r="EV111" s="4" t="str">
        <f>IF('Gene Table'!$D111="copy number",V111,"")</f>
        <v/>
      </c>
      <c r="EW111" s="4" t="str">
        <f>IF('Gene Table'!$D111="copy number",W111,"")</f>
        <v/>
      </c>
      <c r="EX111" s="4" t="str">
        <f>IF('Gene Table'!$D111="copy number",X111,"")</f>
        <v/>
      </c>
      <c r="EY111" s="4" t="str">
        <f>IF('Gene Table'!$D111="copy number",Y111,"")</f>
        <v/>
      </c>
      <c r="EZ111" s="4" t="str">
        <f>IF('Gene Table'!$D111="copy number",Z111,"")</f>
        <v/>
      </c>
      <c r="FA111" s="4" t="str">
        <f>IF('Gene Table'!$D111="copy number",AA111,"")</f>
        <v/>
      </c>
      <c r="FB111" s="4" t="str">
        <f>IF('Gene Table'!$D111="copy number",AB111,"")</f>
        <v/>
      </c>
      <c r="FC111" s="4" t="str">
        <f>IF('Gene Table'!$D111="copy number",AC111,"")</f>
        <v/>
      </c>
      <c r="FE111" s="4" t="s">
        <v>4804</v>
      </c>
      <c r="FF111" s="4" t="str">
        <f>IF('Gene Table'!$C111="SMPC",D111,"")</f>
        <v/>
      </c>
      <c r="FG111" s="4" t="str">
        <f>IF('Gene Table'!$C111="SMPC",E111,"")</f>
        <v/>
      </c>
      <c r="FH111" s="4" t="str">
        <f>IF('Gene Table'!$C111="SMPC",F111,"")</f>
        <v/>
      </c>
      <c r="FI111" s="4" t="str">
        <f>IF('Gene Table'!$C111="SMPC",G111,"")</f>
        <v/>
      </c>
      <c r="FJ111" s="4" t="str">
        <f>IF('Gene Table'!$C111="SMPC",H111,"")</f>
        <v/>
      </c>
      <c r="FK111" s="4" t="str">
        <f>IF('Gene Table'!$C111="SMPC",I111,"")</f>
        <v/>
      </c>
      <c r="FL111" s="4" t="str">
        <f>IF('Gene Table'!$C111="SMPC",J111,"")</f>
        <v/>
      </c>
      <c r="FM111" s="4" t="str">
        <f>IF('Gene Table'!$C111="SMPC",K111,"")</f>
        <v/>
      </c>
      <c r="FN111" s="4" t="str">
        <f>IF('Gene Table'!$C111="SMPC",L111,"")</f>
        <v/>
      </c>
      <c r="FO111" s="4" t="str">
        <f>IF('Gene Table'!$C111="SMPC",M111,"")</f>
        <v/>
      </c>
      <c r="FP111" s="4" t="str">
        <f>IF('Gene Table'!$C111="SMPC",N111,"")</f>
        <v/>
      </c>
      <c r="FQ111" s="4" t="str">
        <f>IF('Gene Table'!$C111="SMPC",O111,"")</f>
        <v/>
      </c>
      <c r="FS111" s="4" t="s">
        <v>4804</v>
      </c>
      <c r="FT111" s="4" t="str">
        <f>IF('Gene Table'!$C111="SMPC",R111,"")</f>
        <v/>
      </c>
      <c r="FU111" s="4" t="str">
        <f>IF('Gene Table'!$C111="SMPC",S111,"")</f>
        <v/>
      </c>
      <c r="FV111" s="4" t="str">
        <f>IF('Gene Table'!$C111="SMPC",T111,"")</f>
        <v/>
      </c>
      <c r="FW111" s="4" t="str">
        <f>IF('Gene Table'!$C111="SMPC",U111,"")</f>
        <v/>
      </c>
      <c r="FX111" s="4" t="str">
        <f>IF('Gene Table'!$C111="SMPC",V111,"")</f>
        <v/>
      </c>
      <c r="FY111" s="4" t="str">
        <f>IF('Gene Table'!$C111="SMPC",W111,"")</f>
        <v/>
      </c>
      <c r="FZ111" s="4" t="str">
        <f>IF('Gene Table'!$C111="SMPC",X111,"")</f>
        <v/>
      </c>
      <c r="GA111" s="4" t="str">
        <f>IF('Gene Table'!$C111="SMPC",Y111,"")</f>
        <v/>
      </c>
      <c r="GB111" s="4" t="str">
        <f>IF('Gene Table'!$C111="SMPC",Z111,"")</f>
        <v/>
      </c>
      <c r="GC111" s="4" t="str">
        <f>IF('Gene Table'!$C111="SMPC",AA111,"")</f>
        <v/>
      </c>
      <c r="GD111" s="4" t="str">
        <f>IF('Gene Table'!$C111="SMPC",AB111,"")</f>
        <v/>
      </c>
      <c r="GE111" s="4" t="str">
        <f>IF('Gene Table'!$C111="SMPC",AC111,"")</f>
        <v/>
      </c>
    </row>
    <row r="112" spans="1:187" ht="15" customHeight="1" x14ac:dyDescent="0.25">
      <c r="A112" s="4" t="str">
        <f>'Gene Table'!C112&amp;":"&amp;'Gene Table'!D112</f>
        <v>FBXW7:c.1436G&gt;A</v>
      </c>
      <c r="B112" s="4">
        <f>IF('Gene Table'!$G$5="NO",IF(ISNUMBER(MATCH('Gene Table'!E112,'Array Content'!$M$2:$M$941,0)),VLOOKUP('Gene Table'!E112,'Array Content'!$M$2:$O$941,2,FALSE),35),IF('Gene Table'!$G$5="YES",IF(ISNUMBER(MATCH('Gene Table'!E112,'Array Content'!$M$2:$M$941,0)),VLOOKUP('Gene Table'!E112,'Array Content'!$M$2:$O$941,3,FALSE),35),"OOPS"))</f>
        <v>37</v>
      </c>
      <c r="C112" s="4" t="s">
        <v>4805</v>
      </c>
      <c r="D112" s="29">
        <f>IF('Control Sample Data'!D111="","",IF(SUM('Control Sample Data'!D$2:D$97)&gt;10,IF(AND(ISNUMBER('Control Sample Data'!D111),'Control Sample Data'!D111&lt;$B112, 'Control Sample Data'!D111&gt;0),'Control Sample Data'!D111,$B112),""))</f>
        <v>35</v>
      </c>
      <c r="E112" s="29">
        <f>IF('Control Sample Data'!E111="","",IF(SUM('Control Sample Data'!E$2:E$97)&gt;10,IF(AND(ISNUMBER('Control Sample Data'!E111),'Control Sample Data'!E111&lt;$B112, 'Control Sample Data'!E111&gt;0),'Control Sample Data'!E111,$B112),""))</f>
        <v>35</v>
      </c>
      <c r="F112" s="29" t="str">
        <f>IF('Control Sample Data'!F111="","",IF(SUM('Control Sample Data'!F$2:F$97)&gt;10,IF(AND(ISNUMBER('Control Sample Data'!F111),'Control Sample Data'!F111&lt;$B112, 'Control Sample Data'!F111&gt;0),'Control Sample Data'!F111,$B112),""))</f>
        <v/>
      </c>
      <c r="G112" s="29" t="str">
        <f>IF('Control Sample Data'!G111="","",IF(SUM('Control Sample Data'!G$2:G$97)&gt;10,IF(AND(ISNUMBER('Control Sample Data'!G111),'Control Sample Data'!G111&lt;$B112, 'Control Sample Data'!G111&gt;0),'Control Sample Data'!G111,$B112),""))</f>
        <v/>
      </c>
      <c r="H112" s="29" t="str">
        <f>IF('Control Sample Data'!H111="","",IF(SUM('Control Sample Data'!H$2:H$97)&gt;10,IF(AND(ISNUMBER('Control Sample Data'!H111),'Control Sample Data'!H111&lt;$B112, 'Control Sample Data'!H111&gt;0),'Control Sample Data'!H111,$B112),""))</f>
        <v/>
      </c>
      <c r="I112" s="29" t="str">
        <f>IF('Control Sample Data'!I111="","",IF(SUM('Control Sample Data'!I$2:I$97)&gt;10,IF(AND(ISNUMBER('Control Sample Data'!I111),'Control Sample Data'!I111&lt;$B112, 'Control Sample Data'!I111&gt;0),'Control Sample Data'!I111,$B112),""))</f>
        <v/>
      </c>
      <c r="J112" s="29" t="str">
        <f>IF('Control Sample Data'!J111="","",IF(SUM('Control Sample Data'!J$2:J$97)&gt;10,IF(AND(ISNUMBER('Control Sample Data'!J111),'Control Sample Data'!J111&lt;$B112, 'Control Sample Data'!J111&gt;0),'Control Sample Data'!J111,$B112),""))</f>
        <v/>
      </c>
      <c r="K112" s="29" t="str">
        <f>IF('Control Sample Data'!K111="","",IF(SUM('Control Sample Data'!K$2:K$97)&gt;10,IF(AND(ISNUMBER('Control Sample Data'!K111),'Control Sample Data'!K111&lt;$B112, 'Control Sample Data'!K111&gt;0),'Control Sample Data'!K111,$B112),""))</f>
        <v/>
      </c>
      <c r="L112" s="29" t="str">
        <f>IF('Control Sample Data'!L111="","",IF(SUM('Control Sample Data'!L$2:L$97)&gt;10,IF(AND(ISNUMBER('Control Sample Data'!L111),'Control Sample Data'!L111&lt;$B112, 'Control Sample Data'!L111&gt;0),'Control Sample Data'!L111,$B112),""))</f>
        <v/>
      </c>
      <c r="M112" s="29" t="str">
        <f>IF('Control Sample Data'!M111="","",IF(SUM('Control Sample Data'!M$2:M$97)&gt;10,IF(AND(ISNUMBER('Control Sample Data'!M111),'Control Sample Data'!M111&lt;$B112, 'Control Sample Data'!M111&gt;0),'Control Sample Data'!M111,$B112),""))</f>
        <v/>
      </c>
      <c r="N112" s="29" t="str">
        <f>IF('Control Sample Data'!N111="","",IF(SUM('Control Sample Data'!N$2:N$97)&gt;10,IF(AND(ISNUMBER('Control Sample Data'!N111),'Control Sample Data'!N111&lt;$B112, 'Control Sample Data'!N111&gt;0),'Control Sample Data'!N111,$B112),""))</f>
        <v/>
      </c>
      <c r="O112" s="29" t="str">
        <f>IF('Control Sample Data'!O111="","",IF(SUM('Control Sample Data'!O$2:O$97)&gt;10,IF(AND(ISNUMBER('Control Sample Data'!O111),'Control Sample Data'!O111&lt;$B112, 'Control Sample Data'!O111&gt;0),'Control Sample Data'!O111,$B112),""))</f>
        <v/>
      </c>
      <c r="Q112" s="4" t="s">
        <v>4805</v>
      </c>
      <c r="R112" s="29">
        <f>IF('Test Sample Data'!D111="","",IF(SUM('Test Sample Data'!D$2:D$97)&gt;10,IF(AND(ISNUMBER('Test Sample Data'!D111),'Test Sample Data'!D111&lt;$B112, 'Test Sample Data'!D111&gt;0),'Test Sample Data'!D111,$B112),""))</f>
        <v>35</v>
      </c>
      <c r="S112" s="29">
        <f>IF('Test Sample Data'!E111="","",IF(SUM('Test Sample Data'!E$2:E$97)&gt;10,IF(AND(ISNUMBER('Test Sample Data'!E111),'Test Sample Data'!E111&lt;$B112, 'Test Sample Data'!E111&gt;0),'Test Sample Data'!E111,$B112),""))</f>
        <v>35</v>
      </c>
      <c r="T112" s="29" t="str">
        <f>IF('Test Sample Data'!F111="","",IF(SUM('Test Sample Data'!F$2:F$97)&gt;10,IF(AND(ISNUMBER('Test Sample Data'!F111),'Test Sample Data'!F111&lt;$B112, 'Test Sample Data'!F111&gt;0),'Test Sample Data'!F111,$B112),""))</f>
        <v/>
      </c>
      <c r="U112" s="29" t="str">
        <f>IF('Test Sample Data'!G111="","",IF(SUM('Test Sample Data'!G$2:G$97)&gt;10,IF(AND(ISNUMBER('Test Sample Data'!G111),'Test Sample Data'!G111&lt;$B112, 'Test Sample Data'!G111&gt;0),'Test Sample Data'!G111,$B112),""))</f>
        <v/>
      </c>
      <c r="V112" s="29" t="str">
        <f>IF('Test Sample Data'!H111="","",IF(SUM('Test Sample Data'!H$2:H$97)&gt;10,IF(AND(ISNUMBER('Test Sample Data'!H111),'Test Sample Data'!H111&lt;$B112, 'Test Sample Data'!H111&gt;0),'Test Sample Data'!H111,$B112),""))</f>
        <v/>
      </c>
      <c r="W112" s="29" t="str">
        <f>IF('Test Sample Data'!I111="","",IF(SUM('Test Sample Data'!I$2:I$97)&gt;10,IF(AND(ISNUMBER('Test Sample Data'!I111),'Test Sample Data'!I111&lt;$B112, 'Test Sample Data'!I111&gt;0),'Test Sample Data'!I111,$B112),""))</f>
        <v/>
      </c>
      <c r="X112" s="29" t="str">
        <f>IF('Test Sample Data'!J111="","",IF(SUM('Test Sample Data'!J$2:J$97)&gt;10,IF(AND(ISNUMBER('Test Sample Data'!J111),'Test Sample Data'!J111&lt;$B112, 'Test Sample Data'!J111&gt;0),'Test Sample Data'!J111,$B112),""))</f>
        <v/>
      </c>
      <c r="Y112" s="29" t="str">
        <f>IF('Test Sample Data'!K111="","",IF(SUM('Test Sample Data'!K$2:K$97)&gt;10,IF(AND(ISNUMBER('Test Sample Data'!K111),'Test Sample Data'!K111&lt;$B112, 'Test Sample Data'!K111&gt;0),'Test Sample Data'!K111,$B112),""))</f>
        <v/>
      </c>
      <c r="Z112" s="29" t="str">
        <f>IF('Test Sample Data'!L111="","",IF(SUM('Test Sample Data'!L$2:L$97)&gt;10,IF(AND(ISNUMBER('Test Sample Data'!L111),'Test Sample Data'!L111&lt;$B112, 'Test Sample Data'!L111&gt;0),'Test Sample Data'!L111,$B112),""))</f>
        <v/>
      </c>
      <c r="AA112" s="29" t="str">
        <f>IF('Test Sample Data'!M111="","",IF(SUM('Test Sample Data'!M$2:M$97)&gt;10,IF(AND(ISNUMBER('Test Sample Data'!M111),'Test Sample Data'!M111&lt;$B112, 'Test Sample Data'!M111&gt;0),'Test Sample Data'!M111,$B112),""))</f>
        <v/>
      </c>
      <c r="AB112" s="29" t="str">
        <f>IF('Test Sample Data'!N111="","",IF(SUM('Test Sample Data'!N$2:N$97)&gt;10,IF(AND(ISNUMBER('Test Sample Data'!N111),'Test Sample Data'!N111&lt;$B112, 'Test Sample Data'!N111&gt;0),'Test Sample Data'!N111,$B112),""))</f>
        <v/>
      </c>
      <c r="AC112" s="29" t="str">
        <f>IF('Test Sample Data'!O111="","",IF(SUM('Test Sample Data'!O$2:O$97)&gt;10,IF(AND(ISNUMBER('Test Sample Data'!O111),'Test Sample Data'!O111&lt;$B112, 'Test Sample Data'!O111&gt;0),'Test Sample Data'!O111,$B112),""))</f>
        <v/>
      </c>
      <c r="AE112" s="4" t="s">
        <v>4805</v>
      </c>
      <c r="AF112" s="4">
        <f t="shared" si="67"/>
        <v>9</v>
      </c>
      <c r="AG112" s="4">
        <f t="shared" si="68"/>
        <v>9</v>
      </c>
      <c r="AH112" s="4" t="str">
        <f t="shared" si="69"/>
        <v/>
      </c>
      <c r="AI112" s="4" t="str">
        <f t="shared" si="70"/>
        <v/>
      </c>
      <c r="AJ112" s="4" t="str">
        <f t="shared" si="71"/>
        <v/>
      </c>
      <c r="AK112" s="4" t="str">
        <f t="shared" si="72"/>
        <v/>
      </c>
      <c r="AL112" s="4" t="str">
        <f t="shared" si="73"/>
        <v/>
      </c>
      <c r="AM112" s="4" t="str">
        <f t="shared" si="74"/>
        <v/>
      </c>
      <c r="AN112" s="4" t="str">
        <f t="shared" si="75"/>
        <v/>
      </c>
      <c r="AO112" s="4" t="str">
        <f t="shared" si="76"/>
        <v/>
      </c>
      <c r="AP112" s="4" t="str">
        <f t="shared" si="77"/>
        <v/>
      </c>
      <c r="AQ112" s="4" t="str">
        <f t="shared" si="78"/>
        <v/>
      </c>
      <c r="AR112" s="4">
        <f t="shared" si="79"/>
        <v>0</v>
      </c>
      <c r="AS112" s="4">
        <f t="shared" si="182"/>
        <v>9</v>
      </c>
      <c r="AU112" s="4" t="s">
        <v>4805</v>
      </c>
      <c r="AV112" s="4">
        <f t="shared" si="81"/>
        <v>7.4400000000000013</v>
      </c>
      <c r="AW112" s="4">
        <f t="shared" si="82"/>
        <v>9</v>
      </c>
      <c r="AX112" s="4" t="str">
        <f t="shared" si="83"/>
        <v/>
      </c>
      <c r="AY112" s="4" t="str">
        <f t="shared" si="84"/>
        <v/>
      </c>
      <c r="AZ112" s="4" t="str">
        <f t="shared" si="85"/>
        <v/>
      </c>
      <c r="BA112" s="4" t="str">
        <f t="shared" si="86"/>
        <v/>
      </c>
      <c r="BB112" s="4" t="str">
        <f t="shared" si="87"/>
        <v/>
      </c>
      <c r="BC112" s="4" t="str">
        <f t="shared" si="88"/>
        <v/>
      </c>
      <c r="BD112" s="4" t="str">
        <f t="shared" si="89"/>
        <v/>
      </c>
      <c r="BE112" s="4" t="str">
        <f t="shared" si="90"/>
        <v/>
      </c>
      <c r="BF112" s="4" t="str">
        <f t="shared" si="91"/>
        <v/>
      </c>
      <c r="BG112" s="4" t="str">
        <f t="shared" si="92"/>
        <v/>
      </c>
      <c r="BI112" s="4" t="s">
        <v>4805</v>
      </c>
      <c r="BJ112" s="4">
        <f t="shared" si="169"/>
        <v>7.4400000000000013</v>
      </c>
      <c r="BK112" s="4">
        <f t="shared" si="170"/>
        <v>9</v>
      </c>
      <c r="BL112" s="4" t="str">
        <f t="shared" si="171"/>
        <v/>
      </c>
      <c r="BM112" s="4" t="str">
        <f t="shared" si="172"/>
        <v/>
      </c>
      <c r="BN112" s="4" t="str">
        <f t="shared" si="173"/>
        <v/>
      </c>
      <c r="BO112" s="4" t="str">
        <f t="shared" si="174"/>
        <v/>
      </c>
      <c r="BP112" s="4" t="str">
        <f t="shared" si="175"/>
        <v/>
      </c>
      <c r="BQ112" s="4" t="str">
        <f t="shared" si="176"/>
        <v/>
      </c>
      <c r="BR112" s="4" t="str">
        <f t="shared" si="177"/>
        <v/>
      </c>
      <c r="BS112" s="4" t="str">
        <f t="shared" si="178"/>
        <v/>
      </c>
      <c r="BT112" s="4" t="str">
        <f t="shared" si="179"/>
        <v/>
      </c>
      <c r="BU112" s="4" t="str">
        <f t="shared" si="180"/>
        <v/>
      </c>
      <c r="BV112" s="4">
        <f t="shared" si="105"/>
        <v>3.31</v>
      </c>
      <c r="BW112" s="4">
        <f t="shared" si="181"/>
        <v>8.2200000000000006</v>
      </c>
      <c r="BY112" s="4" t="s">
        <v>4805</v>
      </c>
      <c r="BZ112" s="4">
        <f t="shared" si="145"/>
        <v>-0.77999999999999936</v>
      </c>
      <c r="CA112" s="4">
        <f t="shared" si="146"/>
        <v>0.77999999999999936</v>
      </c>
      <c r="CB112" s="4" t="str">
        <f t="shared" si="147"/>
        <v/>
      </c>
      <c r="CC112" s="4" t="str">
        <f t="shared" si="148"/>
        <v/>
      </c>
      <c r="CD112" s="4" t="str">
        <f t="shared" si="149"/>
        <v/>
      </c>
      <c r="CE112" s="4" t="str">
        <f t="shared" si="150"/>
        <v/>
      </c>
      <c r="CF112" s="4" t="str">
        <f t="shared" si="151"/>
        <v/>
      </c>
      <c r="CG112" s="4" t="str">
        <f t="shared" si="152"/>
        <v/>
      </c>
      <c r="CH112" s="4" t="str">
        <f t="shared" si="153"/>
        <v/>
      </c>
      <c r="CI112" s="4" t="str">
        <f t="shared" si="154"/>
        <v/>
      </c>
      <c r="CJ112" s="4" t="str">
        <f t="shared" si="155"/>
        <v/>
      </c>
      <c r="CK112" s="4" t="str">
        <f t="shared" si="156"/>
        <v/>
      </c>
      <c r="CM112" s="4" t="s">
        <v>4805</v>
      </c>
      <c r="CN112" s="4" t="str">
        <f>IF(ISNUMBER(BZ112), IF($BV112&gt;VLOOKUP('Gene Table'!$G$2,'Array Content'!$A$2:$B$3,2,FALSE),IF(BZ112&lt;-$BV112,"mutant","WT"),IF(BZ112&lt;-VLOOKUP('Gene Table'!$G$2,'Array Content'!$A$2:$B$3,2,FALSE),"Mutant","WT")),"")</f>
        <v>WT</v>
      </c>
      <c r="CO112" s="4" t="str">
        <f>IF(ISNUMBER(CA112), IF($BV112&gt;VLOOKUP('Gene Table'!$G$2,'Array Content'!$A$2:$B$3,2,FALSE),IF(CA112&lt;-$BV112,"mutant","WT"),IF(CA112&lt;-VLOOKUP('Gene Table'!$G$2,'Array Content'!$A$2:$B$3,2,FALSE),"Mutant","WT")),"")</f>
        <v>WT</v>
      </c>
      <c r="CP112" s="4" t="str">
        <f>IF(ISNUMBER(CB112), IF($BV112&gt;VLOOKUP('Gene Table'!$G$2,'Array Content'!$A$2:$B$3,2,FALSE),IF(CB112&lt;-$BV112,"mutant","WT"),IF(CB112&lt;-VLOOKUP('Gene Table'!$G$2,'Array Content'!$A$2:$B$3,2,FALSE),"Mutant","WT")),"")</f>
        <v/>
      </c>
      <c r="CQ112" s="4" t="str">
        <f>IF(ISNUMBER(CC112), IF($BV112&gt;VLOOKUP('Gene Table'!$G$2,'Array Content'!$A$2:$B$3,2,FALSE),IF(CC112&lt;-$BV112,"mutant","WT"),IF(CC112&lt;-VLOOKUP('Gene Table'!$G$2,'Array Content'!$A$2:$B$3,2,FALSE),"Mutant","WT")),"")</f>
        <v/>
      </c>
      <c r="CR112" s="4" t="str">
        <f>IF(ISNUMBER(CD112), IF($BV112&gt;VLOOKUP('Gene Table'!$G$2,'Array Content'!$A$2:$B$3,2,FALSE),IF(CD112&lt;-$BV112,"mutant","WT"),IF(CD112&lt;-VLOOKUP('Gene Table'!$G$2,'Array Content'!$A$2:$B$3,2,FALSE),"Mutant","WT")),"")</f>
        <v/>
      </c>
      <c r="CS112" s="4" t="str">
        <f>IF(ISNUMBER(CE112), IF($BV112&gt;VLOOKUP('Gene Table'!$G$2,'Array Content'!$A$2:$B$3,2,FALSE),IF(CE112&lt;-$BV112,"mutant","WT"),IF(CE112&lt;-VLOOKUP('Gene Table'!$G$2,'Array Content'!$A$2:$B$3,2,FALSE),"Mutant","WT")),"")</f>
        <v/>
      </c>
      <c r="CT112" s="4" t="str">
        <f>IF(ISNUMBER(CF112), IF($BV112&gt;VLOOKUP('Gene Table'!$G$2,'Array Content'!$A$2:$B$3,2,FALSE),IF(CF112&lt;-$BV112,"mutant","WT"),IF(CF112&lt;-VLOOKUP('Gene Table'!$G$2,'Array Content'!$A$2:$B$3,2,FALSE),"Mutant","WT")),"")</f>
        <v/>
      </c>
      <c r="CU112" s="4" t="str">
        <f>IF(ISNUMBER(CG112), IF($BV112&gt;VLOOKUP('Gene Table'!$G$2,'Array Content'!$A$2:$B$3,2,FALSE),IF(CG112&lt;-$BV112,"mutant","WT"),IF(CG112&lt;-VLOOKUP('Gene Table'!$G$2,'Array Content'!$A$2:$B$3,2,FALSE),"Mutant","WT")),"")</f>
        <v/>
      </c>
      <c r="CV112" s="4" t="str">
        <f>IF(ISNUMBER(CH112), IF($BV112&gt;VLOOKUP('Gene Table'!$G$2,'Array Content'!$A$2:$B$3,2,FALSE),IF(CH112&lt;-$BV112,"mutant","WT"),IF(CH112&lt;-VLOOKUP('Gene Table'!$G$2,'Array Content'!$A$2:$B$3,2,FALSE),"Mutant","WT")),"")</f>
        <v/>
      </c>
      <c r="CW112" s="4" t="str">
        <f>IF(ISNUMBER(CI112), IF($BV112&gt;VLOOKUP('Gene Table'!$G$2,'Array Content'!$A$2:$B$3,2,FALSE),IF(CI112&lt;-$BV112,"mutant","WT"),IF(CI112&lt;-VLOOKUP('Gene Table'!$G$2,'Array Content'!$A$2:$B$3,2,FALSE),"Mutant","WT")),"")</f>
        <v/>
      </c>
      <c r="CX112" s="4" t="str">
        <f>IF(ISNUMBER(CJ112), IF($BV112&gt;VLOOKUP('Gene Table'!$G$2,'Array Content'!$A$2:$B$3,2,FALSE),IF(CJ112&lt;-$BV112,"mutant","WT"),IF(CJ112&lt;-VLOOKUP('Gene Table'!$G$2,'Array Content'!$A$2:$B$3,2,FALSE),"Mutant","WT")),"")</f>
        <v/>
      </c>
      <c r="CY112" s="4" t="str">
        <f>IF(ISNUMBER(CK112), IF($BV112&gt;VLOOKUP('Gene Table'!$G$2,'Array Content'!$A$2:$B$3,2,FALSE),IF(CK112&lt;-$BV112,"mutant","WT"),IF(CK112&lt;-VLOOKUP('Gene Table'!$G$2,'Array Content'!$A$2:$B$3,2,FALSE),"Mutant","WT")),"")</f>
        <v/>
      </c>
      <c r="DA112" s="4" t="s">
        <v>4805</v>
      </c>
      <c r="DB112" s="4">
        <f t="shared" si="157"/>
        <v>-1.5599999999999987</v>
      </c>
      <c r="DC112" s="4">
        <f t="shared" si="158"/>
        <v>0</v>
      </c>
      <c r="DD112" s="4" t="str">
        <f t="shared" si="159"/>
        <v/>
      </c>
      <c r="DE112" s="4" t="str">
        <f t="shared" si="160"/>
        <v/>
      </c>
      <c r="DF112" s="4" t="str">
        <f t="shared" si="161"/>
        <v/>
      </c>
      <c r="DG112" s="4" t="str">
        <f t="shared" si="162"/>
        <v/>
      </c>
      <c r="DH112" s="4" t="str">
        <f t="shared" si="163"/>
        <v/>
      </c>
      <c r="DI112" s="4" t="str">
        <f t="shared" si="164"/>
        <v/>
      </c>
      <c r="DJ112" s="4" t="str">
        <f t="shared" si="165"/>
        <v/>
      </c>
      <c r="DK112" s="4" t="str">
        <f t="shared" si="166"/>
        <v/>
      </c>
      <c r="DL112" s="4" t="str">
        <f t="shared" si="167"/>
        <v/>
      </c>
      <c r="DM112" s="4" t="str">
        <f t="shared" si="168"/>
        <v/>
      </c>
      <c r="DO112" s="4" t="s">
        <v>4805</v>
      </c>
      <c r="DP112" s="4" t="str">
        <f>IF(ISNUMBER(DB112), IF($AR112&gt;VLOOKUP('Gene Table'!$G$2,'Array Content'!$A$2:$B$3,2,FALSE),IF(DB112&lt;-$AR112,"mutant","WT"),IF(DB112&lt;-VLOOKUP('Gene Table'!$G$2,'Array Content'!$A$2:$B$3,2,FALSE),"Mutant","WT")),"")</f>
        <v>WT</v>
      </c>
      <c r="DQ112" s="4" t="str">
        <f>IF(ISNUMBER(DC112), IF($AR112&gt;VLOOKUP('Gene Table'!$G$2,'Array Content'!$A$2:$B$3,2,FALSE),IF(DC112&lt;-$AR112,"mutant","WT"),IF(DC112&lt;-VLOOKUP('Gene Table'!$G$2,'Array Content'!$A$2:$B$3,2,FALSE),"Mutant","WT")),"")</f>
        <v>WT</v>
      </c>
      <c r="DR112" s="4" t="str">
        <f>IF(ISNUMBER(DD112), IF($AR112&gt;VLOOKUP('Gene Table'!$G$2,'Array Content'!$A$2:$B$3,2,FALSE),IF(DD112&lt;-$AR112,"mutant","WT"),IF(DD112&lt;-VLOOKUP('Gene Table'!$G$2,'Array Content'!$A$2:$B$3,2,FALSE),"Mutant","WT")),"")</f>
        <v/>
      </c>
      <c r="DS112" s="4" t="str">
        <f>IF(ISNUMBER(DE112), IF($AR112&gt;VLOOKUP('Gene Table'!$G$2,'Array Content'!$A$2:$B$3,2,FALSE),IF(DE112&lt;-$AR112,"mutant","WT"),IF(DE112&lt;-VLOOKUP('Gene Table'!$G$2,'Array Content'!$A$2:$B$3,2,FALSE),"Mutant","WT")),"")</f>
        <v/>
      </c>
      <c r="DT112" s="4" t="str">
        <f>IF(ISNUMBER(DF112), IF($AR112&gt;VLOOKUP('Gene Table'!$G$2,'Array Content'!$A$2:$B$3,2,FALSE),IF(DF112&lt;-$AR112,"mutant","WT"),IF(DF112&lt;-VLOOKUP('Gene Table'!$G$2,'Array Content'!$A$2:$B$3,2,FALSE),"Mutant","WT")),"")</f>
        <v/>
      </c>
      <c r="DU112" s="4" t="str">
        <f>IF(ISNUMBER(DG112), IF($AR112&gt;VLOOKUP('Gene Table'!$G$2,'Array Content'!$A$2:$B$3,2,FALSE),IF(DG112&lt;-$AR112,"mutant","WT"),IF(DG112&lt;-VLOOKUP('Gene Table'!$G$2,'Array Content'!$A$2:$B$3,2,FALSE),"Mutant","WT")),"")</f>
        <v/>
      </c>
      <c r="DV112" s="4" t="str">
        <f>IF(ISNUMBER(DH112), IF($AR112&gt;VLOOKUP('Gene Table'!$G$2,'Array Content'!$A$2:$B$3,2,FALSE),IF(DH112&lt;-$AR112,"mutant","WT"),IF(DH112&lt;-VLOOKUP('Gene Table'!$G$2,'Array Content'!$A$2:$B$3,2,FALSE),"Mutant","WT")),"")</f>
        <v/>
      </c>
      <c r="DW112" s="4" t="str">
        <f>IF(ISNUMBER(DI112), IF($AR112&gt;VLOOKUP('Gene Table'!$G$2,'Array Content'!$A$2:$B$3,2,FALSE),IF(DI112&lt;-$AR112,"mutant","WT"),IF(DI112&lt;-VLOOKUP('Gene Table'!$G$2,'Array Content'!$A$2:$B$3,2,FALSE),"Mutant","WT")),"")</f>
        <v/>
      </c>
      <c r="DX112" s="4" t="str">
        <f>IF(ISNUMBER(DJ112), IF($AR112&gt;VLOOKUP('Gene Table'!$G$2,'Array Content'!$A$2:$B$3,2,FALSE),IF(DJ112&lt;-$AR112,"mutant","WT"),IF(DJ112&lt;-VLOOKUP('Gene Table'!$G$2,'Array Content'!$A$2:$B$3,2,FALSE),"Mutant","WT")),"")</f>
        <v/>
      </c>
      <c r="DY112" s="4" t="str">
        <f>IF(ISNUMBER(DK112), IF($AR112&gt;VLOOKUP('Gene Table'!$G$2,'Array Content'!$A$2:$B$3,2,FALSE),IF(DK112&lt;-$AR112,"mutant","WT"),IF(DK112&lt;-VLOOKUP('Gene Table'!$G$2,'Array Content'!$A$2:$B$3,2,FALSE),"Mutant","WT")),"")</f>
        <v/>
      </c>
      <c r="DZ112" s="4" t="str">
        <f>IF(ISNUMBER(DL112), IF($AR112&gt;VLOOKUP('Gene Table'!$G$2,'Array Content'!$A$2:$B$3,2,FALSE),IF(DL112&lt;-$AR112,"mutant","WT"),IF(DL112&lt;-VLOOKUP('Gene Table'!$G$2,'Array Content'!$A$2:$B$3,2,FALSE),"Mutant","WT")),"")</f>
        <v/>
      </c>
      <c r="EA112" s="4" t="str">
        <f>IF(ISNUMBER(DM112), IF($AR112&gt;VLOOKUP('Gene Table'!$G$2,'Array Content'!$A$2:$B$3,2,FALSE),IF(DM112&lt;-$AR112,"mutant","WT"),IF(DM112&lt;-VLOOKUP('Gene Table'!$G$2,'Array Content'!$A$2:$B$3,2,FALSE),"Mutant","WT")),"")</f>
        <v/>
      </c>
      <c r="EC112" s="4" t="s">
        <v>4805</v>
      </c>
      <c r="ED112" s="4" t="str">
        <f>IF('Gene Table'!$D112="copy number",D112,"")</f>
        <v/>
      </c>
      <c r="EE112" s="4" t="str">
        <f>IF('Gene Table'!$D112="copy number",E112,"")</f>
        <v/>
      </c>
      <c r="EF112" s="4" t="str">
        <f>IF('Gene Table'!$D112="copy number",F112,"")</f>
        <v/>
      </c>
      <c r="EG112" s="4" t="str">
        <f>IF('Gene Table'!$D112="copy number",G112,"")</f>
        <v/>
      </c>
      <c r="EH112" s="4" t="str">
        <f>IF('Gene Table'!$D112="copy number",H112,"")</f>
        <v/>
      </c>
      <c r="EI112" s="4" t="str">
        <f>IF('Gene Table'!$D112="copy number",I112,"")</f>
        <v/>
      </c>
      <c r="EJ112" s="4" t="str">
        <f>IF('Gene Table'!$D112="copy number",J112,"")</f>
        <v/>
      </c>
      <c r="EK112" s="4" t="str">
        <f>IF('Gene Table'!$D112="copy number",K112,"")</f>
        <v/>
      </c>
      <c r="EL112" s="4" t="str">
        <f>IF('Gene Table'!$D112="copy number",L112,"")</f>
        <v/>
      </c>
      <c r="EM112" s="4" t="str">
        <f>IF('Gene Table'!$D112="copy number",M112,"")</f>
        <v/>
      </c>
      <c r="EN112" s="4" t="str">
        <f>IF('Gene Table'!$D112="copy number",N112,"")</f>
        <v/>
      </c>
      <c r="EO112" s="4" t="str">
        <f>IF('Gene Table'!$D112="copy number",O112,"")</f>
        <v/>
      </c>
      <c r="EQ112" s="4" t="s">
        <v>4805</v>
      </c>
      <c r="ER112" s="4" t="str">
        <f>IF('Gene Table'!$D112="copy number",R112,"")</f>
        <v/>
      </c>
      <c r="ES112" s="4" t="str">
        <f>IF('Gene Table'!$D112="copy number",S112,"")</f>
        <v/>
      </c>
      <c r="ET112" s="4" t="str">
        <f>IF('Gene Table'!$D112="copy number",T112,"")</f>
        <v/>
      </c>
      <c r="EU112" s="4" t="str">
        <f>IF('Gene Table'!$D112="copy number",U112,"")</f>
        <v/>
      </c>
      <c r="EV112" s="4" t="str">
        <f>IF('Gene Table'!$D112="copy number",V112,"")</f>
        <v/>
      </c>
      <c r="EW112" s="4" t="str">
        <f>IF('Gene Table'!$D112="copy number",W112,"")</f>
        <v/>
      </c>
      <c r="EX112" s="4" t="str">
        <f>IF('Gene Table'!$D112="copy number",X112,"")</f>
        <v/>
      </c>
      <c r="EY112" s="4" t="str">
        <f>IF('Gene Table'!$D112="copy number",Y112,"")</f>
        <v/>
      </c>
      <c r="EZ112" s="4" t="str">
        <f>IF('Gene Table'!$D112="copy number",Z112,"")</f>
        <v/>
      </c>
      <c r="FA112" s="4" t="str">
        <f>IF('Gene Table'!$D112="copy number",AA112,"")</f>
        <v/>
      </c>
      <c r="FB112" s="4" t="str">
        <f>IF('Gene Table'!$D112="copy number",AB112,"")</f>
        <v/>
      </c>
      <c r="FC112" s="4" t="str">
        <f>IF('Gene Table'!$D112="copy number",AC112,"")</f>
        <v/>
      </c>
      <c r="FE112" s="4" t="s">
        <v>4805</v>
      </c>
      <c r="FF112" s="4" t="str">
        <f>IF('Gene Table'!$C112="SMPC",D112,"")</f>
        <v/>
      </c>
      <c r="FG112" s="4" t="str">
        <f>IF('Gene Table'!$C112="SMPC",E112,"")</f>
        <v/>
      </c>
      <c r="FH112" s="4" t="str">
        <f>IF('Gene Table'!$C112="SMPC",F112,"")</f>
        <v/>
      </c>
      <c r="FI112" s="4" t="str">
        <f>IF('Gene Table'!$C112="SMPC",G112,"")</f>
        <v/>
      </c>
      <c r="FJ112" s="4" t="str">
        <f>IF('Gene Table'!$C112="SMPC",H112,"")</f>
        <v/>
      </c>
      <c r="FK112" s="4" t="str">
        <f>IF('Gene Table'!$C112="SMPC",I112,"")</f>
        <v/>
      </c>
      <c r="FL112" s="4" t="str">
        <f>IF('Gene Table'!$C112="SMPC",J112,"")</f>
        <v/>
      </c>
      <c r="FM112" s="4" t="str">
        <f>IF('Gene Table'!$C112="SMPC",K112,"")</f>
        <v/>
      </c>
      <c r="FN112" s="4" t="str">
        <f>IF('Gene Table'!$C112="SMPC",L112,"")</f>
        <v/>
      </c>
      <c r="FO112" s="4" t="str">
        <f>IF('Gene Table'!$C112="SMPC",M112,"")</f>
        <v/>
      </c>
      <c r="FP112" s="4" t="str">
        <f>IF('Gene Table'!$C112="SMPC",N112,"")</f>
        <v/>
      </c>
      <c r="FQ112" s="4" t="str">
        <f>IF('Gene Table'!$C112="SMPC",O112,"")</f>
        <v/>
      </c>
      <c r="FS112" s="4" t="s">
        <v>4805</v>
      </c>
      <c r="FT112" s="4" t="str">
        <f>IF('Gene Table'!$C112="SMPC",R112,"")</f>
        <v/>
      </c>
      <c r="FU112" s="4" t="str">
        <f>IF('Gene Table'!$C112="SMPC",S112,"")</f>
        <v/>
      </c>
      <c r="FV112" s="4" t="str">
        <f>IF('Gene Table'!$C112="SMPC",T112,"")</f>
        <v/>
      </c>
      <c r="FW112" s="4" t="str">
        <f>IF('Gene Table'!$C112="SMPC",U112,"")</f>
        <v/>
      </c>
      <c r="FX112" s="4" t="str">
        <f>IF('Gene Table'!$C112="SMPC",V112,"")</f>
        <v/>
      </c>
      <c r="FY112" s="4" t="str">
        <f>IF('Gene Table'!$C112="SMPC",W112,"")</f>
        <v/>
      </c>
      <c r="FZ112" s="4" t="str">
        <f>IF('Gene Table'!$C112="SMPC",X112,"")</f>
        <v/>
      </c>
      <c r="GA112" s="4" t="str">
        <f>IF('Gene Table'!$C112="SMPC",Y112,"")</f>
        <v/>
      </c>
      <c r="GB112" s="4" t="str">
        <f>IF('Gene Table'!$C112="SMPC",Z112,"")</f>
        <v/>
      </c>
      <c r="GC112" s="4" t="str">
        <f>IF('Gene Table'!$C112="SMPC",AA112,"")</f>
        <v/>
      </c>
      <c r="GD112" s="4" t="str">
        <f>IF('Gene Table'!$C112="SMPC",AB112,"")</f>
        <v/>
      </c>
      <c r="GE112" s="4" t="str">
        <f>IF('Gene Table'!$C112="SMPC",AC112,"")</f>
        <v/>
      </c>
    </row>
    <row r="113" spans="1:187" ht="15" customHeight="1" x14ac:dyDescent="0.25">
      <c r="A113" s="4" t="str">
        <f>'Gene Table'!C113&amp;":"&amp;'Gene Table'!D113</f>
        <v>FBXW7:c.1513C&gt;T</v>
      </c>
      <c r="B113" s="4">
        <f>IF('Gene Table'!$G$5="NO",IF(ISNUMBER(MATCH('Gene Table'!E113,'Array Content'!$M$2:$M$941,0)),VLOOKUP('Gene Table'!E113,'Array Content'!$M$2:$O$941,2,FALSE),35),IF('Gene Table'!$G$5="YES",IF(ISNUMBER(MATCH('Gene Table'!E113,'Array Content'!$M$2:$M$941,0)),VLOOKUP('Gene Table'!E113,'Array Content'!$M$2:$O$941,3,FALSE),35),"OOPS"))</f>
        <v>36</v>
      </c>
      <c r="C113" s="4" t="s">
        <v>4806</v>
      </c>
      <c r="D113" s="29">
        <f>IF('Control Sample Data'!D112="","",IF(SUM('Control Sample Data'!D$2:D$97)&gt;10,IF(AND(ISNUMBER('Control Sample Data'!D112),'Control Sample Data'!D112&lt;$B113, 'Control Sample Data'!D112&gt;0),'Control Sample Data'!D112,$B113),""))</f>
        <v>35</v>
      </c>
      <c r="E113" s="29">
        <f>IF('Control Sample Data'!E112="","",IF(SUM('Control Sample Data'!E$2:E$97)&gt;10,IF(AND(ISNUMBER('Control Sample Data'!E112),'Control Sample Data'!E112&lt;$B113, 'Control Sample Data'!E112&gt;0),'Control Sample Data'!E112,$B113),""))</f>
        <v>35</v>
      </c>
      <c r="F113" s="29" t="str">
        <f>IF('Control Sample Data'!F112="","",IF(SUM('Control Sample Data'!F$2:F$97)&gt;10,IF(AND(ISNUMBER('Control Sample Data'!F112),'Control Sample Data'!F112&lt;$B113, 'Control Sample Data'!F112&gt;0),'Control Sample Data'!F112,$B113),""))</f>
        <v/>
      </c>
      <c r="G113" s="29" t="str">
        <f>IF('Control Sample Data'!G112="","",IF(SUM('Control Sample Data'!G$2:G$97)&gt;10,IF(AND(ISNUMBER('Control Sample Data'!G112),'Control Sample Data'!G112&lt;$B113, 'Control Sample Data'!G112&gt;0),'Control Sample Data'!G112,$B113),""))</f>
        <v/>
      </c>
      <c r="H113" s="29" t="str">
        <f>IF('Control Sample Data'!H112="","",IF(SUM('Control Sample Data'!H$2:H$97)&gt;10,IF(AND(ISNUMBER('Control Sample Data'!H112),'Control Sample Data'!H112&lt;$B113, 'Control Sample Data'!H112&gt;0),'Control Sample Data'!H112,$B113),""))</f>
        <v/>
      </c>
      <c r="I113" s="29" t="str">
        <f>IF('Control Sample Data'!I112="","",IF(SUM('Control Sample Data'!I$2:I$97)&gt;10,IF(AND(ISNUMBER('Control Sample Data'!I112),'Control Sample Data'!I112&lt;$B113, 'Control Sample Data'!I112&gt;0),'Control Sample Data'!I112,$B113),""))</f>
        <v/>
      </c>
      <c r="J113" s="29" t="str">
        <f>IF('Control Sample Data'!J112="","",IF(SUM('Control Sample Data'!J$2:J$97)&gt;10,IF(AND(ISNUMBER('Control Sample Data'!J112),'Control Sample Data'!J112&lt;$B113, 'Control Sample Data'!J112&gt;0),'Control Sample Data'!J112,$B113),""))</f>
        <v/>
      </c>
      <c r="K113" s="29" t="str">
        <f>IF('Control Sample Data'!K112="","",IF(SUM('Control Sample Data'!K$2:K$97)&gt;10,IF(AND(ISNUMBER('Control Sample Data'!K112),'Control Sample Data'!K112&lt;$B113, 'Control Sample Data'!K112&gt;0),'Control Sample Data'!K112,$B113),""))</f>
        <v/>
      </c>
      <c r="L113" s="29" t="str">
        <f>IF('Control Sample Data'!L112="","",IF(SUM('Control Sample Data'!L$2:L$97)&gt;10,IF(AND(ISNUMBER('Control Sample Data'!L112),'Control Sample Data'!L112&lt;$B113, 'Control Sample Data'!L112&gt;0),'Control Sample Data'!L112,$B113),""))</f>
        <v/>
      </c>
      <c r="M113" s="29" t="str">
        <f>IF('Control Sample Data'!M112="","",IF(SUM('Control Sample Data'!M$2:M$97)&gt;10,IF(AND(ISNUMBER('Control Sample Data'!M112),'Control Sample Data'!M112&lt;$B113, 'Control Sample Data'!M112&gt;0),'Control Sample Data'!M112,$B113),""))</f>
        <v/>
      </c>
      <c r="N113" s="29" t="str">
        <f>IF('Control Sample Data'!N112="","",IF(SUM('Control Sample Data'!N$2:N$97)&gt;10,IF(AND(ISNUMBER('Control Sample Data'!N112),'Control Sample Data'!N112&lt;$B113, 'Control Sample Data'!N112&gt;0),'Control Sample Data'!N112,$B113),""))</f>
        <v/>
      </c>
      <c r="O113" s="29" t="str">
        <f>IF('Control Sample Data'!O112="","",IF(SUM('Control Sample Data'!O$2:O$97)&gt;10,IF(AND(ISNUMBER('Control Sample Data'!O112),'Control Sample Data'!O112&lt;$B113, 'Control Sample Data'!O112&gt;0),'Control Sample Data'!O112,$B113),""))</f>
        <v/>
      </c>
      <c r="Q113" s="4" t="s">
        <v>4806</v>
      </c>
      <c r="R113" s="29">
        <f>IF('Test Sample Data'!D112="","",IF(SUM('Test Sample Data'!D$2:D$97)&gt;10,IF(AND(ISNUMBER('Test Sample Data'!D112),'Test Sample Data'!D112&lt;$B113, 'Test Sample Data'!D112&gt;0),'Test Sample Data'!D112,$B113),""))</f>
        <v>35</v>
      </c>
      <c r="S113" s="29">
        <f>IF('Test Sample Data'!E112="","",IF(SUM('Test Sample Data'!E$2:E$97)&gt;10,IF(AND(ISNUMBER('Test Sample Data'!E112),'Test Sample Data'!E112&lt;$B113, 'Test Sample Data'!E112&gt;0),'Test Sample Data'!E112,$B113),""))</f>
        <v>29</v>
      </c>
      <c r="T113" s="29" t="str">
        <f>IF('Test Sample Data'!F112="","",IF(SUM('Test Sample Data'!F$2:F$97)&gt;10,IF(AND(ISNUMBER('Test Sample Data'!F112),'Test Sample Data'!F112&lt;$B113, 'Test Sample Data'!F112&gt;0),'Test Sample Data'!F112,$B113),""))</f>
        <v/>
      </c>
      <c r="U113" s="29" t="str">
        <f>IF('Test Sample Data'!G112="","",IF(SUM('Test Sample Data'!G$2:G$97)&gt;10,IF(AND(ISNUMBER('Test Sample Data'!G112),'Test Sample Data'!G112&lt;$B113, 'Test Sample Data'!G112&gt;0),'Test Sample Data'!G112,$B113),""))</f>
        <v/>
      </c>
      <c r="V113" s="29" t="str">
        <f>IF('Test Sample Data'!H112="","",IF(SUM('Test Sample Data'!H$2:H$97)&gt;10,IF(AND(ISNUMBER('Test Sample Data'!H112),'Test Sample Data'!H112&lt;$B113, 'Test Sample Data'!H112&gt;0),'Test Sample Data'!H112,$B113),""))</f>
        <v/>
      </c>
      <c r="W113" s="29" t="str">
        <f>IF('Test Sample Data'!I112="","",IF(SUM('Test Sample Data'!I$2:I$97)&gt;10,IF(AND(ISNUMBER('Test Sample Data'!I112),'Test Sample Data'!I112&lt;$B113, 'Test Sample Data'!I112&gt;0),'Test Sample Data'!I112,$B113),""))</f>
        <v/>
      </c>
      <c r="X113" s="29" t="str">
        <f>IF('Test Sample Data'!J112="","",IF(SUM('Test Sample Data'!J$2:J$97)&gt;10,IF(AND(ISNUMBER('Test Sample Data'!J112),'Test Sample Data'!J112&lt;$B113, 'Test Sample Data'!J112&gt;0),'Test Sample Data'!J112,$B113),""))</f>
        <v/>
      </c>
      <c r="Y113" s="29" t="str">
        <f>IF('Test Sample Data'!K112="","",IF(SUM('Test Sample Data'!K$2:K$97)&gt;10,IF(AND(ISNUMBER('Test Sample Data'!K112),'Test Sample Data'!K112&lt;$B113, 'Test Sample Data'!K112&gt;0),'Test Sample Data'!K112,$B113),""))</f>
        <v/>
      </c>
      <c r="Z113" s="29" t="str">
        <f>IF('Test Sample Data'!L112="","",IF(SUM('Test Sample Data'!L$2:L$97)&gt;10,IF(AND(ISNUMBER('Test Sample Data'!L112),'Test Sample Data'!L112&lt;$B113, 'Test Sample Data'!L112&gt;0),'Test Sample Data'!L112,$B113),""))</f>
        <v/>
      </c>
      <c r="AA113" s="29" t="str">
        <f>IF('Test Sample Data'!M112="","",IF(SUM('Test Sample Data'!M$2:M$97)&gt;10,IF(AND(ISNUMBER('Test Sample Data'!M112),'Test Sample Data'!M112&lt;$B113, 'Test Sample Data'!M112&gt;0),'Test Sample Data'!M112,$B113),""))</f>
        <v/>
      </c>
      <c r="AB113" s="29" t="str">
        <f>IF('Test Sample Data'!N112="","",IF(SUM('Test Sample Data'!N$2:N$97)&gt;10,IF(AND(ISNUMBER('Test Sample Data'!N112),'Test Sample Data'!N112&lt;$B113, 'Test Sample Data'!N112&gt;0),'Test Sample Data'!N112,$B113),""))</f>
        <v/>
      </c>
      <c r="AC113" s="29" t="str">
        <f>IF('Test Sample Data'!O112="","",IF(SUM('Test Sample Data'!O$2:O$97)&gt;10,IF(AND(ISNUMBER('Test Sample Data'!O112),'Test Sample Data'!O112&lt;$B113, 'Test Sample Data'!O112&gt;0),'Test Sample Data'!O112,$B113),""))</f>
        <v/>
      </c>
      <c r="AE113" s="4" t="s">
        <v>4806</v>
      </c>
      <c r="AF113" s="4">
        <f t="shared" si="67"/>
        <v>9</v>
      </c>
      <c r="AG113" s="4">
        <f t="shared" si="68"/>
        <v>9</v>
      </c>
      <c r="AH113" s="4" t="str">
        <f t="shared" si="69"/>
        <v/>
      </c>
      <c r="AI113" s="4" t="str">
        <f t="shared" si="70"/>
        <v/>
      </c>
      <c r="AJ113" s="4" t="str">
        <f t="shared" si="71"/>
        <v/>
      </c>
      <c r="AK113" s="4" t="str">
        <f t="shared" si="72"/>
        <v/>
      </c>
      <c r="AL113" s="4" t="str">
        <f t="shared" si="73"/>
        <v/>
      </c>
      <c r="AM113" s="4" t="str">
        <f t="shared" si="74"/>
        <v/>
      </c>
      <c r="AN113" s="4" t="str">
        <f t="shared" si="75"/>
        <v/>
      </c>
      <c r="AO113" s="4" t="str">
        <f t="shared" si="76"/>
        <v/>
      </c>
      <c r="AP113" s="4" t="str">
        <f t="shared" si="77"/>
        <v/>
      </c>
      <c r="AQ113" s="4" t="str">
        <f t="shared" si="78"/>
        <v/>
      </c>
      <c r="AR113" s="4">
        <f t="shared" si="79"/>
        <v>0</v>
      </c>
      <c r="AS113" s="4">
        <f t="shared" si="182"/>
        <v>9</v>
      </c>
      <c r="AU113" s="4" t="s">
        <v>4806</v>
      </c>
      <c r="AV113" s="4">
        <f t="shared" si="81"/>
        <v>7.4400000000000013</v>
      </c>
      <c r="AW113" s="4">
        <f t="shared" si="82"/>
        <v>3</v>
      </c>
      <c r="AX113" s="4" t="str">
        <f t="shared" si="83"/>
        <v/>
      </c>
      <c r="AY113" s="4" t="str">
        <f t="shared" si="84"/>
        <v/>
      </c>
      <c r="AZ113" s="4" t="str">
        <f t="shared" si="85"/>
        <v/>
      </c>
      <c r="BA113" s="4" t="str">
        <f t="shared" si="86"/>
        <v/>
      </c>
      <c r="BB113" s="4" t="str">
        <f t="shared" si="87"/>
        <v/>
      </c>
      <c r="BC113" s="4" t="str">
        <f t="shared" si="88"/>
        <v/>
      </c>
      <c r="BD113" s="4" t="str">
        <f t="shared" si="89"/>
        <v/>
      </c>
      <c r="BE113" s="4" t="str">
        <f t="shared" si="90"/>
        <v/>
      </c>
      <c r="BF113" s="4" t="str">
        <f t="shared" si="91"/>
        <v/>
      </c>
      <c r="BG113" s="4" t="str">
        <f t="shared" si="92"/>
        <v/>
      </c>
      <c r="BI113" s="4" t="s">
        <v>4806</v>
      </c>
      <c r="BJ113" s="4">
        <f t="shared" si="169"/>
        <v>7.4400000000000013</v>
      </c>
      <c r="BK113" s="4" t="str">
        <f t="shared" si="170"/>
        <v/>
      </c>
      <c r="BL113" s="4" t="str">
        <f t="shared" si="171"/>
        <v/>
      </c>
      <c r="BM113" s="4" t="str">
        <f t="shared" si="172"/>
        <v/>
      </c>
      <c r="BN113" s="4" t="str">
        <f t="shared" si="173"/>
        <v/>
      </c>
      <c r="BO113" s="4" t="str">
        <f t="shared" si="174"/>
        <v/>
      </c>
      <c r="BP113" s="4" t="str">
        <f t="shared" si="175"/>
        <v/>
      </c>
      <c r="BQ113" s="4" t="str">
        <f t="shared" si="176"/>
        <v/>
      </c>
      <c r="BR113" s="4" t="str">
        <f t="shared" si="177"/>
        <v/>
      </c>
      <c r="BS113" s="4" t="str">
        <f t="shared" si="178"/>
        <v/>
      </c>
      <c r="BT113" s="4" t="str">
        <f t="shared" si="179"/>
        <v/>
      </c>
      <c r="BU113" s="4" t="str">
        <f t="shared" si="180"/>
        <v/>
      </c>
      <c r="BV113" s="4">
        <f t="shared" si="105"/>
        <v>0</v>
      </c>
      <c r="BW113" s="4">
        <f t="shared" si="181"/>
        <v>7.44</v>
      </c>
      <c r="BY113" s="4" t="s">
        <v>4806</v>
      </c>
      <c r="BZ113" s="4">
        <f t="shared" si="145"/>
        <v>8.8817841970012523E-16</v>
      </c>
      <c r="CA113" s="4">
        <f t="shared" si="146"/>
        <v>-4.4400000000000004</v>
      </c>
      <c r="CB113" s="4" t="str">
        <f t="shared" si="147"/>
        <v/>
      </c>
      <c r="CC113" s="4" t="str">
        <f t="shared" si="148"/>
        <v/>
      </c>
      <c r="CD113" s="4" t="str">
        <f t="shared" si="149"/>
        <v/>
      </c>
      <c r="CE113" s="4" t="str">
        <f t="shared" si="150"/>
        <v/>
      </c>
      <c r="CF113" s="4" t="str">
        <f t="shared" si="151"/>
        <v/>
      </c>
      <c r="CG113" s="4" t="str">
        <f t="shared" si="152"/>
        <v/>
      </c>
      <c r="CH113" s="4" t="str">
        <f t="shared" si="153"/>
        <v/>
      </c>
      <c r="CI113" s="4" t="str">
        <f t="shared" si="154"/>
        <v/>
      </c>
      <c r="CJ113" s="4" t="str">
        <f t="shared" si="155"/>
        <v/>
      </c>
      <c r="CK113" s="4" t="str">
        <f t="shared" si="156"/>
        <v/>
      </c>
      <c r="CM113" s="4" t="s">
        <v>4806</v>
      </c>
      <c r="CN113" s="4" t="str">
        <f>IF(ISNUMBER(BZ113), IF($BV113&gt;VLOOKUP('Gene Table'!$G$2,'Array Content'!$A$2:$B$3,2,FALSE),IF(BZ113&lt;-$BV113,"mutant","WT"),IF(BZ113&lt;-VLOOKUP('Gene Table'!$G$2,'Array Content'!$A$2:$B$3,2,FALSE),"Mutant","WT")),"")</f>
        <v>WT</v>
      </c>
      <c r="CO113" s="4" t="str">
        <f>IF(ISNUMBER(CA113), IF($BV113&gt;VLOOKUP('Gene Table'!$G$2,'Array Content'!$A$2:$B$3,2,FALSE),IF(CA113&lt;-$BV113,"mutant","WT"),IF(CA113&lt;-VLOOKUP('Gene Table'!$G$2,'Array Content'!$A$2:$B$3,2,FALSE),"Mutant","WT")),"")</f>
        <v>Mutant</v>
      </c>
      <c r="CP113" s="4" t="str">
        <f>IF(ISNUMBER(CB113), IF($BV113&gt;VLOOKUP('Gene Table'!$G$2,'Array Content'!$A$2:$B$3,2,FALSE),IF(CB113&lt;-$BV113,"mutant","WT"),IF(CB113&lt;-VLOOKUP('Gene Table'!$G$2,'Array Content'!$A$2:$B$3,2,FALSE),"Mutant","WT")),"")</f>
        <v/>
      </c>
      <c r="CQ113" s="4" t="str">
        <f>IF(ISNUMBER(CC113), IF($BV113&gt;VLOOKUP('Gene Table'!$G$2,'Array Content'!$A$2:$B$3,2,FALSE),IF(CC113&lt;-$BV113,"mutant","WT"),IF(CC113&lt;-VLOOKUP('Gene Table'!$G$2,'Array Content'!$A$2:$B$3,2,FALSE),"Mutant","WT")),"")</f>
        <v/>
      </c>
      <c r="CR113" s="4" t="str">
        <f>IF(ISNUMBER(CD113), IF($BV113&gt;VLOOKUP('Gene Table'!$G$2,'Array Content'!$A$2:$B$3,2,FALSE),IF(CD113&lt;-$BV113,"mutant","WT"),IF(CD113&lt;-VLOOKUP('Gene Table'!$G$2,'Array Content'!$A$2:$B$3,2,FALSE),"Mutant","WT")),"")</f>
        <v/>
      </c>
      <c r="CS113" s="4" t="str">
        <f>IF(ISNUMBER(CE113), IF($BV113&gt;VLOOKUP('Gene Table'!$G$2,'Array Content'!$A$2:$B$3,2,FALSE),IF(CE113&lt;-$BV113,"mutant","WT"),IF(CE113&lt;-VLOOKUP('Gene Table'!$G$2,'Array Content'!$A$2:$B$3,2,FALSE),"Mutant","WT")),"")</f>
        <v/>
      </c>
      <c r="CT113" s="4" t="str">
        <f>IF(ISNUMBER(CF113), IF($BV113&gt;VLOOKUP('Gene Table'!$G$2,'Array Content'!$A$2:$B$3,2,FALSE),IF(CF113&lt;-$BV113,"mutant","WT"),IF(CF113&lt;-VLOOKUP('Gene Table'!$G$2,'Array Content'!$A$2:$B$3,2,FALSE),"Mutant","WT")),"")</f>
        <v/>
      </c>
      <c r="CU113" s="4" t="str">
        <f>IF(ISNUMBER(CG113), IF($BV113&gt;VLOOKUP('Gene Table'!$G$2,'Array Content'!$A$2:$B$3,2,FALSE),IF(CG113&lt;-$BV113,"mutant","WT"),IF(CG113&lt;-VLOOKUP('Gene Table'!$G$2,'Array Content'!$A$2:$B$3,2,FALSE),"Mutant","WT")),"")</f>
        <v/>
      </c>
      <c r="CV113" s="4" t="str">
        <f>IF(ISNUMBER(CH113), IF($BV113&gt;VLOOKUP('Gene Table'!$G$2,'Array Content'!$A$2:$B$3,2,FALSE),IF(CH113&lt;-$BV113,"mutant","WT"),IF(CH113&lt;-VLOOKUP('Gene Table'!$G$2,'Array Content'!$A$2:$B$3,2,FALSE),"Mutant","WT")),"")</f>
        <v/>
      </c>
      <c r="CW113" s="4" t="str">
        <f>IF(ISNUMBER(CI113), IF($BV113&gt;VLOOKUP('Gene Table'!$G$2,'Array Content'!$A$2:$B$3,2,FALSE),IF(CI113&lt;-$BV113,"mutant","WT"),IF(CI113&lt;-VLOOKUP('Gene Table'!$G$2,'Array Content'!$A$2:$B$3,2,FALSE),"Mutant","WT")),"")</f>
        <v/>
      </c>
      <c r="CX113" s="4" t="str">
        <f>IF(ISNUMBER(CJ113), IF($BV113&gt;VLOOKUP('Gene Table'!$G$2,'Array Content'!$A$2:$B$3,2,FALSE),IF(CJ113&lt;-$BV113,"mutant","WT"),IF(CJ113&lt;-VLOOKUP('Gene Table'!$G$2,'Array Content'!$A$2:$B$3,2,FALSE),"Mutant","WT")),"")</f>
        <v/>
      </c>
      <c r="CY113" s="4" t="str">
        <f>IF(ISNUMBER(CK113), IF($BV113&gt;VLOOKUP('Gene Table'!$G$2,'Array Content'!$A$2:$B$3,2,FALSE),IF(CK113&lt;-$BV113,"mutant","WT"),IF(CK113&lt;-VLOOKUP('Gene Table'!$G$2,'Array Content'!$A$2:$B$3,2,FALSE),"Mutant","WT")),"")</f>
        <v/>
      </c>
      <c r="DA113" s="4" t="s">
        <v>4806</v>
      </c>
      <c r="DB113" s="4">
        <f t="shared" si="157"/>
        <v>-1.5599999999999987</v>
      </c>
      <c r="DC113" s="4">
        <f t="shared" si="158"/>
        <v>-6</v>
      </c>
      <c r="DD113" s="4" t="str">
        <f t="shared" si="159"/>
        <v/>
      </c>
      <c r="DE113" s="4" t="str">
        <f t="shared" si="160"/>
        <v/>
      </c>
      <c r="DF113" s="4" t="str">
        <f t="shared" si="161"/>
        <v/>
      </c>
      <c r="DG113" s="4" t="str">
        <f t="shared" si="162"/>
        <v/>
      </c>
      <c r="DH113" s="4" t="str">
        <f t="shared" si="163"/>
        <v/>
      </c>
      <c r="DI113" s="4" t="str">
        <f t="shared" si="164"/>
        <v/>
      </c>
      <c r="DJ113" s="4" t="str">
        <f t="shared" si="165"/>
        <v/>
      </c>
      <c r="DK113" s="4" t="str">
        <f t="shared" si="166"/>
        <v/>
      </c>
      <c r="DL113" s="4" t="str">
        <f t="shared" si="167"/>
        <v/>
      </c>
      <c r="DM113" s="4" t="str">
        <f t="shared" si="168"/>
        <v/>
      </c>
      <c r="DO113" s="4" t="s">
        <v>4806</v>
      </c>
      <c r="DP113" s="4" t="str">
        <f>IF(ISNUMBER(DB113), IF($AR113&gt;VLOOKUP('Gene Table'!$G$2,'Array Content'!$A$2:$B$3,2,FALSE),IF(DB113&lt;-$AR113,"mutant","WT"),IF(DB113&lt;-VLOOKUP('Gene Table'!$G$2,'Array Content'!$A$2:$B$3,2,FALSE),"Mutant","WT")),"")</f>
        <v>WT</v>
      </c>
      <c r="DQ113" s="4" t="str">
        <f>IF(ISNUMBER(DC113), IF($AR113&gt;VLOOKUP('Gene Table'!$G$2,'Array Content'!$A$2:$B$3,2,FALSE),IF(DC113&lt;-$AR113,"mutant","WT"),IF(DC113&lt;-VLOOKUP('Gene Table'!$G$2,'Array Content'!$A$2:$B$3,2,FALSE),"Mutant","WT")),"")</f>
        <v>Mutant</v>
      </c>
      <c r="DR113" s="4" t="str">
        <f>IF(ISNUMBER(DD113), IF($AR113&gt;VLOOKUP('Gene Table'!$G$2,'Array Content'!$A$2:$B$3,2,FALSE),IF(DD113&lt;-$AR113,"mutant","WT"),IF(DD113&lt;-VLOOKUP('Gene Table'!$G$2,'Array Content'!$A$2:$B$3,2,FALSE),"Mutant","WT")),"")</f>
        <v/>
      </c>
      <c r="DS113" s="4" t="str">
        <f>IF(ISNUMBER(DE113), IF($AR113&gt;VLOOKUP('Gene Table'!$G$2,'Array Content'!$A$2:$B$3,2,FALSE),IF(DE113&lt;-$AR113,"mutant","WT"),IF(DE113&lt;-VLOOKUP('Gene Table'!$G$2,'Array Content'!$A$2:$B$3,2,FALSE),"Mutant","WT")),"")</f>
        <v/>
      </c>
      <c r="DT113" s="4" t="str">
        <f>IF(ISNUMBER(DF113), IF($AR113&gt;VLOOKUP('Gene Table'!$G$2,'Array Content'!$A$2:$B$3,2,FALSE),IF(DF113&lt;-$AR113,"mutant","WT"),IF(DF113&lt;-VLOOKUP('Gene Table'!$G$2,'Array Content'!$A$2:$B$3,2,FALSE),"Mutant","WT")),"")</f>
        <v/>
      </c>
      <c r="DU113" s="4" t="str">
        <f>IF(ISNUMBER(DG113), IF($AR113&gt;VLOOKUP('Gene Table'!$G$2,'Array Content'!$A$2:$B$3,2,FALSE),IF(DG113&lt;-$AR113,"mutant","WT"),IF(DG113&lt;-VLOOKUP('Gene Table'!$G$2,'Array Content'!$A$2:$B$3,2,FALSE),"Mutant","WT")),"")</f>
        <v/>
      </c>
      <c r="DV113" s="4" t="str">
        <f>IF(ISNUMBER(DH113), IF($AR113&gt;VLOOKUP('Gene Table'!$G$2,'Array Content'!$A$2:$B$3,2,FALSE),IF(DH113&lt;-$AR113,"mutant","WT"),IF(DH113&lt;-VLOOKUP('Gene Table'!$G$2,'Array Content'!$A$2:$B$3,2,FALSE),"Mutant","WT")),"")</f>
        <v/>
      </c>
      <c r="DW113" s="4" t="str">
        <f>IF(ISNUMBER(DI113), IF($AR113&gt;VLOOKUP('Gene Table'!$G$2,'Array Content'!$A$2:$B$3,2,FALSE),IF(DI113&lt;-$AR113,"mutant","WT"),IF(DI113&lt;-VLOOKUP('Gene Table'!$G$2,'Array Content'!$A$2:$B$3,2,FALSE),"Mutant","WT")),"")</f>
        <v/>
      </c>
      <c r="DX113" s="4" t="str">
        <f>IF(ISNUMBER(DJ113), IF($AR113&gt;VLOOKUP('Gene Table'!$G$2,'Array Content'!$A$2:$B$3,2,FALSE),IF(DJ113&lt;-$AR113,"mutant","WT"),IF(DJ113&lt;-VLOOKUP('Gene Table'!$G$2,'Array Content'!$A$2:$B$3,2,FALSE),"Mutant","WT")),"")</f>
        <v/>
      </c>
      <c r="DY113" s="4" t="str">
        <f>IF(ISNUMBER(DK113), IF($AR113&gt;VLOOKUP('Gene Table'!$G$2,'Array Content'!$A$2:$B$3,2,FALSE),IF(DK113&lt;-$AR113,"mutant","WT"),IF(DK113&lt;-VLOOKUP('Gene Table'!$G$2,'Array Content'!$A$2:$B$3,2,FALSE),"Mutant","WT")),"")</f>
        <v/>
      </c>
      <c r="DZ113" s="4" t="str">
        <f>IF(ISNUMBER(DL113), IF($AR113&gt;VLOOKUP('Gene Table'!$G$2,'Array Content'!$A$2:$B$3,2,FALSE),IF(DL113&lt;-$AR113,"mutant","WT"),IF(DL113&lt;-VLOOKUP('Gene Table'!$G$2,'Array Content'!$A$2:$B$3,2,FALSE),"Mutant","WT")),"")</f>
        <v/>
      </c>
      <c r="EA113" s="4" t="str">
        <f>IF(ISNUMBER(DM113), IF($AR113&gt;VLOOKUP('Gene Table'!$G$2,'Array Content'!$A$2:$B$3,2,FALSE),IF(DM113&lt;-$AR113,"mutant","WT"),IF(DM113&lt;-VLOOKUP('Gene Table'!$G$2,'Array Content'!$A$2:$B$3,2,FALSE),"Mutant","WT")),"")</f>
        <v/>
      </c>
      <c r="EC113" s="4" t="s">
        <v>4806</v>
      </c>
      <c r="ED113" s="4" t="str">
        <f>IF('Gene Table'!$D113="copy number",D113,"")</f>
        <v/>
      </c>
      <c r="EE113" s="4" t="str">
        <f>IF('Gene Table'!$D113="copy number",E113,"")</f>
        <v/>
      </c>
      <c r="EF113" s="4" t="str">
        <f>IF('Gene Table'!$D113="copy number",F113,"")</f>
        <v/>
      </c>
      <c r="EG113" s="4" t="str">
        <f>IF('Gene Table'!$D113="copy number",G113,"")</f>
        <v/>
      </c>
      <c r="EH113" s="4" t="str">
        <f>IF('Gene Table'!$D113="copy number",H113,"")</f>
        <v/>
      </c>
      <c r="EI113" s="4" t="str">
        <f>IF('Gene Table'!$D113="copy number",I113,"")</f>
        <v/>
      </c>
      <c r="EJ113" s="4" t="str">
        <f>IF('Gene Table'!$D113="copy number",J113,"")</f>
        <v/>
      </c>
      <c r="EK113" s="4" t="str">
        <f>IF('Gene Table'!$D113="copy number",K113,"")</f>
        <v/>
      </c>
      <c r="EL113" s="4" t="str">
        <f>IF('Gene Table'!$D113="copy number",L113,"")</f>
        <v/>
      </c>
      <c r="EM113" s="4" t="str">
        <f>IF('Gene Table'!$D113="copy number",M113,"")</f>
        <v/>
      </c>
      <c r="EN113" s="4" t="str">
        <f>IF('Gene Table'!$D113="copy number",N113,"")</f>
        <v/>
      </c>
      <c r="EO113" s="4" t="str">
        <f>IF('Gene Table'!$D113="copy number",O113,"")</f>
        <v/>
      </c>
      <c r="EQ113" s="4" t="s">
        <v>4806</v>
      </c>
      <c r="ER113" s="4" t="str">
        <f>IF('Gene Table'!$D113="copy number",R113,"")</f>
        <v/>
      </c>
      <c r="ES113" s="4" t="str">
        <f>IF('Gene Table'!$D113="copy number",S113,"")</f>
        <v/>
      </c>
      <c r="ET113" s="4" t="str">
        <f>IF('Gene Table'!$D113="copy number",T113,"")</f>
        <v/>
      </c>
      <c r="EU113" s="4" t="str">
        <f>IF('Gene Table'!$D113="copy number",U113,"")</f>
        <v/>
      </c>
      <c r="EV113" s="4" t="str">
        <f>IF('Gene Table'!$D113="copy number",V113,"")</f>
        <v/>
      </c>
      <c r="EW113" s="4" t="str">
        <f>IF('Gene Table'!$D113="copy number",W113,"")</f>
        <v/>
      </c>
      <c r="EX113" s="4" t="str">
        <f>IF('Gene Table'!$D113="copy number",X113,"")</f>
        <v/>
      </c>
      <c r="EY113" s="4" t="str">
        <f>IF('Gene Table'!$D113="copy number",Y113,"")</f>
        <v/>
      </c>
      <c r="EZ113" s="4" t="str">
        <f>IF('Gene Table'!$D113="copy number",Z113,"")</f>
        <v/>
      </c>
      <c r="FA113" s="4" t="str">
        <f>IF('Gene Table'!$D113="copy number",AA113,"")</f>
        <v/>
      </c>
      <c r="FB113" s="4" t="str">
        <f>IF('Gene Table'!$D113="copy number",AB113,"")</f>
        <v/>
      </c>
      <c r="FC113" s="4" t="str">
        <f>IF('Gene Table'!$D113="copy number",AC113,"")</f>
        <v/>
      </c>
      <c r="FE113" s="4" t="s">
        <v>4806</v>
      </c>
      <c r="FF113" s="4" t="str">
        <f>IF('Gene Table'!$C113="SMPC",D113,"")</f>
        <v/>
      </c>
      <c r="FG113" s="4" t="str">
        <f>IF('Gene Table'!$C113="SMPC",E113,"")</f>
        <v/>
      </c>
      <c r="FH113" s="4" t="str">
        <f>IF('Gene Table'!$C113="SMPC",F113,"")</f>
        <v/>
      </c>
      <c r="FI113" s="4" t="str">
        <f>IF('Gene Table'!$C113="SMPC",G113,"")</f>
        <v/>
      </c>
      <c r="FJ113" s="4" t="str">
        <f>IF('Gene Table'!$C113="SMPC",H113,"")</f>
        <v/>
      </c>
      <c r="FK113" s="4" t="str">
        <f>IF('Gene Table'!$C113="SMPC",I113,"")</f>
        <v/>
      </c>
      <c r="FL113" s="4" t="str">
        <f>IF('Gene Table'!$C113="SMPC",J113,"")</f>
        <v/>
      </c>
      <c r="FM113" s="4" t="str">
        <f>IF('Gene Table'!$C113="SMPC",K113,"")</f>
        <v/>
      </c>
      <c r="FN113" s="4" t="str">
        <f>IF('Gene Table'!$C113="SMPC",L113,"")</f>
        <v/>
      </c>
      <c r="FO113" s="4" t="str">
        <f>IF('Gene Table'!$C113="SMPC",M113,"")</f>
        <v/>
      </c>
      <c r="FP113" s="4" t="str">
        <f>IF('Gene Table'!$C113="SMPC",N113,"")</f>
        <v/>
      </c>
      <c r="FQ113" s="4" t="str">
        <f>IF('Gene Table'!$C113="SMPC",O113,"")</f>
        <v/>
      </c>
      <c r="FS113" s="4" t="s">
        <v>4806</v>
      </c>
      <c r="FT113" s="4" t="str">
        <f>IF('Gene Table'!$C113="SMPC",R113,"")</f>
        <v/>
      </c>
      <c r="FU113" s="4" t="str">
        <f>IF('Gene Table'!$C113="SMPC",S113,"")</f>
        <v/>
      </c>
      <c r="FV113" s="4" t="str">
        <f>IF('Gene Table'!$C113="SMPC",T113,"")</f>
        <v/>
      </c>
      <c r="FW113" s="4" t="str">
        <f>IF('Gene Table'!$C113="SMPC",U113,"")</f>
        <v/>
      </c>
      <c r="FX113" s="4" t="str">
        <f>IF('Gene Table'!$C113="SMPC",V113,"")</f>
        <v/>
      </c>
      <c r="FY113" s="4" t="str">
        <f>IF('Gene Table'!$C113="SMPC",W113,"")</f>
        <v/>
      </c>
      <c r="FZ113" s="4" t="str">
        <f>IF('Gene Table'!$C113="SMPC",X113,"")</f>
        <v/>
      </c>
      <c r="GA113" s="4" t="str">
        <f>IF('Gene Table'!$C113="SMPC",Y113,"")</f>
        <v/>
      </c>
      <c r="GB113" s="4" t="str">
        <f>IF('Gene Table'!$C113="SMPC",Z113,"")</f>
        <v/>
      </c>
      <c r="GC113" s="4" t="str">
        <f>IF('Gene Table'!$C113="SMPC",AA113,"")</f>
        <v/>
      </c>
      <c r="GD113" s="4" t="str">
        <f>IF('Gene Table'!$C113="SMPC",AB113,"")</f>
        <v/>
      </c>
      <c r="GE113" s="4" t="str">
        <f>IF('Gene Table'!$C113="SMPC",AC113,"")</f>
        <v/>
      </c>
    </row>
    <row r="114" spans="1:187" ht="15" customHeight="1" x14ac:dyDescent="0.25">
      <c r="A114" s="4" t="str">
        <f>'Gene Table'!C114&amp;":"&amp;'Gene Table'!D114</f>
        <v>FBXW7:c.1745C&gt;T</v>
      </c>
      <c r="B114" s="4">
        <f>IF('Gene Table'!$G$5="NO",IF(ISNUMBER(MATCH('Gene Table'!E114,'Array Content'!$M$2:$M$941,0)),VLOOKUP('Gene Table'!E114,'Array Content'!$M$2:$O$941,2,FALSE),35),IF('Gene Table'!$G$5="YES",IF(ISNUMBER(MATCH('Gene Table'!E114,'Array Content'!$M$2:$M$941,0)),VLOOKUP('Gene Table'!E114,'Array Content'!$M$2:$O$941,3,FALSE),35),"OOPS"))</f>
        <v>37</v>
      </c>
      <c r="C114" s="4" t="s">
        <v>4807</v>
      </c>
      <c r="D114" s="29">
        <f>IF('Control Sample Data'!D113="","",IF(SUM('Control Sample Data'!D$2:D$97)&gt;10,IF(AND(ISNUMBER('Control Sample Data'!D113),'Control Sample Data'!D113&lt;$B114, 'Control Sample Data'!D113&gt;0),'Control Sample Data'!D113,$B114),""))</f>
        <v>35</v>
      </c>
      <c r="E114" s="29">
        <f>IF('Control Sample Data'!E113="","",IF(SUM('Control Sample Data'!E$2:E$97)&gt;10,IF(AND(ISNUMBER('Control Sample Data'!E113),'Control Sample Data'!E113&lt;$B114, 'Control Sample Data'!E113&gt;0),'Control Sample Data'!E113,$B114),""))</f>
        <v>35</v>
      </c>
      <c r="F114" s="29" t="str">
        <f>IF('Control Sample Data'!F113="","",IF(SUM('Control Sample Data'!F$2:F$97)&gt;10,IF(AND(ISNUMBER('Control Sample Data'!F113),'Control Sample Data'!F113&lt;$B114, 'Control Sample Data'!F113&gt;0),'Control Sample Data'!F113,$B114),""))</f>
        <v/>
      </c>
      <c r="G114" s="29" t="str">
        <f>IF('Control Sample Data'!G113="","",IF(SUM('Control Sample Data'!G$2:G$97)&gt;10,IF(AND(ISNUMBER('Control Sample Data'!G113),'Control Sample Data'!G113&lt;$B114, 'Control Sample Data'!G113&gt;0),'Control Sample Data'!G113,$B114),""))</f>
        <v/>
      </c>
      <c r="H114" s="29" t="str">
        <f>IF('Control Sample Data'!H113="","",IF(SUM('Control Sample Data'!H$2:H$97)&gt;10,IF(AND(ISNUMBER('Control Sample Data'!H113),'Control Sample Data'!H113&lt;$B114, 'Control Sample Data'!H113&gt;0),'Control Sample Data'!H113,$B114),""))</f>
        <v/>
      </c>
      <c r="I114" s="29" t="str">
        <f>IF('Control Sample Data'!I113="","",IF(SUM('Control Sample Data'!I$2:I$97)&gt;10,IF(AND(ISNUMBER('Control Sample Data'!I113),'Control Sample Data'!I113&lt;$B114, 'Control Sample Data'!I113&gt;0),'Control Sample Data'!I113,$B114),""))</f>
        <v/>
      </c>
      <c r="J114" s="29" t="str">
        <f>IF('Control Sample Data'!J113="","",IF(SUM('Control Sample Data'!J$2:J$97)&gt;10,IF(AND(ISNUMBER('Control Sample Data'!J113),'Control Sample Data'!J113&lt;$B114, 'Control Sample Data'!J113&gt;0),'Control Sample Data'!J113,$B114),""))</f>
        <v/>
      </c>
      <c r="K114" s="29" t="str">
        <f>IF('Control Sample Data'!K113="","",IF(SUM('Control Sample Data'!K$2:K$97)&gt;10,IF(AND(ISNUMBER('Control Sample Data'!K113),'Control Sample Data'!K113&lt;$B114, 'Control Sample Data'!K113&gt;0),'Control Sample Data'!K113,$B114),""))</f>
        <v/>
      </c>
      <c r="L114" s="29" t="str">
        <f>IF('Control Sample Data'!L113="","",IF(SUM('Control Sample Data'!L$2:L$97)&gt;10,IF(AND(ISNUMBER('Control Sample Data'!L113),'Control Sample Data'!L113&lt;$B114, 'Control Sample Data'!L113&gt;0),'Control Sample Data'!L113,$B114),""))</f>
        <v/>
      </c>
      <c r="M114" s="29" t="str">
        <f>IF('Control Sample Data'!M113="","",IF(SUM('Control Sample Data'!M$2:M$97)&gt;10,IF(AND(ISNUMBER('Control Sample Data'!M113),'Control Sample Data'!M113&lt;$B114, 'Control Sample Data'!M113&gt;0),'Control Sample Data'!M113,$B114),""))</f>
        <v/>
      </c>
      <c r="N114" s="29" t="str">
        <f>IF('Control Sample Data'!N113="","",IF(SUM('Control Sample Data'!N$2:N$97)&gt;10,IF(AND(ISNUMBER('Control Sample Data'!N113),'Control Sample Data'!N113&lt;$B114, 'Control Sample Data'!N113&gt;0),'Control Sample Data'!N113,$B114),""))</f>
        <v/>
      </c>
      <c r="O114" s="29" t="str">
        <f>IF('Control Sample Data'!O113="","",IF(SUM('Control Sample Data'!O$2:O$97)&gt;10,IF(AND(ISNUMBER('Control Sample Data'!O113),'Control Sample Data'!O113&lt;$B114, 'Control Sample Data'!O113&gt;0),'Control Sample Data'!O113,$B114),""))</f>
        <v/>
      </c>
      <c r="Q114" s="4" t="s">
        <v>4807</v>
      </c>
      <c r="R114" s="29">
        <f>IF('Test Sample Data'!D113="","",IF(SUM('Test Sample Data'!D$2:D$97)&gt;10,IF(AND(ISNUMBER('Test Sample Data'!D113),'Test Sample Data'!D113&lt;$B114, 'Test Sample Data'!D113&gt;0),'Test Sample Data'!D113,$B114),""))</f>
        <v>35</v>
      </c>
      <c r="S114" s="29">
        <f>IF('Test Sample Data'!E113="","",IF(SUM('Test Sample Data'!E$2:E$97)&gt;10,IF(AND(ISNUMBER('Test Sample Data'!E113),'Test Sample Data'!E113&lt;$B114, 'Test Sample Data'!E113&gt;0),'Test Sample Data'!E113,$B114),""))</f>
        <v>35</v>
      </c>
      <c r="T114" s="29" t="str">
        <f>IF('Test Sample Data'!F113="","",IF(SUM('Test Sample Data'!F$2:F$97)&gt;10,IF(AND(ISNUMBER('Test Sample Data'!F113),'Test Sample Data'!F113&lt;$B114, 'Test Sample Data'!F113&gt;0),'Test Sample Data'!F113,$B114),""))</f>
        <v/>
      </c>
      <c r="U114" s="29" t="str">
        <f>IF('Test Sample Data'!G113="","",IF(SUM('Test Sample Data'!G$2:G$97)&gt;10,IF(AND(ISNUMBER('Test Sample Data'!G113),'Test Sample Data'!G113&lt;$B114, 'Test Sample Data'!G113&gt;0),'Test Sample Data'!G113,$B114),""))</f>
        <v/>
      </c>
      <c r="V114" s="29" t="str">
        <f>IF('Test Sample Data'!H113="","",IF(SUM('Test Sample Data'!H$2:H$97)&gt;10,IF(AND(ISNUMBER('Test Sample Data'!H113),'Test Sample Data'!H113&lt;$B114, 'Test Sample Data'!H113&gt;0),'Test Sample Data'!H113,$B114),""))</f>
        <v/>
      </c>
      <c r="W114" s="29" t="str">
        <f>IF('Test Sample Data'!I113="","",IF(SUM('Test Sample Data'!I$2:I$97)&gt;10,IF(AND(ISNUMBER('Test Sample Data'!I113),'Test Sample Data'!I113&lt;$B114, 'Test Sample Data'!I113&gt;0),'Test Sample Data'!I113,$B114),""))</f>
        <v/>
      </c>
      <c r="X114" s="29" t="str">
        <f>IF('Test Sample Data'!J113="","",IF(SUM('Test Sample Data'!J$2:J$97)&gt;10,IF(AND(ISNUMBER('Test Sample Data'!J113),'Test Sample Data'!J113&lt;$B114, 'Test Sample Data'!J113&gt;0),'Test Sample Data'!J113,$B114),""))</f>
        <v/>
      </c>
      <c r="Y114" s="29" t="str">
        <f>IF('Test Sample Data'!K113="","",IF(SUM('Test Sample Data'!K$2:K$97)&gt;10,IF(AND(ISNUMBER('Test Sample Data'!K113),'Test Sample Data'!K113&lt;$B114, 'Test Sample Data'!K113&gt;0),'Test Sample Data'!K113,$B114),""))</f>
        <v/>
      </c>
      <c r="Z114" s="29" t="str">
        <f>IF('Test Sample Data'!L113="","",IF(SUM('Test Sample Data'!L$2:L$97)&gt;10,IF(AND(ISNUMBER('Test Sample Data'!L113),'Test Sample Data'!L113&lt;$B114, 'Test Sample Data'!L113&gt;0),'Test Sample Data'!L113,$B114),""))</f>
        <v/>
      </c>
      <c r="AA114" s="29" t="str">
        <f>IF('Test Sample Data'!M113="","",IF(SUM('Test Sample Data'!M$2:M$97)&gt;10,IF(AND(ISNUMBER('Test Sample Data'!M113),'Test Sample Data'!M113&lt;$B114, 'Test Sample Data'!M113&gt;0),'Test Sample Data'!M113,$B114),""))</f>
        <v/>
      </c>
      <c r="AB114" s="29" t="str">
        <f>IF('Test Sample Data'!N113="","",IF(SUM('Test Sample Data'!N$2:N$97)&gt;10,IF(AND(ISNUMBER('Test Sample Data'!N113),'Test Sample Data'!N113&lt;$B114, 'Test Sample Data'!N113&gt;0),'Test Sample Data'!N113,$B114),""))</f>
        <v/>
      </c>
      <c r="AC114" s="29" t="str">
        <f>IF('Test Sample Data'!O113="","",IF(SUM('Test Sample Data'!O$2:O$97)&gt;10,IF(AND(ISNUMBER('Test Sample Data'!O113),'Test Sample Data'!O113&lt;$B114, 'Test Sample Data'!O113&gt;0),'Test Sample Data'!O113,$B114),""))</f>
        <v/>
      </c>
      <c r="AE114" s="4" t="s">
        <v>4807</v>
      </c>
      <c r="AF114" s="4">
        <f t="shared" si="67"/>
        <v>9</v>
      </c>
      <c r="AG114" s="4">
        <f t="shared" si="68"/>
        <v>9</v>
      </c>
      <c r="AH114" s="4" t="str">
        <f t="shared" si="69"/>
        <v/>
      </c>
      <c r="AI114" s="4" t="str">
        <f t="shared" si="70"/>
        <v/>
      </c>
      <c r="AJ114" s="4" t="str">
        <f t="shared" si="71"/>
        <v/>
      </c>
      <c r="AK114" s="4" t="str">
        <f t="shared" si="72"/>
        <v/>
      </c>
      <c r="AL114" s="4" t="str">
        <f t="shared" si="73"/>
        <v/>
      </c>
      <c r="AM114" s="4" t="str">
        <f t="shared" si="74"/>
        <v/>
      </c>
      <c r="AN114" s="4" t="str">
        <f t="shared" si="75"/>
        <v/>
      </c>
      <c r="AO114" s="4" t="str">
        <f t="shared" si="76"/>
        <v/>
      </c>
      <c r="AP114" s="4" t="str">
        <f t="shared" si="77"/>
        <v/>
      </c>
      <c r="AQ114" s="4" t="str">
        <f t="shared" si="78"/>
        <v/>
      </c>
      <c r="AR114" s="4">
        <f t="shared" si="79"/>
        <v>0</v>
      </c>
      <c r="AS114" s="4">
        <f t="shared" si="182"/>
        <v>9</v>
      </c>
      <c r="AU114" s="4" t="s">
        <v>4807</v>
      </c>
      <c r="AV114" s="4">
        <f t="shared" si="81"/>
        <v>7.4400000000000013</v>
      </c>
      <c r="AW114" s="4">
        <f t="shared" si="82"/>
        <v>9</v>
      </c>
      <c r="AX114" s="4" t="str">
        <f t="shared" si="83"/>
        <v/>
      </c>
      <c r="AY114" s="4" t="str">
        <f t="shared" si="84"/>
        <v/>
      </c>
      <c r="AZ114" s="4" t="str">
        <f t="shared" si="85"/>
        <v/>
      </c>
      <c r="BA114" s="4" t="str">
        <f t="shared" si="86"/>
        <v/>
      </c>
      <c r="BB114" s="4" t="str">
        <f t="shared" si="87"/>
        <v/>
      </c>
      <c r="BC114" s="4" t="str">
        <f t="shared" si="88"/>
        <v/>
      </c>
      <c r="BD114" s="4" t="str">
        <f t="shared" si="89"/>
        <v/>
      </c>
      <c r="BE114" s="4" t="str">
        <f t="shared" si="90"/>
        <v/>
      </c>
      <c r="BF114" s="4" t="str">
        <f t="shared" si="91"/>
        <v/>
      </c>
      <c r="BG114" s="4" t="str">
        <f t="shared" si="92"/>
        <v/>
      </c>
      <c r="BI114" s="4" t="s">
        <v>4807</v>
      </c>
      <c r="BJ114" s="4">
        <f t="shared" si="169"/>
        <v>7.4400000000000013</v>
      </c>
      <c r="BK114" s="4">
        <f t="shared" si="170"/>
        <v>9</v>
      </c>
      <c r="BL114" s="4" t="str">
        <f t="shared" si="171"/>
        <v/>
      </c>
      <c r="BM114" s="4" t="str">
        <f t="shared" si="172"/>
        <v/>
      </c>
      <c r="BN114" s="4" t="str">
        <f t="shared" si="173"/>
        <v/>
      </c>
      <c r="BO114" s="4" t="str">
        <f t="shared" si="174"/>
        <v/>
      </c>
      <c r="BP114" s="4" t="str">
        <f t="shared" si="175"/>
        <v/>
      </c>
      <c r="BQ114" s="4" t="str">
        <f t="shared" si="176"/>
        <v/>
      </c>
      <c r="BR114" s="4" t="str">
        <f t="shared" si="177"/>
        <v/>
      </c>
      <c r="BS114" s="4" t="str">
        <f t="shared" si="178"/>
        <v/>
      </c>
      <c r="BT114" s="4" t="str">
        <f t="shared" si="179"/>
        <v/>
      </c>
      <c r="BU114" s="4" t="str">
        <f t="shared" si="180"/>
        <v/>
      </c>
      <c r="BV114" s="4">
        <f t="shared" si="105"/>
        <v>3.31</v>
      </c>
      <c r="BW114" s="4">
        <f t="shared" si="181"/>
        <v>8.2200000000000006</v>
      </c>
      <c r="BY114" s="4" t="s">
        <v>4807</v>
      </c>
      <c r="BZ114" s="4">
        <f t="shared" si="145"/>
        <v>-0.77999999999999936</v>
      </c>
      <c r="CA114" s="4">
        <f t="shared" si="146"/>
        <v>0.77999999999999936</v>
      </c>
      <c r="CB114" s="4" t="str">
        <f t="shared" si="147"/>
        <v/>
      </c>
      <c r="CC114" s="4" t="str">
        <f t="shared" si="148"/>
        <v/>
      </c>
      <c r="CD114" s="4" t="str">
        <f t="shared" si="149"/>
        <v/>
      </c>
      <c r="CE114" s="4" t="str">
        <f t="shared" si="150"/>
        <v/>
      </c>
      <c r="CF114" s="4" t="str">
        <f t="shared" si="151"/>
        <v/>
      </c>
      <c r="CG114" s="4" t="str">
        <f t="shared" si="152"/>
        <v/>
      </c>
      <c r="CH114" s="4" t="str">
        <f t="shared" si="153"/>
        <v/>
      </c>
      <c r="CI114" s="4" t="str">
        <f t="shared" si="154"/>
        <v/>
      </c>
      <c r="CJ114" s="4" t="str">
        <f t="shared" si="155"/>
        <v/>
      </c>
      <c r="CK114" s="4" t="str">
        <f t="shared" si="156"/>
        <v/>
      </c>
      <c r="CM114" s="4" t="s">
        <v>4807</v>
      </c>
      <c r="CN114" s="4" t="str">
        <f>IF(ISNUMBER(BZ114), IF($BV114&gt;VLOOKUP('Gene Table'!$G$2,'Array Content'!$A$2:$B$3,2,FALSE),IF(BZ114&lt;-$BV114,"mutant","WT"),IF(BZ114&lt;-VLOOKUP('Gene Table'!$G$2,'Array Content'!$A$2:$B$3,2,FALSE),"Mutant","WT")),"")</f>
        <v>WT</v>
      </c>
      <c r="CO114" s="4" t="str">
        <f>IF(ISNUMBER(CA114), IF($BV114&gt;VLOOKUP('Gene Table'!$G$2,'Array Content'!$A$2:$B$3,2,FALSE),IF(CA114&lt;-$BV114,"mutant","WT"),IF(CA114&lt;-VLOOKUP('Gene Table'!$G$2,'Array Content'!$A$2:$B$3,2,FALSE),"Mutant","WT")),"")</f>
        <v>WT</v>
      </c>
      <c r="CP114" s="4" t="str">
        <f>IF(ISNUMBER(CB114), IF($BV114&gt;VLOOKUP('Gene Table'!$G$2,'Array Content'!$A$2:$B$3,2,FALSE),IF(CB114&lt;-$BV114,"mutant","WT"),IF(CB114&lt;-VLOOKUP('Gene Table'!$G$2,'Array Content'!$A$2:$B$3,2,FALSE),"Mutant","WT")),"")</f>
        <v/>
      </c>
      <c r="CQ114" s="4" t="str">
        <f>IF(ISNUMBER(CC114), IF($BV114&gt;VLOOKUP('Gene Table'!$G$2,'Array Content'!$A$2:$B$3,2,FALSE),IF(CC114&lt;-$BV114,"mutant","WT"),IF(CC114&lt;-VLOOKUP('Gene Table'!$G$2,'Array Content'!$A$2:$B$3,2,FALSE),"Mutant","WT")),"")</f>
        <v/>
      </c>
      <c r="CR114" s="4" t="str">
        <f>IF(ISNUMBER(CD114), IF($BV114&gt;VLOOKUP('Gene Table'!$G$2,'Array Content'!$A$2:$B$3,2,FALSE),IF(CD114&lt;-$BV114,"mutant","WT"),IF(CD114&lt;-VLOOKUP('Gene Table'!$G$2,'Array Content'!$A$2:$B$3,2,FALSE),"Mutant","WT")),"")</f>
        <v/>
      </c>
      <c r="CS114" s="4" t="str">
        <f>IF(ISNUMBER(CE114), IF($BV114&gt;VLOOKUP('Gene Table'!$G$2,'Array Content'!$A$2:$B$3,2,FALSE),IF(CE114&lt;-$BV114,"mutant","WT"),IF(CE114&lt;-VLOOKUP('Gene Table'!$G$2,'Array Content'!$A$2:$B$3,2,FALSE),"Mutant","WT")),"")</f>
        <v/>
      </c>
      <c r="CT114" s="4" t="str">
        <f>IF(ISNUMBER(CF114), IF($BV114&gt;VLOOKUP('Gene Table'!$G$2,'Array Content'!$A$2:$B$3,2,FALSE),IF(CF114&lt;-$BV114,"mutant","WT"),IF(CF114&lt;-VLOOKUP('Gene Table'!$G$2,'Array Content'!$A$2:$B$3,2,FALSE),"Mutant","WT")),"")</f>
        <v/>
      </c>
      <c r="CU114" s="4" t="str">
        <f>IF(ISNUMBER(CG114), IF($BV114&gt;VLOOKUP('Gene Table'!$G$2,'Array Content'!$A$2:$B$3,2,FALSE),IF(CG114&lt;-$BV114,"mutant","WT"),IF(CG114&lt;-VLOOKUP('Gene Table'!$G$2,'Array Content'!$A$2:$B$3,2,FALSE),"Mutant","WT")),"")</f>
        <v/>
      </c>
      <c r="CV114" s="4" t="str">
        <f>IF(ISNUMBER(CH114), IF($BV114&gt;VLOOKUP('Gene Table'!$G$2,'Array Content'!$A$2:$B$3,2,FALSE),IF(CH114&lt;-$BV114,"mutant","WT"),IF(CH114&lt;-VLOOKUP('Gene Table'!$G$2,'Array Content'!$A$2:$B$3,2,FALSE),"Mutant","WT")),"")</f>
        <v/>
      </c>
      <c r="CW114" s="4" t="str">
        <f>IF(ISNUMBER(CI114), IF($BV114&gt;VLOOKUP('Gene Table'!$G$2,'Array Content'!$A$2:$B$3,2,FALSE),IF(CI114&lt;-$BV114,"mutant","WT"),IF(CI114&lt;-VLOOKUP('Gene Table'!$G$2,'Array Content'!$A$2:$B$3,2,FALSE),"Mutant","WT")),"")</f>
        <v/>
      </c>
      <c r="CX114" s="4" t="str">
        <f>IF(ISNUMBER(CJ114), IF($BV114&gt;VLOOKUP('Gene Table'!$G$2,'Array Content'!$A$2:$B$3,2,FALSE),IF(CJ114&lt;-$BV114,"mutant","WT"),IF(CJ114&lt;-VLOOKUP('Gene Table'!$G$2,'Array Content'!$A$2:$B$3,2,FALSE),"Mutant","WT")),"")</f>
        <v/>
      </c>
      <c r="CY114" s="4" t="str">
        <f>IF(ISNUMBER(CK114), IF($BV114&gt;VLOOKUP('Gene Table'!$G$2,'Array Content'!$A$2:$B$3,2,FALSE),IF(CK114&lt;-$BV114,"mutant","WT"),IF(CK114&lt;-VLOOKUP('Gene Table'!$G$2,'Array Content'!$A$2:$B$3,2,FALSE),"Mutant","WT")),"")</f>
        <v/>
      </c>
      <c r="DA114" s="4" t="s">
        <v>4807</v>
      </c>
      <c r="DB114" s="4">
        <f t="shared" si="157"/>
        <v>-1.5599999999999987</v>
      </c>
      <c r="DC114" s="4">
        <f t="shared" si="158"/>
        <v>0</v>
      </c>
      <c r="DD114" s="4" t="str">
        <f t="shared" si="159"/>
        <v/>
      </c>
      <c r="DE114" s="4" t="str">
        <f t="shared" si="160"/>
        <v/>
      </c>
      <c r="DF114" s="4" t="str">
        <f t="shared" si="161"/>
        <v/>
      </c>
      <c r="DG114" s="4" t="str">
        <f t="shared" si="162"/>
        <v/>
      </c>
      <c r="DH114" s="4" t="str">
        <f t="shared" si="163"/>
        <v/>
      </c>
      <c r="DI114" s="4" t="str">
        <f t="shared" si="164"/>
        <v/>
      </c>
      <c r="DJ114" s="4" t="str">
        <f t="shared" si="165"/>
        <v/>
      </c>
      <c r="DK114" s="4" t="str">
        <f t="shared" si="166"/>
        <v/>
      </c>
      <c r="DL114" s="4" t="str">
        <f t="shared" si="167"/>
        <v/>
      </c>
      <c r="DM114" s="4" t="str">
        <f t="shared" si="168"/>
        <v/>
      </c>
      <c r="DO114" s="4" t="s">
        <v>4807</v>
      </c>
      <c r="DP114" s="4" t="str">
        <f>IF(ISNUMBER(DB114), IF($AR114&gt;VLOOKUP('Gene Table'!$G$2,'Array Content'!$A$2:$B$3,2,FALSE),IF(DB114&lt;-$AR114,"mutant","WT"),IF(DB114&lt;-VLOOKUP('Gene Table'!$G$2,'Array Content'!$A$2:$B$3,2,FALSE),"Mutant","WT")),"")</f>
        <v>WT</v>
      </c>
      <c r="DQ114" s="4" t="str">
        <f>IF(ISNUMBER(DC114), IF($AR114&gt;VLOOKUP('Gene Table'!$G$2,'Array Content'!$A$2:$B$3,2,FALSE),IF(DC114&lt;-$AR114,"mutant","WT"),IF(DC114&lt;-VLOOKUP('Gene Table'!$G$2,'Array Content'!$A$2:$B$3,2,FALSE),"Mutant","WT")),"")</f>
        <v>WT</v>
      </c>
      <c r="DR114" s="4" t="str">
        <f>IF(ISNUMBER(DD114), IF($AR114&gt;VLOOKUP('Gene Table'!$G$2,'Array Content'!$A$2:$B$3,2,FALSE),IF(DD114&lt;-$AR114,"mutant","WT"),IF(DD114&lt;-VLOOKUP('Gene Table'!$G$2,'Array Content'!$A$2:$B$3,2,FALSE),"Mutant","WT")),"")</f>
        <v/>
      </c>
      <c r="DS114" s="4" t="str">
        <f>IF(ISNUMBER(DE114), IF($AR114&gt;VLOOKUP('Gene Table'!$G$2,'Array Content'!$A$2:$B$3,2,FALSE),IF(DE114&lt;-$AR114,"mutant","WT"),IF(DE114&lt;-VLOOKUP('Gene Table'!$G$2,'Array Content'!$A$2:$B$3,2,FALSE),"Mutant","WT")),"")</f>
        <v/>
      </c>
      <c r="DT114" s="4" t="str">
        <f>IF(ISNUMBER(DF114), IF($AR114&gt;VLOOKUP('Gene Table'!$G$2,'Array Content'!$A$2:$B$3,2,FALSE),IF(DF114&lt;-$AR114,"mutant","WT"),IF(DF114&lt;-VLOOKUP('Gene Table'!$G$2,'Array Content'!$A$2:$B$3,2,FALSE),"Mutant","WT")),"")</f>
        <v/>
      </c>
      <c r="DU114" s="4" t="str">
        <f>IF(ISNUMBER(DG114), IF($AR114&gt;VLOOKUP('Gene Table'!$G$2,'Array Content'!$A$2:$B$3,2,FALSE),IF(DG114&lt;-$AR114,"mutant","WT"),IF(DG114&lt;-VLOOKUP('Gene Table'!$G$2,'Array Content'!$A$2:$B$3,2,FALSE),"Mutant","WT")),"")</f>
        <v/>
      </c>
      <c r="DV114" s="4" t="str">
        <f>IF(ISNUMBER(DH114), IF($AR114&gt;VLOOKUP('Gene Table'!$G$2,'Array Content'!$A$2:$B$3,2,FALSE),IF(DH114&lt;-$AR114,"mutant","WT"),IF(DH114&lt;-VLOOKUP('Gene Table'!$G$2,'Array Content'!$A$2:$B$3,2,FALSE),"Mutant","WT")),"")</f>
        <v/>
      </c>
      <c r="DW114" s="4" t="str">
        <f>IF(ISNUMBER(DI114), IF($AR114&gt;VLOOKUP('Gene Table'!$G$2,'Array Content'!$A$2:$B$3,2,FALSE),IF(DI114&lt;-$AR114,"mutant","WT"),IF(DI114&lt;-VLOOKUP('Gene Table'!$G$2,'Array Content'!$A$2:$B$3,2,FALSE),"Mutant","WT")),"")</f>
        <v/>
      </c>
      <c r="DX114" s="4" t="str">
        <f>IF(ISNUMBER(DJ114), IF($AR114&gt;VLOOKUP('Gene Table'!$G$2,'Array Content'!$A$2:$B$3,2,FALSE),IF(DJ114&lt;-$AR114,"mutant","WT"),IF(DJ114&lt;-VLOOKUP('Gene Table'!$G$2,'Array Content'!$A$2:$B$3,2,FALSE),"Mutant","WT")),"")</f>
        <v/>
      </c>
      <c r="DY114" s="4" t="str">
        <f>IF(ISNUMBER(DK114), IF($AR114&gt;VLOOKUP('Gene Table'!$G$2,'Array Content'!$A$2:$B$3,2,FALSE),IF(DK114&lt;-$AR114,"mutant","WT"),IF(DK114&lt;-VLOOKUP('Gene Table'!$G$2,'Array Content'!$A$2:$B$3,2,FALSE),"Mutant","WT")),"")</f>
        <v/>
      </c>
      <c r="DZ114" s="4" t="str">
        <f>IF(ISNUMBER(DL114), IF($AR114&gt;VLOOKUP('Gene Table'!$G$2,'Array Content'!$A$2:$B$3,2,FALSE),IF(DL114&lt;-$AR114,"mutant","WT"),IF(DL114&lt;-VLOOKUP('Gene Table'!$G$2,'Array Content'!$A$2:$B$3,2,FALSE),"Mutant","WT")),"")</f>
        <v/>
      </c>
      <c r="EA114" s="4" t="str">
        <f>IF(ISNUMBER(DM114), IF($AR114&gt;VLOOKUP('Gene Table'!$G$2,'Array Content'!$A$2:$B$3,2,FALSE),IF(DM114&lt;-$AR114,"mutant","WT"),IF(DM114&lt;-VLOOKUP('Gene Table'!$G$2,'Array Content'!$A$2:$B$3,2,FALSE),"Mutant","WT")),"")</f>
        <v/>
      </c>
      <c r="EC114" s="4" t="s">
        <v>4807</v>
      </c>
      <c r="ED114" s="4" t="str">
        <f>IF('Gene Table'!$D114="copy number",D114,"")</f>
        <v/>
      </c>
      <c r="EE114" s="4" t="str">
        <f>IF('Gene Table'!$D114="copy number",E114,"")</f>
        <v/>
      </c>
      <c r="EF114" s="4" t="str">
        <f>IF('Gene Table'!$D114="copy number",F114,"")</f>
        <v/>
      </c>
      <c r="EG114" s="4" t="str">
        <f>IF('Gene Table'!$D114="copy number",G114,"")</f>
        <v/>
      </c>
      <c r="EH114" s="4" t="str">
        <f>IF('Gene Table'!$D114="copy number",H114,"")</f>
        <v/>
      </c>
      <c r="EI114" s="4" t="str">
        <f>IF('Gene Table'!$D114="copy number",I114,"")</f>
        <v/>
      </c>
      <c r="EJ114" s="4" t="str">
        <f>IF('Gene Table'!$D114="copy number",J114,"")</f>
        <v/>
      </c>
      <c r="EK114" s="4" t="str">
        <f>IF('Gene Table'!$D114="copy number",K114,"")</f>
        <v/>
      </c>
      <c r="EL114" s="4" t="str">
        <f>IF('Gene Table'!$D114="copy number",L114,"")</f>
        <v/>
      </c>
      <c r="EM114" s="4" t="str">
        <f>IF('Gene Table'!$D114="copy number",M114,"")</f>
        <v/>
      </c>
      <c r="EN114" s="4" t="str">
        <f>IF('Gene Table'!$D114="copy number",N114,"")</f>
        <v/>
      </c>
      <c r="EO114" s="4" t="str">
        <f>IF('Gene Table'!$D114="copy number",O114,"")</f>
        <v/>
      </c>
      <c r="EQ114" s="4" t="s">
        <v>4807</v>
      </c>
      <c r="ER114" s="4" t="str">
        <f>IF('Gene Table'!$D114="copy number",R114,"")</f>
        <v/>
      </c>
      <c r="ES114" s="4" t="str">
        <f>IF('Gene Table'!$D114="copy number",S114,"")</f>
        <v/>
      </c>
      <c r="ET114" s="4" t="str">
        <f>IF('Gene Table'!$D114="copy number",T114,"")</f>
        <v/>
      </c>
      <c r="EU114" s="4" t="str">
        <f>IF('Gene Table'!$D114="copy number",U114,"")</f>
        <v/>
      </c>
      <c r="EV114" s="4" t="str">
        <f>IF('Gene Table'!$D114="copy number",V114,"")</f>
        <v/>
      </c>
      <c r="EW114" s="4" t="str">
        <f>IF('Gene Table'!$D114="copy number",W114,"")</f>
        <v/>
      </c>
      <c r="EX114" s="4" t="str">
        <f>IF('Gene Table'!$D114="copy number",X114,"")</f>
        <v/>
      </c>
      <c r="EY114" s="4" t="str">
        <f>IF('Gene Table'!$D114="copy number",Y114,"")</f>
        <v/>
      </c>
      <c r="EZ114" s="4" t="str">
        <f>IF('Gene Table'!$D114="copy number",Z114,"")</f>
        <v/>
      </c>
      <c r="FA114" s="4" t="str">
        <f>IF('Gene Table'!$D114="copy number",AA114,"")</f>
        <v/>
      </c>
      <c r="FB114" s="4" t="str">
        <f>IF('Gene Table'!$D114="copy number",AB114,"")</f>
        <v/>
      </c>
      <c r="FC114" s="4" t="str">
        <f>IF('Gene Table'!$D114="copy number",AC114,"")</f>
        <v/>
      </c>
      <c r="FE114" s="4" t="s">
        <v>4807</v>
      </c>
      <c r="FF114" s="4" t="str">
        <f>IF('Gene Table'!$C114="SMPC",D114,"")</f>
        <v/>
      </c>
      <c r="FG114" s="4" t="str">
        <f>IF('Gene Table'!$C114="SMPC",E114,"")</f>
        <v/>
      </c>
      <c r="FH114" s="4" t="str">
        <f>IF('Gene Table'!$C114="SMPC",F114,"")</f>
        <v/>
      </c>
      <c r="FI114" s="4" t="str">
        <f>IF('Gene Table'!$C114="SMPC",G114,"")</f>
        <v/>
      </c>
      <c r="FJ114" s="4" t="str">
        <f>IF('Gene Table'!$C114="SMPC",H114,"")</f>
        <v/>
      </c>
      <c r="FK114" s="4" t="str">
        <f>IF('Gene Table'!$C114="SMPC",I114,"")</f>
        <v/>
      </c>
      <c r="FL114" s="4" t="str">
        <f>IF('Gene Table'!$C114="SMPC",J114,"")</f>
        <v/>
      </c>
      <c r="FM114" s="4" t="str">
        <f>IF('Gene Table'!$C114="SMPC",K114,"")</f>
        <v/>
      </c>
      <c r="FN114" s="4" t="str">
        <f>IF('Gene Table'!$C114="SMPC",L114,"")</f>
        <v/>
      </c>
      <c r="FO114" s="4" t="str">
        <f>IF('Gene Table'!$C114="SMPC",M114,"")</f>
        <v/>
      </c>
      <c r="FP114" s="4" t="str">
        <f>IF('Gene Table'!$C114="SMPC",N114,"")</f>
        <v/>
      </c>
      <c r="FQ114" s="4" t="str">
        <f>IF('Gene Table'!$C114="SMPC",O114,"")</f>
        <v/>
      </c>
      <c r="FS114" s="4" t="s">
        <v>4807</v>
      </c>
      <c r="FT114" s="4" t="str">
        <f>IF('Gene Table'!$C114="SMPC",R114,"")</f>
        <v/>
      </c>
      <c r="FU114" s="4" t="str">
        <f>IF('Gene Table'!$C114="SMPC",S114,"")</f>
        <v/>
      </c>
      <c r="FV114" s="4" t="str">
        <f>IF('Gene Table'!$C114="SMPC",T114,"")</f>
        <v/>
      </c>
      <c r="FW114" s="4" t="str">
        <f>IF('Gene Table'!$C114="SMPC",U114,"")</f>
        <v/>
      </c>
      <c r="FX114" s="4" t="str">
        <f>IF('Gene Table'!$C114="SMPC",V114,"")</f>
        <v/>
      </c>
      <c r="FY114" s="4" t="str">
        <f>IF('Gene Table'!$C114="SMPC",W114,"")</f>
        <v/>
      </c>
      <c r="FZ114" s="4" t="str">
        <f>IF('Gene Table'!$C114="SMPC",X114,"")</f>
        <v/>
      </c>
      <c r="GA114" s="4" t="str">
        <f>IF('Gene Table'!$C114="SMPC",Y114,"")</f>
        <v/>
      </c>
      <c r="GB114" s="4" t="str">
        <f>IF('Gene Table'!$C114="SMPC",Z114,"")</f>
        <v/>
      </c>
      <c r="GC114" s="4" t="str">
        <f>IF('Gene Table'!$C114="SMPC",AA114,"")</f>
        <v/>
      </c>
      <c r="GD114" s="4" t="str">
        <f>IF('Gene Table'!$C114="SMPC",AB114,"")</f>
        <v/>
      </c>
      <c r="GE114" s="4" t="str">
        <f>IF('Gene Table'!$C114="SMPC",AC114,"")</f>
        <v/>
      </c>
    </row>
    <row r="115" spans="1:187" ht="15" customHeight="1" x14ac:dyDescent="0.25">
      <c r="A115" s="4" t="str">
        <f>'Gene Table'!C115&amp;":"&amp;'Gene Table'!D115</f>
        <v>FBXW7:c.670C&gt;T</v>
      </c>
      <c r="B115" s="4">
        <f>IF('Gene Table'!$G$5="NO",IF(ISNUMBER(MATCH('Gene Table'!E115,'Array Content'!$M$2:$M$941,0)),VLOOKUP('Gene Table'!E115,'Array Content'!$M$2:$O$941,2,FALSE),35),IF('Gene Table'!$G$5="YES",IF(ISNUMBER(MATCH('Gene Table'!E115,'Array Content'!$M$2:$M$941,0)),VLOOKUP('Gene Table'!E115,'Array Content'!$M$2:$O$941,3,FALSE),35),"OOPS"))</f>
        <v>37</v>
      </c>
      <c r="C115" s="4" t="s">
        <v>4808</v>
      </c>
      <c r="D115" s="29">
        <f>IF('Control Sample Data'!D114="","",IF(SUM('Control Sample Data'!D$2:D$97)&gt;10,IF(AND(ISNUMBER('Control Sample Data'!D114),'Control Sample Data'!D114&lt;$B115, 'Control Sample Data'!D114&gt;0),'Control Sample Data'!D114,$B115),""))</f>
        <v>35</v>
      </c>
      <c r="E115" s="29">
        <f>IF('Control Sample Data'!E114="","",IF(SUM('Control Sample Data'!E$2:E$97)&gt;10,IF(AND(ISNUMBER('Control Sample Data'!E114),'Control Sample Data'!E114&lt;$B115, 'Control Sample Data'!E114&gt;0),'Control Sample Data'!E114,$B115),""))</f>
        <v>35</v>
      </c>
      <c r="F115" s="29" t="str">
        <f>IF('Control Sample Data'!F114="","",IF(SUM('Control Sample Data'!F$2:F$97)&gt;10,IF(AND(ISNUMBER('Control Sample Data'!F114),'Control Sample Data'!F114&lt;$B115, 'Control Sample Data'!F114&gt;0),'Control Sample Data'!F114,$B115),""))</f>
        <v/>
      </c>
      <c r="G115" s="29" t="str">
        <f>IF('Control Sample Data'!G114="","",IF(SUM('Control Sample Data'!G$2:G$97)&gt;10,IF(AND(ISNUMBER('Control Sample Data'!G114),'Control Sample Data'!G114&lt;$B115, 'Control Sample Data'!G114&gt;0),'Control Sample Data'!G114,$B115),""))</f>
        <v/>
      </c>
      <c r="H115" s="29" t="str">
        <f>IF('Control Sample Data'!H114="","",IF(SUM('Control Sample Data'!H$2:H$97)&gt;10,IF(AND(ISNUMBER('Control Sample Data'!H114),'Control Sample Data'!H114&lt;$B115, 'Control Sample Data'!H114&gt;0),'Control Sample Data'!H114,$B115),""))</f>
        <v/>
      </c>
      <c r="I115" s="29" t="str">
        <f>IF('Control Sample Data'!I114="","",IF(SUM('Control Sample Data'!I$2:I$97)&gt;10,IF(AND(ISNUMBER('Control Sample Data'!I114),'Control Sample Data'!I114&lt;$B115, 'Control Sample Data'!I114&gt;0),'Control Sample Data'!I114,$B115),""))</f>
        <v/>
      </c>
      <c r="J115" s="29" t="str">
        <f>IF('Control Sample Data'!J114="","",IF(SUM('Control Sample Data'!J$2:J$97)&gt;10,IF(AND(ISNUMBER('Control Sample Data'!J114),'Control Sample Data'!J114&lt;$B115, 'Control Sample Data'!J114&gt;0),'Control Sample Data'!J114,$B115),""))</f>
        <v/>
      </c>
      <c r="K115" s="29" t="str">
        <f>IF('Control Sample Data'!K114="","",IF(SUM('Control Sample Data'!K$2:K$97)&gt;10,IF(AND(ISNUMBER('Control Sample Data'!K114),'Control Sample Data'!K114&lt;$B115, 'Control Sample Data'!K114&gt;0),'Control Sample Data'!K114,$B115),""))</f>
        <v/>
      </c>
      <c r="L115" s="29" t="str">
        <f>IF('Control Sample Data'!L114="","",IF(SUM('Control Sample Data'!L$2:L$97)&gt;10,IF(AND(ISNUMBER('Control Sample Data'!L114),'Control Sample Data'!L114&lt;$B115, 'Control Sample Data'!L114&gt;0),'Control Sample Data'!L114,$B115),""))</f>
        <v/>
      </c>
      <c r="M115" s="29" t="str">
        <f>IF('Control Sample Data'!M114="","",IF(SUM('Control Sample Data'!M$2:M$97)&gt;10,IF(AND(ISNUMBER('Control Sample Data'!M114),'Control Sample Data'!M114&lt;$B115, 'Control Sample Data'!M114&gt;0),'Control Sample Data'!M114,$B115),""))</f>
        <v/>
      </c>
      <c r="N115" s="29" t="str">
        <f>IF('Control Sample Data'!N114="","",IF(SUM('Control Sample Data'!N$2:N$97)&gt;10,IF(AND(ISNUMBER('Control Sample Data'!N114),'Control Sample Data'!N114&lt;$B115, 'Control Sample Data'!N114&gt;0),'Control Sample Data'!N114,$B115),""))</f>
        <v/>
      </c>
      <c r="O115" s="29" t="str">
        <f>IF('Control Sample Data'!O114="","",IF(SUM('Control Sample Data'!O$2:O$97)&gt;10,IF(AND(ISNUMBER('Control Sample Data'!O114),'Control Sample Data'!O114&lt;$B115, 'Control Sample Data'!O114&gt;0),'Control Sample Data'!O114,$B115),""))</f>
        <v/>
      </c>
      <c r="Q115" s="4" t="s">
        <v>4808</v>
      </c>
      <c r="R115" s="29">
        <f>IF('Test Sample Data'!D114="","",IF(SUM('Test Sample Data'!D$2:D$97)&gt;10,IF(AND(ISNUMBER('Test Sample Data'!D114),'Test Sample Data'!D114&lt;$B115, 'Test Sample Data'!D114&gt;0),'Test Sample Data'!D114,$B115),""))</f>
        <v>35</v>
      </c>
      <c r="S115" s="29">
        <f>IF('Test Sample Data'!E114="","",IF(SUM('Test Sample Data'!E$2:E$97)&gt;10,IF(AND(ISNUMBER('Test Sample Data'!E114),'Test Sample Data'!E114&lt;$B115, 'Test Sample Data'!E114&gt;0),'Test Sample Data'!E114,$B115),""))</f>
        <v>35</v>
      </c>
      <c r="T115" s="29" t="str">
        <f>IF('Test Sample Data'!F114="","",IF(SUM('Test Sample Data'!F$2:F$97)&gt;10,IF(AND(ISNUMBER('Test Sample Data'!F114),'Test Sample Data'!F114&lt;$B115, 'Test Sample Data'!F114&gt;0),'Test Sample Data'!F114,$B115),""))</f>
        <v/>
      </c>
      <c r="U115" s="29" t="str">
        <f>IF('Test Sample Data'!G114="","",IF(SUM('Test Sample Data'!G$2:G$97)&gt;10,IF(AND(ISNUMBER('Test Sample Data'!G114),'Test Sample Data'!G114&lt;$B115, 'Test Sample Data'!G114&gt;0),'Test Sample Data'!G114,$B115),""))</f>
        <v/>
      </c>
      <c r="V115" s="29" t="str">
        <f>IF('Test Sample Data'!H114="","",IF(SUM('Test Sample Data'!H$2:H$97)&gt;10,IF(AND(ISNUMBER('Test Sample Data'!H114),'Test Sample Data'!H114&lt;$B115, 'Test Sample Data'!H114&gt;0),'Test Sample Data'!H114,$B115),""))</f>
        <v/>
      </c>
      <c r="W115" s="29" t="str">
        <f>IF('Test Sample Data'!I114="","",IF(SUM('Test Sample Data'!I$2:I$97)&gt;10,IF(AND(ISNUMBER('Test Sample Data'!I114),'Test Sample Data'!I114&lt;$B115, 'Test Sample Data'!I114&gt;0),'Test Sample Data'!I114,$B115),""))</f>
        <v/>
      </c>
      <c r="X115" s="29" t="str">
        <f>IF('Test Sample Data'!J114="","",IF(SUM('Test Sample Data'!J$2:J$97)&gt;10,IF(AND(ISNUMBER('Test Sample Data'!J114),'Test Sample Data'!J114&lt;$B115, 'Test Sample Data'!J114&gt;0),'Test Sample Data'!J114,$B115),""))</f>
        <v/>
      </c>
      <c r="Y115" s="29" t="str">
        <f>IF('Test Sample Data'!K114="","",IF(SUM('Test Sample Data'!K$2:K$97)&gt;10,IF(AND(ISNUMBER('Test Sample Data'!K114),'Test Sample Data'!K114&lt;$B115, 'Test Sample Data'!K114&gt;0),'Test Sample Data'!K114,$B115),""))</f>
        <v/>
      </c>
      <c r="Z115" s="29" t="str">
        <f>IF('Test Sample Data'!L114="","",IF(SUM('Test Sample Data'!L$2:L$97)&gt;10,IF(AND(ISNUMBER('Test Sample Data'!L114),'Test Sample Data'!L114&lt;$B115, 'Test Sample Data'!L114&gt;0),'Test Sample Data'!L114,$B115),""))</f>
        <v/>
      </c>
      <c r="AA115" s="29" t="str">
        <f>IF('Test Sample Data'!M114="","",IF(SUM('Test Sample Data'!M$2:M$97)&gt;10,IF(AND(ISNUMBER('Test Sample Data'!M114),'Test Sample Data'!M114&lt;$B115, 'Test Sample Data'!M114&gt;0),'Test Sample Data'!M114,$B115),""))</f>
        <v/>
      </c>
      <c r="AB115" s="29" t="str">
        <f>IF('Test Sample Data'!N114="","",IF(SUM('Test Sample Data'!N$2:N$97)&gt;10,IF(AND(ISNUMBER('Test Sample Data'!N114),'Test Sample Data'!N114&lt;$B115, 'Test Sample Data'!N114&gt;0),'Test Sample Data'!N114,$B115),""))</f>
        <v/>
      </c>
      <c r="AC115" s="29" t="str">
        <f>IF('Test Sample Data'!O114="","",IF(SUM('Test Sample Data'!O$2:O$97)&gt;10,IF(AND(ISNUMBER('Test Sample Data'!O114),'Test Sample Data'!O114&lt;$B115, 'Test Sample Data'!O114&gt;0),'Test Sample Data'!O114,$B115),""))</f>
        <v/>
      </c>
      <c r="AE115" s="4" t="s">
        <v>4808</v>
      </c>
      <c r="AF115" s="4">
        <f t="shared" si="67"/>
        <v>9</v>
      </c>
      <c r="AG115" s="4">
        <f t="shared" si="68"/>
        <v>9</v>
      </c>
      <c r="AH115" s="4" t="str">
        <f t="shared" si="69"/>
        <v/>
      </c>
      <c r="AI115" s="4" t="str">
        <f t="shared" si="70"/>
        <v/>
      </c>
      <c r="AJ115" s="4" t="str">
        <f t="shared" si="71"/>
        <v/>
      </c>
      <c r="AK115" s="4" t="str">
        <f t="shared" si="72"/>
        <v/>
      </c>
      <c r="AL115" s="4" t="str">
        <f t="shared" si="73"/>
        <v/>
      </c>
      <c r="AM115" s="4" t="str">
        <f t="shared" si="74"/>
        <v/>
      </c>
      <c r="AN115" s="4" t="str">
        <f t="shared" si="75"/>
        <v/>
      </c>
      <c r="AO115" s="4" t="str">
        <f t="shared" si="76"/>
        <v/>
      </c>
      <c r="AP115" s="4" t="str">
        <f t="shared" si="77"/>
        <v/>
      </c>
      <c r="AQ115" s="4" t="str">
        <f t="shared" si="78"/>
        <v/>
      </c>
      <c r="AR115" s="4">
        <f t="shared" si="79"/>
        <v>0</v>
      </c>
      <c r="AS115" s="4">
        <f t="shared" si="182"/>
        <v>9</v>
      </c>
      <c r="AU115" s="4" t="s">
        <v>4808</v>
      </c>
      <c r="AV115" s="4">
        <f t="shared" si="81"/>
        <v>7.4400000000000013</v>
      </c>
      <c r="AW115" s="4">
        <f t="shared" si="82"/>
        <v>9</v>
      </c>
      <c r="AX115" s="4" t="str">
        <f t="shared" si="83"/>
        <v/>
      </c>
      <c r="AY115" s="4" t="str">
        <f t="shared" si="84"/>
        <v/>
      </c>
      <c r="AZ115" s="4" t="str">
        <f t="shared" si="85"/>
        <v/>
      </c>
      <c r="BA115" s="4" t="str">
        <f t="shared" si="86"/>
        <v/>
      </c>
      <c r="BB115" s="4" t="str">
        <f t="shared" si="87"/>
        <v/>
      </c>
      <c r="BC115" s="4" t="str">
        <f t="shared" si="88"/>
        <v/>
      </c>
      <c r="BD115" s="4" t="str">
        <f t="shared" si="89"/>
        <v/>
      </c>
      <c r="BE115" s="4" t="str">
        <f t="shared" si="90"/>
        <v/>
      </c>
      <c r="BF115" s="4" t="str">
        <f t="shared" si="91"/>
        <v/>
      </c>
      <c r="BG115" s="4" t="str">
        <f t="shared" si="92"/>
        <v/>
      </c>
      <c r="BI115" s="4" t="s">
        <v>4808</v>
      </c>
      <c r="BJ115" s="4">
        <f t="shared" si="169"/>
        <v>7.4400000000000013</v>
      </c>
      <c r="BK115" s="4">
        <f t="shared" si="170"/>
        <v>9</v>
      </c>
      <c r="BL115" s="4" t="str">
        <f t="shared" si="171"/>
        <v/>
      </c>
      <c r="BM115" s="4" t="str">
        <f t="shared" si="172"/>
        <v/>
      </c>
      <c r="BN115" s="4" t="str">
        <f t="shared" si="173"/>
        <v/>
      </c>
      <c r="BO115" s="4" t="str">
        <f t="shared" si="174"/>
        <v/>
      </c>
      <c r="BP115" s="4" t="str">
        <f t="shared" si="175"/>
        <v/>
      </c>
      <c r="BQ115" s="4" t="str">
        <f t="shared" si="176"/>
        <v/>
      </c>
      <c r="BR115" s="4" t="str">
        <f t="shared" si="177"/>
        <v/>
      </c>
      <c r="BS115" s="4" t="str">
        <f t="shared" si="178"/>
        <v/>
      </c>
      <c r="BT115" s="4" t="str">
        <f t="shared" si="179"/>
        <v/>
      </c>
      <c r="BU115" s="4" t="str">
        <f t="shared" si="180"/>
        <v/>
      </c>
      <c r="BV115" s="4">
        <f t="shared" si="105"/>
        <v>3.31</v>
      </c>
      <c r="BW115" s="4">
        <f t="shared" si="181"/>
        <v>8.2200000000000006</v>
      </c>
      <c r="BY115" s="4" t="s">
        <v>4808</v>
      </c>
      <c r="BZ115" s="4">
        <f t="shared" si="145"/>
        <v>-0.77999999999999936</v>
      </c>
      <c r="CA115" s="4">
        <f t="shared" si="146"/>
        <v>0.77999999999999936</v>
      </c>
      <c r="CB115" s="4" t="str">
        <f t="shared" si="147"/>
        <v/>
      </c>
      <c r="CC115" s="4" t="str">
        <f t="shared" si="148"/>
        <v/>
      </c>
      <c r="CD115" s="4" t="str">
        <f t="shared" si="149"/>
        <v/>
      </c>
      <c r="CE115" s="4" t="str">
        <f t="shared" si="150"/>
        <v/>
      </c>
      <c r="CF115" s="4" t="str">
        <f t="shared" si="151"/>
        <v/>
      </c>
      <c r="CG115" s="4" t="str">
        <f t="shared" si="152"/>
        <v/>
      </c>
      <c r="CH115" s="4" t="str">
        <f t="shared" si="153"/>
        <v/>
      </c>
      <c r="CI115" s="4" t="str">
        <f t="shared" si="154"/>
        <v/>
      </c>
      <c r="CJ115" s="4" t="str">
        <f t="shared" si="155"/>
        <v/>
      </c>
      <c r="CK115" s="4" t="str">
        <f t="shared" si="156"/>
        <v/>
      </c>
      <c r="CM115" s="4" t="s">
        <v>4808</v>
      </c>
      <c r="CN115" s="4" t="str">
        <f>IF(ISNUMBER(BZ115), IF($BV115&gt;VLOOKUP('Gene Table'!$G$2,'Array Content'!$A$2:$B$3,2,FALSE),IF(BZ115&lt;-$BV115,"mutant","WT"),IF(BZ115&lt;-VLOOKUP('Gene Table'!$G$2,'Array Content'!$A$2:$B$3,2,FALSE),"Mutant","WT")),"")</f>
        <v>WT</v>
      </c>
      <c r="CO115" s="4" t="str">
        <f>IF(ISNUMBER(CA115), IF($BV115&gt;VLOOKUP('Gene Table'!$G$2,'Array Content'!$A$2:$B$3,2,FALSE),IF(CA115&lt;-$BV115,"mutant","WT"),IF(CA115&lt;-VLOOKUP('Gene Table'!$G$2,'Array Content'!$A$2:$B$3,2,FALSE),"Mutant","WT")),"")</f>
        <v>WT</v>
      </c>
      <c r="CP115" s="4" t="str">
        <f>IF(ISNUMBER(CB115), IF($BV115&gt;VLOOKUP('Gene Table'!$G$2,'Array Content'!$A$2:$B$3,2,FALSE),IF(CB115&lt;-$BV115,"mutant","WT"),IF(CB115&lt;-VLOOKUP('Gene Table'!$G$2,'Array Content'!$A$2:$B$3,2,FALSE),"Mutant","WT")),"")</f>
        <v/>
      </c>
      <c r="CQ115" s="4" t="str">
        <f>IF(ISNUMBER(CC115), IF($BV115&gt;VLOOKUP('Gene Table'!$G$2,'Array Content'!$A$2:$B$3,2,FALSE),IF(CC115&lt;-$BV115,"mutant","WT"),IF(CC115&lt;-VLOOKUP('Gene Table'!$G$2,'Array Content'!$A$2:$B$3,2,FALSE),"Mutant","WT")),"")</f>
        <v/>
      </c>
      <c r="CR115" s="4" t="str">
        <f>IF(ISNUMBER(CD115), IF($BV115&gt;VLOOKUP('Gene Table'!$G$2,'Array Content'!$A$2:$B$3,2,FALSE),IF(CD115&lt;-$BV115,"mutant","WT"),IF(CD115&lt;-VLOOKUP('Gene Table'!$G$2,'Array Content'!$A$2:$B$3,2,FALSE),"Mutant","WT")),"")</f>
        <v/>
      </c>
      <c r="CS115" s="4" t="str">
        <f>IF(ISNUMBER(CE115), IF($BV115&gt;VLOOKUP('Gene Table'!$G$2,'Array Content'!$A$2:$B$3,2,FALSE),IF(CE115&lt;-$BV115,"mutant","WT"),IF(CE115&lt;-VLOOKUP('Gene Table'!$G$2,'Array Content'!$A$2:$B$3,2,FALSE),"Mutant","WT")),"")</f>
        <v/>
      </c>
      <c r="CT115" s="4" t="str">
        <f>IF(ISNUMBER(CF115), IF($BV115&gt;VLOOKUP('Gene Table'!$G$2,'Array Content'!$A$2:$B$3,2,FALSE),IF(CF115&lt;-$BV115,"mutant","WT"),IF(CF115&lt;-VLOOKUP('Gene Table'!$G$2,'Array Content'!$A$2:$B$3,2,FALSE),"Mutant","WT")),"")</f>
        <v/>
      </c>
      <c r="CU115" s="4" t="str">
        <f>IF(ISNUMBER(CG115), IF($BV115&gt;VLOOKUP('Gene Table'!$G$2,'Array Content'!$A$2:$B$3,2,FALSE),IF(CG115&lt;-$BV115,"mutant","WT"),IF(CG115&lt;-VLOOKUP('Gene Table'!$G$2,'Array Content'!$A$2:$B$3,2,FALSE),"Mutant","WT")),"")</f>
        <v/>
      </c>
      <c r="CV115" s="4" t="str">
        <f>IF(ISNUMBER(CH115), IF($BV115&gt;VLOOKUP('Gene Table'!$G$2,'Array Content'!$A$2:$B$3,2,FALSE),IF(CH115&lt;-$BV115,"mutant","WT"),IF(CH115&lt;-VLOOKUP('Gene Table'!$G$2,'Array Content'!$A$2:$B$3,2,FALSE),"Mutant","WT")),"")</f>
        <v/>
      </c>
      <c r="CW115" s="4" t="str">
        <f>IF(ISNUMBER(CI115), IF($BV115&gt;VLOOKUP('Gene Table'!$G$2,'Array Content'!$A$2:$B$3,2,FALSE),IF(CI115&lt;-$BV115,"mutant","WT"),IF(CI115&lt;-VLOOKUP('Gene Table'!$G$2,'Array Content'!$A$2:$B$3,2,FALSE),"Mutant","WT")),"")</f>
        <v/>
      </c>
      <c r="CX115" s="4" t="str">
        <f>IF(ISNUMBER(CJ115), IF($BV115&gt;VLOOKUP('Gene Table'!$G$2,'Array Content'!$A$2:$B$3,2,FALSE),IF(CJ115&lt;-$BV115,"mutant","WT"),IF(CJ115&lt;-VLOOKUP('Gene Table'!$G$2,'Array Content'!$A$2:$B$3,2,FALSE),"Mutant","WT")),"")</f>
        <v/>
      </c>
      <c r="CY115" s="4" t="str">
        <f>IF(ISNUMBER(CK115), IF($BV115&gt;VLOOKUP('Gene Table'!$G$2,'Array Content'!$A$2:$B$3,2,FALSE),IF(CK115&lt;-$BV115,"mutant","WT"),IF(CK115&lt;-VLOOKUP('Gene Table'!$G$2,'Array Content'!$A$2:$B$3,2,FALSE),"Mutant","WT")),"")</f>
        <v/>
      </c>
      <c r="DA115" s="4" t="s">
        <v>4808</v>
      </c>
      <c r="DB115" s="4">
        <f t="shared" si="157"/>
        <v>-1.5599999999999987</v>
      </c>
      <c r="DC115" s="4">
        <f t="shared" si="158"/>
        <v>0</v>
      </c>
      <c r="DD115" s="4" t="str">
        <f t="shared" si="159"/>
        <v/>
      </c>
      <c r="DE115" s="4" t="str">
        <f t="shared" si="160"/>
        <v/>
      </c>
      <c r="DF115" s="4" t="str">
        <f t="shared" si="161"/>
        <v/>
      </c>
      <c r="DG115" s="4" t="str">
        <f t="shared" si="162"/>
        <v/>
      </c>
      <c r="DH115" s="4" t="str">
        <f t="shared" si="163"/>
        <v/>
      </c>
      <c r="DI115" s="4" t="str">
        <f t="shared" si="164"/>
        <v/>
      </c>
      <c r="DJ115" s="4" t="str">
        <f t="shared" si="165"/>
        <v/>
      </c>
      <c r="DK115" s="4" t="str">
        <f t="shared" si="166"/>
        <v/>
      </c>
      <c r="DL115" s="4" t="str">
        <f t="shared" si="167"/>
        <v/>
      </c>
      <c r="DM115" s="4" t="str">
        <f t="shared" si="168"/>
        <v/>
      </c>
      <c r="DO115" s="4" t="s">
        <v>4808</v>
      </c>
      <c r="DP115" s="4" t="str">
        <f>IF(ISNUMBER(DB115), IF($AR115&gt;VLOOKUP('Gene Table'!$G$2,'Array Content'!$A$2:$B$3,2,FALSE),IF(DB115&lt;-$AR115,"mutant","WT"),IF(DB115&lt;-VLOOKUP('Gene Table'!$G$2,'Array Content'!$A$2:$B$3,2,FALSE),"Mutant","WT")),"")</f>
        <v>WT</v>
      </c>
      <c r="DQ115" s="4" t="str">
        <f>IF(ISNUMBER(DC115), IF($AR115&gt;VLOOKUP('Gene Table'!$G$2,'Array Content'!$A$2:$B$3,2,FALSE),IF(DC115&lt;-$AR115,"mutant","WT"),IF(DC115&lt;-VLOOKUP('Gene Table'!$G$2,'Array Content'!$A$2:$B$3,2,FALSE),"Mutant","WT")),"")</f>
        <v>WT</v>
      </c>
      <c r="DR115" s="4" t="str">
        <f>IF(ISNUMBER(DD115), IF($AR115&gt;VLOOKUP('Gene Table'!$G$2,'Array Content'!$A$2:$B$3,2,FALSE),IF(DD115&lt;-$AR115,"mutant","WT"),IF(DD115&lt;-VLOOKUP('Gene Table'!$G$2,'Array Content'!$A$2:$B$3,2,FALSE),"Mutant","WT")),"")</f>
        <v/>
      </c>
      <c r="DS115" s="4" t="str">
        <f>IF(ISNUMBER(DE115), IF($AR115&gt;VLOOKUP('Gene Table'!$G$2,'Array Content'!$A$2:$B$3,2,FALSE),IF(DE115&lt;-$AR115,"mutant","WT"),IF(DE115&lt;-VLOOKUP('Gene Table'!$G$2,'Array Content'!$A$2:$B$3,2,FALSE),"Mutant","WT")),"")</f>
        <v/>
      </c>
      <c r="DT115" s="4" t="str">
        <f>IF(ISNUMBER(DF115), IF($AR115&gt;VLOOKUP('Gene Table'!$G$2,'Array Content'!$A$2:$B$3,2,FALSE),IF(DF115&lt;-$AR115,"mutant","WT"),IF(DF115&lt;-VLOOKUP('Gene Table'!$G$2,'Array Content'!$A$2:$B$3,2,FALSE),"Mutant","WT")),"")</f>
        <v/>
      </c>
      <c r="DU115" s="4" t="str">
        <f>IF(ISNUMBER(DG115), IF($AR115&gt;VLOOKUP('Gene Table'!$G$2,'Array Content'!$A$2:$B$3,2,FALSE),IF(DG115&lt;-$AR115,"mutant","WT"),IF(DG115&lt;-VLOOKUP('Gene Table'!$G$2,'Array Content'!$A$2:$B$3,2,FALSE),"Mutant","WT")),"")</f>
        <v/>
      </c>
      <c r="DV115" s="4" t="str">
        <f>IF(ISNUMBER(DH115), IF($AR115&gt;VLOOKUP('Gene Table'!$G$2,'Array Content'!$A$2:$B$3,2,FALSE),IF(DH115&lt;-$AR115,"mutant","WT"),IF(DH115&lt;-VLOOKUP('Gene Table'!$G$2,'Array Content'!$A$2:$B$3,2,FALSE),"Mutant","WT")),"")</f>
        <v/>
      </c>
      <c r="DW115" s="4" t="str">
        <f>IF(ISNUMBER(DI115), IF($AR115&gt;VLOOKUP('Gene Table'!$G$2,'Array Content'!$A$2:$B$3,2,FALSE),IF(DI115&lt;-$AR115,"mutant","WT"),IF(DI115&lt;-VLOOKUP('Gene Table'!$G$2,'Array Content'!$A$2:$B$3,2,FALSE),"Mutant","WT")),"")</f>
        <v/>
      </c>
      <c r="DX115" s="4" t="str">
        <f>IF(ISNUMBER(DJ115), IF($AR115&gt;VLOOKUP('Gene Table'!$G$2,'Array Content'!$A$2:$B$3,2,FALSE),IF(DJ115&lt;-$AR115,"mutant","WT"),IF(DJ115&lt;-VLOOKUP('Gene Table'!$G$2,'Array Content'!$A$2:$B$3,2,FALSE),"Mutant","WT")),"")</f>
        <v/>
      </c>
      <c r="DY115" s="4" t="str">
        <f>IF(ISNUMBER(DK115), IF($AR115&gt;VLOOKUP('Gene Table'!$G$2,'Array Content'!$A$2:$B$3,2,FALSE),IF(DK115&lt;-$AR115,"mutant","WT"),IF(DK115&lt;-VLOOKUP('Gene Table'!$G$2,'Array Content'!$A$2:$B$3,2,FALSE),"Mutant","WT")),"")</f>
        <v/>
      </c>
      <c r="DZ115" s="4" t="str">
        <f>IF(ISNUMBER(DL115), IF($AR115&gt;VLOOKUP('Gene Table'!$G$2,'Array Content'!$A$2:$B$3,2,FALSE),IF(DL115&lt;-$AR115,"mutant","WT"),IF(DL115&lt;-VLOOKUP('Gene Table'!$G$2,'Array Content'!$A$2:$B$3,2,FALSE),"Mutant","WT")),"")</f>
        <v/>
      </c>
      <c r="EA115" s="4" t="str">
        <f>IF(ISNUMBER(DM115), IF($AR115&gt;VLOOKUP('Gene Table'!$G$2,'Array Content'!$A$2:$B$3,2,FALSE),IF(DM115&lt;-$AR115,"mutant","WT"),IF(DM115&lt;-VLOOKUP('Gene Table'!$G$2,'Array Content'!$A$2:$B$3,2,FALSE),"Mutant","WT")),"")</f>
        <v/>
      </c>
      <c r="EC115" s="4" t="s">
        <v>4808</v>
      </c>
      <c r="ED115" s="4" t="str">
        <f>IF('Gene Table'!$D115="copy number",D115,"")</f>
        <v/>
      </c>
      <c r="EE115" s="4" t="str">
        <f>IF('Gene Table'!$D115="copy number",E115,"")</f>
        <v/>
      </c>
      <c r="EF115" s="4" t="str">
        <f>IF('Gene Table'!$D115="copy number",F115,"")</f>
        <v/>
      </c>
      <c r="EG115" s="4" t="str">
        <f>IF('Gene Table'!$D115="copy number",G115,"")</f>
        <v/>
      </c>
      <c r="EH115" s="4" t="str">
        <f>IF('Gene Table'!$D115="copy number",H115,"")</f>
        <v/>
      </c>
      <c r="EI115" s="4" t="str">
        <f>IF('Gene Table'!$D115="copy number",I115,"")</f>
        <v/>
      </c>
      <c r="EJ115" s="4" t="str">
        <f>IF('Gene Table'!$D115="copy number",J115,"")</f>
        <v/>
      </c>
      <c r="EK115" s="4" t="str">
        <f>IF('Gene Table'!$D115="copy number",K115,"")</f>
        <v/>
      </c>
      <c r="EL115" s="4" t="str">
        <f>IF('Gene Table'!$D115="copy number",L115,"")</f>
        <v/>
      </c>
      <c r="EM115" s="4" t="str">
        <f>IF('Gene Table'!$D115="copy number",M115,"")</f>
        <v/>
      </c>
      <c r="EN115" s="4" t="str">
        <f>IF('Gene Table'!$D115="copy number",N115,"")</f>
        <v/>
      </c>
      <c r="EO115" s="4" t="str">
        <f>IF('Gene Table'!$D115="copy number",O115,"")</f>
        <v/>
      </c>
      <c r="EQ115" s="4" t="s">
        <v>4808</v>
      </c>
      <c r="ER115" s="4" t="str">
        <f>IF('Gene Table'!$D115="copy number",R115,"")</f>
        <v/>
      </c>
      <c r="ES115" s="4" t="str">
        <f>IF('Gene Table'!$D115="copy number",S115,"")</f>
        <v/>
      </c>
      <c r="ET115" s="4" t="str">
        <f>IF('Gene Table'!$D115="copy number",T115,"")</f>
        <v/>
      </c>
      <c r="EU115" s="4" t="str">
        <f>IF('Gene Table'!$D115="copy number",U115,"")</f>
        <v/>
      </c>
      <c r="EV115" s="4" t="str">
        <f>IF('Gene Table'!$D115="copy number",V115,"")</f>
        <v/>
      </c>
      <c r="EW115" s="4" t="str">
        <f>IF('Gene Table'!$D115="copy number",W115,"")</f>
        <v/>
      </c>
      <c r="EX115" s="4" t="str">
        <f>IF('Gene Table'!$D115="copy number",X115,"")</f>
        <v/>
      </c>
      <c r="EY115" s="4" t="str">
        <f>IF('Gene Table'!$D115="copy number",Y115,"")</f>
        <v/>
      </c>
      <c r="EZ115" s="4" t="str">
        <f>IF('Gene Table'!$D115="copy number",Z115,"")</f>
        <v/>
      </c>
      <c r="FA115" s="4" t="str">
        <f>IF('Gene Table'!$D115="copy number",AA115,"")</f>
        <v/>
      </c>
      <c r="FB115" s="4" t="str">
        <f>IF('Gene Table'!$D115="copy number",AB115,"")</f>
        <v/>
      </c>
      <c r="FC115" s="4" t="str">
        <f>IF('Gene Table'!$D115="copy number",AC115,"")</f>
        <v/>
      </c>
      <c r="FE115" s="4" t="s">
        <v>4808</v>
      </c>
      <c r="FF115" s="4" t="str">
        <f>IF('Gene Table'!$C115="SMPC",D115,"")</f>
        <v/>
      </c>
      <c r="FG115" s="4" t="str">
        <f>IF('Gene Table'!$C115="SMPC",E115,"")</f>
        <v/>
      </c>
      <c r="FH115" s="4" t="str">
        <f>IF('Gene Table'!$C115="SMPC",F115,"")</f>
        <v/>
      </c>
      <c r="FI115" s="4" t="str">
        <f>IF('Gene Table'!$C115="SMPC",G115,"")</f>
        <v/>
      </c>
      <c r="FJ115" s="4" t="str">
        <f>IF('Gene Table'!$C115="SMPC",H115,"")</f>
        <v/>
      </c>
      <c r="FK115" s="4" t="str">
        <f>IF('Gene Table'!$C115="SMPC",I115,"")</f>
        <v/>
      </c>
      <c r="FL115" s="4" t="str">
        <f>IF('Gene Table'!$C115="SMPC",J115,"")</f>
        <v/>
      </c>
      <c r="FM115" s="4" t="str">
        <f>IF('Gene Table'!$C115="SMPC",K115,"")</f>
        <v/>
      </c>
      <c r="FN115" s="4" t="str">
        <f>IF('Gene Table'!$C115="SMPC",L115,"")</f>
        <v/>
      </c>
      <c r="FO115" s="4" t="str">
        <f>IF('Gene Table'!$C115="SMPC",M115,"")</f>
        <v/>
      </c>
      <c r="FP115" s="4" t="str">
        <f>IF('Gene Table'!$C115="SMPC",N115,"")</f>
        <v/>
      </c>
      <c r="FQ115" s="4" t="str">
        <f>IF('Gene Table'!$C115="SMPC",O115,"")</f>
        <v/>
      </c>
      <c r="FS115" s="4" t="s">
        <v>4808</v>
      </c>
      <c r="FT115" s="4" t="str">
        <f>IF('Gene Table'!$C115="SMPC",R115,"")</f>
        <v/>
      </c>
      <c r="FU115" s="4" t="str">
        <f>IF('Gene Table'!$C115="SMPC",S115,"")</f>
        <v/>
      </c>
      <c r="FV115" s="4" t="str">
        <f>IF('Gene Table'!$C115="SMPC",T115,"")</f>
        <v/>
      </c>
      <c r="FW115" s="4" t="str">
        <f>IF('Gene Table'!$C115="SMPC",U115,"")</f>
        <v/>
      </c>
      <c r="FX115" s="4" t="str">
        <f>IF('Gene Table'!$C115="SMPC",V115,"")</f>
        <v/>
      </c>
      <c r="FY115" s="4" t="str">
        <f>IF('Gene Table'!$C115="SMPC",W115,"")</f>
        <v/>
      </c>
      <c r="FZ115" s="4" t="str">
        <f>IF('Gene Table'!$C115="SMPC",X115,"")</f>
        <v/>
      </c>
      <c r="GA115" s="4" t="str">
        <f>IF('Gene Table'!$C115="SMPC",Y115,"")</f>
        <v/>
      </c>
      <c r="GB115" s="4" t="str">
        <f>IF('Gene Table'!$C115="SMPC",Z115,"")</f>
        <v/>
      </c>
      <c r="GC115" s="4" t="str">
        <f>IF('Gene Table'!$C115="SMPC",AA115,"")</f>
        <v/>
      </c>
      <c r="GD115" s="4" t="str">
        <f>IF('Gene Table'!$C115="SMPC",AB115,"")</f>
        <v/>
      </c>
      <c r="GE115" s="4" t="str">
        <f>IF('Gene Table'!$C115="SMPC",AC115,"")</f>
        <v/>
      </c>
    </row>
    <row r="116" spans="1:187" ht="15" customHeight="1" x14ac:dyDescent="0.25">
      <c r="A116" s="4" t="str">
        <f>'Gene Table'!C116&amp;":"&amp;'Gene Table'!D116</f>
        <v>GNAQ:c.625_626CA&gt;TT</v>
      </c>
      <c r="B116" s="4">
        <f>IF('Gene Table'!$G$5="NO",IF(ISNUMBER(MATCH('Gene Table'!E116,'Array Content'!$M$2:$M$941,0)),VLOOKUP('Gene Table'!E116,'Array Content'!$M$2:$O$941,2,FALSE),35),IF('Gene Table'!$G$5="YES",IF(ISNUMBER(MATCH('Gene Table'!E116,'Array Content'!$M$2:$M$941,0)),VLOOKUP('Gene Table'!E116,'Array Content'!$M$2:$O$941,3,FALSE),35),"OOPS"))</f>
        <v>37</v>
      </c>
      <c r="C116" s="4" t="s">
        <v>4809</v>
      </c>
      <c r="D116" s="29">
        <f>IF('Control Sample Data'!D115="","",IF(SUM('Control Sample Data'!D$2:D$97)&gt;10,IF(AND(ISNUMBER('Control Sample Data'!D115),'Control Sample Data'!D115&lt;$B116, 'Control Sample Data'!D115&gt;0),'Control Sample Data'!D115,$B116),""))</f>
        <v>35</v>
      </c>
      <c r="E116" s="29">
        <f>IF('Control Sample Data'!E115="","",IF(SUM('Control Sample Data'!E$2:E$97)&gt;10,IF(AND(ISNUMBER('Control Sample Data'!E115),'Control Sample Data'!E115&lt;$B116, 'Control Sample Data'!E115&gt;0),'Control Sample Data'!E115,$B116),""))</f>
        <v>35</v>
      </c>
      <c r="F116" s="29" t="str">
        <f>IF('Control Sample Data'!F115="","",IF(SUM('Control Sample Data'!F$2:F$97)&gt;10,IF(AND(ISNUMBER('Control Sample Data'!F115),'Control Sample Data'!F115&lt;$B116, 'Control Sample Data'!F115&gt;0),'Control Sample Data'!F115,$B116),""))</f>
        <v/>
      </c>
      <c r="G116" s="29" t="str">
        <f>IF('Control Sample Data'!G115="","",IF(SUM('Control Sample Data'!G$2:G$97)&gt;10,IF(AND(ISNUMBER('Control Sample Data'!G115),'Control Sample Data'!G115&lt;$B116, 'Control Sample Data'!G115&gt;0),'Control Sample Data'!G115,$B116),""))</f>
        <v/>
      </c>
      <c r="H116" s="29" t="str">
        <f>IF('Control Sample Data'!H115="","",IF(SUM('Control Sample Data'!H$2:H$97)&gt;10,IF(AND(ISNUMBER('Control Sample Data'!H115),'Control Sample Data'!H115&lt;$B116, 'Control Sample Data'!H115&gt;0),'Control Sample Data'!H115,$B116),""))</f>
        <v/>
      </c>
      <c r="I116" s="29" t="str">
        <f>IF('Control Sample Data'!I115="","",IF(SUM('Control Sample Data'!I$2:I$97)&gt;10,IF(AND(ISNUMBER('Control Sample Data'!I115),'Control Sample Data'!I115&lt;$B116, 'Control Sample Data'!I115&gt;0),'Control Sample Data'!I115,$B116),""))</f>
        <v/>
      </c>
      <c r="J116" s="29" t="str">
        <f>IF('Control Sample Data'!J115="","",IF(SUM('Control Sample Data'!J$2:J$97)&gt;10,IF(AND(ISNUMBER('Control Sample Data'!J115),'Control Sample Data'!J115&lt;$B116, 'Control Sample Data'!J115&gt;0),'Control Sample Data'!J115,$B116),""))</f>
        <v/>
      </c>
      <c r="K116" s="29" t="str">
        <f>IF('Control Sample Data'!K115="","",IF(SUM('Control Sample Data'!K$2:K$97)&gt;10,IF(AND(ISNUMBER('Control Sample Data'!K115),'Control Sample Data'!K115&lt;$B116, 'Control Sample Data'!K115&gt;0),'Control Sample Data'!K115,$B116),""))</f>
        <v/>
      </c>
      <c r="L116" s="29" t="str">
        <f>IF('Control Sample Data'!L115="","",IF(SUM('Control Sample Data'!L$2:L$97)&gt;10,IF(AND(ISNUMBER('Control Sample Data'!L115),'Control Sample Data'!L115&lt;$B116, 'Control Sample Data'!L115&gt;0),'Control Sample Data'!L115,$B116),""))</f>
        <v/>
      </c>
      <c r="M116" s="29" t="str">
        <f>IF('Control Sample Data'!M115="","",IF(SUM('Control Sample Data'!M$2:M$97)&gt;10,IF(AND(ISNUMBER('Control Sample Data'!M115),'Control Sample Data'!M115&lt;$B116, 'Control Sample Data'!M115&gt;0),'Control Sample Data'!M115,$B116),""))</f>
        <v/>
      </c>
      <c r="N116" s="29" t="str">
        <f>IF('Control Sample Data'!N115="","",IF(SUM('Control Sample Data'!N$2:N$97)&gt;10,IF(AND(ISNUMBER('Control Sample Data'!N115),'Control Sample Data'!N115&lt;$B116, 'Control Sample Data'!N115&gt;0),'Control Sample Data'!N115,$B116),""))</f>
        <v/>
      </c>
      <c r="O116" s="29" t="str">
        <f>IF('Control Sample Data'!O115="","",IF(SUM('Control Sample Data'!O$2:O$97)&gt;10,IF(AND(ISNUMBER('Control Sample Data'!O115),'Control Sample Data'!O115&lt;$B116, 'Control Sample Data'!O115&gt;0),'Control Sample Data'!O115,$B116),""))</f>
        <v/>
      </c>
      <c r="Q116" s="4" t="s">
        <v>4809</v>
      </c>
      <c r="R116" s="29">
        <f>IF('Test Sample Data'!D115="","",IF(SUM('Test Sample Data'!D$2:D$97)&gt;10,IF(AND(ISNUMBER('Test Sample Data'!D115),'Test Sample Data'!D115&lt;$B116, 'Test Sample Data'!D115&gt;0),'Test Sample Data'!D115,$B116),""))</f>
        <v>35</v>
      </c>
      <c r="S116" s="29">
        <f>IF('Test Sample Data'!E115="","",IF(SUM('Test Sample Data'!E$2:E$97)&gt;10,IF(AND(ISNUMBER('Test Sample Data'!E115),'Test Sample Data'!E115&lt;$B116, 'Test Sample Data'!E115&gt;0),'Test Sample Data'!E115,$B116),""))</f>
        <v>35</v>
      </c>
      <c r="T116" s="29" t="str">
        <f>IF('Test Sample Data'!F115="","",IF(SUM('Test Sample Data'!F$2:F$97)&gt;10,IF(AND(ISNUMBER('Test Sample Data'!F115),'Test Sample Data'!F115&lt;$B116, 'Test Sample Data'!F115&gt;0),'Test Sample Data'!F115,$B116),""))</f>
        <v/>
      </c>
      <c r="U116" s="29" t="str">
        <f>IF('Test Sample Data'!G115="","",IF(SUM('Test Sample Data'!G$2:G$97)&gt;10,IF(AND(ISNUMBER('Test Sample Data'!G115),'Test Sample Data'!G115&lt;$B116, 'Test Sample Data'!G115&gt;0),'Test Sample Data'!G115,$B116),""))</f>
        <v/>
      </c>
      <c r="V116" s="29" t="str">
        <f>IF('Test Sample Data'!H115="","",IF(SUM('Test Sample Data'!H$2:H$97)&gt;10,IF(AND(ISNUMBER('Test Sample Data'!H115),'Test Sample Data'!H115&lt;$B116, 'Test Sample Data'!H115&gt;0),'Test Sample Data'!H115,$B116),""))</f>
        <v/>
      </c>
      <c r="W116" s="29" t="str">
        <f>IF('Test Sample Data'!I115="","",IF(SUM('Test Sample Data'!I$2:I$97)&gt;10,IF(AND(ISNUMBER('Test Sample Data'!I115),'Test Sample Data'!I115&lt;$B116, 'Test Sample Data'!I115&gt;0),'Test Sample Data'!I115,$B116),""))</f>
        <v/>
      </c>
      <c r="X116" s="29" t="str">
        <f>IF('Test Sample Data'!J115="","",IF(SUM('Test Sample Data'!J$2:J$97)&gt;10,IF(AND(ISNUMBER('Test Sample Data'!J115),'Test Sample Data'!J115&lt;$B116, 'Test Sample Data'!J115&gt;0),'Test Sample Data'!J115,$B116),""))</f>
        <v/>
      </c>
      <c r="Y116" s="29" t="str">
        <f>IF('Test Sample Data'!K115="","",IF(SUM('Test Sample Data'!K$2:K$97)&gt;10,IF(AND(ISNUMBER('Test Sample Data'!K115),'Test Sample Data'!K115&lt;$B116, 'Test Sample Data'!K115&gt;0),'Test Sample Data'!K115,$B116),""))</f>
        <v/>
      </c>
      <c r="Z116" s="29" t="str">
        <f>IF('Test Sample Data'!L115="","",IF(SUM('Test Sample Data'!L$2:L$97)&gt;10,IF(AND(ISNUMBER('Test Sample Data'!L115),'Test Sample Data'!L115&lt;$B116, 'Test Sample Data'!L115&gt;0),'Test Sample Data'!L115,$B116),""))</f>
        <v/>
      </c>
      <c r="AA116" s="29" t="str">
        <f>IF('Test Sample Data'!M115="","",IF(SUM('Test Sample Data'!M$2:M$97)&gt;10,IF(AND(ISNUMBER('Test Sample Data'!M115),'Test Sample Data'!M115&lt;$B116, 'Test Sample Data'!M115&gt;0),'Test Sample Data'!M115,$B116),""))</f>
        <v/>
      </c>
      <c r="AB116" s="29" t="str">
        <f>IF('Test Sample Data'!N115="","",IF(SUM('Test Sample Data'!N$2:N$97)&gt;10,IF(AND(ISNUMBER('Test Sample Data'!N115),'Test Sample Data'!N115&lt;$B116, 'Test Sample Data'!N115&gt;0),'Test Sample Data'!N115,$B116),""))</f>
        <v/>
      </c>
      <c r="AC116" s="29" t="str">
        <f>IF('Test Sample Data'!O115="","",IF(SUM('Test Sample Data'!O$2:O$97)&gt;10,IF(AND(ISNUMBER('Test Sample Data'!O115),'Test Sample Data'!O115&lt;$B116, 'Test Sample Data'!O115&gt;0),'Test Sample Data'!O115,$B116),""))</f>
        <v/>
      </c>
      <c r="AE116" s="4" t="s">
        <v>4809</v>
      </c>
      <c r="AF116" s="4">
        <f t="shared" si="67"/>
        <v>9</v>
      </c>
      <c r="AG116" s="4">
        <f t="shared" si="68"/>
        <v>9</v>
      </c>
      <c r="AH116" s="4" t="str">
        <f t="shared" si="69"/>
        <v/>
      </c>
      <c r="AI116" s="4" t="str">
        <f t="shared" si="70"/>
        <v/>
      </c>
      <c r="AJ116" s="4" t="str">
        <f t="shared" si="71"/>
        <v/>
      </c>
      <c r="AK116" s="4" t="str">
        <f t="shared" si="72"/>
        <v/>
      </c>
      <c r="AL116" s="4" t="str">
        <f t="shared" si="73"/>
        <v/>
      </c>
      <c r="AM116" s="4" t="str">
        <f t="shared" si="74"/>
        <v/>
      </c>
      <c r="AN116" s="4" t="str">
        <f t="shared" si="75"/>
        <v/>
      </c>
      <c r="AO116" s="4" t="str">
        <f t="shared" si="76"/>
        <v/>
      </c>
      <c r="AP116" s="4" t="str">
        <f t="shared" si="77"/>
        <v/>
      </c>
      <c r="AQ116" s="4" t="str">
        <f t="shared" si="78"/>
        <v/>
      </c>
      <c r="AR116" s="4">
        <f t="shared" si="79"/>
        <v>0</v>
      </c>
      <c r="AS116" s="4">
        <f t="shared" si="182"/>
        <v>9</v>
      </c>
      <c r="AU116" s="4" t="s">
        <v>4809</v>
      </c>
      <c r="AV116" s="4">
        <f t="shared" si="81"/>
        <v>8.0799999999999983</v>
      </c>
      <c r="AW116" s="4">
        <f t="shared" si="82"/>
        <v>9</v>
      </c>
      <c r="AX116" s="4" t="str">
        <f t="shared" si="83"/>
        <v/>
      </c>
      <c r="AY116" s="4" t="str">
        <f t="shared" si="84"/>
        <v/>
      </c>
      <c r="AZ116" s="4" t="str">
        <f t="shared" si="85"/>
        <v/>
      </c>
      <c r="BA116" s="4" t="str">
        <f t="shared" si="86"/>
        <v/>
      </c>
      <c r="BB116" s="4" t="str">
        <f t="shared" si="87"/>
        <v/>
      </c>
      <c r="BC116" s="4" t="str">
        <f t="shared" si="88"/>
        <v/>
      </c>
      <c r="BD116" s="4" t="str">
        <f t="shared" si="89"/>
        <v/>
      </c>
      <c r="BE116" s="4" t="str">
        <f t="shared" si="90"/>
        <v/>
      </c>
      <c r="BF116" s="4" t="str">
        <f t="shared" si="91"/>
        <v/>
      </c>
      <c r="BG116" s="4" t="str">
        <f t="shared" si="92"/>
        <v/>
      </c>
      <c r="BI116" s="4" t="s">
        <v>4809</v>
      </c>
      <c r="BJ116" s="4">
        <f t="shared" si="169"/>
        <v>8.0799999999999983</v>
      </c>
      <c r="BK116" s="4">
        <f t="shared" si="170"/>
        <v>9</v>
      </c>
      <c r="BL116" s="4" t="str">
        <f t="shared" si="171"/>
        <v/>
      </c>
      <c r="BM116" s="4" t="str">
        <f t="shared" si="172"/>
        <v/>
      </c>
      <c r="BN116" s="4" t="str">
        <f t="shared" si="173"/>
        <v/>
      </c>
      <c r="BO116" s="4" t="str">
        <f t="shared" si="174"/>
        <v/>
      </c>
      <c r="BP116" s="4" t="str">
        <f t="shared" si="175"/>
        <v/>
      </c>
      <c r="BQ116" s="4" t="str">
        <f t="shared" si="176"/>
        <v/>
      </c>
      <c r="BR116" s="4" t="str">
        <f t="shared" si="177"/>
        <v/>
      </c>
      <c r="BS116" s="4" t="str">
        <f t="shared" si="178"/>
        <v/>
      </c>
      <c r="BT116" s="4" t="str">
        <f t="shared" si="179"/>
        <v/>
      </c>
      <c r="BU116" s="4" t="str">
        <f t="shared" si="180"/>
        <v/>
      </c>
      <c r="BV116" s="4">
        <f t="shared" si="105"/>
        <v>1.95</v>
      </c>
      <c r="BW116" s="4">
        <f t="shared" si="181"/>
        <v>8.5399999999999991</v>
      </c>
      <c r="BY116" s="4" t="s">
        <v>4809</v>
      </c>
      <c r="BZ116" s="4">
        <f t="shared" si="145"/>
        <v>-0.46000000000000085</v>
      </c>
      <c r="CA116" s="4">
        <f t="shared" si="146"/>
        <v>0.46000000000000085</v>
      </c>
      <c r="CB116" s="4" t="str">
        <f t="shared" si="147"/>
        <v/>
      </c>
      <c r="CC116" s="4" t="str">
        <f t="shared" si="148"/>
        <v/>
      </c>
      <c r="CD116" s="4" t="str">
        <f t="shared" si="149"/>
        <v/>
      </c>
      <c r="CE116" s="4" t="str">
        <f t="shared" si="150"/>
        <v/>
      </c>
      <c r="CF116" s="4" t="str">
        <f t="shared" si="151"/>
        <v/>
      </c>
      <c r="CG116" s="4" t="str">
        <f t="shared" si="152"/>
        <v/>
      </c>
      <c r="CH116" s="4" t="str">
        <f t="shared" si="153"/>
        <v/>
      </c>
      <c r="CI116" s="4" t="str">
        <f t="shared" si="154"/>
        <v/>
      </c>
      <c r="CJ116" s="4" t="str">
        <f t="shared" si="155"/>
        <v/>
      </c>
      <c r="CK116" s="4" t="str">
        <f t="shared" si="156"/>
        <v/>
      </c>
      <c r="CM116" s="4" t="s">
        <v>4809</v>
      </c>
      <c r="CN116" s="4" t="str">
        <f>IF(ISNUMBER(BZ116), IF($BV116&gt;VLOOKUP('Gene Table'!$G$2,'Array Content'!$A$2:$B$3,2,FALSE),IF(BZ116&lt;-$BV116,"mutant","WT"),IF(BZ116&lt;-VLOOKUP('Gene Table'!$G$2,'Array Content'!$A$2:$B$3,2,FALSE),"Mutant","WT")),"")</f>
        <v>WT</v>
      </c>
      <c r="CO116" s="4" t="str">
        <f>IF(ISNUMBER(CA116), IF($BV116&gt;VLOOKUP('Gene Table'!$G$2,'Array Content'!$A$2:$B$3,2,FALSE),IF(CA116&lt;-$BV116,"mutant","WT"),IF(CA116&lt;-VLOOKUP('Gene Table'!$G$2,'Array Content'!$A$2:$B$3,2,FALSE),"Mutant","WT")),"")</f>
        <v>WT</v>
      </c>
      <c r="CP116" s="4" t="str">
        <f>IF(ISNUMBER(CB116), IF($BV116&gt;VLOOKUP('Gene Table'!$G$2,'Array Content'!$A$2:$B$3,2,FALSE),IF(CB116&lt;-$BV116,"mutant","WT"),IF(CB116&lt;-VLOOKUP('Gene Table'!$G$2,'Array Content'!$A$2:$B$3,2,FALSE),"Mutant","WT")),"")</f>
        <v/>
      </c>
      <c r="CQ116" s="4" t="str">
        <f>IF(ISNUMBER(CC116), IF($BV116&gt;VLOOKUP('Gene Table'!$G$2,'Array Content'!$A$2:$B$3,2,FALSE),IF(CC116&lt;-$BV116,"mutant","WT"),IF(CC116&lt;-VLOOKUP('Gene Table'!$G$2,'Array Content'!$A$2:$B$3,2,FALSE),"Mutant","WT")),"")</f>
        <v/>
      </c>
      <c r="CR116" s="4" t="str">
        <f>IF(ISNUMBER(CD116), IF($BV116&gt;VLOOKUP('Gene Table'!$G$2,'Array Content'!$A$2:$B$3,2,FALSE),IF(CD116&lt;-$BV116,"mutant","WT"),IF(CD116&lt;-VLOOKUP('Gene Table'!$G$2,'Array Content'!$A$2:$B$3,2,FALSE),"Mutant","WT")),"")</f>
        <v/>
      </c>
      <c r="CS116" s="4" t="str">
        <f>IF(ISNUMBER(CE116), IF($BV116&gt;VLOOKUP('Gene Table'!$G$2,'Array Content'!$A$2:$B$3,2,FALSE),IF(CE116&lt;-$BV116,"mutant","WT"),IF(CE116&lt;-VLOOKUP('Gene Table'!$G$2,'Array Content'!$A$2:$B$3,2,FALSE),"Mutant","WT")),"")</f>
        <v/>
      </c>
      <c r="CT116" s="4" t="str">
        <f>IF(ISNUMBER(CF116), IF($BV116&gt;VLOOKUP('Gene Table'!$G$2,'Array Content'!$A$2:$B$3,2,FALSE),IF(CF116&lt;-$BV116,"mutant","WT"),IF(CF116&lt;-VLOOKUP('Gene Table'!$G$2,'Array Content'!$A$2:$B$3,2,FALSE),"Mutant","WT")),"")</f>
        <v/>
      </c>
      <c r="CU116" s="4" t="str">
        <f>IF(ISNUMBER(CG116), IF($BV116&gt;VLOOKUP('Gene Table'!$G$2,'Array Content'!$A$2:$B$3,2,FALSE),IF(CG116&lt;-$BV116,"mutant","WT"),IF(CG116&lt;-VLOOKUP('Gene Table'!$G$2,'Array Content'!$A$2:$B$3,2,FALSE),"Mutant","WT")),"")</f>
        <v/>
      </c>
      <c r="CV116" s="4" t="str">
        <f>IF(ISNUMBER(CH116), IF($BV116&gt;VLOOKUP('Gene Table'!$G$2,'Array Content'!$A$2:$B$3,2,FALSE),IF(CH116&lt;-$BV116,"mutant","WT"),IF(CH116&lt;-VLOOKUP('Gene Table'!$G$2,'Array Content'!$A$2:$B$3,2,FALSE),"Mutant","WT")),"")</f>
        <v/>
      </c>
      <c r="CW116" s="4" t="str">
        <f>IF(ISNUMBER(CI116), IF($BV116&gt;VLOOKUP('Gene Table'!$G$2,'Array Content'!$A$2:$B$3,2,FALSE),IF(CI116&lt;-$BV116,"mutant","WT"),IF(CI116&lt;-VLOOKUP('Gene Table'!$G$2,'Array Content'!$A$2:$B$3,2,FALSE),"Mutant","WT")),"")</f>
        <v/>
      </c>
      <c r="CX116" s="4" t="str">
        <f>IF(ISNUMBER(CJ116), IF($BV116&gt;VLOOKUP('Gene Table'!$G$2,'Array Content'!$A$2:$B$3,2,FALSE),IF(CJ116&lt;-$BV116,"mutant","WT"),IF(CJ116&lt;-VLOOKUP('Gene Table'!$G$2,'Array Content'!$A$2:$B$3,2,FALSE),"Mutant","WT")),"")</f>
        <v/>
      </c>
      <c r="CY116" s="4" t="str">
        <f>IF(ISNUMBER(CK116), IF($BV116&gt;VLOOKUP('Gene Table'!$G$2,'Array Content'!$A$2:$B$3,2,FALSE),IF(CK116&lt;-$BV116,"mutant","WT"),IF(CK116&lt;-VLOOKUP('Gene Table'!$G$2,'Array Content'!$A$2:$B$3,2,FALSE),"Mutant","WT")),"")</f>
        <v/>
      </c>
      <c r="DA116" s="4" t="s">
        <v>4809</v>
      </c>
      <c r="DB116" s="4">
        <f t="shared" si="157"/>
        <v>-0.92000000000000171</v>
      </c>
      <c r="DC116" s="4">
        <f t="shared" si="158"/>
        <v>0</v>
      </c>
      <c r="DD116" s="4" t="str">
        <f t="shared" si="159"/>
        <v/>
      </c>
      <c r="DE116" s="4" t="str">
        <f t="shared" si="160"/>
        <v/>
      </c>
      <c r="DF116" s="4" t="str">
        <f t="shared" si="161"/>
        <v/>
      </c>
      <c r="DG116" s="4" t="str">
        <f t="shared" si="162"/>
        <v/>
      </c>
      <c r="DH116" s="4" t="str">
        <f t="shared" si="163"/>
        <v/>
      </c>
      <c r="DI116" s="4" t="str">
        <f t="shared" si="164"/>
        <v/>
      </c>
      <c r="DJ116" s="4" t="str">
        <f t="shared" si="165"/>
        <v/>
      </c>
      <c r="DK116" s="4" t="str">
        <f t="shared" si="166"/>
        <v/>
      </c>
      <c r="DL116" s="4" t="str">
        <f t="shared" si="167"/>
        <v/>
      </c>
      <c r="DM116" s="4" t="str">
        <f t="shared" si="168"/>
        <v/>
      </c>
      <c r="DO116" s="4" t="s">
        <v>4809</v>
      </c>
      <c r="DP116" s="4" t="str">
        <f>IF(ISNUMBER(DB116), IF($AR116&gt;VLOOKUP('Gene Table'!$G$2,'Array Content'!$A$2:$B$3,2,FALSE),IF(DB116&lt;-$AR116,"mutant","WT"),IF(DB116&lt;-VLOOKUP('Gene Table'!$G$2,'Array Content'!$A$2:$B$3,2,FALSE),"Mutant","WT")),"")</f>
        <v>WT</v>
      </c>
      <c r="DQ116" s="4" t="str">
        <f>IF(ISNUMBER(DC116), IF($AR116&gt;VLOOKUP('Gene Table'!$G$2,'Array Content'!$A$2:$B$3,2,FALSE),IF(DC116&lt;-$AR116,"mutant","WT"),IF(DC116&lt;-VLOOKUP('Gene Table'!$G$2,'Array Content'!$A$2:$B$3,2,FALSE),"Mutant","WT")),"")</f>
        <v>WT</v>
      </c>
      <c r="DR116" s="4" t="str">
        <f>IF(ISNUMBER(DD116), IF($AR116&gt;VLOOKUP('Gene Table'!$G$2,'Array Content'!$A$2:$B$3,2,FALSE),IF(DD116&lt;-$AR116,"mutant","WT"),IF(DD116&lt;-VLOOKUP('Gene Table'!$G$2,'Array Content'!$A$2:$B$3,2,FALSE),"Mutant","WT")),"")</f>
        <v/>
      </c>
      <c r="DS116" s="4" t="str">
        <f>IF(ISNUMBER(DE116), IF($AR116&gt;VLOOKUP('Gene Table'!$G$2,'Array Content'!$A$2:$B$3,2,FALSE),IF(DE116&lt;-$AR116,"mutant","WT"),IF(DE116&lt;-VLOOKUP('Gene Table'!$G$2,'Array Content'!$A$2:$B$3,2,FALSE),"Mutant","WT")),"")</f>
        <v/>
      </c>
      <c r="DT116" s="4" t="str">
        <f>IF(ISNUMBER(DF116), IF($AR116&gt;VLOOKUP('Gene Table'!$G$2,'Array Content'!$A$2:$B$3,2,FALSE),IF(DF116&lt;-$AR116,"mutant","WT"),IF(DF116&lt;-VLOOKUP('Gene Table'!$G$2,'Array Content'!$A$2:$B$3,2,FALSE),"Mutant","WT")),"")</f>
        <v/>
      </c>
      <c r="DU116" s="4" t="str">
        <f>IF(ISNUMBER(DG116), IF($AR116&gt;VLOOKUP('Gene Table'!$G$2,'Array Content'!$A$2:$B$3,2,FALSE),IF(DG116&lt;-$AR116,"mutant","WT"),IF(DG116&lt;-VLOOKUP('Gene Table'!$G$2,'Array Content'!$A$2:$B$3,2,FALSE),"Mutant","WT")),"")</f>
        <v/>
      </c>
      <c r="DV116" s="4" t="str">
        <f>IF(ISNUMBER(DH116), IF($AR116&gt;VLOOKUP('Gene Table'!$G$2,'Array Content'!$A$2:$B$3,2,FALSE),IF(DH116&lt;-$AR116,"mutant","WT"),IF(DH116&lt;-VLOOKUP('Gene Table'!$G$2,'Array Content'!$A$2:$B$3,2,FALSE),"Mutant","WT")),"")</f>
        <v/>
      </c>
      <c r="DW116" s="4" t="str">
        <f>IF(ISNUMBER(DI116), IF($AR116&gt;VLOOKUP('Gene Table'!$G$2,'Array Content'!$A$2:$B$3,2,FALSE),IF(DI116&lt;-$AR116,"mutant","WT"),IF(DI116&lt;-VLOOKUP('Gene Table'!$G$2,'Array Content'!$A$2:$B$3,2,FALSE),"Mutant","WT")),"")</f>
        <v/>
      </c>
      <c r="DX116" s="4" t="str">
        <f>IF(ISNUMBER(DJ116), IF($AR116&gt;VLOOKUP('Gene Table'!$G$2,'Array Content'!$A$2:$B$3,2,FALSE),IF(DJ116&lt;-$AR116,"mutant","WT"),IF(DJ116&lt;-VLOOKUP('Gene Table'!$G$2,'Array Content'!$A$2:$B$3,2,FALSE),"Mutant","WT")),"")</f>
        <v/>
      </c>
      <c r="DY116" s="4" t="str">
        <f>IF(ISNUMBER(DK116), IF($AR116&gt;VLOOKUP('Gene Table'!$G$2,'Array Content'!$A$2:$B$3,2,FALSE),IF(DK116&lt;-$AR116,"mutant","WT"),IF(DK116&lt;-VLOOKUP('Gene Table'!$G$2,'Array Content'!$A$2:$B$3,2,FALSE),"Mutant","WT")),"")</f>
        <v/>
      </c>
      <c r="DZ116" s="4" t="str">
        <f>IF(ISNUMBER(DL116), IF($AR116&gt;VLOOKUP('Gene Table'!$G$2,'Array Content'!$A$2:$B$3,2,FALSE),IF(DL116&lt;-$AR116,"mutant","WT"),IF(DL116&lt;-VLOOKUP('Gene Table'!$G$2,'Array Content'!$A$2:$B$3,2,FALSE),"Mutant","WT")),"")</f>
        <v/>
      </c>
      <c r="EA116" s="4" t="str">
        <f>IF(ISNUMBER(DM116), IF($AR116&gt;VLOOKUP('Gene Table'!$G$2,'Array Content'!$A$2:$B$3,2,FALSE),IF(DM116&lt;-$AR116,"mutant","WT"),IF(DM116&lt;-VLOOKUP('Gene Table'!$G$2,'Array Content'!$A$2:$B$3,2,FALSE),"Mutant","WT")),"")</f>
        <v/>
      </c>
      <c r="EC116" s="4" t="s">
        <v>4809</v>
      </c>
      <c r="ED116" s="4" t="str">
        <f>IF('Gene Table'!$D116="copy number",D116,"")</f>
        <v/>
      </c>
      <c r="EE116" s="4" t="str">
        <f>IF('Gene Table'!$D116="copy number",E116,"")</f>
        <v/>
      </c>
      <c r="EF116" s="4" t="str">
        <f>IF('Gene Table'!$D116="copy number",F116,"")</f>
        <v/>
      </c>
      <c r="EG116" s="4" t="str">
        <f>IF('Gene Table'!$D116="copy number",G116,"")</f>
        <v/>
      </c>
      <c r="EH116" s="4" t="str">
        <f>IF('Gene Table'!$D116="copy number",H116,"")</f>
        <v/>
      </c>
      <c r="EI116" s="4" t="str">
        <f>IF('Gene Table'!$D116="copy number",I116,"")</f>
        <v/>
      </c>
      <c r="EJ116" s="4" t="str">
        <f>IF('Gene Table'!$D116="copy number",J116,"")</f>
        <v/>
      </c>
      <c r="EK116" s="4" t="str">
        <f>IF('Gene Table'!$D116="copy number",K116,"")</f>
        <v/>
      </c>
      <c r="EL116" s="4" t="str">
        <f>IF('Gene Table'!$D116="copy number",L116,"")</f>
        <v/>
      </c>
      <c r="EM116" s="4" t="str">
        <f>IF('Gene Table'!$D116="copy number",M116,"")</f>
        <v/>
      </c>
      <c r="EN116" s="4" t="str">
        <f>IF('Gene Table'!$D116="copy number",N116,"")</f>
        <v/>
      </c>
      <c r="EO116" s="4" t="str">
        <f>IF('Gene Table'!$D116="copy number",O116,"")</f>
        <v/>
      </c>
      <c r="EQ116" s="4" t="s">
        <v>4809</v>
      </c>
      <c r="ER116" s="4" t="str">
        <f>IF('Gene Table'!$D116="copy number",R116,"")</f>
        <v/>
      </c>
      <c r="ES116" s="4" t="str">
        <f>IF('Gene Table'!$D116="copy number",S116,"")</f>
        <v/>
      </c>
      <c r="ET116" s="4" t="str">
        <f>IF('Gene Table'!$D116="copy number",T116,"")</f>
        <v/>
      </c>
      <c r="EU116" s="4" t="str">
        <f>IF('Gene Table'!$D116="copy number",U116,"")</f>
        <v/>
      </c>
      <c r="EV116" s="4" t="str">
        <f>IF('Gene Table'!$D116="copy number",V116,"")</f>
        <v/>
      </c>
      <c r="EW116" s="4" t="str">
        <f>IF('Gene Table'!$D116="copy number",W116,"")</f>
        <v/>
      </c>
      <c r="EX116" s="4" t="str">
        <f>IF('Gene Table'!$D116="copy number",X116,"")</f>
        <v/>
      </c>
      <c r="EY116" s="4" t="str">
        <f>IF('Gene Table'!$D116="copy number",Y116,"")</f>
        <v/>
      </c>
      <c r="EZ116" s="4" t="str">
        <f>IF('Gene Table'!$D116="copy number",Z116,"")</f>
        <v/>
      </c>
      <c r="FA116" s="4" t="str">
        <f>IF('Gene Table'!$D116="copy number",AA116,"")</f>
        <v/>
      </c>
      <c r="FB116" s="4" t="str">
        <f>IF('Gene Table'!$D116="copy number",AB116,"")</f>
        <v/>
      </c>
      <c r="FC116" s="4" t="str">
        <f>IF('Gene Table'!$D116="copy number",AC116,"")</f>
        <v/>
      </c>
      <c r="FE116" s="4" t="s">
        <v>4809</v>
      </c>
      <c r="FF116" s="4" t="str">
        <f>IF('Gene Table'!$C116="SMPC",D116,"")</f>
        <v/>
      </c>
      <c r="FG116" s="4" t="str">
        <f>IF('Gene Table'!$C116="SMPC",E116,"")</f>
        <v/>
      </c>
      <c r="FH116" s="4" t="str">
        <f>IF('Gene Table'!$C116="SMPC",F116,"")</f>
        <v/>
      </c>
      <c r="FI116" s="4" t="str">
        <f>IF('Gene Table'!$C116="SMPC",G116,"")</f>
        <v/>
      </c>
      <c r="FJ116" s="4" t="str">
        <f>IF('Gene Table'!$C116="SMPC",H116,"")</f>
        <v/>
      </c>
      <c r="FK116" s="4" t="str">
        <f>IF('Gene Table'!$C116="SMPC",I116,"")</f>
        <v/>
      </c>
      <c r="FL116" s="4" t="str">
        <f>IF('Gene Table'!$C116="SMPC",J116,"")</f>
        <v/>
      </c>
      <c r="FM116" s="4" t="str">
        <f>IF('Gene Table'!$C116="SMPC",K116,"")</f>
        <v/>
      </c>
      <c r="FN116" s="4" t="str">
        <f>IF('Gene Table'!$C116="SMPC",L116,"")</f>
        <v/>
      </c>
      <c r="FO116" s="4" t="str">
        <f>IF('Gene Table'!$C116="SMPC",M116,"")</f>
        <v/>
      </c>
      <c r="FP116" s="4" t="str">
        <f>IF('Gene Table'!$C116="SMPC",N116,"")</f>
        <v/>
      </c>
      <c r="FQ116" s="4" t="str">
        <f>IF('Gene Table'!$C116="SMPC",O116,"")</f>
        <v/>
      </c>
      <c r="FS116" s="4" t="s">
        <v>4809</v>
      </c>
      <c r="FT116" s="4" t="str">
        <f>IF('Gene Table'!$C116="SMPC",R116,"")</f>
        <v/>
      </c>
      <c r="FU116" s="4" t="str">
        <f>IF('Gene Table'!$C116="SMPC",S116,"")</f>
        <v/>
      </c>
      <c r="FV116" s="4" t="str">
        <f>IF('Gene Table'!$C116="SMPC",T116,"")</f>
        <v/>
      </c>
      <c r="FW116" s="4" t="str">
        <f>IF('Gene Table'!$C116="SMPC",U116,"")</f>
        <v/>
      </c>
      <c r="FX116" s="4" t="str">
        <f>IF('Gene Table'!$C116="SMPC",V116,"")</f>
        <v/>
      </c>
      <c r="FY116" s="4" t="str">
        <f>IF('Gene Table'!$C116="SMPC",W116,"")</f>
        <v/>
      </c>
      <c r="FZ116" s="4" t="str">
        <f>IF('Gene Table'!$C116="SMPC",X116,"")</f>
        <v/>
      </c>
      <c r="GA116" s="4" t="str">
        <f>IF('Gene Table'!$C116="SMPC",Y116,"")</f>
        <v/>
      </c>
      <c r="GB116" s="4" t="str">
        <f>IF('Gene Table'!$C116="SMPC",Z116,"")</f>
        <v/>
      </c>
      <c r="GC116" s="4" t="str">
        <f>IF('Gene Table'!$C116="SMPC",AA116,"")</f>
        <v/>
      </c>
      <c r="GD116" s="4" t="str">
        <f>IF('Gene Table'!$C116="SMPC",AB116,"")</f>
        <v/>
      </c>
      <c r="GE116" s="4" t="str">
        <f>IF('Gene Table'!$C116="SMPC",AC116,"")</f>
        <v/>
      </c>
    </row>
    <row r="117" spans="1:187" ht="15" customHeight="1" x14ac:dyDescent="0.25">
      <c r="A117" s="4" t="str">
        <f>'Gene Table'!C117&amp;":"&amp;'Gene Table'!D117</f>
        <v>GNAQ:c.626A&gt;C</v>
      </c>
      <c r="B117" s="4">
        <f>IF('Gene Table'!$G$5="NO",IF(ISNUMBER(MATCH('Gene Table'!E117,'Array Content'!$M$2:$M$941,0)),VLOOKUP('Gene Table'!E117,'Array Content'!$M$2:$O$941,2,FALSE),35),IF('Gene Table'!$G$5="YES",IF(ISNUMBER(MATCH('Gene Table'!E117,'Array Content'!$M$2:$M$941,0)),VLOOKUP('Gene Table'!E117,'Array Content'!$M$2:$O$941,3,FALSE),35),"OOPS"))</f>
        <v>37</v>
      </c>
      <c r="C117" s="4" t="s">
        <v>4810</v>
      </c>
      <c r="D117" s="29">
        <f>IF('Control Sample Data'!D116="","",IF(SUM('Control Sample Data'!D$2:D$97)&gt;10,IF(AND(ISNUMBER('Control Sample Data'!D116),'Control Sample Data'!D116&lt;$B117, 'Control Sample Data'!D116&gt;0),'Control Sample Data'!D116,$B117),""))</f>
        <v>35</v>
      </c>
      <c r="E117" s="29">
        <f>IF('Control Sample Data'!E116="","",IF(SUM('Control Sample Data'!E$2:E$97)&gt;10,IF(AND(ISNUMBER('Control Sample Data'!E116),'Control Sample Data'!E116&lt;$B117, 'Control Sample Data'!E116&gt;0),'Control Sample Data'!E116,$B117),""))</f>
        <v>35</v>
      </c>
      <c r="F117" s="29" t="str">
        <f>IF('Control Sample Data'!F116="","",IF(SUM('Control Sample Data'!F$2:F$97)&gt;10,IF(AND(ISNUMBER('Control Sample Data'!F116),'Control Sample Data'!F116&lt;$B117, 'Control Sample Data'!F116&gt;0),'Control Sample Data'!F116,$B117),""))</f>
        <v/>
      </c>
      <c r="G117" s="29" t="str">
        <f>IF('Control Sample Data'!G116="","",IF(SUM('Control Sample Data'!G$2:G$97)&gt;10,IF(AND(ISNUMBER('Control Sample Data'!G116),'Control Sample Data'!G116&lt;$B117, 'Control Sample Data'!G116&gt;0),'Control Sample Data'!G116,$B117),""))</f>
        <v/>
      </c>
      <c r="H117" s="29" t="str">
        <f>IF('Control Sample Data'!H116="","",IF(SUM('Control Sample Data'!H$2:H$97)&gt;10,IF(AND(ISNUMBER('Control Sample Data'!H116),'Control Sample Data'!H116&lt;$B117, 'Control Sample Data'!H116&gt;0),'Control Sample Data'!H116,$B117),""))</f>
        <v/>
      </c>
      <c r="I117" s="29" t="str">
        <f>IF('Control Sample Data'!I116="","",IF(SUM('Control Sample Data'!I$2:I$97)&gt;10,IF(AND(ISNUMBER('Control Sample Data'!I116),'Control Sample Data'!I116&lt;$B117, 'Control Sample Data'!I116&gt;0),'Control Sample Data'!I116,$B117),""))</f>
        <v/>
      </c>
      <c r="J117" s="29" t="str">
        <f>IF('Control Sample Data'!J116="","",IF(SUM('Control Sample Data'!J$2:J$97)&gt;10,IF(AND(ISNUMBER('Control Sample Data'!J116),'Control Sample Data'!J116&lt;$B117, 'Control Sample Data'!J116&gt;0),'Control Sample Data'!J116,$B117),""))</f>
        <v/>
      </c>
      <c r="K117" s="29" t="str">
        <f>IF('Control Sample Data'!K116="","",IF(SUM('Control Sample Data'!K$2:K$97)&gt;10,IF(AND(ISNUMBER('Control Sample Data'!K116),'Control Sample Data'!K116&lt;$B117, 'Control Sample Data'!K116&gt;0),'Control Sample Data'!K116,$B117),""))</f>
        <v/>
      </c>
      <c r="L117" s="29" t="str">
        <f>IF('Control Sample Data'!L116="","",IF(SUM('Control Sample Data'!L$2:L$97)&gt;10,IF(AND(ISNUMBER('Control Sample Data'!L116),'Control Sample Data'!L116&lt;$B117, 'Control Sample Data'!L116&gt;0),'Control Sample Data'!L116,$B117),""))</f>
        <v/>
      </c>
      <c r="M117" s="29" t="str">
        <f>IF('Control Sample Data'!M116="","",IF(SUM('Control Sample Data'!M$2:M$97)&gt;10,IF(AND(ISNUMBER('Control Sample Data'!M116),'Control Sample Data'!M116&lt;$B117, 'Control Sample Data'!M116&gt;0),'Control Sample Data'!M116,$B117),""))</f>
        <v/>
      </c>
      <c r="N117" s="29" t="str">
        <f>IF('Control Sample Data'!N116="","",IF(SUM('Control Sample Data'!N$2:N$97)&gt;10,IF(AND(ISNUMBER('Control Sample Data'!N116),'Control Sample Data'!N116&lt;$B117, 'Control Sample Data'!N116&gt;0),'Control Sample Data'!N116,$B117),""))</f>
        <v/>
      </c>
      <c r="O117" s="29" t="str">
        <f>IF('Control Sample Data'!O116="","",IF(SUM('Control Sample Data'!O$2:O$97)&gt;10,IF(AND(ISNUMBER('Control Sample Data'!O116),'Control Sample Data'!O116&lt;$B117, 'Control Sample Data'!O116&gt;0),'Control Sample Data'!O116,$B117),""))</f>
        <v/>
      </c>
      <c r="Q117" s="4" t="s">
        <v>4810</v>
      </c>
      <c r="R117" s="29">
        <f>IF('Test Sample Data'!D116="","",IF(SUM('Test Sample Data'!D$2:D$97)&gt;10,IF(AND(ISNUMBER('Test Sample Data'!D116),'Test Sample Data'!D116&lt;$B117, 'Test Sample Data'!D116&gt;0),'Test Sample Data'!D116,$B117),""))</f>
        <v>35</v>
      </c>
      <c r="S117" s="29">
        <f>IF('Test Sample Data'!E116="","",IF(SUM('Test Sample Data'!E$2:E$97)&gt;10,IF(AND(ISNUMBER('Test Sample Data'!E116),'Test Sample Data'!E116&lt;$B117, 'Test Sample Data'!E116&gt;0),'Test Sample Data'!E116,$B117),""))</f>
        <v>35</v>
      </c>
      <c r="T117" s="29" t="str">
        <f>IF('Test Sample Data'!F116="","",IF(SUM('Test Sample Data'!F$2:F$97)&gt;10,IF(AND(ISNUMBER('Test Sample Data'!F116),'Test Sample Data'!F116&lt;$B117, 'Test Sample Data'!F116&gt;0),'Test Sample Data'!F116,$B117),""))</f>
        <v/>
      </c>
      <c r="U117" s="29" t="str">
        <f>IF('Test Sample Data'!G116="","",IF(SUM('Test Sample Data'!G$2:G$97)&gt;10,IF(AND(ISNUMBER('Test Sample Data'!G116),'Test Sample Data'!G116&lt;$B117, 'Test Sample Data'!G116&gt;0),'Test Sample Data'!G116,$B117),""))</f>
        <v/>
      </c>
      <c r="V117" s="29" t="str">
        <f>IF('Test Sample Data'!H116="","",IF(SUM('Test Sample Data'!H$2:H$97)&gt;10,IF(AND(ISNUMBER('Test Sample Data'!H116),'Test Sample Data'!H116&lt;$B117, 'Test Sample Data'!H116&gt;0),'Test Sample Data'!H116,$B117),""))</f>
        <v/>
      </c>
      <c r="W117" s="29" t="str">
        <f>IF('Test Sample Data'!I116="","",IF(SUM('Test Sample Data'!I$2:I$97)&gt;10,IF(AND(ISNUMBER('Test Sample Data'!I116),'Test Sample Data'!I116&lt;$B117, 'Test Sample Data'!I116&gt;0),'Test Sample Data'!I116,$B117),""))</f>
        <v/>
      </c>
      <c r="X117" s="29" t="str">
        <f>IF('Test Sample Data'!J116="","",IF(SUM('Test Sample Data'!J$2:J$97)&gt;10,IF(AND(ISNUMBER('Test Sample Data'!J116),'Test Sample Data'!J116&lt;$B117, 'Test Sample Data'!J116&gt;0),'Test Sample Data'!J116,$B117),""))</f>
        <v/>
      </c>
      <c r="Y117" s="29" t="str">
        <f>IF('Test Sample Data'!K116="","",IF(SUM('Test Sample Data'!K$2:K$97)&gt;10,IF(AND(ISNUMBER('Test Sample Data'!K116),'Test Sample Data'!K116&lt;$B117, 'Test Sample Data'!K116&gt;0),'Test Sample Data'!K116,$B117),""))</f>
        <v/>
      </c>
      <c r="Z117" s="29" t="str">
        <f>IF('Test Sample Data'!L116="","",IF(SUM('Test Sample Data'!L$2:L$97)&gt;10,IF(AND(ISNUMBER('Test Sample Data'!L116),'Test Sample Data'!L116&lt;$B117, 'Test Sample Data'!L116&gt;0),'Test Sample Data'!L116,$B117),""))</f>
        <v/>
      </c>
      <c r="AA117" s="29" t="str">
        <f>IF('Test Sample Data'!M116="","",IF(SUM('Test Sample Data'!M$2:M$97)&gt;10,IF(AND(ISNUMBER('Test Sample Data'!M116),'Test Sample Data'!M116&lt;$B117, 'Test Sample Data'!M116&gt;0),'Test Sample Data'!M116,$B117),""))</f>
        <v/>
      </c>
      <c r="AB117" s="29" t="str">
        <f>IF('Test Sample Data'!N116="","",IF(SUM('Test Sample Data'!N$2:N$97)&gt;10,IF(AND(ISNUMBER('Test Sample Data'!N116),'Test Sample Data'!N116&lt;$B117, 'Test Sample Data'!N116&gt;0),'Test Sample Data'!N116,$B117),""))</f>
        <v/>
      </c>
      <c r="AC117" s="29" t="str">
        <f>IF('Test Sample Data'!O116="","",IF(SUM('Test Sample Data'!O$2:O$97)&gt;10,IF(AND(ISNUMBER('Test Sample Data'!O116),'Test Sample Data'!O116&lt;$B117, 'Test Sample Data'!O116&gt;0),'Test Sample Data'!O116,$B117),""))</f>
        <v/>
      </c>
      <c r="AE117" s="4" t="s">
        <v>4810</v>
      </c>
      <c r="AF117" s="4">
        <f t="shared" si="67"/>
        <v>9</v>
      </c>
      <c r="AG117" s="4">
        <f t="shared" si="68"/>
        <v>9</v>
      </c>
      <c r="AH117" s="4" t="str">
        <f t="shared" si="69"/>
        <v/>
      </c>
      <c r="AI117" s="4" t="str">
        <f t="shared" si="70"/>
        <v/>
      </c>
      <c r="AJ117" s="4" t="str">
        <f t="shared" si="71"/>
        <v/>
      </c>
      <c r="AK117" s="4" t="str">
        <f t="shared" si="72"/>
        <v/>
      </c>
      <c r="AL117" s="4" t="str">
        <f t="shared" si="73"/>
        <v/>
      </c>
      <c r="AM117" s="4" t="str">
        <f t="shared" si="74"/>
        <v/>
      </c>
      <c r="AN117" s="4" t="str">
        <f t="shared" si="75"/>
        <v/>
      </c>
      <c r="AO117" s="4" t="str">
        <f t="shared" si="76"/>
        <v/>
      </c>
      <c r="AP117" s="4" t="str">
        <f t="shared" si="77"/>
        <v/>
      </c>
      <c r="AQ117" s="4" t="str">
        <f t="shared" si="78"/>
        <v/>
      </c>
      <c r="AR117" s="4">
        <f t="shared" si="79"/>
        <v>0</v>
      </c>
      <c r="AS117" s="4">
        <f t="shared" si="182"/>
        <v>9</v>
      </c>
      <c r="AU117" s="4" t="s">
        <v>4810</v>
      </c>
      <c r="AV117" s="4">
        <f t="shared" si="81"/>
        <v>8.0799999999999983</v>
      </c>
      <c r="AW117" s="4">
        <f t="shared" si="82"/>
        <v>9</v>
      </c>
      <c r="AX117" s="4" t="str">
        <f t="shared" si="83"/>
        <v/>
      </c>
      <c r="AY117" s="4" t="str">
        <f t="shared" si="84"/>
        <v/>
      </c>
      <c r="AZ117" s="4" t="str">
        <f t="shared" si="85"/>
        <v/>
      </c>
      <c r="BA117" s="4" t="str">
        <f t="shared" si="86"/>
        <v/>
      </c>
      <c r="BB117" s="4" t="str">
        <f t="shared" si="87"/>
        <v/>
      </c>
      <c r="BC117" s="4" t="str">
        <f t="shared" si="88"/>
        <v/>
      </c>
      <c r="BD117" s="4" t="str">
        <f t="shared" si="89"/>
        <v/>
      </c>
      <c r="BE117" s="4" t="str">
        <f t="shared" si="90"/>
        <v/>
      </c>
      <c r="BF117" s="4" t="str">
        <f t="shared" si="91"/>
        <v/>
      </c>
      <c r="BG117" s="4" t="str">
        <f t="shared" si="92"/>
        <v/>
      </c>
      <c r="BI117" s="4" t="s">
        <v>4810</v>
      </c>
      <c r="BJ117" s="4">
        <f t="shared" si="169"/>
        <v>8.0799999999999983</v>
      </c>
      <c r="BK117" s="4">
        <f t="shared" si="170"/>
        <v>9</v>
      </c>
      <c r="BL117" s="4" t="str">
        <f t="shared" si="171"/>
        <v/>
      </c>
      <c r="BM117" s="4" t="str">
        <f t="shared" si="172"/>
        <v/>
      </c>
      <c r="BN117" s="4" t="str">
        <f t="shared" si="173"/>
        <v/>
      </c>
      <c r="BO117" s="4" t="str">
        <f t="shared" si="174"/>
        <v/>
      </c>
      <c r="BP117" s="4" t="str">
        <f t="shared" si="175"/>
        <v/>
      </c>
      <c r="BQ117" s="4" t="str">
        <f t="shared" si="176"/>
        <v/>
      </c>
      <c r="BR117" s="4" t="str">
        <f t="shared" si="177"/>
        <v/>
      </c>
      <c r="BS117" s="4" t="str">
        <f t="shared" si="178"/>
        <v/>
      </c>
      <c r="BT117" s="4" t="str">
        <f t="shared" si="179"/>
        <v/>
      </c>
      <c r="BU117" s="4" t="str">
        <f t="shared" si="180"/>
        <v/>
      </c>
      <c r="BV117" s="4">
        <f t="shared" si="105"/>
        <v>1.95</v>
      </c>
      <c r="BW117" s="4">
        <f t="shared" si="181"/>
        <v>8.5399999999999991</v>
      </c>
      <c r="BY117" s="4" t="s">
        <v>4810</v>
      </c>
      <c r="BZ117" s="4">
        <f t="shared" si="145"/>
        <v>-0.46000000000000085</v>
      </c>
      <c r="CA117" s="4">
        <f t="shared" si="146"/>
        <v>0.46000000000000085</v>
      </c>
      <c r="CB117" s="4" t="str">
        <f t="shared" si="147"/>
        <v/>
      </c>
      <c r="CC117" s="4" t="str">
        <f t="shared" si="148"/>
        <v/>
      </c>
      <c r="CD117" s="4" t="str">
        <f t="shared" si="149"/>
        <v/>
      </c>
      <c r="CE117" s="4" t="str">
        <f t="shared" si="150"/>
        <v/>
      </c>
      <c r="CF117" s="4" t="str">
        <f t="shared" si="151"/>
        <v/>
      </c>
      <c r="CG117" s="4" t="str">
        <f t="shared" si="152"/>
        <v/>
      </c>
      <c r="CH117" s="4" t="str">
        <f t="shared" si="153"/>
        <v/>
      </c>
      <c r="CI117" s="4" t="str">
        <f t="shared" si="154"/>
        <v/>
      </c>
      <c r="CJ117" s="4" t="str">
        <f t="shared" si="155"/>
        <v/>
      </c>
      <c r="CK117" s="4" t="str">
        <f t="shared" si="156"/>
        <v/>
      </c>
      <c r="CM117" s="4" t="s">
        <v>4810</v>
      </c>
      <c r="CN117" s="4" t="str">
        <f>IF(ISNUMBER(BZ117), IF($BV117&gt;VLOOKUP('Gene Table'!$G$2,'Array Content'!$A$2:$B$3,2,FALSE),IF(BZ117&lt;-$BV117,"mutant","WT"),IF(BZ117&lt;-VLOOKUP('Gene Table'!$G$2,'Array Content'!$A$2:$B$3,2,FALSE),"Mutant","WT")),"")</f>
        <v>WT</v>
      </c>
      <c r="CO117" s="4" t="str">
        <f>IF(ISNUMBER(CA117), IF($BV117&gt;VLOOKUP('Gene Table'!$G$2,'Array Content'!$A$2:$B$3,2,FALSE),IF(CA117&lt;-$BV117,"mutant","WT"),IF(CA117&lt;-VLOOKUP('Gene Table'!$G$2,'Array Content'!$A$2:$B$3,2,FALSE),"Mutant","WT")),"")</f>
        <v>WT</v>
      </c>
      <c r="CP117" s="4" t="str">
        <f>IF(ISNUMBER(CB117), IF($BV117&gt;VLOOKUP('Gene Table'!$G$2,'Array Content'!$A$2:$B$3,2,FALSE),IF(CB117&lt;-$BV117,"mutant","WT"),IF(CB117&lt;-VLOOKUP('Gene Table'!$G$2,'Array Content'!$A$2:$B$3,2,FALSE),"Mutant","WT")),"")</f>
        <v/>
      </c>
      <c r="CQ117" s="4" t="str">
        <f>IF(ISNUMBER(CC117), IF($BV117&gt;VLOOKUP('Gene Table'!$G$2,'Array Content'!$A$2:$B$3,2,FALSE),IF(CC117&lt;-$BV117,"mutant","WT"),IF(CC117&lt;-VLOOKUP('Gene Table'!$G$2,'Array Content'!$A$2:$B$3,2,FALSE),"Mutant","WT")),"")</f>
        <v/>
      </c>
      <c r="CR117" s="4" t="str">
        <f>IF(ISNUMBER(CD117), IF($BV117&gt;VLOOKUP('Gene Table'!$G$2,'Array Content'!$A$2:$B$3,2,FALSE),IF(CD117&lt;-$BV117,"mutant","WT"),IF(CD117&lt;-VLOOKUP('Gene Table'!$G$2,'Array Content'!$A$2:$B$3,2,FALSE),"Mutant","WT")),"")</f>
        <v/>
      </c>
      <c r="CS117" s="4" t="str">
        <f>IF(ISNUMBER(CE117), IF($BV117&gt;VLOOKUP('Gene Table'!$G$2,'Array Content'!$A$2:$B$3,2,FALSE),IF(CE117&lt;-$BV117,"mutant","WT"),IF(CE117&lt;-VLOOKUP('Gene Table'!$G$2,'Array Content'!$A$2:$B$3,2,FALSE),"Mutant","WT")),"")</f>
        <v/>
      </c>
      <c r="CT117" s="4" t="str">
        <f>IF(ISNUMBER(CF117), IF($BV117&gt;VLOOKUP('Gene Table'!$G$2,'Array Content'!$A$2:$B$3,2,FALSE),IF(CF117&lt;-$BV117,"mutant","WT"),IF(CF117&lt;-VLOOKUP('Gene Table'!$G$2,'Array Content'!$A$2:$B$3,2,FALSE),"Mutant","WT")),"")</f>
        <v/>
      </c>
      <c r="CU117" s="4" t="str">
        <f>IF(ISNUMBER(CG117), IF($BV117&gt;VLOOKUP('Gene Table'!$G$2,'Array Content'!$A$2:$B$3,2,FALSE),IF(CG117&lt;-$BV117,"mutant","WT"),IF(CG117&lt;-VLOOKUP('Gene Table'!$G$2,'Array Content'!$A$2:$B$3,2,FALSE),"Mutant","WT")),"")</f>
        <v/>
      </c>
      <c r="CV117" s="4" t="str">
        <f>IF(ISNUMBER(CH117), IF($BV117&gt;VLOOKUP('Gene Table'!$G$2,'Array Content'!$A$2:$B$3,2,FALSE),IF(CH117&lt;-$BV117,"mutant","WT"),IF(CH117&lt;-VLOOKUP('Gene Table'!$G$2,'Array Content'!$A$2:$B$3,2,FALSE),"Mutant","WT")),"")</f>
        <v/>
      </c>
      <c r="CW117" s="4" t="str">
        <f>IF(ISNUMBER(CI117), IF($BV117&gt;VLOOKUP('Gene Table'!$G$2,'Array Content'!$A$2:$B$3,2,FALSE),IF(CI117&lt;-$BV117,"mutant","WT"),IF(CI117&lt;-VLOOKUP('Gene Table'!$G$2,'Array Content'!$A$2:$B$3,2,FALSE),"Mutant","WT")),"")</f>
        <v/>
      </c>
      <c r="CX117" s="4" t="str">
        <f>IF(ISNUMBER(CJ117), IF($BV117&gt;VLOOKUP('Gene Table'!$G$2,'Array Content'!$A$2:$B$3,2,FALSE),IF(CJ117&lt;-$BV117,"mutant","WT"),IF(CJ117&lt;-VLOOKUP('Gene Table'!$G$2,'Array Content'!$A$2:$B$3,2,FALSE),"Mutant","WT")),"")</f>
        <v/>
      </c>
      <c r="CY117" s="4" t="str">
        <f>IF(ISNUMBER(CK117), IF($BV117&gt;VLOOKUP('Gene Table'!$G$2,'Array Content'!$A$2:$B$3,2,FALSE),IF(CK117&lt;-$BV117,"mutant","WT"),IF(CK117&lt;-VLOOKUP('Gene Table'!$G$2,'Array Content'!$A$2:$B$3,2,FALSE),"Mutant","WT")),"")</f>
        <v/>
      </c>
      <c r="DA117" s="4" t="s">
        <v>4810</v>
      </c>
      <c r="DB117" s="4">
        <f t="shared" si="157"/>
        <v>-0.92000000000000171</v>
      </c>
      <c r="DC117" s="4">
        <f t="shared" si="158"/>
        <v>0</v>
      </c>
      <c r="DD117" s="4" t="str">
        <f t="shared" si="159"/>
        <v/>
      </c>
      <c r="DE117" s="4" t="str">
        <f t="shared" si="160"/>
        <v/>
      </c>
      <c r="DF117" s="4" t="str">
        <f t="shared" si="161"/>
        <v/>
      </c>
      <c r="DG117" s="4" t="str">
        <f t="shared" si="162"/>
        <v/>
      </c>
      <c r="DH117" s="4" t="str">
        <f t="shared" si="163"/>
        <v/>
      </c>
      <c r="DI117" s="4" t="str">
        <f t="shared" si="164"/>
        <v/>
      </c>
      <c r="DJ117" s="4" t="str">
        <f t="shared" si="165"/>
        <v/>
      </c>
      <c r="DK117" s="4" t="str">
        <f t="shared" si="166"/>
        <v/>
      </c>
      <c r="DL117" s="4" t="str">
        <f t="shared" si="167"/>
        <v/>
      </c>
      <c r="DM117" s="4" t="str">
        <f t="shared" si="168"/>
        <v/>
      </c>
      <c r="DO117" s="4" t="s">
        <v>4810</v>
      </c>
      <c r="DP117" s="4" t="str">
        <f>IF(ISNUMBER(DB117), IF($AR117&gt;VLOOKUP('Gene Table'!$G$2,'Array Content'!$A$2:$B$3,2,FALSE),IF(DB117&lt;-$AR117,"mutant","WT"),IF(DB117&lt;-VLOOKUP('Gene Table'!$G$2,'Array Content'!$A$2:$B$3,2,FALSE),"Mutant","WT")),"")</f>
        <v>WT</v>
      </c>
      <c r="DQ117" s="4" t="str">
        <f>IF(ISNUMBER(DC117), IF($AR117&gt;VLOOKUP('Gene Table'!$G$2,'Array Content'!$A$2:$B$3,2,FALSE),IF(DC117&lt;-$AR117,"mutant","WT"),IF(DC117&lt;-VLOOKUP('Gene Table'!$G$2,'Array Content'!$A$2:$B$3,2,FALSE),"Mutant","WT")),"")</f>
        <v>WT</v>
      </c>
      <c r="DR117" s="4" t="str">
        <f>IF(ISNUMBER(DD117), IF($AR117&gt;VLOOKUP('Gene Table'!$G$2,'Array Content'!$A$2:$B$3,2,FALSE),IF(DD117&lt;-$AR117,"mutant","WT"),IF(DD117&lt;-VLOOKUP('Gene Table'!$G$2,'Array Content'!$A$2:$B$3,2,FALSE),"Mutant","WT")),"")</f>
        <v/>
      </c>
      <c r="DS117" s="4" t="str">
        <f>IF(ISNUMBER(DE117), IF($AR117&gt;VLOOKUP('Gene Table'!$G$2,'Array Content'!$A$2:$B$3,2,FALSE),IF(DE117&lt;-$AR117,"mutant","WT"),IF(DE117&lt;-VLOOKUP('Gene Table'!$G$2,'Array Content'!$A$2:$B$3,2,FALSE),"Mutant","WT")),"")</f>
        <v/>
      </c>
      <c r="DT117" s="4" t="str">
        <f>IF(ISNUMBER(DF117), IF($AR117&gt;VLOOKUP('Gene Table'!$G$2,'Array Content'!$A$2:$B$3,2,FALSE),IF(DF117&lt;-$AR117,"mutant","WT"),IF(DF117&lt;-VLOOKUP('Gene Table'!$G$2,'Array Content'!$A$2:$B$3,2,FALSE),"Mutant","WT")),"")</f>
        <v/>
      </c>
      <c r="DU117" s="4" t="str">
        <f>IF(ISNUMBER(DG117), IF($AR117&gt;VLOOKUP('Gene Table'!$G$2,'Array Content'!$A$2:$B$3,2,FALSE),IF(DG117&lt;-$AR117,"mutant","WT"),IF(DG117&lt;-VLOOKUP('Gene Table'!$G$2,'Array Content'!$A$2:$B$3,2,FALSE),"Mutant","WT")),"")</f>
        <v/>
      </c>
      <c r="DV117" s="4" t="str">
        <f>IF(ISNUMBER(DH117), IF($AR117&gt;VLOOKUP('Gene Table'!$G$2,'Array Content'!$A$2:$B$3,2,FALSE),IF(DH117&lt;-$AR117,"mutant","WT"),IF(DH117&lt;-VLOOKUP('Gene Table'!$G$2,'Array Content'!$A$2:$B$3,2,FALSE),"Mutant","WT")),"")</f>
        <v/>
      </c>
      <c r="DW117" s="4" t="str">
        <f>IF(ISNUMBER(DI117), IF($AR117&gt;VLOOKUP('Gene Table'!$G$2,'Array Content'!$A$2:$B$3,2,FALSE),IF(DI117&lt;-$AR117,"mutant","WT"),IF(DI117&lt;-VLOOKUP('Gene Table'!$G$2,'Array Content'!$A$2:$B$3,2,FALSE),"Mutant","WT")),"")</f>
        <v/>
      </c>
      <c r="DX117" s="4" t="str">
        <f>IF(ISNUMBER(DJ117), IF($AR117&gt;VLOOKUP('Gene Table'!$G$2,'Array Content'!$A$2:$B$3,2,FALSE),IF(DJ117&lt;-$AR117,"mutant","WT"),IF(DJ117&lt;-VLOOKUP('Gene Table'!$G$2,'Array Content'!$A$2:$B$3,2,FALSE),"Mutant","WT")),"")</f>
        <v/>
      </c>
      <c r="DY117" s="4" t="str">
        <f>IF(ISNUMBER(DK117), IF($AR117&gt;VLOOKUP('Gene Table'!$G$2,'Array Content'!$A$2:$B$3,2,FALSE),IF(DK117&lt;-$AR117,"mutant","WT"),IF(DK117&lt;-VLOOKUP('Gene Table'!$G$2,'Array Content'!$A$2:$B$3,2,FALSE),"Mutant","WT")),"")</f>
        <v/>
      </c>
      <c r="DZ117" s="4" t="str">
        <f>IF(ISNUMBER(DL117), IF($AR117&gt;VLOOKUP('Gene Table'!$G$2,'Array Content'!$A$2:$B$3,2,FALSE),IF(DL117&lt;-$AR117,"mutant","WT"),IF(DL117&lt;-VLOOKUP('Gene Table'!$G$2,'Array Content'!$A$2:$B$3,2,FALSE),"Mutant","WT")),"")</f>
        <v/>
      </c>
      <c r="EA117" s="4" t="str">
        <f>IF(ISNUMBER(DM117), IF($AR117&gt;VLOOKUP('Gene Table'!$G$2,'Array Content'!$A$2:$B$3,2,FALSE),IF(DM117&lt;-$AR117,"mutant","WT"),IF(DM117&lt;-VLOOKUP('Gene Table'!$G$2,'Array Content'!$A$2:$B$3,2,FALSE),"Mutant","WT")),"")</f>
        <v/>
      </c>
      <c r="EC117" s="4" t="s">
        <v>4810</v>
      </c>
      <c r="ED117" s="4" t="str">
        <f>IF('Gene Table'!$D117="copy number",D117,"")</f>
        <v/>
      </c>
      <c r="EE117" s="4" t="str">
        <f>IF('Gene Table'!$D117="copy number",E117,"")</f>
        <v/>
      </c>
      <c r="EF117" s="4" t="str">
        <f>IF('Gene Table'!$D117="copy number",F117,"")</f>
        <v/>
      </c>
      <c r="EG117" s="4" t="str">
        <f>IF('Gene Table'!$D117="copy number",G117,"")</f>
        <v/>
      </c>
      <c r="EH117" s="4" t="str">
        <f>IF('Gene Table'!$D117="copy number",H117,"")</f>
        <v/>
      </c>
      <c r="EI117" s="4" t="str">
        <f>IF('Gene Table'!$D117="copy number",I117,"")</f>
        <v/>
      </c>
      <c r="EJ117" s="4" t="str">
        <f>IF('Gene Table'!$D117="copy number",J117,"")</f>
        <v/>
      </c>
      <c r="EK117" s="4" t="str">
        <f>IF('Gene Table'!$D117="copy number",K117,"")</f>
        <v/>
      </c>
      <c r="EL117" s="4" t="str">
        <f>IF('Gene Table'!$D117="copy number",L117,"")</f>
        <v/>
      </c>
      <c r="EM117" s="4" t="str">
        <f>IF('Gene Table'!$D117="copy number",M117,"")</f>
        <v/>
      </c>
      <c r="EN117" s="4" t="str">
        <f>IF('Gene Table'!$D117="copy number",N117,"")</f>
        <v/>
      </c>
      <c r="EO117" s="4" t="str">
        <f>IF('Gene Table'!$D117="copy number",O117,"")</f>
        <v/>
      </c>
      <c r="EQ117" s="4" t="s">
        <v>4810</v>
      </c>
      <c r="ER117" s="4" t="str">
        <f>IF('Gene Table'!$D117="copy number",R117,"")</f>
        <v/>
      </c>
      <c r="ES117" s="4" t="str">
        <f>IF('Gene Table'!$D117="copy number",S117,"")</f>
        <v/>
      </c>
      <c r="ET117" s="4" t="str">
        <f>IF('Gene Table'!$D117="copy number",T117,"")</f>
        <v/>
      </c>
      <c r="EU117" s="4" t="str">
        <f>IF('Gene Table'!$D117="copy number",U117,"")</f>
        <v/>
      </c>
      <c r="EV117" s="4" t="str">
        <f>IF('Gene Table'!$D117="copy number",V117,"")</f>
        <v/>
      </c>
      <c r="EW117" s="4" t="str">
        <f>IF('Gene Table'!$D117="copy number",W117,"")</f>
        <v/>
      </c>
      <c r="EX117" s="4" t="str">
        <f>IF('Gene Table'!$D117="copy number",X117,"")</f>
        <v/>
      </c>
      <c r="EY117" s="4" t="str">
        <f>IF('Gene Table'!$D117="copy number",Y117,"")</f>
        <v/>
      </c>
      <c r="EZ117" s="4" t="str">
        <f>IF('Gene Table'!$D117="copy number",Z117,"")</f>
        <v/>
      </c>
      <c r="FA117" s="4" t="str">
        <f>IF('Gene Table'!$D117="copy number",AA117,"")</f>
        <v/>
      </c>
      <c r="FB117" s="4" t="str">
        <f>IF('Gene Table'!$D117="copy number",AB117,"")</f>
        <v/>
      </c>
      <c r="FC117" s="4" t="str">
        <f>IF('Gene Table'!$D117="copy number",AC117,"")</f>
        <v/>
      </c>
      <c r="FE117" s="4" t="s">
        <v>4810</v>
      </c>
      <c r="FF117" s="4" t="str">
        <f>IF('Gene Table'!$C117="SMPC",D117,"")</f>
        <v/>
      </c>
      <c r="FG117" s="4" t="str">
        <f>IF('Gene Table'!$C117="SMPC",E117,"")</f>
        <v/>
      </c>
      <c r="FH117" s="4" t="str">
        <f>IF('Gene Table'!$C117="SMPC",F117,"")</f>
        <v/>
      </c>
      <c r="FI117" s="4" t="str">
        <f>IF('Gene Table'!$C117="SMPC",G117,"")</f>
        <v/>
      </c>
      <c r="FJ117" s="4" t="str">
        <f>IF('Gene Table'!$C117="SMPC",H117,"")</f>
        <v/>
      </c>
      <c r="FK117" s="4" t="str">
        <f>IF('Gene Table'!$C117="SMPC",I117,"")</f>
        <v/>
      </c>
      <c r="FL117" s="4" t="str">
        <f>IF('Gene Table'!$C117="SMPC",J117,"")</f>
        <v/>
      </c>
      <c r="FM117" s="4" t="str">
        <f>IF('Gene Table'!$C117="SMPC",K117,"")</f>
        <v/>
      </c>
      <c r="FN117" s="4" t="str">
        <f>IF('Gene Table'!$C117="SMPC",L117,"")</f>
        <v/>
      </c>
      <c r="FO117" s="4" t="str">
        <f>IF('Gene Table'!$C117="SMPC",M117,"")</f>
        <v/>
      </c>
      <c r="FP117" s="4" t="str">
        <f>IF('Gene Table'!$C117="SMPC",N117,"")</f>
        <v/>
      </c>
      <c r="FQ117" s="4" t="str">
        <f>IF('Gene Table'!$C117="SMPC",O117,"")</f>
        <v/>
      </c>
      <c r="FS117" s="4" t="s">
        <v>4810</v>
      </c>
      <c r="FT117" s="4" t="str">
        <f>IF('Gene Table'!$C117="SMPC",R117,"")</f>
        <v/>
      </c>
      <c r="FU117" s="4" t="str">
        <f>IF('Gene Table'!$C117="SMPC",S117,"")</f>
        <v/>
      </c>
      <c r="FV117" s="4" t="str">
        <f>IF('Gene Table'!$C117="SMPC",T117,"")</f>
        <v/>
      </c>
      <c r="FW117" s="4" t="str">
        <f>IF('Gene Table'!$C117="SMPC",U117,"")</f>
        <v/>
      </c>
      <c r="FX117" s="4" t="str">
        <f>IF('Gene Table'!$C117="SMPC",V117,"")</f>
        <v/>
      </c>
      <c r="FY117" s="4" t="str">
        <f>IF('Gene Table'!$C117="SMPC",W117,"")</f>
        <v/>
      </c>
      <c r="FZ117" s="4" t="str">
        <f>IF('Gene Table'!$C117="SMPC",X117,"")</f>
        <v/>
      </c>
      <c r="GA117" s="4" t="str">
        <f>IF('Gene Table'!$C117="SMPC",Y117,"")</f>
        <v/>
      </c>
      <c r="GB117" s="4" t="str">
        <f>IF('Gene Table'!$C117="SMPC",Z117,"")</f>
        <v/>
      </c>
      <c r="GC117" s="4" t="str">
        <f>IF('Gene Table'!$C117="SMPC",AA117,"")</f>
        <v/>
      </c>
      <c r="GD117" s="4" t="str">
        <f>IF('Gene Table'!$C117="SMPC",AB117,"")</f>
        <v/>
      </c>
      <c r="GE117" s="4" t="str">
        <f>IF('Gene Table'!$C117="SMPC",AC117,"")</f>
        <v/>
      </c>
    </row>
    <row r="118" spans="1:187" ht="15" customHeight="1" x14ac:dyDescent="0.25">
      <c r="A118" s="4" t="str">
        <f>'Gene Table'!C118&amp;":"&amp;'Gene Table'!D118</f>
        <v>GNAQ:c.626A&gt;T</v>
      </c>
      <c r="B118" s="4">
        <f>IF('Gene Table'!$G$5="NO",IF(ISNUMBER(MATCH('Gene Table'!E118,'Array Content'!$M$2:$M$941,0)),VLOOKUP('Gene Table'!E118,'Array Content'!$M$2:$O$941,2,FALSE),35),IF('Gene Table'!$G$5="YES",IF(ISNUMBER(MATCH('Gene Table'!E118,'Array Content'!$M$2:$M$941,0)),VLOOKUP('Gene Table'!E118,'Array Content'!$M$2:$O$941,3,FALSE),35),"OOPS"))</f>
        <v>37</v>
      </c>
      <c r="C118" s="4" t="s">
        <v>4811</v>
      </c>
      <c r="D118" s="29">
        <f>IF('Control Sample Data'!D117="","",IF(SUM('Control Sample Data'!D$2:D$97)&gt;10,IF(AND(ISNUMBER('Control Sample Data'!D117),'Control Sample Data'!D117&lt;$B118, 'Control Sample Data'!D117&gt;0),'Control Sample Data'!D117,$B118),""))</f>
        <v>35</v>
      </c>
      <c r="E118" s="29">
        <f>IF('Control Sample Data'!E117="","",IF(SUM('Control Sample Data'!E$2:E$97)&gt;10,IF(AND(ISNUMBER('Control Sample Data'!E117),'Control Sample Data'!E117&lt;$B118, 'Control Sample Data'!E117&gt;0),'Control Sample Data'!E117,$B118),""))</f>
        <v>35</v>
      </c>
      <c r="F118" s="29" t="str">
        <f>IF('Control Sample Data'!F117="","",IF(SUM('Control Sample Data'!F$2:F$97)&gt;10,IF(AND(ISNUMBER('Control Sample Data'!F117),'Control Sample Data'!F117&lt;$B118, 'Control Sample Data'!F117&gt;0),'Control Sample Data'!F117,$B118),""))</f>
        <v/>
      </c>
      <c r="G118" s="29" t="str">
        <f>IF('Control Sample Data'!G117="","",IF(SUM('Control Sample Data'!G$2:G$97)&gt;10,IF(AND(ISNUMBER('Control Sample Data'!G117),'Control Sample Data'!G117&lt;$B118, 'Control Sample Data'!G117&gt;0),'Control Sample Data'!G117,$B118),""))</f>
        <v/>
      </c>
      <c r="H118" s="29" t="str">
        <f>IF('Control Sample Data'!H117="","",IF(SUM('Control Sample Data'!H$2:H$97)&gt;10,IF(AND(ISNUMBER('Control Sample Data'!H117),'Control Sample Data'!H117&lt;$B118, 'Control Sample Data'!H117&gt;0),'Control Sample Data'!H117,$B118),""))</f>
        <v/>
      </c>
      <c r="I118" s="29" t="str">
        <f>IF('Control Sample Data'!I117="","",IF(SUM('Control Sample Data'!I$2:I$97)&gt;10,IF(AND(ISNUMBER('Control Sample Data'!I117),'Control Sample Data'!I117&lt;$B118, 'Control Sample Data'!I117&gt;0),'Control Sample Data'!I117,$B118),""))</f>
        <v/>
      </c>
      <c r="J118" s="29" t="str">
        <f>IF('Control Sample Data'!J117="","",IF(SUM('Control Sample Data'!J$2:J$97)&gt;10,IF(AND(ISNUMBER('Control Sample Data'!J117),'Control Sample Data'!J117&lt;$B118, 'Control Sample Data'!J117&gt;0),'Control Sample Data'!J117,$B118),""))</f>
        <v/>
      </c>
      <c r="K118" s="29" t="str">
        <f>IF('Control Sample Data'!K117="","",IF(SUM('Control Sample Data'!K$2:K$97)&gt;10,IF(AND(ISNUMBER('Control Sample Data'!K117),'Control Sample Data'!K117&lt;$B118, 'Control Sample Data'!K117&gt;0),'Control Sample Data'!K117,$B118),""))</f>
        <v/>
      </c>
      <c r="L118" s="29" t="str">
        <f>IF('Control Sample Data'!L117="","",IF(SUM('Control Sample Data'!L$2:L$97)&gt;10,IF(AND(ISNUMBER('Control Sample Data'!L117),'Control Sample Data'!L117&lt;$B118, 'Control Sample Data'!L117&gt;0),'Control Sample Data'!L117,$B118),""))</f>
        <v/>
      </c>
      <c r="M118" s="29" t="str">
        <f>IF('Control Sample Data'!M117="","",IF(SUM('Control Sample Data'!M$2:M$97)&gt;10,IF(AND(ISNUMBER('Control Sample Data'!M117),'Control Sample Data'!M117&lt;$B118, 'Control Sample Data'!M117&gt;0),'Control Sample Data'!M117,$B118),""))</f>
        <v/>
      </c>
      <c r="N118" s="29" t="str">
        <f>IF('Control Sample Data'!N117="","",IF(SUM('Control Sample Data'!N$2:N$97)&gt;10,IF(AND(ISNUMBER('Control Sample Data'!N117),'Control Sample Data'!N117&lt;$B118, 'Control Sample Data'!N117&gt;0),'Control Sample Data'!N117,$B118),""))</f>
        <v/>
      </c>
      <c r="O118" s="29" t="str">
        <f>IF('Control Sample Data'!O117="","",IF(SUM('Control Sample Data'!O$2:O$97)&gt;10,IF(AND(ISNUMBER('Control Sample Data'!O117),'Control Sample Data'!O117&lt;$B118, 'Control Sample Data'!O117&gt;0),'Control Sample Data'!O117,$B118),""))</f>
        <v/>
      </c>
      <c r="Q118" s="4" t="s">
        <v>4811</v>
      </c>
      <c r="R118" s="29">
        <f>IF('Test Sample Data'!D117="","",IF(SUM('Test Sample Data'!D$2:D$97)&gt;10,IF(AND(ISNUMBER('Test Sample Data'!D117),'Test Sample Data'!D117&lt;$B118, 'Test Sample Data'!D117&gt;0),'Test Sample Data'!D117,$B118),""))</f>
        <v>35</v>
      </c>
      <c r="S118" s="29">
        <f>IF('Test Sample Data'!E117="","",IF(SUM('Test Sample Data'!E$2:E$97)&gt;10,IF(AND(ISNUMBER('Test Sample Data'!E117),'Test Sample Data'!E117&lt;$B118, 'Test Sample Data'!E117&gt;0),'Test Sample Data'!E117,$B118),""))</f>
        <v>35</v>
      </c>
      <c r="T118" s="29" t="str">
        <f>IF('Test Sample Data'!F117="","",IF(SUM('Test Sample Data'!F$2:F$97)&gt;10,IF(AND(ISNUMBER('Test Sample Data'!F117),'Test Sample Data'!F117&lt;$B118, 'Test Sample Data'!F117&gt;0),'Test Sample Data'!F117,$B118),""))</f>
        <v/>
      </c>
      <c r="U118" s="29" t="str">
        <f>IF('Test Sample Data'!G117="","",IF(SUM('Test Sample Data'!G$2:G$97)&gt;10,IF(AND(ISNUMBER('Test Sample Data'!G117),'Test Sample Data'!G117&lt;$B118, 'Test Sample Data'!G117&gt;0),'Test Sample Data'!G117,$B118),""))</f>
        <v/>
      </c>
      <c r="V118" s="29" t="str">
        <f>IF('Test Sample Data'!H117="","",IF(SUM('Test Sample Data'!H$2:H$97)&gt;10,IF(AND(ISNUMBER('Test Sample Data'!H117),'Test Sample Data'!H117&lt;$B118, 'Test Sample Data'!H117&gt;0),'Test Sample Data'!H117,$B118),""))</f>
        <v/>
      </c>
      <c r="W118" s="29" t="str">
        <f>IF('Test Sample Data'!I117="","",IF(SUM('Test Sample Data'!I$2:I$97)&gt;10,IF(AND(ISNUMBER('Test Sample Data'!I117),'Test Sample Data'!I117&lt;$B118, 'Test Sample Data'!I117&gt;0),'Test Sample Data'!I117,$B118),""))</f>
        <v/>
      </c>
      <c r="X118" s="29" t="str">
        <f>IF('Test Sample Data'!J117="","",IF(SUM('Test Sample Data'!J$2:J$97)&gt;10,IF(AND(ISNUMBER('Test Sample Data'!J117),'Test Sample Data'!J117&lt;$B118, 'Test Sample Data'!J117&gt;0),'Test Sample Data'!J117,$B118),""))</f>
        <v/>
      </c>
      <c r="Y118" s="29" t="str">
        <f>IF('Test Sample Data'!K117="","",IF(SUM('Test Sample Data'!K$2:K$97)&gt;10,IF(AND(ISNUMBER('Test Sample Data'!K117),'Test Sample Data'!K117&lt;$B118, 'Test Sample Data'!K117&gt;0),'Test Sample Data'!K117,$B118),""))</f>
        <v/>
      </c>
      <c r="Z118" s="29" t="str">
        <f>IF('Test Sample Data'!L117="","",IF(SUM('Test Sample Data'!L$2:L$97)&gt;10,IF(AND(ISNUMBER('Test Sample Data'!L117),'Test Sample Data'!L117&lt;$B118, 'Test Sample Data'!L117&gt;0),'Test Sample Data'!L117,$B118),""))</f>
        <v/>
      </c>
      <c r="AA118" s="29" t="str">
        <f>IF('Test Sample Data'!M117="","",IF(SUM('Test Sample Data'!M$2:M$97)&gt;10,IF(AND(ISNUMBER('Test Sample Data'!M117),'Test Sample Data'!M117&lt;$B118, 'Test Sample Data'!M117&gt;0),'Test Sample Data'!M117,$B118),""))</f>
        <v/>
      </c>
      <c r="AB118" s="29" t="str">
        <f>IF('Test Sample Data'!N117="","",IF(SUM('Test Sample Data'!N$2:N$97)&gt;10,IF(AND(ISNUMBER('Test Sample Data'!N117),'Test Sample Data'!N117&lt;$B118, 'Test Sample Data'!N117&gt;0),'Test Sample Data'!N117,$B118),""))</f>
        <v/>
      </c>
      <c r="AC118" s="29" t="str">
        <f>IF('Test Sample Data'!O117="","",IF(SUM('Test Sample Data'!O$2:O$97)&gt;10,IF(AND(ISNUMBER('Test Sample Data'!O117),'Test Sample Data'!O117&lt;$B118, 'Test Sample Data'!O117&gt;0),'Test Sample Data'!O117,$B118),""))</f>
        <v/>
      </c>
      <c r="AE118" s="4" t="s">
        <v>4811</v>
      </c>
      <c r="AF118" s="4">
        <f t="shared" si="67"/>
        <v>9</v>
      </c>
      <c r="AG118" s="4">
        <f t="shared" si="68"/>
        <v>9</v>
      </c>
      <c r="AH118" s="4" t="str">
        <f t="shared" si="69"/>
        <v/>
      </c>
      <c r="AI118" s="4" t="str">
        <f t="shared" si="70"/>
        <v/>
      </c>
      <c r="AJ118" s="4" t="str">
        <f t="shared" si="71"/>
        <v/>
      </c>
      <c r="AK118" s="4" t="str">
        <f t="shared" si="72"/>
        <v/>
      </c>
      <c r="AL118" s="4" t="str">
        <f t="shared" si="73"/>
        <v/>
      </c>
      <c r="AM118" s="4" t="str">
        <f t="shared" si="74"/>
        <v/>
      </c>
      <c r="AN118" s="4" t="str">
        <f t="shared" si="75"/>
        <v/>
      </c>
      <c r="AO118" s="4" t="str">
        <f t="shared" si="76"/>
        <v/>
      </c>
      <c r="AP118" s="4" t="str">
        <f t="shared" si="77"/>
        <v/>
      </c>
      <c r="AQ118" s="4" t="str">
        <f t="shared" si="78"/>
        <v/>
      </c>
      <c r="AR118" s="4">
        <f t="shared" si="79"/>
        <v>0</v>
      </c>
      <c r="AS118" s="4">
        <f t="shared" si="182"/>
        <v>9</v>
      </c>
      <c r="AU118" s="4" t="s">
        <v>4811</v>
      </c>
      <c r="AV118" s="4">
        <f t="shared" si="81"/>
        <v>8.0799999999999983</v>
      </c>
      <c r="AW118" s="4">
        <f t="shared" si="82"/>
        <v>9</v>
      </c>
      <c r="AX118" s="4" t="str">
        <f t="shared" si="83"/>
        <v/>
      </c>
      <c r="AY118" s="4" t="str">
        <f t="shared" si="84"/>
        <v/>
      </c>
      <c r="AZ118" s="4" t="str">
        <f t="shared" si="85"/>
        <v/>
      </c>
      <c r="BA118" s="4" t="str">
        <f t="shared" si="86"/>
        <v/>
      </c>
      <c r="BB118" s="4" t="str">
        <f t="shared" si="87"/>
        <v/>
      </c>
      <c r="BC118" s="4" t="str">
        <f t="shared" si="88"/>
        <v/>
      </c>
      <c r="BD118" s="4" t="str">
        <f t="shared" si="89"/>
        <v/>
      </c>
      <c r="BE118" s="4" t="str">
        <f t="shared" si="90"/>
        <v/>
      </c>
      <c r="BF118" s="4" t="str">
        <f t="shared" si="91"/>
        <v/>
      </c>
      <c r="BG118" s="4" t="str">
        <f t="shared" si="92"/>
        <v/>
      </c>
      <c r="BI118" s="4" t="s">
        <v>4811</v>
      </c>
      <c r="BJ118" s="4">
        <f t="shared" si="169"/>
        <v>8.0799999999999983</v>
      </c>
      <c r="BK118" s="4">
        <f t="shared" si="170"/>
        <v>9</v>
      </c>
      <c r="BL118" s="4" t="str">
        <f t="shared" si="171"/>
        <v/>
      </c>
      <c r="BM118" s="4" t="str">
        <f t="shared" si="172"/>
        <v/>
      </c>
      <c r="BN118" s="4" t="str">
        <f t="shared" si="173"/>
        <v/>
      </c>
      <c r="BO118" s="4" t="str">
        <f t="shared" si="174"/>
        <v/>
      </c>
      <c r="BP118" s="4" t="str">
        <f t="shared" si="175"/>
        <v/>
      </c>
      <c r="BQ118" s="4" t="str">
        <f t="shared" si="176"/>
        <v/>
      </c>
      <c r="BR118" s="4" t="str">
        <f t="shared" si="177"/>
        <v/>
      </c>
      <c r="BS118" s="4" t="str">
        <f t="shared" si="178"/>
        <v/>
      </c>
      <c r="BT118" s="4" t="str">
        <f t="shared" si="179"/>
        <v/>
      </c>
      <c r="BU118" s="4" t="str">
        <f t="shared" si="180"/>
        <v/>
      </c>
      <c r="BV118" s="4">
        <f t="shared" si="105"/>
        <v>1.95</v>
      </c>
      <c r="BW118" s="4">
        <f t="shared" si="181"/>
        <v>8.5399999999999991</v>
      </c>
      <c r="BY118" s="4" t="s">
        <v>4811</v>
      </c>
      <c r="BZ118" s="4">
        <f t="shared" si="145"/>
        <v>-0.46000000000000085</v>
      </c>
      <c r="CA118" s="4">
        <f t="shared" si="146"/>
        <v>0.46000000000000085</v>
      </c>
      <c r="CB118" s="4" t="str">
        <f t="shared" si="147"/>
        <v/>
      </c>
      <c r="CC118" s="4" t="str">
        <f t="shared" si="148"/>
        <v/>
      </c>
      <c r="CD118" s="4" t="str">
        <f t="shared" si="149"/>
        <v/>
      </c>
      <c r="CE118" s="4" t="str">
        <f t="shared" si="150"/>
        <v/>
      </c>
      <c r="CF118" s="4" t="str">
        <f t="shared" si="151"/>
        <v/>
      </c>
      <c r="CG118" s="4" t="str">
        <f t="shared" si="152"/>
        <v/>
      </c>
      <c r="CH118" s="4" t="str">
        <f t="shared" si="153"/>
        <v/>
      </c>
      <c r="CI118" s="4" t="str">
        <f t="shared" si="154"/>
        <v/>
      </c>
      <c r="CJ118" s="4" t="str">
        <f t="shared" si="155"/>
        <v/>
      </c>
      <c r="CK118" s="4" t="str">
        <f t="shared" si="156"/>
        <v/>
      </c>
      <c r="CM118" s="4" t="s">
        <v>4811</v>
      </c>
      <c r="CN118" s="4" t="str">
        <f>IF(ISNUMBER(BZ118), IF($BV118&gt;VLOOKUP('Gene Table'!$G$2,'Array Content'!$A$2:$B$3,2,FALSE),IF(BZ118&lt;-$BV118,"mutant","WT"),IF(BZ118&lt;-VLOOKUP('Gene Table'!$G$2,'Array Content'!$A$2:$B$3,2,FALSE),"Mutant","WT")),"")</f>
        <v>WT</v>
      </c>
      <c r="CO118" s="4" t="str">
        <f>IF(ISNUMBER(CA118), IF($BV118&gt;VLOOKUP('Gene Table'!$G$2,'Array Content'!$A$2:$B$3,2,FALSE),IF(CA118&lt;-$BV118,"mutant","WT"),IF(CA118&lt;-VLOOKUP('Gene Table'!$G$2,'Array Content'!$A$2:$B$3,2,FALSE),"Mutant","WT")),"")</f>
        <v>WT</v>
      </c>
      <c r="CP118" s="4" t="str">
        <f>IF(ISNUMBER(CB118), IF($BV118&gt;VLOOKUP('Gene Table'!$G$2,'Array Content'!$A$2:$B$3,2,FALSE),IF(CB118&lt;-$BV118,"mutant","WT"),IF(CB118&lt;-VLOOKUP('Gene Table'!$G$2,'Array Content'!$A$2:$B$3,2,FALSE),"Mutant","WT")),"")</f>
        <v/>
      </c>
      <c r="CQ118" s="4" t="str">
        <f>IF(ISNUMBER(CC118), IF($BV118&gt;VLOOKUP('Gene Table'!$G$2,'Array Content'!$A$2:$B$3,2,FALSE),IF(CC118&lt;-$BV118,"mutant","WT"),IF(CC118&lt;-VLOOKUP('Gene Table'!$G$2,'Array Content'!$A$2:$B$3,2,FALSE),"Mutant","WT")),"")</f>
        <v/>
      </c>
      <c r="CR118" s="4" t="str">
        <f>IF(ISNUMBER(CD118), IF($BV118&gt;VLOOKUP('Gene Table'!$G$2,'Array Content'!$A$2:$B$3,2,FALSE),IF(CD118&lt;-$BV118,"mutant","WT"),IF(CD118&lt;-VLOOKUP('Gene Table'!$G$2,'Array Content'!$A$2:$B$3,2,FALSE),"Mutant","WT")),"")</f>
        <v/>
      </c>
      <c r="CS118" s="4" t="str">
        <f>IF(ISNUMBER(CE118), IF($BV118&gt;VLOOKUP('Gene Table'!$G$2,'Array Content'!$A$2:$B$3,2,FALSE),IF(CE118&lt;-$BV118,"mutant","WT"),IF(CE118&lt;-VLOOKUP('Gene Table'!$G$2,'Array Content'!$A$2:$B$3,2,FALSE),"Mutant","WT")),"")</f>
        <v/>
      </c>
      <c r="CT118" s="4" t="str">
        <f>IF(ISNUMBER(CF118), IF($BV118&gt;VLOOKUP('Gene Table'!$G$2,'Array Content'!$A$2:$B$3,2,FALSE),IF(CF118&lt;-$BV118,"mutant","WT"),IF(CF118&lt;-VLOOKUP('Gene Table'!$G$2,'Array Content'!$A$2:$B$3,2,FALSE),"Mutant","WT")),"")</f>
        <v/>
      </c>
      <c r="CU118" s="4" t="str">
        <f>IF(ISNUMBER(CG118), IF($BV118&gt;VLOOKUP('Gene Table'!$G$2,'Array Content'!$A$2:$B$3,2,FALSE),IF(CG118&lt;-$BV118,"mutant","WT"),IF(CG118&lt;-VLOOKUP('Gene Table'!$G$2,'Array Content'!$A$2:$B$3,2,FALSE),"Mutant","WT")),"")</f>
        <v/>
      </c>
      <c r="CV118" s="4" t="str">
        <f>IF(ISNUMBER(CH118), IF($BV118&gt;VLOOKUP('Gene Table'!$G$2,'Array Content'!$A$2:$B$3,2,FALSE),IF(CH118&lt;-$BV118,"mutant","WT"),IF(CH118&lt;-VLOOKUP('Gene Table'!$G$2,'Array Content'!$A$2:$B$3,2,FALSE),"Mutant","WT")),"")</f>
        <v/>
      </c>
      <c r="CW118" s="4" t="str">
        <f>IF(ISNUMBER(CI118), IF($BV118&gt;VLOOKUP('Gene Table'!$G$2,'Array Content'!$A$2:$B$3,2,FALSE),IF(CI118&lt;-$BV118,"mutant","WT"),IF(CI118&lt;-VLOOKUP('Gene Table'!$G$2,'Array Content'!$A$2:$B$3,2,FALSE),"Mutant","WT")),"")</f>
        <v/>
      </c>
      <c r="CX118" s="4" t="str">
        <f>IF(ISNUMBER(CJ118), IF($BV118&gt;VLOOKUP('Gene Table'!$G$2,'Array Content'!$A$2:$B$3,2,FALSE),IF(CJ118&lt;-$BV118,"mutant","WT"),IF(CJ118&lt;-VLOOKUP('Gene Table'!$G$2,'Array Content'!$A$2:$B$3,2,FALSE),"Mutant","WT")),"")</f>
        <v/>
      </c>
      <c r="CY118" s="4" t="str">
        <f>IF(ISNUMBER(CK118), IF($BV118&gt;VLOOKUP('Gene Table'!$G$2,'Array Content'!$A$2:$B$3,2,FALSE),IF(CK118&lt;-$BV118,"mutant","WT"),IF(CK118&lt;-VLOOKUP('Gene Table'!$G$2,'Array Content'!$A$2:$B$3,2,FALSE),"Mutant","WT")),"")</f>
        <v/>
      </c>
      <c r="DA118" s="4" t="s">
        <v>4811</v>
      </c>
      <c r="DB118" s="4">
        <f t="shared" si="157"/>
        <v>-0.92000000000000171</v>
      </c>
      <c r="DC118" s="4">
        <f t="shared" si="158"/>
        <v>0</v>
      </c>
      <c r="DD118" s="4" t="str">
        <f t="shared" si="159"/>
        <v/>
      </c>
      <c r="DE118" s="4" t="str">
        <f t="shared" si="160"/>
        <v/>
      </c>
      <c r="DF118" s="4" t="str">
        <f t="shared" si="161"/>
        <v/>
      </c>
      <c r="DG118" s="4" t="str">
        <f t="shared" si="162"/>
        <v/>
      </c>
      <c r="DH118" s="4" t="str">
        <f t="shared" si="163"/>
        <v/>
      </c>
      <c r="DI118" s="4" t="str">
        <f t="shared" si="164"/>
        <v/>
      </c>
      <c r="DJ118" s="4" t="str">
        <f t="shared" si="165"/>
        <v/>
      </c>
      <c r="DK118" s="4" t="str">
        <f t="shared" si="166"/>
        <v/>
      </c>
      <c r="DL118" s="4" t="str">
        <f t="shared" si="167"/>
        <v/>
      </c>
      <c r="DM118" s="4" t="str">
        <f t="shared" si="168"/>
        <v/>
      </c>
      <c r="DO118" s="4" t="s">
        <v>4811</v>
      </c>
      <c r="DP118" s="4" t="str">
        <f>IF(ISNUMBER(DB118), IF($AR118&gt;VLOOKUP('Gene Table'!$G$2,'Array Content'!$A$2:$B$3,2,FALSE),IF(DB118&lt;-$AR118,"mutant","WT"),IF(DB118&lt;-VLOOKUP('Gene Table'!$G$2,'Array Content'!$A$2:$B$3,2,FALSE),"Mutant","WT")),"")</f>
        <v>WT</v>
      </c>
      <c r="DQ118" s="4" t="str">
        <f>IF(ISNUMBER(DC118), IF($AR118&gt;VLOOKUP('Gene Table'!$G$2,'Array Content'!$A$2:$B$3,2,FALSE),IF(DC118&lt;-$AR118,"mutant","WT"),IF(DC118&lt;-VLOOKUP('Gene Table'!$G$2,'Array Content'!$A$2:$B$3,2,FALSE),"Mutant","WT")),"")</f>
        <v>WT</v>
      </c>
      <c r="DR118" s="4" t="str">
        <f>IF(ISNUMBER(DD118), IF($AR118&gt;VLOOKUP('Gene Table'!$G$2,'Array Content'!$A$2:$B$3,2,FALSE),IF(DD118&lt;-$AR118,"mutant","WT"),IF(DD118&lt;-VLOOKUP('Gene Table'!$G$2,'Array Content'!$A$2:$B$3,2,FALSE),"Mutant","WT")),"")</f>
        <v/>
      </c>
      <c r="DS118" s="4" t="str">
        <f>IF(ISNUMBER(DE118), IF($AR118&gt;VLOOKUP('Gene Table'!$G$2,'Array Content'!$A$2:$B$3,2,FALSE),IF(DE118&lt;-$AR118,"mutant","WT"),IF(DE118&lt;-VLOOKUP('Gene Table'!$G$2,'Array Content'!$A$2:$B$3,2,FALSE),"Mutant","WT")),"")</f>
        <v/>
      </c>
      <c r="DT118" s="4" t="str">
        <f>IF(ISNUMBER(DF118), IF($AR118&gt;VLOOKUP('Gene Table'!$G$2,'Array Content'!$A$2:$B$3,2,FALSE),IF(DF118&lt;-$AR118,"mutant","WT"),IF(DF118&lt;-VLOOKUP('Gene Table'!$G$2,'Array Content'!$A$2:$B$3,2,FALSE),"Mutant","WT")),"")</f>
        <v/>
      </c>
      <c r="DU118" s="4" t="str">
        <f>IF(ISNUMBER(DG118), IF($AR118&gt;VLOOKUP('Gene Table'!$G$2,'Array Content'!$A$2:$B$3,2,FALSE),IF(DG118&lt;-$AR118,"mutant","WT"),IF(DG118&lt;-VLOOKUP('Gene Table'!$G$2,'Array Content'!$A$2:$B$3,2,FALSE),"Mutant","WT")),"")</f>
        <v/>
      </c>
      <c r="DV118" s="4" t="str">
        <f>IF(ISNUMBER(DH118), IF($AR118&gt;VLOOKUP('Gene Table'!$G$2,'Array Content'!$A$2:$B$3,2,FALSE),IF(DH118&lt;-$AR118,"mutant","WT"),IF(DH118&lt;-VLOOKUP('Gene Table'!$G$2,'Array Content'!$A$2:$B$3,2,FALSE),"Mutant","WT")),"")</f>
        <v/>
      </c>
      <c r="DW118" s="4" t="str">
        <f>IF(ISNUMBER(DI118), IF($AR118&gt;VLOOKUP('Gene Table'!$G$2,'Array Content'!$A$2:$B$3,2,FALSE),IF(DI118&lt;-$AR118,"mutant","WT"),IF(DI118&lt;-VLOOKUP('Gene Table'!$G$2,'Array Content'!$A$2:$B$3,2,FALSE),"Mutant","WT")),"")</f>
        <v/>
      </c>
      <c r="DX118" s="4" t="str">
        <f>IF(ISNUMBER(DJ118), IF($AR118&gt;VLOOKUP('Gene Table'!$G$2,'Array Content'!$A$2:$B$3,2,FALSE),IF(DJ118&lt;-$AR118,"mutant","WT"),IF(DJ118&lt;-VLOOKUP('Gene Table'!$G$2,'Array Content'!$A$2:$B$3,2,FALSE),"Mutant","WT")),"")</f>
        <v/>
      </c>
      <c r="DY118" s="4" t="str">
        <f>IF(ISNUMBER(DK118), IF($AR118&gt;VLOOKUP('Gene Table'!$G$2,'Array Content'!$A$2:$B$3,2,FALSE),IF(DK118&lt;-$AR118,"mutant","WT"),IF(DK118&lt;-VLOOKUP('Gene Table'!$G$2,'Array Content'!$A$2:$B$3,2,FALSE),"Mutant","WT")),"")</f>
        <v/>
      </c>
      <c r="DZ118" s="4" t="str">
        <f>IF(ISNUMBER(DL118), IF($AR118&gt;VLOOKUP('Gene Table'!$G$2,'Array Content'!$A$2:$B$3,2,FALSE),IF(DL118&lt;-$AR118,"mutant","WT"),IF(DL118&lt;-VLOOKUP('Gene Table'!$G$2,'Array Content'!$A$2:$B$3,2,FALSE),"Mutant","WT")),"")</f>
        <v/>
      </c>
      <c r="EA118" s="4" t="str">
        <f>IF(ISNUMBER(DM118), IF($AR118&gt;VLOOKUP('Gene Table'!$G$2,'Array Content'!$A$2:$B$3,2,FALSE),IF(DM118&lt;-$AR118,"mutant","WT"),IF(DM118&lt;-VLOOKUP('Gene Table'!$G$2,'Array Content'!$A$2:$B$3,2,FALSE),"Mutant","WT")),"")</f>
        <v/>
      </c>
      <c r="EC118" s="4" t="s">
        <v>4811</v>
      </c>
      <c r="ED118" s="4" t="str">
        <f>IF('Gene Table'!$D118="copy number",D118,"")</f>
        <v/>
      </c>
      <c r="EE118" s="4" t="str">
        <f>IF('Gene Table'!$D118="copy number",E118,"")</f>
        <v/>
      </c>
      <c r="EF118" s="4" t="str">
        <f>IF('Gene Table'!$D118="copy number",F118,"")</f>
        <v/>
      </c>
      <c r="EG118" s="4" t="str">
        <f>IF('Gene Table'!$D118="copy number",G118,"")</f>
        <v/>
      </c>
      <c r="EH118" s="4" t="str">
        <f>IF('Gene Table'!$D118="copy number",H118,"")</f>
        <v/>
      </c>
      <c r="EI118" s="4" t="str">
        <f>IF('Gene Table'!$D118="copy number",I118,"")</f>
        <v/>
      </c>
      <c r="EJ118" s="4" t="str">
        <f>IF('Gene Table'!$D118="copy number",J118,"")</f>
        <v/>
      </c>
      <c r="EK118" s="4" t="str">
        <f>IF('Gene Table'!$D118="copy number",K118,"")</f>
        <v/>
      </c>
      <c r="EL118" s="4" t="str">
        <f>IF('Gene Table'!$D118="copy number",L118,"")</f>
        <v/>
      </c>
      <c r="EM118" s="4" t="str">
        <f>IF('Gene Table'!$D118="copy number",M118,"")</f>
        <v/>
      </c>
      <c r="EN118" s="4" t="str">
        <f>IF('Gene Table'!$D118="copy number",N118,"")</f>
        <v/>
      </c>
      <c r="EO118" s="4" t="str">
        <f>IF('Gene Table'!$D118="copy number",O118,"")</f>
        <v/>
      </c>
      <c r="EQ118" s="4" t="s">
        <v>4811</v>
      </c>
      <c r="ER118" s="4" t="str">
        <f>IF('Gene Table'!$D118="copy number",R118,"")</f>
        <v/>
      </c>
      <c r="ES118" s="4" t="str">
        <f>IF('Gene Table'!$D118="copy number",S118,"")</f>
        <v/>
      </c>
      <c r="ET118" s="4" t="str">
        <f>IF('Gene Table'!$D118="copy number",T118,"")</f>
        <v/>
      </c>
      <c r="EU118" s="4" t="str">
        <f>IF('Gene Table'!$D118="copy number",U118,"")</f>
        <v/>
      </c>
      <c r="EV118" s="4" t="str">
        <f>IF('Gene Table'!$D118="copy number",V118,"")</f>
        <v/>
      </c>
      <c r="EW118" s="4" t="str">
        <f>IF('Gene Table'!$D118="copy number",W118,"")</f>
        <v/>
      </c>
      <c r="EX118" s="4" t="str">
        <f>IF('Gene Table'!$D118="copy number",X118,"")</f>
        <v/>
      </c>
      <c r="EY118" s="4" t="str">
        <f>IF('Gene Table'!$D118="copy number",Y118,"")</f>
        <v/>
      </c>
      <c r="EZ118" s="4" t="str">
        <f>IF('Gene Table'!$D118="copy number",Z118,"")</f>
        <v/>
      </c>
      <c r="FA118" s="4" t="str">
        <f>IF('Gene Table'!$D118="copy number",AA118,"")</f>
        <v/>
      </c>
      <c r="FB118" s="4" t="str">
        <f>IF('Gene Table'!$D118="copy number",AB118,"")</f>
        <v/>
      </c>
      <c r="FC118" s="4" t="str">
        <f>IF('Gene Table'!$D118="copy number",AC118,"")</f>
        <v/>
      </c>
      <c r="FE118" s="4" t="s">
        <v>4811</v>
      </c>
      <c r="FF118" s="4" t="str">
        <f>IF('Gene Table'!$C118="SMPC",D118,"")</f>
        <v/>
      </c>
      <c r="FG118" s="4" t="str">
        <f>IF('Gene Table'!$C118="SMPC",E118,"")</f>
        <v/>
      </c>
      <c r="FH118" s="4" t="str">
        <f>IF('Gene Table'!$C118="SMPC",F118,"")</f>
        <v/>
      </c>
      <c r="FI118" s="4" t="str">
        <f>IF('Gene Table'!$C118="SMPC",G118,"")</f>
        <v/>
      </c>
      <c r="FJ118" s="4" t="str">
        <f>IF('Gene Table'!$C118="SMPC",H118,"")</f>
        <v/>
      </c>
      <c r="FK118" s="4" t="str">
        <f>IF('Gene Table'!$C118="SMPC",I118,"")</f>
        <v/>
      </c>
      <c r="FL118" s="4" t="str">
        <f>IF('Gene Table'!$C118="SMPC",J118,"")</f>
        <v/>
      </c>
      <c r="FM118" s="4" t="str">
        <f>IF('Gene Table'!$C118="SMPC",K118,"")</f>
        <v/>
      </c>
      <c r="FN118" s="4" t="str">
        <f>IF('Gene Table'!$C118="SMPC",L118,"")</f>
        <v/>
      </c>
      <c r="FO118" s="4" t="str">
        <f>IF('Gene Table'!$C118="SMPC",M118,"")</f>
        <v/>
      </c>
      <c r="FP118" s="4" t="str">
        <f>IF('Gene Table'!$C118="SMPC",N118,"")</f>
        <v/>
      </c>
      <c r="FQ118" s="4" t="str">
        <f>IF('Gene Table'!$C118="SMPC",O118,"")</f>
        <v/>
      </c>
      <c r="FS118" s="4" t="s">
        <v>4811</v>
      </c>
      <c r="FT118" s="4" t="str">
        <f>IF('Gene Table'!$C118="SMPC",R118,"")</f>
        <v/>
      </c>
      <c r="FU118" s="4" t="str">
        <f>IF('Gene Table'!$C118="SMPC",S118,"")</f>
        <v/>
      </c>
      <c r="FV118" s="4" t="str">
        <f>IF('Gene Table'!$C118="SMPC",T118,"")</f>
        <v/>
      </c>
      <c r="FW118" s="4" t="str">
        <f>IF('Gene Table'!$C118="SMPC",U118,"")</f>
        <v/>
      </c>
      <c r="FX118" s="4" t="str">
        <f>IF('Gene Table'!$C118="SMPC",V118,"")</f>
        <v/>
      </c>
      <c r="FY118" s="4" t="str">
        <f>IF('Gene Table'!$C118="SMPC",W118,"")</f>
        <v/>
      </c>
      <c r="FZ118" s="4" t="str">
        <f>IF('Gene Table'!$C118="SMPC",X118,"")</f>
        <v/>
      </c>
      <c r="GA118" s="4" t="str">
        <f>IF('Gene Table'!$C118="SMPC",Y118,"")</f>
        <v/>
      </c>
      <c r="GB118" s="4" t="str">
        <f>IF('Gene Table'!$C118="SMPC",Z118,"")</f>
        <v/>
      </c>
      <c r="GC118" s="4" t="str">
        <f>IF('Gene Table'!$C118="SMPC",AA118,"")</f>
        <v/>
      </c>
      <c r="GD118" s="4" t="str">
        <f>IF('Gene Table'!$C118="SMPC",AB118,"")</f>
        <v/>
      </c>
      <c r="GE118" s="4" t="str">
        <f>IF('Gene Table'!$C118="SMPC",AC118,"")</f>
        <v/>
      </c>
    </row>
    <row r="119" spans="1:187" ht="15" customHeight="1" x14ac:dyDescent="0.25">
      <c r="A119" s="4" t="str">
        <f>'Gene Table'!C119&amp;":"&amp;'Gene Table'!D119</f>
        <v>HNF1A:c.617G&gt;T</v>
      </c>
      <c r="B119" s="4">
        <f>IF('Gene Table'!$G$5="NO",IF(ISNUMBER(MATCH('Gene Table'!E119,'Array Content'!$M$2:$M$941,0)),VLOOKUP('Gene Table'!E119,'Array Content'!$M$2:$O$941,2,FALSE),35),IF('Gene Table'!$G$5="YES",IF(ISNUMBER(MATCH('Gene Table'!E119,'Array Content'!$M$2:$M$941,0)),VLOOKUP('Gene Table'!E119,'Array Content'!$M$2:$O$941,3,FALSE),35),"OOPS"))</f>
        <v>37</v>
      </c>
      <c r="C119" s="4" t="s">
        <v>4812</v>
      </c>
      <c r="D119" s="29">
        <f>IF('Control Sample Data'!D118="","",IF(SUM('Control Sample Data'!D$2:D$97)&gt;10,IF(AND(ISNUMBER('Control Sample Data'!D118),'Control Sample Data'!D118&lt;$B119, 'Control Sample Data'!D118&gt;0),'Control Sample Data'!D118,$B119),""))</f>
        <v>35</v>
      </c>
      <c r="E119" s="29">
        <f>IF('Control Sample Data'!E118="","",IF(SUM('Control Sample Data'!E$2:E$97)&gt;10,IF(AND(ISNUMBER('Control Sample Data'!E118),'Control Sample Data'!E118&lt;$B119, 'Control Sample Data'!E118&gt;0),'Control Sample Data'!E118,$B119),""))</f>
        <v>35</v>
      </c>
      <c r="F119" s="29" t="str">
        <f>IF('Control Sample Data'!F118="","",IF(SUM('Control Sample Data'!F$2:F$97)&gt;10,IF(AND(ISNUMBER('Control Sample Data'!F118),'Control Sample Data'!F118&lt;$B119, 'Control Sample Data'!F118&gt;0),'Control Sample Data'!F118,$B119),""))</f>
        <v/>
      </c>
      <c r="G119" s="29" t="str">
        <f>IF('Control Sample Data'!G118="","",IF(SUM('Control Sample Data'!G$2:G$97)&gt;10,IF(AND(ISNUMBER('Control Sample Data'!G118),'Control Sample Data'!G118&lt;$B119, 'Control Sample Data'!G118&gt;0),'Control Sample Data'!G118,$B119),""))</f>
        <v/>
      </c>
      <c r="H119" s="29" t="str">
        <f>IF('Control Sample Data'!H118="","",IF(SUM('Control Sample Data'!H$2:H$97)&gt;10,IF(AND(ISNUMBER('Control Sample Data'!H118),'Control Sample Data'!H118&lt;$B119, 'Control Sample Data'!H118&gt;0),'Control Sample Data'!H118,$B119),""))</f>
        <v/>
      </c>
      <c r="I119" s="29" t="str">
        <f>IF('Control Sample Data'!I118="","",IF(SUM('Control Sample Data'!I$2:I$97)&gt;10,IF(AND(ISNUMBER('Control Sample Data'!I118),'Control Sample Data'!I118&lt;$B119, 'Control Sample Data'!I118&gt;0),'Control Sample Data'!I118,$B119),""))</f>
        <v/>
      </c>
      <c r="J119" s="29" t="str">
        <f>IF('Control Sample Data'!J118="","",IF(SUM('Control Sample Data'!J$2:J$97)&gt;10,IF(AND(ISNUMBER('Control Sample Data'!J118),'Control Sample Data'!J118&lt;$B119, 'Control Sample Data'!J118&gt;0),'Control Sample Data'!J118,$B119),""))</f>
        <v/>
      </c>
      <c r="K119" s="29" t="str">
        <f>IF('Control Sample Data'!K118="","",IF(SUM('Control Sample Data'!K$2:K$97)&gt;10,IF(AND(ISNUMBER('Control Sample Data'!K118),'Control Sample Data'!K118&lt;$B119, 'Control Sample Data'!K118&gt;0),'Control Sample Data'!K118,$B119),""))</f>
        <v/>
      </c>
      <c r="L119" s="29" t="str">
        <f>IF('Control Sample Data'!L118="","",IF(SUM('Control Sample Data'!L$2:L$97)&gt;10,IF(AND(ISNUMBER('Control Sample Data'!L118),'Control Sample Data'!L118&lt;$B119, 'Control Sample Data'!L118&gt;0),'Control Sample Data'!L118,$B119),""))</f>
        <v/>
      </c>
      <c r="M119" s="29" t="str">
        <f>IF('Control Sample Data'!M118="","",IF(SUM('Control Sample Data'!M$2:M$97)&gt;10,IF(AND(ISNUMBER('Control Sample Data'!M118),'Control Sample Data'!M118&lt;$B119, 'Control Sample Data'!M118&gt;0),'Control Sample Data'!M118,$B119),""))</f>
        <v/>
      </c>
      <c r="N119" s="29" t="str">
        <f>IF('Control Sample Data'!N118="","",IF(SUM('Control Sample Data'!N$2:N$97)&gt;10,IF(AND(ISNUMBER('Control Sample Data'!N118),'Control Sample Data'!N118&lt;$B119, 'Control Sample Data'!N118&gt;0),'Control Sample Data'!N118,$B119),""))</f>
        <v/>
      </c>
      <c r="O119" s="29" t="str">
        <f>IF('Control Sample Data'!O118="","",IF(SUM('Control Sample Data'!O$2:O$97)&gt;10,IF(AND(ISNUMBER('Control Sample Data'!O118),'Control Sample Data'!O118&lt;$B119, 'Control Sample Data'!O118&gt;0),'Control Sample Data'!O118,$B119),""))</f>
        <v/>
      </c>
      <c r="Q119" s="4" t="s">
        <v>4812</v>
      </c>
      <c r="R119" s="29">
        <f>IF('Test Sample Data'!D118="","",IF(SUM('Test Sample Data'!D$2:D$97)&gt;10,IF(AND(ISNUMBER('Test Sample Data'!D118),'Test Sample Data'!D118&lt;$B119, 'Test Sample Data'!D118&gt;0),'Test Sample Data'!D118,$B119),""))</f>
        <v>35</v>
      </c>
      <c r="S119" s="29">
        <f>IF('Test Sample Data'!E118="","",IF(SUM('Test Sample Data'!E$2:E$97)&gt;10,IF(AND(ISNUMBER('Test Sample Data'!E118),'Test Sample Data'!E118&lt;$B119, 'Test Sample Data'!E118&gt;0),'Test Sample Data'!E118,$B119),""))</f>
        <v>35</v>
      </c>
      <c r="T119" s="29" t="str">
        <f>IF('Test Sample Data'!F118="","",IF(SUM('Test Sample Data'!F$2:F$97)&gt;10,IF(AND(ISNUMBER('Test Sample Data'!F118),'Test Sample Data'!F118&lt;$B119, 'Test Sample Data'!F118&gt;0),'Test Sample Data'!F118,$B119),""))</f>
        <v/>
      </c>
      <c r="U119" s="29" t="str">
        <f>IF('Test Sample Data'!G118="","",IF(SUM('Test Sample Data'!G$2:G$97)&gt;10,IF(AND(ISNUMBER('Test Sample Data'!G118),'Test Sample Data'!G118&lt;$B119, 'Test Sample Data'!G118&gt;0),'Test Sample Data'!G118,$B119),""))</f>
        <v/>
      </c>
      <c r="V119" s="29" t="str">
        <f>IF('Test Sample Data'!H118="","",IF(SUM('Test Sample Data'!H$2:H$97)&gt;10,IF(AND(ISNUMBER('Test Sample Data'!H118),'Test Sample Data'!H118&lt;$B119, 'Test Sample Data'!H118&gt;0),'Test Sample Data'!H118,$B119),""))</f>
        <v/>
      </c>
      <c r="W119" s="29" t="str">
        <f>IF('Test Sample Data'!I118="","",IF(SUM('Test Sample Data'!I$2:I$97)&gt;10,IF(AND(ISNUMBER('Test Sample Data'!I118),'Test Sample Data'!I118&lt;$B119, 'Test Sample Data'!I118&gt;0),'Test Sample Data'!I118,$B119),""))</f>
        <v/>
      </c>
      <c r="X119" s="29" t="str">
        <f>IF('Test Sample Data'!J118="","",IF(SUM('Test Sample Data'!J$2:J$97)&gt;10,IF(AND(ISNUMBER('Test Sample Data'!J118),'Test Sample Data'!J118&lt;$B119, 'Test Sample Data'!J118&gt;0),'Test Sample Data'!J118,$B119),""))</f>
        <v/>
      </c>
      <c r="Y119" s="29" t="str">
        <f>IF('Test Sample Data'!K118="","",IF(SUM('Test Sample Data'!K$2:K$97)&gt;10,IF(AND(ISNUMBER('Test Sample Data'!K118),'Test Sample Data'!K118&lt;$B119, 'Test Sample Data'!K118&gt;0),'Test Sample Data'!K118,$B119),""))</f>
        <v/>
      </c>
      <c r="Z119" s="29" t="str">
        <f>IF('Test Sample Data'!L118="","",IF(SUM('Test Sample Data'!L$2:L$97)&gt;10,IF(AND(ISNUMBER('Test Sample Data'!L118),'Test Sample Data'!L118&lt;$B119, 'Test Sample Data'!L118&gt;0),'Test Sample Data'!L118,$B119),""))</f>
        <v/>
      </c>
      <c r="AA119" s="29" t="str">
        <f>IF('Test Sample Data'!M118="","",IF(SUM('Test Sample Data'!M$2:M$97)&gt;10,IF(AND(ISNUMBER('Test Sample Data'!M118),'Test Sample Data'!M118&lt;$B119, 'Test Sample Data'!M118&gt;0),'Test Sample Data'!M118,$B119),""))</f>
        <v/>
      </c>
      <c r="AB119" s="29" t="str">
        <f>IF('Test Sample Data'!N118="","",IF(SUM('Test Sample Data'!N$2:N$97)&gt;10,IF(AND(ISNUMBER('Test Sample Data'!N118),'Test Sample Data'!N118&lt;$B119, 'Test Sample Data'!N118&gt;0),'Test Sample Data'!N118,$B119),""))</f>
        <v/>
      </c>
      <c r="AC119" s="29" t="str">
        <f>IF('Test Sample Data'!O118="","",IF(SUM('Test Sample Data'!O$2:O$97)&gt;10,IF(AND(ISNUMBER('Test Sample Data'!O118),'Test Sample Data'!O118&lt;$B119, 'Test Sample Data'!O118&gt;0),'Test Sample Data'!O118,$B119),""))</f>
        <v/>
      </c>
      <c r="AE119" s="4" t="s">
        <v>4812</v>
      </c>
      <c r="AF119" s="4">
        <f t="shared" si="67"/>
        <v>9</v>
      </c>
      <c r="AG119" s="4">
        <f t="shared" si="68"/>
        <v>9</v>
      </c>
      <c r="AH119" s="4" t="str">
        <f t="shared" si="69"/>
        <v/>
      </c>
      <c r="AI119" s="4" t="str">
        <f t="shared" si="70"/>
        <v/>
      </c>
      <c r="AJ119" s="4" t="str">
        <f t="shared" si="71"/>
        <v/>
      </c>
      <c r="AK119" s="4" t="str">
        <f t="shared" si="72"/>
        <v/>
      </c>
      <c r="AL119" s="4" t="str">
        <f t="shared" si="73"/>
        <v/>
      </c>
      <c r="AM119" s="4" t="str">
        <f t="shared" si="74"/>
        <v/>
      </c>
      <c r="AN119" s="4" t="str">
        <f t="shared" si="75"/>
        <v/>
      </c>
      <c r="AO119" s="4" t="str">
        <f t="shared" si="76"/>
        <v/>
      </c>
      <c r="AP119" s="4" t="str">
        <f t="shared" si="77"/>
        <v/>
      </c>
      <c r="AQ119" s="4" t="str">
        <f t="shared" si="78"/>
        <v/>
      </c>
      <c r="AR119" s="4">
        <f t="shared" si="79"/>
        <v>0</v>
      </c>
      <c r="AS119" s="4">
        <f t="shared" si="182"/>
        <v>9</v>
      </c>
      <c r="AU119" s="4" t="s">
        <v>4812</v>
      </c>
      <c r="AV119" s="4">
        <f t="shared" si="81"/>
        <v>8.09</v>
      </c>
      <c r="AW119" s="4">
        <f t="shared" si="82"/>
        <v>9</v>
      </c>
      <c r="AX119" s="4" t="str">
        <f t="shared" si="83"/>
        <v/>
      </c>
      <c r="AY119" s="4" t="str">
        <f t="shared" si="84"/>
        <v/>
      </c>
      <c r="AZ119" s="4" t="str">
        <f t="shared" si="85"/>
        <v/>
      </c>
      <c r="BA119" s="4" t="str">
        <f t="shared" si="86"/>
        <v/>
      </c>
      <c r="BB119" s="4" t="str">
        <f t="shared" si="87"/>
        <v/>
      </c>
      <c r="BC119" s="4" t="str">
        <f t="shared" si="88"/>
        <v/>
      </c>
      <c r="BD119" s="4" t="str">
        <f t="shared" si="89"/>
        <v/>
      </c>
      <c r="BE119" s="4" t="str">
        <f t="shared" si="90"/>
        <v/>
      </c>
      <c r="BF119" s="4" t="str">
        <f t="shared" si="91"/>
        <v/>
      </c>
      <c r="BG119" s="4" t="str">
        <f t="shared" si="92"/>
        <v/>
      </c>
      <c r="BI119" s="4" t="s">
        <v>4812</v>
      </c>
      <c r="BJ119" s="4">
        <f t="shared" si="169"/>
        <v>8.09</v>
      </c>
      <c r="BK119" s="4">
        <f t="shared" si="170"/>
        <v>9</v>
      </c>
      <c r="BL119" s="4" t="str">
        <f t="shared" si="171"/>
        <v/>
      </c>
      <c r="BM119" s="4" t="str">
        <f t="shared" si="172"/>
        <v/>
      </c>
      <c r="BN119" s="4" t="str">
        <f t="shared" si="173"/>
        <v/>
      </c>
      <c r="BO119" s="4" t="str">
        <f t="shared" si="174"/>
        <v/>
      </c>
      <c r="BP119" s="4" t="str">
        <f t="shared" si="175"/>
        <v/>
      </c>
      <c r="BQ119" s="4" t="str">
        <f t="shared" si="176"/>
        <v/>
      </c>
      <c r="BR119" s="4" t="str">
        <f t="shared" si="177"/>
        <v/>
      </c>
      <c r="BS119" s="4" t="str">
        <f t="shared" si="178"/>
        <v/>
      </c>
      <c r="BT119" s="4" t="str">
        <f t="shared" si="179"/>
        <v/>
      </c>
      <c r="BU119" s="4" t="str">
        <f t="shared" si="180"/>
        <v/>
      </c>
      <c r="BV119" s="4">
        <f t="shared" si="105"/>
        <v>1.93</v>
      </c>
      <c r="BW119" s="4">
        <f t="shared" si="181"/>
        <v>8.5500000000000007</v>
      </c>
      <c r="BY119" s="4" t="s">
        <v>4812</v>
      </c>
      <c r="BZ119" s="4">
        <f t="shared" si="145"/>
        <v>-0.46000000000000085</v>
      </c>
      <c r="CA119" s="4">
        <f t="shared" si="146"/>
        <v>0.44999999999999929</v>
      </c>
      <c r="CB119" s="4" t="str">
        <f t="shared" si="147"/>
        <v/>
      </c>
      <c r="CC119" s="4" t="str">
        <f t="shared" si="148"/>
        <v/>
      </c>
      <c r="CD119" s="4" t="str">
        <f t="shared" si="149"/>
        <v/>
      </c>
      <c r="CE119" s="4" t="str">
        <f t="shared" si="150"/>
        <v/>
      </c>
      <c r="CF119" s="4" t="str">
        <f t="shared" si="151"/>
        <v/>
      </c>
      <c r="CG119" s="4" t="str">
        <f t="shared" si="152"/>
        <v/>
      </c>
      <c r="CH119" s="4" t="str">
        <f t="shared" si="153"/>
        <v/>
      </c>
      <c r="CI119" s="4" t="str">
        <f t="shared" si="154"/>
        <v/>
      </c>
      <c r="CJ119" s="4" t="str">
        <f t="shared" si="155"/>
        <v/>
      </c>
      <c r="CK119" s="4" t="str">
        <f t="shared" si="156"/>
        <v/>
      </c>
      <c r="CM119" s="4" t="s">
        <v>4812</v>
      </c>
      <c r="CN119" s="4" t="str">
        <f>IF(ISNUMBER(BZ119), IF($BV119&gt;VLOOKUP('Gene Table'!$G$2,'Array Content'!$A$2:$B$3,2,FALSE),IF(BZ119&lt;-$BV119,"mutant","WT"),IF(BZ119&lt;-VLOOKUP('Gene Table'!$G$2,'Array Content'!$A$2:$B$3,2,FALSE),"Mutant","WT")),"")</f>
        <v>WT</v>
      </c>
      <c r="CO119" s="4" t="str">
        <f>IF(ISNUMBER(CA119), IF($BV119&gt;VLOOKUP('Gene Table'!$G$2,'Array Content'!$A$2:$B$3,2,FALSE),IF(CA119&lt;-$BV119,"mutant","WT"),IF(CA119&lt;-VLOOKUP('Gene Table'!$G$2,'Array Content'!$A$2:$B$3,2,FALSE),"Mutant","WT")),"")</f>
        <v>WT</v>
      </c>
      <c r="CP119" s="4" t="str">
        <f>IF(ISNUMBER(CB119), IF($BV119&gt;VLOOKUP('Gene Table'!$G$2,'Array Content'!$A$2:$B$3,2,FALSE),IF(CB119&lt;-$BV119,"mutant","WT"),IF(CB119&lt;-VLOOKUP('Gene Table'!$G$2,'Array Content'!$A$2:$B$3,2,FALSE),"Mutant","WT")),"")</f>
        <v/>
      </c>
      <c r="CQ119" s="4" t="str">
        <f>IF(ISNUMBER(CC119), IF($BV119&gt;VLOOKUP('Gene Table'!$G$2,'Array Content'!$A$2:$B$3,2,FALSE),IF(CC119&lt;-$BV119,"mutant","WT"),IF(CC119&lt;-VLOOKUP('Gene Table'!$G$2,'Array Content'!$A$2:$B$3,2,FALSE),"Mutant","WT")),"")</f>
        <v/>
      </c>
      <c r="CR119" s="4" t="str">
        <f>IF(ISNUMBER(CD119), IF($BV119&gt;VLOOKUP('Gene Table'!$G$2,'Array Content'!$A$2:$B$3,2,FALSE),IF(CD119&lt;-$BV119,"mutant","WT"),IF(CD119&lt;-VLOOKUP('Gene Table'!$G$2,'Array Content'!$A$2:$B$3,2,FALSE),"Mutant","WT")),"")</f>
        <v/>
      </c>
      <c r="CS119" s="4" t="str">
        <f>IF(ISNUMBER(CE119), IF($BV119&gt;VLOOKUP('Gene Table'!$G$2,'Array Content'!$A$2:$B$3,2,FALSE),IF(CE119&lt;-$BV119,"mutant","WT"),IF(CE119&lt;-VLOOKUP('Gene Table'!$G$2,'Array Content'!$A$2:$B$3,2,FALSE),"Mutant","WT")),"")</f>
        <v/>
      </c>
      <c r="CT119" s="4" t="str">
        <f>IF(ISNUMBER(CF119), IF($BV119&gt;VLOOKUP('Gene Table'!$G$2,'Array Content'!$A$2:$B$3,2,FALSE),IF(CF119&lt;-$BV119,"mutant","WT"),IF(CF119&lt;-VLOOKUP('Gene Table'!$G$2,'Array Content'!$A$2:$B$3,2,FALSE),"Mutant","WT")),"")</f>
        <v/>
      </c>
      <c r="CU119" s="4" t="str">
        <f>IF(ISNUMBER(CG119), IF($BV119&gt;VLOOKUP('Gene Table'!$G$2,'Array Content'!$A$2:$B$3,2,FALSE),IF(CG119&lt;-$BV119,"mutant","WT"),IF(CG119&lt;-VLOOKUP('Gene Table'!$G$2,'Array Content'!$A$2:$B$3,2,FALSE),"Mutant","WT")),"")</f>
        <v/>
      </c>
      <c r="CV119" s="4" t="str">
        <f>IF(ISNUMBER(CH119), IF($BV119&gt;VLOOKUP('Gene Table'!$G$2,'Array Content'!$A$2:$B$3,2,FALSE),IF(CH119&lt;-$BV119,"mutant","WT"),IF(CH119&lt;-VLOOKUP('Gene Table'!$G$2,'Array Content'!$A$2:$B$3,2,FALSE),"Mutant","WT")),"")</f>
        <v/>
      </c>
      <c r="CW119" s="4" t="str">
        <f>IF(ISNUMBER(CI119), IF($BV119&gt;VLOOKUP('Gene Table'!$G$2,'Array Content'!$A$2:$B$3,2,FALSE),IF(CI119&lt;-$BV119,"mutant","WT"),IF(CI119&lt;-VLOOKUP('Gene Table'!$G$2,'Array Content'!$A$2:$B$3,2,FALSE),"Mutant","WT")),"")</f>
        <v/>
      </c>
      <c r="CX119" s="4" t="str">
        <f>IF(ISNUMBER(CJ119), IF($BV119&gt;VLOOKUP('Gene Table'!$G$2,'Array Content'!$A$2:$B$3,2,FALSE),IF(CJ119&lt;-$BV119,"mutant","WT"),IF(CJ119&lt;-VLOOKUP('Gene Table'!$G$2,'Array Content'!$A$2:$B$3,2,FALSE),"Mutant","WT")),"")</f>
        <v/>
      </c>
      <c r="CY119" s="4" t="str">
        <f>IF(ISNUMBER(CK119), IF($BV119&gt;VLOOKUP('Gene Table'!$G$2,'Array Content'!$A$2:$B$3,2,FALSE),IF(CK119&lt;-$BV119,"mutant","WT"),IF(CK119&lt;-VLOOKUP('Gene Table'!$G$2,'Array Content'!$A$2:$B$3,2,FALSE),"Mutant","WT")),"")</f>
        <v/>
      </c>
      <c r="DA119" s="4" t="s">
        <v>4812</v>
      </c>
      <c r="DB119" s="4">
        <f t="shared" si="157"/>
        <v>-0.91000000000000014</v>
      </c>
      <c r="DC119" s="4">
        <f t="shared" si="158"/>
        <v>0</v>
      </c>
      <c r="DD119" s="4" t="str">
        <f t="shared" si="159"/>
        <v/>
      </c>
      <c r="DE119" s="4" t="str">
        <f t="shared" si="160"/>
        <v/>
      </c>
      <c r="DF119" s="4" t="str">
        <f t="shared" si="161"/>
        <v/>
      </c>
      <c r="DG119" s="4" t="str">
        <f t="shared" si="162"/>
        <v/>
      </c>
      <c r="DH119" s="4" t="str">
        <f t="shared" si="163"/>
        <v/>
      </c>
      <c r="DI119" s="4" t="str">
        <f t="shared" si="164"/>
        <v/>
      </c>
      <c r="DJ119" s="4" t="str">
        <f t="shared" si="165"/>
        <v/>
      </c>
      <c r="DK119" s="4" t="str">
        <f t="shared" si="166"/>
        <v/>
      </c>
      <c r="DL119" s="4" t="str">
        <f t="shared" si="167"/>
        <v/>
      </c>
      <c r="DM119" s="4" t="str">
        <f t="shared" si="168"/>
        <v/>
      </c>
      <c r="DO119" s="4" t="s">
        <v>4812</v>
      </c>
      <c r="DP119" s="4" t="str">
        <f>IF(ISNUMBER(DB119), IF($AR119&gt;VLOOKUP('Gene Table'!$G$2,'Array Content'!$A$2:$B$3,2,FALSE),IF(DB119&lt;-$AR119,"mutant","WT"),IF(DB119&lt;-VLOOKUP('Gene Table'!$G$2,'Array Content'!$A$2:$B$3,2,FALSE),"Mutant","WT")),"")</f>
        <v>WT</v>
      </c>
      <c r="DQ119" s="4" t="str">
        <f>IF(ISNUMBER(DC119), IF($AR119&gt;VLOOKUP('Gene Table'!$G$2,'Array Content'!$A$2:$B$3,2,FALSE),IF(DC119&lt;-$AR119,"mutant","WT"),IF(DC119&lt;-VLOOKUP('Gene Table'!$G$2,'Array Content'!$A$2:$B$3,2,FALSE),"Mutant","WT")),"")</f>
        <v>WT</v>
      </c>
      <c r="DR119" s="4" t="str">
        <f>IF(ISNUMBER(DD119), IF($AR119&gt;VLOOKUP('Gene Table'!$G$2,'Array Content'!$A$2:$B$3,2,FALSE),IF(DD119&lt;-$AR119,"mutant","WT"),IF(DD119&lt;-VLOOKUP('Gene Table'!$G$2,'Array Content'!$A$2:$B$3,2,FALSE),"Mutant","WT")),"")</f>
        <v/>
      </c>
      <c r="DS119" s="4" t="str">
        <f>IF(ISNUMBER(DE119), IF($AR119&gt;VLOOKUP('Gene Table'!$G$2,'Array Content'!$A$2:$B$3,2,FALSE),IF(DE119&lt;-$AR119,"mutant","WT"),IF(DE119&lt;-VLOOKUP('Gene Table'!$G$2,'Array Content'!$A$2:$B$3,2,FALSE),"Mutant","WT")),"")</f>
        <v/>
      </c>
      <c r="DT119" s="4" t="str">
        <f>IF(ISNUMBER(DF119), IF($AR119&gt;VLOOKUP('Gene Table'!$G$2,'Array Content'!$A$2:$B$3,2,FALSE),IF(DF119&lt;-$AR119,"mutant","WT"),IF(DF119&lt;-VLOOKUP('Gene Table'!$G$2,'Array Content'!$A$2:$B$3,2,FALSE),"Mutant","WT")),"")</f>
        <v/>
      </c>
      <c r="DU119" s="4" t="str">
        <f>IF(ISNUMBER(DG119), IF($AR119&gt;VLOOKUP('Gene Table'!$G$2,'Array Content'!$A$2:$B$3,2,FALSE),IF(DG119&lt;-$AR119,"mutant","WT"),IF(DG119&lt;-VLOOKUP('Gene Table'!$G$2,'Array Content'!$A$2:$B$3,2,FALSE),"Mutant","WT")),"")</f>
        <v/>
      </c>
      <c r="DV119" s="4" t="str">
        <f>IF(ISNUMBER(DH119), IF($AR119&gt;VLOOKUP('Gene Table'!$G$2,'Array Content'!$A$2:$B$3,2,FALSE),IF(DH119&lt;-$AR119,"mutant","WT"),IF(DH119&lt;-VLOOKUP('Gene Table'!$G$2,'Array Content'!$A$2:$B$3,2,FALSE),"Mutant","WT")),"")</f>
        <v/>
      </c>
      <c r="DW119" s="4" t="str">
        <f>IF(ISNUMBER(DI119), IF($AR119&gt;VLOOKUP('Gene Table'!$G$2,'Array Content'!$A$2:$B$3,2,FALSE),IF(DI119&lt;-$AR119,"mutant","WT"),IF(DI119&lt;-VLOOKUP('Gene Table'!$G$2,'Array Content'!$A$2:$B$3,2,FALSE),"Mutant","WT")),"")</f>
        <v/>
      </c>
      <c r="DX119" s="4" t="str">
        <f>IF(ISNUMBER(DJ119), IF($AR119&gt;VLOOKUP('Gene Table'!$G$2,'Array Content'!$A$2:$B$3,2,FALSE),IF(DJ119&lt;-$AR119,"mutant","WT"),IF(DJ119&lt;-VLOOKUP('Gene Table'!$G$2,'Array Content'!$A$2:$B$3,2,FALSE),"Mutant","WT")),"")</f>
        <v/>
      </c>
      <c r="DY119" s="4" t="str">
        <f>IF(ISNUMBER(DK119), IF($AR119&gt;VLOOKUP('Gene Table'!$G$2,'Array Content'!$A$2:$B$3,2,FALSE),IF(DK119&lt;-$AR119,"mutant","WT"),IF(DK119&lt;-VLOOKUP('Gene Table'!$G$2,'Array Content'!$A$2:$B$3,2,FALSE),"Mutant","WT")),"")</f>
        <v/>
      </c>
      <c r="DZ119" s="4" t="str">
        <f>IF(ISNUMBER(DL119), IF($AR119&gt;VLOOKUP('Gene Table'!$G$2,'Array Content'!$A$2:$B$3,2,FALSE),IF(DL119&lt;-$AR119,"mutant","WT"),IF(DL119&lt;-VLOOKUP('Gene Table'!$G$2,'Array Content'!$A$2:$B$3,2,FALSE),"Mutant","WT")),"")</f>
        <v/>
      </c>
      <c r="EA119" s="4" t="str">
        <f>IF(ISNUMBER(DM119), IF($AR119&gt;VLOOKUP('Gene Table'!$G$2,'Array Content'!$A$2:$B$3,2,FALSE),IF(DM119&lt;-$AR119,"mutant","WT"),IF(DM119&lt;-VLOOKUP('Gene Table'!$G$2,'Array Content'!$A$2:$B$3,2,FALSE),"Mutant","WT")),"")</f>
        <v/>
      </c>
      <c r="EC119" s="4" t="s">
        <v>4812</v>
      </c>
      <c r="ED119" s="4" t="str">
        <f>IF('Gene Table'!$D119="copy number",D119,"")</f>
        <v/>
      </c>
      <c r="EE119" s="4" t="str">
        <f>IF('Gene Table'!$D119="copy number",E119,"")</f>
        <v/>
      </c>
      <c r="EF119" s="4" t="str">
        <f>IF('Gene Table'!$D119="copy number",F119,"")</f>
        <v/>
      </c>
      <c r="EG119" s="4" t="str">
        <f>IF('Gene Table'!$D119="copy number",G119,"")</f>
        <v/>
      </c>
      <c r="EH119" s="4" t="str">
        <f>IF('Gene Table'!$D119="copy number",H119,"")</f>
        <v/>
      </c>
      <c r="EI119" s="4" t="str">
        <f>IF('Gene Table'!$D119="copy number",I119,"")</f>
        <v/>
      </c>
      <c r="EJ119" s="4" t="str">
        <f>IF('Gene Table'!$D119="copy number",J119,"")</f>
        <v/>
      </c>
      <c r="EK119" s="4" t="str">
        <f>IF('Gene Table'!$D119="copy number",K119,"")</f>
        <v/>
      </c>
      <c r="EL119" s="4" t="str">
        <f>IF('Gene Table'!$D119="copy number",L119,"")</f>
        <v/>
      </c>
      <c r="EM119" s="4" t="str">
        <f>IF('Gene Table'!$D119="copy number",M119,"")</f>
        <v/>
      </c>
      <c r="EN119" s="4" t="str">
        <f>IF('Gene Table'!$D119="copy number",N119,"")</f>
        <v/>
      </c>
      <c r="EO119" s="4" t="str">
        <f>IF('Gene Table'!$D119="copy number",O119,"")</f>
        <v/>
      </c>
      <c r="EQ119" s="4" t="s">
        <v>4812</v>
      </c>
      <c r="ER119" s="4" t="str">
        <f>IF('Gene Table'!$D119="copy number",R119,"")</f>
        <v/>
      </c>
      <c r="ES119" s="4" t="str">
        <f>IF('Gene Table'!$D119="copy number",S119,"")</f>
        <v/>
      </c>
      <c r="ET119" s="4" t="str">
        <f>IF('Gene Table'!$D119="copy number",T119,"")</f>
        <v/>
      </c>
      <c r="EU119" s="4" t="str">
        <f>IF('Gene Table'!$D119="copy number",U119,"")</f>
        <v/>
      </c>
      <c r="EV119" s="4" t="str">
        <f>IF('Gene Table'!$D119="copy number",V119,"")</f>
        <v/>
      </c>
      <c r="EW119" s="4" t="str">
        <f>IF('Gene Table'!$D119="copy number",W119,"")</f>
        <v/>
      </c>
      <c r="EX119" s="4" t="str">
        <f>IF('Gene Table'!$D119="copy number",X119,"")</f>
        <v/>
      </c>
      <c r="EY119" s="4" t="str">
        <f>IF('Gene Table'!$D119="copy number",Y119,"")</f>
        <v/>
      </c>
      <c r="EZ119" s="4" t="str">
        <f>IF('Gene Table'!$D119="copy number",Z119,"")</f>
        <v/>
      </c>
      <c r="FA119" s="4" t="str">
        <f>IF('Gene Table'!$D119="copy number",AA119,"")</f>
        <v/>
      </c>
      <c r="FB119" s="4" t="str">
        <f>IF('Gene Table'!$D119="copy number",AB119,"")</f>
        <v/>
      </c>
      <c r="FC119" s="4" t="str">
        <f>IF('Gene Table'!$D119="copy number",AC119,"")</f>
        <v/>
      </c>
      <c r="FE119" s="4" t="s">
        <v>4812</v>
      </c>
      <c r="FF119" s="4" t="str">
        <f>IF('Gene Table'!$C119="SMPC",D119,"")</f>
        <v/>
      </c>
      <c r="FG119" s="4" t="str">
        <f>IF('Gene Table'!$C119="SMPC",E119,"")</f>
        <v/>
      </c>
      <c r="FH119" s="4" t="str">
        <f>IF('Gene Table'!$C119="SMPC",F119,"")</f>
        <v/>
      </c>
      <c r="FI119" s="4" t="str">
        <f>IF('Gene Table'!$C119="SMPC",G119,"")</f>
        <v/>
      </c>
      <c r="FJ119" s="4" t="str">
        <f>IF('Gene Table'!$C119="SMPC",H119,"")</f>
        <v/>
      </c>
      <c r="FK119" s="4" t="str">
        <f>IF('Gene Table'!$C119="SMPC",I119,"")</f>
        <v/>
      </c>
      <c r="FL119" s="4" t="str">
        <f>IF('Gene Table'!$C119="SMPC",J119,"")</f>
        <v/>
      </c>
      <c r="FM119" s="4" t="str">
        <f>IF('Gene Table'!$C119="SMPC",K119,"")</f>
        <v/>
      </c>
      <c r="FN119" s="4" t="str">
        <f>IF('Gene Table'!$C119="SMPC",L119,"")</f>
        <v/>
      </c>
      <c r="FO119" s="4" t="str">
        <f>IF('Gene Table'!$C119="SMPC",M119,"")</f>
        <v/>
      </c>
      <c r="FP119" s="4" t="str">
        <f>IF('Gene Table'!$C119="SMPC",N119,"")</f>
        <v/>
      </c>
      <c r="FQ119" s="4" t="str">
        <f>IF('Gene Table'!$C119="SMPC",O119,"")</f>
        <v/>
      </c>
      <c r="FS119" s="4" t="s">
        <v>4812</v>
      </c>
      <c r="FT119" s="4" t="str">
        <f>IF('Gene Table'!$C119="SMPC",R119,"")</f>
        <v/>
      </c>
      <c r="FU119" s="4" t="str">
        <f>IF('Gene Table'!$C119="SMPC",S119,"")</f>
        <v/>
      </c>
      <c r="FV119" s="4" t="str">
        <f>IF('Gene Table'!$C119="SMPC",T119,"")</f>
        <v/>
      </c>
      <c r="FW119" s="4" t="str">
        <f>IF('Gene Table'!$C119="SMPC",U119,"")</f>
        <v/>
      </c>
      <c r="FX119" s="4" t="str">
        <f>IF('Gene Table'!$C119="SMPC",V119,"")</f>
        <v/>
      </c>
      <c r="FY119" s="4" t="str">
        <f>IF('Gene Table'!$C119="SMPC",W119,"")</f>
        <v/>
      </c>
      <c r="FZ119" s="4" t="str">
        <f>IF('Gene Table'!$C119="SMPC",X119,"")</f>
        <v/>
      </c>
      <c r="GA119" s="4" t="str">
        <f>IF('Gene Table'!$C119="SMPC",Y119,"")</f>
        <v/>
      </c>
      <c r="GB119" s="4" t="str">
        <f>IF('Gene Table'!$C119="SMPC",Z119,"")</f>
        <v/>
      </c>
      <c r="GC119" s="4" t="str">
        <f>IF('Gene Table'!$C119="SMPC",AA119,"")</f>
        <v/>
      </c>
      <c r="GD119" s="4" t="str">
        <f>IF('Gene Table'!$C119="SMPC",AB119,"")</f>
        <v/>
      </c>
      <c r="GE119" s="4" t="str">
        <f>IF('Gene Table'!$C119="SMPC",AC119,"")</f>
        <v/>
      </c>
    </row>
    <row r="120" spans="1:187" ht="15" customHeight="1" x14ac:dyDescent="0.25">
      <c r="A120" s="4" t="str">
        <f>'Gene Table'!C120&amp;":"&amp;'Gene Table'!D120</f>
        <v>HNF1A:c.618G&gt;T</v>
      </c>
      <c r="B120" s="4">
        <f>IF('Gene Table'!$G$5="NO",IF(ISNUMBER(MATCH('Gene Table'!E120,'Array Content'!$M$2:$M$941,0)),VLOOKUP('Gene Table'!E120,'Array Content'!$M$2:$O$941,2,FALSE),35),IF('Gene Table'!$G$5="YES",IF(ISNUMBER(MATCH('Gene Table'!E120,'Array Content'!$M$2:$M$941,0)),VLOOKUP('Gene Table'!E120,'Array Content'!$M$2:$O$941,3,FALSE),35),"OOPS"))</f>
        <v>37</v>
      </c>
      <c r="C120" s="4" t="s">
        <v>4813</v>
      </c>
      <c r="D120" s="29">
        <f>IF('Control Sample Data'!D119="","",IF(SUM('Control Sample Data'!D$2:D$97)&gt;10,IF(AND(ISNUMBER('Control Sample Data'!D119),'Control Sample Data'!D119&lt;$B120, 'Control Sample Data'!D119&gt;0),'Control Sample Data'!D119,$B120),""))</f>
        <v>35</v>
      </c>
      <c r="E120" s="29">
        <f>IF('Control Sample Data'!E119="","",IF(SUM('Control Sample Data'!E$2:E$97)&gt;10,IF(AND(ISNUMBER('Control Sample Data'!E119),'Control Sample Data'!E119&lt;$B120, 'Control Sample Data'!E119&gt;0),'Control Sample Data'!E119,$B120),""))</f>
        <v>35</v>
      </c>
      <c r="F120" s="29" t="str">
        <f>IF('Control Sample Data'!F119="","",IF(SUM('Control Sample Data'!F$2:F$97)&gt;10,IF(AND(ISNUMBER('Control Sample Data'!F119),'Control Sample Data'!F119&lt;$B120, 'Control Sample Data'!F119&gt;0),'Control Sample Data'!F119,$B120),""))</f>
        <v/>
      </c>
      <c r="G120" s="29" t="str">
        <f>IF('Control Sample Data'!G119="","",IF(SUM('Control Sample Data'!G$2:G$97)&gt;10,IF(AND(ISNUMBER('Control Sample Data'!G119),'Control Sample Data'!G119&lt;$B120, 'Control Sample Data'!G119&gt;0),'Control Sample Data'!G119,$B120),""))</f>
        <v/>
      </c>
      <c r="H120" s="29" t="str">
        <f>IF('Control Sample Data'!H119="","",IF(SUM('Control Sample Data'!H$2:H$97)&gt;10,IF(AND(ISNUMBER('Control Sample Data'!H119),'Control Sample Data'!H119&lt;$B120, 'Control Sample Data'!H119&gt;0),'Control Sample Data'!H119,$B120),""))</f>
        <v/>
      </c>
      <c r="I120" s="29" t="str">
        <f>IF('Control Sample Data'!I119="","",IF(SUM('Control Sample Data'!I$2:I$97)&gt;10,IF(AND(ISNUMBER('Control Sample Data'!I119),'Control Sample Data'!I119&lt;$B120, 'Control Sample Data'!I119&gt;0),'Control Sample Data'!I119,$B120),""))</f>
        <v/>
      </c>
      <c r="J120" s="29" t="str">
        <f>IF('Control Sample Data'!J119="","",IF(SUM('Control Sample Data'!J$2:J$97)&gt;10,IF(AND(ISNUMBER('Control Sample Data'!J119),'Control Sample Data'!J119&lt;$B120, 'Control Sample Data'!J119&gt;0),'Control Sample Data'!J119,$B120),""))</f>
        <v/>
      </c>
      <c r="K120" s="29" t="str">
        <f>IF('Control Sample Data'!K119="","",IF(SUM('Control Sample Data'!K$2:K$97)&gt;10,IF(AND(ISNUMBER('Control Sample Data'!K119),'Control Sample Data'!K119&lt;$B120, 'Control Sample Data'!K119&gt;0),'Control Sample Data'!K119,$B120),""))</f>
        <v/>
      </c>
      <c r="L120" s="29" t="str">
        <f>IF('Control Sample Data'!L119="","",IF(SUM('Control Sample Data'!L$2:L$97)&gt;10,IF(AND(ISNUMBER('Control Sample Data'!L119),'Control Sample Data'!L119&lt;$B120, 'Control Sample Data'!L119&gt;0),'Control Sample Data'!L119,$B120),""))</f>
        <v/>
      </c>
      <c r="M120" s="29" t="str">
        <f>IF('Control Sample Data'!M119="","",IF(SUM('Control Sample Data'!M$2:M$97)&gt;10,IF(AND(ISNUMBER('Control Sample Data'!M119),'Control Sample Data'!M119&lt;$B120, 'Control Sample Data'!M119&gt;0),'Control Sample Data'!M119,$B120),""))</f>
        <v/>
      </c>
      <c r="N120" s="29" t="str">
        <f>IF('Control Sample Data'!N119="","",IF(SUM('Control Sample Data'!N$2:N$97)&gt;10,IF(AND(ISNUMBER('Control Sample Data'!N119),'Control Sample Data'!N119&lt;$B120, 'Control Sample Data'!N119&gt;0),'Control Sample Data'!N119,$B120),""))</f>
        <v/>
      </c>
      <c r="O120" s="29" t="str">
        <f>IF('Control Sample Data'!O119="","",IF(SUM('Control Sample Data'!O$2:O$97)&gt;10,IF(AND(ISNUMBER('Control Sample Data'!O119),'Control Sample Data'!O119&lt;$B120, 'Control Sample Data'!O119&gt;0),'Control Sample Data'!O119,$B120),""))</f>
        <v/>
      </c>
      <c r="Q120" s="4" t="s">
        <v>4813</v>
      </c>
      <c r="R120" s="29">
        <f>IF('Test Sample Data'!D119="","",IF(SUM('Test Sample Data'!D$2:D$97)&gt;10,IF(AND(ISNUMBER('Test Sample Data'!D119),'Test Sample Data'!D119&lt;$B120, 'Test Sample Data'!D119&gt;0),'Test Sample Data'!D119,$B120),""))</f>
        <v>29.96</v>
      </c>
      <c r="S120" s="29">
        <f>IF('Test Sample Data'!E119="","",IF(SUM('Test Sample Data'!E$2:E$97)&gt;10,IF(AND(ISNUMBER('Test Sample Data'!E119),'Test Sample Data'!E119&lt;$B120, 'Test Sample Data'!E119&gt;0),'Test Sample Data'!E119,$B120),""))</f>
        <v>35</v>
      </c>
      <c r="T120" s="29" t="str">
        <f>IF('Test Sample Data'!F119="","",IF(SUM('Test Sample Data'!F$2:F$97)&gt;10,IF(AND(ISNUMBER('Test Sample Data'!F119),'Test Sample Data'!F119&lt;$B120, 'Test Sample Data'!F119&gt;0),'Test Sample Data'!F119,$B120),""))</f>
        <v/>
      </c>
      <c r="U120" s="29" t="str">
        <f>IF('Test Sample Data'!G119="","",IF(SUM('Test Sample Data'!G$2:G$97)&gt;10,IF(AND(ISNUMBER('Test Sample Data'!G119),'Test Sample Data'!G119&lt;$B120, 'Test Sample Data'!G119&gt;0),'Test Sample Data'!G119,$B120),""))</f>
        <v/>
      </c>
      <c r="V120" s="29" t="str">
        <f>IF('Test Sample Data'!H119="","",IF(SUM('Test Sample Data'!H$2:H$97)&gt;10,IF(AND(ISNUMBER('Test Sample Data'!H119),'Test Sample Data'!H119&lt;$B120, 'Test Sample Data'!H119&gt;0),'Test Sample Data'!H119,$B120),""))</f>
        <v/>
      </c>
      <c r="W120" s="29" t="str">
        <f>IF('Test Sample Data'!I119="","",IF(SUM('Test Sample Data'!I$2:I$97)&gt;10,IF(AND(ISNUMBER('Test Sample Data'!I119),'Test Sample Data'!I119&lt;$B120, 'Test Sample Data'!I119&gt;0),'Test Sample Data'!I119,$B120),""))</f>
        <v/>
      </c>
      <c r="X120" s="29" t="str">
        <f>IF('Test Sample Data'!J119="","",IF(SUM('Test Sample Data'!J$2:J$97)&gt;10,IF(AND(ISNUMBER('Test Sample Data'!J119),'Test Sample Data'!J119&lt;$B120, 'Test Sample Data'!J119&gt;0),'Test Sample Data'!J119,$B120),""))</f>
        <v/>
      </c>
      <c r="Y120" s="29" t="str">
        <f>IF('Test Sample Data'!K119="","",IF(SUM('Test Sample Data'!K$2:K$97)&gt;10,IF(AND(ISNUMBER('Test Sample Data'!K119),'Test Sample Data'!K119&lt;$B120, 'Test Sample Data'!K119&gt;0),'Test Sample Data'!K119,$B120),""))</f>
        <v/>
      </c>
      <c r="Z120" s="29" t="str">
        <f>IF('Test Sample Data'!L119="","",IF(SUM('Test Sample Data'!L$2:L$97)&gt;10,IF(AND(ISNUMBER('Test Sample Data'!L119),'Test Sample Data'!L119&lt;$B120, 'Test Sample Data'!L119&gt;0),'Test Sample Data'!L119,$B120),""))</f>
        <v/>
      </c>
      <c r="AA120" s="29" t="str">
        <f>IF('Test Sample Data'!M119="","",IF(SUM('Test Sample Data'!M$2:M$97)&gt;10,IF(AND(ISNUMBER('Test Sample Data'!M119),'Test Sample Data'!M119&lt;$B120, 'Test Sample Data'!M119&gt;0),'Test Sample Data'!M119,$B120),""))</f>
        <v/>
      </c>
      <c r="AB120" s="29" t="str">
        <f>IF('Test Sample Data'!N119="","",IF(SUM('Test Sample Data'!N$2:N$97)&gt;10,IF(AND(ISNUMBER('Test Sample Data'!N119),'Test Sample Data'!N119&lt;$B120, 'Test Sample Data'!N119&gt;0),'Test Sample Data'!N119,$B120),""))</f>
        <v/>
      </c>
      <c r="AC120" s="29" t="str">
        <f>IF('Test Sample Data'!O119="","",IF(SUM('Test Sample Data'!O$2:O$97)&gt;10,IF(AND(ISNUMBER('Test Sample Data'!O119),'Test Sample Data'!O119&lt;$B120, 'Test Sample Data'!O119&gt;0),'Test Sample Data'!O119,$B120),""))</f>
        <v/>
      </c>
      <c r="AE120" s="4" t="s">
        <v>4813</v>
      </c>
      <c r="AF120" s="4">
        <f t="shared" si="67"/>
        <v>9</v>
      </c>
      <c r="AG120" s="4">
        <f t="shared" si="68"/>
        <v>9</v>
      </c>
      <c r="AH120" s="4" t="str">
        <f t="shared" si="69"/>
        <v/>
      </c>
      <c r="AI120" s="4" t="str">
        <f t="shared" si="70"/>
        <v/>
      </c>
      <c r="AJ120" s="4" t="str">
        <f t="shared" si="71"/>
        <v/>
      </c>
      <c r="AK120" s="4" t="str">
        <f t="shared" si="72"/>
        <v/>
      </c>
      <c r="AL120" s="4" t="str">
        <f t="shared" si="73"/>
        <v/>
      </c>
      <c r="AM120" s="4" t="str">
        <f t="shared" si="74"/>
        <v/>
      </c>
      <c r="AN120" s="4" t="str">
        <f t="shared" si="75"/>
        <v/>
      </c>
      <c r="AO120" s="4" t="str">
        <f t="shared" si="76"/>
        <v/>
      </c>
      <c r="AP120" s="4" t="str">
        <f t="shared" si="77"/>
        <v/>
      </c>
      <c r="AQ120" s="4" t="str">
        <f t="shared" si="78"/>
        <v/>
      </c>
      <c r="AR120" s="4">
        <f t="shared" si="79"/>
        <v>0</v>
      </c>
      <c r="AS120" s="4">
        <f t="shared" si="182"/>
        <v>9</v>
      </c>
      <c r="AU120" s="4" t="s">
        <v>4813</v>
      </c>
      <c r="AV120" s="4">
        <f t="shared" si="81"/>
        <v>3.0500000000000007</v>
      </c>
      <c r="AW120" s="4">
        <f t="shared" si="82"/>
        <v>9</v>
      </c>
      <c r="AX120" s="4" t="str">
        <f t="shared" si="83"/>
        <v/>
      </c>
      <c r="AY120" s="4" t="str">
        <f t="shared" si="84"/>
        <v/>
      </c>
      <c r="AZ120" s="4" t="str">
        <f t="shared" si="85"/>
        <v/>
      </c>
      <c r="BA120" s="4" t="str">
        <f t="shared" si="86"/>
        <v/>
      </c>
      <c r="BB120" s="4" t="str">
        <f t="shared" si="87"/>
        <v/>
      </c>
      <c r="BC120" s="4" t="str">
        <f t="shared" si="88"/>
        <v/>
      </c>
      <c r="BD120" s="4" t="str">
        <f t="shared" si="89"/>
        <v/>
      </c>
      <c r="BE120" s="4" t="str">
        <f t="shared" si="90"/>
        <v/>
      </c>
      <c r="BF120" s="4" t="str">
        <f t="shared" si="91"/>
        <v/>
      </c>
      <c r="BG120" s="4" t="str">
        <f t="shared" si="92"/>
        <v/>
      </c>
      <c r="BI120" s="4" t="s">
        <v>4813</v>
      </c>
      <c r="BJ120" s="4" t="str">
        <f t="shared" si="169"/>
        <v/>
      </c>
      <c r="BK120" s="4">
        <f t="shared" si="170"/>
        <v>9</v>
      </c>
      <c r="BL120" s="4" t="str">
        <f t="shared" si="171"/>
        <v/>
      </c>
      <c r="BM120" s="4" t="str">
        <f t="shared" si="172"/>
        <v/>
      </c>
      <c r="BN120" s="4" t="str">
        <f t="shared" si="173"/>
        <v/>
      </c>
      <c r="BO120" s="4" t="str">
        <f t="shared" si="174"/>
        <v/>
      </c>
      <c r="BP120" s="4" t="str">
        <f t="shared" si="175"/>
        <v/>
      </c>
      <c r="BQ120" s="4" t="str">
        <f t="shared" si="176"/>
        <v/>
      </c>
      <c r="BR120" s="4" t="str">
        <f t="shared" si="177"/>
        <v/>
      </c>
      <c r="BS120" s="4" t="str">
        <f t="shared" si="178"/>
        <v/>
      </c>
      <c r="BT120" s="4" t="str">
        <f t="shared" si="179"/>
        <v/>
      </c>
      <c r="BU120" s="4" t="str">
        <f t="shared" si="180"/>
        <v/>
      </c>
      <c r="BV120" s="4">
        <f t="shared" si="105"/>
        <v>0</v>
      </c>
      <c r="BW120" s="4">
        <f t="shared" si="181"/>
        <v>9</v>
      </c>
      <c r="BY120" s="4" t="s">
        <v>4813</v>
      </c>
      <c r="BZ120" s="4">
        <f t="shared" si="145"/>
        <v>-5.9499999999999993</v>
      </c>
      <c r="CA120" s="4">
        <f t="shared" si="146"/>
        <v>0</v>
      </c>
      <c r="CB120" s="4" t="str">
        <f t="shared" si="147"/>
        <v/>
      </c>
      <c r="CC120" s="4" t="str">
        <f t="shared" si="148"/>
        <v/>
      </c>
      <c r="CD120" s="4" t="str">
        <f t="shared" si="149"/>
        <v/>
      </c>
      <c r="CE120" s="4" t="str">
        <f t="shared" si="150"/>
        <v/>
      </c>
      <c r="CF120" s="4" t="str">
        <f t="shared" si="151"/>
        <v/>
      </c>
      <c r="CG120" s="4" t="str">
        <f t="shared" si="152"/>
        <v/>
      </c>
      <c r="CH120" s="4" t="str">
        <f t="shared" si="153"/>
        <v/>
      </c>
      <c r="CI120" s="4" t="str">
        <f t="shared" si="154"/>
        <v/>
      </c>
      <c r="CJ120" s="4" t="str">
        <f t="shared" si="155"/>
        <v/>
      </c>
      <c r="CK120" s="4" t="str">
        <f t="shared" si="156"/>
        <v/>
      </c>
      <c r="CM120" s="4" t="s">
        <v>4813</v>
      </c>
      <c r="CN120" s="4" t="str">
        <f>IF(ISNUMBER(BZ120), IF($BV120&gt;VLOOKUP('Gene Table'!$G$2,'Array Content'!$A$2:$B$3,2,FALSE),IF(BZ120&lt;-$BV120,"mutant","WT"),IF(BZ120&lt;-VLOOKUP('Gene Table'!$G$2,'Array Content'!$A$2:$B$3,2,FALSE),"Mutant","WT")),"")</f>
        <v>Mutant</v>
      </c>
      <c r="CO120" s="4" t="str">
        <f>IF(ISNUMBER(CA120), IF($BV120&gt;VLOOKUP('Gene Table'!$G$2,'Array Content'!$A$2:$B$3,2,FALSE),IF(CA120&lt;-$BV120,"mutant","WT"),IF(CA120&lt;-VLOOKUP('Gene Table'!$G$2,'Array Content'!$A$2:$B$3,2,FALSE),"Mutant","WT")),"")</f>
        <v>WT</v>
      </c>
      <c r="CP120" s="4" t="str">
        <f>IF(ISNUMBER(CB120), IF($BV120&gt;VLOOKUP('Gene Table'!$G$2,'Array Content'!$A$2:$B$3,2,FALSE),IF(CB120&lt;-$BV120,"mutant","WT"),IF(CB120&lt;-VLOOKUP('Gene Table'!$G$2,'Array Content'!$A$2:$B$3,2,FALSE),"Mutant","WT")),"")</f>
        <v/>
      </c>
      <c r="CQ120" s="4" t="str">
        <f>IF(ISNUMBER(CC120), IF($BV120&gt;VLOOKUP('Gene Table'!$G$2,'Array Content'!$A$2:$B$3,2,FALSE),IF(CC120&lt;-$BV120,"mutant","WT"),IF(CC120&lt;-VLOOKUP('Gene Table'!$G$2,'Array Content'!$A$2:$B$3,2,FALSE),"Mutant","WT")),"")</f>
        <v/>
      </c>
      <c r="CR120" s="4" t="str">
        <f>IF(ISNUMBER(CD120), IF($BV120&gt;VLOOKUP('Gene Table'!$G$2,'Array Content'!$A$2:$B$3,2,FALSE),IF(CD120&lt;-$BV120,"mutant","WT"),IF(CD120&lt;-VLOOKUP('Gene Table'!$G$2,'Array Content'!$A$2:$B$3,2,FALSE),"Mutant","WT")),"")</f>
        <v/>
      </c>
      <c r="CS120" s="4" t="str">
        <f>IF(ISNUMBER(CE120), IF($BV120&gt;VLOOKUP('Gene Table'!$G$2,'Array Content'!$A$2:$B$3,2,FALSE),IF(CE120&lt;-$BV120,"mutant","WT"),IF(CE120&lt;-VLOOKUP('Gene Table'!$G$2,'Array Content'!$A$2:$B$3,2,FALSE),"Mutant","WT")),"")</f>
        <v/>
      </c>
      <c r="CT120" s="4" t="str">
        <f>IF(ISNUMBER(CF120), IF($BV120&gt;VLOOKUP('Gene Table'!$G$2,'Array Content'!$A$2:$B$3,2,FALSE),IF(CF120&lt;-$BV120,"mutant","WT"),IF(CF120&lt;-VLOOKUP('Gene Table'!$G$2,'Array Content'!$A$2:$B$3,2,FALSE),"Mutant","WT")),"")</f>
        <v/>
      </c>
      <c r="CU120" s="4" t="str">
        <f>IF(ISNUMBER(CG120), IF($BV120&gt;VLOOKUP('Gene Table'!$G$2,'Array Content'!$A$2:$B$3,2,FALSE),IF(CG120&lt;-$BV120,"mutant","WT"),IF(CG120&lt;-VLOOKUP('Gene Table'!$G$2,'Array Content'!$A$2:$B$3,2,FALSE),"Mutant","WT")),"")</f>
        <v/>
      </c>
      <c r="CV120" s="4" t="str">
        <f>IF(ISNUMBER(CH120), IF($BV120&gt;VLOOKUP('Gene Table'!$G$2,'Array Content'!$A$2:$B$3,2,FALSE),IF(CH120&lt;-$BV120,"mutant","WT"),IF(CH120&lt;-VLOOKUP('Gene Table'!$G$2,'Array Content'!$A$2:$B$3,2,FALSE),"Mutant","WT")),"")</f>
        <v/>
      </c>
      <c r="CW120" s="4" t="str">
        <f>IF(ISNUMBER(CI120), IF($BV120&gt;VLOOKUP('Gene Table'!$G$2,'Array Content'!$A$2:$B$3,2,FALSE),IF(CI120&lt;-$BV120,"mutant","WT"),IF(CI120&lt;-VLOOKUP('Gene Table'!$G$2,'Array Content'!$A$2:$B$3,2,FALSE),"Mutant","WT")),"")</f>
        <v/>
      </c>
      <c r="CX120" s="4" t="str">
        <f>IF(ISNUMBER(CJ120), IF($BV120&gt;VLOOKUP('Gene Table'!$G$2,'Array Content'!$A$2:$B$3,2,FALSE),IF(CJ120&lt;-$BV120,"mutant","WT"),IF(CJ120&lt;-VLOOKUP('Gene Table'!$G$2,'Array Content'!$A$2:$B$3,2,FALSE),"Mutant","WT")),"")</f>
        <v/>
      </c>
      <c r="CY120" s="4" t="str">
        <f>IF(ISNUMBER(CK120), IF($BV120&gt;VLOOKUP('Gene Table'!$G$2,'Array Content'!$A$2:$B$3,2,FALSE),IF(CK120&lt;-$BV120,"mutant","WT"),IF(CK120&lt;-VLOOKUP('Gene Table'!$G$2,'Array Content'!$A$2:$B$3,2,FALSE),"Mutant","WT")),"")</f>
        <v/>
      </c>
      <c r="DA120" s="4" t="s">
        <v>4813</v>
      </c>
      <c r="DB120" s="4">
        <f t="shared" si="157"/>
        <v>-5.9499999999999993</v>
      </c>
      <c r="DC120" s="4">
        <f t="shared" si="158"/>
        <v>0</v>
      </c>
      <c r="DD120" s="4" t="str">
        <f t="shared" si="159"/>
        <v/>
      </c>
      <c r="DE120" s="4" t="str">
        <f t="shared" si="160"/>
        <v/>
      </c>
      <c r="DF120" s="4" t="str">
        <f t="shared" si="161"/>
        <v/>
      </c>
      <c r="DG120" s="4" t="str">
        <f t="shared" si="162"/>
        <v/>
      </c>
      <c r="DH120" s="4" t="str">
        <f t="shared" si="163"/>
        <v/>
      </c>
      <c r="DI120" s="4" t="str">
        <f t="shared" si="164"/>
        <v/>
      </c>
      <c r="DJ120" s="4" t="str">
        <f t="shared" si="165"/>
        <v/>
      </c>
      <c r="DK120" s="4" t="str">
        <f t="shared" si="166"/>
        <v/>
      </c>
      <c r="DL120" s="4" t="str">
        <f t="shared" si="167"/>
        <v/>
      </c>
      <c r="DM120" s="4" t="str">
        <f t="shared" si="168"/>
        <v/>
      </c>
      <c r="DO120" s="4" t="s">
        <v>4813</v>
      </c>
      <c r="DP120" s="4" t="str">
        <f>IF(ISNUMBER(DB120), IF($AR120&gt;VLOOKUP('Gene Table'!$G$2,'Array Content'!$A$2:$B$3,2,FALSE),IF(DB120&lt;-$AR120,"mutant","WT"),IF(DB120&lt;-VLOOKUP('Gene Table'!$G$2,'Array Content'!$A$2:$B$3,2,FALSE),"Mutant","WT")),"")</f>
        <v>Mutant</v>
      </c>
      <c r="DQ120" s="4" t="str">
        <f>IF(ISNUMBER(DC120), IF($AR120&gt;VLOOKUP('Gene Table'!$G$2,'Array Content'!$A$2:$B$3,2,FALSE),IF(DC120&lt;-$AR120,"mutant","WT"),IF(DC120&lt;-VLOOKUP('Gene Table'!$G$2,'Array Content'!$A$2:$B$3,2,FALSE),"Mutant","WT")),"")</f>
        <v>WT</v>
      </c>
      <c r="DR120" s="4" t="str">
        <f>IF(ISNUMBER(DD120), IF($AR120&gt;VLOOKUP('Gene Table'!$G$2,'Array Content'!$A$2:$B$3,2,FALSE),IF(DD120&lt;-$AR120,"mutant","WT"),IF(DD120&lt;-VLOOKUP('Gene Table'!$G$2,'Array Content'!$A$2:$B$3,2,FALSE),"Mutant","WT")),"")</f>
        <v/>
      </c>
      <c r="DS120" s="4" t="str">
        <f>IF(ISNUMBER(DE120), IF($AR120&gt;VLOOKUP('Gene Table'!$G$2,'Array Content'!$A$2:$B$3,2,FALSE),IF(DE120&lt;-$AR120,"mutant","WT"),IF(DE120&lt;-VLOOKUP('Gene Table'!$G$2,'Array Content'!$A$2:$B$3,2,FALSE),"Mutant","WT")),"")</f>
        <v/>
      </c>
      <c r="DT120" s="4" t="str">
        <f>IF(ISNUMBER(DF120), IF($AR120&gt;VLOOKUP('Gene Table'!$G$2,'Array Content'!$A$2:$B$3,2,FALSE),IF(DF120&lt;-$AR120,"mutant","WT"),IF(DF120&lt;-VLOOKUP('Gene Table'!$G$2,'Array Content'!$A$2:$B$3,2,FALSE),"Mutant","WT")),"")</f>
        <v/>
      </c>
      <c r="DU120" s="4" t="str">
        <f>IF(ISNUMBER(DG120), IF($AR120&gt;VLOOKUP('Gene Table'!$G$2,'Array Content'!$A$2:$B$3,2,FALSE),IF(DG120&lt;-$AR120,"mutant","WT"),IF(DG120&lt;-VLOOKUP('Gene Table'!$G$2,'Array Content'!$A$2:$B$3,2,FALSE),"Mutant","WT")),"")</f>
        <v/>
      </c>
      <c r="DV120" s="4" t="str">
        <f>IF(ISNUMBER(DH120), IF($AR120&gt;VLOOKUP('Gene Table'!$G$2,'Array Content'!$A$2:$B$3,2,FALSE),IF(DH120&lt;-$AR120,"mutant","WT"),IF(DH120&lt;-VLOOKUP('Gene Table'!$G$2,'Array Content'!$A$2:$B$3,2,FALSE),"Mutant","WT")),"")</f>
        <v/>
      </c>
      <c r="DW120" s="4" t="str">
        <f>IF(ISNUMBER(DI120), IF($AR120&gt;VLOOKUP('Gene Table'!$G$2,'Array Content'!$A$2:$B$3,2,FALSE),IF(DI120&lt;-$AR120,"mutant","WT"),IF(DI120&lt;-VLOOKUP('Gene Table'!$G$2,'Array Content'!$A$2:$B$3,2,FALSE),"Mutant","WT")),"")</f>
        <v/>
      </c>
      <c r="DX120" s="4" t="str">
        <f>IF(ISNUMBER(DJ120), IF($AR120&gt;VLOOKUP('Gene Table'!$G$2,'Array Content'!$A$2:$B$3,2,FALSE),IF(DJ120&lt;-$AR120,"mutant","WT"),IF(DJ120&lt;-VLOOKUP('Gene Table'!$G$2,'Array Content'!$A$2:$B$3,2,FALSE),"Mutant","WT")),"")</f>
        <v/>
      </c>
      <c r="DY120" s="4" t="str">
        <f>IF(ISNUMBER(DK120), IF($AR120&gt;VLOOKUP('Gene Table'!$G$2,'Array Content'!$A$2:$B$3,2,FALSE),IF(DK120&lt;-$AR120,"mutant","WT"),IF(DK120&lt;-VLOOKUP('Gene Table'!$G$2,'Array Content'!$A$2:$B$3,2,FALSE),"Mutant","WT")),"")</f>
        <v/>
      </c>
      <c r="DZ120" s="4" t="str">
        <f>IF(ISNUMBER(DL120), IF($AR120&gt;VLOOKUP('Gene Table'!$G$2,'Array Content'!$A$2:$B$3,2,FALSE),IF(DL120&lt;-$AR120,"mutant","WT"),IF(DL120&lt;-VLOOKUP('Gene Table'!$G$2,'Array Content'!$A$2:$B$3,2,FALSE),"Mutant","WT")),"")</f>
        <v/>
      </c>
      <c r="EA120" s="4" t="str">
        <f>IF(ISNUMBER(DM120), IF($AR120&gt;VLOOKUP('Gene Table'!$G$2,'Array Content'!$A$2:$B$3,2,FALSE),IF(DM120&lt;-$AR120,"mutant","WT"),IF(DM120&lt;-VLOOKUP('Gene Table'!$G$2,'Array Content'!$A$2:$B$3,2,FALSE),"Mutant","WT")),"")</f>
        <v/>
      </c>
      <c r="EC120" s="4" t="s">
        <v>4813</v>
      </c>
      <c r="ED120" s="4" t="str">
        <f>IF('Gene Table'!$D120="copy number",D120,"")</f>
        <v/>
      </c>
      <c r="EE120" s="4" t="str">
        <f>IF('Gene Table'!$D120="copy number",E120,"")</f>
        <v/>
      </c>
      <c r="EF120" s="4" t="str">
        <f>IF('Gene Table'!$D120="copy number",F120,"")</f>
        <v/>
      </c>
      <c r="EG120" s="4" t="str">
        <f>IF('Gene Table'!$D120="copy number",G120,"")</f>
        <v/>
      </c>
      <c r="EH120" s="4" t="str">
        <f>IF('Gene Table'!$D120="copy number",H120,"")</f>
        <v/>
      </c>
      <c r="EI120" s="4" t="str">
        <f>IF('Gene Table'!$D120="copy number",I120,"")</f>
        <v/>
      </c>
      <c r="EJ120" s="4" t="str">
        <f>IF('Gene Table'!$D120="copy number",J120,"")</f>
        <v/>
      </c>
      <c r="EK120" s="4" t="str">
        <f>IF('Gene Table'!$D120="copy number",K120,"")</f>
        <v/>
      </c>
      <c r="EL120" s="4" t="str">
        <f>IF('Gene Table'!$D120="copy number",L120,"")</f>
        <v/>
      </c>
      <c r="EM120" s="4" t="str">
        <f>IF('Gene Table'!$D120="copy number",M120,"")</f>
        <v/>
      </c>
      <c r="EN120" s="4" t="str">
        <f>IF('Gene Table'!$D120="copy number",N120,"")</f>
        <v/>
      </c>
      <c r="EO120" s="4" t="str">
        <f>IF('Gene Table'!$D120="copy number",O120,"")</f>
        <v/>
      </c>
      <c r="EQ120" s="4" t="s">
        <v>4813</v>
      </c>
      <c r="ER120" s="4" t="str">
        <f>IF('Gene Table'!$D120="copy number",R120,"")</f>
        <v/>
      </c>
      <c r="ES120" s="4" t="str">
        <f>IF('Gene Table'!$D120="copy number",S120,"")</f>
        <v/>
      </c>
      <c r="ET120" s="4" t="str">
        <f>IF('Gene Table'!$D120="copy number",T120,"")</f>
        <v/>
      </c>
      <c r="EU120" s="4" t="str">
        <f>IF('Gene Table'!$D120="copy number",U120,"")</f>
        <v/>
      </c>
      <c r="EV120" s="4" t="str">
        <f>IF('Gene Table'!$D120="copy number",V120,"")</f>
        <v/>
      </c>
      <c r="EW120" s="4" t="str">
        <f>IF('Gene Table'!$D120="copy number",W120,"")</f>
        <v/>
      </c>
      <c r="EX120" s="4" t="str">
        <f>IF('Gene Table'!$D120="copy number",X120,"")</f>
        <v/>
      </c>
      <c r="EY120" s="4" t="str">
        <f>IF('Gene Table'!$D120="copy number",Y120,"")</f>
        <v/>
      </c>
      <c r="EZ120" s="4" t="str">
        <f>IF('Gene Table'!$D120="copy number",Z120,"")</f>
        <v/>
      </c>
      <c r="FA120" s="4" t="str">
        <f>IF('Gene Table'!$D120="copy number",AA120,"")</f>
        <v/>
      </c>
      <c r="FB120" s="4" t="str">
        <f>IF('Gene Table'!$D120="copy number",AB120,"")</f>
        <v/>
      </c>
      <c r="FC120" s="4" t="str">
        <f>IF('Gene Table'!$D120="copy number",AC120,"")</f>
        <v/>
      </c>
      <c r="FE120" s="4" t="s">
        <v>4813</v>
      </c>
      <c r="FF120" s="4" t="str">
        <f>IF('Gene Table'!$C120="SMPC",D120,"")</f>
        <v/>
      </c>
      <c r="FG120" s="4" t="str">
        <f>IF('Gene Table'!$C120="SMPC",E120,"")</f>
        <v/>
      </c>
      <c r="FH120" s="4" t="str">
        <f>IF('Gene Table'!$C120="SMPC",F120,"")</f>
        <v/>
      </c>
      <c r="FI120" s="4" t="str">
        <f>IF('Gene Table'!$C120="SMPC",G120,"")</f>
        <v/>
      </c>
      <c r="FJ120" s="4" t="str">
        <f>IF('Gene Table'!$C120="SMPC",H120,"")</f>
        <v/>
      </c>
      <c r="FK120" s="4" t="str">
        <f>IF('Gene Table'!$C120="SMPC",I120,"")</f>
        <v/>
      </c>
      <c r="FL120" s="4" t="str">
        <f>IF('Gene Table'!$C120="SMPC",J120,"")</f>
        <v/>
      </c>
      <c r="FM120" s="4" t="str">
        <f>IF('Gene Table'!$C120="SMPC",K120,"")</f>
        <v/>
      </c>
      <c r="FN120" s="4" t="str">
        <f>IF('Gene Table'!$C120="SMPC",L120,"")</f>
        <v/>
      </c>
      <c r="FO120" s="4" t="str">
        <f>IF('Gene Table'!$C120="SMPC",M120,"")</f>
        <v/>
      </c>
      <c r="FP120" s="4" t="str">
        <f>IF('Gene Table'!$C120="SMPC",N120,"")</f>
        <v/>
      </c>
      <c r="FQ120" s="4" t="str">
        <f>IF('Gene Table'!$C120="SMPC",O120,"")</f>
        <v/>
      </c>
      <c r="FS120" s="4" t="s">
        <v>4813</v>
      </c>
      <c r="FT120" s="4" t="str">
        <f>IF('Gene Table'!$C120="SMPC",R120,"")</f>
        <v/>
      </c>
      <c r="FU120" s="4" t="str">
        <f>IF('Gene Table'!$C120="SMPC",S120,"")</f>
        <v/>
      </c>
      <c r="FV120" s="4" t="str">
        <f>IF('Gene Table'!$C120="SMPC",T120,"")</f>
        <v/>
      </c>
      <c r="FW120" s="4" t="str">
        <f>IF('Gene Table'!$C120="SMPC",U120,"")</f>
        <v/>
      </c>
      <c r="FX120" s="4" t="str">
        <f>IF('Gene Table'!$C120="SMPC",V120,"")</f>
        <v/>
      </c>
      <c r="FY120" s="4" t="str">
        <f>IF('Gene Table'!$C120="SMPC",W120,"")</f>
        <v/>
      </c>
      <c r="FZ120" s="4" t="str">
        <f>IF('Gene Table'!$C120="SMPC",X120,"")</f>
        <v/>
      </c>
      <c r="GA120" s="4" t="str">
        <f>IF('Gene Table'!$C120="SMPC",Y120,"")</f>
        <v/>
      </c>
      <c r="GB120" s="4" t="str">
        <f>IF('Gene Table'!$C120="SMPC",Z120,"")</f>
        <v/>
      </c>
      <c r="GC120" s="4" t="str">
        <f>IF('Gene Table'!$C120="SMPC",AA120,"")</f>
        <v/>
      </c>
      <c r="GD120" s="4" t="str">
        <f>IF('Gene Table'!$C120="SMPC",AB120,"")</f>
        <v/>
      </c>
      <c r="GE120" s="4" t="str">
        <f>IF('Gene Table'!$C120="SMPC",AC120,"")</f>
        <v/>
      </c>
    </row>
    <row r="121" spans="1:187" ht="15" customHeight="1" x14ac:dyDescent="0.25">
      <c r="A121" s="4" t="str">
        <f>'Gene Table'!C121&amp;":"&amp;'Gene Table'!D121</f>
        <v>NF1:c.910C&gt;T</v>
      </c>
      <c r="B121" s="4">
        <f>IF('Gene Table'!$G$5="NO",IF(ISNUMBER(MATCH('Gene Table'!E121,'Array Content'!$M$2:$M$941,0)),VLOOKUP('Gene Table'!E121,'Array Content'!$M$2:$O$941,2,FALSE),35),IF('Gene Table'!$G$5="YES",IF(ISNUMBER(MATCH('Gene Table'!E121,'Array Content'!$M$2:$M$941,0)),VLOOKUP('Gene Table'!E121,'Array Content'!$M$2:$O$941,3,FALSE),35),"OOPS"))</f>
        <v>37</v>
      </c>
      <c r="C121" s="4" t="s">
        <v>4814</v>
      </c>
      <c r="D121" s="29">
        <f>IF('Control Sample Data'!D120="","",IF(SUM('Control Sample Data'!D$2:D$97)&gt;10,IF(AND(ISNUMBER('Control Sample Data'!D120),'Control Sample Data'!D120&lt;$B121, 'Control Sample Data'!D120&gt;0),'Control Sample Data'!D120,$B121),""))</f>
        <v>35</v>
      </c>
      <c r="E121" s="29">
        <f>IF('Control Sample Data'!E120="","",IF(SUM('Control Sample Data'!E$2:E$97)&gt;10,IF(AND(ISNUMBER('Control Sample Data'!E120),'Control Sample Data'!E120&lt;$B121, 'Control Sample Data'!E120&gt;0),'Control Sample Data'!E120,$B121),""))</f>
        <v>35</v>
      </c>
      <c r="F121" s="29" t="str">
        <f>IF('Control Sample Data'!F120="","",IF(SUM('Control Sample Data'!F$2:F$97)&gt;10,IF(AND(ISNUMBER('Control Sample Data'!F120),'Control Sample Data'!F120&lt;$B121, 'Control Sample Data'!F120&gt;0),'Control Sample Data'!F120,$B121),""))</f>
        <v/>
      </c>
      <c r="G121" s="29" t="str">
        <f>IF('Control Sample Data'!G120="","",IF(SUM('Control Sample Data'!G$2:G$97)&gt;10,IF(AND(ISNUMBER('Control Sample Data'!G120),'Control Sample Data'!G120&lt;$B121, 'Control Sample Data'!G120&gt;0),'Control Sample Data'!G120,$B121),""))</f>
        <v/>
      </c>
      <c r="H121" s="29" t="str">
        <f>IF('Control Sample Data'!H120="","",IF(SUM('Control Sample Data'!H$2:H$97)&gt;10,IF(AND(ISNUMBER('Control Sample Data'!H120),'Control Sample Data'!H120&lt;$B121, 'Control Sample Data'!H120&gt;0),'Control Sample Data'!H120,$B121),""))</f>
        <v/>
      </c>
      <c r="I121" s="29" t="str">
        <f>IF('Control Sample Data'!I120="","",IF(SUM('Control Sample Data'!I$2:I$97)&gt;10,IF(AND(ISNUMBER('Control Sample Data'!I120),'Control Sample Data'!I120&lt;$B121, 'Control Sample Data'!I120&gt;0),'Control Sample Data'!I120,$B121),""))</f>
        <v/>
      </c>
      <c r="J121" s="29" t="str">
        <f>IF('Control Sample Data'!J120="","",IF(SUM('Control Sample Data'!J$2:J$97)&gt;10,IF(AND(ISNUMBER('Control Sample Data'!J120),'Control Sample Data'!J120&lt;$B121, 'Control Sample Data'!J120&gt;0),'Control Sample Data'!J120,$B121),""))</f>
        <v/>
      </c>
      <c r="K121" s="29" t="str">
        <f>IF('Control Sample Data'!K120="","",IF(SUM('Control Sample Data'!K$2:K$97)&gt;10,IF(AND(ISNUMBER('Control Sample Data'!K120),'Control Sample Data'!K120&lt;$B121, 'Control Sample Data'!K120&gt;0),'Control Sample Data'!K120,$B121),""))</f>
        <v/>
      </c>
      <c r="L121" s="29" t="str">
        <f>IF('Control Sample Data'!L120="","",IF(SUM('Control Sample Data'!L$2:L$97)&gt;10,IF(AND(ISNUMBER('Control Sample Data'!L120),'Control Sample Data'!L120&lt;$B121, 'Control Sample Data'!L120&gt;0),'Control Sample Data'!L120,$B121),""))</f>
        <v/>
      </c>
      <c r="M121" s="29" t="str">
        <f>IF('Control Sample Data'!M120="","",IF(SUM('Control Sample Data'!M$2:M$97)&gt;10,IF(AND(ISNUMBER('Control Sample Data'!M120),'Control Sample Data'!M120&lt;$B121, 'Control Sample Data'!M120&gt;0),'Control Sample Data'!M120,$B121),""))</f>
        <v/>
      </c>
      <c r="N121" s="29" t="str">
        <f>IF('Control Sample Data'!N120="","",IF(SUM('Control Sample Data'!N$2:N$97)&gt;10,IF(AND(ISNUMBER('Control Sample Data'!N120),'Control Sample Data'!N120&lt;$B121, 'Control Sample Data'!N120&gt;0),'Control Sample Data'!N120,$B121),""))</f>
        <v/>
      </c>
      <c r="O121" s="29" t="str">
        <f>IF('Control Sample Data'!O120="","",IF(SUM('Control Sample Data'!O$2:O$97)&gt;10,IF(AND(ISNUMBER('Control Sample Data'!O120),'Control Sample Data'!O120&lt;$B121, 'Control Sample Data'!O120&gt;0),'Control Sample Data'!O120,$B121),""))</f>
        <v/>
      </c>
      <c r="Q121" s="4" t="s">
        <v>4814</v>
      </c>
      <c r="R121" s="29">
        <f>IF('Test Sample Data'!D120="","",IF(SUM('Test Sample Data'!D$2:D$97)&gt;10,IF(AND(ISNUMBER('Test Sample Data'!D120),'Test Sample Data'!D120&lt;$B121, 'Test Sample Data'!D120&gt;0),'Test Sample Data'!D120,$B121),""))</f>
        <v>35</v>
      </c>
      <c r="S121" s="29">
        <f>IF('Test Sample Data'!E120="","",IF(SUM('Test Sample Data'!E$2:E$97)&gt;10,IF(AND(ISNUMBER('Test Sample Data'!E120),'Test Sample Data'!E120&lt;$B121, 'Test Sample Data'!E120&gt;0),'Test Sample Data'!E120,$B121),""))</f>
        <v>35</v>
      </c>
      <c r="T121" s="29" t="str">
        <f>IF('Test Sample Data'!F120="","",IF(SUM('Test Sample Data'!F$2:F$97)&gt;10,IF(AND(ISNUMBER('Test Sample Data'!F120),'Test Sample Data'!F120&lt;$B121, 'Test Sample Data'!F120&gt;0),'Test Sample Data'!F120,$B121),""))</f>
        <v/>
      </c>
      <c r="U121" s="29" t="str">
        <f>IF('Test Sample Data'!G120="","",IF(SUM('Test Sample Data'!G$2:G$97)&gt;10,IF(AND(ISNUMBER('Test Sample Data'!G120),'Test Sample Data'!G120&lt;$B121, 'Test Sample Data'!G120&gt;0),'Test Sample Data'!G120,$B121),""))</f>
        <v/>
      </c>
      <c r="V121" s="29" t="str">
        <f>IF('Test Sample Data'!H120="","",IF(SUM('Test Sample Data'!H$2:H$97)&gt;10,IF(AND(ISNUMBER('Test Sample Data'!H120),'Test Sample Data'!H120&lt;$B121, 'Test Sample Data'!H120&gt;0),'Test Sample Data'!H120,$B121),""))</f>
        <v/>
      </c>
      <c r="W121" s="29" t="str">
        <f>IF('Test Sample Data'!I120="","",IF(SUM('Test Sample Data'!I$2:I$97)&gt;10,IF(AND(ISNUMBER('Test Sample Data'!I120),'Test Sample Data'!I120&lt;$B121, 'Test Sample Data'!I120&gt;0),'Test Sample Data'!I120,$B121),""))</f>
        <v/>
      </c>
      <c r="X121" s="29" t="str">
        <f>IF('Test Sample Data'!J120="","",IF(SUM('Test Sample Data'!J$2:J$97)&gt;10,IF(AND(ISNUMBER('Test Sample Data'!J120),'Test Sample Data'!J120&lt;$B121, 'Test Sample Data'!J120&gt;0),'Test Sample Data'!J120,$B121),""))</f>
        <v/>
      </c>
      <c r="Y121" s="29" t="str">
        <f>IF('Test Sample Data'!K120="","",IF(SUM('Test Sample Data'!K$2:K$97)&gt;10,IF(AND(ISNUMBER('Test Sample Data'!K120),'Test Sample Data'!K120&lt;$B121, 'Test Sample Data'!K120&gt;0),'Test Sample Data'!K120,$B121),""))</f>
        <v/>
      </c>
      <c r="Z121" s="29" t="str">
        <f>IF('Test Sample Data'!L120="","",IF(SUM('Test Sample Data'!L$2:L$97)&gt;10,IF(AND(ISNUMBER('Test Sample Data'!L120),'Test Sample Data'!L120&lt;$B121, 'Test Sample Data'!L120&gt;0),'Test Sample Data'!L120,$B121),""))</f>
        <v/>
      </c>
      <c r="AA121" s="29" t="str">
        <f>IF('Test Sample Data'!M120="","",IF(SUM('Test Sample Data'!M$2:M$97)&gt;10,IF(AND(ISNUMBER('Test Sample Data'!M120),'Test Sample Data'!M120&lt;$B121, 'Test Sample Data'!M120&gt;0),'Test Sample Data'!M120,$B121),""))</f>
        <v/>
      </c>
      <c r="AB121" s="29" t="str">
        <f>IF('Test Sample Data'!N120="","",IF(SUM('Test Sample Data'!N$2:N$97)&gt;10,IF(AND(ISNUMBER('Test Sample Data'!N120),'Test Sample Data'!N120&lt;$B121, 'Test Sample Data'!N120&gt;0),'Test Sample Data'!N120,$B121),""))</f>
        <v/>
      </c>
      <c r="AC121" s="29" t="str">
        <f>IF('Test Sample Data'!O120="","",IF(SUM('Test Sample Data'!O$2:O$97)&gt;10,IF(AND(ISNUMBER('Test Sample Data'!O120),'Test Sample Data'!O120&lt;$B121, 'Test Sample Data'!O120&gt;0),'Test Sample Data'!O120,$B121),""))</f>
        <v/>
      </c>
      <c r="AE121" s="4" t="s">
        <v>4814</v>
      </c>
      <c r="AF121" s="4">
        <f t="shared" si="67"/>
        <v>9</v>
      </c>
      <c r="AG121" s="4">
        <f t="shared" si="68"/>
        <v>9</v>
      </c>
      <c r="AH121" s="4" t="str">
        <f t="shared" si="69"/>
        <v/>
      </c>
      <c r="AI121" s="4" t="str">
        <f t="shared" si="70"/>
        <v/>
      </c>
      <c r="AJ121" s="4" t="str">
        <f t="shared" si="71"/>
        <v/>
      </c>
      <c r="AK121" s="4" t="str">
        <f t="shared" si="72"/>
        <v/>
      </c>
      <c r="AL121" s="4" t="str">
        <f t="shared" si="73"/>
        <v/>
      </c>
      <c r="AM121" s="4" t="str">
        <f t="shared" si="74"/>
        <v/>
      </c>
      <c r="AN121" s="4" t="str">
        <f t="shared" si="75"/>
        <v/>
      </c>
      <c r="AO121" s="4" t="str">
        <f t="shared" si="76"/>
        <v/>
      </c>
      <c r="AP121" s="4" t="str">
        <f t="shared" si="77"/>
        <v/>
      </c>
      <c r="AQ121" s="4" t="str">
        <f t="shared" si="78"/>
        <v/>
      </c>
      <c r="AR121" s="4">
        <f t="shared" si="79"/>
        <v>0</v>
      </c>
      <c r="AS121" s="4">
        <f t="shared" si="182"/>
        <v>9</v>
      </c>
      <c r="AU121" s="4" t="s">
        <v>4814</v>
      </c>
      <c r="AV121" s="4">
        <f t="shared" si="81"/>
        <v>8.68</v>
      </c>
      <c r="AW121" s="4">
        <f t="shared" si="82"/>
        <v>9</v>
      </c>
      <c r="AX121" s="4" t="str">
        <f t="shared" si="83"/>
        <v/>
      </c>
      <c r="AY121" s="4" t="str">
        <f t="shared" si="84"/>
        <v/>
      </c>
      <c r="AZ121" s="4" t="str">
        <f t="shared" si="85"/>
        <v/>
      </c>
      <c r="BA121" s="4" t="str">
        <f t="shared" si="86"/>
        <v/>
      </c>
      <c r="BB121" s="4" t="str">
        <f t="shared" si="87"/>
        <v/>
      </c>
      <c r="BC121" s="4" t="str">
        <f t="shared" si="88"/>
        <v/>
      </c>
      <c r="BD121" s="4" t="str">
        <f t="shared" si="89"/>
        <v/>
      </c>
      <c r="BE121" s="4" t="str">
        <f t="shared" si="90"/>
        <v/>
      </c>
      <c r="BF121" s="4" t="str">
        <f t="shared" si="91"/>
        <v/>
      </c>
      <c r="BG121" s="4" t="str">
        <f t="shared" si="92"/>
        <v/>
      </c>
      <c r="BI121" s="4" t="s">
        <v>4814</v>
      </c>
      <c r="BJ121" s="4">
        <f t="shared" si="169"/>
        <v>8.68</v>
      </c>
      <c r="BK121" s="4">
        <f t="shared" si="170"/>
        <v>9</v>
      </c>
      <c r="BL121" s="4" t="str">
        <f t="shared" si="171"/>
        <v/>
      </c>
      <c r="BM121" s="4" t="str">
        <f t="shared" si="172"/>
        <v/>
      </c>
      <c r="BN121" s="4" t="str">
        <f t="shared" si="173"/>
        <v/>
      </c>
      <c r="BO121" s="4" t="str">
        <f t="shared" si="174"/>
        <v/>
      </c>
      <c r="BP121" s="4" t="str">
        <f t="shared" si="175"/>
        <v/>
      </c>
      <c r="BQ121" s="4" t="str">
        <f t="shared" si="176"/>
        <v/>
      </c>
      <c r="BR121" s="4" t="str">
        <f t="shared" si="177"/>
        <v/>
      </c>
      <c r="BS121" s="4" t="str">
        <f t="shared" si="178"/>
        <v/>
      </c>
      <c r="BT121" s="4" t="str">
        <f t="shared" si="179"/>
        <v/>
      </c>
      <c r="BU121" s="4" t="str">
        <f t="shared" si="180"/>
        <v/>
      </c>
      <c r="BV121" s="4">
        <f t="shared" si="105"/>
        <v>0.68</v>
      </c>
      <c r="BW121" s="4">
        <f t="shared" si="181"/>
        <v>8.84</v>
      </c>
      <c r="BY121" s="4" t="s">
        <v>4814</v>
      </c>
      <c r="BZ121" s="4">
        <f t="shared" si="145"/>
        <v>-0.16000000000000014</v>
      </c>
      <c r="CA121" s="4">
        <f t="shared" si="146"/>
        <v>0.16000000000000014</v>
      </c>
      <c r="CB121" s="4" t="str">
        <f t="shared" si="147"/>
        <v/>
      </c>
      <c r="CC121" s="4" t="str">
        <f t="shared" si="148"/>
        <v/>
      </c>
      <c r="CD121" s="4" t="str">
        <f t="shared" si="149"/>
        <v/>
      </c>
      <c r="CE121" s="4" t="str">
        <f t="shared" si="150"/>
        <v/>
      </c>
      <c r="CF121" s="4" t="str">
        <f t="shared" si="151"/>
        <v/>
      </c>
      <c r="CG121" s="4" t="str">
        <f t="shared" si="152"/>
        <v/>
      </c>
      <c r="CH121" s="4" t="str">
        <f t="shared" si="153"/>
        <v/>
      </c>
      <c r="CI121" s="4" t="str">
        <f t="shared" si="154"/>
        <v/>
      </c>
      <c r="CJ121" s="4" t="str">
        <f t="shared" si="155"/>
        <v/>
      </c>
      <c r="CK121" s="4" t="str">
        <f t="shared" si="156"/>
        <v/>
      </c>
      <c r="CM121" s="4" t="s">
        <v>4814</v>
      </c>
      <c r="CN121" s="4" t="str">
        <f>IF(ISNUMBER(BZ121), IF($BV121&gt;VLOOKUP('Gene Table'!$G$2,'Array Content'!$A$2:$B$3,2,FALSE),IF(BZ121&lt;-$BV121,"mutant","WT"),IF(BZ121&lt;-VLOOKUP('Gene Table'!$G$2,'Array Content'!$A$2:$B$3,2,FALSE),"Mutant","WT")),"")</f>
        <v>WT</v>
      </c>
      <c r="CO121" s="4" t="str">
        <f>IF(ISNUMBER(CA121), IF($BV121&gt;VLOOKUP('Gene Table'!$G$2,'Array Content'!$A$2:$B$3,2,FALSE),IF(CA121&lt;-$BV121,"mutant","WT"),IF(CA121&lt;-VLOOKUP('Gene Table'!$G$2,'Array Content'!$A$2:$B$3,2,FALSE),"Mutant","WT")),"")</f>
        <v>WT</v>
      </c>
      <c r="CP121" s="4" t="str">
        <f>IF(ISNUMBER(CB121), IF($BV121&gt;VLOOKUP('Gene Table'!$G$2,'Array Content'!$A$2:$B$3,2,FALSE),IF(CB121&lt;-$BV121,"mutant","WT"),IF(CB121&lt;-VLOOKUP('Gene Table'!$G$2,'Array Content'!$A$2:$B$3,2,FALSE),"Mutant","WT")),"")</f>
        <v/>
      </c>
      <c r="CQ121" s="4" t="str">
        <f>IF(ISNUMBER(CC121), IF($BV121&gt;VLOOKUP('Gene Table'!$G$2,'Array Content'!$A$2:$B$3,2,FALSE),IF(CC121&lt;-$BV121,"mutant","WT"),IF(CC121&lt;-VLOOKUP('Gene Table'!$G$2,'Array Content'!$A$2:$B$3,2,FALSE),"Mutant","WT")),"")</f>
        <v/>
      </c>
      <c r="CR121" s="4" t="str">
        <f>IF(ISNUMBER(CD121), IF($BV121&gt;VLOOKUP('Gene Table'!$G$2,'Array Content'!$A$2:$B$3,2,FALSE),IF(CD121&lt;-$BV121,"mutant","WT"),IF(CD121&lt;-VLOOKUP('Gene Table'!$G$2,'Array Content'!$A$2:$B$3,2,FALSE),"Mutant","WT")),"")</f>
        <v/>
      </c>
      <c r="CS121" s="4" t="str">
        <f>IF(ISNUMBER(CE121), IF($BV121&gt;VLOOKUP('Gene Table'!$G$2,'Array Content'!$A$2:$B$3,2,FALSE),IF(CE121&lt;-$BV121,"mutant","WT"),IF(CE121&lt;-VLOOKUP('Gene Table'!$G$2,'Array Content'!$A$2:$B$3,2,FALSE),"Mutant","WT")),"")</f>
        <v/>
      </c>
      <c r="CT121" s="4" t="str">
        <f>IF(ISNUMBER(CF121), IF($BV121&gt;VLOOKUP('Gene Table'!$G$2,'Array Content'!$A$2:$B$3,2,FALSE),IF(CF121&lt;-$BV121,"mutant","WT"),IF(CF121&lt;-VLOOKUP('Gene Table'!$G$2,'Array Content'!$A$2:$B$3,2,FALSE),"Mutant","WT")),"")</f>
        <v/>
      </c>
      <c r="CU121" s="4" t="str">
        <f>IF(ISNUMBER(CG121), IF($BV121&gt;VLOOKUP('Gene Table'!$G$2,'Array Content'!$A$2:$B$3,2,FALSE),IF(CG121&lt;-$BV121,"mutant","WT"),IF(CG121&lt;-VLOOKUP('Gene Table'!$G$2,'Array Content'!$A$2:$B$3,2,FALSE),"Mutant","WT")),"")</f>
        <v/>
      </c>
      <c r="CV121" s="4" t="str">
        <f>IF(ISNUMBER(CH121), IF($BV121&gt;VLOOKUP('Gene Table'!$G$2,'Array Content'!$A$2:$B$3,2,FALSE),IF(CH121&lt;-$BV121,"mutant","WT"),IF(CH121&lt;-VLOOKUP('Gene Table'!$G$2,'Array Content'!$A$2:$B$3,2,FALSE),"Mutant","WT")),"")</f>
        <v/>
      </c>
      <c r="CW121" s="4" t="str">
        <f>IF(ISNUMBER(CI121), IF($BV121&gt;VLOOKUP('Gene Table'!$G$2,'Array Content'!$A$2:$B$3,2,FALSE),IF(CI121&lt;-$BV121,"mutant","WT"),IF(CI121&lt;-VLOOKUP('Gene Table'!$G$2,'Array Content'!$A$2:$B$3,2,FALSE),"Mutant","WT")),"")</f>
        <v/>
      </c>
      <c r="CX121" s="4" t="str">
        <f>IF(ISNUMBER(CJ121), IF($BV121&gt;VLOOKUP('Gene Table'!$G$2,'Array Content'!$A$2:$B$3,2,FALSE),IF(CJ121&lt;-$BV121,"mutant","WT"),IF(CJ121&lt;-VLOOKUP('Gene Table'!$G$2,'Array Content'!$A$2:$B$3,2,FALSE),"Mutant","WT")),"")</f>
        <v/>
      </c>
      <c r="CY121" s="4" t="str">
        <f>IF(ISNUMBER(CK121), IF($BV121&gt;VLOOKUP('Gene Table'!$G$2,'Array Content'!$A$2:$B$3,2,FALSE),IF(CK121&lt;-$BV121,"mutant","WT"),IF(CK121&lt;-VLOOKUP('Gene Table'!$G$2,'Array Content'!$A$2:$B$3,2,FALSE),"Mutant","WT")),"")</f>
        <v/>
      </c>
      <c r="DA121" s="4" t="s">
        <v>4814</v>
      </c>
      <c r="DB121" s="4">
        <f t="shared" si="157"/>
        <v>-0.32000000000000028</v>
      </c>
      <c r="DC121" s="4">
        <f t="shared" si="158"/>
        <v>0</v>
      </c>
      <c r="DD121" s="4" t="str">
        <f t="shared" si="159"/>
        <v/>
      </c>
      <c r="DE121" s="4" t="str">
        <f t="shared" si="160"/>
        <v/>
      </c>
      <c r="DF121" s="4" t="str">
        <f t="shared" si="161"/>
        <v/>
      </c>
      <c r="DG121" s="4" t="str">
        <f t="shared" si="162"/>
        <v/>
      </c>
      <c r="DH121" s="4" t="str">
        <f t="shared" si="163"/>
        <v/>
      </c>
      <c r="DI121" s="4" t="str">
        <f t="shared" si="164"/>
        <v/>
      </c>
      <c r="DJ121" s="4" t="str">
        <f t="shared" si="165"/>
        <v/>
      </c>
      <c r="DK121" s="4" t="str">
        <f t="shared" si="166"/>
        <v/>
      </c>
      <c r="DL121" s="4" t="str">
        <f t="shared" si="167"/>
        <v/>
      </c>
      <c r="DM121" s="4" t="str">
        <f t="shared" si="168"/>
        <v/>
      </c>
      <c r="DO121" s="4" t="s">
        <v>4814</v>
      </c>
      <c r="DP121" s="4" t="str">
        <f>IF(ISNUMBER(DB121), IF($AR121&gt;VLOOKUP('Gene Table'!$G$2,'Array Content'!$A$2:$B$3,2,FALSE),IF(DB121&lt;-$AR121,"mutant","WT"),IF(DB121&lt;-VLOOKUP('Gene Table'!$G$2,'Array Content'!$A$2:$B$3,2,FALSE),"Mutant","WT")),"")</f>
        <v>WT</v>
      </c>
      <c r="DQ121" s="4" t="str">
        <f>IF(ISNUMBER(DC121), IF($AR121&gt;VLOOKUP('Gene Table'!$G$2,'Array Content'!$A$2:$B$3,2,FALSE),IF(DC121&lt;-$AR121,"mutant","WT"),IF(DC121&lt;-VLOOKUP('Gene Table'!$G$2,'Array Content'!$A$2:$B$3,2,FALSE),"Mutant","WT")),"")</f>
        <v>WT</v>
      </c>
      <c r="DR121" s="4" t="str">
        <f>IF(ISNUMBER(DD121), IF($AR121&gt;VLOOKUP('Gene Table'!$G$2,'Array Content'!$A$2:$B$3,2,FALSE),IF(DD121&lt;-$AR121,"mutant","WT"),IF(DD121&lt;-VLOOKUP('Gene Table'!$G$2,'Array Content'!$A$2:$B$3,2,FALSE),"Mutant","WT")),"")</f>
        <v/>
      </c>
      <c r="DS121" s="4" t="str">
        <f>IF(ISNUMBER(DE121), IF($AR121&gt;VLOOKUP('Gene Table'!$G$2,'Array Content'!$A$2:$B$3,2,FALSE),IF(DE121&lt;-$AR121,"mutant","WT"),IF(DE121&lt;-VLOOKUP('Gene Table'!$G$2,'Array Content'!$A$2:$B$3,2,FALSE),"Mutant","WT")),"")</f>
        <v/>
      </c>
      <c r="DT121" s="4" t="str">
        <f>IF(ISNUMBER(DF121), IF($AR121&gt;VLOOKUP('Gene Table'!$G$2,'Array Content'!$A$2:$B$3,2,FALSE),IF(DF121&lt;-$AR121,"mutant","WT"),IF(DF121&lt;-VLOOKUP('Gene Table'!$G$2,'Array Content'!$A$2:$B$3,2,FALSE),"Mutant","WT")),"")</f>
        <v/>
      </c>
      <c r="DU121" s="4" t="str">
        <f>IF(ISNUMBER(DG121), IF($AR121&gt;VLOOKUP('Gene Table'!$G$2,'Array Content'!$A$2:$B$3,2,FALSE),IF(DG121&lt;-$AR121,"mutant","WT"),IF(DG121&lt;-VLOOKUP('Gene Table'!$G$2,'Array Content'!$A$2:$B$3,2,FALSE),"Mutant","WT")),"")</f>
        <v/>
      </c>
      <c r="DV121" s="4" t="str">
        <f>IF(ISNUMBER(DH121), IF($AR121&gt;VLOOKUP('Gene Table'!$G$2,'Array Content'!$A$2:$B$3,2,FALSE),IF(DH121&lt;-$AR121,"mutant","WT"),IF(DH121&lt;-VLOOKUP('Gene Table'!$G$2,'Array Content'!$A$2:$B$3,2,FALSE),"Mutant","WT")),"")</f>
        <v/>
      </c>
      <c r="DW121" s="4" t="str">
        <f>IF(ISNUMBER(DI121), IF($AR121&gt;VLOOKUP('Gene Table'!$G$2,'Array Content'!$A$2:$B$3,2,FALSE),IF(DI121&lt;-$AR121,"mutant","WT"),IF(DI121&lt;-VLOOKUP('Gene Table'!$G$2,'Array Content'!$A$2:$B$3,2,FALSE),"Mutant","WT")),"")</f>
        <v/>
      </c>
      <c r="DX121" s="4" t="str">
        <f>IF(ISNUMBER(DJ121), IF($AR121&gt;VLOOKUP('Gene Table'!$G$2,'Array Content'!$A$2:$B$3,2,FALSE),IF(DJ121&lt;-$AR121,"mutant","WT"),IF(DJ121&lt;-VLOOKUP('Gene Table'!$G$2,'Array Content'!$A$2:$B$3,2,FALSE),"Mutant","WT")),"")</f>
        <v/>
      </c>
      <c r="DY121" s="4" t="str">
        <f>IF(ISNUMBER(DK121), IF($AR121&gt;VLOOKUP('Gene Table'!$G$2,'Array Content'!$A$2:$B$3,2,FALSE),IF(DK121&lt;-$AR121,"mutant","WT"),IF(DK121&lt;-VLOOKUP('Gene Table'!$G$2,'Array Content'!$A$2:$B$3,2,FALSE),"Mutant","WT")),"")</f>
        <v/>
      </c>
      <c r="DZ121" s="4" t="str">
        <f>IF(ISNUMBER(DL121), IF($AR121&gt;VLOOKUP('Gene Table'!$G$2,'Array Content'!$A$2:$B$3,2,FALSE),IF(DL121&lt;-$AR121,"mutant","WT"),IF(DL121&lt;-VLOOKUP('Gene Table'!$G$2,'Array Content'!$A$2:$B$3,2,FALSE),"Mutant","WT")),"")</f>
        <v/>
      </c>
      <c r="EA121" s="4" t="str">
        <f>IF(ISNUMBER(DM121), IF($AR121&gt;VLOOKUP('Gene Table'!$G$2,'Array Content'!$A$2:$B$3,2,FALSE),IF(DM121&lt;-$AR121,"mutant","WT"),IF(DM121&lt;-VLOOKUP('Gene Table'!$G$2,'Array Content'!$A$2:$B$3,2,FALSE),"Mutant","WT")),"")</f>
        <v/>
      </c>
      <c r="EC121" s="4" t="s">
        <v>4814</v>
      </c>
      <c r="ED121" s="4" t="str">
        <f>IF('Gene Table'!$D121="copy number",D121,"")</f>
        <v/>
      </c>
      <c r="EE121" s="4" t="str">
        <f>IF('Gene Table'!$D121="copy number",E121,"")</f>
        <v/>
      </c>
      <c r="EF121" s="4" t="str">
        <f>IF('Gene Table'!$D121="copy number",F121,"")</f>
        <v/>
      </c>
      <c r="EG121" s="4" t="str">
        <f>IF('Gene Table'!$D121="copy number",G121,"")</f>
        <v/>
      </c>
      <c r="EH121" s="4" t="str">
        <f>IF('Gene Table'!$D121="copy number",H121,"")</f>
        <v/>
      </c>
      <c r="EI121" s="4" t="str">
        <f>IF('Gene Table'!$D121="copy number",I121,"")</f>
        <v/>
      </c>
      <c r="EJ121" s="4" t="str">
        <f>IF('Gene Table'!$D121="copy number",J121,"")</f>
        <v/>
      </c>
      <c r="EK121" s="4" t="str">
        <f>IF('Gene Table'!$D121="copy number",K121,"")</f>
        <v/>
      </c>
      <c r="EL121" s="4" t="str">
        <f>IF('Gene Table'!$D121="copy number",L121,"")</f>
        <v/>
      </c>
      <c r="EM121" s="4" t="str">
        <f>IF('Gene Table'!$D121="copy number",M121,"")</f>
        <v/>
      </c>
      <c r="EN121" s="4" t="str">
        <f>IF('Gene Table'!$D121="copy number",N121,"")</f>
        <v/>
      </c>
      <c r="EO121" s="4" t="str">
        <f>IF('Gene Table'!$D121="copy number",O121,"")</f>
        <v/>
      </c>
      <c r="EQ121" s="4" t="s">
        <v>4814</v>
      </c>
      <c r="ER121" s="4" t="str">
        <f>IF('Gene Table'!$D121="copy number",R121,"")</f>
        <v/>
      </c>
      <c r="ES121" s="4" t="str">
        <f>IF('Gene Table'!$D121="copy number",S121,"")</f>
        <v/>
      </c>
      <c r="ET121" s="4" t="str">
        <f>IF('Gene Table'!$D121="copy number",T121,"")</f>
        <v/>
      </c>
      <c r="EU121" s="4" t="str">
        <f>IF('Gene Table'!$D121="copy number",U121,"")</f>
        <v/>
      </c>
      <c r="EV121" s="4" t="str">
        <f>IF('Gene Table'!$D121="copy number",V121,"")</f>
        <v/>
      </c>
      <c r="EW121" s="4" t="str">
        <f>IF('Gene Table'!$D121="copy number",W121,"")</f>
        <v/>
      </c>
      <c r="EX121" s="4" t="str">
        <f>IF('Gene Table'!$D121="copy number",X121,"")</f>
        <v/>
      </c>
      <c r="EY121" s="4" t="str">
        <f>IF('Gene Table'!$D121="copy number",Y121,"")</f>
        <v/>
      </c>
      <c r="EZ121" s="4" t="str">
        <f>IF('Gene Table'!$D121="copy number",Z121,"")</f>
        <v/>
      </c>
      <c r="FA121" s="4" t="str">
        <f>IF('Gene Table'!$D121="copy number",AA121,"")</f>
        <v/>
      </c>
      <c r="FB121" s="4" t="str">
        <f>IF('Gene Table'!$D121="copy number",AB121,"")</f>
        <v/>
      </c>
      <c r="FC121" s="4" t="str">
        <f>IF('Gene Table'!$D121="copy number",AC121,"")</f>
        <v/>
      </c>
      <c r="FE121" s="4" t="s">
        <v>4814</v>
      </c>
      <c r="FF121" s="4" t="str">
        <f>IF('Gene Table'!$C121="SMPC",D121,"")</f>
        <v/>
      </c>
      <c r="FG121" s="4" t="str">
        <f>IF('Gene Table'!$C121="SMPC",E121,"")</f>
        <v/>
      </c>
      <c r="FH121" s="4" t="str">
        <f>IF('Gene Table'!$C121="SMPC",F121,"")</f>
        <v/>
      </c>
      <c r="FI121" s="4" t="str">
        <f>IF('Gene Table'!$C121="SMPC",G121,"")</f>
        <v/>
      </c>
      <c r="FJ121" s="4" t="str">
        <f>IF('Gene Table'!$C121="SMPC",H121,"")</f>
        <v/>
      </c>
      <c r="FK121" s="4" t="str">
        <f>IF('Gene Table'!$C121="SMPC",I121,"")</f>
        <v/>
      </c>
      <c r="FL121" s="4" t="str">
        <f>IF('Gene Table'!$C121="SMPC",J121,"")</f>
        <v/>
      </c>
      <c r="FM121" s="4" t="str">
        <f>IF('Gene Table'!$C121="SMPC",K121,"")</f>
        <v/>
      </c>
      <c r="FN121" s="4" t="str">
        <f>IF('Gene Table'!$C121="SMPC",L121,"")</f>
        <v/>
      </c>
      <c r="FO121" s="4" t="str">
        <f>IF('Gene Table'!$C121="SMPC",M121,"")</f>
        <v/>
      </c>
      <c r="FP121" s="4" t="str">
        <f>IF('Gene Table'!$C121="SMPC",N121,"")</f>
        <v/>
      </c>
      <c r="FQ121" s="4" t="str">
        <f>IF('Gene Table'!$C121="SMPC",O121,"")</f>
        <v/>
      </c>
      <c r="FS121" s="4" t="s">
        <v>4814</v>
      </c>
      <c r="FT121" s="4" t="str">
        <f>IF('Gene Table'!$C121="SMPC",R121,"")</f>
        <v/>
      </c>
      <c r="FU121" s="4" t="str">
        <f>IF('Gene Table'!$C121="SMPC",S121,"")</f>
        <v/>
      </c>
      <c r="FV121" s="4" t="str">
        <f>IF('Gene Table'!$C121="SMPC",T121,"")</f>
        <v/>
      </c>
      <c r="FW121" s="4" t="str">
        <f>IF('Gene Table'!$C121="SMPC",U121,"")</f>
        <v/>
      </c>
      <c r="FX121" s="4" t="str">
        <f>IF('Gene Table'!$C121="SMPC",V121,"")</f>
        <v/>
      </c>
      <c r="FY121" s="4" t="str">
        <f>IF('Gene Table'!$C121="SMPC",W121,"")</f>
        <v/>
      </c>
      <c r="FZ121" s="4" t="str">
        <f>IF('Gene Table'!$C121="SMPC",X121,"")</f>
        <v/>
      </c>
      <c r="GA121" s="4" t="str">
        <f>IF('Gene Table'!$C121="SMPC",Y121,"")</f>
        <v/>
      </c>
      <c r="GB121" s="4" t="str">
        <f>IF('Gene Table'!$C121="SMPC",Z121,"")</f>
        <v/>
      </c>
      <c r="GC121" s="4" t="str">
        <f>IF('Gene Table'!$C121="SMPC",AA121,"")</f>
        <v/>
      </c>
      <c r="GD121" s="4" t="str">
        <f>IF('Gene Table'!$C121="SMPC",AB121,"")</f>
        <v/>
      </c>
      <c r="GE121" s="4" t="str">
        <f>IF('Gene Table'!$C121="SMPC",AC121,"")</f>
        <v/>
      </c>
    </row>
    <row r="122" spans="1:187" ht="15" customHeight="1" x14ac:dyDescent="0.25">
      <c r="A122" s="4" t="str">
        <f>'Gene Table'!C122&amp;":"&amp;'Gene Table'!D122</f>
        <v>NF2:c.1009C&gt;T</v>
      </c>
      <c r="B122" s="4">
        <f>IF('Gene Table'!$G$5="NO",IF(ISNUMBER(MATCH('Gene Table'!E122,'Array Content'!$M$2:$M$941,0)),VLOOKUP('Gene Table'!E122,'Array Content'!$M$2:$O$941,2,FALSE),35),IF('Gene Table'!$G$5="YES",IF(ISNUMBER(MATCH('Gene Table'!E122,'Array Content'!$M$2:$M$941,0)),VLOOKUP('Gene Table'!E122,'Array Content'!$M$2:$O$941,3,FALSE),35),"OOPS"))</f>
        <v>35</v>
      </c>
      <c r="C122" s="4" t="s">
        <v>4815</v>
      </c>
      <c r="D122" s="29">
        <f>IF('Control Sample Data'!D121="","",IF(SUM('Control Sample Data'!D$2:D$97)&gt;10,IF(AND(ISNUMBER('Control Sample Data'!D121),'Control Sample Data'!D121&lt;$B122, 'Control Sample Data'!D121&gt;0),'Control Sample Data'!D121,$B122),""))</f>
        <v>35</v>
      </c>
      <c r="E122" s="29">
        <f>IF('Control Sample Data'!E121="","",IF(SUM('Control Sample Data'!E$2:E$97)&gt;10,IF(AND(ISNUMBER('Control Sample Data'!E121),'Control Sample Data'!E121&lt;$B122, 'Control Sample Data'!E121&gt;0),'Control Sample Data'!E121,$B122),""))</f>
        <v>35</v>
      </c>
      <c r="F122" s="29" t="str">
        <f>IF('Control Sample Data'!F121="","",IF(SUM('Control Sample Data'!F$2:F$97)&gt;10,IF(AND(ISNUMBER('Control Sample Data'!F121),'Control Sample Data'!F121&lt;$B122, 'Control Sample Data'!F121&gt;0),'Control Sample Data'!F121,$B122),""))</f>
        <v/>
      </c>
      <c r="G122" s="29" t="str">
        <f>IF('Control Sample Data'!G121="","",IF(SUM('Control Sample Data'!G$2:G$97)&gt;10,IF(AND(ISNUMBER('Control Sample Data'!G121),'Control Sample Data'!G121&lt;$B122, 'Control Sample Data'!G121&gt;0),'Control Sample Data'!G121,$B122),""))</f>
        <v/>
      </c>
      <c r="H122" s="29" t="str">
        <f>IF('Control Sample Data'!H121="","",IF(SUM('Control Sample Data'!H$2:H$97)&gt;10,IF(AND(ISNUMBER('Control Sample Data'!H121),'Control Sample Data'!H121&lt;$B122, 'Control Sample Data'!H121&gt;0),'Control Sample Data'!H121,$B122),""))</f>
        <v/>
      </c>
      <c r="I122" s="29" t="str">
        <f>IF('Control Sample Data'!I121="","",IF(SUM('Control Sample Data'!I$2:I$97)&gt;10,IF(AND(ISNUMBER('Control Sample Data'!I121),'Control Sample Data'!I121&lt;$B122, 'Control Sample Data'!I121&gt;0),'Control Sample Data'!I121,$B122),""))</f>
        <v/>
      </c>
      <c r="J122" s="29" t="str">
        <f>IF('Control Sample Data'!J121="","",IF(SUM('Control Sample Data'!J$2:J$97)&gt;10,IF(AND(ISNUMBER('Control Sample Data'!J121),'Control Sample Data'!J121&lt;$B122, 'Control Sample Data'!J121&gt;0),'Control Sample Data'!J121,$B122),""))</f>
        <v/>
      </c>
      <c r="K122" s="29" t="str">
        <f>IF('Control Sample Data'!K121="","",IF(SUM('Control Sample Data'!K$2:K$97)&gt;10,IF(AND(ISNUMBER('Control Sample Data'!K121),'Control Sample Data'!K121&lt;$B122, 'Control Sample Data'!K121&gt;0),'Control Sample Data'!K121,$B122),""))</f>
        <v/>
      </c>
      <c r="L122" s="29" t="str">
        <f>IF('Control Sample Data'!L121="","",IF(SUM('Control Sample Data'!L$2:L$97)&gt;10,IF(AND(ISNUMBER('Control Sample Data'!L121),'Control Sample Data'!L121&lt;$B122, 'Control Sample Data'!L121&gt;0),'Control Sample Data'!L121,$B122),""))</f>
        <v/>
      </c>
      <c r="M122" s="29" t="str">
        <f>IF('Control Sample Data'!M121="","",IF(SUM('Control Sample Data'!M$2:M$97)&gt;10,IF(AND(ISNUMBER('Control Sample Data'!M121),'Control Sample Data'!M121&lt;$B122, 'Control Sample Data'!M121&gt;0),'Control Sample Data'!M121,$B122),""))</f>
        <v/>
      </c>
      <c r="N122" s="29" t="str">
        <f>IF('Control Sample Data'!N121="","",IF(SUM('Control Sample Data'!N$2:N$97)&gt;10,IF(AND(ISNUMBER('Control Sample Data'!N121),'Control Sample Data'!N121&lt;$B122, 'Control Sample Data'!N121&gt;0),'Control Sample Data'!N121,$B122),""))</f>
        <v/>
      </c>
      <c r="O122" s="29" t="str">
        <f>IF('Control Sample Data'!O121="","",IF(SUM('Control Sample Data'!O$2:O$97)&gt;10,IF(AND(ISNUMBER('Control Sample Data'!O121),'Control Sample Data'!O121&lt;$B122, 'Control Sample Data'!O121&gt;0),'Control Sample Data'!O121,$B122),""))</f>
        <v/>
      </c>
      <c r="Q122" s="4" t="s">
        <v>4815</v>
      </c>
      <c r="R122" s="29">
        <f>IF('Test Sample Data'!D121="","",IF(SUM('Test Sample Data'!D$2:D$97)&gt;10,IF(AND(ISNUMBER('Test Sample Data'!D121),'Test Sample Data'!D121&lt;$B122, 'Test Sample Data'!D121&gt;0),'Test Sample Data'!D121,$B122),""))</f>
        <v>35</v>
      </c>
      <c r="S122" s="29">
        <f>IF('Test Sample Data'!E121="","",IF(SUM('Test Sample Data'!E$2:E$97)&gt;10,IF(AND(ISNUMBER('Test Sample Data'!E121),'Test Sample Data'!E121&lt;$B122, 'Test Sample Data'!E121&gt;0),'Test Sample Data'!E121,$B122),""))</f>
        <v>35</v>
      </c>
      <c r="T122" s="29" t="str">
        <f>IF('Test Sample Data'!F121="","",IF(SUM('Test Sample Data'!F$2:F$97)&gt;10,IF(AND(ISNUMBER('Test Sample Data'!F121),'Test Sample Data'!F121&lt;$B122, 'Test Sample Data'!F121&gt;0),'Test Sample Data'!F121,$B122),""))</f>
        <v/>
      </c>
      <c r="U122" s="29" t="str">
        <f>IF('Test Sample Data'!G121="","",IF(SUM('Test Sample Data'!G$2:G$97)&gt;10,IF(AND(ISNUMBER('Test Sample Data'!G121),'Test Sample Data'!G121&lt;$B122, 'Test Sample Data'!G121&gt;0),'Test Sample Data'!G121,$B122),""))</f>
        <v/>
      </c>
      <c r="V122" s="29" t="str">
        <f>IF('Test Sample Data'!H121="","",IF(SUM('Test Sample Data'!H$2:H$97)&gt;10,IF(AND(ISNUMBER('Test Sample Data'!H121),'Test Sample Data'!H121&lt;$B122, 'Test Sample Data'!H121&gt;0),'Test Sample Data'!H121,$B122),""))</f>
        <v/>
      </c>
      <c r="W122" s="29" t="str">
        <f>IF('Test Sample Data'!I121="","",IF(SUM('Test Sample Data'!I$2:I$97)&gt;10,IF(AND(ISNUMBER('Test Sample Data'!I121),'Test Sample Data'!I121&lt;$B122, 'Test Sample Data'!I121&gt;0),'Test Sample Data'!I121,$B122),""))</f>
        <v/>
      </c>
      <c r="X122" s="29" t="str">
        <f>IF('Test Sample Data'!J121="","",IF(SUM('Test Sample Data'!J$2:J$97)&gt;10,IF(AND(ISNUMBER('Test Sample Data'!J121),'Test Sample Data'!J121&lt;$B122, 'Test Sample Data'!J121&gt;0),'Test Sample Data'!J121,$B122),""))</f>
        <v/>
      </c>
      <c r="Y122" s="29" t="str">
        <f>IF('Test Sample Data'!K121="","",IF(SUM('Test Sample Data'!K$2:K$97)&gt;10,IF(AND(ISNUMBER('Test Sample Data'!K121),'Test Sample Data'!K121&lt;$B122, 'Test Sample Data'!K121&gt;0),'Test Sample Data'!K121,$B122),""))</f>
        <v/>
      </c>
      <c r="Z122" s="29" t="str">
        <f>IF('Test Sample Data'!L121="","",IF(SUM('Test Sample Data'!L$2:L$97)&gt;10,IF(AND(ISNUMBER('Test Sample Data'!L121),'Test Sample Data'!L121&lt;$B122, 'Test Sample Data'!L121&gt;0),'Test Sample Data'!L121,$B122),""))</f>
        <v/>
      </c>
      <c r="AA122" s="29" t="str">
        <f>IF('Test Sample Data'!M121="","",IF(SUM('Test Sample Data'!M$2:M$97)&gt;10,IF(AND(ISNUMBER('Test Sample Data'!M121),'Test Sample Data'!M121&lt;$B122, 'Test Sample Data'!M121&gt;0),'Test Sample Data'!M121,$B122),""))</f>
        <v/>
      </c>
      <c r="AB122" s="29" t="str">
        <f>IF('Test Sample Data'!N121="","",IF(SUM('Test Sample Data'!N$2:N$97)&gt;10,IF(AND(ISNUMBER('Test Sample Data'!N121),'Test Sample Data'!N121&lt;$B122, 'Test Sample Data'!N121&gt;0),'Test Sample Data'!N121,$B122),""))</f>
        <v/>
      </c>
      <c r="AC122" s="29" t="str">
        <f>IF('Test Sample Data'!O121="","",IF(SUM('Test Sample Data'!O$2:O$97)&gt;10,IF(AND(ISNUMBER('Test Sample Data'!O121),'Test Sample Data'!O121&lt;$B122, 'Test Sample Data'!O121&gt;0),'Test Sample Data'!O121,$B122),""))</f>
        <v/>
      </c>
      <c r="AE122" s="4" t="s">
        <v>4815</v>
      </c>
      <c r="AF122" s="4">
        <f t="shared" si="67"/>
        <v>9</v>
      </c>
      <c r="AG122" s="4">
        <f t="shared" si="68"/>
        <v>9</v>
      </c>
      <c r="AH122" s="4" t="str">
        <f t="shared" si="69"/>
        <v/>
      </c>
      <c r="AI122" s="4" t="str">
        <f t="shared" si="70"/>
        <v/>
      </c>
      <c r="AJ122" s="4" t="str">
        <f t="shared" si="71"/>
        <v/>
      </c>
      <c r="AK122" s="4" t="str">
        <f t="shared" si="72"/>
        <v/>
      </c>
      <c r="AL122" s="4" t="str">
        <f t="shared" si="73"/>
        <v/>
      </c>
      <c r="AM122" s="4" t="str">
        <f t="shared" si="74"/>
        <v/>
      </c>
      <c r="AN122" s="4" t="str">
        <f t="shared" si="75"/>
        <v/>
      </c>
      <c r="AO122" s="4" t="str">
        <f t="shared" si="76"/>
        <v/>
      </c>
      <c r="AP122" s="4" t="str">
        <f t="shared" si="77"/>
        <v/>
      </c>
      <c r="AQ122" s="4" t="str">
        <f t="shared" si="78"/>
        <v/>
      </c>
      <c r="AR122" s="4">
        <f t="shared" si="79"/>
        <v>0</v>
      </c>
      <c r="AS122" s="4">
        <f t="shared" si="182"/>
        <v>9</v>
      </c>
      <c r="AU122" s="4" t="s">
        <v>4815</v>
      </c>
      <c r="AV122" s="4">
        <f t="shared" si="81"/>
        <v>6.4200000000000017</v>
      </c>
      <c r="AW122" s="4">
        <f t="shared" si="82"/>
        <v>9</v>
      </c>
      <c r="AX122" s="4" t="str">
        <f t="shared" si="83"/>
        <v/>
      </c>
      <c r="AY122" s="4" t="str">
        <f t="shared" si="84"/>
        <v/>
      </c>
      <c r="AZ122" s="4" t="str">
        <f t="shared" si="85"/>
        <v/>
      </c>
      <c r="BA122" s="4" t="str">
        <f t="shared" si="86"/>
        <v/>
      </c>
      <c r="BB122" s="4" t="str">
        <f t="shared" si="87"/>
        <v/>
      </c>
      <c r="BC122" s="4" t="str">
        <f t="shared" si="88"/>
        <v/>
      </c>
      <c r="BD122" s="4" t="str">
        <f t="shared" si="89"/>
        <v/>
      </c>
      <c r="BE122" s="4" t="str">
        <f t="shared" si="90"/>
        <v/>
      </c>
      <c r="BF122" s="4" t="str">
        <f t="shared" si="91"/>
        <v/>
      </c>
      <c r="BG122" s="4" t="str">
        <f t="shared" si="92"/>
        <v/>
      </c>
      <c r="BI122" s="4" t="s">
        <v>4815</v>
      </c>
      <c r="BJ122" s="4">
        <f t="shared" si="169"/>
        <v>6.4200000000000017</v>
      </c>
      <c r="BK122" s="4">
        <f t="shared" si="170"/>
        <v>9</v>
      </c>
      <c r="BL122" s="4" t="str">
        <f t="shared" si="171"/>
        <v/>
      </c>
      <c r="BM122" s="4" t="str">
        <f t="shared" si="172"/>
        <v/>
      </c>
      <c r="BN122" s="4" t="str">
        <f t="shared" si="173"/>
        <v/>
      </c>
      <c r="BO122" s="4" t="str">
        <f t="shared" si="174"/>
        <v/>
      </c>
      <c r="BP122" s="4" t="str">
        <f t="shared" si="175"/>
        <v/>
      </c>
      <c r="BQ122" s="4" t="str">
        <f t="shared" si="176"/>
        <v/>
      </c>
      <c r="BR122" s="4" t="str">
        <f t="shared" si="177"/>
        <v/>
      </c>
      <c r="BS122" s="4" t="str">
        <f t="shared" si="178"/>
        <v/>
      </c>
      <c r="BT122" s="4" t="str">
        <f t="shared" si="179"/>
        <v/>
      </c>
      <c r="BU122" s="4" t="str">
        <f t="shared" si="180"/>
        <v/>
      </c>
      <c r="BV122" s="4">
        <f t="shared" si="105"/>
        <v>5.47</v>
      </c>
      <c r="BW122" s="4">
        <f t="shared" si="181"/>
        <v>7.71</v>
      </c>
      <c r="BY122" s="4" t="s">
        <v>4815</v>
      </c>
      <c r="BZ122" s="4">
        <f t="shared" si="145"/>
        <v>-1.2899999999999983</v>
      </c>
      <c r="CA122" s="4">
        <f t="shared" si="146"/>
        <v>1.29</v>
      </c>
      <c r="CB122" s="4" t="str">
        <f t="shared" si="147"/>
        <v/>
      </c>
      <c r="CC122" s="4" t="str">
        <f t="shared" si="148"/>
        <v/>
      </c>
      <c r="CD122" s="4" t="str">
        <f t="shared" si="149"/>
        <v/>
      </c>
      <c r="CE122" s="4" t="str">
        <f t="shared" si="150"/>
        <v/>
      </c>
      <c r="CF122" s="4" t="str">
        <f t="shared" si="151"/>
        <v/>
      </c>
      <c r="CG122" s="4" t="str">
        <f t="shared" si="152"/>
        <v/>
      </c>
      <c r="CH122" s="4" t="str">
        <f t="shared" si="153"/>
        <v/>
      </c>
      <c r="CI122" s="4" t="str">
        <f t="shared" si="154"/>
        <v/>
      </c>
      <c r="CJ122" s="4" t="str">
        <f t="shared" si="155"/>
        <v/>
      </c>
      <c r="CK122" s="4" t="str">
        <f t="shared" si="156"/>
        <v/>
      </c>
      <c r="CM122" s="4" t="s">
        <v>4815</v>
      </c>
      <c r="CN122" s="4" t="str">
        <f>IF(ISNUMBER(BZ122), IF($BV122&gt;VLOOKUP('Gene Table'!$G$2,'Array Content'!$A$2:$B$3,2,FALSE),IF(BZ122&lt;-$BV122,"mutant","WT"),IF(BZ122&lt;-VLOOKUP('Gene Table'!$G$2,'Array Content'!$A$2:$B$3,2,FALSE),"Mutant","WT")),"")</f>
        <v>WT</v>
      </c>
      <c r="CO122" s="4" t="str">
        <f>IF(ISNUMBER(CA122), IF($BV122&gt;VLOOKUP('Gene Table'!$G$2,'Array Content'!$A$2:$B$3,2,FALSE),IF(CA122&lt;-$BV122,"mutant","WT"),IF(CA122&lt;-VLOOKUP('Gene Table'!$G$2,'Array Content'!$A$2:$B$3,2,FALSE),"Mutant","WT")),"")</f>
        <v>WT</v>
      </c>
      <c r="CP122" s="4" t="str">
        <f>IF(ISNUMBER(CB122), IF($BV122&gt;VLOOKUP('Gene Table'!$G$2,'Array Content'!$A$2:$B$3,2,FALSE),IF(CB122&lt;-$BV122,"mutant","WT"),IF(CB122&lt;-VLOOKUP('Gene Table'!$G$2,'Array Content'!$A$2:$B$3,2,FALSE),"Mutant","WT")),"")</f>
        <v/>
      </c>
      <c r="CQ122" s="4" t="str">
        <f>IF(ISNUMBER(CC122), IF($BV122&gt;VLOOKUP('Gene Table'!$G$2,'Array Content'!$A$2:$B$3,2,FALSE),IF(CC122&lt;-$BV122,"mutant","WT"),IF(CC122&lt;-VLOOKUP('Gene Table'!$G$2,'Array Content'!$A$2:$B$3,2,FALSE),"Mutant","WT")),"")</f>
        <v/>
      </c>
      <c r="CR122" s="4" t="str">
        <f>IF(ISNUMBER(CD122), IF($BV122&gt;VLOOKUP('Gene Table'!$G$2,'Array Content'!$A$2:$B$3,2,FALSE),IF(CD122&lt;-$BV122,"mutant","WT"),IF(CD122&lt;-VLOOKUP('Gene Table'!$G$2,'Array Content'!$A$2:$B$3,2,FALSE),"Mutant","WT")),"")</f>
        <v/>
      </c>
      <c r="CS122" s="4" t="str">
        <f>IF(ISNUMBER(CE122), IF($BV122&gt;VLOOKUP('Gene Table'!$G$2,'Array Content'!$A$2:$B$3,2,FALSE),IF(CE122&lt;-$BV122,"mutant","WT"),IF(CE122&lt;-VLOOKUP('Gene Table'!$G$2,'Array Content'!$A$2:$B$3,2,FALSE),"Mutant","WT")),"")</f>
        <v/>
      </c>
      <c r="CT122" s="4" t="str">
        <f>IF(ISNUMBER(CF122), IF($BV122&gt;VLOOKUP('Gene Table'!$G$2,'Array Content'!$A$2:$B$3,2,FALSE),IF(CF122&lt;-$BV122,"mutant","WT"),IF(CF122&lt;-VLOOKUP('Gene Table'!$G$2,'Array Content'!$A$2:$B$3,2,FALSE),"Mutant","WT")),"")</f>
        <v/>
      </c>
      <c r="CU122" s="4" t="str">
        <f>IF(ISNUMBER(CG122), IF($BV122&gt;VLOOKUP('Gene Table'!$G$2,'Array Content'!$A$2:$B$3,2,FALSE),IF(CG122&lt;-$BV122,"mutant","WT"),IF(CG122&lt;-VLOOKUP('Gene Table'!$G$2,'Array Content'!$A$2:$B$3,2,FALSE),"Mutant","WT")),"")</f>
        <v/>
      </c>
      <c r="CV122" s="4" t="str">
        <f>IF(ISNUMBER(CH122), IF($BV122&gt;VLOOKUP('Gene Table'!$G$2,'Array Content'!$A$2:$B$3,2,FALSE),IF(CH122&lt;-$BV122,"mutant","WT"),IF(CH122&lt;-VLOOKUP('Gene Table'!$G$2,'Array Content'!$A$2:$B$3,2,FALSE),"Mutant","WT")),"")</f>
        <v/>
      </c>
      <c r="CW122" s="4" t="str">
        <f>IF(ISNUMBER(CI122), IF($BV122&gt;VLOOKUP('Gene Table'!$G$2,'Array Content'!$A$2:$B$3,2,FALSE),IF(CI122&lt;-$BV122,"mutant","WT"),IF(CI122&lt;-VLOOKUP('Gene Table'!$G$2,'Array Content'!$A$2:$B$3,2,FALSE),"Mutant","WT")),"")</f>
        <v/>
      </c>
      <c r="CX122" s="4" t="str">
        <f>IF(ISNUMBER(CJ122), IF($BV122&gt;VLOOKUP('Gene Table'!$G$2,'Array Content'!$A$2:$B$3,2,FALSE),IF(CJ122&lt;-$BV122,"mutant","WT"),IF(CJ122&lt;-VLOOKUP('Gene Table'!$G$2,'Array Content'!$A$2:$B$3,2,FALSE),"Mutant","WT")),"")</f>
        <v/>
      </c>
      <c r="CY122" s="4" t="str">
        <f>IF(ISNUMBER(CK122), IF($BV122&gt;VLOOKUP('Gene Table'!$G$2,'Array Content'!$A$2:$B$3,2,FALSE),IF(CK122&lt;-$BV122,"mutant","WT"),IF(CK122&lt;-VLOOKUP('Gene Table'!$G$2,'Array Content'!$A$2:$B$3,2,FALSE),"Mutant","WT")),"")</f>
        <v/>
      </c>
      <c r="DA122" s="4" t="s">
        <v>4815</v>
      </c>
      <c r="DB122" s="4">
        <f t="shared" si="157"/>
        <v>-2.5799999999999983</v>
      </c>
      <c r="DC122" s="4">
        <f t="shared" si="158"/>
        <v>0</v>
      </c>
      <c r="DD122" s="4" t="str">
        <f t="shared" si="159"/>
        <v/>
      </c>
      <c r="DE122" s="4" t="str">
        <f t="shared" si="160"/>
        <v/>
      </c>
      <c r="DF122" s="4" t="str">
        <f t="shared" si="161"/>
        <v/>
      </c>
      <c r="DG122" s="4" t="str">
        <f t="shared" si="162"/>
        <v/>
      </c>
      <c r="DH122" s="4" t="str">
        <f t="shared" si="163"/>
        <v/>
      </c>
      <c r="DI122" s="4" t="str">
        <f t="shared" si="164"/>
        <v/>
      </c>
      <c r="DJ122" s="4" t="str">
        <f t="shared" si="165"/>
        <v/>
      </c>
      <c r="DK122" s="4" t="str">
        <f t="shared" si="166"/>
        <v/>
      </c>
      <c r="DL122" s="4" t="str">
        <f t="shared" si="167"/>
        <v/>
      </c>
      <c r="DM122" s="4" t="str">
        <f t="shared" si="168"/>
        <v/>
      </c>
      <c r="DO122" s="4" t="s">
        <v>4815</v>
      </c>
      <c r="DP122" s="4" t="str">
        <f>IF(ISNUMBER(DB122), IF($AR122&gt;VLOOKUP('Gene Table'!$G$2,'Array Content'!$A$2:$B$3,2,FALSE),IF(DB122&lt;-$AR122,"mutant","WT"),IF(DB122&lt;-VLOOKUP('Gene Table'!$G$2,'Array Content'!$A$2:$B$3,2,FALSE),"Mutant","WT")),"")</f>
        <v>Mutant</v>
      </c>
      <c r="DQ122" s="4" t="str">
        <f>IF(ISNUMBER(DC122), IF($AR122&gt;VLOOKUP('Gene Table'!$G$2,'Array Content'!$A$2:$B$3,2,FALSE),IF(DC122&lt;-$AR122,"mutant","WT"),IF(DC122&lt;-VLOOKUP('Gene Table'!$G$2,'Array Content'!$A$2:$B$3,2,FALSE),"Mutant","WT")),"")</f>
        <v>WT</v>
      </c>
      <c r="DR122" s="4" t="str">
        <f>IF(ISNUMBER(DD122), IF($AR122&gt;VLOOKUP('Gene Table'!$G$2,'Array Content'!$A$2:$B$3,2,FALSE),IF(DD122&lt;-$AR122,"mutant","WT"),IF(DD122&lt;-VLOOKUP('Gene Table'!$G$2,'Array Content'!$A$2:$B$3,2,FALSE),"Mutant","WT")),"")</f>
        <v/>
      </c>
      <c r="DS122" s="4" t="str">
        <f>IF(ISNUMBER(DE122), IF($AR122&gt;VLOOKUP('Gene Table'!$G$2,'Array Content'!$A$2:$B$3,2,FALSE),IF(DE122&lt;-$AR122,"mutant","WT"),IF(DE122&lt;-VLOOKUP('Gene Table'!$G$2,'Array Content'!$A$2:$B$3,2,FALSE),"Mutant","WT")),"")</f>
        <v/>
      </c>
      <c r="DT122" s="4" t="str">
        <f>IF(ISNUMBER(DF122), IF($AR122&gt;VLOOKUP('Gene Table'!$G$2,'Array Content'!$A$2:$B$3,2,FALSE),IF(DF122&lt;-$AR122,"mutant","WT"),IF(DF122&lt;-VLOOKUP('Gene Table'!$G$2,'Array Content'!$A$2:$B$3,2,FALSE),"Mutant","WT")),"")</f>
        <v/>
      </c>
      <c r="DU122" s="4" t="str">
        <f>IF(ISNUMBER(DG122), IF($AR122&gt;VLOOKUP('Gene Table'!$G$2,'Array Content'!$A$2:$B$3,2,FALSE),IF(DG122&lt;-$AR122,"mutant","WT"),IF(DG122&lt;-VLOOKUP('Gene Table'!$G$2,'Array Content'!$A$2:$B$3,2,FALSE),"Mutant","WT")),"")</f>
        <v/>
      </c>
      <c r="DV122" s="4" t="str">
        <f>IF(ISNUMBER(DH122), IF($AR122&gt;VLOOKUP('Gene Table'!$G$2,'Array Content'!$A$2:$B$3,2,FALSE),IF(DH122&lt;-$AR122,"mutant","WT"),IF(DH122&lt;-VLOOKUP('Gene Table'!$G$2,'Array Content'!$A$2:$B$3,2,FALSE),"Mutant","WT")),"")</f>
        <v/>
      </c>
      <c r="DW122" s="4" t="str">
        <f>IF(ISNUMBER(DI122), IF($AR122&gt;VLOOKUP('Gene Table'!$G$2,'Array Content'!$A$2:$B$3,2,FALSE),IF(DI122&lt;-$AR122,"mutant","WT"),IF(DI122&lt;-VLOOKUP('Gene Table'!$G$2,'Array Content'!$A$2:$B$3,2,FALSE),"Mutant","WT")),"")</f>
        <v/>
      </c>
      <c r="DX122" s="4" t="str">
        <f>IF(ISNUMBER(DJ122), IF($AR122&gt;VLOOKUP('Gene Table'!$G$2,'Array Content'!$A$2:$B$3,2,FALSE),IF(DJ122&lt;-$AR122,"mutant","WT"),IF(DJ122&lt;-VLOOKUP('Gene Table'!$G$2,'Array Content'!$A$2:$B$3,2,FALSE),"Mutant","WT")),"")</f>
        <v/>
      </c>
      <c r="DY122" s="4" t="str">
        <f>IF(ISNUMBER(DK122), IF($AR122&gt;VLOOKUP('Gene Table'!$G$2,'Array Content'!$A$2:$B$3,2,FALSE),IF(DK122&lt;-$AR122,"mutant","WT"),IF(DK122&lt;-VLOOKUP('Gene Table'!$G$2,'Array Content'!$A$2:$B$3,2,FALSE),"Mutant","WT")),"")</f>
        <v/>
      </c>
      <c r="DZ122" s="4" t="str">
        <f>IF(ISNUMBER(DL122), IF($AR122&gt;VLOOKUP('Gene Table'!$G$2,'Array Content'!$A$2:$B$3,2,FALSE),IF(DL122&lt;-$AR122,"mutant","WT"),IF(DL122&lt;-VLOOKUP('Gene Table'!$G$2,'Array Content'!$A$2:$B$3,2,FALSE),"Mutant","WT")),"")</f>
        <v/>
      </c>
      <c r="EA122" s="4" t="str">
        <f>IF(ISNUMBER(DM122), IF($AR122&gt;VLOOKUP('Gene Table'!$G$2,'Array Content'!$A$2:$B$3,2,FALSE),IF(DM122&lt;-$AR122,"mutant","WT"),IF(DM122&lt;-VLOOKUP('Gene Table'!$G$2,'Array Content'!$A$2:$B$3,2,FALSE),"Mutant","WT")),"")</f>
        <v/>
      </c>
      <c r="EC122" s="4" t="s">
        <v>4815</v>
      </c>
      <c r="ED122" s="4" t="str">
        <f>IF('Gene Table'!$D122="copy number",D122,"")</f>
        <v/>
      </c>
      <c r="EE122" s="4" t="str">
        <f>IF('Gene Table'!$D122="copy number",E122,"")</f>
        <v/>
      </c>
      <c r="EF122" s="4" t="str">
        <f>IF('Gene Table'!$D122="copy number",F122,"")</f>
        <v/>
      </c>
      <c r="EG122" s="4" t="str">
        <f>IF('Gene Table'!$D122="copy number",G122,"")</f>
        <v/>
      </c>
      <c r="EH122" s="4" t="str">
        <f>IF('Gene Table'!$D122="copy number",H122,"")</f>
        <v/>
      </c>
      <c r="EI122" s="4" t="str">
        <f>IF('Gene Table'!$D122="copy number",I122,"")</f>
        <v/>
      </c>
      <c r="EJ122" s="4" t="str">
        <f>IF('Gene Table'!$D122="copy number",J122,"")</f>
        <v/>
      </c>
      <c r="EK122" s="4" t="str">
        <f>IF('Gene Table'!$D122="copy number",K122,"")</f>
        <v/>
      </c>
      <c r="EL122" s="4" t="str">
        <f>IF('Gene Table'!$D122="copy number",L122,"")</f>
        <v/>
      </c>
      <c r="EM122" s="4" t="str">
        <f>IF('Gene Table'!$D122="copy number",M122,"")</f>
        <v/>
      </c>
      <c r="EN122" s="4" t="str">
        <f>IF('Gene Table'!$D122="copy number",N122,"")</f>
        <v/>
      </c>
      <c r="EO122" s="4" t="str">
        <f>IF('Gene Table'!$D122="copy number",O122,"")</f>
        <v/>
      </c>
      <c r="EQ122" s="4" t="s">
        <v>4815</v>
      </c>
      <c r="ER122" s="4" t="str">
        <f>IF('Gene Table'!$D122="copy number",R122,"")</f>
        <v/>
      </c>
      <c r="ES122" s="4" t="str">
        <f>IF('Gene Table'!$D122="copy number",S122,"")</f>
        <v/>
      </c>
      <c r="ET122" s="4" t="str">
        <f>IF('Gene Table'!$D122="copy number",T122,"")</f>
        <v/>
      </c>
      <c r="EU122" s="4" t="str">
        <f>IF('Gene Table'!$D122="copy number",U122,"")</f>
        <v/>
      </c>
      <c r="EV122" s="4" t="str">
        <f>IF('Gene Table'!$D122="copy number",V122,"")</f>
        <v/>
      </c>
      <c r="EW122" s="4" t="str">
        <f>IF('Gene Table'!$D122="copy number",W122,"")</f>
        <v/>
      </c>
      <c r="EX122" s="4" t="str">
        <f>IF('Gene Table'!$D122="copy number",X122,"")</f>
        <v/>
      </c>
      <c r="EY122" s="4" t="str">
        <f>IF('Gene Table'!$D122="copy number",Y122,"")</f>
        <v/>
      </c>
      <c r="EZ122" s="4" t="str">
        <f>IF('Gene Table'!$D122="copy number",Z122,"")</f>
        <v/>
      </c>
      <c r="FA122" s="4" t="str">
        <f>IF('Gene Table'!$D122="copy number",AA122,"")</f>
        <v/>
      </c>
      <c r="FB122" s="4" t="str">
        <f>IF('Gene Table'!$D122="copy number",AB122,"")</f>
        <v/>
      </c>
      <c r="FC122" s="4" t="str">
        <f>IF('Gene Table'!$D122="copy number",AC122,"")</f>
        <v/>
      </c>
      <c r="FE122" s="4" t="s">
        <v>4815</v>
      </c>
      <c r="FF122" s="4" t="str">
        <f>IF('Gene Table'!$C122="SMPC",D122,"")</f>
        <v/>
      </c>
      <c r="FG122" s="4" t="str">
        <f>IF('Gene Table'!$C122="SMPC",E122,"")</f>
        <v/>
      </c>
      <c r="FH122" s="4" t="str">
        <f>IF('Gene Table'!$C122="SMPC",F122,"")</f>
        <v/>
      </c>
      <c r="FI122" s="4" t="str">
        <f>IF('Gene Table'!$C122="SMPC",G122,"")</f>
        <v/>
      </c>
      <c r="FJ122" s="4" t="str">
        <f>IF('Gene Table'!$C122="SMPC",H122,"")</f>
        <v/>
      </c>
      <c r="FK122" s="4" t="str">
        <f>IF('Gene Table'!$C122="SMPC",I122,"")</f>
        <v/>
      </c>
      <c r="FL122" s="4" t="str">
        <f>IF('Gene Table'!$C122="SMPC",J122,"")</f>
        <v/>
      </c>
      <c r="FM122" s="4" t="str">
        <f>IF('Gene Table'!$C122="SMPC",K122,"")</f>
        <v/>
      </c>
      <c r="FN122" s="4" t="str">
        <f>IF('Gene Table'!$C122="SMPC",L122,"")</f>
        <v/>
      </c>
      <c r="FO122" s="4" t="str">
        <f>IF('Gene Table'!$C122="SMPC",M122,"")</f>
        <v/>
      </c>
      <c r="FP122" s="4" t="str">
        <f>IF('Gene Table'!$C122="SMPC",N122,"")</f>
        <v/>
      </c>
      <c r="FQ122" s="4" t="str">
        <f>IF('Gene Table'!$C122="SMPC",O122,"")</f>
        <v/>
      </c>
      <c r="FS122" s="4" t="s">
        <v>4815</v>
      </c>
      <c r="FT122" s="4" t="str">
        <f>IF('Gene Table'!$C122="SMPC",R122,"")</f>
        <v/>
      </c>
      <c r="FU122" s="4" t="str">
        <f>IF('Gene Table'!$C122="SMPC",S122,"")</f>
        <v/>
      </c>
      <c r="FV122" s="4" t="str">
        <f>IF('Gene Table'!$C122="SMPC",T122,"")</f>
        <v/>
      </c>
      <c r="FW122" s="4" t="str">
        <f>IF('Gene Table'!$C122="SMPC",U122,"")</f>
        <v/>
      </c>
      <c r="FX122" s="4" t="str">
        <f>IF('Gene Table'!$C122="SMPC",V122,"")</f>
        <v/>
      </c>
      <c r="FY122" s="4" t="str">
        <f>IF('Gene Table'!$C122="SMPC",W122,"")</f>
        <v/>
      </c>
      <c r="FZ122" s="4" t="str">
        <f>IF('Gene Table'!$C122="SMPC",X122,"")</f>
        <v/>
      </c>
      <c r="GA122" s="4" t="str">
        <f>IF('Gene Table'!$C122="SMPC",Y122,"")</f>
        <v/>
      </c>
      <c r="GB122" s="4" t="str">
        <f>IF('Gene Table'!$C122="SMPC",Z122,"")</f>
        <v/>
      </c>
      <c r="GC122" s="4" t="str">
        <f>IF('Gene Table'!$C122="SMPC",AA122,"")</f>
        <v/>
      </c>
      <c r="GD122" s="4" t="str">
        <f>IF('Gene Table'!$C122="SMPC",AB122,"")</f>
        <v/>
      </c>
      <c r="GE122" s="4" t="str">
        <f>IF('Gene Table'!$C122="SMPC",AC122,"")</f>
        <v/>
      </c>
    </row>
    <row r="123" spans="1:187" ht="15" customHeight="1" x14ac:dyDescent="0.25">
      <c r="A123" s="4" t="str">
        <f>'Gene Table'!C123&amp;":"&amp;'Gene Table'!D123</f>
        <v>NF2:c.1021C&gt;T</v>
      </c>
      <c r="B123" s="4">
        <f>IF('Gene Table'!$G$5="NO",IF(ISNUMBER(MATCH('Gene Table'!E123,'Array Content'!$M$2:$M$941,0)),VLOOKUP('Gene Table'!E123,'Array Content'!$M$2:$O$941,2,FALSE),35),IF('Gene Table'!$G$5="YES",IF(ISNUMBER(MATCH('Gene Table'!E123,'Array Content'!$M$2:$M$941,0)),VLOOKUP('Gene Table'!E123,'Array Content'!$M$2:$O$941,3,FALSE),35),"OOPS"))</f>
        <v>34</v>
      </c>
      <c r="C123" s="4" t="s">
        <v>192</v>
      </c>
      <c r="D123" s="29">
        <f>IF('Control Sample Data'!D122="","",IF(SUM('Control Sample Data'!D$2:D$97)&gt;10,IF(AND(ISNUMBER('Control Sample Data'!D122),'Control Sample Data'!D122&lt;$B123, 'Control Sample Data'!D122&gt;0),'Control Sample Data'!D122,$B123),""))</f>
        <v>34</v>
      </c>
      <c r="E123" s="29">
        <f>IF('Control Sample Data'!E122="","",IF(SUM('Control Sample Data'!E$2:E$97)&gt;10,IF(AND(ISNUMBER('Control Sample Data'!E122),'Control Sample Data'!E122&lt;$B123, 'Control Sample Data'!E122&gt;0),'Control Sample Data'!E122,$B123),""))</f>
        <v>34</v>
      </c>
      <c r="F123" s="29" t="str">
        <f>IF('Control Sample Data'!F122="","",IF(SUM('Control Sample Data'!F$2:F$97)&gt;10,IF(AND(ISNUMBER('Control Sample Data'!F122),'Control Sample Data'!F122&lt;$B123, 'Control Sample Data'!F122&gt;0),'Control Sample Data'!F122,$B123),""))</f>
        <v/>
      </c>
      <c r="G123" s="29" t="str">
        <f>IF('Control Sample Data'!G122="","",IF(SUM('Control Sample Data'!G$2:G$97)&gt;10,IF(AND(ISNUMBER('Control Sample Data'!G122),'Control Sample Data'!G122&lt;$B123, 'Control Sample Data'!G122&gt;0),'Control Sample Data'!G122,$B123),""))</f>
        <v/>
      </c>
      <c r="H123" s="29" t="str">
        <f>IF('Control Sample Data'!H122="","",IF(SUM('Control Sample Data'!H$2:H$97)&gt;10,IF(AND(ISNUMBER('Control Sample Data'!H122),'Control Sample Data'!H122&lt;$B123, 'Control Sample Data'!H122&gt;0),'Control Sample Data'!H122,$B123),""))</f>
        <v/>
      </c>
      <c r="I123" s="29" t="str">
        <f>IF('Control Sample Data'!I122="","",IF(SUM('Control Sample Data'!I$2:I$97)&gt;10,IF(AND(ISNUMBER('Control Sample Data'!I122),'Control Sample Data'!I122&lt;$B123, 'Control Sample Data'!I122&gt;0),'Control Sample Data'!I122,$B123),""))</f>
        <v/>
      </c>
      <c r="J123" s="29" t="str">
        <f>IF('Control Sample Data'!J122="","",IF(SUM('Control Sample Data'!J$2:J$97)&gt;10,IF(AND(ISNUMBER('Control Sample Data'!J122),'Control Sample Data'!J122&lt;$B123, 'Control Sample Data'!J122&gt;0),'Control Sample Data'!J122,$B123),""))</f>
        <v/>
      </c>
      <c r="K123" s="29" t="str">
        <f>IF('Control Sample Data'!K122="","",IF(SUM('Control Sample Data'!K$2:K$97)&gt;10,IF(AND(ISNUMBER('Control Sample Data'!K122),'Control Sample Data'!K122&lt;$B123, 'Control Sample Data'!K122&gt;0),'Control Sample Data'!K122,$B123),""))</f>
        <v/>
      </c>
      <c r="L123" s="29" t="str">
        <f>IF('Control Sample Data'!L122="","",IF(SUM('Control Sample Data'!L$2:L$97)&gt;10,IF(AND(ISNUMBER('Control Sample Data'!L122),'Control Sample Data'!L122&lt;$B123, 'Control Sample Data'!L122&gt;0),'Control Sample Data'!L122,$B123),""))</f>
        <v/>
      </c>
      <c r="M123" s="29" t="str">
        <f>IF('Control Sample Data'!M122="","",IF(SUM('Control Sample Data'!M$2:M$97)&gt;10,IF(AND(ISNUMBER('Control Sample Data'!M122),'Control Sample Data'!M122&lt;$B123, 'Control Sample Data'!M122&gt;0),'Control Sample Data'!M122,$B123),""))</f>
        <v/>
      </c>
      <c r="N123" s="29" t="str">
        <f>IF('Control Sample Data'!N122="","",IF(SUM('Control Sample Data'!N$2:N$97)&gt;10,IF(AND(ISNUMBER('Control Sample Data'!N122),'Control Sample Data'!N122&lt;$B123, 'Control Sample Data'!N122&gt;0),'Control Sample Data'!N122,$B123),""))</f>
        <v/>
      </c>
      <c r="O123" s="29" t="str">
        <f>IF('Control Sample Data'!O122="","",IF(SUM('Control Sample Data'!O$2:O$97)&gt;10,IF(AND(ISNUMBER('Control Sample Data'!O122),'Control Sample Data'!O122&lt;$B123, 'Control Sample Data'!O122&gt;0),'Control Sample Data'!O122,$B123),""))</f>
        <v/>
      </c>
      <c r="Q123" s="4" t="s">
        <v>192</v>
      </c>
      <c r="R123" s="29">
        <f>IF('Test Sample Data'!D122="","",IF(SUM('Test Sample Data'!D$2:D$97)&gt;10,IF(AND(ISNUMBER('Test Sample Data'!D122),'Test Sample Data'!D122&lt;$B123, 'Test Sample Data'!D122&gt;0),'Test Sample Data'!D122,$B123),""))</f>
        <v>34</v>
      </c>
      <c r="S123" s="29">
        <f>IF('Test Sample Data'!E122="","",IF(SUM('Test Sample Data'!E$2:E$97)&gt;10,IF(AND(ISNUMBER('Test Sample Data'!E122),'Test Sample Data'!E122&lt;$B123, 'Test Sample Data'!E122&gt;0),'Test Sample Data'!E122,$B123),""))</f>
        <v>34</v>
      </c>
      <c r="T123" s="29" t="str">
        <f>IF('Test Sample Data'!F122="","",IF(SUM('Test Sample Data'!F$2:F$97)&gt;10,IF(AND(ISNUMBER('Test Sample Data'!F122),'Test Sample Data'!F122&lt;$B123, 'Test Sample Data'!F122&gt;0),'Test Sample Data'!F122,$B123),""))</f>
        <v/>
      </c>
      <c r="U123" s="29" t="str">
        <f>IF('Test Sample Data'!G122="","",IF(SUM('Test Sample Data'!G$2:G$97)&gt;10,IF(AND(ISNUMBER('Test Sample Data'!G122),'Test Sample Data'!G122&lt;$B123, 'Test Sample Data'!G122&gt;0),'Test Sample Data'!G122,$B123),""))</f>
        <v/>
      </c>
      <c r="V123" s="29" t="str">
        <f>IF('Test Sample Data'!H122="","",IF(SUM('Test Sample Data'!H$2:H$97)&gt;10,IF(AND(ISNUMBER('Test Sample Data'!H122),'Test Sample Data'!H122&lt;$B123, 'Test Sample Data'!H122&gt;0),'Test Sample Data'!H122,$B123),""))</f>
        <v/>
      </c>
      <c r="W123" s="29" t="str">
        <f>IF('Test Sample Data'!I122="","",IF(SUM('Test Sample Data'!I$2:I$97)&gt;10,IF(AND(ISNUMBER('Test Sample Data'!I122),'Test Sample Data'!I122&lt;$B123, 'Test Sample Data'!I122&gt;0),'Test Sample Data'!I122,$B123),""))</f>
        <v/>
      </c>
      <c r="X123" s="29" t="str">
        <f>IF('Test Sample Data'!J122="","",IF(SUM('Test Sample Data'!J$2:J$97)&gt;10,IF(AND(ISNUMBER('Test Sample Data'!J122),'Test Sample Data'!J122&lt;$B123, 'Test Sample Data'!J122&gt;0),'Test Sample Data'!J122,$B123),""))</f>
        <v/>
      </c>
      <c r="Y123" s="29" t="str">
        <f>IF('Test Sample Data'!K122="","",IF(SUM('Test Sample Data'!K$2:K$97)&gt;10,IF(AND(ISNUMBER('Test Sample Data'!K122),'Test Sample Data'!K122&lt;$B123, 'Test Sample Data'!K122&gt;0),'Test Sample Data'!K122,$B123),""))</f>
        <v/>
      </c>
      <c r="Z123" s="29" t="str">
        <f>IF('Test Sample Data'!L122="","",IF(SUM('Test Sample Data'!L$2:L$97)&gt;10,IF(AND(ISNUMBER('Test Sample Data'!L122),'Test Sample Data'!L122&lt;$B123, 'Test Sample Data'!L122&gt;0),'Test Sample Data'!L122,$B123),""))</f>
        <v/>
      </c>
      <c r="AA123" s="29" t="str">
        <f>IF('Test Sample Data'!M122="","",IF(SUM('Test Sample Data'!M$2:M$97)&gt;10,IF(AND(ISNUMBER('Test Sample Data'!M122),'Test Sample Data'!M122&lt;$B123, 'Test Sample Data'!M122&gt;0),'Test Sample Data'!M122,$B123),""))</f>
        <v/>
      </c>
      <c r="AB123" s="29" t="str">
        <f>IF('Test Sample Data'!N122="","",IF(SUM('Test Sample Data'!N$2:N$97)&gt;10,IF(AND(ISNUMBER('Test Sample Data'!N122),'Test Sample Data'!N122&lt;$B123, 'Test Sample Data'!N122&gt;0),'Test Sample Data'!N122,$B123),""))</f>
        <v/>
      </c>
      <c r="AC123" s="29" t="str">
        <f>IF('Test Sample Data'!O122="","",IF(SUM('Test Sample Data'!O$2:O$97)&gt;10,IF(AND(ISNUMBER('Test Sample Data'!O122),'Test Sample Data'!O122&lt;$B123, 'Test Sample Data'!O122&gt;0),'Test Sample Data'!O122,$B123),""))</f>
        <v/>
      </c>
      <c r="AE123" s="4" t="s">
        <v>192</v>
      </c>
      <c r="AF123" s="4">
        <f t="shared" si="67"/>
        <v>8</v>
      </c>
      <c r="AG123" s="4">
        <f t="shared" si="68"/>
        <v>8</v>
      </c>
      <c r="AH123" s="4" t="str">
        <f t="shared" si="69"/>
        <v/>
      </c>
      <c r="AI123" s="4" t="str">
        <f t="shared" si="70"/>
        <v/>
      </c>
      <c r="AJ123" s="4" t="str">
        <f t="shared" si="71"/>
        <v/>
      </c>
      <c r="AK123" s="4" t="str">
        <f t="shared" si="72"/>
        <v/>
      </c>
      <c r="AL123" s="4" t="str">
        <f t="shared" si="73"/>
        <v/>
      </c>
      <c r="AM123" s="4" t="str">
        <f t="shared" si="74"/>
        <v/>
      </c>
      <c r="AN123" s="4" t="str">
        <f t="shared" si="75"/>
        <v/>
      </c>
      <c r="AO123" s="4" t="str">
        <f t="shared" si="76"/>
        <v/>
      </c>
      <c r="AP123" s="4" t="str">
        <f t="shared" si="77"/>
        <v/>
      </c>
      <c r="AQ123" s="4" t="str">
        <f t="shared" si="78"/>
        <v/>
      </c>
      <c r="AR123" s="4">
        <f t="shared" si="79"/>
        <v>0</v>
      </c>
      <c r="AS123" s="4">
        <f t="shared" si="182"/>
        <v>8</v>
      </c>
      <c r="AU123" s="4" t="s">
        <v>192</v>
      </c>
      <c r="AV123" s="4">
        <f t="shared" si="81"/>
        <v>5.4200000000000017</v>
      </c>
      <c r="AW123" s="4">
        <f t="shared" si="82"/>
        <v>8</v>
      </c>
      <c r="AX123" s="4" t="str">
        <f t="shared" si="83"/>
        <v/>
      </c>
      <c r="AY123" s="4" t="str">
        <f t="shared" si="84"/>
        <v/>
      </c>
      <c r="AZ123" s="4" t="str">
        <f t="shared" si="85"/>
        <v/>
      </c>
      <c r="BA123" s="4" t="str">
        <f t="shared" si="86"/>
        <v/>
      </c>
      <c r="BB123" s="4" t="str">
        <f t="shared" si="87"/>
        <v/>
      </c>
      <c r="BC123" s="4" t="str">
        <f t="shared" si="88"/>
        <v/>
      </c>
      <c r="BD123" s="4" t="str">
        <f t="shared" si="89"/>
        <v/>
      </c>
      <c r="BE123" s="4" t="str">
        <f t="shared" si="90"/>
        <v/>
      </c>
      <c r="BF123" s="4" t="str">
        <f t="shared" si="91"/>
        <v/>
      </c>
      <c r="BG123" s="4" t="str">
        <f t="shared" si="92"/>
        <v/>
      </c>
      <c r="BI123" s="4" t="s">
        <v>192</v>
      </c>
      <c r="BJ123" s="4">
        <f t="shared" si="169"/>
        <v>5.4200000000000017</v>
      </c>
      <c r="BK123" s="4">
        <f t="shared" si="170"/>
        <v>8</v>
      </c>
      <c r="BL123" s="4" t="str">
        <f t="shared" si="171"/>
        <v/>
      </c>
      <c r="BM123" s="4" t="str">
        <f t="shared" si="172"/>
        <v/>
      </c>
      <c r="BN123" s="4" t="str">
        <f t="shared" si="173"/>
        <v/>
      </c>
      <c r="BO123" s="4" t="str">
        <f t="shared" si="174"/>
        <v/>
      </c>
      <c r="BP123" s="4" t="str">
        <f t="shared" si="175"/>
        <v/>
      </c>
      <c r="BQ123" s="4" t="str">
        <f t="shared" si="176"/>
        <v/>
      </c>
      <c r="BR123" s="4" t="str">
        <f t="shared" si="177"/>
        <v/>
      </c>
      <c r="BS123" s="4" t="str">
        <f t="shared" si="178"/>
        <v/>
      </c>
      <c r="BT123" s="4" t="str">
        <f t="shared" si="179"/>
        <v/>
      </c>
      <c r="BU123" s="4" t="str">
        <f t="shared" si="180"/>
        <v/>
      </c>
      <c r="BV123" s="4">
        <f t="shared" si="105"/>
        <v>5.47</v>
      </c>
      <c r="BW123" s="4">
        <f t="shared" si="181"/>
        <v>6.71</v>
      </c>
      <c r="BY123" s="4" t="s">
        <v>192</v>
      </c>
      <c r="BZ123" s="4">
        <f t="shared" si="145"/>
        <v>-1.2899999999999983</v>
      </c>
      <c r="CA123" s="4">
        <f t="shared" si="146"/>
        <v>1.29</v>
      </c>
      <c r="CB123" s="4" t="str">
        <f t="shared" si="147"/>
        <v/>
      </c>
      <c r="CC123" s="4" t="str">
        <f t="shared" si="148"/>
        <v/>
      </c>
      <c r="CD123" s="4" t="str">
        <f t="shared" si="149"/>
        <v/>
      </c>
      <c r="CE123" s="4" t="str">
        <f t="shared" si="150"/>
        <v/>
      </c>
      <c r="CF123" s="4" t="str">
        <f t="shared" si="151"/>
        <v/>
      </c>
      <c r="CG123" s="4" t="str">
        <f t="shared" si="152"/>
        <v/>
      </c>
      <c r="CH123" s="4" t="str">
        <f t="shared" si="153"/>
        <v/>
      </c>
      <c r="CI123" s="4" t="str">
        <f t="shared" si="154"/>
        <v/>
      </c>
      <c r="CJ123" s="4" t="str">
        <f t="shared" si="155"/>
        <v/>
      </c>
      <c r="CK123" s="4" t="str">
        <f t="shared" si="156"/>
        <v/>
      </c>
      <c r="CM123" s="4" t="s">
        <v>192</v>
      </c>
      <c r="CN123" s="4" t="str">
        <f>IF(ISNUMBER(BZ123), IF($BV123&gt;VLOOKUP('Gene Table'!$G$2,'Array Content'!$A$2:$B$3,2,FALSE),IF(BZ123&lt;-$BV123,"mutant","WT"),IF(BZ123&lt;-VLOOKUP('Gene Table'!$G$2,'Array Content'!$A$2:$B$3,2,FALSE),"Mutant","WT")),"")</f>
        <v>WT</v>
      </c>
      <c r="CO123" s="4" t="str">
        <f>IF(ISNUMBER(CA123), IF($BV123&gt;VLOOKUP('Gene Table'!$G$2,'Array Content'!$A$2:$B$3,2,FALSE),IF(CA123&lt;-$BV123,"mutant","WT"),IF(CA123&lt;-VLOOKUP('Gene Table'!$G$2,'Array Content'!$A$2:$B$3,2,FALSE),"Mutant","WT")),"")</f>
        <v>WT</v>
      </c>
      <c r="CP123" s="4" t="str">
        <f>IF(ISNUMBER(CB123), IF($BV123&gt;VLOOKUP('Gene Table'!$G$2,'Array Content'!$A$2:$B$3,2,FALSE),IF(CB123&lt;-$BV123,"mutant","WT"),IF(CB123&lt;-VLOOKUP('Gene Table'!$G$2,'Array Content'!$A$2:$B$3,2,FALSE),"Mutant","WT")),"")</f>
        <v/>
      </c>
      <c r="CQ123" s="4" t="str">
        <f>IF(ISNUMBER(CC123), IF($BV123&gt;VLOOKUP('Gene Table'!$G$2,'Array Content'!$A$2:$B$3,2,FALSE),IF(CC123&lt;-$BV123,"mutant","WT"),IF(CC123&lt;-VLOOKUP('Gene Table'!$G$2,'Array Content'!$A$2:$B$3,2,FALSE),"Mutant","WT")),"")</f>
        <v/>
      </c>
      <c r="CR123" s="4" t="str">
        <f>IF(ISNUMBER(CD123), IF($BV123&gt;VLOOKUP('Gene Table'!$G$2,'Array Content'!$A$2:$B$3,2,FALSE),IF(CD123&lt;-$BV123,"mutant","WT"),IF(CD123&lt;-VLOOKUP('Gene Table'!$G$2,'Array Content'!$A$2:$B$3,2,FALSE),"Mutant","WT")),"")</f>
        <v/>
      </c>
      <c r="CS123" s="4" t="str">
        <f>IF(ISNUMBER(CE123), IF($BV123&gt;VLOOKUP('Gene Table'!$G$2,'Array Content'!$A$2:$B$3,2,FALSE),IF(CE123&lt;-$BV123,"mutant","WT"),IF(CE123&lt;-VLOOKUP('Gene Table'!$G$2,'Array Content'!$A$2:$B$3,2,FALSE),"Mutant","WT")),"")</f>
        <v/>
      </c>
      <c r="CT123" s="4" t="str">
        <f>IF(ISNUMBER(CF123), IF($BV123&gt;VLOOKUP('Gene Table'!$G$2,'Array Content'!$A$2:$B$3,2,FALSE),IF(CF123&lt;-$BV123,"mutant","WT"),IF(CF123&lt;-VLOOKUP('Gene Table'!$G$2,'Array Content'!$A$2:$B$3,2,FALSE),"Mutant","WT")),"")</f>
        <v/>
      </c>
      <c r="CU123" s="4" t="str">
        <f>IF(ISNUMBER(CG123), IF($BV123&gt;VLOOKUP('Gene Table'!$G$2,'Array Content'!$A$2:$B$3,2,FALSE),IF(CG123&lt;-$BV123,"mutant","WT"),IF(CG123&lt;-VLOOKUP('Gene Table'!$G$2,'Array Content'!$A$2:$B$3,2,FALSE),"Mutant","WT")),"")</f>
        <v/>
      </c>
      <c r="CV123" s="4" t="str">
        <f>IF(ISNUMBER(CH123), IF($BV123&gt;VLOOKUP('Gene Table'!$G$2,'Array Content'!$A$2:$B$3,2,FALSE),IF(CH123&lt;-$BV123,"mutant","WT"),IF(CH123&lt;-VLOOKUP('Gene Table'!$G$2,'Array Content'!$A$2:$B$3,2,FALSE),"Mutant","WT")),"")</f>
        <v/>
      </c>
      <c r="CW123" s="4" t="str">
        <f>IF(ISNUMBER(CI123), IF($BV123&gt;VLOOKUP('Gene Table'!$G$2,'Array Content'!$A$2:$B$3,2,FALSE),IF(CI123&lt;-$BV123,"mutant","WT"),IF(CI123&lt;-VLOOKUP('Gene Table'!$G$2,'Array Content'!$A$2:$B$3,2,FALSE),"Mutant","WT")),"")</f>
        <v/>
      </c>
      <c r="CX123" s="4" t="str">
        <f>IF(ISNUMBER(CJ123), IF($BV123&gt;VLOOKUP('Gene Table'!$G$2,'Array Content'!$A$2:$B$3,2,FALSE),IF(CJ123&lt;-$BV123,"mutant","WT"),IF(CJ123&lt;-VLOOKUP('Gene Table'!$G$2,'Array Content'!$A$2:$B$3,2,FALSE),"Mutant","WT")),"")</f>
        <v/>
      </c>
      <c r="CY123" s="4" t="str">
        <f>IF(ISNUMBER(CK123), IF($BV123&gt;VLOOKUP('Gene Table'!$G$2,'Array Content'!$A$2:$B$3,2,FALSE),IF(CK123&lt;-$BV123,"mutant","WT"),IF(CK123&lt;-VLOOKUP('Gene Table'!$G$2,'Array Content'!$A$2:$B$3,2,FALSE),"Mutant","WT")),"")</f>
        <v/>
      </c>
      <c r="DA123" s="4" t="s">
        <v>192</v>
      </c>
      <c r="DB123" s="4">
        <f t="shared" si="157"/>
        <v>-2.5799999999999983</v>
      </c>
      <c r="DC123" s="4">
        <f t="shared" si="158"/>
        <v>0</v>
      </c>
      <c r="DD123" s="4" t="str">
        <f t="shared" si="159"/>
        <v/>
      </c>
      <c r="DE123" s="4" t="str">
        <f t="shared" si="160"/>
        <v/>
      </c>
      <c r="DF123" s="4" t="str">
        <f t="shared" si="161"/>
        <v/>
      </c>
      <c r="DG123" s="4" t="str">
        <f t="shared" si="162"/>
        <v/>
      </c>
      <c r="DH123" s="4" t="str">
        <f t="shared" si="163"/>
        <v/>
      </c>
      <c r="DI123" s="4" t="str">
        <f t="shared" si="164"/>
        <v/>
      </c>
      <c r="DJ123" s="4" t="str">
        <f t="shared" si="165"/>
        <v/>
      </c>
      <c r="DK123" s="4" t="str">
        <f t="shared" si="166"/>
        <v/>
      </c>
      <c r="DL123" s="4" t="str">
        <f t="shared" si="167"/>
        <v/>
      </c>
      <c r="DM123" s="4" t="str">
        <f t="shared" si="168"/>
        <v/>
      </c>
      <c r="DO123" s="4" t="s">
        <v>192</v>
      </c>
      <c r="DP123" s="4" t="str">
        <f>IF(ISNUMBER(DB123), IF($AR123&gt;VLOOKUP('Gene Table'!$G$2,'Array Content'!$A$2:$B$3,2,FALSE),IF(DB123&lt;-$AR123,"mutant","WT"),IF(DB123&lt;-VLOOKUP('Gene Table'!$G$2,'Array Content'!$A$2:$B$3,2,FALSE),"Mutant","WT")),"")</f>
        <v>Mutant</v>
      </c>
      <c r="DQ123" s="4" t="str">
        <f>IF(ISNUMBER(DC123), IF($AR123&gt;VLOOKUP('Gene Table'!$G$2,'Array Content'!$A$2:$B$3,2,FALSE),IF(DC123&lt;-$AR123,"mutant","WT"),IF(DC123&lt;-VLOOKUP('Gene Table'!$G$2,'Array Content'!$A$2:$B$3,2,FALSE),"Mutant","WT")),"")</f>
        <v>WT</v>
      </c>
      <c r="DR123" s="4" t="str">
        <f>IF(ISNUMBER(DD123), IF($AR123&gt;VLOOKUP('Gene Table'!$G$2,'Array Content'!$A$2:$B$3,2,FALSE),IF(DD123&lt;-$AR123,"mutant","WT"),IF(DD123&lt;-VLOOKUP('Gene Table'!$G$2,'Array Content'!$A$2:$B$3,2,FALSE),"Mutant","WT")),"")</f>
        <v/>
      </c>
      <c r="DS123" s="4" t="str">
        <f>IF(ISNUMBER(DE123), IF($AR123&gt;VLOOKUP('Gene Table'!$G$2,'Array Content'!$A$2:$B$3,2,FALSE),IF(DE123&lt;-$AR123,"mutant","WT"),IF(DE123&lt;-VLOOKUP('Gene Table'!$G$2,'Array Content'!$A$2:$B$3,2,FALSE),"Mutant","WT")),"")</f>
        <v/>
      </c>
      <c r="DT123" s="4" t="str">
        <f>IF(ISNUMBER(DF123), IF($AR123&gt;VLOOKUP('Gene Table'!$G$2,'Array Content'!$A$2:$B$3,2,FALSE),IF(DF123&lt;-$AR123,"mutant","WT"),IF(DF123&lt;-VLOOKUP('Gene Table'!$G$2,'Array Content'!$A$2:$B$3,2,FALSE),"Mutant","WT")),"")</f>
        <v/>
      </c>
      <c r="DU123" s="4" t="str">
        <f>IF(ISNUMBER(DG123), IF($AR123&gt;VLOOKUP('Gene Table'!$G$2,'Array Content'!$A$2:$B$3,2,FALSE),IF(DG123&lt;-$AR123,"mutant","WT"),IF(DG123&lt;-VLOOKUP('Gene Table'!$G$2,'Array Content'!$A$2:$B$3,2,FALSE),"Mutant","WT")),"")</f>
        <v/>
      </c>
      <c r="DV123" s="4" t="str">
        <f>IF(ISNUMBER(DH123), IF($AR123&gt;VLOOKUP('Gene Table'!$G$2,'Array Content'!$A$2:$B$3,2,FALSE),IF(DH123&lt;-$AR123,"mutant","WT"),IF(DH123&lt;-VLOOKUP('Gene Table'!$G$2,'Array Content'!$A$2:$B$3,2,FALSE),"Mutant","WT")),"")</f>
        <v/>
      </c>
      <c r="DW123" s="4" t="str">
        <f>IF(ISNUMBER(DI123), IF($AR123&gt;VLOOKUP('Gene Table'!$G$2,'Array Content'!$A$2:$B$3,2,FALSE),IF(DI123&lt;-$AR123,"mutant","WT"),IF(DI123&lt;-VLOOKUP('Gene Table'!$G$2,'Array Content'!$A$2:$B$3,2,FALSE),"Mutant","WT")),"")</f>
        <v/>
      </c>
      <c r="DX123" s="4" t="str">
        <f>IF(ISNUMBER(DJ123), IF($AR123&gt;VLOOKUP('Gene Table'!$G$2,'Array Content'!$A$2:$B$3,2,FALSE),IF(DJ123&lt;-$AR123,"mutant","WT"),IF(DJ123&lt;-VLOOKUP('Gene Table'!$G$2,'Array Content'!$A$2:$B$3,2,FALSE),"Mutant","WT")),"")</f>
        <v/>
      </c>
      <c r="DY123" s="4" t="str">
        <f>IF(ISNUMBER(DK123), IF($AR123&gt;VLOOKUP('Gene Table'!$G$2,'Array Content'!$A$2:$B$3,2,FALSE),IF(DK123&lt;-$AR123,"mutant","WT"),IF(DK123&lt;-VLOOKUP('Gene Table'!$G$2,'Array Content'!$A$2:$B$3,2,FALSE),"Mutant","WT")),"")</f>
        <v/>
      </c>
      <c r="DZ123" s="4" t="str">
        <f>IF(ISNUMBER(DL123), IF($AR123&gt;VLOOKUP('Gene Table'!$G$2,'Array Content'!$A$2:$B$3,2,FALSE),IF(DL123&lt;-$AR123,"mutant","WT"),IF(DL123&lt;-VLOOKUP('Gene Table'!$G$2,'Array Content'!$A$2:$B$3,2,FALSE),"Mutant","WT")),"")</f>
        <v/>
      </c>
      <c r="EA123" s="4" t="str">
        <f>IF(ISNUMBER(DM123), IF($AR123&gt;VLOOKUP('Gene Table'!$G$2,'Array Content'!$A$2:$B$3,2,FALSE),IF(DM123&lt;-$AR123,"mutant","WT"),IF(DM123&lt;-VLOOKUP('Gene Table'!$G$2,'Array Content'!$A$2:$B$3,2,FALSE),"Mutant","WT")),"")</f>
        <v/>
      </c>
      <c r="EC123" s="4" t="s">
        <v>192</v>
      </c>
      <c r="ED123" s="4" t="str">
        <f>IF('Gene Table'!$D123="copy number",D123,"")</f>
        <v/>
      </c>
      <c r="EE123" s="4" t="str">
        <f>IF('Gene Table'!$D123="copy number",E123,"")</f>
        <v/>
      </c>
      <c r="EF123" s="4" t="str">
        <f>IF('Gene Table'!$D123="copy number",F123,"")</f>
        <v/>
      </c>
      <c r="EG123" s="4" t="str">
        <f>IF('Gene Table'!$D123="copy number",G123,"")</f>
        <v/>
      </c>
      <c r="EH123" s="4" t="str">
        <f>IF('Gene Table'!$D123="copy number",H123,"")</f>
        <v/>
      </c>
      <c r="EI123" s="4" t="str">
        <f>IF('Gene Table'!$D123="copy number",I123,"")</f>
        <v/>
      </c>
      <c r="EJ123" s="4" t="str">
        <f>IF('Gene Table'!$D123="copy number",J123,"")</f>
        <v/>
      </c>
      <c r="EK123" s="4" t="str">
        <f>IF('Gene Table'!$D123="copy number",K123,"")</f>
        <v/>
      </c>
      <c r="EL123" s="4" t="str">
        <f>IF('Gene Table'!$D123="copy number",L123,"")</f>
        <v/>
      </c>
      <c r="EM123" s="4" t="str">
        <f>IF('Gene Table'!$D123="copy number",M123,"")</f>
        <v/>
      </c>
      <c r="EN123" s="4" t="str">
        <f>IF('Gene Table'!$D123="copy number",N123,"")</f>
        <v/>
      </c>
      <c r="EO123" s="4" t="str">
        <f>IF('Gene Table'!$D123="copy number",O123,"")</f>
        <v/>
      </c>
      <c r="EQ123" s="4" t="s">
        <v>192</v>
      </c>
      <c r="ER123" s="4" t="str">
        <f>IF('Gene Table'!$D123="copy number",R123,"")</f>
        <v/>
      </c>
      <c r="ES123" s="4" t="str">
        <f>IF('Gene Table'!$D123="copy number",S123,"")</f>
        <v/>
      </c>
      <c r="ET123" s="4" t="str">
        <f>IF('Gene Table'!$D123="copy number",T123,"")</f>
        <v/>
      </c>
      <c r="EU123" s="4" t="str">
        <f>IF('Gene Table'!$D123="copy number",U123,"")</f>
        <v/>
      </c>
      <c r="EV123" s="4" t="str">
        <f>IF('Gene Table'!$D123="copy number",V123,"")</f>
        <v/>
      </c>
      <c r="EW123" s="4" t="str">
        <f>IF('Gene Table'!$D123="copy number",W123,"")</f>
        <v/>
      </c>
      <c r="EX123" s="4" t="str">
        <f>IF('Gene Table'!$D123="copy number",X123,"")</f>
        <v/>
      </c>
      <c r="EY123" s="4" t="str">
        <f>IF('Gene Table'!$D123="copy number",Y123,"")</f>
        <v/>
      </c>
      <c r="EZ123" s="4" t="str">
        <f>IF('Gene Table'!$D123="copy number",Z123,"")</f>
        <v/>
      </c>
      <c r="FA123" s="4" t="str">
        <f>IF('Gene Table'!$D123="copy number",AA123,"")</f>
        <v/>
      </c>
      <c r="FB123" s="4" t="str">
        <f>IF('Gene Table'!$D123="copy number",AB123,"")</f>
        <v/>
      </c>
      <c r="FC123" s="4" t="str">
        <f>IF('Gene Table'!$D123="copy number",AC123,"")</f>
        <v/>
      </c>
      <c r="FE123" s="4" t="s">
        <v>192</v>
      </c>
      <c r="FF123" s="4" t="str">
        <f>IF('Gene Table'!$C123="SMPC",D123,"")</f>
        <v/>
      </c>
      <c r="FG123" s="4" t="str">
        <f>IF('Gene Table'!$C123="SMPC",E123,"")</f>
        <v/>
      </c>
      <c r="FH123" s="4" t="str">
        <f>IF('Gene Table'!$C123="SMPC",F123,"")</f>
        <v/>
      </c>
      <c r="FI123" s="4" t="str">
        <f>IF('Gene Table'!$C123="SMPC",G123,"")</f>
        <v/>
      </c>
      <c r="FJ123" s="4" t="str">
        <f>IF('Gene Table'!$C123="SMPC",H123,"")</f>
        <v/>
      </c>
      <c r="FK123" s="4" t="str">
        <f>IF('Gene Table'!$C123="SMPC",I123,"")</f>
        <v/>
      </c>
      <c r="FL123" s="4" t="str">
        <f>IF('Gene Table'!$C123="SMPC",J123,"")</f>
        <v/>
      </c>
      <c r="FM123" s="4" t="str">
        <f>IF('Gene Table'!$C123="SMPC",K123,"")</f>
        <v/>
      </c>
      <c r="FN123" s="4" t="str">
        <f>IF('Gene Table'!$C123="SMPC",L123,"")</f>
        <v/>
      </c>
      <c r="FO123" s="4" t="str">
        <f>IF('Gene Table'!$C123="SMPC",M123,"")</f>
        <v/>
      </c>
      <c r="FP123" s="4" t="str">
        <f>IF('Gene Table'!$C123="SMPC",N123,"")</f>
        <v/>
      </c>
      <c r="FQ123" s="4" t="str">
        <f>IF('Gene Table'!$C123="SMPC",O123,"")</f>
        <v/>
      </c>
      <c r="FS123" s="4" t="s">
        <v>192</v>
      </c>
      <c r="FT123" s="4" t="str">
        <f>IF('Gene Table'!$C123="SMPC",R123,"")</f>
        <v/>
      </c>
      <c r="FU123" s="4" t="str">
        <f>IF('Gene Table'!$C123="SMPC",S123,"")</f>
        <v/>
      </c>
      <c r="FV123" s="4" t="str">
        <f>IF('Gene Table'!$C123="SMPC",T123,"")</f>
        <v/>
      </c>
      <c r="FW123" s="4" t="str">
        <f>IF('Gene Table'!$C123="SMPC",U123,"")</f>
        <v/>
      </c>
      <c r="FX123" s="4" t="str">
        <f>IF('Gene Table'!$C123="SMPC",V123,"")</f>
        <v/>
      </c>
      <c r="FY123" s="4" t="str">
        <f>IF('Gene Table'!$C123="SMPC",W123,"")</f>
        <v/>
      </c>
      <c r="FZ123" s="4" t="str">
        <f>IF('Gene Table'!$C123="SMPC",X123,"")</f>
        <v/>
      </c>
      <c r="GA123" s="4" t="str">
        <f>IF('Gene Table'!$C123="SMPC",Y123,"")</f>
        <v/>
      </c>
      <c r="GB123" s="4" t="str">
        <f>IF('Gene Table'!$C123="SMPC",Z123,"")</f>
        <v/>
      </c>
      <c r="GC123" s="4" t="str">
        <f>IF('Gene Table'!$C123="SMPC",AA123,"")</f>
        <v/>
      </c>
      <c r="GD123" s="4" t="str">
        <f>IF('Gene Table'!$C123="SMPC",AB123,"")</f>
        <v/>
      </c>
      <c r="GE123" s="4" t="str">
        <f>IF('Gene Table'!$C123="SMPC",AC123,"")</f>
        <v/>
      </c>
    </row>
    <row r="124" spans="1:187" ht="15" customHeight="1" x14ac:dyDescent="0.25">
      <c r="A124" s="4" t="str">
        <f>'Gene Table'!C124&amp;":"&amp;'Gene Table'!D124</f>
        <v>NF2:c.1084C&gt;T</v>
      </c>
      <c r="B124" s="4">
        <f>IF('Gene Table'!$G$5="NO",IF(ISNUMBER(MATCH('Gene Table'!E124,'Array Content'!$M$2:$M$941,0)),VLOOKUP('Gene Table'!E124,'Array Content'!$M$2:$O$941,2,FALSE),35),IF('Gene Table'!$G$5="YES",IF(ISNUMBER(MATCH('Gene Table'!E124,'Array Content'!$M$2:$M$941,0)),VLOOKUP('Gene Table'!E124,'Array Content'!$M$2:$O$941,3,FALSE),35),"OOPS"))</f>
        <v>37</v>
      </c>
      <c r="C124" s="4" t="s">
        <v>194</v>
      </c>
      <c r="D124" s="29">
        <f>IF('Control Sample Data'!D123="","",IF(SUM('Control Sample Data'!D$2:D$97)&gt;10,IF(AND(ISNUMBER('Control Sample Data'!D123),'Control Sample Data'!D123&lt;$B124, 'Control Sample Data'!D123&gt;0),'Control Sample Data'!D123,$B124),""))</f>
        <v>35</v>
      </c>
      <c r="E124" s="29">
        <f>IF('Control Sample Data'!E123="","",IF(SUM('Control Sample Data'!E$2:E$97)&gt;10,IF(AND(ISNUMBER('Control Sample Data'!E123),'Control Sample Data'!E123&lt;$B124, 'Control Sample Data'!E123&gt;0),'Control Sample Data'!E123,$B124),""))</f>
        <v>35</v>
      </c>
      <c r="F124" s="29" t="str">
        <f>IF('Control Sample Data'!F123="","",IF(SUM('Control Sample Data'!F$2:F$97)&gt;10,IF(AND(ISNUMBER('Control Sample Data'!F123),'Control Sample Data'!F123&lt;$B124, 'Control Sample Data'!F123&gt;0),'Control Sample Data'!F123,$B124),""))</f>
        <v/>
      </c>
      <c r="G124" s="29" t="str">
        <f>IF('Control Sample Data'!G123="","",IF(SUM('Control Sample Data'!G$2:G$97)&gt;10,IF(AND(ISNUMBER('Control Sample Data'!G123),'Control Sample Data'!G123&lt;$B124, 'Control Sample Data'!G123&gt;0),'Control Sample Data'!G123,$B124),""))</f>
        <v/>
      </c>
      <c r="H124" s="29" t="str">
        <f>IF('Control Sample Data'!H123="","",IF(SUM('Control Sample Data'!H$2:H$97)&gt;10,IF(AND(ISNUMBER('Control Sample Data'!H123),'Control Sample Data'!H123&lt;$B124, 'Control Sample Data'!H123&gt;0),'Control Sample Data'!H123,$B124),""))</f>
        <v/>
      </c>
      <c r="I124" s="29" t="str">
        <f>IF('Control Sample Data'!I123="","",IF(SUM('Control Sample Data'!I$2:I$97)&gt;10,IF(AND(ISNUMBER('Control Sample Data'!I123),'Control Sample Data'!I123&lt;$B124, 'Control Sample Data'!I123&gt;0),'Control Sample Data'!I123,$B124),""))</f>
        <v/>
      </c>
      <c r="J124" s="29" t="str">
        <f>IF('Control Sample Data'!J123="","",IF(SUM('Control Sample Data'!J$2:J$97)&gt;10,IF(AND(ISNUMBER('Control Sample Data'!J123),'Control Sample Data'!J123&lt;$B124, 'Control Sample Data'!J123&gt;0),'Control Sample Data'!J123,$B124),""))</f>
        <v/>
      </c>
      <c r="K124" s="29" t="str">
        <f>IF('Control Sample Data'!K123="","",IF(SUM('Control Sample Data'!K$2:K$97)&gt;10,IF(AND(ISNUMBER('Control Sample Data'!K123),'Control Sample Data'!K123&lt;$B124, 'Control Sample Data'!K123&gt;0),'Control Sample Data'!K123,$B124),""))</f>
        <v/>
      </c>
      <c r="L124" s="29" t="str">
        <f>IF('Control Sample Data'!L123="","",IF(SUM('Control Sample Data'!L$2:L$97)&gt;10,IF(AND(ISNUMBER('Control Sample Data'!L123),'Control Sample Data'!L123&lt;$B124, 'Control Sample Data'!L123&gt;0),'Control Sample Data'!L123,$B124),""))</f>
        <v/>
      </c>
      <c r="M124" s="29" t="str">
        <f>IF('Control Sample Data'!M123="","",IF(SUM('Control Sample Data'!M$2:M$97)&gt;10,IF(AND(ISNUMBER('Control Sample Data'!M123),'Control Sample Data'!M123&lt;$B124, 'Control Sample Data'!M123&gt;0),'Control Sample Data'!M123,$B124),""))</f>
        <v/>
      </c>
      <c r="N124" s="29" t="str">
        <f>IF('Control Sample Data'!N123="","",IF(SUM('Control Sample Data'!N$2:N$97)&gt;10,IF(AND(ISNUMBER('Control Sample Data'!N123),'Control Sample Data'!N123&lt;$B124, 'Control Sample Data'!N123&gt;0),'Control Sample Data'!N123,$B124),""))</f>
        <v/>
      </c>
      <c r="O124" s="29" t="str">
        <f>IF('Control Sample Data'!O123="","",IF(SUM('Control Sample Data'!O$2:O$97)&gt;10,IF(AND(ISNUMBER('Control Sample Data'!O123),'Control Sample Data'!O123&lt;$B124, 'Control Sample Data'!O123&gt;0),'Control Sample Data'!O123,$B124),""))</f>
        <v/>
      </c>
      <c r="Q124" s="4" t="s">
        <v>194</v>
      </c>
      <c r="R124" s="29">
        <f>IF('Test Sample Data'!D123="","",IF(SUM('Test Sample Data'!D$2:D$97)&gt;10,IF(AND(ISNUMBER('Test Sample Data'!D123),'Test Sample Data'!D123&lt;$B124, 'Test Sample Data'!D123&gt;0),'Test Sample Data'!D123,$B124),""))</f>
        <v>35</v>
      </c>
      <c r="S124" s="29">
        <f>IF('Test Sample Data'!E123="","",IF(SUM('Test Sample Data'!E$2:E$97)&gt;10,IF(AND(ISNUMBER('Test Sample Data'!E123),'Test Sample Data'!E123&lt;$B124, 'Test Sample Data'!E123&gt;0),'Test Sample Data'!E123,$B124),""))</f>
        <v>35</v>
      </c>
      <c r="T124" s="29" t="str">
        <f>IF('Test Sample Data'!F123="","",IF(SUM('Test Sample Data'!F$2:F$97)&gt;10,IF(AND(ISNUMBER('Test Sample Data'!F123),'Test Sample Data'!F123&lt;$B124, 'Test Sample Data'!F123&gt;0),'Test Sample Data'!F123,$B124),""))</f>
        <v/>
      </c>
      <c r="U124" s="29" t="str">
        <f>IF('Test Sample Data'!G123="","",IF(SUM('Test Sample Data'!G$2:G$97)&gt;10,IF(AND(ISNUMBER('Test Sample Data'!G123),'Test Sample Data'!G123&lt;$B124, 'Test Sample Data'!G123&gt;0),'Test Sample Data'!G123,$B124),""))</f>
        <v/>
      </c>
      <c r="V124" s="29" t="str">
        <f>IF('Test Sample Data'!H123="","",IF(SUM('Test Sample Data'!H$2:H$97)&gt;10,IF(AND(ISNUMBER('Test Sample Data'!H123),'Test Sample Data'!H123&lt;$B124, 'Test Sample Data'!H123&gt;0),'Test Sample Data'!H123,$B124),""))</f>
        <v/>
      </c>
      <c r="W124" s="29" t="str">
        <f>IF('Test Sample Data'!I123="","",IF(SUM('Test Sample Data'!I$2:I$97)&gt;10,IF(AND(ISNUMBER('Test Sample Data'!I123),'Test Sample Data'!I123&lt;$B124, 'Test Sample Data'!I123&gt;0),'Test Sample Data'!I123,$B124),""))</f>
        <v/>
      </c>
      <c r="X124" s="29" t="str">
        <f>IF('Test Sample Data'!J123="","",IF(SUM('Test Sample Data'!J$2:J$97)&gt;10,IF(AND(ISNUMBER('Test Sample Data'!J123),'Test Sample Data'!J123&lt;$B124, 'Test Sample Data'!J123&gt;0),'Test Sample Data'!J123,$B124),""))</f>
        <v/>
      </c>
      <c r="Y124" s="29" t="str">
        <f>IF('Test Sample Data'!K123="","",IF(SUM('Test Sample Data'!K$2:K$97)&gt;10,IF(AND(ISNUMBER('Test Sample Data'!K123),'Test Sample Data'!K123&lt;$B124, 'Test Sample Data'!K123&gt;0),'Test Sample Data'!K123,$B124),""))</f>
        <v/>
      </c>
      <c r="Z124" s="29" t="str">
        <f>IF('Test Sample Data'!L123="","",IF(SUM('Test Sample Data'!L$2:L$97)&gt;10,IF(AND(ISNUMBER('Test Sample Data'!L123),'Test Sample Data'!L123&lt;$B124, 'Test Sample Data'!L123&gt;0),'Test Sample Data'!L123,$B124),""))</f>
        <v/>
      </c>
      <c r="AA124" s="29" t="str">
        <f>IF('Test Sample Data'!M123="","",IF(SUM('Test Sample Data'!M$2:M$97)&gt;10,IF(AND(ISNUMBER('Test Sample Data'!M123),'Test Sample Data'!M123&lt;$B124, 'Test Sample Data'!M123&gt;0),'Test Sample Data'!M123,$B124),""))</f>
        <v/>
      </c>
      <c r="AB124" s="29" t="str">
        <f>IF('Test Sample Data'!N123="","",IF(SUM('Test Sample Data'!N$2:N$97)&gt;10,IF(AND(ISNUMBER('Test Sample Data'!N123),'Test Sample Data'!N123&lt;$B124, 'Test Sample Data'!N123&gt;0),'Test Sample Data'!N123,$B124),""))</f>
        <v/>
      </c>
      <c r="AC124" s="29" t="str">
        <f>IF('Test Sample Data'!O123="","",IF(SUM('Test Sample Data'!O$2:O$97)&gt;10,IF(AND(ISNUMBER('Test Sample Data'!O123),'Test Sample Data'!O123&lt;$B124, 'Test Sample Data'!O123&gt;0),'Test Sample Data'!O123,$B124),""))</f>
        <v/>
      </c>
      <c r="AE124" s="4" t="s">
        <v>194</v>
      </c>
      <c r="AF124" s="4">
        <f t="shared" si="67"/>
        <v>9</v>
      </c>
      <c r="AG124" s="4">
        <f t="shared" si="68"/>
        <v>9</v>
      </c>
      <c r="AH124" s="4" t="str">
        <f t="shared" si="69"/>
        <v/>
      </c>
      <c r="AI124" s="4" t="str">
        <f t="shared" si="70"/>
        <v/>
      </c>
      <c r="AJ124" s="4" t="str">
        <f t="shared" si="71"/>
        <v/>
      </c>
      <c r="AK124" s="4" t="str">
        <f t="shared" si="72"/>
        <v/>
      </c>
      <c r="AL124" s="4" t="str">
        <f t="shared" si="73"/>
        <v/>
      </c>
      <c r="AM124" s="4" t="str">
        <f t="shared" si="74"/>
        <v/>
      </c>
      <c r="AN124" s="4" t="str">
        <f t="shared" si="75"/>
        <v/>
      </c>
      <c r="AO124" s="4" t="str">
        <f t="shared" si="76"/>
        <v/>
      </c>
      <c r="AP124" s="4" t="str">
        <f t="shared" si="77"/>
        <v/>
      </c>
      <c r="AQ124" s="4" t="str">
        <f t="shared" si="78"/>
        <v/>
      </c>
      <c r="AR124" s="4">
        <f t="shared" si="79"/>
        <v>0</v>
      </c>
      <c r="AS124" s="4">
        <f t="shared" si="182"/>
        <v>9</v>
      </c>
      <c r="AU124" s="4" t="s">
        <v>194</v>
      </c>
      <c r="AV124" s="4">
        <f t="shared" si="81"/>
        <v>6.4200000000000017</v>
      </c>
      <c r="AW124" s="4">
        <f t="shared" si="82"/>
        <v>9</v>
      </c>
      <c r="AX124" s="4" t="str">
        <f t="shared" si="83"/>
        <v/>
      </c>
      <c r="AY124" s="4" t="str">
        <f t="shared" si="84"/>
        <v/>
      </c>
      <c r="AZ124" s="4" t="str">
        <f t="shared" si="85"/>
        <v/>
      </c>
      <c r="BA124" s="4" t="str">
        <f t="shared" si="86"/>
        <v/>
      </c>
      <c r="BB124" s="4" t="str">
        <f t="shared" si="87"/>
        <v/>
      </c>
      <c r="BC124" s="4" t="str">
        <f t="shared" si="88"/>
        <v/>
      </c>
      <c r="BD124" s="4" t="str">
        <f t="shared" si="89"/>
        <v/>
      </c>
      <c r="BE124" s="4" t="str">
        <f t="shared" si="90"/>
        <v/>
      </c>
      <c r="BF124" s="4" t="str">
        <f t="shared" si="91"/>
        <v/>
      </c>
      <c r="BG124" s="4" t="str">
        <f t="shared" si="92"/>
        <v/>
      </c>
      <c r="BI124" s="4" t="s">
        <v>194</v>
      </c>
      <c r="BJ124" s="4">
        <f t="shared" si="169"/>
        <v>6.4200000000000017</v>
      </c>
      <c r="BK124" s="4">
        <f t="shared" si="170"/>
        <v>9</v>
      </c>
      <c r="BL124" s="4" t="str">
        <f t="shared" si="171"/>
        <v/>
      </c>
      <c r="BM124" s="4" t="str">
        <f t="shared" si="172"/>
        <v/>
      </c>
      <c r="BN124" s="4" t="str">
        <f t="shared" si="173"/>
        <v/>
      </c>
      <c r="BO124" s="4" t="str">
        <f t="shared" si="174"/>
        <v/>
      </c>
      <c r="BP124" s="4" t="str">
        <f t="shared" si="175"/>
        <v/>
      </c>
      <c r="BQ124" s="4" t="str">
        <f t="shared" si="176"/>
        <v/>
      </c>
      <c r="BR124" s="4" t="str">
        <f t="shared" si="177"/>
        <v/>
      </c>
      <c r="BS124" s="4" t="str">
        <f t="shared" si="178"/>
        <v/>
      </c>
      <c r="BT124" s="4" t="str">
        <f t="shared" si="179"/>
        <v/>
      </c>
      <c r="BU124" s="4" t="str">
        <f t="shared" si="180"/>
        <v/>
      </c>
      <c r="BV124" s="4">
        <f t="shared" si="105"/>
        <v>5.47</v>
      </c>
      <c r="BW124" s="4">
        <f t="shared" si="181"/>
        <v>7.71</v>
      </c>
      <c r="BY124" s="4" t="s">
        <v>194</v>
      </c>
      <c r="BZ124" s="4">
        <f t="shared" si="145"/>
        <v>-1.2899999999999983</v>
      </c>
      <c r="CA124" s="4">
        <f t="shared" si="146"/>
        <v>1.29</v>
      </c>
      <c r="CB124" s="4" t="str">
        <f t="shared" si="147"/>
        <v/>
      </c>
      <c r="CC124" s="4" t="str">
        <f t="shared" si="148"/>
        <v/>
      </c>
      <c r="CD124" s="4" t="str">
        <f t="shared" si="149"/>
        <v/>
      </c>
      <c r="CE124" s="4" t="str">
        <f t="shared" si="150"/>
        <v/>
      </c>
      <c r="CF124" s="4" t="str">
        <f t="shared" si="151"/>
        <v/>
      </c>
      <c r="CG124" s="4" t="str">
        <f t="shared" si="152"/>
        <v/>
      </c>
      <c r="CH124" s="4" t="str">
        <f t="shared" si="153"/>
        <v/>
      </c>
      <c r="CI124" s="4" t="str">
        <f t="shared" si="154"/>
        <v/>
      </c>
      <c r="CJ124" s="4" t="str">
        <f t="shared" si="155"/>
        <v/>
      </c>
      <c r="CK124" s="4" t="str">
        <f t="shared" si="156"/>
        <v/>
      </c>
      <c r="CM124" s="4" t="s">
        <v>194</v>
      </c>
      <c r="CN124" s="4" t="str">
        <f>IF(ISNUMBER(BZ124), IF($BV124&gt;VLOOKUP('Gene Table'!$G$2,'Array Content'!$A$2:$B$3,2,FALSE),IF(BZ124&lt;-$BV124,"mutant","WT"),IF(BZ124&lt;-VLOOKUP('Gene Table'!$G$2,'Array Content'!$A$2:$B$3,2,FALSE),"Mutant","WT")),"")</f>
        <v>WT</v>
      </c>
      <c r="CO124" s="4" t="str">
        <f>IF(ISNUMBER(CA124), IF($BV124&gt;VLOOKUP('Gene Table'!$G$2,'Array Content'!$A$2:$B$3,2,FALSE),IF(CA124&lt;-$BV124,"mutant","WT"),IF(CA124&lt;-VLOOKUP('Gene Table'!$G$2,'Array Content'!$A$2:$B$3,2,FALSE),"Mutant","WT")),"")</f>
        <v>WT</v>
      </c>
      <c r="CP124" s="4" t="str">
        <f>IF(ISNUMBER(CB124), IF($BV124&gt;VLOOKUP('Gene Table'!$G$2,'Array Content'!$A$2:$B$3,2,FALSE),IF(CB124&lt;-$BV124,"mutant","WT"),IF(CB124&lt;-VLOOKUP('Gene Table'!$G$2,'Array Content'!$A$2:$B$3,2,FALSE),"Mutant","WT")),"")</f>
        <v/>
      </c>
      <c r="CQ124" s="4" t="str">
        <f>IF(ISNUMBER(CC124), IF($BV124&gt;VLOOKUP('Gene Table'!$G$2,'Array Content'!$A$2:$B$3,2,FALSE),IF(CC124&lt;-$BV124,"mutant","WT"),IF(CC124&lt;-VLOOKUP('Gene Table'!$G$2,'Array Content'!$A$2:$B$3,2,FALSE),"Mutant","WT")),"")</f>
        <v/>
      </c>
      <c r="CR124" s="4" t="str">
        <f>IF(ISNUMBER(CD124), IF($BV124&gt;VLOOKUP('Gene Table'!$G$2,'Array Content'!$A$2:$B$3,2,FALSE),IF(CD124&lt;-$BV124,"mutant","WT"),IF(CD124&lt;-VLOOKUP('Gene Table'!$G$2,'Array Content'!$A$2:$B$3,2,FALSE),"Mutant","WT")),"")</f>
        <v/>
      </c>
      <c r="CS124" s="4" t="str">
        <f>IF(ISNUMBER(CE124), IF($BV124&gt;VLOOKUP('Gene Table'!$G$2,'Array Content'!$A$2:$B$3,2,FALSE),IF(CE124&lt;-$BV124,"mutant","WT"),IF(CE124&lt;-VLOOKUP('Gene Table'!$G$2,'Array Content'!$A$2:$B$3,2,FALSE),"Mutant","WT")),"")</f>
        <v/>
      </c>
      <c r="CT124" s="4" t="str">
        <f>IF(ISNUMBER(CF124), IF($BV124&gt;VLOOKUP('Gene Table'!$G$2,'Array Content'!$A$2:$B$3,2,FALSE),IF(CF124&lt;-$BV124,"mutant","WT"),IF(CF124&lt;-VLOOKUP('Gene Table'!$G$2,'Array Content'!$A$2:$B$3,2,FALSE),"Mutant","WT")),"")</f>
        <v/>
      </c>
      <c r="CU124" s="4" t="str">
        <f>IF(ISNUMBER(CG124), IF($BV124&gt;VLOOKUP('Gene Table'!$G$2,'Array Content'!$A$2:$B$3,2,FALSE),IF(CG124&lt;-$BV124,"mutant","WT"),IF(CG124&lt;-VLOOKUP('Gene Table'!$G$2,'Array Content'!$A$2:$B$3,2,FALSE),"Mutant","WT")),"")</f>
        <v/>
      </c>
      <c r="CV124" s="4" t="str">
        <f>IF(ISNUMBER(CH124), IF($BV124&gt;VLOOKUP('Gene Table'!$G$2,'Array Content'!$A$2:$B$3,2,FALSE),IF(CH124&lt;-$BV124,"mutant","WT"),IF(CH124&lt;-VLOOKUP('Gene Table'!$G$2,'Array Content'!$A$2:$B$3,2,FALSE),"Mutant","WT")),"")</f>
        <v/>
      </c>
      <c r="CW124" s="4" t="str">
        <f>IF(ISNUMBER(CI124), IF($BV124&gt;VLOOKUP('Gene Table'!$G$2,'Array Content'!$A$2:$B$3,2,FALSE),IF(CI124&lt;-$BV124,"mutant","WT"),IF(CI124&lt;-VLOOKUP('Gene Table'!$G$2,'Array Content'!$A$2:$B$3,2,FALSE),"Mutant","WT")),"")</f>
        <v/>
      </c>
      <c r="CX124" s="4" t="str">
        <f>IF(ISNUMBER(CJ124), IF($BV124&gt;VLOOKUP('Gene Table'!$G$2,'Array Content'!$A$2:$B$3,2,FALSE),IF(CJ124&lt;-$BV124,"mutant","WT"),IF(CJ124&lt;-VLOOKUP('Gene Table'!$G$2,'Array Content'!$A$2:$B$3,2,FALSE),"Mutant","WT")),"")</f>
        <v/>
      </c>
      <c r="CY124" s="4" t="str">
        <f>IF(ISNUMBER(CK124), IF($BV124&gt;VLOOKUP('Gene Table'!$G$2,'Array Content'!$A$2:$B$3,2,FALSE),IF(CK124&lt;-$BV124,"mutant","WT"),IF(CK124&lt;-VLOOKUP('Gene Table'!$G$2,'Array Content'!$A$2:$B$3,2,FALSE),"Mutant","WT")),"")</f>
        <v/>
      </c>
      <c r="DA124" s="4" t="s">
        <v>194</v>
      </c>
      <c r="DB124" s="4">
        <f t="shared" si="157"/>
        <v>-2.5799999999999983</v>
      </c>
      <c r="DC124" s="4">
        <f t="shared" si="158"/>
        <v>0</v>
      </c>
      <c r="DD124" s="4" t="str">
        <f t="shared" si="159"/>
        <v/>
      </c>
      <c r="DE124" s="4" t="str">
        <f t="shared" si="160"/>
        <v/>
      </c>
      <c r="DF124" s="4" t="str">
        <f t="shared" si="161"/>
        <v/>
      </c>
      <c r="DG124" s="4" t="str">
        <f t="shared" si="162"/>
        <v/>
      </c>
      <c r="DH124" s="4" t="str">
        <f t="shared" si="163"/>
        <v/>
      </c>
      <c r="DI124" s="4" t="str">
        <f t="shared" si="164"/>
        <v/>
      </c>
      <c r="DJ124" s="4" t="str">
        <f t="shared" si="165"/>
        <v/>
      </c>
      <c r="DK124" s="4" t="str">
        <f t="shared" si="166"/>
        <v/>
      </c>
      <c r="DL124" s="4" t="str">
        <f t="shared" si="167"/>
        <v/>
      </c>
      <c r="DM124" s="4" t="str">
        <f t="shared" si="168"/>
        <v/>
      </c>
      <c r="DO124" s="4" t="s">
        <v>194</v>
      </c>
      <c r="DP124" s="4" t="str">
        <f>IF(ISNUMBER(DB124), IF($AR124&gt;VLOOKUP('Gene Table'!$G$2,'Array Content'!$A$2:$B$3,2,FALSE),IF(DB124&lt;-$AR124,"mutant","WT"),IF(DB124&lt;-VLOOKUP('Gene Table'!$G$2,'Array Content'!$A$2:$B$3,2,FALSE),"Mutant","WT")),"")</f>
        <v>Mutant</v>
      </c>
      <c r="DQ124" s="4" t="str">
        <f>IF(ISNUMBER(DC124), IF($AR124&gt;VLOOKUP('Gene Table'!$G$2,'Array Content'!$A$2:$B$3,2,FALSE),IF(DC124&lt;-$AR124,"mutant","WT"),IF(DC124&lt;-VLOOKUP('Gene Table'!$G$2,'Array Content'!$A$2:$B$3,2,FALSE),"Mutant","WT")),"")</f>
        <v>WT</v>
      </c>
      <c r="DR124" s="4" t="str">
        <f>IF(ISNUMBER(DD124), IF($AR124&gt;VLOOKUP('Gene Table'!$G$2,'Array Content'!$A$2:$B$3,2,FALSE),IF(DD124&lt;-$AR124,"mutant","WT"),IF(DD124&lt;-VLOOKUP('Gene Table'!$G$2,'Array Content'!$A$2:$B$3,2,FALSE),"Mutant","WT")),"")</f>
        <v/>
      </c>
      <c r="DS124" s="4" t="str">
        <f>IF(ISNUMBER(DE124), IF($AR124&gt;VLOOKUP('Gene Table'!$G$2,'Array Content'!$A$2:$B$3,2,FALSE),IF(DE124&lt;-$AR124,"mutant","WT"),IF(DE124&lt;-VLOOKUP('Gene Table'!$G$2,'Array Content'!$A$2:$B$3,2,FALSE),"Mutant","WT")),"")</f>
        <v/>
      </c>
      <c r="DT124" s="4" t="str">
        <f>IF(ISNUMBER(DF124), IF($AR124&gt;VLOOKUP('Gene Table'!$G$2,'Array Content'!$A$2:$B$3,2,FALSE),IF(DF124&lt;-$AR124,"mutant","WT"),IF(DF124&lt;-VLOOKUP('Gene Table'!$G$2,'Array Content'!$A$2:$B$3,2,FALSE),"Mutant","WT")),"")</f>
        <v/>
      </c>
      <c r="DU124" s="4" t="str">
        <f>IF(ISNUMBER(DG124), IF($AR124&gt;VLOOKUP('Gene Table'!$G$2,'Array Content'!$A$2:$B$3,2,FALSE),IF(DG124&lt;-$AR124,"mutant","WT"),IF(DG124&lt;-VLOOKUP('Gene Table'!$G$2,'Array Content'!$A$2:$B$3,2,FALSE),"Mutant","WT")),"")</f>
        <v/>
      </c>
      <c r="DV124" s="4" t="str">
        <f>IF(ISNUMBER(DH124), IF($AR124&gt;VLOOKUP('Gene Table'!$G$2,'Array Content'!$A$2:$B$3,2,FALSE),IF(DH124&lt;-$AR124,"mutant","WT"),IF(DH124&lt;-VLOOKUP('Gene Table'!$G$2,'Array Content'!$A$2:$B$3,2,FALSE),"Mutant","WT")),"")</f>
        <v/>
      </c>
      <c r="DW124" s="4" t="str">
        <f>IF(ISNUMBER(DI124), IF($AR124&gt;VLOOKUP('Gene Table'!$G$2,'Array Content'!$A$2:$B$3,2,FALSE),IF(DI124&lt;-$AR124,"mutant","WT"),IF(DI124&lt;-VLOOKUP('Gene Table'!$G$2,'Array Content'!$A$2:$B$3,2,FALSE),"Mutant","WT")),"")</f>
        <v/>
      </c>
      <c r="DX124" s="4" t="str">
        <f>IF(ISNUMBER(DJ124), IF($AR124&gt;VLOOKUP('Gene Table'!$G$2,'Array Content'!$A$2:$B$3,2,FALSE),IF(DJ124&lt;-$AR124,"mutant","WT"),IF(DJ124&lt;-VLOOKUP('Gene Table'!$G$2,'Array Content'!$A$2:$B$3,2,FALSE),"Mutant","WT")),"")</f>
        <v/>
      </c>
      <c r="DY124" s="4" t="str">
        <f>IF(ISNUMBER(DK124), IF($AR124&gt;VLOOKUP('Gene Table'!$G$2,'Array Content'!$A$2:$B$3,2,FALSE),IF(DK124&lt;-$AR124,"mutant","WT"),IF(DK124&lt;-VLOOKUP('Gene Table'!$G$2,'Array Content'!$A$2:$B$3,2,FALSE),"Mutant","WT")),"")</f>
        <v/>
      </c>
      <c r="DZ124" s="4" t="str">
        <f>IF(ISNUMBER(DL124), IF($AR124&gt;VLOOKUP('Gene Table'!$G$2,'Array Content'!$A$2:$B$3,2,FALSE),IF(DL124&lt;-$AR124,"mutant","WT"),IF(DL124&lt;-VLOOKUP('Gene Table'!$G$2,'Array Content'!$A$2:$B$3,2,FALSE),"Mutant","WT")),"")</f>
        <v/>
      </c>
      <c r="EA124" s="4" t="str">
        <f>IF(ISNUMBER(DM124), IF($AR124&gt;VLOOKUP('Gene Table'!$G$2,'Array Content'!$A$2:$B$3,2,FALSE),IF(DM124&lt;-$AR124,"mutant","WT"),IF(DM124&lt;-VLOOKUP('Gene Table'!$G$2,'Array Content'!$A$2:$B$3,2,FALSE),"Mutant","WT")),"")</f>
        <v/>
      </c>
      <c r="EC124" s="4" t="s">
        <v>194</v>
      </c>
      <c r="ED124" s="4" t="str">
        <f>IF('Gene Table'!$D124="copy number",D124,"")</f>
        <v/>
      </c>
      <c r="EE124" s="4" t="str">
        <f>IF('Gene Table'!$D124="copy number",E124,"")</f>
        <v/>
      </c>
      <c r="EF124" s="4" t="str">
        <f>IF('Gene Table'!$D124="copy number",F124,"")</f>
        <v/>
      </c>
      <c r="EG124" s="4" t="str">
        <f>IF('Gene Table'!$D124="copy number",G124,"")</f>
        <v/>
      </c>
      <c r="EH124" s="4" t="str">
        <f>IF('Gene Table'!$D124="copy number",H124,"")</f>
        <v/>
      </c>
      <c r="EI124" s="4" t="str">
        <f>IF('Gene Table'!$D124="copy number",I124,"")</f>
        <v/>
      </c>
      <c r="EJ124" s="4" t="str">
        <f>IF('Gene Table'!$D124="copy number",J124,"")</f>
        <v/>
      </c>
      <c r="EK124" s="4" t="str">
        <f>IF('Gene Table'!$D124="copy number",K124,"")</f>
        <v/>
      </c>
      <c r="EL124" s="4" t="str">
        <f>IF('Gene Table'!$D124="copy number",L124,"")</f>
        <v/>
      </c>
      <c r="EM124" s="4" t="str">
        <f>IF('Gene Table'!$D124="copy number",M124,"")</f>
        <v/>
      </c>
      <c r="EN124" s="4" t="str">
        <f>IF('Gene Table'!$D124="copy number",N124,"")</f>
        <v/>
      </c>
      <c r="EO124" s="4" t="str">
        <f>IF('Gene Table'!$D124="copy number",O124,"")</f>
        <v/>
      </c>
      <c r="EQ124" s="4" t="s">
        <v>194</v>
      </c>
      <c r="ER124" s="4" t="str">
        <f>IF('Gene Table'!$D124="copy number",R124,"")</f>
        <v/>
      </c>
      <c r="ES124" s="4" t="str">
        <f>IF('Gene Table'!$D124="copy number",S124,"")</f>
        <v/>
      </c>
      <c r="ET124" s="4" t="str">
        <f>IF('Gene Table'!$D124="copy number",T124,"")</f>
        <v/>
      </c>
      <c r="EU124" s="4" t="str">
        <f>IF('Gene Table'!$D124="copy number",U124,"")</f>
        <v/>
      </c>
      <c r="EV124" s="4" t="str">
        <f>IF('Gene Table'!$D124="copy number",V124,"")</f>
        <v/>
      </c>
      <c r="EW124" s="4" t="str">
        <f>IF('Gene Table'!$D124="copy number",W124,"")</f>
        <v/>
      </c>
      <c r="EX124" s="4" t="str">
        <f>IF('Gene Table'!$D124="copy number",X124,"")</f>
        <v/>
      </c>
      <c r="EY124" s="4" t="str">
        <f>IF('Gene Table'!$D124="copy number",Y124,"")</f>
        <v/>
      </c>
      <c r="EZ124" s="4" t="str">
        <f>IF('Gene Table'!$D124="copy number",Z124,"")</f>
        <v/>
      </c>
      <c r="FA124" s="4" t="str">
        <f>IF('Gene Table'!$D124="copy number",AA124,"")</f>
        <v/>
      </c>
      <c r="FB124" s="4" t="str">
        <f>IF('Gene Table'!$D124="copy number",AB124,"")</f>
        <v/>
      </c>
      <c r="FC124" s="4" t="str">
        <f>IF('Gene Table'!$D124="copy number",AC124,"")</f>
        <v/>
      </c>
      <c r="FE124" s="4" t="s">
        <v>194</v>
      </c>
      <c r="FF124" s="4" t="str">
        <f>IF('Gene Table'!$C124="SMPC",D124,"")</f>
        <v/>
      </c>
      <c r="FG124" s="4" t="str">
        <f>IF('Gene Table'!$C124="SMPC",E124,"")</f>
        <v/>
      </c>
      <c r="FH124" s="4" t="str">
        <f>IF('Gene Table'!$C124="SMPC",F124,"")</f>
        <v/>
      </c>
      <c r="FI124" s="4" t="str">
        <f>IF('Gene Table'!$C124="SMPC",G124,"")</f>
        <v/>
      </c>
      <c r="FJ124" s="4" t="str">
        <f>IF('Gene Table'!$C124="SMPC",H124,"")</f>
        <v/>
      </c>
      <c r="FK124" s="4" t="str">
        <f>IF('Gene Table'!$C124="SMPC",I124,"")</f>
        <v/>
      </c>
      <c r="FL124" s="4" t="str">
        <f>IF('Gene Table'!$C124="SMPC",J124,"")</f>
        <v/>
      </c>
      <c r="FM124" s="4" t="str">
        <f>IF('Gene Table'!$C124="SMPC",K124,"")</f>
        <v/>
      </c>
      <c r="FN124" s="4" t="str">
        <f>IF('Gene Table'!$C124="SMPC",L124,"")</f>
        <v/>
      </c>
      <c r="FO124" s="4" t="str">
        <f>IF('Gene Table'!$C124="SMPC",M124,"")</f>
        <v/>
      </c>
      <c r="FP124" s="4" t="str">
        <f>IF('Gene Table'!$C124="SMPC",N124,"")</f>
        <v/>
      </c>
      <c r="FQ124" s="4" t="str">
        <f>IF('Gene Table'!$C124="SMPC",O124,"")</f>
        <v/>
      </c>
      <c r="FS124" s="4" t="s">
        <v>194</v>
      </c>
      <c r="FT124" s="4" t="str">
        <f>IF('Gene Table'!$C124="SMPC",R124,"")</f>
        <v/>
      </c>
      <c r="FU124" s="4" t="str">
        <f>IF('Gene Table'!$C124="SMPC",S124,"")</f>
        <v/>
      </c>
      <c r="FV124" s="4" t="str">
        <f>IF('Gene Table'!$C124="SMPC",T124,"")</f>
        <v/>
      </c>
      <c r="FW124" s="4" t="str">
        <f>IF('Gene Table'!$C124="SMPC",U124,"")</f>
        <v/>
      </c>
      <c r="FX124" s="4" t="str">
        <f>IF('Gene Table'!$C124="SMPC",V124,"")</f>
        <v/>
      </c>
      <c r="FY124" s="4" t="str">
        <f>IF('Gene Table'!$C124="SMPC",W124,"")</f>
        <v/>
      </c>
      <c r="FZ124" s="4" t="str">
        <f>IF('Gene Table'!$C124="SMPC",X124,"")</f>
        <v/>
      </c>
      <c r="GA124" s="4" t="str">
        <f>IF('Gene Table'!$C124="SMPC",Y124,"")</f>
        <v/>
      </c>
      <c r="GB124" s="4" t="str">
        <f>IF('Gene Table'!$C124="SMPC",Z124,"")</f>
        <v/>
      </c>
      <c r="GC124" s="4" t="str">
        <f>IF('Gene Table'!$C124="SMPC",AA124,"")</f>
        <v/>
      </c>
      <c r="GD124" s="4" t="str">
        <f>IF('Gene Table'!$C124="SMPC",AB124,"")</f>
        <v/>
      </c>
      <c r="GE124" s="4" t="str">
        <f>IF('Gene Table'!$C124="SMPC",AC124,"")</f>
        <v/>
      </c>
    </row>
    <row r="125" spans="1:187" ht="15" customHeight="1" x14ac:dyDescent="0.25">
      <c r="A125" s="4" t="str">
        <f>'Gene Table'!C125&amp;":"&amp;'Gene Table'!D125</f>
        <v>NF2:c.1198C&gt;T</v>
      </c>
      <c r="B125" s="4">
        <f>IF('Gene Table'!$G$5="NO",IF(ISNUMBER(MATCH('Gene Table'!E125,'Array Content'!$M$2:$M$941,0)),VLOOKUP('Gene Table'!E125,'Array Content'!$M$2:$O$941,2,FALSE),35),IF('Gene Table'!$G$5="YES",IF(ISNUMBER(MATCH('Gene Table'!E125,'Array Content'!$M$2:$M$941,0)),VLOOKUP('Gene Table'!E125,'Array Content'!$M$2:$O$941,3,FALSE),35),"OOPS"))</f>
        <v>36</v>
      </c>
      <c r="C125" s="4" t="s">
        <v>196</v>
      </c>
      <c r="D125" s="29">
        <f>IF('Control Sample Data'!D124="","",IF(SUM('Control Sample Data'!D$2:D$97)&gt;10,IF(AND(ISNUMBER('Control Sample Data'!D124),'Control Sample Data'!D124&lt;$B125, 'Control Sample Data'!D124&gt;0),'Control Sample Data'!D124,$B125),""))</f>
        <v>35</v>
      </c>
      <c r="E125" s="29">
        <f>IF('Control Sample Data'!E124="","",IF(SUM('Control Sample Data'!E$2:E$97)&gt;10,IF(AND(ISNUMBER('Control Sample Data'!E124),'Control Sample Data'!E124&lt;$B125, 'Control Sample Data'!E124&gt;0),'Control Sample Data'!E124,$B125),""))</f>
        <v>35</v>
      </c>
      <c r="F125" s="29" t="str">
        <f>IF('Control Sample Data'!F124="","",IF(SUM('Control Sample Data'!F$2:F$97)&gt;10,IF(AND(ISNUMBER('Control Sample Data'!F124),'Control Sample Data'!F124&lt;$B125, 'Control Sample Data'!F124&gt;0),'Control Sample Data'!F124,$B125),""))</f>
        <v/>
      </c>
      <c r="G125" s="29" t="str">
        <f>IF('Control Sample Data'!G124="","",IF(SUM('Control Sample Data'!G$2:G$97)&gt;10,IF(AND(ISNUMBER('Control Sample Data'!G124),'Control Sample Data'!G124&lt;$B125, 'Control Sample Data'!G124&gt;0),'Control Sample Data'!G124,$B125),""))</f>
        <v/>
      </c>
      <c r="H125" s="29" t="str">
        <f>IF('Control Sample Data'!H124="","",IF(SUM('Control Sample Data'!H$2:H$97)&gt;10,IF(AND(ISNUMBER('Control Sample Data'!H124),'Control Sample Data'!H124&lt;$B125, 'Control Sample Data'!H124&gt;0),'Control Sample Data'!H124,$B125),""))</f>
        <v/>
      </c>
      <c r="I125" s="29" t="str">
        <f>IF('Control Sample Data'!I124="","",IF(SUM('Control Sample Data'!I$2:I$97)&gt;10,IF(AND(ISNUMBER('Control Sample Data'!I124),'Control Sample Data'!I124&lt;$B125, 'Control Sample Data'!I124&gt;0),'Control Sample Data'!I124,$B125),""))</f>
        <v/>
      </c>
      <c r="J125" s="29" t="str">
        <f>IF('Control Sample Data'!J124="","",IF(SUM('Control Sample Data'!J$2:J$97)&gt;10,IF(AND(ISNUMBER('Control Sample Data'!J124),'Control Sample Data'!J124&lt;$B125, 'Control Sample Data'!J124&gt;0),'Control Sample Data'!J124,$B125),""))</f>
        <v/>
      </c>
      <c r="K125" s="29" t="str">
        <f>IF('Control Sample Data'!K124="","",IF(SUM('Control Sample Data'!K$2:K$97)&gt;10,IF(AND(ISNUMBER('Control Sample Data'!K124),'Control Sample Data'!K124&lt;$B125, 'Control Sample Data'!K124&gt;0),'Control Sample Data'!K124,$B125),""))</f>
        <v/>
      </c>
      <c r="L125" s="29" t="str">
        <f>IF('Control Sample Data'!L124="","",IF(SUM('Control Sample Data'!L$2:L$97)&gt;10,IF(AND(ISNUMBER('Control Sample Data'!L124),'Control Sample Data'!L124&lt;$B125, 'Control Sample Data'!L124&gt;0),'Control Sample Data'!L124,$B125),""))</f>
        <v/>
      </c>
      <c r="M125" s="29" t="str">
        <f>IF('Control Sample Data'!M124="","",IF(SUM('Control Sample Data'!M$2:M$97)&gt;10,IF(AND(ISNUMBER('Control Sample Data'!M124),'Control Sample Data'!M124&lt;$B125, 'Control Sample Data'!M124&gt;0),'Control Sample Data'!M124,$B125),""))</f>
        <v/>
      </c>
      <c r="N125" s="29" t="str">
        <f>IF('Control Sample Data'!N124="","",IF(SUM('Control Sample Data'!N$2:N$97)&gt;10,IF(AND(ISNUMBER('Control Sample Data'!N124),'Control Sample Data'!N124&lt;$B125, 'Control Sample Data'!N124&gt;0),'Control Sample Data'!N124,$B125),""))</f>
        <v/>
      </c>
      <c r="O125" s="29" t="str">
        <f>IF('Control Sample Data'!O124="","",IF(SUM('Control Sample Data'!O$2:O$97)&gt;10,IF(AND(ISNUMBER('Control Sample Data'!O124),'Control Sample Data'!O124&lt;$B125, 'Control Sample Data'!O124&gt;0),'Control Sample Data'!O124,$B125),""))</f>
        <v/>
      </c>
      <c r="Q125" s="4" t="s">
        <v>196</v>
      </c>
      <c r="R125" s="29">
        <f>IF('Test Sample Data'!D124="","",IF(SUM('Test Sample Data'!D$2:D$97)&gt;10,IF(AND(ISNUMBER('Test Sample Data'!D124),'Test Sample Data'!D124&lt;$B125, 'Test Sample Data'!D124&gt;0),'Test Sample Data'!D124,$B125),""))</f>
        <v>28.9</v>
      </c>
      <c r="S125" s="29">
        <f>IF('Test Sample Data'!E124="","",IF(SUM('Test Sample Data'!E$2:E$97)&gt;10,IF(AND(ISNUMBER('Test Sample Data'!E124),'Test Sample Data'!E124&lt;$B125, 'Test Sample Data'!E124&gt;0),'Test Sample Data'!E124,$B125),""))</f>
        <v>35</v>
      </c>
      <c r="T125" s="29" t="str">
        <f>IF('Test Sample Data'!F124="","",IF(SUM('Test Sample Data'!F$2:F$97)&gt;10,IF(AND(ISNUMBER('Test Sample Data'!F124),'Test Sample Data'!F124&lt;$B125, 'Test Sample Data'!F124&gt;0),'Test Sample Data'!F124,$B125),""))</f>
        <v/>
      </c>
      <c r="U125" s="29" t="str">
        <f>IF('Test Sample Data'!G124="","",IF(SUM('Test Sample Data'!G$2:G$97)&gt;10,IF(AND(ISNUMBER('Test Sample Data'!G124),'Test Sample Data'!G124&lt;$B125, 'Test Sample Data'!G124&gt;0),'Test Sample Data'!G124,$B125),""))</f>
        <v/>
      </c>
      <c r="V125" s="29" t="str">
        <f>IF('Test Sample Data'!H124="","",IF(SUM('Test Sample Data'!H$2:H$97)&gt;10,IF(AND(ISNUMBER('Test Sample Data'!H124),'Test Sample Data'!H124&lt;$B125, 'Test Sample Data'!H124&gt;0),'Test Sample Data'!H124,$B125),""))</f>
        <v/>
      </c>
      <c r="W125" s="29" t="str">
        <f>IF('Test Sample Data'!I124="","",IF(SUM('Test Sample Data'!I$2:I$97)&gt;10,IF(AND(ISNUMBER('Test Sample Data'!I124),'Test Sample Data'!I124&lt;$B125, 'Test Sample Data'!I124&gt;0),'Test Sample Data'!I124,$B125),""))</f>
        <v/>
      </c>
      <c r="X125" s="29" t="str">
        <f>IF('Test Sample Data'!J124="","",IF(SUM('Test Sample Data'!J$2:J$97)&gt;10,IF(AND(ISNUMBER('Test Sample Data'!J124),'Test Sample Data'!J124&lt;$B125, 'Test Sample Data'!J124&gt;0),'Test Sample Data'!J124,$B125),""))</f>
        <v/>
      </c>
      <c r="Y125" s="29" t="str">
        <f>IF('Test Sample Data'!K124="","",IF(SUM('Test Sample Data'!K$2:K$97)&gt;10,IF(AND(ISNUMBER('Test Sample Data'!K124),'Test Sample Data'!K124&lt;$B125, 'Test Sample Data'!K124&gt;0),'Test Sample Data'!K124,$B125),""))</f>
        <v/>
      </c>
      <c r="Z125" s="29" t="str">
        <f>IF('Test Sample Data'!L124="","",IF(SUM('Test Sample Data'!L$2:L$97)&gt;10,IF(AND(ISNUMBER('Test Sample Data'!L124),'Test Sample Data'!L124&lt;$B125, 'Test Sample Data'!L124&gt;0),'Test Sample Data'!L124,$B125),""))</f>
        <v/>
      </c>
      <c r="AA125" s="29" t="str">
        <f>IF('Test Sample Data'!M124="","",IF(SUM('Test Sample Data'!M$2:M$97)&gt;10,IF(AND(ISNUMBER('Test Sample Data'!M124),'Test Sample Data'!M124&lt;$B125, 'Test Sample Data'!M124&gt;0),'Test Sample Data'!M124,$B125),""))</f>
        <v/>
      </c>
      <c r="AB125" s="29" t="str">
        <f>IF('Test Sample Data'!N124="","",IF(SUM('Test Sample Data'!N$2:N$97)&gt;10,IF(AND(ISNUMBER('Test Sample Data'!N124),'Test Sample Data'!N124&lt;$B125, 'Test Sample Data'!N124&gt;0),'Test Sample Data'!N124,$B125),""))</f>
        <v/>
      </c>
      <c r="AC125" s="29" t="str">
        <f>IF('Test Sample Data'!O124="","",IF(SUM('Test Sample Data'!O$2:O$97)&gt;10,IF(AND(ISNUMBER('Test Sample Data'!O124),'Test Sample Data'!O124&lt;$B125, 'Test Sample Data'!O124&gt;0),'Test Sample Data'!O124,$B125),""))</f>
        <v/>
      </c>
      <c r="AE125" s="4" t="s">
        <v>196</v>
      </c>
      <c r="AF125" s="4">
        <f t="shared" si="67"/>
        <v>9</v>
      </c>
      <c r="AG125" s="4">
        <f t="shared" si="68"/>
        <v>9</v>
      </c>
      <c r="AH125" s="4" t="str">
        <f t="shared" si="69"/>
        <v/>
      </c>
      <c r="AI125" s="4" t="str">
        <f t="shared" si="70"/>
        <v/>
      </c>
      <c r="AJ125" s="4" t="str">
        <f t="shared" si="71"/>
        <v/>
      </c>
      <c r="AK125" s="4" t="str">
        <f t="shared" si="72"/>
        <v/>
      </c>
      <c r="AL125" s="4" t="str">
        <f t="shared" si="73"/>
        <v/>
      </c>
      <c r="AM125" s="4" t="str">
        <f t="shared" si="74"/>
        <v/>
      </c>
      <c r="AN125" s="4" t="str">
        <f t="shared" si="75"/>
        <v/>
      </c>
      <c r="AO125" s="4" t="str">
        <f t="shared" si="76"/>
        <v/>
      </c>
      <c r="AP125" s="4" t="str">
        <f t="shared" si="77"/>
        <v/>
      </c>
      <c r="AQ125" s="4" t="str">
        <f t="shared" si="78"/>
        <v/>
      </c>
      <c r="AR125" s="4">
        <f t="shared" si="79"/>
        <v>0</v>
      </c>
      <c r="AS125" s="4">
        <f t="shared" si="182"/>
        <v>9</v>
      </c>
      <c r="AU125" s="4" t="s">
        <v>196</v>
      </c>
      <c r="AV125" s="4">
        <f t="shared" si="81"/>
        <v>0.32000000000000028</v>
      </c>
      <c r="AW125" s="4">
        <f t="shared" si="82"/>
        <v>9</v>
      </c>
      <c r="AX125" s="4" t="str">
        <f t="shared" si="83"/>
        <v/>
      </c>
      <c r="AY125" s="4" t="str">
        <f t="shared" si="84"/>
        <v/>
      </c>
      <c r="AZ125" s="4" t="str">
        <f t="shared" si="85"/>
        <v/>
      </c>
      <c r="BA125" s="4" t="str">
        <f t="shared" si="86"/>
        <v/>
      </c>
      <c r="BB125" s="4" t="str">
        <f t="shared" si="87"/>
        <v/>
      </c>
      <c r="BC125" s="4" t="str">
        <f t="shared" si="88"/>
        <v/>
      </c>
      <c r="BD125" s="4" t="str">
        <f t="shared" si="89"/>
        <v/>
      </c>
      <c r="BE125" s="4" t="str">
        <f t="shared" si="90"/>
        <v/>
      </c>
      <c r="BF125" s="4" t="str">
        <f t="shared" si="91"/>
        <v/>
      </c>
      <c r="BG125" s="4" t="str">
        <f t="shared" si="92"/>
        <v/>
      </c>
      <c r="BI125" s="4" t="s">
        <v>196</v>
      </c>
      <c r="BJ125" s="4" t="str">
        <f t="shared" si="169"/>
        <v/>
      </c>
      <c r="BK125" s="4">
        <f t="shared" si="170"/>
        <v>9</v>
      </c>
      <c r="BL125" s="4" t="str">
        <f t="shared" si="171"/>
        <v/>
      </c>
      <c r="BM125" s="4" t="str">
        <f t="shared" si="172"/>
        <v/>
      </c>
      <c r="BN125" s="4" t="str">
        <f t="shared" si="173"/>
        <v/>
      </c>
      <c r="BO125" s="4" t="str">
        <f t="shared" si="174"/>
        <v/>
      </c>
      <c r="BP125" s="4" t="str">
        <f t="shared" si="175"/>
        <v/>
      </c>
      <c r="BQ125" s="4" t="str">
        <f t="shared" si="176"/>
        <v/>
      </c>
      <c r="BR125" s="4" t="str">
        <f t="shared" si="177"/>
        <v/>
      </c>
      <c r="BS125" s="4" t="str">
        <f t="shared" si="178"/>
        <v/>
      </c>
      <c r="BT125" s="4" t="str">
        <f t="shared" si="179"/>
        <v/>
      </c>
      <c r="BU125" s="4" t="str">
        <f t="shared" si="180"/>
        <v/>
      </c>
      <c r="BV125" s="4">
        <f t="shared" si="105"/>
        <v>0</v>
      </c>
      <c r="BW125" s="4">
        <f t="shared" si="181"/>
        <v>9</v>
      </c>
      <c r="BY125" s="4" t="s">
        <v>196</v>
      </c>
      <c r="BZ125" s="4">
        <f t="shared" si="145"/>
        <v>-8.68</v>
      </c>
      <c r="CA125" s="4">
        <f t="shared" si="146"/>
        <v>0</v>
      </c>
      <c r="CB125" s="4" t="str">
        <f t="shared" si="147"/>
        <v/>
      </c>
      <c r="CC125" s="4" t="str">
        <f t="shared" si="148"/>
        <v/>
      </c>
      <c r="CD125" s="4" t="str">
        <f t="shared" si="149"/>
        <v/>
      </c>
      <c r="CE125" s="4" t="str">
        <f t="shared" si="150"/>
        <v/>
      </c>
      <c r="CF125" s="4" t="str">
        <f t="shared" si="151"/>
        <v/>
      </c>
      <c r="CG125" s="4" t="str">
        <f t="shared" si="152"/>
        <v/>
      </c>
      <c r="CH125" s="4" t="str">
        <f t="shared" si="153"/>
        <v/>
      </c>
      <c r="CI125" s="4" t="str">
        <f t="shared" si="154"/>
        <v/>
      </c>
      <c r="CJ125" s="4" t="str">
        <f t="shared" si="155"/>
        <v/>
      </c>
      <c r="CK125" s="4" t="str">
        <f t="shared" si="156"/>
        <v/>
      </c>
      <c r="CM125" s="4" t="s">
        <v>196</v>
      </c>
      <c r="CN125" s="4" t="str">
        <f>IF(ISNUMBER(BZ125), IF($BV125&gt;VLOOKUP('Gene Table'!$G$2,'Array Content'!$A$2:$B$3,2,FALSE),IF(BZ125&lt;-$BV125,"mutant","WT"),IF(BZ125&lt;-VLOOKUP('Gene Table'!$G$2,'Array Content'!$A$2:$B$3,2,FALSE),"Mutant","WT")),"")</f>
        <v>Mutant</v>
      </c>
      <c r="CO125" s="4" t="str">
        <f>IF(ISNUMBER(CA125), IF($BV125&gt;VLOOKUP('Gene Table'!$G$2,'Array Content'!$A$2:$B$3,2,FALSE),IF(CA125&lt;-$BV125,"mutant","WT"),IF(CA125&lt;-VLOOKUP('Gene Table'!$G$2,'Array Content'!$A$2:$B$3,2,FALSE),"Mutant","WT")),"")</f>
        <v>WT</v>
      </c>
      <c r="CP125" s="4" t="str">
        <f>IF(ISNUMBER(CB125), IF($BV125&gt;VLOOKUP('Gene Table'!$G$2,'Array Content'!$A$2:$B$3,2,FALSE),IF(CB125&lt;-$BV125,"mutant","WT"),IF(CB125&lt;-VLOOKUP('Gene Table'!$G$2,'Array Content'!$A$2:$B$3,2,FALSE),"Mutant","WT")),"")</f>
        <v/>
      </c>
      <c r="CQ125" s="4" t="str">
        <f>IF(ISNUMBER(CC125), IF($BV125&gt;VLOOKUP('Gene Table'!$G$2,'Array Content'!$A$2:$B$3,2,FALSE),IF(CC125&lt;-$BV125,"mutant","WT"),IF(CC125&lt;-VLOOKUP('Gene Table'!$G$2,'Array Content'!$A$2:$B$3,2,FALSE),"Mutant","WT")),"")</f>
        <v/>
      </c>
      <c r="CR125" s="4" t="str">
        <f>IF(ISNUMBER(CD125), IF($BV125&gt;VLOOKUP('Gene Table'!$G$2,'Array Content'!$A$2:$B$3,2,FALSE),IF(CD125&lt;-$BV125,"mutant","WT"),IF(CD125&lt;-VLOOKUP('Gene Table'!$G$2,'Array Content'!$A$2:$B$3,2,FALSE),"Mutant","WT")),"")</f>
        <v/>
      </c>
      <c r="CS125" s="4" t="str">
        <f>IF(ISNUMBER(CE125), IF($BV125&gt;VLOOKUP('Gene Table'!$G$2,'Array Content'!$A$2:$B$3,2,FALSE),IF(CE125&lt;-$BV125,"mutant","WT"),IF(CE125&lt;-VLOOKUP('Gene Table'!$G$2,'Array Content'!$A$2:$B$3,2,FALSE),"Mutant","WT")),"")</f>
        <v/>
      </c>
      <c r="CT125" s="4" t="str">
        <f>IF(ISNUMBER(CF125), IF($BV125&gt;VLOOKUP('Gene Table'!$G$2,'Array Content'!$A$2:$B$3,2,FALSE),IF(CF125&lt;-$BV125,"mutant","WT"),IF(CF125&lt;-VLOOKUP('Gene Table'!$G$2,'Array Content'!$A$2:$B$3,2,FALSE),"Mutant","WT")),"")</f>
        <v/>
      </c>
      <c r="CU125" s="4" t="str">
        <f>IF(ISNUMBER(CG125), IF($BV125&gt;VLOOKUP('Gene Table'!$G$2,'Array Content'!$A$2:$B$3,2,FALSE),IF(CG125&lt;-$BV125,"mutant","WT"),IF(CG125&lt;-VLOOKUP('Gene Table'!$G$2,'Array Content'!$A$2:$B$3,2,FALSE),"Mutant","WT")),"")</f>
        <v/>
      </c>
      <c r="CV125" s="4" t="str">
        <f>IF(ISNUMBER(CH125), IF($BV125&gt;VLOOKUP('Gene Table'!$G$2,'Array Content'!$A$2:$B$3,2,FALSE),IF(CH125&lt;-$BV125,"mutant","WT"),IF(CH125&lt;-VLOOKUP('Gene Table'!$G$2,'Array Content'!$A$2:$B$3,2,FALSE),"Mutant","WT")),"")</f>
        <v/>
      </c>
      <c r="CW125" s="4" t="str">
        <f>IF(ISNUMBER(CI125), IF($BV125&gt;VLOOKUP('Gene Table'!$G$2,'Array Content'!$A$2:$B$3,2,FALSE),IF(CI125&lt;-$BV125,"mutant","WT"),IF(CI125&lt;-VLOOKUP('Gene Table'!$G$2,'Array Content'!$A$2:$B$3,2,FALSE),"Mutant","WT")),"")</f>
        <v/>
      </c>
      <c r="CX125" s="4" t="str">
        <f>IF(ISNUMBER(CJ125), IF($BV125&gt;VLOOKUP('Gene Table'!$G$2,'Array Content'!$A$2:$B$3,2,FALSE),IF(CJ125&lt;-$BV125,"mutant","WT"),IF(CJ125&lt;-VLOOKUP('Gene Table'!$G$2,'Array Content'!$A$2:$B$3,2,FALSE),"Mutant","WT")),"")</f>
        <v/>
      </c>
      <c r="CY125" s="4" t="str">
        <f>IF(ISNUMBER(CK125), IF($BV125&gt;VLOOKUP('Gene Table'!$G$2,'Array Content'!$A$2:$B$3,2,FALSE),IF(CK125&lt;-$BV125,"mutant","WT"),IF(CK125&lt;-VLOOKUP('Gene Table'!$G$2,'Array Content'!$A$2:$B$3,2,FALSE),"Mutant","WT")),"")</f>
        <v/>
      </c>
      <c r="DA125" s="4" t="s">
        <v>196</v>
      </c>
      <c r="DB125" s="4">
        <f t="shared" si="157"/>
        <v>-8.68</v>
      </c>
      <c r="DC125" s="4">
        <f t="shared" si="158"/>
        <v>0</v>
      </c>
      <c r="DD125" s="4" t="str">
        <f t="shared" si="159"/>
        <v/>
      </c>
      <c r="DE125" s="4" t="str">
        <f t="shared" si="160"/>
        <v/>
      </c>
      <c r="DF125" s="4" t="str">
        <f t="shared" si="161"/>
        <v/>
      </c>
      <c r="DG125" s="4" t="str">
        <f t="shared" si="162"/>
        <v/>
      </c>
      <c r="DH125" s="4" t="str">
        <f t="shared" si="163"/>
        <v/>
      </c>
      <c r="DI125" s="4" t="str">
        <f t="shared" si="164"/>
        <v/>
      </c>
      <c r="DJ125" s="4" t="str">
        <f t="shared" si="165"/>
        <v/>
      </c>
      <c r="DK125" s="4" t="str">
        <f t="shared" si="166"/>
        <v/>
      </c>
      <c r="DL125" s="4" t="str">
        <f t="shared" si="167"/>
        <v/>
      </c>
      <c r="DM125" s="4" t="str">
        <f t="shared" si="168"/>
        <v/>
      </c>
      <c r="DO125" s="4" t="s">
        <v>196</v>
      </c>
      <c r="DP125" s="4" t="str">
        <f>IF(ISNUMBER(DB125), IF($AR125&gt;VLOOKUP('Gene Table'!$G$2,'Array Content'!$A$2:$B$3,2,FALSE),IF(DB125&lt;-$AR125,"mutant","WT"),IF(DB125&lt;-VLOOKUP('Gene Table'!$G$2,'Array Content'!$A$2:$B$3,2,FALSE),"Mutant","WT")),"")</f>
        <v>Mutant</v>
      </c>
      <c r="DQ125" s="4" t="str">
        <f>IF(ISNUMBER(DC125), IF($AR125&gt;VLOOKUP('Gene Table'!$G$2,'Array Content'!$A$2:$B$3,2,FALSE),IF(DC125&lt;-$AR125,"mutant","WT"),IF(DC125&lt;-VLOOKUP('Gene Table'!$G$2,'Array Content'!$A$2:$B$3,2,FALSE),"Mutant","WT")),"")</f>
        <v>WT</v>
      </c>
      <c r="DR125" s="4" t="str">
        <f>IF(ISNUMBER(DD125), IF($AR125&gt;VLOOKUP('Gene Table'!$G$2,'Array Content'!$A$2:$B$3,2,FALSE),IF(DD125&lt;-$AR125,"mutant","WT"),IF(DD125&lt;-VLOOKUP('Gene Table'!$G$2,'Array Content'!$A$2:$B$3,2,FALSE),"Mutant","WT")),"")</f>
        <v/>
      </c>
      <c r="DS125" s="4" t="str">
        <f>IF(ISNUMBER(DE125), IF($AR125&gt;VLOOKUP('Gene Table'!$G$2,'Array Content'!$A$2:$B$3,2,FALSE),IF(DE125&lt;-$AR125,"mutant","WT"),IF(DE125&lt;-VLOOKUP('Gene Table'!$G$2,'Array Content'!$A$2:$B$3,2,FALSE),"Mutant","WT")),"")</f>
        <v/>
      </c>
      <c r="DT125" s="4" t="str">
        <f>IF(ISNUMBER(DF125), IF($AR125&gt;VLOOKUP('Gene Table'!$G$2,'Array Content'!$A$2:$B$3,2,FALSE),IF(DF125&lt;-$AR125,"mutant","WT"),IF(DF125&lt;-VLOOKUP('Gene Table'!$G$2,'Array Content'!$A$2:$B$3,2,FALSE),"Mutant","WT")),"")</f>
        <v/>
      </c>
      <c r="DU125" s="4" t="str">
        <f>IF(ISNUMBER(DG125), IF($AR125&gt;VLOOKUP('Gene Table'!$G$2,'Array Content'!$A$2:$B$3,2,FALSE),IF(DG125&lt;-$AR125,"mutant","WT"),IF(DG125&lt;-VLOOKUP('Gene Table'!$G$2,'Array Content'!$A$2:$B$3,2,FALSE),"Mutant","WT")),"")</f>
        <v/>
      </c>
      <c r="DV125" s="4" t="str">
        <f>IF(ISNUMBER(DH125), IF($AR125&gt;VLOOKUP('Gene Table'!$G$2,'Array Content'!$A$2:$B$3,2,FALSE),IF(DH125&lt;-$AR125,"mutant","WT"),IF(DH125&lt;-VLOOKUP('Gene Table'!$G$2,'Array Content'!$A$2:$B$3,2,FALSE),"Mutant","WT")),"")</f>
        <v/>
      </c>
      <c r="DW125" s="4" t="str">
        <f>IF(ISNUMBER(DI125), IF($AR125&gt;VLOOKUP('Gene Table'!$G$2,'Array Content'!$A$2:$B$3,2,FALSE),IF(DI125&lt;-$AR125,"mutant","WT"),IF(DI125&lt;-VLOOKUP('Gene Table'!$G$2,'Array Content'!$A$2:$B$3,2,FALSE),"Mutant","WT")),"")</f>
        <v/>
      </c>
      <c r="DX125" s="4" t="str">
        <f>IF(ISNUMBER(DJ125), IF($AR125&gt;VLOOKUP('Gene Table'!$G$2,'Array Content'!$A$2:$B$3,2,FALSE),IF(DJ125&lt;-$AR125,"mutant","WT"),IF(DJ125&lt;-VLOOKUP('Gene Table'!$G$2,'Array Content'!$A$2:$B$3,2,FALSE),"Mutant","WT")),"")</f>
        <v/>
      </c>
      <c r="DY125" s="4" t="str">
        <f>IF(ISNUMBER(DK125), IF($AR125&gt;VLOOKUP('Gene Table'!$G$2,'Array Content'!$A$2:$B$3,2,FALSE),IF(DK125&lt;-$AR125,"mutant","WT"),IF(DK125&lt;-VLOOKUP('Gene Table'!$G$2,'Array Content'!$A$2:$B$3,2,FALSE),"Mutant","WT")),"")</f>
        <v/>
      </c>
      <c r="DZ125" s="4" t="str">
        <f>IF(ISNUMBER(DL125), IF($AR125&gt;VLOOKUP('Gene Table'!$G$2,'Array Content'!$A$2:$B$3,2,FALSE),IF(DL125&lt;-$AR125,"mutant","WT"),IF(DL125&lt;-VLOOKUP('Gene Table'!$G$2,'Array Content'!$A$2:$B$3,2,FALSE),"Mutant","WT")),"")</f>
        <v/>
      </c>
      <c r="EA125" s="4" t="str">
        <f>IF(ISNUMBER(DM125), IF($AR125&gt;VLOOKUP('Gene Table'!$G$2,'Array Content'!$A$2:$B$3,2,FALSE),IF(DM125&lt;-$AR125,"mutant","WT"),IF(DM125&lt;-VLOOKUP('Gene Table'!$G$2,'Array Content'!$A$2:$B$3,2,FALSE),"Mutant","WT")),"")</f>
        <v/>
      </c>
      <c r="EC125" s="4" t="s">
        <v>196</v>
      </c>
      <c r="ED125" s="4" t="str">
        <f>IF('Gene Table'!$D125="copy number",D125,"")</f>
        <v/>
      </c>
      <c r="EE125" s="4" t="str">
        <f>IF('Gene Table'!$D125="copy number",E125,"")</f>
        <v/>
      </c>
      <c r="EF125" s="4" t="str">
        <f>IF('Gene Table'!$D125="copy number",F125,"")</f>
        <v/>
      </c>
      <c r="EG125" s="4" t="str">
        <f>IF('Gene Table'!$D125="copy number",G125,"")</f>
        <v/>
      </c>
      <c r="EH125" s="4" t="str">
        <f>IF('Gene Table'!$D125="copy number",H125,"")</f>
        <v/>
      </c>
      <c r="EI125" s="4" t="str">
        <f>IF('Gene Table'!$D125="copy number",I125,"")</f>
        <v/>
      </c>
      <c r="EJ125" s="4" t="str">
        <f>IF('Gene Table'!$D125="copy number",J125,"")</f>
        <v/>
      </c>
      <c r="EK125" s="4" t="str">
        <f>IF('Gene Table'!$D125="copy number",K125,"")</f>
        <v/>
      </c>
      <c r="EL125" s="4" t="str">
        <f>IF('Gene Table'!$D125="copy number",L125,"")</f>
        <v/>
      </c>
      <c r="EM125" s="4" t="str">
        <f>IF('Gene Table'!$D125="copy number",M125,"")</f>
        <v/>
      </c>
      <c r="EN125" s="4" t="str">
        <f>IF('Gene Table'!$D125="copy number",N125,"")</f>
        <v/>
      </c>
      <c r="EO125" s="4" t="str">
        <f>IF('Gene Table'!$D125="copy number",O125,"")</f>
        <v/>
      </c>
      <c r="EQ125" s="4" t="s">
        <v>196</v>
      </c>
      <c r="ER125" s="4" t="str">
        <f>IF('Gene Table'!$D125="copy number",R125,"")</f>
        <v/>
      </c>
      <c r="ES125" s="4" t="str">
        <f>IF('Gene Table'!$D125="copy number",S125,"")</f>
        <v/>
      </c>
      <c r="ET125" s="4" t="str">
        <f>IF('Gene Table'!$D125="copy number",T125,"")</f>
        <v/>
      </c>
      <c r="EU125" s="4" t="str">
        <f>IF('Gene Table'!$D125="copy number",U125,"")</f>
        <v/>
      </c>
      <c r="EV125" s="4" t="str">
        <f>IF('Gene Table'!$D125="copy number",V125,"")</f>
        <v/>
      </c>
      <c r="EW125" s="4" t="str">
        <f>IF('Gene Table'!$D125="copy number",W125,"")</f>
        <v/>
      </c>
      <c r="EX125" s="4" t="str">
        <f>IF('Gene Table'!$D125="copy number",X125,"")</f>
        <v/>
      </c>
      <c r="EY125" s="4" t="str">
        <f>IF('Gene Table'!$D125="copy number",Y125,"")</f>
        <v/>
      </c>
      <c r="EZ125" s="4" t="str">
        <f>IF('Gene Table'!$D125="copy number",Z125,"")</f>
        <v/>
      </c>
      <c r="FA125" s="4" t="str">
        <f>IF('Gene Table'!$D125="copy number",AA125,"")</f>
        <v/>
      </c>
      <c r="FB125" s="4" t="str">
        <f>IF('Gene Table'!$D125="copy number",AB125,"")</f>
        <v/>
      </c>
      <c r="FC125" s="4" t="str">
        <f>IF('Gene Table'!$D125="copy number",AC125,"")</f>
        <v/>
      </c>
      <c r="FE125" s="4" t="s">
        <v>196</v>
      </c>
      <c r="FF125" s="4" t="str">
        <f>IF('Gene Table'!$C125="SMPC",D125,"")</f>
        <v/>
      </c>
      <c r="FG125" s="4" t="str">
        <f>IF('Gene Table'!$C125="SMPC",E125,"")</f>
        <v/>
      </c>
      <c r="FH125" s="4" t="str">
        <f>IF('Gene Table'!$C125="SMPC",F125,"")</f>
        <v/>
      </c>
      <c r="FI125" s="4" t="str">
        <f>IF('Gene Table'!$C125="SMPC",G125,"")</f>
        <v/>
      </c>
      <c r="FJ125" s="4" t="str">
        <f>IF('Gene Table'!$C125="SMPC",H125,"")</f>
        <v/>
      </c>
      <c r="FK125" s="4" t="str">
        <f>IF('Gene Table'!$C125="SMPC",I125,"")</f>
        <v/>
      </c>
      <c r="FL125" s="4" t="str">
        <f>IF('Gene Table'!$C125="SMPC",J125,"")</f>
        <v/>
      </c>
      <c r="FM125" s="4" t="str">
        <f>IF('Gene Table'!$C125="SMPC",K125,"")</f>
        <v/>
      </c>
      <c r="FN125" s="4" t="str">
        <f>IF('Gene Table'!$C125="SMPC",L125,"")</f>
        <v/>
      </c>
      <c r="FO125" s="4" t="str">
        <f>IF('Gene Table'!$C125="SMPC",M125,"")</f>
        <v/>
      </c>
      <c r="FP125" s="4" t="str">
        <f>IF('Gene Table'!$C125="SMPC",N125,"")</f>
        <v/>
      </c>
      <c r="FQ125" s="4" t="str">
        <f>IF('Gene Table'!$C125="SMPC",O125,"")</f>
        <v/>
      </c>
      <c r="FS125" s="4" t="s">
        <v>196</v>
      </c>
      <c r="FT125" s="4" t="str">
        <f>IF('Gene Table'!$C125="SMPC",R125,"")</f>
        <v/>
      </c>
      <c r="FU125" s="4" t="str">
        <f>IF('Gene Table'!$C125="SMPC",S125,"")</f>
        <v/>
      </c>
      <c r="FV125" s="4" t="str">
        <f>IF('Gene Table'!$C125="SMPC",T125,"")</f>
        <v/>
      </c>
      <c r="FW125" s="4" t="str">
        <f>IF('Gene Table'!$C125="SMPC",U125,"")</f>
        <v/>
      </c>
      <c r="FX125" s="4" t="str">
        <f>IF('Gene Table'!$C125="SMPC",V125,"")</f>
        <v/>
      </c>
      <c r="FY125" s="4" t="str">
        <f>IF('Gene Table'!$C125="SMPC",W125,"")</f>
        <v/>
      </c>
      <c r="FZ125" s="4" t="str">
        <f>IF('Gene Table'!$C125="SMPC",X125,"")</f>
        <v/>
      </c>
      <c r="GA125" s="4" t="str">
        <f>IF('Gene Table'!$C125="SMPC",Y125,"")</f>
        <v/>
      </c>
      <c r="GB125" s="4" t="str">
        <f>IF('Gene Table'!$C125="SMPC",Z125,"")</f>
        <v/>
      </c>
      <c r="GC125" s="4" t="str">
        <f>IF('Gene Table'!$C125="SMPC",AA125,"")</f>
        <v/>
      </c>
      <c r="GD125" s="4" t="str">
        <f>IF('Gene Table'!$C125="SMPC",AB125,"")</f>
        <v/>
      </c>
      <c r="GE125" s="4" t="str">
        <f>IF('Gene Table'!$C125="SMPC",AC125,"")</f>
        <v/>
      </c>
    </row>
    <row r="126" spans="1:187" ht="15" customHeight="1" x14ac:dyDescent="0.25">
      <c r="A126" s="4" t="str">
        <f>'Gene Table'!C126&amp;":"&amp;'Gene Table'!D126</f>
        <v>NF2:c.1228C&gt;T</v>
      </c>
      <c r="B126" s="4">
        <f>IF('Gene Table'!$G$5="NO",IF(ISNUMBER(MATCH('Gene Table'!E126,'Array Content'!$M$2:$M$941,0)),VLOOKUP('Gene Table'!E126,'Array Content'!$M$2:$O$941,2,FALSE),35),IF('Gene Table'!$G$5="YES",IF(ISNUMBER(MATCH('Gene Table'!E126,'Array Content'!$M$2:$M$941,0)),VLOOKUP('Gene Table'!E126,'Array Content'!$M$2:$O$941,3,FALSE),35),"OOPS"))</f>
        <v>37</v>
      </c>
      <c r="C126" s="4" t="s">
        <v>198</v>
      </c>
      <c r="D126" s="29">
        <f>IF('Control Sample Data'!D125="","",IF(SUM('Control Sample Data'!D$2:D$97)&gt;10,IF(AND(ISNUMBER('Control Sample Data'!D125),'Control Sample Data'!D125&lt;$B126, 'Control Sample Data'!D125&gt;0),'Control Sample Data'!D125,$B126),""))</f>
        <v>35</v>
      </c>
      <c r="E126" s="29">
        <f>IF('Control Sample Data'!E125="","",IF(SUM('Control Sample Data'!E$2:E$97)&gt;10,IF(AND(ISNUMBER('Control Sample Data'!E125),'Control Sample Data'!E125&lt;$B126, 'Control Sample Data'!E125&gt;0),'Control Sample Data'!E125,$B126),""))</f>
        <v>35</v>
      </c>
      <c r="F126" s="29" t="str">
        <f>IF('Control Sample Data'!F125="","",IF(SUM('Control Sample Data'!F$2:F$97)&gt;10,IF(AND(ISNUMBER('Control Sample Data'!F125),'Control Sample Data'!F125&lt;$B126, 'Control Sample Data'!F125&gt;0),'Control Sample Data'!F125,$B126),""))</f>
        <v/>
      </c>
      <c r="G126" s="29" t="str">
        <f>IF('Control Sample Data'!G125="","",IF(SUM('Control Sample Data'!G$2:G$97)&gt;10,IF(AND(ISNUMBER('Control Sample Data'!G125),'Control Sample Data'!G125&lt;$B126, 'Control Sample Data'!G125&gt;0),'Control Sample Data'!G125,$B126),""))</f>
        <v/>
      </c>
      <c r="H126" s="29" t="str">
        <f>IF('Control Sample Data'!H125="","",IF(SUM('Control Sample Data'!H$2:H$97)&gt;10,IF(AND(ISNUMBER('Control Sample Data'!H125),'Control Sample Data'!H125&lt;$B126, 'Control Sample Data'!H125&gt;0),'Control Sample Data'!H125,$B126),""))</f>
        <v/>
      </c>
      <c r="I126" s="29" t="str">
        <f>IF('Control Sample Data'!I125="","",IF(SUM('Control Sample Data'!I$2:I$97)&gt;10,IF(AND(ISNUMBER('Control Sample Data'!I125),'Control Sample Data'!I125&lt;$B126, 'Control Sample Data'!I125&gt;0),'Control Sample Data'!I125,$B126),""))</f>
        <v/>
      </c>
      <c r="J126" s="29" t="str">
        <f>IF('Control Sample Data'!J125="","",IF(SUM('Control Sample Data'!J$2:J$97)&gt;10,IF(AND(ISNUMBER('Control Sample Data'!J125),'Control Sample Data'!J125&lt;$B126, 'Control Sample Data'!J125&gt;0),'Control Sample Data'!J125,$B126),""))</f>
        <v/>
      </c>
      <c r="K126" s="29" t="str">
        <f>IF('Control Sample Data'!K125="","",IF(SUM('Control Sample Data'!K$2:K$97)&gt;10,IF(AND(ISNUMBER('Control Sample Data'!K125),'Control Sample Data'!K125&lt;$B126, 'Control Sample Data'!K125&gt;0),'Control Sample Data'!K125,$B126),""))</f>
        <v/>
      </c>
      <c r="L126" s="29" t="str">
        <f>IF('Control Sample Data'!L125="","",IF(SUM('Control Sample Data'!L$2:L$97)&gt;10,IF(AND(ISNUMBER('Control Sample Data'!L125),'Control Sample Data'!L125&lt;$B126, 'Control Sample Data'!L125&gt;0),'Control Sample Data'!L125,$B126),""))</f>
        <v/>
      </c>
      <c r="M126" s="29" t="str">
        <f>IF('Control Sample Data'!M125="","",IF(SUM('Control Sample Data'!M$2:M$97)&gt;10,IF(AND(ISNUMBER('Control Sample Data'!M125),'Control Sample Data'!M125&lt;$B126, 'Control Sample Data'!M125&gt;0),'Control Sample Data'!M125,$B126),""))</f>
        <v/>
      </c>
      <c r="N126" s="29" t="str">
        <f>IF('Control Sample Data'!N125="","",IF(SUM('Control Sample Data'!N$2:N$97)&gt;10,IF(AND(ISNUMBER('Control Sample Data'!N125),'Control Sample Data'!N125&lt;$B126, 'Control Sample Data'!N125&gt;0),'Control Sample Data'!N125,$B126),""))</f>
        <v/>
      </c>
      <c r="O126" s="29" t="str">
        <f>IF('Control Sample Data'!O125="","",IF(SUM('Control Sample Data'!O$2:O$97)&gt;10,IF(AND(ISNUMBER('Control Sample Data'!O125),'Control Sample Data'!O125&lt;$B126, 'Control Sample Data'!O125&gt;0),'Control Sample Data'!O125,$B126),""))</f>
        <v/>
      </c>
      <c r="Q126" s="4" t="s">
        <v>198</v>
      </c>
      <c r="R126" s="29">
        <f>IF('Test Sample Data'!D125="","",IF(SUM('Test Sample Data'!D$2:D$97)&gt;10,IF(AND(ISNUMBER('Test Sample Data'!D125),'Test Sample Data'!D125&lt;$B126, 'Test Sample Data'!D125&gt;0),'Test Sample Data'!D125,$B126),""))</f>
        <v>35</v>
      </c>
      <c r="S126" s="29">
        <f>IF('Test Sample Data'!E125="","",IF(SUM('Test Sample Data'!E$2:E$97)&gt;10,IF(AND(ISNUMBER('Test Sample Data'!E125),'Test Sample Data'!E125&lt;$B126, 'Test Sample Data'!E125&gt;0),'Test Sample Data'!E125,$B126),""))</f>
        <v>35</v>
      </c>
      <c r="T126" s="29" t="str">
        <f>IF('Test Sample Data'!F125="","",IF(SUM('Test Sample Data'!F$2:F$97)&gt;10,IF(AND(ISNUMBER('Test Sample Data'!F125),'Test Sample Data'!F125&lt;$B126, 'Test Sample Data'!F125&gt;0),'Test Sample Data'!F125,$B126),""))</f>
        <v/>
      </c>
      <c r="U126" s="29" t="str">
        <f>IF('Test Sample Data'!G125="","",IF(SUM('Test Sample Data'!G$2:G$97)&gt;10,IF(AND(ISNUMBER('Test Sample Data'!G125),'Test Sample Data'!G125&lt;$B126, 'Test Sample Data'!G125&gt;0),'Test Sample Data'!G125,$B126),""))</f>
        <v/>
      </c>
      <c r="V126" s="29" t="str">
        <f>IF('Test Sample Data'!H125="","",IF(SUM('Test Sample Data'!H$2:H$97)&gt;10,IF(AND(ISNUMBER('Test Sample Data'!H125),'Test Sample Data'!H125&lt;$B126, 'Test Sample Data'!H125&gt;0),'Test Sample Data'!H125,$B126),""))</f>
        <v/>
      </c>
      <c r="W126" s="29" t="str">
        <f>IF('Test Sample Data'!I125="","",IF(SUM('Test Sample Data'!I$2:I$97)&gt;10,IF(AND(ISNUMBER('Test Sample Data'!I125),'Test Sample Data'!I125&lt;$B126, 'Test Sample Data'!I125&gt;0),'Test Sample Data'!I125,$B126),""))</f>
        <v/>
      </c>
      <c r="X126" s="29" t="str">
        <f>IF('Test Sample Data'!J125="","",IF(SUM('Test Sample Data'!J$2:J$97)&gt;10,IF(AND(ISNUMBER('Test Sample Data'!J125),'Test Sample Data'!J125&lt;$B126, 'Test Sample Data'!J125&gt;0),'Test Sample Data'!J125,$B126),""))</f>
        <v/>
      </c>
      <c r="Y126" s="29" t="str">
        <f>IF('Test Sample Data'!K125="","",IF(SUM('Test Sample Data'!K$2:K$97)&gt;10,IF(AND(ISNUMBER('Test Sample Data'!K125),'Test Sample Data'!K125&lt;$B126, 'Test Sample Data'!K125&gt;0),'Test Sample Data'!K125,$B126),""))</f>
        <v/>
      </c>
      <c r="Z126" s="29" t="str">
        <f>IF('Test Sample Data'!L125="","",IF(SUM('Test Sample Data'!L$2:L$97)&gt;10,IF(AND(ISNUMBER('Test Sample Data'!L125),'Test Sample Data'!L125&lt;$B126, 'Test Sample Data'!L125&gt;0),'Test Sample Data'!L125,$B126),""))</f>
        <v/>
      </c>
      <c r="AA126" s="29" t="str">
        <f>IF('Test Sample Data'!M125="","",IF(SUM('Test Sample Data'!M$2:M$97)&gt;10,IF(AND(ISNUMBER('Test Sample Data'!M125),'Test Sample Data'!M125&lt;$B126, 'Test Sample Data'!M125&gt;0),'Test Sample Data'!M125,$B126),""))</f>
        <v/>
      </c>
      <c r="AB126" s="29" t="str">
        <f>IF('Test Sample Data'!N125="","",IF(SUM('Test Sample Data'!N$2:N$97)&gt;10,IF(AND(ISNUMBER('Test Sample Data'!N125),'Test Sample Data'!N125&lt;$B126, 'Test Sample Data'!N125&gt;0),'Test Sample Data'!N125,$B126),""))</f>
        <v/>
      </c>
      <c r="AC126" s="29" t="str">
        <f>IF('Test Sample Data'!O125="","",IF(SUM('Test Sample Data'!O$2:O$97)&gt;10,IF(AND(ISNUMBER('Test Sample Data'!O125),'Test Sample Data'!O125&lt;$B126, 'Test Sample Data'!O125&gt;0),'Test Sample Data'!O125,$B126),""))</f>
        <v/>
      </c>
      <c r="AE126" s="4" t="s">
        <v>198</v>
      </c>
      <c r="AF126" s="4">
        <f t="shared" si="67"/>
        <v>9</v>
      </c>
      <c r="AG126" s="4">
        <f t="shared" si="68"/>
        <v>9</v>
      </c>
      <c r="AH126" s="4" t="str">
        <f t="shared" si="69"/>
        <v/>
      </c>
      <c r="AI126" s="4" t="str">
        <f t="shared" si="70"/>
        <v/>
      </c>
      <c r="AJ126" s="4" t="str">
        <f t="shared" si="71"/>
        <v/>
      </c>
      <c r="AK126" s="4" t="str">
        <f t="shared" si="72"/>
        <v/>
      </c>
      <c r="AL126" s="4" t="str">
        <f t="shared" si="73"/>
        <v/>
      </c>
      <c r="AM126" s="4" t="str">
        <f t="shared" si="74"/>
        <v/>
      </c>
      <c r="AN126" s="4" t="str">
        <f t="shared" si="75"/>
        <v/>
      </c>
      <c r="AO126" s="4" t="str">
        <f t="shared" si="76"/>
        <v/>
      </c>
      <c r="AP126" s="4" t="str">
        <f t="shared" si="77"/>
        <v/>
      </c>
      <c r="AQ126" s="4" t="str">
        <f t="shared" si="78"/>
        <v/>
      </c>
      <c r="AR126" s="4">
        <f t="shared" si="79"/>
        <v>0</v>
      </c>
      <c r="AS126" s="4">
        <f t="shared" si="182"/>
        <v>9</v>
      </c>
      <c r="AU126" s="4" t="s">
        <v>198</v>
      </c>
      <c r="AV126" s="4">
        <f t="shared" si="81"/>
        <v>6.4200000000000017</v>
      </c>
      <c r="AW126" s="4">
        <f t="shared" si="82"/>
        <v>9</v>
      </c>
      <c r="AX126" s="4" t="str">
        <f t="shared" si="83"/>
        <v/>
      </c>
      <c r="AY126" s="4" t="str">
        <f t="shared" si="84"/>
        <v/>
      </c>
      <c r="AZ126" s="4" t="str">
        <f t="shared" si="85"/>
        <v/>
      </c>
      <c r="BA126" s="4" t="str">
        <f t="shared" si="86"/>
        <v/>
      </c>
      <c r="BB126" s="4" t="str">
        <f t="shared" si="87"/>
        <v/>
      </c>
      <c r="BC126" s="4" t="str">
        <f t="shared" si="88"/>
        <v/>
      </c>
      <c r="BD126" s="4" t="str">
        <f t="shared" si="89"/>
        <v/>
      </c>
      <c r="BE126" s="4" t="str">
        <f t="shared" si="90"/>
        <v/>
      </c>
      <c r="BF126" s="4" t="str">
        <f t="shared" si="91"/>
        <v/>
      </c>
      <c r="BG126" s="4" t="str">
        <f t="shared" si="92"/>
        <v/>
      </c>
      <c r="BI126" s="4" t="s">
        <v>198</v>
      </c>
      <c r="BJ126" s="4">
        <f t="shared" si="169"/>
        <v>6.4200000000000017</v>
      </c>
      <c r="BK126" s="4">
        <f t="shared" si="170"/>
        <v>9</v>
      </c>
      <c r="BL126" s="4" t="str">
        <f t="shared" si="171"/>
        <v/>
      </c>
      <c r="BM126" s="4" t="str">
        <f t="shared" si="172"/>
        <v/>
      </c>
      <c r="BN126" s="4" t="str">
        <f t="shared" si="173"/>
        <v/>
      </c>
      <c r="BO126" s="4" t="str">
        <f t="shared" si="174"/>
        <v/>
      </c>
      <c r="BP126" s="4" t="str">
        <f t="shared" si="175"/>
        <v/>
      </c>
      <c r="BQ126" s="4" t="str">
        <f t="shared" si="176"/>
        <v/>
      </c>
      <c r="BR126" s="4" t="str">
        <f t="shared" si="177"/>
        <v/>
      </c>
      <c r="BS126" s="4" t="str">
        <f t="shared" si="178"/>
        <v/>
      </c>
      <c r="BT126" s="4" t="str">
        <f t="shared" si="179"/>
        <v/>
      </c>
      <c r="BU126" s="4" t="str">
        <f t="shared" si="180"/>
        <v/>
      </c>
      <c r="BV126" s="4">
        <f t="shared" si="105"/>
        <v>5.47</v>
      </c>
      <c r="BW126" s="4">
        <f t="shared" si="181"/>
        <v>7.71</v>
      </c>
      <c r="BY126" s="4" t="s">
        <v>198</v>
      </c>
      <c r="BZ126" s="4">
        <f t="shared" si="145"/>
        <v>-1.2899999999999983</v>
      </c>
      <c r="CA126" s="4">
        <f t="shared" si="146"/>
        <v>1.29</v>
      </c>
      <c r="CB126" s="4" t="str">
        <f t="shared" si="147"/>
        <v/>
      </c>
      <c r="CC126" s="4" t="str">
        <f t="shared" si="148"/>
        <v/>
      </c>
      <c r="CD126" s="4" t="str">
        <f t="shared" si="149"/>
        <v/>
      </c>
      <c r="CE126" s="4" t="str">
        <f t="shared" si="150"/>
        <v/>
      </c>
      <c r="CF126" s="4" t="str">
        <f t="shared" si="151"/>
        <v/>
      </c>
      <c r="CG126" s="4" t="str">
        <f t="shared" si="152"/>
        <v/>
      </c>
      <c r="CH126" s="4" t="str">
        <f t="shared" si="153"/>
        <v/>
      </c>
      <c r="CI126" s="4" t="str">
        <f t="shared" si="154"/>
        <v/>
      </c>
      <c r="CJ126" s="4" t="str">
        <f t="shared" si="155"/>
        <v/>
      </c>
      <c r="CK126" s="4" t="str">
        <f t="shared" si="156"/>
        <v/>
      </c>
      <c r="CM126" s="4" t="s">
        <v>198</v>
      </c>
      <c r="CN126" s="4" t="str">
        <f>IF(ISNUMBER(BZ126), IF($BV126&gt;VLOOKUP('Gene Table'!$G$2,'Array Content'!$A$2:$B$3,2,FALSE),IF(BZ126&lt;-$BV126,"mutant","WT"),IF(BZ126&lt;-VLOOKUP('Gene Table'!$G$2,'Array Content'!$A$2:$B$3,2,FALSE),"Mutant","WT")),"")</f>
        <v>WT</v>
      </c>
      <c r="CO126" s="4" t="str">
        <f>IF(ISNUMBER(CA126), IF($BV126&gt;VLOOKUP('Gene Table'!$G$2,'Array Content'!$A$2:$B$3,2,FALSE),IF(CA126&lt;-$BV126,"mutant","WT"),IF(CA126&lt;-VLOOKUP('Gene Table'!$G$2,'Array Content'!$A$2:$B$3,2,FALSE),"Mutant","WT")),"")</f>
        <v>WT</v>
      </c>
      <c r="CP126" s="4" t="str">
        <f>IF(ISNUMBER(CB126), IF($BV126&gt;VLOOKUP('Gene Table'!$G$2,'Array Content'!$A$2:$B$3,2,FALSE),IF(CB126&lt;-$BV126,"mutant","WT"),IF(CB126&lt;-VLOOKUP('Gene Table'!$G$2,'Array Content'!$A$2:$B$3,2,FALSE),"Mutant","WT")),"")</f>
        <v/>
      </c>
      <c r="CQ126" s="4" t="str">
        <f>IF(ISNUMBER(CC126), IF($BV126&gt;VLOOKUP('Gene Table'!$G$2,'Array Content'!$A$2:$B$3,2,FALSE),IF(CC126&lt;-$BV126,"mutant","WT"),IF(CC126&lt;-VLOOKUP('Gene Table'!$G$2,'Array Content'!$A$2:$B$3,2,FALSE),"Mutant","WT")),"")</f>
        <v/>
      </c>
      <c r="CR126" s="4" t="str">
        <f>IF(ISNUMBER(CD126), IF($BV126&gt;VLOOKUP('Gene Table'!$G$2,'Array Content'!$A$2:$B$3,2,FALSE),IF(CD126&lt;-$BV126,"mutant","WT"),IF(CD126&lt;-VLOOKUP('Gene Table'!$G$2,'Array Content'!$A$2:$B$3,2,FALSE),"Mutant","WT")),"")</f>
        <v/>
      </c>
      <c r="CS126" s="4" t="str">
        <f>IF(ISNUMBER(CE126), IF($BV126&gt;VLOOKUP('Gene Table'!$G$2,'Array Content'!$A$2:$B$3,2,FALSE),IF(CE126&lt;-$BV126,"mutant","WT"),IF(CE126&lt;-VLOOKUP('Gene Table'!$G$2,'Array Content'!$A$2:$B$3,2,FALSE),"Mutant","WT")),"")</f>
        <v/>
      </c>
      <c r="CT126" s="4" t="str">
        <f>IF(ISNUMBER(CF126), IF($BV126&gt;VLOOKUP('Gene Table'!$G$2,'Array Content'!$A$2:$B$3,2,FALSE),IF(CF126&lt;-$BV126,"mutant","WT"),IF(CF126&lt;-VLOOKUP('Gene Table'!$G$2,'Array Content'!$A$2:$B$3,2,FALSE),"Mutant","WT")),"")</f>
        <v/>
      </c>
      <c r="CU126" s="4" t="str">
        <f>IF(ISNUMBER(CG126), IF($BV126&gt;VLOOKUP('Gene Table'!$G$2,'Array Content'!$A$2:$B$3,2,FALSE),IF(CG126&lt;-$BV126,"mutant","WT"),IF(CG126&lt;-VLOOKUP('Gene Table'!$G$2,'Array Content'!$A$2:$B$3,2,FALSE),"Mutant","WT")),"")</f>
        <v/>
      </c>
      <c r="CV126" s="4" t="str">
        <f>IF(ISNUMBER(CH126), IF($BV126&gt;VLOOKUP('Gene Table'!$G$2,'Array Content'!$A$2:$B$3,2,FALSE),IF(CH126&lt;-$BV126,"mutant","WT"),IF(CH126&lt;-VLOOKUP('Gene Table'!$G$2,'Array Content'!$A$2:$B$3,2,FALSE),"Mutant","WT")),"")</f>
        <v/>
      </c>
      <c r="CW126" s="4" t="str">
        <f>IF(ISNUMBER(CI126), IF($BV126&gt;VLOOKUP('Gene Table'!$G$2,'Array Content'!$A$2:$B$3,2,FALSE),IF(CI126&lt;-$BV126,"mutant","WT"),IF(CI126&lt;-VLOOKUP('Gene Table'!$G$2,'Array Content'!$A$2:$B$3,2,FALSE),"Mutant","WT")),"")</f>
        <v/>
      </c>
      <c r="CX126" s="4" t="str">
        <f>IF(ISNUMBER(CJ126), IF($BV126&gt;VLOOKUP('Gene Table'!$G$2,'Array Content'!$A$2:$B$3,2,FALSE),IF(CJ126&lt;-$BV126,"mutant","WT"),IF(CJ126&lt;-VLOOKUP('Gene Table'!$G$2,'Array Content'!$A$2:$B$3,2,FALSE),"Mutant","WT")),"")</f>
        <v/>
      </c>
      <c r="CY126" s="4" t="str">
        <f>IF(ISNUMBER(CK126), IF($BV126&gt;VLOOKUP('Gene Table'!$G$2,'Array Content'!$A$2:$B$3,2,FALSE),IF(CK126&lt;-$BV126,"mutant","WT"),IF(CK126&lt;-VLOOKUP('Gene Table'!$G$2,'Array Content'!$A$2:$B$3,2,FALSE),"Mutant","WT")),"")</f>
        <v/>
      </c>
      <c r="DA126" s="4" t="s">
        <v>198</v>
      </c>
      <c r="DB126" s="4">
        <f t="shared" si="157"/>
        <v>-2.5799999999999983</v>
      </c>
      <c r="DC126" s="4">
        <f t="shared" si="158"/>
        <v>0</v>
      </c>
      <c r="DD126" s="4" t="str">
        <f t="shared" si="159"/>
        <v/>
      </c>
      <c r="DE126" s="4" t="str">
        <f t="shared" si="160"/>
        <v/>
      </c>
      <c r="DF126" s="4" t="str">
        <f t="shared" si="161"/>
        <v/>
      </c>
      <c r="DG126" s="4" t="str">
        <f t="shared" si="162"/>
        <v/>
      </c>
      <c r="DH126" s="4" t="str">
        <f t="shared" si="163"/>
        <v/>
      </c>
      <c r="DI126" s="4" t="str">
        <f t="shared" si="164"/>
        <v/>
      </c>
      <c r="DJ126" s="4" t="str">
        <f t="shared" si="165"/>
        <v/>
      </c>
      <c r="DK126" s="4" t="str">
        <f t="shared" si="166"/>
        <v/>
      </c>
      <c r="DL126" s="4" t="str">
        <f t="shared" si="167"/>
        <v/>
      </c>
      <c r="DM126" s="4" t="str">
        <f t="shared" si="168"/>
        <v/>
      </c>
      <c r="DO126" s="4" t="s">
        <v>198</v>
      </c>
      <c r="DP126" s="4" t="str">
        <f>IF(ISNUMBER(DB126), IF($AR126&gt;VLOOKUP('Gene Table'!$G$2,'Array Content'!$A$2:$B$3,2,FALSE),IF(DB126&lt;-$AR126,"mutant","WT"),IF(DB126&lt;-VLOOKUP('Gene Table'!$G$2,'Array Content'!$A$2:$B$3,2,FALSE),"Mutant","WT")),"")</f>
        <v>Mutant</v>
      </c>
      <c r="DQ126" s="4" t="str">
        <f>IF(ISNUMBER(DC126), IF($AR126&gt;VLOOKUP('Gene Table'!$G$2,'Array Content'!$A$2:$B$3,2,FALSE),IF(DC126&lt;-$AR126,"mutant","WT"),IF(DC126&lt;-VLOOKUP('Gene Table'!$G$2,'Array Content'!$A$2:$B$3,2,FALSE),"Mutant","WT")),"")</f>
        <v>WT</v>
      </c>
      <c r="DR126" s="4" t="str">
        <f>IF(ISNUMBER(DD126), IF($AR126&gt;VLOOKUP('Gene Table'!$G$2,'Array Content'!$A$2:$B$3,2,FALSE),IF(DD126&lt;-$AR126,"mutant","WT"),IF(DD126&lt;-VLOOKUP('Gene Table'!$G$2,'Array Content'!$A$2:$B$3,2,FALSE),"Mutant","WT")),"")</f>
        <v/>
      </c>
      <c r="DS126" s="4" t="str">
        <f>IF(ISNUMBER(DE126), IF($AR126&gt;VLOOKUP('Gene Table'!$G$2,'Array Content'!$A$2:$B$3,2,FALSE),IF(DE126&lt;-$AR126,"mutant","WT"),IF(DE126&lt;-VLOOKUP('Gene Table'!$G$2,'Array Content'!$A$2:$B$3,2,FALSE),"Mutant","WT")),"")</f>
        <v/>
      </c>
      <c r="DT126" s="4" t="str">
        <f>IF(ISNUMBER(DF126), IF($AR126&gt;VLOOKUP('Gene Table'!$G$2,'Array Content'!$A$2:$B$3,2,FALSE),IF(DF126&lt;-$AR126,"mutant","WT"),IF(DF126&lt;-VLOOKUP('Gene Table'!$G$2,'Array Content'!$A$2:$B$3,2,FALSE),"Mutant","WT")),"")</f>
        <v/>
      </c>
      <c r="DU126" s="4" t="str">
        <f>IF(ISNUMBER(DG126), IF($AR126&gt;VLOOKUP('Gene Table'!$G$2,'Array Content'!$A$2:$B$3,2,FALSE),IF(DG126&lt;-$AR126,"mutant","WT"),IF(DG126&lt;-VLOOKUP('Gene Table'!$G$2,'Array Content'!$A$2:$B$3,2,FALSE),"Mutant","WT")),"")</f>
        <v/>
      </c>
      <c r="DV126" s="4" t="str">
        <f>IF(ISNUMBER(DH126), IF($AR126&gt;VLOOKUP('Gene Table'!$G$2,'Array Content'!$A$2:$B$3,2,FALSE),IF(DH126&lt;-$AR126,"mutant","WT"),IF(DH126&lt;-VLOOKUP('Gene Table'!$G$2,'Array Content'!$A$2:$B$3,2,FALSE),"Mutant","WT")),"")</f>
        <v/>
      </c>
      <c r="DW126" s="4" t="str">
        <f>IF(ISNUMBER(DI126), IF($AR126&gt;VLOOKUP('Gene Table'!$G$2,'Array Content'!$A$2:$B$3,2,FALSE),IF(DI126&lt;-$AR126,"mutant","WT"),IF(DI126&lt;-VLOOKUP('Gene Table'!$G$2,'Array Content'!$A$2:$B$3,2,FALSE),"Mutant","WT")),"")</f>
        <v/>
      </c>
      <c r="DX126" s="4" t="str">
        <f>IF(ISNUMBER(DJ126), IF($AR126&gt;VLOOKUP('Gene Table'!$G$2,'Array Content'!$A$2:$B$3,2,FALSE),IF(DJ126&lt;-$AR126,"mutant","WT"),IF(DJ126&lt;-VLOOKUP('Gene Table'!$G$2,'Array Content'!$A$2:$B$3,2,FALSE),"Mutant","WT")),"")</f>
        <v/>
      </c>
      <c r="DY126" s="4" t="str">
        <f>IF(ISNUMBER(DK126), IF($AR126&gt;VLOOKUP('Gene Table'!$G$2,'Array Content'!$A$2:$B$3,2,FALSE),IF(DK126&lt;-$AR126,"mutant","WT"),IF(DK126&lt;-VLOOKUP('Gene Table'!$G$2,'Array Content'!$A$2:$B$3,2,FALSE),"Mutant","WT")),"")</f>
        <v/>
      </c>
      <c r="DZ126" s="4" t="str">
        <f>IF(ISNUMBER(DL126), IF($AR126&gt;VLOOKUP('Gene Table'!$G$2,'Array Content'!$A$2:$B$3,2,FALSE),IF(DL126&lt;-$AR126,"mutant","WT"),IF(DL126&lt;-VLOOKUP('Gene Table'!$G$2,'Array Content'!$A$2:$B$3,2,FALSE),"Mutant","WT")),"")</f>
        <v/>
      </c>
      <c r="EA126" s="4" t="str">
        <f>IF(ISNUMBER(DM126), IF($AR126&gt;VLOOKUP('Gene Table'!$G$2,'Array Content'!$A$2:$B$3,2,FALSE),IF(DM126&lt;-$AR126,"mutant","WT"),IF(DM126&lt;-VLOOKUP('Gene Table'!$G$2,'Array Content'!$A$2:$B$3,2,FALSE),"Mutant","WT")),"")</f>
        <v/>
      </c>
      <c r="EC126" s="4" t="s">
        <v>198</v>
      </c>
      <c r="ED126" s="4" t="str">
        <f>IF('Gene Table'!$D126="copy number",D126,"")</f>
        <v/>
      </c>
      <c r="EE126" s="4" t="str">
        <f>IF('Gene Table'!$D126="copy number",E126,"")</f>
        <v/>
      </c>
      <c r="EF126" s="4" t="str">
        <f>IF('Gene Table'!$D126="copy number",F126,"")</f>
        <v/>
      </c>
      <c r="EG126" s="4" t="str">
        <f>IF('Gene Table'!$D126="copy number",G126,"")</f>
        <v/>
      </c>
      <c r="EH126" s="4" t="str">
        <f>IF('Gene Table'!$D126="copy number",H126,"")</f>
        <v/>
      </c>
      <c r="EI126" s="4" t="str">
        <f>IF('Gene Table'!$D126="copy number",I126,"")</f>
        <v/>
      </c>
      <c r="EJ126" s="4" t="str">
        <f>IF('Gene Table'!$D126="copy number",J126,"")</f>
        <v/>
      </c>
      <c r="EK126" s="4" t="str">
        <f>IF('Gene Table'!$D126="copy number",K126,"")</f>
        <v/>
      </c>
      <c r="EL126" s="4" t="str">
        <f>IF('Gene Table'!$D126="copy number",L126,"")</f>
        <v/>
      </c>
      <c r="EM126" s="4" t="str">
        <f>IF('Gene Table'!$D126="copy number",M126,"")</f>
        <v/>
      </c>
      <c r="EN126" s="4" t="str">
        <f>IF('Gene Table'!$D126="copy number",N126,"")</f>
        <v/>
      </c>
      <c r="EO126" s="4" t="str">
        <f>IF('Gene Table'!$D126="copy number",O126,"")</f>
        <v/>
      </c>
      <c r="EQ126" s="4" t="s">
        <v>198</v>
      </c>
      <c r="ER126" s="4" t="str">
        <f>IF('Gene Table'!$D126="copy number",R126,"")</f>
        <v/>
      </c>
      <c r="ES126" s="4" t="str">
        <f>IF('Gene Table'!$D126="copy number",S126,"")</f>
        <v/>
      </c>
      <c r="ET126" s="4" t="str">
        <f>IF('Gene Table'!$D126="copy number",T126,"")</f>
        <v/>
      </c>
      <c r="EU126" s="4" t="str">
        <f>IF('Gene Table'!$D126="copy number",U126,"")</f>
        <v/>
      </c>
      <c r="EV126" s="4" t="str">
        <f>IF('Gene Table'!$D126="copy number",V126,"")</f>
        <v/>
      </c>
      <c r="EW126" s="4" t="str">
        <f>IF('Gene Table'!$D126="copy number",W126,"")</f>
        <v/>
      </c>
      <c r="EX126" s="4" t="str">
        <f>IF('Gene Table'!$D126="copy number",X126,"")</f>
        <v/>
      </c>
      <c r="EY126" s="4" t="str">
        <f>IF('Gene Table'!$D126="copy number",Y126,"")</f>
        <v/>
      </c>
      <c r="EZ126" s="4" t="str">
        <f>IF('Gene Table'!$D126="copy number",Z126,"")</f>
        <v/>
      </c>
      <c r="FA126" s="4" t="str">
        <f>IF('Gene Table'!$D126="copy number",AA126,"")</f>
        <v/>
      </c>
      <c r="FB126" s="4" t="str">
        <f>IF('Gene Table'!$D126="copy number",AB126,"")</f>
        <v/>
      </c>
      <c r="FC126" s="4" t="str">
        <f>IF('Gene Table'!$D126="copy number",AC126,"")</f>
        <v/>
      </c>
      <c r="FE126" s="4" t="s">
        <v>198</v>
      </c>
      <c r="FF126" s="4" t="str">
        <f>IF('Gene Table'!$C126="SMPC",D126,"")</f>
        <v/>
      </c>
      <c r="FG126" s="4" t="str">
        <f>IF('Gene Table'!$C126="SMPC",E126,"")</f>
        <v/>
      </c>
      <c r="FH126" s="4" t="str">
        <f>IF('Gene Table'!$C126="SMPC",F126,"")</f>
        <v/>
      </c>
      <c r="FI126" s="4" t="str">
        <f>IF('Gene Table'!$C126="SMPC",G126,"")</f>
        <v/>
      </c>
      <c r="FJ126" s="4" t="str">
        <f>IF('Gene Table'!$C126="SMPC",H126,"")</f>
        <v/>
      </c>
      <c r="FK126" s="4" t="str">
        <f>IF('Gene Table'!$C126="SMPC",I126,"")</f>
        <v/>
      </c>
      <c r="FL126" s="4" t="str">
        <f>IF('Gene Table'!$C126="SMPC",J126,"")</f>
        <v/>
      </c>
      <c r="FM126" s="4" t="str">
        <f>IF('Gene Table'!$C126="SMPC",K126,"")</f>
        <v/>
      </c>
      <c r="FN126" s="4" t="str">
        <f>IF('Gene Table'!$C126="SMPC",L126,"")</f>
        <v/>
      </c>
      <c r="FO126" s="4" t="str">
        <f>IF('Gene Table'!$C126="SMPC",M126,"")</f>
        <v/>
      </c>
      <c r="FP126" s="4" t="str">
        <f>IF('Gene Table'!$C126="SMPC",N126,"")</f>
        <v/>
      </c>
      <c r="FQ126" s="4" t="str">
        <f>IF('Gene Table'!$C126="SMPC",O126,"")</f>
        <v/>
      </c>
      <c r="FS126" s="4" t="s">
        <v>198</v>
      </c>
      <c r="FT126" s="4" t="str">
        <f>IF('Gene Table'!$C126="SMPC",R126,"")</f>
        <v/>
      </c>
      <c r="FU126" s="4" t="str">
        <f>IF('Gene Table'!$C126="SMPC",S126,"")</f>
        <v/>
      </c>
      <c r="FV126" s="4" t="str">
        <f>IF('Gene Table'!$C126="SMPC",T126,"")</f>
        <v/>
      </c>
      <c r="FW126" s="4" t="str">
        <f>IF('Gene Table'!$C126="SMPC",U126,"")</f>
        <v/>
      </c>
      <c r="FX126" s="4" t="str">
        <f>IF('Gene Table'!$C126="SMPC",V126,"")</f>
        <v/>
      </c>
      <c r="FY126" s="4" t="str">
        <f>IF('Gene Table'!$C126="SMPC",W126,"")</f>
        <v/>
      </c>
      <c r="FZ126" s="4" t="str">
        <f>IF('Gene Table'!$C126="SMPC",X126,"")</f>
        <v/>
      </c>
      <c r="GA126" s="4" t="str">
        <f>IF('Gene Table'!$C126="SMPC",Y126,"")</f>
        <v/>
      </c>
      <c r="GB126" s="4" t="str">
        <f>IF('Gene Table'!$C126="SMPC",Z126,"")</f>
        <v/>
      </c>
      <c r="GC126" s="4" t="str">
        <f>IF('Gene Table'!$C126="SMPC",AA126,"")</f>
        <v/>
      </c>
      <c r="GD126" s="4" t="str">
        <f>IF('Gene Table'!$C126="SMPC",AB126,"")</f>
        <v/>
      </c>
      <c r="GE126" s="4" t="str">
        <f>IF('Gene Table'!$C126="SMPC",AC126,"")</f>
        <v/>
      </c>
    </row>
    <row r="127" spans="1:187" ht="15" customHeight="1" x14ac:dyDescent="0.25">
      <c r="A127" s="4" t="str">
        <f>'Gene Table'!C127&amp;":"&amp;'Gene Table'!D127</f>
        <v>NF2:c.1396C&gt;T</v>
      </c>
      <c r="B127" s="4">
        <f>IF('Gene Table'!$G$5="NO",IF(ISNUMBER(MATCH('Gene Table'!E127,'Array Content'!$M$2:$M$941,0)),VLOOKUP('Gene Table'!E127,'Array Content'!$M$2:$O$941,2,FALSE),35),IF('Gene Table'!$G$5="YES",IF(ISNUMBER(MATCH('Gene Table'!E127,'Array Content'!$M$2:$M$941,0)),VLOOKUP('Gene Table'!E127,'Array Content'!$M$2:$O$941,3,FALSE),35),"OOPS"))</f>
        <v>36</v>
      </c>
      <c r="C127" s="4" t="s">
        <v>200</v>
      </c>
      <c r="D127" s="29">
        <f>IF('Control Sample Data'!D126="","",IF(SUM('Control Sample Data'!D$2:D$97)&gt;10,IF(AND(ISNUMBER('Control Sample Data'!D126),'Control Sample Data'!D126&lt;$B127, 'Control Sample Data'!D126&gt;0),'Control Sample Data'!D126,$B127),""))</f>
        <v>35</v>
      </c>
      <c r="E127" s="29">
        <f>IF('Control Sample Data'!E126="","",IF(SUM('Control Sample Data'!E$2:E$97)&gt;10,IF(AND(ISNUMBER('Control Sample Data'!E126),'Control Sample Data'!E126&lt;$B127, 'Control Sample Data'!E126&gt;0),'Control Sample Data'!E126,$B127),""))</f>
        <v>35</v>
      </c>
      <c r="F127" s="29" t="str">
        <f>IF('Control Sample Data'!F126="","",IF(SUM('Control Sample Data'!F$2:F$97)&gt;10,IF(AND(ISNUMBER('Control Sample Data'!F126),'Control Sample Data'!F126&lt;$B127, 'Control Sample Data'!F126&gt;0),'Control Sample Data'!F126,$B127),""))</f>
        <v/>
      </c>
      <c r="G127" s="29" t="str">
        <f>IF('Control Sample Data'!G126="","",IF(SUM('Control Sample Data'!G$2:G$97)&gt;10,IF(AND(ISNUMBER('Control Sample Data'!G126),'Control Sample Data'!G126&lt;$B127, 'Control Sample Data'!G126&gt;0),'Control Sample Data'!G126,$B127),""))</f>
        <v/>
      </c>
      <c r="H127" s="29" t="str">
        <f>IF('Control Sample Data'!H126="","",IF(SUM('Control Sample Data'!H$2:H$97)&gt;10,IF(AND(ISNUMBER('Control Sample Data'!H126),'Control Sample Data'!H126&lt;$B127, 'Control Sample Data'!H126&gt;0),'Control Sample Data'!H126,$B127),""))</f>
        <v/>
      </c>
      <c r="I127" s="29" t="str">
        <f>IF('Control Sample Data'!I126="","",IF(SUM('Control Sample Data'!I$2:I$97)&gt;10,IF(AND(ISNUMBER('Control Sample Data'!I126),'Control Sample Data'!I126&lt;$B127, 'Control Sample Data'!I126&gt;0),'Control Sample Data'!I126,$B127),""))</f>
        <v/>
      </c>
      <c r="J127" s="29" t="str">
        <f>IF('Control Sample Data'!J126="","",IF(SUM('Control Sample Data'!J$2:J$97)&gt;10,IF(AND(ISNUMBER('Control Sample Data'!J126),'Control Sample Data'!J126&lt;$B127, 'Control Sample Data'!J126&gt;0),'Control Sample Data'!J126,$B127),""))</f>
        <v/>
      </c>
      <c r="K127" s="29" t="str">
        <f>IF('Control Sample Data'!K126="","",IF(SUM('Control Sample Data'!K$2:K$97)&gt;10,IF(AND(ISNUMBER('Control Sample Data'!K126),'Control Sample Data'!K126&lt;$B127, 'Control Sample Data'!K126&gt;0),'Control Sample Data'!K126,$B127),""))</f>
        <v/>
      </c>
      <c r="L127" s="29" t="str">
        <f>IF('Control Sample Data'!L126="","",IF(SUM('Control Sample Data'!L$2:L$97)&gt;10,IF(AND(ISNUMBER('Control Sample Data'!L126),'Control Sample Data'!L126&lt;$B127, 'Control Sample Data'!L126&gt;0),'Control Sample Data'!L126,$B127),""))</f>
        <v/>
      </c>
      <c r="M127" s="29" t="str">
        <f>IF('Control Sample Data'!M126="","",IF(SUM('Control Sample Data'!M$2:M$97)&gt;10,IF(AND(ISNUMBER('Control Sample Data'!M126),'Control Sample Data'!M126&lt;$B127, 'Control Sample Data'!M126&gt;0),'Control Sample Data'!M126,$B127),""))</f>
        <v/>
      </c>
      <c r="N127" s="29" t="str">
        <f>IF('Control Sample Data'!N126="","",IF(SUM('Control Sample Data'!N$2:N$97)&gt;10,IF(AND(ISNUMBER('Control Sample Data'!N126),'Control Sample Data'!N126&lt;$B127, 'Control Sample Data'!N126&gt;0),'Control Sample Data'!N126,$B127),""))</f>
        <v/>
      </c>
      <c r="O127" s="29" t="str">
        <f>IF('Control Sample Data'!O126="","",IF(SUM('Control Sample Data'!O$2:O$97)&gt;10,IF(AND(ISNUMBER('Control Sample Data'!O126),'Control Sample Data'!O126&lt;$B127, 'Control Sample Data'!O126&gt;0),'Control Sample Data'!O126,$B127),""))</f>
        <v/>
      </c>
      <c r="Q127" s="4" t="s">
        <v>200</v>
      </c>
      <c r="R127" s="29">
        <f>IF('Test Sample Data'!D126="","",IF(SUM('Test Sample Data'!D$2:D$97)&gt;10,IF(AND(ISNUMBER('Test Sample Data'!D126),'Test Sample Data'!D126&lt;$B127, 'Test Sample Data'!D126&gt;0),'Test Sample Data'!D126,$B127),""))</f>
        <v>35</v>
      </c>
      <c r="S127" s="29">
        <f>IF('Test Sample Data'!E126="","",IF(SUM('Test Sample Data'!E$2:E$97)&gt;10,IF(AND(ISNUMBER('Test Sample Data'!E126),'Test Sample Data'!E126&lt;$B127, 'Test Sample Data'!E126&gt;0),'Test Sample Data'!E126,$B127),""))</f>
        <v>35</v>
      </c>
      <c r="T127" s="29" t="str">
        <f>IF('Test Sample Data'!F126="","",IF(SUM('Test Sample Data'!F$2:F$97)&gt;10,IF(AND(ISNUMBER('Test Sample Data'!F126),'Test Sample Data'!F126&lt;$B127, 'Test Sample Data'!F126&gt;0),'Test Sample Data'!F126,$B127),""))</f>
        <v/>
      </c>
      <c r="U127" s="29" t="str">
        <f>IF('Test Sample Data'!G126="","",IF(SUM('Test Sample Data'!G$2:G$97)&gt;10,IF(AND(ISNUMBER('Test Sample Data'!G126),'Test Sample Data'!G126&lt;$B127, 'Test Sample Data'!G126&gt;0),'Test Sample Data'!G126,$B127),""))</f>
        <v/>
      </c>
      <c r="V127" s="29" t="str">
        <f>IF('Test Sample Data'!H126="","",IF(SUM('Test Sample Data'!H$2:H$97)&gt;10,IF(AND(ISNUMBER('Test Sample Data'!H126),'Test Sample Data'!H126&lt;$B127, 'Test Sample Data'!H126&gt;0),'Test Sample Data'!H126,$B127),""))</f>
        <v/>
      </c>
      <c r="W127" s="29" t="str">
        <f>IF('Test Sample Data'!I126="","",IF(SUM('Test Sample Data'!I$2:I$97)&gt;10,IF(AND(ISNUMBER('Test Sample Data'!I126),'Test Sample Data'!I126&lt;$B127, 'Test Sample Data'!I126&gt;0),'Test Sample Data'!I126,$B127),""))</f>
        <v/>
      </c>
      <c r="X127" s="29" t="str">
        <f>IF('Test Sample Data'!J126="","",IF(SUM('Test Sample Data'!J$2:J$97)&gt;10,IF(AND(ISNUMBER('Test Sample Data'!J126),'Test Sample Data'!J126&lt;$B127, 'Test Sample Data'!J126&gt;0),'Test Sample Data'!J126,$B127),""))</f>
        <v/>
      </c>
      <c r="Y127" s="29" t="str">
        <f>IF('Test Sample Data'!K126="","",IF(SUM('Test Sample Data'!K$2:K$97)&gt;10,IF(AND(ISNUMBER('Test Sample Data'!K126),'Test Sample Data'!K126&lt;$B127, 'Test Sample Data'!K126&gt;0),'Test Sample Data'!K126,$B127),""))</f>
        <v/>
      </c>
      <c r="Z127" s="29" t="str">
        <f>IF('Test Sample Data'!L126="","",IF(SUM('Test Sample Data'!L$2:L$97)&gt;10,IF(AND(ISNUMBER('Test Sample Data'!L126),'Test Sample Data'!L126&lt;$B127, 'Test Sample Data'!L126&gt;0),'Test Sample Data'!L126,$B127),""))</f>
        <v/>
      </c>
      <c r="AA127" s="29" t="str">
        <f>IF('Test Sample Data'!M126="","",IF(SUM('Test Sample Data'!M$2:M$97)&gt;10,IF(AND(ISNUMBER('Test Sample Data'!M126),'Test Sample Data'!M126&lt;$B127, 'Test Sample Data'!M126&gt;0),'Test Sample Data'!M126,$B127),""))</f>
        <v/>
      </c>
      <c r="AB127" s="29" t="str">
        <f>IF('Test Sample Data'!N126="","",IF(SUM('Test Sample Data'!N$2:N$97)&gt;10,IF(AND(ISNUMBER('Test Sample Data'!N126),'Test Sample Data'!N126&lt;$B127, 'Test Sample Data'!N126&gt;0),'Test Sample Data'!N126,$B127),""))</f>
        <v/>
      </c>
      <c r="AC127" s="29" t="str">
        <f>IF('Test Sample Data'!O126="","",IF(SUM('Test Sample Data'!O$2:O$97)&gt;10,IF(AND(ISNUMBER('Test Sample Data'!O126),'Test Sample Data'!O126&lt;$B127, 'Test Sample Data'!O126&gt;0),'Test Sample Data'!O126,$B127),""))</f>
        <v/>
      </c>
      <c r="AE127" s="4" t="s">
        <v>200</v>
      </c>
      <c r="AF127" s="4">
        <f t="shared" si="67"/>
        <v>9</v>
      </c>
      <c r="AG127" s="4">
        <f t="shared" si="68"/>
        <v>9</v>
      </c>
      <c r="AH127" s="4" t="str">
        <f t="shared" si="69"/>
        <v/>
      </c>
      <c r="AI127" s="4" t="str">
        <f t="shared" si="70"/>
        <v/>
      </c>
      <c r="AJ127" s="4" t="str">
        <f t="shared" si="71"/>
        <v/>
      </c>
      <c r="AK127" s="4" t="str">
        <f t="shared" si="72"/>
        <v/>
      </c>
      <c r="AL127" s="4" t="str">
        <f t="shared" si="73"/>
        <v/>
      </c>
      <c r="AM127" s="4" t="str">
        <f t="shared" si="74"/>
        <v/>
      </c>
      <c r="AN127" s="4" t="str">
        <f t="shared" si="75"/>
        <v/>
      </c>
      <c r="AO127" s="4" t="str">
        <f t="shared" si="76"/>
        <v/>
      </c>
      <c r="AP127" s="4" t="str">
        <f t="shared" si="77"/>
        <v/>
      </c>
      <c r="AQ127" s="4" t="str">
        <f t="shared" si="78"/>
        <v/>
      </c>
      <c r="AR127" s="4">
        <f t="shared" si="79"/>
        <v>0</v>
      </c>
      <c r="AS127" s="4">
        <f t="shared" si="182"/>
        <v>9</v>
      </c>
      <c r="AU127" s="4" t="s">
        <v>200</v>
      </c>
      <c r="AV127" s="4">
        <f t="shared" si="81"/>
        <v>6.4200000000000017</v>
      </c>
      <c r="AW127" s="4">
        <f t="shared" si="82"/>
        <v>9</v>
      </c>
      <c r="AX127" s="4" t="str">
        <f t="shared" si="83"/>
        <v/>
      </c>
      <c r="AY127" s="4" t="str">
        <f t="shared" si="84"/>
        <v/>
      </c>
      <c r="AZ127" s="4" t="str">
        <f t="shared" si="85"/>
        <v/>
      </c>
      <c r="BA127" s="4" t="str">
        <f t="shared" si="86"/>
        <v/>
      </c>
      <c r="BB127" s="4" t="str">
        <f t="shared" si="87"/>
        <v/>
      </c>
      <c r="BC127" s="4" t="str">
        <f t="shared" si="88"/>
        <v/>
      </c>
      <c r="BD127" s="4" t="str">
        <f t="shared" si="89"/>
        <v/>
      </c>
      <c r="BE127" s="4" t="str">
        <f t="shared" si="90"/>
        <v/>
      </c>
      <c r="BF127" s="4" t="str">
        <f t="shared" si="91"/>
        <v/>
      </c>
      <c r="BG127" s="4" t="str">
        <f t="shared" si="92"/>
        <v/>
      </c>
      <c r="BI127" s="4" t="s">
        <v>200</v>
      </c>
      <c r="BJ127" s="4">
        <f t="shared" si="169"/>
        <v>6.4200000000000017</v>
      </c>
      <c r="BK127" s="4">
        <f t="shared" si="170"/>
        <v>9</v>
      </c>
      <c r="BL127" s="4" t="str">
        <f t="shared" si="171"/>
        <v/>
      </c>
      <c r="BM127" s="4" t="str">
        <f t="shared" si="172"/>
        <v/>
      </c>
      <c r="BN127" s="4" t="str">
        <f t="shared" si="173"/>
        <v/>
      </c>
      <c r="BO127" s="4" t="str">
        <f t="shared" si="174"/>
        <v/>
      </c>
      <c r="BP127" s="4" t="str">
        <f t="shared" si="175"/>
        <v/>
      </c>
      <c r="BQ127" s="4" t="str">
        <f t="shared" si="176"/>
        <v/>
      </c>
      <c r="BR127" s="4" t="str">
        <f t="shared" si="177"/>
        <v/>
      </c>
      <c r="BS127" s="4" t="str">
        <f t="shared" si="178"/>
        <v/>
      </c>
      <c r="BT127" s="4" t="str">
        <f t="shared" si="179"/>
        <v/>
      </c>
      <c r="BU127" s="4" t="str">
        <f t="shared" si="180"/>
        <v/>
      </c>
      <c r="BV127" s="4">
        <f t="shared" si="105"/>
        <v>5.47</v>
      </c>
      <c r="BW127" s="4">
        <f t="shared" si="181"/>
        <v>7.71</v>
      </c>
      <c r="BY127" s="4" t="s">
        <v>200</v>
      </c>
      <c r="BZ127" s="4">
        <f t="shared" si="145"/>
        <v>-1.2899999999999983</v>
      </c>
      <c r="CA127" s="4">
        <f t="shared" si="146"/>
        <v>1.29</v>
      </c>
      <c r="CB127" s="4" t="str">
        <f t="shared" si="147"/>
        <v/>
      </c>
      <c r="CC127" s="4" t="str">
        <f t="shared" si="148"/>
        <v/>
      </c>
      <c r="CD127" s="4" t="str">
        <f t="shared" si="149"/>
        <v/>
      </c>
      <c r="CE127" s="4" t="str">
        <f t="shared" si="150"/>
        <v/>
      </c>
      <c r="CF127" s="4" t="str">
        <f t="shared" si="151"/>
        <v/>
      </c>
      <c r="CG127" s="4" t="str">
        <f t="shared" si="152"/>
        <v/>
      </c>
      <c r="CH127" s="4" t="str">
        <f t="shared" si="153"/>
        <v/>
      </c>
      <c r="CI127" s="4" t="str">
        <f t="shared" si="154"/>
        <v/>
      </c>
      <c r="CJ127" s="4" t="str">
        <f t="shared" si="155"/>
        <v/>
      </c>
      <c r="CK127" s="4" t="str">
        <f t="shared" si="156"/>
        <v/>
      </c>
      <c r="CM127" s="4" t="s">
        <v>200</v>
      </c>
      <c r="CN127" s="4" t="str">
        <f>IF(ISNUMBER(BZ127), IF($BV127&gt;VLOOKUP('Gene Table'!$G$2,'Array Content'!$A$2:$B$3,2,FALSE),IF(BZ127&lt;-$BV127,"mutant","WT"),IF(BZ127&lt;-VLOOKUP('Gene Table'!$G$2,'Array Content'!$A$2:$B$3,2,FALSE),"Mutant","WT")),"")</f>
        <v>WT</v>
      </c>
      <c r="CO127" s="4" t="str">
        <f>IF(ISNUMBER(CA127), IF($BV127&gt;VLOOKUP('Gene Table'!$G$2,'Array Content'!$A$2:$B$3,2,FALSE),IF(CA127&lt;-$BV127,"mutant","WT"),IF(CA127&lt;-VLOOKUP('Gene Table'!$G$2,'Array Content'!$A$2:$B$3,2,FALSE),"Mutant","WT")),"")</f>
        <v>WT</v>
      </c>
      <c r="CP127" s="4" t="str">
        <f>IF(ISNUMBER(CB127), IF($BV127&gt;VLOOKUP('Gene Table'!$G$2,'Array Content'!$A$2:$B$3,2,FALSE),IF(CB127&lt;-$BV127,"mutant","WT"),IF(CB127&lt;-VLOOKUP('Gene Table'!$G$2,'Array Content'!$A$2:$B$3,2,FALSE),"Mutant","WT")),"")</f>
        <v/>
      </c>
      <c r="CQ127" s="4" t="str">
        <f>IF(ISNUMBER(CC127), IF($BV127&gt;VLOOKUP('Gene Table'!$G$2,'Array Content'!$A$2:$B$3,2,FALSE),IF(CC127&lt;-$BV127,"mutant","WT"),IF(CC127&lt;-VLOOKUP('Gene Table'!$G$2,'Array Content'!$A$2:$B$3,2,FALSE),"Mutant","WT")),"")</f>
        <v/>
      </c>
      <c r="CR127" s="4" t="str">
        <f>IF(ISNUMBER(CD127), IF($BV127&gt;VLOOKUP('Gene Table'!$G$2,'Array Content'!$A$2:$B$3,2,FALSE),IF(CD127&lt;-$BV127,"mutant","WT"),IF(CD127&lt;-VLOOKUP('Gene Table'!$G$2,'Array Content'!$A$2:$B$3,2,FALSE),"Mutant","WT")),"")</f>
        <v/>
      </c>
      <c r="CS127" s="4" t="str">
        <f>IF(ISNUMBER(CE127), IF($BV127&gt;VLOOKUP('Gene Table'!$G$2,'Array Content'!$A$2:$B$3,2,FALSE),IF(CE127&lt;-$BV127,"mutant","WT"),IF(CE127&lt;-VLOOKUP('Gene Table'!$G$2,'Array Content'!$A$2:$B$3,2,FALSE),"Mutant","WT")),"")</f>
        <v/>
      </c>
      <c r="CT127" s="4" t="str">
        <f>IF(ISNUMBER(CF127), IF($BV127&gt;VLOOKUP('Gene Table'!$G$2,'Array Content'!$A$2:$B$3,2,FALSE),IF(CF127&lt;-$BV127,"mutant","WT"),IF(CF127&lt;-VLOOKUP('Gene Table'!$G$2,'Array Content'!$A$2:$B$3,2,FALSE),"Mutant","WT")),"")</f>
        <v/>
      </c>
      <c r="CU127" s="4" t="str">
        <f>IF(ISNUMBER(CG127), IF($BV127&gt;VLOOKUP('Gene Table'!$G$2,'Array Content'!$A$2:$B$3,2,FALSE),IF(CG127&lt;-$BV127,"mutant","WT"),IF(CG127&lt;-VLOOKUP('Gene Table'!$G$2,'Array Content'!$A$2:$B$3,2,FALSE),"Mutant","WT")),"")</f>
        <v/>
      </c>
      <c r="CV127" s="4" t="str">
        <f>IF(ISNUMBER(CH127), IF($BV127&gt;VLOOKUP('Gene Table'!$G$2,'Array Content'!$A$2:$B$3,2,FALSE),IF(CH127&lt;-$BV127,"mutant","WT"),IF(CH127&lt;-VLOOKUP('Gene Table'!$G$2,'Array Content'!$A$2:$B$3,2,FALSE),"Mutant","WT")),"")</f>
        <v/>
      </c>
      <c r="CW127" s="4" t="str">
        <f>IF(ISNUMBER(CI127), IF($BV127&gt;VLOOKUP('Gene Table'!$G$2,'Array Content'!$A$2:$B$3,2,FALSE),IF(CI127&lt;-$BV127,"mutant","WT"),IF(CI127&lt;-VLOOKUP('Gene Table'!$G$2,'Array Content'!$A$2:$B$3,2,FALSE),"Mutant","WT")),"")</f>
        <v/>
      </c>
      <c r="CX127" s="4" t="str">
        <f>IF(ISNUMBER(CJ127), IF($BV127&gt;VLOOKUP('Gene Table'!$G$2,'Array Content'!$A$2:$B$3,2,FALSE),IF(CJ127&lt;-$BV127,"mutant","WT"),IF(CJ127&lt;-VLOOKUP('Gene Table'!$G$2,'Array Content'!$A$2:$B$3,2,FALSE),"Mutant","WT")),"")</f>
        <v/>
      </c>
      <c r="CY127" s="4" t="str">
        <f>IF(ISNUMBER(CK127), IF($BV127&gt;VLOOKUP('Gene Table'!$G$2,'Array Content'!$A$2:$B$3,2,FALSE),IF(CK127&lt;-$BV127,"mutant","WT"),IF(CK127&lt;-VLOOKUP('Gene Table'!$G$2,'Array Content'!$A$2:$B$3,2,FALSE),"Mutant","WT")),"")</f>
        <v/>
      </c>
      <c r="DA127" s="4" t="s">
        <v>200</v>
      </c>
      <c r="DB127" s="4">
        <f t="shared" si="157"/>
        <v>-2.5799999999999983</v>
      </c>
      <c r="DC127" s="4">
        <f t="shared" si="158"/>
        <v>0</v>
      </c>
      <c r="DD127" s="4" t="str">
        <f t="shared" si="159"/>
        <v/>
      </c>
      <c r="DE127" s="4" t="str">
        <f t="shared" si="160"/>
        <v/>
      </c>
      <c r="DF127" s="4" t="str">
        <f t="shared" si="161"/>
        <v/>
      </c>
      <c r="DG127" s="4" t="str">
        <f t="shared" si="162"/>
        <v/>
      </c>
      <c r="DH127" s="4" t="str">
        <f t="shared" si="163"/>
        <v/>
      </c>
      <c r="DI127" s="4" t="str">
        <f t="shared" si="164"/>
        <v/>
      </c>
      <c r="DJ127" s="4" t="str">
        <f t="shared" si="165"/>
        <v/>
      </c>
      <c r="DK127" s="4" t="str">
        <f t="shared" si="166"/>
        <v/>
      </c>
      <c r="DL127" s="4" t="str">
        <f t="shared" si="167"/>
        <v/>
      </c>
      <c r="DM127" s="4" t="str">
        <f t="shared" si="168"/>
        <v/>
      </c>
      <c r="DO127" s="4" t="s">
        <v>200</v>
      </c>
      <c r="DP127" s="4" t="str">
        <f>IF(ISNUMBER(DB127), IF($AR127&gt;VLOOKUP('Gene Table'!$G$2,'Array Content'!$A$2:$B$3,2,FALSE),IF(DB127&lt;-$AR127,"mutant","WT"),IF(DB127&lt;-VLOOKUP('Gene Table'!$G$2,'Array Content'!$A$2:$B$3,2,FALSE),"Mutant","WT")),"")</f>
        <v>Mutant</v>
      </c>
      <c r="DQ127" s="4" t="str">
        <f>IF(ISNUMBER(DC127), IF($AR127&gt;VLOOKUP('Gene Table'!$G$2,'Array Content'!$A$2:$B$3,2,FALSE),IF(DC127&lt;-$AR127,"mutant","WT"),IF(DC127&lt;-VLOOKUP('Gene Table'!$G$2,'Array Content'!$A$2:$B$3,2,FALSE),"Mutant","WT")),"")</f>
        <v>WT</v>
      </c>
      <c r="DR127" s="4" t="str">
        <f>IF(ISNUMBER(DD127), IF($AR127&gt;VLOOKUP('Gene Table'!$G$2,'Array Content'!$A$2:$B$3,2,FALSE),IF(DD127&lt;-$AR127,"mutant","WT"),IF(DD127&lt;-VLOOKUP('Gene Table'!$G$2,'Array Content'!$A$2:$B$3,2,FALSE),"Mutant","WT")),"")</f>
        <v/>
      </c>
      <c r="DS127" s="4" t="str">
        <f>IF(ISNUMBER(DE127), IF($AR127&gt;VLOOKUP('Gene Table'!$G$2,'Array Content'!$A$2:$B$3,2,FALSE),IF(DE127&lt;-$AR127,"mutant","WT"),IF(DE127&lt;-VLOOKUP('Gene Table'!$G$2,'Array Content'!$A$2:$B$3,2,FALSE),"Mutant","WT")),"")</f>
        <v/>
      </c>
      <c r="DT127" s="4" t="str">
        <f>IF(ISNUMBER(DF127), IF($AR127&gt;VLOOKUP('Gene Table'!$G$2,'Array Content'!$A$2:$B$3,2,FALSE),IF(DF127&lt;-$AR127,"mutant","WT"),IF(DF127&lt;-VLOOKUP('Gene Table'!$G$2,'Array Content'!$A$2:$B$3,2,FALSE),"Mutant","WT")),"")</f>
        <v/>
      </c>
      <c r="DU127" s="4" t="str">
        <f>IF(ISNUMBER(DG127), IF($AR127&gt;VLOOKUP('Gene Table'!$G$2,'Array Content'!$A$2:$B$3,2,FALSE),IF(DG127&lt;-$AR127,"mutant","WT"),IF(DG127&lt;-VLOOKUP('Gene Table'!$G$2,'Array Content'!$A$2:$B$3,2,FALSE),"Mutant","WT")),"")</f>
        <v/>
      </c>
      <c r="DV127" s="4" t="str">
        <f>IF(ISNUMBER(DH127), IF($AR127&gt;VLOOKUP('Gene Table'!$G$2,'Array Content'!$A$2:$B$3,2,FALSE),IF(DH127&lt;-$AR127,"mutant","WT"),IF(DH127&lt;-VLOOKUP('Gene Table'!$G$2,'Array Content'!$A$2:$B$3,2,FALSE),"Mutant","WT")),"")</f>
        <v/>
      </c>
      <c r="DW127" s="4" t="str">
        <f>IF(ISNUMBER(DI127), IF($AR127&gt;VLOOKUP('Gene Table'!$G$2,'Array Content'!$A$2:$B$3,2,FALSE),IF(DI127&lt;-$AR127,"mutant","WT"),IF(DI127&lt;-VLOOKUP('Gene Table'!$G$2,'Array Content'!$A$2:$B$3,2,FALSE),"Mutant","WT")),"")</f>
        <v/>
      </c>
      <c r="DX127" s="4" t="str">
        <f>IF(ISNUMBER(DJ127), IF($AR127&gt;VLOOKUP('Gene Table'!$G$2,'Array Content'!$A$2:$B$3,2,FALSE),IF(DJ127&lt;-$AR127,"mutant","WT"),IF(DJ127&lt;-VLOOKUP('Gene Table'!$G$2,'Array Content'!$A$2:$B$3,2,FALSE),"Mutant","WT")),"")</f>
        <v/>
      </c>
      <c r="DY127" s="4" t="str">
        <f>IF(ISNUMBER(DK127), IF($AR127&gt;VLOOKUP('Gene Table'!$G$2,'Array Content'!$A$2:$B$3,2,FALSE),IF(DK127&lt;-$AR127,"mutant","WT"),IF(DK127&lt;-VLOOKUP('Gene Table'!$G$2,'Array Content'!$A$2:$B$3,2,FALSE),"Mutant","WT")),"")</f>
        <v/>
      </c>
      <c r="DZ127" s="4" t="str">
        <f>IF(ISNUMBER(DL127), IF($AR127&gt;VLOOKUP('Gene Table'!$G$2,'Array Content'!$A$2:$B$3,2,FALSE),IF(DL127&lt;-$AR127,"mutant","WT"),IF(DL127&lt;-VLOOKUP('Gene Table'!$G$2,'Array Content'!$A$2:$B$3,2,FALSE),"Mutant","WT")),"")</f>
        <v/>
      </c>
      <c r="EA127" s="4" t="str">
        <f>IF(ISNUMBER(DM127), IF($AR127&gt;VLOOKUP('Gene Table'!$G$2,'Array Content'!$A$2:$B$3,2,FALSE),IF(DM127&lt;-$AR127,"mutant","WT"),IF(DM127&lt;-VLOOKUP('Gene Table'!$G$2,'Array Content'!$A$2:$B$3,2,FALSE),"Mutant","WT")),"")</f>
        <v/>
      </c>
      <c r="EC127" s="4" t="s">
        <v>200</v>
      </c>
      <c r="ED127" s="4" t="str">
        <f>IF('Gene Table'!$D127="copy number",D127,"")</f>
        <v/>
      </c>
      <c r="EE127" s="4" t="str">
        <f>IF('Gene Table'!$D127="copy number",E127,"")</f>
        <v/>
      </c>
      <c r="EF127" s="4" t="str">
        <f>IF('Gene Table'!$D127="copy number",F127,"")</f>
        <v/>
      </c>
      <c r="EG127" s="4" t="str">
        <f>IF('Gene Table'!$D127="copy number",G127,"")</f>
        <v/>
      </c>
      <c r="EH127" s="4" t="str">
        <f>IF('Gene Table'!$D127="copy number",H127,"")</f>
        <v/>
      </c>
      <c r="EI127" s="4" t="str">
        <f>IF('Gene Table'!$D127="copy number",I127,"")</f>
        <v/>
      </c>
      <c r="EJ127" s="4" t="str">
        <f>IF('Gene Table'!$D127="copy number",J127,"")</f>
        <v/>
      </c>
      <c r="EK127" s="4" t="str">
        <f>IF('Gene Table'!$D127="copy number",K127,"")</f>
        <v/>
      </c>
      <c r="EL127" s="4" t="str">
        <f>IF('Gene Table'!$D127="copy number",L127,"")</f>
        <v/>
      </c>
      <c r="EM127" s="4" t="str">
        <f>IF('Gene Table'!$D127="copy number",M127,"")</f>
        <v/>
      </c>
      <c r="EN127" s="4" t="str">
        <f>IF('Gene Table'!$D127="copy number",N127,"")</f>
        <v/>
      </c>
      <c r="EO127" s="4" t="str">
        <f>IF('Gene Table'!$D127="copy number",O127,"")</f>
        <v/>
      </c>
      <c r="EQ127" s="4" t="s">
        <v>200</v>
      </c>
      <c r="ER127" s="4" t="str">
        <f>IF('Gene Table'!$D127="copy number",R127,"")</f>
        <v/>
      </c>
      <c r="ES127" s="4" t="str">
        <f>IF('Gene Table'!$D127="copy number",S127,"")</f>
        <v/>
      </c>
      <c r="ET127" s="4" t="str">
        <f>IF('Gene Table'!$D127="copy number",T127,"")</f>
        <v/>
      </c>
      <c r="EU127" s="4" t="str">
        <f>IF('Gene Table'!$D127="copy number",U127,"")</f>
        <v/>
      </c>
      <c r="EV127" s="4" t="str">
        <f>IF('Gene Table'!$D127="copy number",V127,"")</f>
        <v/>
      </c>
      <c r="EW127" s="4" t="str">
        <f>IF('Gene Table'!$D127="copy number",W127,"")</f>
        <v/>
      </c>
      <c r="EX127" s="4" t="str">
        <f>IF('Gene Table'!$D127="copy number",X127,"")</f>
        <v/>
      </c>
      <c r="EY127" s="4" t="str">
        <f>IF('Gene Table'!$D127="copy number",Y127,"")</f>
        <v/>
      </c>
      <c r="EZ127" s="4" t="str">
        <f>IF('Gene Table'!$D127="copy number",Z127,"")</f>
        <v/>
      </c>
      <c r="FA127" s="4" t="str">
        <f>IF('Gene Table'!$D127="copy number",AA127,"")</f>
        <v/>
      </c>
      <c r="FB127" s="4" t="str">
        <f>IF('Gene Table'!$D127="copy number",AB127,"")</f>
        <v/>
      </c>
      <c r="FC127" s="4" t="str">
        <f>IF('Gene Table'!$D127="copy number",AC127,"")</f>
        <v/>
      </c>
      <c r="FE127" s="4" t="s">
        <v>200</v>
      </c>
      <c r="FF127" s="4" t="str">
        <f>IF('Gene Table'!$C127="SMPC",D127,"")</f>
        <v/>
      </c>
      <c r="FG127" s="4" t="str">
        <f>IF('Gene Table'!$C127="SMPC",E127,"")</f>
        <v/>
      </c>
      <c r="FH127" s="4" t="str">
        <f>IF('Gene Table'!$C127="SMPC",F127,"")</f>
        <v/>
      </c>
      <c r="FI127" s="4" t="str">
        <f>IF('Gene Table'!$C127="SMPC",G127,"")</f>
        <v/>
      </c>
      <c r="FJ127" s="4" t="str">
        <f>IF('Gene Table'!$C127="SMPC",H127,"")</f>
        <v/>
      </c>
      <c r="FK127" s="4" t="str">
        <f>IF('Gene Table'!$C127="SMPC",I127,"")</f>
        <v/>
      </c>
      <c r="FL127" s="4" t="str">
        <f>IF('Gene Table'!$C127="SMPC",J127,"")</f>
        <v/>
      </c>
      <c r="FM127" s="4" t="str">
        <f>IF('Gene Table'!$C127="SMPC",K127,"")</f>
        <v/>
      </c>
      <c r="FN127" s="4" t="str">
        <f>IF('Gene Table'!$C127="SMPC",L127,"")</f>
        <v/>
      </c>
      <c r="FO127" s="4" t="str">
        <f>IF('Gene Table'!$C127="SMPC",M127,"")</f>
        <v/>
      </c>
      <c r="FP127" s="4" t="str">
        <f>IF('Gene Table'!$C127="SMPC",N127,"")</f>
        <v/>
      </c>
      <c r="FQ127" s="4" t="str">
        <f>IF('Gene Table'!$C127="SMPC",O127,"")</f>
        <v/>
      </c>
      <c r="FS127" s="4" t="s">
        <v>200</v>
      </c>
      <c r="FT127" s="4" t="str">
        <f>IF('Gene Table'!$C127="SMPC",R127,"")</f>
        <v/>
      </c>
      <c r="FU127" s="4" t="str">
        <f>IF('Gene Table'!$C127="SMPC",S127,"")</f>
        <v/>
      </c>
      <c r="FV127" s="4" t="str">
        <f>IF('Gene Table'!$C127="SMPC",T127,"")</f>
        <v/>
      </c>
      <c r="FW127" s="4" t="str">
        <f>IF('Gene Table'!$C127="SMPC",U127,"")</f>
        <v/>
      </c>
      <c r="FX127" s="4" t="str">
        <f>IF('Gene Table'!$C127="SMPC",V127,"")</f>
        <v/>
      </c>
      <c r="FY127" s="4" t="str">
        <f>IF('Gene Table'!$C127="SMPC",W127,"")</f>
        <v/>
      </c>
      <c r="FZ127" s="4" t="str">
        <f>IF('Gene Table'!$C127="SMPC",X127,"")</f>
        <v/>
      </c>
      <c r="GA127" s="4" t="str">
        <f>IF('Gene Table'!$C127="SMPC",Y127,"")</f>
        <v/>
      </c>
      <c r="GB127" s="4" t="str">
        <f>IF('Gene Table'!$C127="SMPC",Z127,"")</f>
        <v/>
      </c>
      <c r="GC127" s="4" t="str">
        <f>IF('Gene Table'!$C127="SMPC",AA127,"")</f>
        <v/>
      </c>
      <c r="GD127" s="4" t="str">
        <f>IF('Gene Table'!$C127="SMPC",AB127,"")</f>
        <v/>
      </c>
      <c r="GE127" s="4" t="str">
        <f>IF('Gene Table'!$C127="SMPC",AC127,"")</f>
        <v/>
      </c>
    </row>
    <row r="128" spans="1:187" ht="15" customHeight="1" x14ac:dyDescent="0.25">
      <c r="A128" s="4" t="str">
        <f>'Gene Table'!C128&amp;":"&amp;'Gene Table'!D128</f>
        <v>NF2:c.169C&gt;T</v>
      </c>
      <c r="B128" s="4">
        <f>IF('Gene Table'!$G$5="NO",IF(ISNUMBER(MATCH('Gene Table'!E128,'Array Content'!$M$2:$M$941,0)),VLOOKUP('Gene Table'!E128,'Array Content'!$M$2:$O$941,2,FALSE),35),IF('Gene Table'!$G$5="YES",IF(ISNUMBER(MATCH('Gene Table'!E128,'Array Content'!$M$2:$M$941,0)),VLOOKUP('Gene Table'!E128,'Array Content'!$M$2:$O$941,3,FALSE),35),"OOPS"))</f>
        <v>36</v>
      </c>
      <c r="C128" s="4" t="s">
        <v>202</v>
      </c>
      <c r="D128" s="29">
        <f>IF('Control Sample Data'!D127="","",IF(SUM('Control Sample Data'!D$2:D$97)&gt;10,IF(AND(ISNUMBER('Control Sample Data'!D127),'Control Sample Data'!D127&lt;$B128, 'Control Sample Data'!D127&gt;0),'Control Sample Data'!D127,$B128),""))</f>
        <v>35</v>
      </c>
      <c r="E128" s="29">
        <f>IF('Control Sample Data'!E127="","",IF(SUM('Control Sample Data'!E$2:E$97)&gt;10,IF(AND(ISNUMBER('Control Sample Data'!E127),'Control Sample Data'!E127&lt;$B128, 'Control Sample Data'!E127&gt;0),'Control Sample Data'!E127,$B128),""))</f>
        <v>35</v>
      </c>
      <c r="F128" s="29" t="str">
        <f>IF('Control Sample Data'!F127="","",IF(SUM('Control Sample Data'!F$2:F$97)&gt;10,IF(AND(ISNUMBER('Control Sample Data'!F127),'Control Sample Data'!F127&lt;$B128, 'Control Sample Data'!F127&gt;0),'Control Sample Data'!F127,$B128),""))</f>
        <v/>
      </c>
      <c r="G128" s="29" t="str">
        <f>IF('Control Sample Data'!G127="","",IF(SUM('Control Sample Data'!G$2:G$97)&gt;10,IF(AND(ISNUMBER('Control Sample Data'!G127),'Control Sample Data'!G127&lt;$B128, 'Control Sample Data'!G127&gt;0),'Control Sample Data'!G127,$B128),""))</f>
        <v/>
      </c>
      <c r="H128" s="29" t="str">
        <f>IF('Control Sample Data'!H127="","",IF(SUM('Control Sample Data'!H$2:H$97)&gt;10,IF(AND(ISNUMBER('Control Sample Data'!H127),'Control Sample Data'!H127&lt;$B128, 'Control Sample Data'!H127&gt;0),'Control Sample Data'!H127,$B128),""))</f>
        <v/>
      </c>
      <c r="I128" s="29" t="str">
        <f>IF('Control Sample Data'!I127="","",IF(SUM('Control Sample Data'!I$2:I$97)&gt;10,IF(AND(ISNUMBER('Control Sample Data'!I127),'Control Sample Data'!I127&lt;$B128, 'Control Sample Data'!I127&gt;0),'Control Sample Data'!I127,$B128),""))</f>
        <v/>
      </c>
      <c r="J128" s="29" t="str">
        <f>IF('Control Sample Data'!J127="","",IF(SUM('Control Sample Data'!J$2:J$97)&gt;10,IF(AND(ISNUMBER('Control Sample Data'!J127),'Control Sample Data'!J127&lt;$B128, 'Control Sample Data'!J127&gt;0),'Control Sample Data'!J127,$B128),""))</f>
        <v/>
      </c>
      <c r="K128" s="29" t="str">
        <f>IF('Control Sample Data'!K127="","",IF(SUM('Control Sample Data'!K$2:K$97)&gt;10,IF(AND(ISNUMBER('Control Sample Data'!K127),'Control Sample Data'!K127&lt;$B128, 'Control Sample Data'!K127&gt;0),'Control Sample Data'!K127,$B128),""))</f>
        <v/>
      </c>
      <c r="L128" s="29" t="str">
        <f>IF('Control Sample Data'!L127="","",IF(SUM('Control Sample Data'!L$2:L$97)&gt;10,IF(AND(ISNUMBER('Control Sample Data'!L127),'Control Sample Data'!L127&lt;$B128, 'Control Sample Data'!L127&gt;0),'Control Sample Data'!L127,$B128),""))</f>
        <v/>
      </c>
      <c r="M128" s="29" t="str">
        <f>IF('Control Sample Data'!M127="","",IF(SUM('Control Sample Data'!M$2:M$97)&gt;10,IF(AND(ISNUMBER('Control Sample Data'!M127),'Control Sample Data'!M127&lt;$B128, 'Control Sample Data'!M127&gt;0),'Control Sample Data'!M127,$B128),""))</f>
        <v/>
      </c>
      <c r="N128" s="29" t="str">
        <f>IF('Control Sample Data'!N127="","",IF(SUM('Control Sample Data'!N$2:N$97)&gt;10,IF(AND(ISNUMBER('Control Sample Data'!N127),'Control Sample Data'!N127&lt;$B128, 'Control Sample Data'!N127&gt;0),'Control Sample Data'!N127,$B128),""))</f>
        <v/>
      </c>
      <c r="O128" s="29" t="str">
        <f>IF('Control Sample Data'!O127="","",IF(SUM('Control Sample Data'!O$2:O$97)&gt;10,IF(AND(ISNUMBER('Control Sample Data'!O127),'Control Sample Data'!O127&lt;$B128, 'Control Sample Data'!O127&gt;0),'Control Sample Data'!O127,$B128),""))</f>
        <v/>
      </c>
      <c r="Q128" s="4" t="s">
        <v>202</v>
      </c>
      <c r="R128" s="29">
        <f>IF('Test Sample Data'!D127="","",IF(SUM('Test Sample Data'!D$2:D$97)&gt;10,IF(AND(ISNUMBER('Test Sample Data'!D127),'Test Sample Data'!D127&lt;$B128, 'Test Sample Data'!D127&gt;0),'Test Sample Data'!D127,$B128),""))</f>
        <v>33.549999999999997</v>
      </c>
      <c r="S128" s="29">
        <f>IF('Test Sample Data'!E127="","",IF(SUM('Test Sample Data'!E$2:E$97)&gt;10,IF(AND(ISNUMBER('Test Sample Data'!E127),'Test Sample Data'!E127&lt;$B128, 'Test Sample Data'!E127&gt;0),'Test Sample Data'!E127,$B128),""))</f>
        <v>35</v>
      </c>
      <c r="T128" s="29" t="str">
        <f>IF('Test Sample Data'!F127="","",IF(SUM('Test Sample Data'!F$2:F$97)&gt;10,IF(AND(ISNUMBER('Test Sample Data'!F127),'Test Sample Data'!F127&lt;$B128, 'Test Sample Data'!F127&gt;0),'Test Sample Data'!F127,$B128),""))</f>
        <v/>
      </c>
      <c r="U128" s="29" t="str">
        <f>IF('Test Sample Data'!G127="","",IF(SUM('Test Sample Data'!G$2:G$97)&gt;10,IF(AND(ISNUMBER('Test Sample Data'!G127),'Test Sample Data'!G127&lt;$B128, 'Test Sample Data'!G127&gt;0),'Test Sample Data'!G127,$B128),""))</f>
        <v/>
      </c>
      <c r="V128" s="29" t="str">
        <f>IF('Test Sample Data'!H127="","",IF(SUM('Test Sample Data'!H$2:H$97)&gt;10,IF(AND(ISNUMBER('Test Sample Data'!H127),'Test Sample Data'!H127&lt;$B128, 'Test Sample Data'!H127&gt;0),'Test Sample Data'!H127,$B128),""))</f>
        <v/>
      </c>
      <c r="W128" s="29" t="str">
        <f>IF('Test Sample Data'!I127="","",IF(SUM('Test Sample Data'!I$2:I$97)&gt;10,IF(AND(ISNUMBER('Test Sample Data'!I127),'Test Sample Data'!I127&lt;$B128, 'Test Sample Data'!I127&gt;0),'Test Sample Data'!I127,$B128),""))</f>
        <v/>
      </c>
      <c r="X128" s="29" t="str">
        <f>IF('Test Sample Data'!J127="","",IF(SUM('Test Sample Data'!J$2:J$97)&gt;10,IF(AND(ISNUMBER('Test Sample Data'!J127),'Test Sample Data'!J127&lt;$B128, 'Test Sample Data'!J127&gt;0),'Test Sample Data'!J127,$B128),""))</f>
        <v/>
      </c>
      <c r="Y128" s="29" t="str">
        <f>IF('Test Sample Data'!K127="","",IF(SUM('Test Sample Data'!K$2:K$97)&gt;10,IF(AND(ISNUMBER('Test Sample Data'!K127),'Test Sample Data'!K127&lt;$B128, 'Test Sample Data'!K127&gt;0),'Test Sample Data'!K127,$B128),""))</f>
        <v/>
      </c>
      <c r="Z128" s="29" t="str">
        <f>IF('Test Sample Data'!L127="","",IF(SUM('Test Sample Data'!L$2:L$97)&gt;10,IF(AND(ISNUMBER('Test Sample Data'!L127),'Test Sample Data'!L127&lt;$B128, 'Test Sample Data'!L127&gt;0),'Test Sample Data'!L127,$B128),""))</f>
        <v/>
      </c>
      <c r="AA128" s="29" t="str">
        <f>IF('Test Sample Data'!M127="","",IF(SUM('Test Sample Data'!M$2:M$97)&gt;10,IF(AND(ISNUMBER('Test Sample Data'!M127),'Test Sample Data'!M127&lt;$B128, 'Test Sample Data'!M127&gt;0),'Test Sample Data'!M127,$B128),""))</f>
        <v/>
      </c>
      <c r="AB128" s="29" t="str">
        <f>IF('Test Sample Data'!N127="","",IF(SUM('Test Sample Data'!N$2:N$97)&gt;10,IF(AND(ISNUMBER('Test Sample Data'!N127),'Test Sample Data'!N127&lt;$B128, 'Test Sample Data'!N127&gt;0),'Test Sample Data'!N127,$B128),""))</f>
        <v/>
      </c>
      <c r="AC128" s="29" t="str">
        <f>IF('Test Sample Data'!O127="","",IF(SUM('Test Sample Data'!O$2:O$97)&gt;10,IF(AND(ISNUMBER('Test Sample Data'!O127),'Test Sample Data'!O127&lt;$B128, 'Test Sample Data'!O127&gt;0),'Test Sample Data'!O127,$B128),""))</f>
        <v/>
      </c>
      <c r="AE128" s="4" t="s">
        <v>202</v>
      </c>
      <c r="AF128" s="4">
        <f t="shared" si="67"/>
        <v>9</v>
      </c>
      <c r="AG128" s="4">
        <f t="shared" si="68"/>
        <v>9</v>
      </c>
      <c r="AH128" s="4" t="str">
        <f t="shared" si="69"/>
        <v/>
      </c>
      <c r="AI128" s="4" t="str">
        <f t="shared" si="70"/>
        <v/>
      </c>
      <c r="AJ128" s="4" t="str">
        <f t="shared" si="71"/>
        <v/>
      </c>
      <c r="AK128" s="4" t="str">
        <f t="shared" si="72"/>
        <v/>
      </c>
      <c r="AL128" s="4" t="str">
        <f t="shared" si="73"/>
        <v/>
      </c>
      <c r="AM128" s="4" t="str">
        <f t="shared" si="74"/>
        <v/>
      </c>
      <c r="AN128" s="4" t="str">
        <f t="shared" si="75"/>
        <v/>
      </c>
      <c r="AO128" s="4" t="str">
        <f t="shared" si="76"/>
        <v/>
      </c>
      <c r="AP128" s="4" t="str">
        <f t="shared" si="77"/>
        <v/>
      </c>
      <c r="AQ128" s="4" t="str">
        <f t="shared" si="78"/>
        <v/>
      </c>
      <c r="AR128" s="4">
        <f t="shared" si="79"/>
        <v>0</v>
      </c>
      <c r="AS128" s="4">
        <f t="shared" si="182"/>
        <v>9</v>
      </c>
      <c r="AU128" s="4" t="s">
        <v>202</v>
      </c>
      <c r="AV128" s="4">
        <f t="shared" si="81"/>
        <v>4.9699999999999989</v>
      </c>
      <c r="AW128" s="4">
        <f t="shared" si="82"/>
        <v>9</v>
      </c>
      <c r="AX128" s="4" t="str">
        <f t="shared" si="83"/>
        <v/>
      </c>
      <c r="AY128" s="4" t="str">
        <f t="shared" si="84"/>
        <v/>
      </c>
      <c r="AZ128" s="4" t="str">
        <f t="shared" si="85"/>
        <v/>
      </c>
      <c r="BA128" s="4" t="str">
        <f t="shared" si="86"/>
        <v/>
      </c>
      <c r="BB128" s="4" t="str">
        <f t="shared" si="87"/>
        <v/>
      </c>
      <c r="BC128" s="4" t="str">
        <f t="shared" si="88"/>
        <v/>
      </c>
      <c r="BD128" s="4" t="str">
        <f t="shared" si="89"/>
        <v/>
      </c>
      <c r="BE128" s="4" t="str">
        <f t="shared" si="90"/>
        <v/>
      </c>
      <c r="BF128" s="4" t="str">
        <f t="shared" si="91"/>
        <v/>
      </c>
      <c r="BG128" s="4" t="str">
        <f t="shared" si="92"/>
        <v/>
      </c>
      <c r="BI128" s="4" t="s">
        <v>202</v>
      </c>
      <c r="BJ128" s="4" t="str">
        <f t="shared" si="169"/>
        <v/>
      </c>
      <c r="BK128" s="4">
        <f t="shared" si="170"/>
        <v>9</v>
      </c>
      <c r="BL128" s="4" t="str">
        <f t="shared" si="171"/>
        <v/>
      </c>
      <c r="BM128" s="4" t="str">
        <f t="shared" si="172"/>
        <v/>
      </c>
      <c r="BN128" s="4" t="str">
        <f t="shared" si="173"/>
        <v/>
      </c>
      <c r="BO128" s="4" t="str">
        <f t="shared" si="174"/>
        <v/>
      </c>
      <c r="BP128" s="4" t="str">
        <f t="shared" si="175"/>
        <v/>
      </c>
      <c r="BQ128" s="4" t="str">
        <f t="shared" si="176"/>
        <v/>
      </c>
      <c r="BR128" s="4" t="str">
        <f t="shared" si="177"/>
        <v/>
      </c>
      <c r="BS128" s="4" t="str">
        <f t="shared" si="178"/>
        <v/>
      </c>
      <c r="BT128" s="4" t="str">
        <f t="shared" si="179"/>
        <v/>
      </c>
      <c r="BU128" s="4" t="str">
        <f t="shared" si="180"/>
        <v/>
      </c>
      <c r="BV128" s="4">
        <f t="shared" si="105"/>
        <v>0</v>
      </c>
      <c r="BW128" s="4">
        <f t="shared" si="181"/>
        <v>9</v>
      </c>
      <c r="BY128" s="4" t="s">
        <v>202</v>
      </c>
      <c r="BZ128" s="4">
        <f t="shared" si="145"/>
        <v>-4.0300000000000011</v>
      </c>
      <c r="CA128" s="4">
        <f t="shared" si="146"/>
        <v>0</v>
      </c>
      <c r="CB128" s="4" t="str">
        <f t="shared" si="147"/>
        <v/>
      </c>
      <c r="CC128" s="4" t="str">
        <f t="shared" si="148"/>
        <v/>
      </c>
      <c r="CD128" s="4" t="str">
        <f t="shared" si="149"/>
        <v/>
      </c>
      <c r="CE128" s="4" t="str">
        <f t="shared" si="150"/>
        <v/>
      </c>
      <c r="CF128" s="4" t="str">
        <f t="shared" si="151"/>
        <v/>
      </c>
      <c r="CG128" s="4" t="str">
        <f t="shared" si="152"/>
        <v/>
      </c>
      <c r="CH128" s="4" t="str">
        <f t="shared" si="153"/>
        <v/>
      </c>
      <c r="CI128" s="4" t="str">
        <f t="shared" si="154"/>
        <v/>
      </c>
      <c r="CJ128" s="4" t="str">
        <f t="shared" si="155"/>
        <v/>
      </c>
      <c r="CK128" s="4" t="str">
        <f t="shared" si="156"/>
        <v/>
      </c>
      <c r="CM128" s="4" t="s">
        <v>202</v>
      </c>
      <c r="CN128" s="4" t="str">
        <f>IF(ISNUMBER(BZ128), IF($BV128&gt;VLOOKUP('Gene Table'!$G$2,'Array Content'!$A$2:$B$3,2,FALSE),IF(BZ128&lt;-$BV128,"mutant","WT"),IF(BZ128&lt;-VLOOKUP('Gene Table'!$G$2,'Array Content'!$A$2:$B$3,2,FALSE),"Mutant","WT")),"")</f>
        <v>Mutant</v>
      </c>
      <c r="CO128" s="4" t="str">
        <f>IF(ISNUMBER(CA128), IF($BV128&gt;VLOOKUP('Gene Table'!$G$2,'Array Content'!$A$2:$B$3,2,FALSE),IF(CA128&lt;-$BV128,"mutant","WT"),IF(CA128&lt;-VLOOKUP('Gene Table'!$G$2,'Array Content'!$A$2:$B$3,2,FALSE),"Mutant","WT")),"")</f>
        <v>WT</v>
      </c>
      <c r="CP128" s="4" t="str">
        <f>IF(ISNUMBER(CB128), IF($BV128&gt;VLOOKUP('Gene Table'!$G$2,'Array Content'!$A$2:$B$3,2,FALSE),IF(CB128&lt;-$BV128,"mutant","WT"),IF(CB128&lt;-VLOOKUP('Gene Table'!$G$2,'Array Content'!$A$2:$B$3,2,FALSE),"Mutant","WT")),"")</f>
        <v/>
      </c>
      <c r="CQ128" s="4" t="str">
        <f>IF(ISNUMBER(CC128), IF($BV128&gt;VLOOKUP('Gene Table'!$G$2,'Array Content'!$A$2:$B$3,2,FALSE),IF(CC128&lt;-$BV128,"mutant","WT"),IF(CC128&lt;-VLOOKUP('Gene Table'!$G$2,'Array Content'!$A$2:$B$3,2,FALSE),"Mutant","WT")),"")</f>
        <v/>
      </c>
      <c r="CR128" s="4" t="str">
        <f>IF(ISNUMBER(CD128), IF($BV128&gt;VLOOKUP('Gene Table'!$G$2,'Array Content'!$A$2:$B$3,2,FALSE),IF(CD128&lt;-$BV128,"mutant","WT"),IF(CD128&lt;-VLOOKUP('Gene Table'!$G$2,'Array Content'!$A$2:$B$3,2,FALSE),"Mutant","WT")),"")</f>
        <v/>
      </c>
      <c r="CS128" s="4" t="str">
        <f>IF(ISNUMBER(CE128), IF($BV128&gt;VLOOKUP('Gene Table'!$G$2,'Array Content'!$A$2:$B$3,2,FALSE),IF(CE128&lt;-$BV128,"mutant","WT"),IF(CE128&lt;-VLOOKUP('Gene Table'!$G$2,'Array Content'!$A$2:$B$3,2,FALSE),"Mutant","WT")),"")</f>
        <v/>
      </c>
      <c r="CT128" s="4" t="str">
        <f>IF(ISNUMBER(CF128), IF($BV128&gt;VLOOKUP('Gene Table'!$G$2,'Array Content'!$A$2:$B$3,2,FALSE),IF(CF128&lt;-$BV128,"mutant","WT"),IF(CF128&lt;-VLOOKUP('Gene Table'!$G$2,'Array Content'!$A$2:$B$3,2,FALSE),"Mutant","WT")),"")</f>
        <v/>
      </c>
      <c r="CU128" s="4" t="str">
        <f>IF(ISNUMBER(CG128), IF($BV128&gt;VLOOKUP('Gene Table'!$G$2,'Array Content'!$A$2:$B$3,2,FALSE),IF(CG128&lt;-$BV128,"mutant","WT"),IF(CG128&lt;-VLOOKUP('Gene Table'!$G$2,'Array Content'!$A$2:$B$3,2,FALSE),"Mutant","WT")),"")</f>
        <v/>
      </c>
      <c r="CV128" s="4" t="str">
        <f>IF(ISNUMBER(CH128), IF($BV128&gt;VLOOKUP('Gene Table'!$G$2,'Array Content'!$A$2:$B$3,2,FALSE),IF(CH128&lt;-$BV128,"mutant","WT"),IF(CH128&lt;-VLOOKUP('Gene Table'!$G$2,'Array Content'!$A$2:$B$3,2,FALSE),"Mutant","WT")),"")</f>
        <v/>
      </c>
      <c r="CW128" s="4" t="str">
        <f>IF(ISNUMBER(CI128), IF($BV128&gt;VLOOKUP('Gene Table'!$G$2,'Array Content'!$A$2:$B$3,2,FALSE),IF(CI128&lt;-$BV128,"mutant","WT"),IF(CI128&lt;-VLOOKUP('Gene Table'!$G$2,'Array Content'!$A$2:$B$3,2,FALSE),"Mutant","WT")),"")</f>
        <v/>
      </c>
      <c r="CX128" s="4" t="str">
        <f>IF(ISNUMBER(CJ128), IF($BV128&gt;VLOOKUP('Gene Table'!$G$2,'Array Content'!$A$2:$B$3,2,FALSE),IF(CJ128&lt;-$BV128,"mutant","WT"),IF(CJ128&lt;-VLOOKUP('Gene Table'!$G$2,'Array Content'!$A$2:$B$3,2,FALSE),"Mutant","WT")),"")</f>
        <v/>
      </c>
      <c r="CY128" s="4" t="str">
        <f>IF(ISNUMBER(CK128), IF($BV128&gt;VLOOKUP('Gene Table'!$G$2,'Array Content'!$A$2:$B$3,2,FALSE),IF(CK128&lt;-$BV128,"mutant","WT"),IF(CK128&lt;-VLOOKUP('Gene Table'!$G$2,'Array Content'!$A$2:$B$3,2,FALSE),"Mutant","WT")),"")</f>
        <v/>
      </c>
      <c r="DA128" s="4" t="s">
        <v>202</v>
      </c>
      <c r="DB128" s="4">
        <f t="shared" si="157"/>
        <v>-4.0300000000000011</v>
      </c>
      <c r="DC128" s="4">
        <f t="shared" si="158"/>
        <v>0</v>
      </c>
      <c r="DD128" s="4" t="str">
        <f t="shared" si="159"/>
        <v/>
      </c>
      <c r="DE128" s="4" t="str">
        <f t="shared" si="160"/>
        <v/>
      </c>
      <c r="DF128" s="4" t="str">
        <f t="shared" si="161"/>
        <v/>
      </c>
      <c r="DG128" s="4" t="str">
        <f t="shared" si="162"/>
        <v/>
      </c>
      <c r="DH128" s="4" t="str">
        <f t="shared" si="163"/>
        <v/>
      </c>
      <c r="DI128" s="4" t="str">
        <f t="shared" si="164"/>
        <v/>
      </c>
      <c r="DJ128" s="4" t="str">
        <f t="shared" si="165"/>
        <v/>
      </c>
      <c r="DK128" s="4" t="str">
        <f t="shared" si="166"/>
        <v/>
      </c>
      <c r="DL128" s="4" t="str">
        <f t="shared" si="167"/>
        <v/>
      </c>
      <c r="DM128" s="4" t="str">
        <f t="shared" si="168"/>
        <v/>
      </c>
      <c r="DO128" s="4" t="s">
        <v>202</v>
      </c>
      <c r="DP128" s="4" t="str">
        <f>IF(ISNUMBER(DB128), IF($AR128&gt;VLOOKUP('Gene Table'!$G$2,'Array Content'!$A$2:$B$3,2,FALSE),IF(DB128&lt;-$AR128,"mutant","WT"),IF(DB128&lt;-VLOOKUP('Gene Table'!$G$2,'Array Content'!$A$2:$B$3,2,FALSE),"Mutant","WT")),"")</f>
        <v>Mutant</v>
      </c>
      <c r="DQ128" s="4" t="str">
        <f>IF(ISNUMBER(DC128), IF($AR128&gt;VLOOKUP('Gene Table'!$G$2,'Array Content'!$A$2:$B$3,2,FALSE),IF(DC128&lt;-$AR128,"mutant","WT"),IF(DC128&lt;-VLOOKUP('Gene Table'!$G$2,'Array Content'!$A$2:$B$3,2,FALSE),"Mutant","WT")),"")</f>
        <v>WT</v>
      </c>
      <c r="DR128" s="4" t="str">
        <f>IF(ISNUMBER(DD128), IF($AR128&gt;VLOOKUP('Gene Table'!$G$2,'Array Content'!$A$2:$B$3,2,FALSE),IF(DD128&lt;-$AR128,"mutant","WT"),IF(DD128&lt;-VLOOKUP('Gene Table'!$G$2,'Array Content'!$A$2:$B$3,2,FALSE),"Mutant","WT")),"")</f>
        <v/>
      </c>
      <c r="DS128" s="4" t="str">
        <f>IF(ISNUMBER(DE128), IF($AR128&gt;VLOOKUP('Gene Table'!$G$2,'Array Content'!$A$2:$B$3,2,FALSE),IF(DE128&lt;-$AR128,"mutant","WT"),IF(DE128&lt;-VLOOKUP('Gene Table'!$G$2,'Array Content'!$A$2:$B$3,2,FALSE),"Mutant","WT")),"")</f>
        <v/>
      </c>
      <c r="DT128" s="4" t="str">
        <f>IF(ISNUMBER(DF128), IF($AR128&gt;VLOOKUP('Gene Table'!$G$2,'Array Content'!$A$2:$B$3,2,FALSE),IF(DF128&lt;-$AR128,"mutant","WT"),IF(DF128&lt;-VLOOKUP('Gene Table'!$G$2,'Array Content'!$A$2:$B$3,2,FALSE),"Mutant","WT")),"")</f>
        <v/>
      </c>
      <c r="DU128" s="4" t="str">
        <f>IF(ISNUMBER(DG128), IF($AR128&gt;VLOOKUP('Gene Table'!$G$2,'Array Content'!$A$2:$B$3,2,FALSE),IF(DG128&lt;-$AR128,"mutant","WT"),IF(DG128&lt;-VLOOKUP('Gene Table'!$G$2,'Array Content'!$A$2:$B$3,2,FALSE),"Mutant","WT")),"")</f>
        <v/>
      </c>
      <c r="DV128" s="4" t="str">
        <f>IF(ISNUMBER(DH128), IF($AR128&gt;VLOOKUP('Gene Table'!$G$2,'Array Content'!$A$2:$B$3,2,FALSE),IF(DH128&lt;-$AR128,"mutant","WT"),IF(DH128&lt;-VLOOKUP('Gene Table'!$G$2,'Array Content'!$A$2:$B$3,2,FALSE),"Mutant","WT")),"")</f>
        <v/>
      </c>
      <c r="DW128" s="4" t="str">
        <f>IF(ISNUMBER(DI128), IF($AR128&gt;VLOOKUP('Gene Table'!$G$2,'Array Content'!$A$2:$B$3,2,FALSE),IF(DI128&lt;-$AR128,"mutant","WT"),IF(DI128&lt;-VLOOKUP('Gene Table'!$G$2,'Array Content'!$A$2:$B$3,2,FALSE),"Mutant","WT")),"")</f>
        <v/>
      </c>
      <c r="DX128" s="4" t="str">
        <f>IF(ISNUMBER(DJ128), IF($AR128&gt;VLOOKUP('Gene Table'!$G$2,'Array Content'!$A$2:$B$3,2,FALSE),IF(DJ128&lt;-$AR128,"mutant","WT"),IF(DJ128&lt;-VLOOKUP('Gene Table'!$G$2,'Array Content'!$A$2:$B$3,2,FALSE),"Mutant","WT")),"")</f>
        <v/>
      </c>
      <c r="DY128" s="4" t="str">
        <f>IF(ISNUMBER(DK128), IF($AR128&gt;VLOOKUP('Gene Table'!$G$2,'Array Content'!$A$2:$B$3,2,FALSE),IF(DK128&lt;-$AR128,"mutant","WT"),IF(DK128&lt;-VLOOKUP('Gene Table'!$G$2,'Array Content'!$A$2:$B$3,2,FALSE),"Mutant","WT")),"")</f>
        <v/>
      </c>
      <c r="DZ128" s="4" t="str">
        <f>IF(ISNUMBER(DL128), IF($AR128&gt;VLOOKUP('Gene Table'!$G$2,'Array Content'!$A$2:$B$3,2,FALSE),IF(DL128&lt;-$AR128,"mutant","WT"),IF(DL128&lt;-VLOOKUP('Gene Table'!$G$2,'Array Content'!$A$2:$B$3,2,FALSE),"Mutant","WT")),"")</f>
        <v/>
      </c>
      <c r="EA128" s="4" t="str">
        <f>IF(ISNUMBER(DM128), IF($AR128&gt;VLOOKUP('Gene Table'!$G$2,'Array Content'!$A$2:$B$3,2,FALSE),IF(DM128&lt;-$AR128,"mutant","WT"),IF(DM128&lt;-VLOOKUP('Gene Table'!$G$2,'Array Content'!$A$2:$B$3,2,FALSE),"Mutant","WT")),"")</f>
        <v/>
      </c>
      <c r="EC128" s="4" t="s">
        <v>202</v>
      </c>
      <c r="ED128" s="4" t="str">
        <f>IF('Gene Table'!$D128="copy number",D128,"")</f>
        <v/>
      </c>
      <c r="EE128" s="4" t="str">
        <f>IF('Gene Table'!$D128="copy number",E128,"")</f>
        <v/>
      </c>
      <c r="EF128" s="4" t="str">
        <f>IF('Gene Table'!$D128="copy number",F128,"")</f>
        <v/>
      </c>
      <c r="EG128" s="4" t="str">
        <f>IF('Gene Table'!$D128="copy number",G128,"")</f>
        <v/>
      </c>
      <c r="EH128" s="4" t="str">
        <f>IF('Gene Table'!$D128="copy number",H128,"")</f>
        <v/>
      </c>
      <c r="EI128" s="4" t="str">
        <f>IF('Gene Table'!$D128="copy number",I128,"")</f>
        <v/>
      </c>
      <c r="EJ128" s="4" t="str">
        <f>IF('Gene Table'!$D128="copy number",J128,"")</f>
        <v/>
      </c>
      <c r="EK128" s="4" t="str">
        <f>IF('Gene Table'!$D128="copy number",K128,"")</f>
        <v/>
      </c>
      <c r="EL128" s="4" t="str">
        <f>IF('Gene Table'!$D128="copy number",L128,"")</f>
        <v/>
      </c>
      <c r="EM128" s="4" t="str">
        <f>IF('Gene Table'!$D128="copy number",M128,"")</f>
        <v/>
      </c>
      <c r="EN128" s="4" t="str">
        <f>IF('Gene Table'!$D128="copy number",N128,"")</f>
        <v/>
      </c>
      <c r="EO128" s="4" t="str">
        <f>IF('Gene Table'!$D128="copy number",O128,"")</f>
        <v/>
      </c>
      <c r="EQ128" s="4" t="s">
        <v>202</v>
      </c>
      <c r="ER128" s="4" t="str">
        <f>IF('Gene Table'!$D128="copy number",R128,"")</f>
        <v/>
      </c>
      <c r="ES128" s="4" t="str">
        <f>IF('Gene Table'!$D128="copy number",S128,"")</f>
        <v/>
      </c>
      <c r="ET128" s="4" t="str">
        <f>IF('Gene Table'!$D128="copy number",T128,"")</f>
        <v/>
      </c>
      <c r="EU128" s="4" t="str">
        <f>IF('Gene Table'!$D128="copy number",U128,"")</f>
        <v/>
      </c>
      <c r="EV128" s="4" t="str">
        <f>IF('Gene Table'!$D128="copy number",V128,"")</f>
        <v/>
      </c>
      <c r="EW128" s="4" t="str">
        <f>IF('Gene Table'!$D128="copy number",W128,"")</f>
        <v/>
      </c>
      <c r="EX128" s="4" t="str">
        <f>IF('Gene Table'!$D128="copy number",X128,"")</f>
        <v/>
      </c>
      <c r="EY128" s="4" t="str">
        <f>IF('Gene Table'!$D128="copy number",Y128,"")</f>
        <v/>
      </c>
      <c r="EZ128" s="4" t="str">
        <f>IF('Gene Table'!$D128="copy number",Z128,"")</f>
        <v/>
      </c>
      <c r="FA128" s="4" t="str">
        <f>IF('Gene Table'!$D128="copy number",AA128,"")</f>
        <v/>
      </c>
      <c r="FB128" s="4" t="str">
        <f>IF('Gene Table'!$D128="copy number",AB128,"")</f>
        <v/>
      </c>
      <c r="FC128" s="4" t="str">
        <f>IF('Gene Table'!$D128="copy number",AC128,"")</f>
        <v/>
      </c>
      <c r="FE128" s="4" t="s">
        <v>202</v>
      </c>
      <c r="FF128" s="4" t="str">
        <f>IF('Gene Table'!$C128="SMPC",D128,"")</f>
        <v/>
      </c>
      <c r="FG128" s="4" t="str">
        <f>IF('Gene Table'!$C128="SMPC",E128,"")</f>
        <v/>
      </c>
      <c r="FH128" s="4" t="str">
        <f>IF('Gene Table'!$C128="SMPC",F128,"")</f>
        <v/>
      </c>
      <c r="FI128" s="4" t="str">
        <f>IF('Gene Table'!$C128="SMPC",G128,"")</f>
        <v/>
      </c>
      <c r="FJ128" s="4" t="str">
        <f>IF('Gene Table'!$C128="SMPC",H128,"")</f>
        <v/>
      </c>
      <c r="FK128" s="4" t="str">
        <f>IF('Gene Table'!$C128="SMPC",I128,"")</f>
        <v/>
      </c>
      <c r="FL128" s="4" t="str">
        <f>IF('Gene Table'!$C128="SMPC",J128,"")</f>
        <v/>
      </c>
      <c r="FM128" s="4" t="str">
        <f>IF('Gene Table'!$C128="SMPC",K128,"")</f>
        <v/>
      </c>
      <c r="FN128" s="4" t="str">
        <f>IF('Gene Table'!$C128="SMPC",L128,"")</f>
        <v/>
      </c>
      <c r="FO128" s="4" t="str">
        <f>IF('Gene Table'!$C128="SMPC",M128,"")</f>
        <v/>
      </c>
      <c r="FP128" s="4" t="str">
        <f>IF('Gene Table'!$C128="SMPC",N128,"")</f>
        <v/>
      </c>
      <c r="FQ128" s="4" t="str">
        <f>IF('Gene Table'!$C128="SMPC",O128,"")</f>
        <v/>
      </c>
      <c r="FS128" s="4" t="s">
        <v>202</v>
      </c>
      <c r="FT128" s="4" t="str">
        <f>IF('Gene Table'!$C128="SMPC",R128,"")</f>
        <v/>
      </c>
      <c r="FU128" s="4" t="str">
        <f>IF('Gene Table'!$C128="SMPC",S128,"")</f>
        <v/>
      </c>
      <c r="FV128" s="4" t="str">
        <f>IF('Gene Table'!$C128="SMPC",T128,"")</f>
        <v/>
      </c>
      <c r="FW128" s="4" t="str">
        <f>IF('Gene Table'!$C128="SMPC",U128,"")</f>
        <v/>
      </c>
      <c r="FX128" s="4" t="str">
        <f>IF('Gene Table'!$C128="SMPC",V128,"")</f>
        <v/>
      </c>
      <c r="FY128" s="4" t="str">
        <f>IF('Gene Table'!$C128="SMPC",W128,"")</f>
        <v/>
      </c>
      <c r="FZ128" s="4" t="str">
        <f>IF('Gene Table'!$C128="SMPC",X128,"")</f>
        <v/>
      </c>
      <c r="GA128" s="4" t="str">
        <f>IF('Gene Table'!$C128="SMPC",Y128,"")</f>
        <v/>
      </c>
      <c r="GB128" s="4" t="str">
        <f>IF('Gene Table'!$C128="SMPC",Z128,"")</f>
        <v/>
      </c>
      <c r="GC128" s="4" t="str">
        <f>IF('Gene Table'!$C128="SMPC",AA128,"")</f>
        <v/>
      </c>
      <c r="GD128" s="4" t="str">
        <f>IF('Gene Table'!$C128="SMPC",AB128,"")</f>
        <v/>
      </c>
      <c r="GE128" s="4" t="str">
        <f>IF('Gene Table'!$C128="SMPC",AC128,"")</f>
        <v/>
      </c>
    </row>
    <row r="129" spans="1:187" ht="15" customHeight="1" x14ac:dyDescent="0.25">
      <c r="A129" s="4" t="str">
        <f>'Gene Table'!C129&amp;":"&amp;'Gene Table'!D129</f>
        <v>NF2:c.634C&gt;T</v>
      </c>
      <c r="B129" s="4">
        <f>IF('Gene Table'!$G$5="NO",IF(ISNUMBER(MATCH('Gene Table'!E129,'Array Content'!$M$2:$M$941,0)),VLOOKUP('Gene Table'!E129,'Array Content'!$M$2:$O$941,2,FALSE),35),IF('Gene Table'!$G$5="YES",IF(ISNUMBER(MATCH('Gene Table'!E129,'Array Content'!$M$2:$M$941,0)),VLOOKUP('Gene Table'!E129,'Array Content'!$M$2:$O$941,3,FALSE),35),"OOPS"))</f>
        <v>37</v>
      </c>
      <c r="C129" s="4" t="s">
        <v>204</v>
      </c>
      <c r="D129" s="29">
        <f>IF('Control Sample Data'!D128="","",IF(SUM('Control Sample Data'!D$2:D$97)&gt;10,IF(AND(ISNUMBER('Control Sample Data'!D128),'Control Sample Data'!D128&lt;$B129, 'Control Sample Data'!D128&gt;0),'Control Sample Data'!D128,$B129),""))</f>
        <v>35</v>
      </c>
      <c r="E129" s="29">
        <f>IF('Control Sample Data'!E128="","",IF(SUM('Control Sample Data'!E$2:E$97)&gt;10,IF(AND(ISNUMBER('Control Sample Data'!E128),'Control Sample Data'!E128&lt;$B129, 'Control Sample Data'!E128&gt;0),'Control Sample Data'!E128,$B129),""))</f>
        <v>35</v>
      </c>
      <c r="F129" s="29" t="str">
        <f>IF('Control Sample Data'!F128="","",IF(SUM('Control Sample Data'!F$2:F$97)&gt;10,IF(AND(ISNUMBER('Control Sample Data'!F128),'Control Sample Data'!F128&lt;$B129, 'Control Sample Data'!F128&gt;0),'Control Sample Data'!F128,$B129),""))</f>
        <v/>
      </c>
      <c r="G129" s="29" t="str">
        <f>IF('Control Sample Data'!G128="","",IF(SUM('Control Sample Data'!G$2:G$97)&gt;10,IF(AND(ISNUMBER('Control Sample Data'!G128),'Control Sample Data'!G128&lt;$B129, 'Control Sample Data'!G128&gt;0),'Control Sample Data'!G128,$B129),""))</f>
        <v/>
      </c>
      <c r="H129" s="29" t="str">
        <f>IF('Control Sample Data'!H128="","",IF(SUM('Control Sample Data'!H$2:H$97)&gt;10,IF(AND(ISNUMBER('Control Sample Data'!H128),'Control Sample Data'!H128&lt;$B129, 'Control Sample Data'!H128&gt;0),'Control Sample Data'!H128,$B129),""))</f>
        <v/>
      </c>
      <c r="I129" s="29" t="str">
        <f>IF('Control Sample Data'!I128="","",IF(SUM('Control Sample Data'!I$2:I$97)&gt;10,IF(AND(ISNUMBER('Control Sample Data'!I128),'Control Sample Data'!I128&lt;$B129, 'Control Sample Data'!I128&gt;0),'Control Sample Data'!I128,$B129),""))</f>
        <v/>
      </c>
      <c r="J129" s="29" t="str">
        <f>IF('Control Sample Data'!J128="","",IF(SUM('Control Sample Data'!J$2:J$97)&gt;10,IF(AND(ISNUMBER('Control Sample Data'!J128),'Control Sample Data'!J128&lt;$B129, 'Control Sample Data'!J128&gt;0),'Control Sample Data'!J128,$B129),""))</f>
        <v/>
      </c>
      <c r="K129" s="29" t="str">
        <f>IF('Control Sample Data'!K128="","",IF(SUM('Control Sample Data'!K$2:K$97)&gt;10,IF(AND(ISNUMBER('Control Sample Data'!K128),'Control Sample Data'!K128&lt;$B129, 'Control Sample Data'!K128&gt;0),'Control Sample Data'!K128,$B129),""))</f>
        <v/>
      </c>
      <c r="L129" s="29" t="str">
        <f>IF('Control Sample Data'!L128="","",IF(SUM('Control Sample Data'!L$2:L$97)&gt;10,IF(AND(ISNUMBER('Control Sample Data'!L128),'Control Sample Data'!L128&lt;$B129, 'Control Sample Data'!L128&gt;0),'Control Sample Data'!L128,$B129),""))</f>
        <v/>
      </c>
      <c r="M129" s="29" t="str">
        <f>IF('Control Sample Data'!M128="","",IF(SUM('Control Sample Data'!M$2:M$97)&gt;10,IF(AND(ISNUMBER('Control Sample Data'!M128),'Control Sample Data'!M128&lt;$B129, 'Control Sample Data'!M128&gt;0),'Control Sample Data'!M128,$B129),""))</f>
        <v/>
      </c>
      <c r="N129" s="29" t="str">
        <f>IF('Control Sample Data'!N128="","",IF(SUM('Control Sample Data'!N$2:N$97)&gt;10,IF(AND(ISNUMBER('Control Sample Data'!N128),'Control Sample Data'!N128&lt;$B129, 'Control Sample Data'!N128&gt;0),'Control Sample Data'!N128,$B129),""))</f>
        <v/>
      </c>
      <c r="O129" s="29" t="str">
        <f>IF('Control Sample Data'!O128="","",IF(SUM('Control Sample Data'!O$2:O$97)&gt;10,IF(AND(ISNUMBER('Control Sample Data'!O128),'Control Sample Data'!O128&lt;$B129, 'Control Sample Data'!O128&gt;0),'Control Sample Data'!O128,$B129),""))</f>
        <v/>
      </c>
      <c r="Q129" s="4" t="s">
        <v>204</v>
      </c>
      <c r="R129" s="29">
        <f>IF('Test Sample Data'!D128="","",IF(SUM('Test Sample Data'!D$2:D$97)&gt;10,IF(AND(ISNUMBER('Test Sample Data'!D128),'Test Sample Data'!D128&lt;$B129, 'Test Sample Data'!D128&gt;0),'Test Sample Data'!D128,$B129),""))</f>
        <v>28.58</v>
      </c>
      <c r="S129" s="29">
        <f>IF('Test Sample Data'!E128="","",IF(SUM('Test Sample Data'!E$2:E$97)&gt;10,IF(AND(ISNUMBER('Test Sample Data'!E128),'Test Sample Data'!E128&lt;$B129, 'Test Sample Data'!E128&gt;0),'Test Sample Data'!E128,$B129),""))</f>
        <v>35</v>
      </c>
      <c r="T129" s="29" t="str">
        <f>IF('Test Sample Data'!F128="","",IF(SUM('Test Sample Data'!F$2:F$97)&gt;10,IF(AND(ISNUMBER('Test Sample Data'!F128),'Test Sample Data'!F128&lt;$B129, 'Test Sample Data'!F128&gt;0),'Test Sample Data'!F128,$B129),""))</f>
        <v/>
      </c>
      <c r="U129" s="29" t="str">
        <f>IF('Test Sample Data'!G128="","",IF(SUM('Test Sample Data'!G$2:G$97)&gt;10,IF(AND(ISNUMBER('Test Sample Data'!G128),'Test Sample Data'!G128&lt;$B129, 'Test Sample Data'!G128&gt;0),'Test Sample Data'!G128,$B129),""))</f>
        <v/>
      </c>
      <c r="V129" s="29" t="str">
        <f>IF('Test Sample Data'!H128="","",IF(SUM('Test Sample Data'!H$2:H$97)&gt;10,IF(AND(ISNUMBER('Test Sample Data'!H128),'Test Sample Data'!H128&lt;$B129, 'Test Sample Data'!H128&gt;0),'Test Sample Data'!H128,$B129),""))</f>
        <v/>
      </c>
      <c r="W129" s="29" t="str">
        <f>IF('Test Sample Data'!I128="","",IF(SUM('Test Sample Data'!I$2:I$97)&gt;10,IF(AND(ISNUMBER('Test Sample Data'!I128),'Test Sample Data'!I128&lt;$B129, 'Test Sample Data'!I128&gt;0),'Test Sample Data'!I128,$B129),""))</f>
        <v/>
      </c>
      <c r="X129" s="29" t="str">
        <f>IF('Test Sample Data'!J128="","",IF(SUM('Test Sample Data'!J$2:J$97)&gt;10,IF(AND(ISNUMBER('Test Sample Data'!J128),'Test Sample Data'!J128&lt;$B129, 'Test Sample Data'!J128&gt;0),'Test Sample Data'!J128,$B129),""))</f>
        <v/>
      </c>
      <c r="Y129" s="29" t="str">
        <f>IF('Test Sample Data'!K128="","",IF(SUM('Test Sample Data'!K$2:K$97)&gt;10,IF(AND(ISNUMBER('Test Sample Data'!K128),'Test Sample Data'!K128&lt;$B129, 'Test Sample Data'!K128&gt;0),'Test Sample Data'!K128,$B129),""))</f>
        <v/>
      </c>
      <c r="Z129" s="29" t="str">
        <f>IF('Test Sample Data'!L128="","",IF(SUM('Test Sample Data'!L$2:L$97)&gt;10,IF(AND(ISNUMBER('Test Sample Data'!L128),'Test Sample Data'!L128&lt;$B129, 'Test Sample Data'!L128&gt;0),'Test Sample Data'!L128,$B129),""))</f>
        <v/>
      </c>
      <c r="AA129" s="29" t="str">
        <f>IF('Test Sample Data'!M128="","",IF(SUM('Test Sample Data'!M$2:M$97)&gt;10,IF(AND(ISNUMBER('Test Sample Data'!M128),'Test Sample Data'!M128&lt;$B129, 'Test Sample Data'!M128&gt;0),'Test Sample Data'!M128,$B129),""))</f>
        <v/>
      </c>
      <c r="AB129" s="29" t="str">
        <f>IF('Test Sample Data'!N128="","",IF(SUM('Test Sample Data'!N$2:N$97)&gt;10,IF(AND(ISNUMBER('Test Sample Data'!N128),'Test Sample Data'!N128&lt;$B129, 'Test Sample Data'!N128&gt;0),'Test Sample Data'!N128,$B129),""))</f>
        <v/>
      </c>
      <c r="AC129" s="29" t="str">
        <f>IF('Test Sample Data'!O128="","",IF(SUM('Test Sample Data'!O$2:O$97)&gt;10,IF(AND(ISNUMBER('Test Sample Data'!O128),'Test Sample Data'!O128&lt;$B129, 'Test Sample Data'!O128&gt;0),'Test Sample Data'!O128,$B129),""))</f>
        <v/>
      </c>
      <c r="AE129" s="4" t="s">
        <v>204</v>
      </c>
      <c r="AF129" s="4">
        <f t="shared" si="67"/>
        <v>9</v>
      </c>
      <c r="AG129" s="4">
        <f t="shared" si="68"/>
        <v>9</v>
      </c>
      <c r="AH129" s="4" t="str">
        <f t="shared" si="69"/>
        <v/>
      </c>
      <c r="AI129" s="4" t="str">
        <f t="shared" si="70"/>
        <v/>
      </c>
      <c r="AJ129" s="4" t="str">
        <f t="shared" si="71"/>
        <v/>
      </c>
      <c r="AK129" s="4" t="str">
        <f t="shared" si="72"/>
        <v/>
      </c>
      <c r="AL129" s="4" t="str">
        <f t="shared" si="73"/>
        <v/>
      </c>
      <c r="AM129" s="4" t="str">
        <f t="shared" si="74"/>
        <v/>
      </c>
      <c r="AN129" s="4" t="str">
        <f t="shared" si="75"/>
        <v/>
      </c>
      <c r="AO129" s="4" t="str">
        <f t="shared" si="76"/>
        <v/>
      </c>
      <c r="AP129" s="4" t="str">
        <f t="shared" si="77"/>
        <v/>
      </c>
      <c r="AQ129" s="4" t="str">
        <f t="shared" si="78"/>
        <v/>
      </c>
      <c r="AR129" s="4">
        <f t="shared" si="79"/>
        <v>0</v>
      </c>
      <c r="AS129" s="4">
        <f t="shared" si="182"/>
        <v>9</v>
      </c>
      <c r="AU129" s="4" t="s">
        <v>204</v>
      </c>
      <c r="AV129" s="4">
        <f t="shared" si="81"/>
        <v>0</v>
      </c>
      <c r="AW129" s="4">
        <f t="shared" si="82"/>
        <v>9</v>
      </c>
      <c r="AX129" s="4" t="str">
        <f t="shared" si="83"/>
        <v/>
      </c>
      <c r="AY129" s="4" t="str">
        <f t="shared" si="84"/>
        <v/>
      </c>
      <c r="AZ129" s="4" t="str">
        <f t="shared" si="85"/>
        <v/>
      </c>
      <c r="BA129" s="4" t="str">
        <f t="shared" si="86"/>
        <v/>
      </c>
      <c r="BB129" s="4" t="str">
        <f t="shared" si="87"/>
        <v/>
      </c>
      <c r="BC129" s="4" t="str">
        <f t="shared" si="88"/>
        <v/>
      </c>
      <c r="BD129" s="4" t="str">
        <f t="shared" si="89"/>
        <v/>
      </c>
      <c r="BE129" s="4" t="str">
        <f t="shared" si="90"/>
        <v/>
      </c>
      <c r="BF129" s="4" t="str">
        <f t="shared" si="91"/>
        <v/>
      </c>
      <c r="BG129" s="4" t="str">
        <f t="shared" si="92"/>
        <v/>
      </c>
      <c r="BI129" s="4" t="s">
        <v>204</v>
      </c>
      <c r="BJ129" s="4" t="str">
        <f t="shared" si="169"/>
        <v/>
      </c>
      <c r="BK129" s="4">
        <f t="shared" si="170"/>
        <v>9</v>
      </c>
      <c r="BL129" s="4" t="str">
        <f t="shared" si="171"/>
        <v/>
      </c>
      <c r="BM129" s="4" t="str">
        <f t="shared" si="172"/>
        <v/>
      </c>
      <c r="BN129" s="4" t="str">
        <f t="shared" si="173"/>
        <v/>
      </c>
      <c r="BO129" s="4" t="str">
        <f t="shared" si="174"/>
        <v/>
      </c>
      <c r="BP129" s="4" t="str">
        <f t="shared" si="175"/>
        <v/>
      </c>
      <c r="BQ129" s="4" t="str">
        <f t="shared" si="176"/>
        <v/>
      </c>
      <c r="BR129" s="4" t="str">
        <f t="shared" si="177"/>
        <v/>
      </c>
      <c r="BS129" s="4" t="str">
        <f t="shared" si="178"/>
        <v/>
      </c>
      <c r="BT129" s="4" t="str">
        <f t="shared" si="179"/>
        <v/>
      </c>
      <c r="BU129" s="4" t="str">
        <f t="shared" si="180"/>
        <v/>
      </c>
      <c r="BV129" s="4">
        <f t="shared" si="105"/>
        <v>0</v>
      </c>
      <c r="BW129" s="4">
        <f t="shared" si="181"/>
        <v>9</v>
      </c>
      <c r="BY129" s="4" t="s">
        <v>204</v>
      </c>
      <c r="BZ129" s="4">
        <f t="shared" si="145"/>
        <v>-9</v>
      </c>
      <c r="CA129" s="4">
        <f t="shared" si="146"/>
        <v>0</v>
      </c>
      <c r="CB129" s="4" t="str">
        <f t="shared" si="147"/>
        <v/>
      </c>
      <c r="CC129" s="4" t="str">
        <f t="shared" si="148"/>
        <v/>
      </c>
      <c r="CD129" s="4" t="str">
        <f t="shared" si="149"/>
        <v/>
      </c>
      <c r="CE129" s="4" t="str">
        <f t="shared" si="150"/>
        <v/>
      </c>
      <c r="CF129" s="4" t="str">
        <f t="shared" si="151"/>
        <v/>
      </c>
      <c r="CG129" s="4" t="str">
        <f t="shared" si="152"/>
        <v/>
      </c>
      <c r="CH129" s="4" t="str">
        <f t="shared" si="153"/>
        <v/>
      </c>
      <c r="CI129" s="4" t="str">
        <f t="shared" si="154"/>
        <v/>
      </c>
      <c r="CJ129" s="4" t="str">
        <f t="shared" si="155"/>
        <v/>
      </c>
      <c r="CK129" s="4" t="str">
        <f t="shared" si="156"/>
        <v/>
      </c>
      <c r="CM129" s="4" t="s">
        <v>204</v>
      </c>
      <c r="CN129" s="4" t="str">
        <f>IF(ISNUMBER(BZ129), IF($BV129&gt;VLOOKUP('Gene Table'!$G$2,'Array Content'!$A$2:$B$3,2,FALSE),IF(BZ129&lt;-$BV129,"mutant","WT"),IF(BZ129&lt;-VLOOKUP('Gene Table'!$G$2,'Array Content'!$A$2:$B$3,2,FALSE),"Mutant","WT")),"")</f>
        <v>Mutant</v>
      </c>
      <c r="CO129" s="4" t="str">
        <f>IF(ISNUMBER(CA129), IF($BV129&gt;VLOOKUP('Gene Table'!$G$2,'Array Content'!$A$2:$B$3,2,FALSE),IF(CA129&lt;-$BV129,"mutant","WT"),IF(CA129&lt;-VLOOKUP('Gene Table'!$G$2,'Array Content'!$A$2:$B$3,2,FALSE),"Mutant","WT")),"")</f>
        <v>WT</v>
      </c>
      <c r="CP129" s="4" t="str">
        <f>IF(ISNUMBER(CB129), IF($BV129&gt;VLOOKUP('Gene Table'!$G$2,'Array Content'!$A$2:$B$3,2,FALSE),IF(CB129&lt;-$BV129,"mutant","WT"),IF(CB129&lt;-VLOOKUP('Gene Table'!$G$2,'Array Content'!$A$2:$B$3,2,FALSE),"Mutant","WT")),"")</f>
        <v/>
      </c>
      <c r="CQ129" s="4" t="str">
        <f>IF(ISNUMBER(CC129), IF($BV129&gt;VLOOKUP('Gene Table'!$G$2,'Array Content'!$A$2:$B$3,2,FALSE),IF(CC129&lt;-$BV129,"mutant","WT"),IF(CC129&lt;-VLOOKUP('Gene Table'!$G$2,'Array Content'!$A$2:$B$3,2,FALSE),"Mutant","WT")),"")</f>
        <v/>
      </c>
      <c r="CR129" s="4" t="str">
        <f>IF(ISNUMBER(CD129), IF($BV129&gt;VLOOKUP('Gene Table'!$G$2,'Array Content'!$A$2:$B$3,2,FALSE),IF(CD129&lt;-$BV129,"mutant","WT"),IF(CD129&lt;-VLOOKUP('Gene Table'!$G$2,'Array Content'!$A$2:$B$3,2,FALSE),"Mutant","WT")),"")</f>
        <v/>
      </c>
      <c r="CS129" s="4" t="str">
        <f>IF(ISNUMBER(CE129), IF($BV129&gt;VLOOKUP('Gene Table'!$G$2,'Array Content'!$A$2:$B$3,2,FALSE),IF(CE129&lt;-$BV129,"mutant","WT"),IF(CE129&lt;-VLOOKUP('Gene Table'!$G$2,'Array Content'!$A$2:$B$3,2,FALSE),"Mutant","WT")),"")</f>
        <v/>
      </c>
      <c r="CT129" s="4" t="str">
        <f>IF(ISNUMBER(CF129), IF($BV129&gt;VLOOKUP('Gene Table'!$G$2,'Array Content'!$A$2:$B$3,2,FALSE),IF(CF129&lt;-$BV129,"mutant","WT"),IF(CF129&lt;-VLOOKUP('Gene Table'!$G$2,'Array Content'!$A$2:$B$3,2,FALSE),"Mutant","WT")),"")</f>
        <v/>
      </c>
      <c r="CU129" s="4" t="str">
        <f>IF(ISNUMBER(CG129), IF($BV129&gt;VLOOKUP('Gene Table'!$G$2,'Array Content'!$A$2:$B$3,2,FALSE),IF(CG129&lt;-$BV129,"mutant","WT"),IF(CG129&lt;-VLOOKUP('Gene Table'!$G$2,'Array Content'!$A$2:$B$3,2,FALSE),"Mutant","WT")),"")</f>
        <v/>
      </c>
      <c r="CV129" s="4" t="str">
        <f>IF(ISNUMBER(CH129), IF($BV129&gt;VLOOKUP('Gene Table'!$G$2,'Array Content'!$A$2:$B$3,2,FALSE),IF(CH129&lt;-$BV129,"mutant","WT"),IF(CH129&lt;-VLOOKUP('Gene Table'!$G$2,'Array Content'!$A$2:$B$3,2,FALSE),"Mutant","WT")),"")</f>
        <v/>
      </c>
      <c r="CW129" s="4" t="str">
        <f>IF(ISNUMBER(CI129), IF($BV129&gt;VLOOKUP('Gene Table'!$G$2,'Array Content'!$A$2:$B$3,2,FALSE),IF(CI129&lt;-$BV129,"mutant","WT"),IF(CI129&lt;-VLOOKUP('Gene Table'!$G$2,'Array Content'!$A$2:$B$3,2,FALSE),"Mutant","WT")),"")</f>
        <v/>
      </c>
      <c r="CX129" s="4" t="str">
        <f>IF(ISNUMBER(CJ129), IF($BV129&gt;VLOOKUP('Gene Table'!$G$2,'Array Content'!$A$2:$B$3,2,FALSE),IF(CJ129&lt;-$BV129,"mutant","WT"),IF(CJ129&lt;-VLOOKUP('Gene Table'!$G$2,'Array Content'!$A$2:$B$3,2,FALSE),"Mutant","WT")),"")</f>
        <v/>
      </c>
      <c r="CY129" s="4" t="str">
        <f>IF(ISNUMBER(CK129), IF($BV129&gt;VLOOKUP('Gene Table'!$G$2,'Array Content'!$A$2:$B$3,2,FALSE),IF(CK129&lt;-$BV129,"mutant","WT"),IF(CK129&lt;-VLOOKUP('Gene Table'!$G$2,'Array Content'!$A$2:$B$3,2,FALSE),"Mutant","WT")),"")</f>
        <v/>
      </c>
      <c r="DA129" s="4" t="s">
        <v>204</v>
      </c>
      <c r="DB129" s="4">
        <f t="shared" si="157"/>
        <v>-9</v>
      </c>
      <c r="DC129" s="4">
        <f t="shared" si="158"/>
        <v>0</v>
      </c>
      <c r="DD129" s="4" t="str">
        <f t="shared" si="159"/>
        <v/>
      </c>
      <c r="DE129" s="4" t="str">
        <f t="shared" si="160"/>
        <v/>
      </c>
      <c r="DF129" s="4" t="str">
        <f t="shared" si="161"/>
        <v/>
      </c>
      <c r="DG129" s="4" t="str">
        <f t="shared" si="162"/>
        <v/>
      </c>
      <c r="DH129" s="4" t="str">
        <f t="shared" si="163"/>
        <v/>
      </c>
      <c r="DI129" s="4" t="str">
        <f t="shared" si="164"/>
        <v/>
      </c>
      <c r="DJ129" s="4" t="str">
        <f t="shared" si="165"/>
        <v/>
      </c>
      <c r="DK129" s="4" t="str">
        <f t="shared" si="166"/>
        <v/>
      </c>
      <c r="DL129" s="4" t="str">
        <f t="shared" si="167"/>
        <v/>
      </c>
      <c r="DM129" s="4" t="str">
        <f t="shared" si="168"/>
        <v/>
      </c>
      <c r="DO129" s="4" t="s">
        <v>204</v>
      </c>
      <c r="DP129" s="4" t="str">
        <f>IF(ISNUMBER(DB129), IF($AR129&gt;VLOOKUP('Gene Table'!$G$2,'Array Content'!$A$2:$B$3,2,FALSE),IF(DB129&lt;-$AR129,"mutant","WT"),IF(DB129&lt;-VLOOKUP('Gene Table'!$G$2,'Array Content'!$A$2:$B$3,2,FALSE),"Mutant","WT")),"")</f>
        <v>Mutant</v>
      </c>
      <c r="DQ129" s="4" t="str">
        <f>IF(ISNUMBER(DC129), IF($AR129&gt;VLOOKUP('Gene Table'!$G$2,'Array Content'!$A$2:$B$3,2,FALSE),IF(DC129&lt;-$AR129,"mutant","WT"),IF(DC129&lt;-VLOOKUP('Gene Table'!$G$2,'Array Content'!$A$2:$B$3,2,FALSE),"Mutant","WT")),"")</f>
        <v>WT</v>
      </c>
      <c r="DR129" s="4" t="str">
        <f>IF(ISNUMBER(DD129), IF($AR129&gt;VLOOKUP('Gene Table'!$G$2,'Array Content'!$A$2:$B$3,2,FALSE),IF(DD129&lt;-$AR129,"mutant","WT"),IF(DD129&lt;-VLOOKUP('Gene Table'!$G$2,'Array Content'!$A$2:$B$3,2,FALSE),"Mutant","WT")),"")</f>
        <v/>
      </c>
      <c r="DS129" s="4" t="str">
        <f>IF(ISNUMBER(DE129), IF($AR129&gt;VLOOKUP('Gene Table'!$G$2,'Array Content'!$A$2:$B$3,2,FALSE),IF(DE129&lt;-$AR129,"mutant","WT"),IF(DE129&lt;-VLOOKUP('Gene Table'!$G$2,'Array Content'!$A$2:$B$3,2,FALSE),"Mutant","WT")),"")</f>
        <v/>
      </c>
      <c r="DT129" s="4" t="str">
        <f>IF(ISNUMBER(DF129), IF($AR129&gt;VLOOKUP('Gene Table'!$G$2,'Array Content'!$A$2:$B$3,2,FALSE),IF(DF129&lt;-$AR129,"mutant","WT"),IF(DF129&lt;-VLOOKUP('Gene Table'!$G$2,'Array Content'!$A$2:$B$3,2,FALSE),"Mutant","WT")),"")</f>
        <v/>
      </c>
      <c r="DU129" s="4" t="str">
        <f>IF(ISNUMBER(DG129), IF($AR129&gt;VLOOKUP('Gene Table'!$G$2,'Array Content'!$A$2:$B$3,2,FALSE),IF(DG129&lt;-$AR129,"mutant","WT"),IF(DG129&lt;-VLOOKUP('Gene Table'!$G$2,'Array Content'!$A$2:$B$3,2,FALSE),"Mutant","WT")),"")</f>
        <v/>
      </c>
      <c r="DV129" s="4" t="str">
        <f>IF(ISNUMBER(DH129), IF($AR129&gt;VLOOKUP('Gene Table'!$G$2,'Array Content'!$A$2:$B$3,2,FALSE),IF(DH129&lt;-$AR129,"mutant","WT"),IF(DH129&lt;-VLOOKUP('Gene Table'!$G$2,'Array Content'!$A$2:$B$3,2,FALSE),"Mutant","WT")),"")</f>
        <v/>
      </c>
      <c r="DW129" s="4" t="str">
        <f>IF(ISNUMBER(DI129), IF($AR129&gt;VLOOKUP('Gene Table'!$G$2,'Array Content'!$A$2:$B$3,2,FALSE),IF(DI129&lt;-$AR129,"mutant","WT"),IF(DI129&lt;-VLOOKUP('Gene Table'!$G$2,'Array Content'!$A$2:$B$3,2,FALSE),"Mutant","WT")),"")</f>
        <v/>
      </c>
      <c r="DX129" s="4" t="str">
        <f>IF(ISNUMBER(DJ129), IF($AR129&gt;VLOOKUP('Gene Table'!$G$2,'Array Content'!$A$2:$B$3,2,FALSE),IF(DJ129&lt;-$AR129,"mutant","WT"),IF(DJ129&lt;-VLOOKUP('Gene Table'!$G$2,'Array Content'!$A$2:$B$3,2,FALSE),"Mutant","WT")),"")</f>
        <v/>
      </c>
      <c r="DY129" s="4" t="str">
        <f>IF(ISNUMBER(DK129), IF($AR129&gt;VLOOKUP('Gene Table'!$G$2,'Array Content'!$A$2:$B$3,2,FALSE),IF(DK129&lt;-$AR129,"mutant","WT"),IF(DK129&lt;-VLOOKUP('Gene Table'!$G$2,'Array Content'!$A$2:$B$3,2,FALSE),"Mutant","WT")),"")</f>
        <v/>
      </c>
      <c r="DZ129" s="4" t="str">
        <f>IF(ISNUMBER(DL129), IF($AR129&gt;VLOOKUP('Gene Table'!$G$2,'Array Content'!$A$2:$B$3,2,FALSE),IF(DL129&lt;-$AR129,"mutant","WT"),IF(DL129&lt;-VLOOKUP('Gene Table'!$G$2,'Array Content'!$A$2:$B$3,2,FALSE),"Mutant","WT")),"")</f>
        <v/>
      </c>
      <c r="EA129" s="4" t="str">
        <f>IF(ISNUMBER(DM129), IF($AR129&gt;VLOOKUP('Gene Table'!$G$2,'Array Content'!$A$2:$B$3,2,FALSE),IF(DM129&lt;-$AR129,"mutant","WT"),IF(DM129&lt;-VLOOKUP('Gene Table'!$G$2,'Array Content'!$A$2:$B$3,2,FALSE),"Mutant","WT")),"")</f>
        <v/>
      </c>
      <c r="EC129" s="4" t="s">
        <v>204</v>
      </c>
      <c r="ED129" s="4" t="str">
        <f>IF('Gene Table'!$D129="copy number",D129,"")</f>
        <v/>
      </c>
      <c r="EE129" s="4" t="str">
        <f>IF('Gene Table'!$D129="copy number",E129,"")</f>
        <v/>
      </c>
      <c r="EF129" s="4" t="str">
        <f>IF('Gene Table'!$D129="copy number",F129,"")</f>
        <v/>
      </c>
      <c r="EG129" s="4" t="str">
        <f>IF('Gene Table'!$D129="copy number",G129,"")</f>
        <v/>
      </c>
      <c r="EH129" s="4" t="str">
        <f>IF('Gene Table'!$D129="copy number",H129,"")</f>
        <v/>
      </c>
      <c r="EI129" s="4" t="str">
        <f>IF('Gene Table'!$D129="copy number",I129,"")</f>
        <v/>
      </c>
      <c r="EJ129" s="4" t="str">
        <f>IF('Gene Table'!$D129="copy number",J129,"")</f>
        <v/>
      </c>
      <c r="EK129" s="4" t="str">
        <f>IF('Gene Table'!$D129="copy number",K129,"")</f>
        <v/>
      </c>
      <c r="EL129" s="4" t="str">
        <f>IF('Gene Table'!$D129="copy number",L129,"")</f>
        <v/>
      </c>
      <c r="EM129" s="4" t="str">
        <f>IF('Gene Table'!$D129="copy number",M129,"")</f>
        <v/>
      </c>
      <c r="EN129" s="4" t="str">
        <f>IF('Gene Table'!$D129="copy number",N129,"")</f>
        <v/>
      </c>
      <c r="EO129" s="4" t="str">
        <f>IF('Gene Table'!$D129="copy number",O129,"")</f>
        <v/>
      </c>
      <c r="EQ129" s="4" t="s">
        <v>204</v>
      </c>
      <c r="ER129" s="4" t="str">
        <f>IF('Gene Table'!$D129="copy number",R129,"")</f>
        <v/>
      </c>
      <c r="ES129" s="4" t="str">
        <f>IF('Gene Table'!$D129="copy number",S129,"")</f>
        <v/>
      </c>
      <c r="ET129" s="4" t="str">
        <f>IF('Gene Table'!$D129="copy number",T129,"")</f>
        <v/>
      </c>
      <c r="EU129" s="4" t="str">
        <f>IF('Gene Table'!$D129="copy number",U129,"")</f>
        <v/>
      </c>
      <c r="EV129" s="4" t="str">
        <f>IF('Gene Table'!$D129="copy number",V129,"")</f>
        <v/>
      </c>
      <c r="EW129" s="4" t="str">
        <f>IF('Gene Table'!$D129="copy number",W129,"")</f>
        <v/>
      </c>
      <c r="EX129" s="4" t="str">
        <f>IF('Gene Table'!$D129="copy number",X129,"")</f>
        <v/>
      </c>
      <c r="EY129" s="4" t="str">
        <f>IF('Gene Table'!$D129="copy number",Y129,"")</f>
        <v/>
      </c>
      <c r="EZ129" s="4" t="str">
        <f>IF('Gene Table'!$D129="copy number",Z129,"")</f>
        <v/>
      </c>
      <c r="FA129" s="4" t="str">
        <f>IF('Gene Table'!$D129="copy number",AA129,"")</f>
        <v/>
      </c>
      <c r="FB129" s="4" t="str">
        <f>IF('Gene Table'!$D129="copy number",AB129,"")</f>
        <v/>
      </c>
      <c r="FC129" s="4" t="str">
        <f>IF('Gene Table'!$D129="copy number",AC129,"")</f>
        <v/>
      </c>
      <c r="FE129" s="4" t="s">
        <v>204</v>
      </c>
      <c r="FF129" s="4" t="str">
        <f>IF('Gene Table'!$C129="SMPC",D129,"")</f>
        <v/>
      </c>
      <c r="FG129" s="4" t="str">
        <f>IF('Gene Table'!$C129="SMPC",E129,"")</f>
        <v/>
      </c>
      <c r="FH129" s="4" t="str">
        <f>IF('Gene Table'!$C129="SMPC",F129,"")</f>
        <v/>
      </c>
      <c r="FI129" s="4" t="str">
        <f>IF('Gene Table'!$C129="SMPC",G129,"")</f>
        <v/>
      </c>
      <c r="FJ129" s="4" t="str">
        <f>IF('Gene Table'!$C129="SMPC",H129,"")</f>
        <v/>
      </c>
      <c r="FK129" s="4" t="str">
        <f>IF('Gene Table'!$C129="SMPC",I129,"")</f>
        <v/>
      </c>
      <c r="FL129" s="4" t="str">
        <f>IF('Gene Table'!$C129="SMPC",J129,"")</f>
        <v/>
      </c>
      <c r="FM129" s="4" t="str">
        <f>IF('Gene Table'!$C129="SMPC",K129,"")</f>
        <v/>
      </c>
      <c r="FN129" s="4" t="str">
        <f>IF('Gene Table'!$C129="SMPC",L129,"")</f>
        <v/>
      </c>
      <c r="FO129" s="4" t="str">
        <f>IF('Gene Table'!$C129="SMPC",M129,"")</f>
        <v/>
      </c>
      <c r="FP129" s="4" t="str">
        <f>IF('Gene Table'!$C129="SMPC",N129,"")</f>
        <v/>
      </c>
      <c r="FQ129" s="4" t="str">
        <f>IF('Gene Table'!$C129="SMPC",O129,"")</f>
        <v/>
      </c>
      <c r="FS129" s="4" t="s">
        <v>204</v>
      </c>
      <c r="FT129" s="4" t="str">
        <f>IF('Gene Table'!$C129="SMPC",R129,"")</f>
        <v/>
      </c>
      <c r="FU129" s="4" t="str">
        <f>IF('Gene Table'!$C129="SMPC",S129,"")</f>
        <v/>
      </c>
      <c r="FV129" s="4" t="str">
        <f>IF('Gene Table'!$C129="SMPC",T129,"")</f>
        <v/>
      </c>
      <c r="FW129" s="4" t="str">
        <f>IF('Gene Table'!$C129="SMPC",U129,"")</f>
        <v/>
      </c>
      <c r="FX129" s="4" t="str">
        <f>IF('Gene Table'!$C129="SMPC",V129,"")</f>
        <v/>
      </c>
      <c r="FY129" s="4" t="str">
        <f>IF('Gene Table'!$C129="SMPC",W129,"")</f>
        <v/>
      </c>
      <c r="FZ129" s="4" t="str">
        <f>IF('Gene Table'!$C129="SMPC",X129,"")</f>
        <v/>
      </c>
      <c r="GA129" s="4" t="str">
        <f>IF('Gene Table'!$C129="SMPC",Y129,"")</f>
        <v/>
      </c>
      <c r="GB129" s="4" t="str">
        <f>IF('Gene Table'!$C129="SMPC",Z129,"")</f>
        <v/>
      </c>
      <c r="GC129" s="4" t="str">
        <f>IF('Gene Table'!$C129="SMPC",AA129,"")</f>
        <v/>
      </c>
      <c r="GD129" s="4" t="str">
        <f>IF('Gene Table'!$C129="SMPC",AB129,"")</f>
        <v/>
      </c>
      <c r="GE129" s="4" t="str">
        <f>IF('Gene Table'!$C129="SMPC",AC129,"")</f>
        <v/>
      </c>
    </row>
    <row r="130" spans="1:187" ht="15" customHeight="1" x14ac:dyDescent="0.25">
      <c r="A130" s="4" t="str">
        <f>'Gene Table'!C130&amp;":"&amp;'Gene Table'!D130</f>
        <v>NF2:c.655G&gt;A</v>
      </c>
      <c r="B130" s="4">
        <f>IF('Gene Table'!$G$5="NO",IF(ISNUMBER(MATCH('Gene Table'!E130,'Array Content'!$M$2:$M$941,0)),VLOOKUP('Gene Table'!E130,'Array Content'!$M$2:$O$941,2,FALSE),35),IF('Gene Table'!$G$5="YES",IF(ISNUMBER(MATCH('Gene Table'!E130,'Array Content'!$M$2:$M$941,0)),VLOOKUP('Gene Table'!E130,'Array Content'!$M$2:$O$941,3,FALSE),35),"OOPS"))</f>
        <v>35</v>
      </c>
      <c r="C130" s="4" t="s">
        <v>206</v>
      </c>
      <c r="D130" s="29">
        <f>IF('Control Sample Data'!D129="","",IF(SUM('Control Sample Data'!D$2:D$97)&gt;10,IF(AND(ISNUMBER('Control Sample Data'!D129),'Control Sample Data'!D129&lt;$B130, 'Control Sample Data'!D129&gt;0),'Control Sample Data'!D129,$B130),""))</f>
        <v>35</v>
      </c>
      <c r="E130" s="29">
        <f>IF('Control Sample Data'!E129="","",IF(SUM('Control Sample Data'!E$2:E$97)&gt;10,IF(AND(ISNUMBER('Control Sample Data'!E129),'Control Sample Data'!E129&lt;$B130, 'Control Sample Data'!E129&gt;0),'Control Sample Data'!E129,$B130),""))</f>
        <v>35</v>
      </c>
      <c r="F130" s="29" t="str">
        <f>IF('Control Sample Data'!F129="","",IF(SUM('Control Sample Data'!F$2:F$97)&gt;10,IF(AND(ISNUMBER('Control Sample Data'!F129),'Control Sample Data'!F129&lt;$B130, 'Control Sample Data'!F129&gt;0),'Control Sample Data'!F129,$B130),""))</f>
        <v/>
      </c>
      <c r="G130" s="29" t="str">
        <f>IF('Control Sample Data'!G129="","",IF(SUM('Control Sample Data'!G$2:G$97)&gt;10,IF(AND(ISNUMBER('Control Sample Data'!G129),'Control Sample Data'!G129&lt;$B130, 'Control Sample Data'!G129&gt;0),'Control Sample Data'!G129,$B130),""))</f>
        <v/>
      </c>
      <c r="H130" s="29" t="str">
        <f>IF('Control Sample Data'!H129="","",IF(SUM('Control Sample Data'!H$2:H$97)&gt;10,IF(AND(ISNUMBER('Control Sample Data'!H129),'Control Sample Data'!H129&lt;$B130, 'Control Sample Data'!H129&gt;0),'Control Sample Data'!H129,$B130),""))</f>
        <v/>
      </c>
      <c r="I130" s="29" t="str">
        <f>IF('Control Sample Data'!I129="","",IF(SUM('Control Sample Data'!I$2:I$97)&gt;10,IF(AND(ISNUMBER('Control Sample Data'!I129),'Control Sample Data'!I129&lt;$B130, 'Control Sample Data'!I129&gt;0),'Control Sample Data'!I129,$B130),""))</f>
        <v/>
      </c>
      <c r="J130" s="29" t="str">
        <f>IF('Control Sample Data'!J129="","",IF(SUM('Control Sample Data'!J$2:J$97)&gt;10,IF(AND(ISNUMBER('Control Sample Data'!J129),'Control Sample Data'!J129&lt;$B130, 'Control Sample Data'!J129&gt;0),'Control Sample Data'!J129,$B130),""))</f>
        <v/>
      </c>
      <c r="K130" s="29" t="str">
        <f>IF('Control Sample Data'!K129="","",IF(SUM('Control Sample Data'!K$2:K$97)&gt;10,IF(AND(ISNUMBER('Control Sample Data'!K129),'Control Sample Data'!K129&lt;$B130, 'Control Sample Data'!K129&gt;0),'Control Sample Data'!K129,$B130),""))</f>
        <v/>
      </c>
      <c r="L130" s="29" t="str">
        <f>IF('Control Sample Data'!L129="","",IF(SUM('Control Sample Data'!L$2:L$97)&gt;10,IF(AND(ISNUMBER('Control Sample Data'!L129),'Control Sample Data'!L129&lt;$B130, 'Control Sample Data'!L129&gt;0),'Control Sample Data'!L129,$B130),""))</f>
        <v/>
      </c>
      <c r="M130" s="29" t="str">
        <f>IF('Control Sample Data'!M129="","",IF(SUM('Control Sample Data'!M$2:M$97)&gt;10,IF(AND(ISNUMBER('Control Sample Data'!M129),'Control Sample Data'!M129&lt;$B130, 'Control Sample Data'!M129&gt;0),'Control Sample Data'!M129,$B130),""))</f>
        <v/>
      </c>
      <c r="N130" s="29" t="str">
        <f>IF('Control Sample Data'!N129="","",IF(SUM('Control Sample Data'!N$2:N$97)&gt;10,IF(AND(ISNUMBER('Control Sample Data'!N129),'Control Sample Data'!N129&lt;$B130, 'Control Sample Data'!N129&gt;0),'Control Sample Data'!N129,$B130),""))</f>
        <v/>
      </c>
      <c r="O130" s="29" t="str">
        <f>IF('Control Sample Data'!O129="","",IF(SUM('Control Sample Data'!O$2:O$97)&gt;10,IF(AND(ISNUMBER('Control Sample Data'!O129),'Control Sample Data'!O129&lt;$B130, 'Control Sample Data'!O129&gt;0),'Control Sample Data'!O129,$B130),""))</f>
        <v/>
      </c>
      <c r="Q130" s="4" t="s">
        <v>206</v>
      </c>
      <c r="R130" s="29">
        <f>IF('Test Sample Data'!D129="","",IF(SUM('Test Sample Data'!D$2:D$97)&gt;10,IF(AND(ISNUMBER('Test Sample Data'!D129),'Test Sample Data'!D129&lt;$B130, 'Test Sample Data'!D129&gt;0),'Test Sample Data'!D129,$B130),""))</f>
        <v>35</v>
      </c>
      <c r="S130" s="29">
        <f>IF('Test Sample Data'!E129="","",IF(SUM('Test Sample Data'!E$2:E$97)&gt;10,IF(AND(ISNUMBER('Test Sample Data'!E129),'Test Sample Data'!E129&lt;$B130, 'Test Sample Data'!E129&gt;0),'Test Sample Data'!E129,$B130),""))</f>
        <v>35</v>
      </c>
      <c r="T130" s="29" t="str">
        <f>IF('Test Sample Data'!F129="","",IF(SUM('Test Sample Data'!F$2:F$97)&gt;10,IF(AND(ISNUMBER('Test Sample Data'!F129),'Test Sample Data'!F129&lt;$B130, 'Test Sample Data'!F129&gt;0),'Test Sample Data'!F129,$B130),""))</f>
        <v/>
      </c>
      <c r="U130" s="29" t="str">
        <f>IF('Test Sample Data'!G129="","",IF(SUM('Test Sample Data'!G$2:G$97)&gt;10,IF(AND(ISNUMBER('Test Sample Data'!G129),'Test Sample Data'!G129&lt;$B130, 'Test Sample Data'!G129&gt;0),'Test Sample Data'!G129,$B130),""))</f>
        <v/>
      </c>
      <c r="V130" s="29" t="str">
        <f>IF('Test Sample Data'!H129="","",IF(SUM('Test Sample Data'!H$2:H$97)&gt;10,IF(AND(ISNUMBER('Test Sample Data'!H129),'Test Sample Data'!H129&lt;$B130, 'Test Sample Data'!H129&gt;0),'Test Sample Data'!H129,$B130),""))</f>
        <v/>
      </c>
      <c r="W130" s="29" t="str">
        <f>IF('Test Sample Data'!I129="","",IF(SUM('Test Sample Data'!I$2:I$97)&gt;10,IF(AND(ISNUMBER('Test Sample Data'!I129),'Test Sample Data'!I129&lt;$B130, 'Test Sample Data'!I129&gt;0),'Test Sample Data'!I129,$B130),""))</f>
        <v/>
      </c>
      <c r="X130" s="29" t="str">
        <f>IF('Test Sample Data'!J129="","",IF(SUM('Test Sample Data'!J$2:J$97)&gt;10,IF(AND(ISNUMBER('Test Sample Data'!J129),'Test Sample Data'!J129&lt;$B130, 'Test Sample Data'!J129&gt;0),'Test Sample Data'!J129,$B130),""))</f>
        <v/>
      </c>
      <c r="Y130" s="29" t="str">
        <f>IF('Test Sample Data'!K129="","",IF(SUM('Test Sample Data'!K$2:K$97)&gt;10,IF(AND(ISNUMBER('Test Sample Data'!K129),'Test Sample Data'!K129&lt;$B130, 'Test Sample Data'!K129&gt;0),'Test Sample Data'!K129,$B130),""))</f>
        <v/>
      </c>
      <c r="Z130" s="29" t="str">
        <f>IF('Test Sample Data'!L129="","",IF(SUM('Test Sample Data'!L$2:L$97)&gt;10,IF(AND(ISNUMBER('Test Sample Data'!L129),'Test Sample Data'!L129&lt;$B130, 'Test Sample Data'!L129&gt;0),'Test Sample Data'!L129,$B130),""))</f>
        <v/>
      </c>
      <c r="AA130" s="29" t="str">
        <f>IF('Test Sample Data'!M129="","",IF(SUM('Test Sample Data'!M$2:M$97)&gt;10,IF(AND(ISNUMBER('Test Sample Data'!M129),'Test Sample Data'!M129&lt;$B130, 'Test Sample Data'!M129&gt;0),'Test Sample Data'!M129,$B130),""))</f>
        <v/>
      </c>
      <c r="AB130" s="29" t="str">
        <f>IF('Test Sample Data'!N129="","",IF(SUM('Test Sample Data'!N$2:N$97)&gt;10,IF(AND(ISNUMBER('Test Sample Data'!N129),'Test Sample Data'!N129&lt;$B130, 'Test Sample Data'!N129&gt;0),'Test Sample Data'!N129,$B130),""))</f>
        <v/>
      </c>
      <c r="AC130" s="29" t="str">
        <f>IF('Test Sample Data'!O129="","",IF(SUM('Test Sample Data'!O$2:O$97)&gt;10,IF(AND(ISNUMBER('Test Sample Data'!O129),'Test Sample Data'!O129&lt;$B130, 'Test Sample Data'!O129&gt;0),'Test Sample Data'!O129,$B130),""))</f>
        <v/>
      </c>
      <c r="AE130" s="4" t="s">
        <v>206</v>
      </c>
      <c r="AF130" s="4">
        <f t="shared" si="67"/>
        <v>9</v>
      </c>
      <c r="AG130" s="4">
        <f t="shared" si="68"/>
        <v>9</v>
      </c>
      <c r="AH130" s="4" t="str">
        <f t="shared" si="69"/>
        <v/>
      </c>
      <c r="AI130" s="4" t="str">
        <f t="shared" si="70"/>
        <v/>
      </c>
      <c r="AJ130" s="4" t="str">
        <f t="shared" si="71"/>
        <v/>
      </c>
      <c r="AK130" s="4" t="str">
        <f t="shared" si="72"/>
        <v/>
      </c>
      <c r="AL130" s="4" t="str">
        <f t="shared" si="73"/>
        <v/>
      </c>
      <c r="AM130" s="4" t="str">
        <f t="shared" si="74"/>
        <v/>
      </c>
      <c r="AN130" s="4" t="str">
        <f t="shared" si="75"/>
        <v/>
      </c>
      <c r="AO130" s="4" t="str">
        <f t="shared" si="76"/>
        <v/>
      </c>
      <c r="AP130" s="4" t="str">
        <f t="shared" si="77"/>
        <v/>
      </c>
      <c r="AQ130" s="4" t="str">
        <f t="shared" si="78"/>
        <v/>
      </c>
      <c r="AR130" s="4">
        <f t="shared" si="79"/>
        <v>0</v>
      </c>
      <c r="AS130" s="4">
        <f t="shared" si="182"/>
        <v>9</v>
      </c>
      <c r="AU130" s="4" t="s">
        <v>206</v>
      </c>
      <c r="AV130" s="4">
        <f t="shared" si="81"/>
        <v>6.4200000000000017</v>
      </c>
      <c r="AW130" s="4">
        <f t="shared" si="82"/>
        <v>9</v>
      </c>
      <c r="AX130" s="4" t="str">
        <f t="shared" si="83"/>
        <v/>
      </c>
      <c r="AY130" s="4" t="str">
        <f t="shared" si="84"/>
        <v/>
      </c>
      <c r="AZ130" s="4" t="str">
        <f t="shared" si="85"/>
        <v/>
      </c>
      <c r="BA130" s="4" t="str">
        <f t="shared" si="86"/>
        <v/>
      </c>
      <c r="BB130" s="4" t="str">
        <f t="shared" si="87"/>
        <v/>
      </c>
      <c r="BC130" s="4" t="str">
        <f t="shared" si="88"/>
        <v/>
      </c>
      <c r="BD130" s="4" t="str">
        <f t="shared" si="89"/>
        <v/>
      </c>
      <c r="BE130" s="4" t="str">
        <f t="shared" si="90"/>
        <v/>
      </c>
      <c r="BF130" s="4" t="str">
        <f t="shared" si="91"/>
        <v/>
      </c>
      <c r="BG130" s="4" t="str">
        <f t="shared" si="92"/>
        <v/>
      </c>
      <c r="BI130" s="4" t="s">
        <v>206</v>
      </c>
      <c r="BJ130" s="4">
        <f t="shared" si="169"/>
        <v>6.4200000000000017</v>
      </c>
      <c r="BK130" s="4">
        <f t="shared" si="170"/>
        <v>9</v>
      </c>
      <c r="BL130" s="4" t="str">
        <f t="shared" si="171"/>
        <v/>
      </c>
      <c r="BM130" s="4" t="str">
        <f t="shared" si="172"/>
        <v/>
      </c>
      <c r="BN130" s="4" t="str">
        <f t="shared" si="173"/>
        <v/>
      </c>
      <c r="BO130" s="4" t="str">
        <f t="shared" si="174"/>
        <v/>
      </c>
      <c r="BP130" s="4" t="str">
        <f t="shared" si="175"/>
        <v/>
      </c>
      <c r="BQ130" s="4" t="str">
        <f t="shared" si="176"/>
        <v/>
      </c>
      <c r="BR130" s="4" t="str">
        <f t="shared" si="177"/>
        <v/>
      </c>
      <c r="BS130" s="4" t="str">
        <f t="shared" si="178"/>
        <v/>
      </c>
      <c r="BT130" s="4" t="str">
        <f t="shared" si="179"/>
        <v/>
      </c>
      <c r="BU130" s="4" t="str">
        <f t="shared" si="180"/>
        <v/>
      </c>
      <c r="BV130" s="4">
        <f t="shared" si="105"/>
        <v>5.47</v>
      </c>
      <c r="BW130" s="4">
        <f t="shared" si="181"/>
        <v>7.71</v>
      </c>
      <c r="BY130" s="4" t="s">
        <v>206</v>
      </c>
      <c r="BZ130" s="4">
        <f t="shared" si="145"/>
        <v>-1.2899999999999983</v>
      </c>
      <c r="CA130" s="4">
        <f t="shared" si="146"/>
        <v>1.29</v>
      </c>
      <c r="CB130" s="4" t="str">
        <f t="shared" si="147"/>
        <v/>
      </c>
      <c r="CC130" s="4" t="str">
        <f t="shared" si="148"/>
        <v/>
      </c>
      <c r="CD130" s="4" t="str">
        <f t="shared" si="149"/>
        <v/>
      </c>
      <c r="CE130" s="4" t="str">
        <f t="shared" si="150"/>
        <v/>
      </c>
      <c r="CF130" s="4" t="str">
        <f t="shared" si="151"/>
        <v/>
      </c>
      <c r="CG130" s="4" t="str">
        <f t="shared" si="152"/>
        <v/>
      </c>
      <c r="CH130" s="4" t="str">
        <f t="shared" si="153"/>
        <v/>
      </c>
      <c r="CI130" s="4" t="str">
        <f t="shared" si="154"/>
        <v/>
      </c>
      <c r="CJ130" s="4" t="str">
        <f t="shared" si="155"/>
        <v/>
      </c>
      <c r="CK130" s="4" t="str">
        <f t="shared" si="156"/>
        <v/>
      </c>
      <c r="CM130" s="4" t="s">
        <v>206</v>
      </c>
      <c r="CN130" s="4" t="str">
        <f>IF(ISNUMBER(BZ130), IF($BV130&gt;VLOOKUP('Gene Table'!$G$2,'Array Content'!$A$2:$B$3,2,FALSE),IF(BZ130&lt;-$BV130,"mutant","WT"),IF(BZ130&lt;-VLOOKUP('Gene Table'!$G$2,'Array Content'!$A$2:$B$3,2,FALSE),"Mutant","WT")),"")</f>
        <v>WT</v>
      </c>
      <c r="CO130" s="4" t="str">
        <f>IF(ISNUMBER(CA130), IF($BV130&gt;VLOOKUP('Gene Table'!$G$2,'Array Content'!$A$2:$B$3,2,FALSE),IF(CA130&lt;-$BV130,"mutant","WT"),IF(CA130&lt;-VLOOKUP('Gene Table'!$G$2,'Array Content'!$A$2:$B$3,2,FALSE),"Mutant","WT")),"")</f>
        <v>WT</v>
      </c>
      <c r="CP130" s="4" t="str">
        <f>IF(ISNUMBER(CB130), IF($BV130&gt;VLOOKUP('Gene Table'!$G$2,'Array Content'!$A$2:$B$3,2,FALSE),IF(CB130&lt;-$BV130,"mutant","WT"),IF(CB130&lt;-VLOOKUP('Gene Table'!$G$2,'Array Content'!$A$2:$B$3,2,FALSE),"Mutant","WT")),"")</f>
        <v/>
      </c>
      <c r="CQ130" s="4" t="str">
        <f>IF(ISNUMBER(CC130), IF($BV130&gt;VLOOKUP('Gene Table'!$G$2,'Array Content'!$A$2:$B$3,2,FALSE),IF(CC130&lt;-$BV130,"mutant","WT"),IF(CC130&lt;-VLOOKUP('Gene Table'!$G$2,'Array Content'!$A$2:$B$3,2,FALSE),"Mutant","WT")),"")</f>
        <v/>
      </c>
      <c r="CR130" s="4" t="str">
        <f>IF(ISNUMBER(CD130), IF($BV130&gt;VLOOKUP('Gene Table'!$G$2,'Array Content'!$A$2:$B$3,2,FALSE),IF(CD130&lt;-$BV130,"mutant","WT"),IF(CD130&lt;-VLOOKUP('Gene Table'!$G$2,'Array Content'!$A$2:$B$3,2,FALSE),"Mutant","WT")),"")</f>
        <v/>
      </c>
      <c r="CS130" s="4" t="str">
        <f>IF(ISNUMBER(CE130), IF($BV130&gt;VLOOKUP('Gene Table'!$G$2,'Array Content'!$A$2:$B$3,2,FALSE),IF(CE130&lt;-$BV130,"mutant","WT"),IF(CE130&lt;-VLOOKUP('Gene Table'!$G$2,'Array Content'!$A$2:$B$3,2,FALSE),"Mutant","WT")),"")</f>
        <v/>
      </c>
      <c r="CT130" s="4" t="str">
        <f>IF(ISNUMBER(CF130), IF($BV130&gt;VLOOKUP('Gene Table'!$G$2,'Array Content'!$A$2:$B$3,2,FALSE),IF(CF130&lt;-$BV130,"mutant","WT"),IF(CF130&lt;-VLOOKUP('Gene Table'!$G$2,'Array Content'!$A$2:$B$3,2,FALSE),"Mutant","WT")),"")</f>
        <v/>
      </c>
      <c r="CU130" s="4" t="str">
        <f>IF(ISNUMBER(CG130), IF($BV130&gt;VLOOKUP('Gene Table'!$G$2,'Array Content'!$A$2:$B$3,2,FALSE),IF(CG130&lt;-$BV130,"mutant","WT"),IF(CG130&lt;-VLOOKUP('Gene Table'!$G$2,'Array Content'!$A$2:$B$3,2,FALSE),"Mutant","WT")),"")</f>
        <v/>
      </c>
      <c r="CV130" s="4" t="str">
        <f>IF(ISNUMBER(CH130), IF($BV130&gt;VLOOKUP('Gene Table'!$G$2,'Array Content'!$A$2:$B$3,2,FALSE),IF(CH130&lt;-$BV130,"mutant","WT"),IF(CH130&lt;-VLOOKUP('Gene Table'!$G$2,'Array Content'!$A$2:$B$3,2,FALSE),"Mutant","WT")),"")</f>
        <v/>
      </c>
      <c r="CW130" s="4" t="str">
        <f>IF(ISNUMBER(CI130), IF($BV130&gt;VLOOKUP('Gene Table'!$G$2,'Array Content'!$A$2:$B$3,2,FALSE),IF(CI130&lt;-$BV130,"mutant","WT"),IF(CI130&lt;-VLOOKUP('Gene Table'!$G$2,'Array Content'!$A$2:$B$3,2,FALSE),"Mutant","WT")),"")</f>
        <v/>
      </c>
      <c r="CX130" s="4" t="str">
        <f>IF(ISNUMBER(CJ130), IF($BV130&gt;VLOOKUP('Gene Table'!$G$2,'Array Content'!$A$2:$B$3,2,FALSE),IF(CJ130&lt;-$BV130,"mutant","WT"),IF(CJ130&lt;-VLOOKUP('Gene Table'!$G$2,'Array Content'!$A$2:$B$3,2,FALSE),"Mutant","WT")),"")</f>
        <v/>
      </c>
      <c r="CY130" s="4" t="str">
        <f>IF(ISNUMBER(CK130), IF($BV130&gt;VLOOKUP('Gene Table'!$G$2,'Array Content'!$A$2:$B$3,2,FALSE),IF(CK130&lt;-$BV130,"mutant","WT"),IF(CK130&lt;-VLOOKUP('Gene Table'!$G$2,'Array Content'!$A$2:$B$3,2,FALSE),"Mutant","WT")),"")</f>
        <v/>
      </c>
      <c r="DA130" s="4" t="s">
        <v>206</v>
      </c>
      <c r="DB130" s="4">
        <f t="shared" si="157"/>
        <v>-2.5799999999999983</v>
      </c>
      <c r="DC130" s="4">
        <f t="shared" si="158"/>
        <v>0</v>
      </c>
      <c r="DD130" s="4" t="str">
        <f t="shared" si="159"/>
        <v/>
      </c>
      <c r="DE130" s="4" t="str">
        <f t="shared" si="160"/>
        <v/>
      </c>
      <c r="DF130" s="4" t="str">
        <f t="shared" si="161"/>
        <v/>
      </c>
      <c r="DG130" s="4" t="str">
        <f t="shared" si="162"/>
        <v/>
      </c>
      <c r="DH130" s="4" t="str">
        <f t="shared" si="163"/>
        <v/>
      </c>
      <c r="DI130" s="4" t="str">
        <f t="shared" si="164"/>
        <v/>
      </c>
      <c r="DJ130" s="4" t="str">
        <f t="shared" si="165"/>
        <v/>
      </c>
      <c r="DK130" s="4" t="str">
        <f t="shared" si="166"/>
        <v/>
      </c>
      <c r="DL130" s="4" t="str">
        <f t="shared" si="167"/>
        <v/>
      </c>
      <c r="DM130" s="4" t="str">
        <f t="shared" si="168"/>
        <v/>
      </c>
      <c r="DO130" s="4" t="s">
        <v>206</v>
      </c>
      <c r="DP130" s="4" t="str">
        <f>IF(ISNUMBER(DB130), IF($AR130&gt;VLOOKUP('Gene Table'!$G$2,'Array Content'!$A$2:$B$3,2,FALSE),IF(DB130&lt;-$AR130,"mutant","WT"),IF(DB130&lt;-VLOOKUP('Gene Table'!$G$2,'Array Content'!$A$2:$B$3,2,FALSE),"Mutant","WT")),"")</f>
        <v>Mutant</v>
      </c>
      <c r="DQ130" s="4" t="str">
        <f>IF(ISNUMBER(DC130), IF($AR130&gt;VLOOKUP('Gene Table'!$G$2,'Array Content'!$A$2:$B$3,2,FALSE),IF(DC130&lt;-$AR130,"mutant","WT"),IF(DC130&lt;-VLOOKUP('Gene Table'!$G$2,'Array Content'!$A$2:$B$3,2,FALSE),"Mutant","WT")),"")</f>
        <v>WT</v>
      </c>
      <c r="DR130" s="4" t="str">
        <f>IF(ISNUMBER(DD130), IF($AR130&gt;VLOOKUP('Gene Table'!$G$2,'Array Content'!$A$2:$B$3,2,FALSE),IF(DD130&lt;-$AR130,"mutant","WT"),IF(DD130&lt;-VLOOKUP('Gene Table'!$G$2,'Array Content'!$A$2:$B$3,2,FALSE),"Mutant","WT")),"")</f>
        <v/>
      </c>
      <c r="DS130" s="4" t="str">
        <f>IF(ISNUMBER(DE130), IF($AR130&gt;VLOOKUP('Gene Table'!$G$2,'Array Content'!$A$2:$B$3,2,FALSE),IF(DE130&lt;-$AR130,"mutant","WT"),IF(DE130&lt;-VLOOKUP('Gene Table'!$G$2,'Array Content'!$A$2:$B$3,2,FALSE),"Mutant","WT")),"")</f>
        <v/>
      </c>
      <c r="DT130" s="4" t="str">
        <f>IF(ISNUMBER(DF130), IF($AR130&gt;VLOOKUP('Gene Table'!$G$2,'Array Content'!$A$2:$B$3,2,FALSE),IF(DF130&lt;-$AR130,"mutant","WT"),IF(DF130&lt;-VLOOKUP('Gene Table'!$G$2,'Array Content'!$A$2:$B$3,2,FALSE),"Mutant","WT")),"")</f>
        <v/>
      </c>
      <c r="DU130" s="4" t="str">
        <f>IF(ISNUMBER(DG130), IF($AR130&gt;VLOOKUP('Gene Table'!$G$2,'Array Content'!$A$2:$B$3,2,FALSE),IF(DG130&lt;-$AR130,"mutant","WT"),IF(DG130&lt;-VLOOKUP('Gene Table'!$G$2,'Array Content'!$A$2:$B$3,2,FALSE),"Mutant","WT")),"")</f>
        <v/>
      </c>
      <c r="DV130" s="4" t="str">
        <f>IF(ISNUMBER(DH130), IF($AR130&gt;VLOOKUP('Gene Table'!$G$2,'Array Content'!$A$2:$B$3,2,FALSE),IF(DH130&lt;-$AR130,"mutant","WT"),IF(DH130&lt;-VLOOKUP('Gene Table'!$G$2,'Array Content'!$A$2:$B$3,2,FALSE),"Mutant","WT")),"")</f>
        <v/>
      </c>
      <c r="DW130" s="4" t="str">
        <f>IF(ISNUMBER(DI130), IF($AR130&gt;VLOOKUP('Gene Table'!$G$2,'Array Content'!$A$2:$B$3,2,FALSE),IF(DI130&lt;-$AR130,"mutant","WT"),IF(DI130&lt;-VLOOKUP('Gene Table'!$G$2,'Array Content'!$A$2:$B$3,2,FALSE),"Mutant","WT")),"")</f>
        <v/>
      </c>
      <c r="DX130" s="4" t="str">
        <f>IF(ISNUMBER(DJ130), IF($AR130&gt;VLOOKUP('Gene Table'!$G$2,'Array Content'!$A$2:$B$3,2,FALSE),IF(DJ130&lt;-$AR130,"mutant","WT"),IF(DJ130&lt;-VLOOKUP('Gene Table'!$G$2,'Array Content'!$A$2:$B$3,2,FALSE),"Mutant","WT")),"")</f>
        <v/>
      </c>
      <c r="DY130" s="4" t="str">
        <f>IF(ISNUMBER(DK130), IF($AR130&gt;VLOOKUP('Gene Table'!$G$2,'Array Content'!$A$2:$B$3,2,FALSE),IF(DK130&lt;-$AR130,"mutant","WT"),IF(DK130&lt;-VLOOKUP('Gene Table'!$G$2,'Array Content'!$A$2:$B$3,2,FALSE),"Mutant","WT")),"")</f>
        <v/>
      </c>
      <c r="DZ130" s="4" t="str">
        <f>IF(ISNUMBER(DL130), IF($AR130&gt;VLOOKUP('Gene Table'!$G$2,'Array Content'!$A$2:$B$3,2,FALSE),IF(DL130&lt;-$AR130,"mutant","WT"),IF(DL130&lt;-VLOOKUP('Gene Table'!$G$2,'Array Content'!$A$2:$B$3,2,FALSE),"Mutant","WT")),"")</f>
        <v/>
      </c>
      <c r="EA130" s="4" t="str">
        <f>IF(ISNUMBER(DM130), IF($AR130&gt;VLOOKUP('Gene Table'!$G$2,'Array Content'!$A$2:$B$3,2,FALSE),IF(DM130&lt;-$AR130,"mutant","WT"),IF(DM130&lt;-VLOOKUP('Gene Table'!$G$2,'Array Content'!$A$2:$B$3,2,FALSE),"Mutant","WT")),"")</f>
        <v/>
      </c>
      <c r="EC130" s="4" t="s">
        <v>206</v>
      </c>
      <c r="ED130" s="4" t="str">
        <f>IF('Gene Table'!$D130="copy number",D130,"")</f>
        <v/>
      </c>
      <c r="EE130" s="4" t="str">
        <f>IF('Gene Table'!$D130="copy number",E130,"")</f>
        <v/>
      </c>
      <c r="EF130" s="4" t="str">
        <f>IF('Gene Table'!$D130="copy number",F130,"")</f>
        <v/>
      </c>
      <c r="EG130" s="4" t="str">
        <f>IF('Gene Table'!$D130="copy number",G130,"")</f>
        <v/>
      </c>
      <c r="EH130" s="4" t="str">
        <f>IF('Gene Table'!$D130="copy number",H130,"")</f>
        <v/>
      </c>
      <c r="EI130" s="4" t="str">
        <f>IF('Gene Table'!$D130="copy number",I130,"")</f>
        <v/>
      </c>
      <c r="EJ130" s="4" t="str">
        <f>IF('Gene Table'!$D130="copy number",J130,"")</f>
        <v/>
      </c>
      <c r="EK130" s="4" t="str">
        <f>IF('Gene Table'!$D130="copy number",K130,"")</f>
        <v/>
      </c>
      <c r="EL130" s="4" t="str">
        <f>IF('Gene Table'!$D130="copy number",L130,"")</f>
        <v/>
      </c>
      <c r="EM130" s="4" t="str">
        <f>IF('Gene Table'!$D130="copy number",M130,"")</f>
        <v/>
      </c>
      <c r="EN130" s="4" t="str">
        <f>IF('Gene Table'!$D130="copy number",N130,"")</f>
        <v/>
      </c>
      <c r="EO130" s="4" t="str">
        <f>IF('Gene Table'!$D130="copy number",O130,"")</f>
        <v/>
      </c>
      <c r="EQ130" s="4" t="s">
        <v>206</v>
      </c>
      <c r="ER130" s="4" t="str">
        <f>IF('Gene Table'!$D130="copy number",R130,"")</f>
        <v/>
      </c>
      <c r="ES130" s="4" t="str">
        <f>IF('Gene Table'!$D130="copy number",S130,"")</f>
        <v/>
      </c>
      <c r="ET130" s="4" t="str">
        <f>IF('Gene Table'!$D130="copy number",T130,"")</f>
        <v/>
      </c>
      <c r="EU130" s="4" t="str">
        <f>IF('Gene Table'!$D130="copy number",U130,"")</f>
        <v/>
      </c>
      <c r="EV130" s="4" t="str">
        <f>IF('Gene Table'!$D130="copy number",V130,"")</f>
        <v/>
      </c>
      <c r="EW130" s="4" t="str">
        <f>IF('Gene Table'!$D130="copy number",W130,"")</f>
        <v/>
      </c>
      <c r="EX130" s="4" t="str">
        <f>IF('Gene Table'!$D130="copy number",X130,"")</f>
        <v/>
      </c>
      <c r="EY130" s="4" t="str">
        <f>IF('Gene Table'!$D130="copy number",Y130,"")</f>
        <v/>
      </c>
      <c r="EZ130" s="4" t="str">
        <f>IF('Gene Table'!$D130="copy number",Z130,"")</f>
        <v/>
      </c>
      <c r="FA130" s="4" t="str">
        <f>IF('Gene Table'!$D130="copy number",AA130,"")</f>
        <v/>
      </c>
      <c r="FB130" s="4" t="str">
        <f>IF('Gene Table'!$D130="copy number",AB130,"")</f>
        <v/>
      </c>
      <c r="FC130" s="4" t="str">
        <f>IF('Gene Table'!$D130="copy number",AC130,"")</f>
        <v/>
      </c>
      <c r="FE130" s="4" t="s">
        <v>206</v>
      </c>
      <c r="FF130" s="4" t="str">
        <f>IF('Gene Table'!$C130="SMPC",D130,"")</f>
        <v/>
      </c>
      <c r="FG130" s="4" t="str">
        <f>IF('Gene Table'!$C130="SMPC",E130,"")</f>
        <v/>
      </c>
      <c r="FH130" s="4" t="str">
        <f>IF('Gene Table'!$C130="SMPC",F130,"")</f>
        <v/>
      </c>
      <c r="FI130" s="4" t="str">
        <f>IF('Gene Table'!$C130="SMPC",G130,"")</f>
        <v/>
      </c>
      <c r="FJ130" s="4" t="str">
        <f>IF('Gene Table'!$C130="SMPC",H130,"")</f>
        <v/>
      </c>
      <c r="FK130" s="4" t="str">
        <f>IF('Gene Table'!$C130="SMPC",I130,"")</f>
        <v/>
      </c>
      <c r="FL130" s="4" t="str">
        <f>IF('Gene Table'!$C130="SMPC",J130,"")</f>
        <v/>
      </c>
      <c r="FM130" s="4" t="str">
        <f>IF('Gene Table'!$C130="SMPC",K130,"")</f>
        <v/>
      </c>
      <c r="FN130" s="4" t="str">
        <f>IF('Gene Table'!$C130="SMPC",L130,"")</f>
        <v/>
      </c>
      <c r="FO130" s="4" t="str">
        <f>IF('Gene Table'!$C130="SMPC",M130,"")</f>
        <v/>
      </c>
      <c r="FP130" s="4" t="str">
        <f>IF('Gene Table'!$C130="SMPC",N130,"")</f>
        <v/>
      </c>
      <c r="FQ130" s="4" t="str">
        <f>IF('Gene Table'!$C130="SMPC",O130,"")</f>
        <v/>
      </c>
      <c r="FS130" s="4" t="s">
        <v>206</v>
      </c>
      <c r="FT130" s="4" t="str">
        <f>IF('Gene Table'!$C130="SMPC",R130,"")</f>
        <v/>
      </c>
      <c r="FU130" s="4" t="str">
        <f>IF('Gene Table'!$C130="SMPC",S130,"")</f>
        <v/>
      </c>
      <c r="FV130" s="4" t="str">
        <f>IF('Gene Table'!$C130="SMPC",T130,"")</f>
        <v/>
      </c>
      <c r="FW130" s="4" t="str">
        <f>IF('Gene Table'!$C130="SMPC",U130,"")</f>
        <v/>
      </c>
      <c r="FX130" s="4" t="str">
        <f>IF('Gene Table'!$C130="SMPC",V130,"")</f>
        <v/>
      </c>
      <c r="FY130" s="4" t="str">
        <f>IF('Gene Table'!$C130="SMPC",W130,"")</f>
        <v/>
      </c>
      <c r="FZ130" s="4" t="str">
        <f>IF('Gene Table'!$C130="SMPC",X130,"")</f>
        <v/>
      </c>
      <c r="GA130" s="4" t="str">
        <f>IF('Gene Table'!$C130="SMPC",Y130,"")</f>
        <v/>
      </c>
      <c r="GB130" s="4" t="str">
        <f>IF('Gene Table'!$C130="SMPC",Z130,"")</f>
        <v/>
      </c>
      <c r="GC130" s="4" t="str">
        <f>IF('Gene Table'!$C130="SMPC",AA130,"")</f>
        <v/>
      </c>
      <c r="GD130" s="4" t="str">
        <f>IF('Gene Table'!$C130="SMPC",AB130,"")</f>
        <v/>
      </c>
      <c r="GE130" s="4" t="str">
        <f>IF('Gene Table'!$C130="SMPC",AC130,"")</f>
        <v/>
      </c>
    </row>
    <row r="131" spans="1:187" ht="15" customHeight="1" x14ac:dyDescent="0.25">
      <c r="A131" s="4" t="str">
        <f>'Gene Table'!C131&amp;":"&amp;'Gene Table'!D131</f>
        <v>NF2:c.784C&gt;T</v>
      </c>
      <c r="B131" s="4">
        <f>IF('Gene Table'!$G$5="NO",IF(ISNUMBER(MATCH('Gene Table'!E131,'Array Content'!$M$2:$M$941,0)),VLOOKUP('Gene Table'!E131,'Array Content'!$M$2:$O$941,2,FALSE),35),IF('Gene Table'!$G$5="YES",IF(ISNUMBER(MATCH('Gene Table'!E131,'Array Content'!$M$2:$M$941,0)),VLOOKUP('Gene Table'!E131,'Array Content'!$M$2:$O$941,3,FALSE),35),"OOPS"))</f>
        <v>37</v>
      </c>
      <c r="C131" s="4" t="s">
        <v>209</v>
      </c>
      <c r="D131" s="29">
        <f>IF('Control Sample Data'!D130="","",IF(SUM('Control Sample Data'!D$2:D$97)&gt;10,IF(AND(ISNUMBER('Control Sample Data'!D130),'Control Sample Data'!D130&lt;$B131, 'Control Sample Data'!D130&gt;0),'Control Sample Data'!D130,$B131),""))</f>
        <v>35</v>
      </c>
      <c r="E131" s="29">
        <f>IF('Control Sample Data'!E130="","",IF(SUM('Control Sample Data'!E$2:E$97)&gt;10,IF(AND(ISNUMBER('Control Sample Data'!E130),'Control Sample Data'!E130&lt;$B131, 'Control Sample Data'!E130&gt;0),'Control Sample Data'!E130,$B131),""))</f>
        <v>35</v>
      </c>
      <c r="F131" s="29" t="str">
        <f>IF('Control Sample Data'!F130="","",IF(SUM('Control Sample Data'!F$2:F$97)&gt;10,IF(AND(ISNUMBER('Control Sample Data'!F130),'Control Sample Data'!F130&lt;$B131, 'Control Sample Data'!F130&gt;0),'Control Sample Data'!F130,$B131),""))</f>
        <v/>
      </c>
      <c r="G131" s="29" t="str">
        <f>IF('Control Sample Data'!G130="","",IF(SUM('Control Sample Data'!G$2:G$97)&gt;10,IF(AND(ISNUMBER('Control Sample Data'!G130),'Control Sample Data'!G130&lt;$B131, 'Control Sample Data'!G130&gt;0),'Control Sample Data'!G130,$B131),""))</f>
        <v/>
      </c>
      <c r="H131" s="29" t="str">
        <f>IF('Control Sample Data'!H130="","",IF(SUM('Control Sample Data'!H$2:H$97)&gt;10,IF(AND(ISNUMBER('Control Sample Data'!H130),'Control Sample Data'!H130&lt;$B131, 'Control Sample Data'!H130&gt;0),'Control Sample Data'!H130,$B131),""))</f>
        <v/>
      </c>
      <c r="I131" s="29" t="str">
        <f>IF('Control Sample Data'!I130="","",IF(SUM('Control Sample Data'!I$2:I$97)&gt;10,IF(AND(ISNUMBER('Control Sample Data'!I130),'Control Sample Data'!I130&lt;$B131, 'Control Sample Data'!I130&gt;0),'Control Sample Data'!I130,$B131),""))</f>
        <v/>
      </c>
      <c r="J131" s="29" t="str">
        <f>IF('Control Sample Data'!J130="","",IF(SUM('Control Sample Data'!J$2:J$97)&gt;10,IF(AND(ISNUMBER('Control Sample Data'!J130),'Control Sample Data'!J130&lt;$B131, 'Control Sample Data'!J130&gt;0),'Control Sample Data'!J130,$B131),""))</f>
        <v/>
      </c>
      <c r="K131" s="29" t="str">
        <f>IF('Control Sample Data'!K130="","",IF(SUM('Control Sample Data'!K$2:K$97)&gt;10,IF(AND(ISNUMBER('Control Sample Data'!K130),'Control Sample Data'!K130&lt;$B131, 'Control Sample Data'!K130&gt;0),'Control Sample Data'!K130,$B131),""))</f>
        <v/>
      </c>
      <c r="L131" s="29" t="str">
        <f>IF('Control Sample Data'!L130="","",IF(SUM('Control Sample Data'!L$2:L$97)&gt;10,IF(AND(ISNUMBER('Control Sample Data'!L130),'Control Sample Data'!L130&lt;$B131, 'Control Sample Data'!L130&gt;0),'Control Sample Data'!L130,$B131),""))</f>
        <v/>
      </c>
      <c r="M131" s="29" t="str">
        <f>IF('Control Sample Data'!M130="","",IF(SUM('Control Sample Data'!M$2:M$97)&gt;10,IF(AND(ISNUMBER('Control Sample Data'!M130),'Control Sample Data'!M130&lt;$B131, 'Control Sample Data'!M130&gt;0),'Control Sample Data'!M130,$B131),""))</f>
        <v/>
      </c>
      <c r="N131" s="29" t="str">
        <f>IF('Control Sample Data'!N130="","",IF(SUM('Control Sample Data'!N$2:N$97)&gt;10,IF(AND(ISNUMBER('Control Sample Data'!N130),'Control Sample Data'!N130&lt;$B131, 'Control Sample Data'!N130&gt;0),'Control Sample Data'!N130,$B131),""))</f>
        <v/>
      </c>
      <c r="O131" s="29" t="str">
        <f>IF('Control Sample Data'!O130="","",IF(SUM('Control Sample Data'!O$2:O$97)&gt;10,IF(AND(ISNUMBER('Control Sample Data'!O130),'Control Sample Data'!O130&lt;$B131, 'Control Sample Data'!O130&gt;0),'Control Sample Data'!O130,$B131),""))</f>
        <v/>
      </c>
      <c r="Q131" s="4" t="s">
        <v>209</v>
      </c>
      <c r="R131" s="29">
        <f>IF('Test Sample Data'!D130="","",IF(SUM('Test Sample Data'!D$2:D$97)&gt;10,IF(AND(ISNUMBER('Test Sample Data'!D130),'Test Sample Data'!D130&lt;$B131, 'Test Sample Data'!D130&gt;0),'Test Sample Data'!D130,$B131),""))</f>
        <v>33.700000000000003</v>
      </c>
      <c r="S131" s="29">
        <f>IF('Test Sample Data'!E130="","",IF(SUM('Test Sample Data'!E$2:E$97)&gt;10,IF(AND(ISNUMBER('Test Sample Data'!E130),'Test Sample Data'!E130&lt;$B131, 'Test Sample Data'!E130&gt;0),'Test Sample Data'!E130,$B131),""))</f>
        <v>35</v>
      </c>
      <c r="T131" s="29" t="str">
        <f>IF('Test Sample Data'!F130="","",IF(SUM('Test Sample Data'!F$2:F$97)&gt;10,IF(AND(ISNUMBER('Test Sample Data'!F130),'Test Sample Data'!F130&lt;$B131, 'Test Sample Data'!F130&gt;0),'Test Sample Data'!F130,$B131),""))</f>
        <v/>
      </c>
      <c r="U131" s="29" t="str">
        <f>IF('Test Sample Data'!G130="","",IF(SUM('Test Sample Data'!G$2:G$97)&gt;10,IF(AND(ISNUMBER('Test Sample Data'!G130),'Test Sample Data'!G130&lt;$B131, 'Test Sample Data'!G130&gt;0),'Test Sample Data'!G130,$B131),""))</f>
        <v/>
      </c>
      <c r="V131" s="29" t="str">
        <f>IF('Test Sample Data'!H130="","",IF(SUM('Test Sample Data'!H$2:H$97)&gt;10,IF(AND(ISNUMBER('Test Sample Data'!H130),'Test Sample Data'!H130&lt;$B131, 'Test Sample Data'!H130&gt;0),'Test Sample Data'!H130,$B131),""))</f>
        <v/>
      </c>
      <c r="W131" s="29" t="str">
        <f>IF('Test Sample Data'!I130="","",IF(SUM('Test Sample Data'!I$2:I$97)&gt;10,IF(AND(ISNUMBER('Test Sample Data'!I130),'Test Sample Data'!I130&lt;$B131, 'Test Sample Data'!I130&gt;0),'Test Sample Data'!I130,$B131),""))</f>
        <v/>
      </c>
      <c r="X131" s="29" t="str">
        <f>IF('Test Sample Data'!J130="","",IF(SUM('Test Sample Data'!J$2:J$97)&gt;10,IF(AND(ISNUMBER('Test Sample Data'!J130),'Test Sample Data'!J130&lt;$B131, 'Test Sample Data'!J130&gt;0),'Test Sample Data'!J130,$B131),""))</f>
        <v/>
      </c>
      <c r="Y131" s="29" t="str">
        <f>IF('Test Sample Data'!K130="","",IF(SUM('Test Sample Data'!K$2:K$97)&gt;10,IF(AND(ISNUMBER('Test Sample Data'!K130),'Test Sample Data'!K130&lt;$B131, 'Test Sample Data'!K130&gt;0),'Test Sample Data'!K130,$B131),""))</f>
        <v/>
      </c>
      <c r="Z131" s="29" t="str">
        <f>IF('Test Sample Data'!L130="","",IF(SUM('Test Sample Data'!L$2:L$97)&gt;10,IF(AND(ISNUMBER('Test Sample Data'!L130),'Test Sample Data'!L130&lt;$B131, 'Test Sample Data'!L130&gt;0),'Test Sample Data'!L130,$B131),""))</f>
        <v/>
      </c>
      <c r="AA131" s="29" t="str">
        <f>IF('Test Sample Data'!M130="","",IF(SUM('Test Sample Data'!M$2:M$97)&gt;10,IF(AND(ISNUMBER('Test Sample Data'!M130),'Test Sample Data'!M130&lt;$B131, 'Test Sample Data'!M130&gt;0),'Test Sample Data'!M130,$B131),""))</f>
        <v/>
      </c>
      <c r="AB131" s="29" t="str">
        <f>IF('Test Sample Data'!N130="","",IF(SUM('Test Sample Data'!N$2:N$97)&gt;10,IF(AND(ISNUMBER('Test Sample Data'!N130),'Test Sample Data'!N130&lt;$B131, 'Test Sample Data'!N130&gt;0),'Test Sample Data'!N130,$B131),""))</f>
        <v/>
      </c>
      <c r="AC131" s="29" t="str">
        <f>IF('Test Sample Data'!O130="","",IF(SUM('Test Sample Data'!O$2:O$97)&gt;10,IF(AND(ISNUMBER('Test Sample Data'!O130),'Test Sample Data'!O130&lt;$B131, 'Test Sample Data'!O130&gt;0),'Test Sample Data'!O130,$B131),""))</f>
        <v/>
      </c>
      <c r="AE131" s="4" t="s">
        <v>209</v>
      </c>
      <c r="AF131" s="4">
        <f t="shared" si="67"/>
        <v>9</v>
      </c>
      <c r="AG131" s="4">
        <f t="shared" si="68"/>
        <v>9</v>
      </c>
      <c r="AH131" s="4" t="str">
        <f t="shared" si="69"/>
        <v/>
      </c>
      <c r="AI131" s="4" t="str">
        <f t="shared" si="70"/>
        <v/>
      </c>
      <c r="AJ131" s="4" t="str">
        <f t="shared" si="71"/>
        <v/>
      </c>
      <c r="AK131" s="4" t="str">
        <f t="shared" si="72"/>
        <v/>
      </c>
      <c r="AL131" s="4" t="str">
        <f t="shared" si="73"/>
        <v/>
      </c>
      <c r="AM131" s="4" t="str">
        <f t="shared" si="74"/>
        <v/>
      </c>
      <c r="AN131" s="4" t="str">
        <f t="shared" si="75"/>
        <v/>
      </c>
      <c r="AO131" s="4" t="str">
        <f t="shared" si="76"/>
        <v/>
      </c>
      <c r="AP131" s="4" t="str">
        <f t="shared" si="77"/>
        <v/>
      </c>
      <c r="AQ131" s="4" t="str">
        <f t="shared" si="78"/>
        <v/>
      </c>
      <c r="AR131" s="4">
        <f t="shared" si="79"/>
        <v>0</v>
      </c>
      <c r="AS131" s="4">
        <f t="shared" si="182"/>
        <v>9</v>
      </c>
      <c r="AU131" s="4" t="s">
        <v>209</v>
      </c>
      <c r="AV131" s="4">
        <f t="shared" si="81"/>
        <v>5.1200000000000045</v>
      </c>
      <c r="AW131" s="4">
        <f t="shared" si="82"/>
        <v>9</v>
      </c>
      <c r="AX131" s="4" t="str">
        <f t="shared" si="83"/>
        <v/>
      </c>
      <c r="AY131" s="4" t="str">
        <f t="shared" si="84"/>
        <v/>
      </c>
      <c r="AZ131" s="4" t="str">
        <f t="shared" si="85"/>
        <v/>
      </c>
      <c r="BA131" s="4" t="str">
        <f t="shared" si="86"/>
        <v/>
      </c>
      <c r="BB131" s="4" t="str">
        <f t="shared" si="87"/>
        <v/>
      </c>
      <c r="BC131" s="4" t="str">
        <f t="shared" si="88"/>
        <v/>
      </c>
      <c r="BD131" s="4" t="str">
        <f t="shared" si="89"/>
        <v/>
      </c>
      <c r="BE131" s="4" t="str">
        <f t="shared" si="90"/>
        <v/>
      </c>
      <c r="BF131" s="4" t="str">
        <f t="shared" si="91"/>
        <v/>
      </c>
      <c r="BG131" s="4" t="str">
        <f t="shared" si="92"/>
        <v/>
      </c>
      <c r="BI131" s="4" t="s">
        <v>209</v>
      </c>
      <c r="BJ131" s="4" t="str">
        <f t="shared" si="169"/>
        <v/>
      </c>
      <c r="BK131" s="4">
        <f t="shared" si="170"/>
        <v>9</v>
      </c>
      <c r="BL131" s="4" t="str">
        <f t="shared" si="171"/>
        <v/>
      </c>
      <c r="BM131" s="4" t="str">
        <f t="shared" si="172"/>
        <v/>
      </c>
      <c r="BN131" s="4" t="str">
        <f t="shared" si="173"/>
        <v/>
      </c>
      <c r="BO131" s="4" t="str">
        <f t="shared" si="174"/>
        <v/>
      </c>
      <c r="BP131" s="4" t="str">
        <f t="shared" si="175"/>
        <v/>
      </c>
      <c r="BQ131" s="4" t="str">
        <f t="shared" si="176"/>
        <v/>
      </c>
      <c r="BR131" s="4" t="str">
        <f t="shared" si="177"/>
        <v/>
      </c>
      <c r="BS131" s="4" t="str">
        <f t="shared" si="178"/>
        <v/>
      </c>
      <c r="BT131" s="4" t="str">
        <f t="shared" si="179"/>
        <v/>
      </c>
      <c r="BU131" s="4" t="str">
        <f t="shared" si="180"/>
        <v/>
      </c>
      <c r="BV131" s="4">
        <f t="shared" si="105"/>
        <v>0</v>
      </c>
      <c r="BW131" s="4">
        <f t="shared" si="181"/>
        <v>9</v>
      </c>
      <c r="BY131" s="4" t="s">
        <v>209</v>
      </c>
      <c r="BZ131" s="4">
        <f t="shared" si="145"/>
        <v>-3.8799999999999955</v>
      </c>
      <c r="CA131" s="4">
        <f t="shared" si="146"/>
        <v>0</v>
      </c>
      <c r="CB131" s="4" t="str">
        <f t="shared" si="147"/>
        <v/>
      </c>
      <c r="CC131" s="4" t="str">
        <f t="shared" si="148"/>
        <v/>
      </c>
      <c r="CD131" s="4" t="str">
        <f t="shared" si="149"/>
        <v/>
      </c>
      <c r="CE131" s="4" t="str">
        <f t="shared" si="150"/>
        <v/>
      </c>
      <c r="CF131" s="4" t="str">
        <f t="shared" si="151"/>
        <v/>
      </c>
      <c r="CG131" s="4" t="str">
        <f t="shared" si="152"/>
        <v/>
      </c>
      <c r="CH131" s="4" t="str">
        <f t="shared" si="153"/>
        <v/>
      </c>
      <c r="CI131" s="4" t="str">
        <f t="shared" si="154"/>
        <v/>
      </c>
      <c r="CJ131" s="4" t="str">
        <f t="shared" si="155"/>
        <v/>
      </c>
      <c r="CK131" s="4" t="str">
        <f t="shared" si="156"/>
        <v/>
      </c>
      <c r="CM131" s="4" t="s">
        <v>209</v>
      </c>
      <c r="CN131" s="4" t="str">
        <f>IF(ISNUMBER(BZ131), IF($BV131&gt;VLOOKUP('Gene Table'!$G$2,'Array Content'!$A$2:$B$3,2,FALSE),IF(BZ131&lt;-$BV131,"mutant","WT"),IF(BZ131&lt;-VLOOKUP('Gene Table'!$G$2,'Array Content'!$A$2:$B$3,2,FALSE),"Mutant","WT")),"")</f>
        <v>Mutant</v>
      </c>
      <c r="CO131" s="4" t="str">
        <f>IF(ISNUMBER(CA131), IF($BV131&gt;VLOOKUP('Gene Table'!$G$2,'Array Content'!$A$2:$B$3,2,FALSE),IF(CA131&lt;-$BV131,"mutant","WT"),IF(CA131&lt;-VLOOKUP('Gene Table'!$G$2,'Array Content'!$A$2:$B$3,2,FALSE),"Mutant","WT")),"")</f>
        <v>WT</v>
      </c>
      <c r="CP131" s="4" t="str">
        <f>IF(ISNUMBER(CB131), IF($BV131&gt;VLOOKUP('Gene Table'!$G$2,'Array Content'!$A$2:$B$3,2,FALSE),IF(CB131&lt;-$BV131,"mutant","WT"),IF(CB131&lt;-VLOOKUP('Gene Table'!$G$2,'Array Content'!$A$2:$B$3,2,FALSE),"Mutant","WT")),"")</f>
        <v/>
      </c>
      <c r="CQ131" s="4" t="str">
        <f>IF(ISNUMBER(CC131), IF($BV131&gt;VLOOKUP('Gene Table'!$G$2,'Array Content'!$A$2:$B$3,2,FALSE),IF(CC131&lt;-$BV131,"mutant","WT"),IF(CC131&lt;-VLOOKUP('Gene Table'!$G$2,'Array Content'!$A$2:$B$3,2,FALSE),"Mutant","WT")),"")</f>
        <v/>
      </c>
      <c r="CR131" s="4" t="str">
        <f>IF(ISNUMBER(CD131), IF($BV131&gt;VLOOKUP('Gene Table'!$G$2,'Array Content'!$A$2:$B$3,2,FALSE),IF(CD131&lt;-$BV131,"mutant","WT"),IF(CD131&lt;-VLOOKUP('Gene Table'!$G$2,'Array Content'!$A$2:$B$3,2,FALSE),"Mutant","WT")),"")</f>
        <v/>
      </c>
      <c r="CS131" s="4" t="str">
        <f>IF(ISNUMBER(CE131), IF($BV131&gt;VLOOKUP('Gene Table'!$G$2,'Array Content'!$A$2:$B$3,2,FALSE),IF(CE131&lt;-$BV131,"mutant","WT"),IF(CE131&lt;-VLOOKUP('Gene Table'!$G$2,'Array Content'!$A$2:$B$3,2,FALSE),"Mutant","WT")),"")</f>
        <v/>
      </c>
      <c r="CT131" s="4" t="str">
        <f>IF(ISNUMBER(CF131), IF($BV131&gt;VLOOKUP('Gene Table'!$G$2,'Array Content'!$A$2:$B$3,2,FALSE),IF(CF131&lt;-$BV131,"mutant","WT"),IF(CF131&lt;-VLOOKUP('Gene Table'!$G$2,'Array Content'!$A$2:$B$3,2,FALSE),"Mutant","WT")),"")</f>
        <v/>
      </c>
      <c r="CU131" s="4" t="str">
        <f>IF(ISNUMBER(CG131), IF($BV131&gt;VLOOKUP('Gene Table'!$G$2,'Array Content'!$A$2:$B$3,2,FALSE),IF(CG131&lt;-$BV131,"mutant","WT"),IF(CG131&lt;-VLOOKUP('Gene Table'!$G$2,'Array Content'!$A$2:$B$3,2,FALSE),"Mutant","WT")),"")</f>
        <v/>
      </c>
      <c r="CV131" s="4" t="str">
        <f>IF(ISNUMBER(CH131), IF($BV131&gt;VLOOKUP('Gene Table'!$G$2,'Array Content'!$A$2:$B$3,2,FALSE),IF(CH131&lt;-$BV131,"mutant","WT"),IF(CH131&lt;-VLOOKUP('Gene Table'!$G$2,'Array Content'!$A$2:$B$3,2,FALSE),"Mutant","WT")),"")</f>
        <v/>
      </c>
      <c r="CW131" s="4" t="str">
        <f>IF(ISNUMBER(CI131), IF($BV131&gt;VLOOKUP('Gene Table'!$G$2,'Array Content'!$A$2:$B$3,2,FALSE),IF(CI131&lt;-$BV131,"mutant","WT"),IF(CI131&lt;-VLOOKUP('Gene Table'!$G$2,'Array Content'!$A$2:$B$3,2,FALSE),"Mutant","WT")),"")</f>
        <v/>
      </c>
      <c r="CX131" s="4" t="str">
        <f>IF(ISNUMBER(CJ131), IF($BV131&gt;VLOOKUP('Gene Table'!$G$2,'Array Content'!$A$2:$B$3,2,FALSE),IF(CJ131&lt;-$BV131,"mutant","WT"),IF(CJ131&lt;-VLOOKUP('Gene Table'!$G$2,'Array Content'!$A$2:$B$3,2,FALSE),"Mutant","WT")),"")</f>
        <v/>
      </c>
      <c r="CY131" s="4" t="str">
        <f>IF(ISNUMBER(CK131), IF($BV131&gt;VLOOKUP('Gene Table'!$G$2,'Array Content'!$A$2:$B$3,2,FALSE),IF(CK131&lt;-$BV131,"mutant","WT"),IF(CK131&lt;-VLOOKUP('Gene Table'!$G$2,'Array Content'!$A$2:$B$3,2,FALSE),"Mutant","WT")),"")</f>
        <v/>
      </c>
      <c r="DA131" s="4" t="s">
        <v>209</v>
      </c>
      <c r="DB131" s="4">
        <f t="shared" si="157"/>
        <v>-3.8799999999999955</v>
      </c>
      <c r="DC131" s="4">
        <f t="shared" si="158"/>
        <v>0</v>
      </c>
      <c r="DD131" s="4" t="str">
        <f t="shared" si="159"/>
        <v/>
      </c>
      <c r="DE131" s="4" t="str">
        <f t="shared" si="160"/>
        <v/>
      </c>
      <c r="DF131" s="4" t="str">
        <f t="shared" si="161"/>
        <v/>
      </c>
      <c r="DG131" s="4" t="str">
        <f t="shared" si="162"/>
        <v/>
      </c>
      <c r="DH131" s="4" t="str">
        <f t="shared" si="163"/>
        <v/>
      </c>
      <c r="DI131" s="4" t="str">
        <f t="shared" si="164"/>
        <v/>
      </c>
      <c r="DJ131" s="4" t="str">
        <f t="shared" si="165"/>
        <v/>
      </c>
      <c r="DK131" s="4" t="str">
        <f t="shared" si="166"/>
        <v/>
      </c>
      <c r="DL131" s="4" t="str">
        <f t="shared" si="167"/>
        <v/>
      </c>
      <c r="DM131" s="4" t="str">
        <f t="shared" si="168"/>
        <v/>
      </c>
      <c r="DO131" s="4" t="s">
        <v>209</v>
      </c>
      <c r="DP131" s="4" t="str">
        <f>IF(ISNUMBER(DB131), IF($AR131&gt;VLOOKUP('Gene Table'!$G$2,'Array Content'!$A$2:$B$3,2,FALSE),IF(DB131&lt;-$AR131,"mutant","WT"),IF(DB131&lt;-VLOOKUP('Gene Table'!$G$2,'Array Content'!$A$2:$B$3,2,FALSE),"Mutant","WT")),"")</f>
        <v>Mutant</v>
      </c>
      <c r="DQ131" s="4" t="str">
        <f>IF(ISNUMBER(DC131), IF($AR131&gt;VLOOKUP('Gene Table'!$G$2,'Array Content'!$A$2:$B$3,2,FALSE),IF(DC131&lt;-$AR131,"mutant","WT"),IF(DC131&lt;-VLOOKUP('Gene Table'!$G$2,'Array Content'!$A$2:$B$3,2,FALSE),"Mutant","WT")),"")</f>
        <v>WT</v>
      </c>
      <c r="DR131" s="4" t="str">
        <f>IF(ISNUMBER(DD131), IF($AR131&gt;VLOOKUP('Gene Table'!$G$2,'Array Content'!$A$2:$B$3,2,FALSE),IF(DD131&lt;-$AR131,"mutant","WT"),IF(DD131&lt;-VLOOKUP('Gene Table'!$G$2,'Array Content'!$A$2:$B$3,2,FALSE),"Mutant","WT")),"")</f>
        <v/>
      </c>
      <c r="DS131" s="4" t="str">
        <f>IF(ISNUMBER(DE131), IF($AR131&gt;VLOOKUP('Gene Table'!$G$2,'Array Content'!$A$2:$B$3,2,FALSE),IF(DE131&lt;-$AR131,"mutant","WT"),IF(DE131&lt;-VLOOKUP('Gene Table'!$G$2,'Array Content'!$A$2:$B$3,2,FALSE),"Mutant","WT")),"")</f>
        <v/>
      </c>
      <c r="DT131" s="4" t="str">
        <f>IF(ISNUMBER(DF131), IF($AR131&gt;VLOOKUP('Gene Table'!$G$2,'Array Content'!$A$2:$B$3,2,FALSE),IF(DF131&lt;-$AR131,"mutant","WT"),IF(DF131&lt;-VLOOKUP('Gene Table'!$G$2,'Array Content'!$A$2:$B$3,2,FALSE),"Mutant","WT")),"")</f>
        <v/>
      </c>
      <c r="DU131" s="4" t="str">
        <f>IF(ISNUMBER(DG131), IF($AR131&gt;VLOOKUP('Gene Table'!$G$2,'Array Content'!$A$2:$B$3,2,FALSE),IF(DG131&lt;-$AR131,"mutant","WT"),IF(DG131&lt;-VLOOKUP('Gene Table'!$G$2,'Array Content'!$A$2:$B$3,2,FALSE),"Mutant","WT")),"")</f>
        <v/>
      </c>
      <c r="DV131" s="4" t="str">
        <f>IF(ISNUMBER(DH131), IF($AR131&gt;VLOOKUP('Gene Table'!$G$2,'Array Content'!$A$2:$B$3,2,FALSE),IF(DH131&lt;-$AR131,"mutant","WT"),IF(DH131&lt;-VLOOKUP('Gene Table'!$G$2,'Array Content'!$A$2:$B$3,2,FALSE),"Mutant","WT")),"")</f>
        <v/>
      </c>
      <c r="DW131" s="4" t="str">
        <f>IF(ISNUMBER(DI131), IF($AR131&gt;VLOOKUP('Gene Table'!$G$2,'Array Content'!$A$2:$B$3,2,FALSE),IF(DI131&lt;-$AR131,"mutant","WT"),IF(DI131&lt;-VLOOKUP('Gene Table'!$G$2,'Array Content'!$A$2:$B$3,2,FALSE),"Mutant","WT")),"")</f>
        <v/>
      </c>
      <c r="DX131" s="4" t="str">
        <f>IF(ISNUMBER(DJ131), IF($AR131&gt;VLOOKUP('Gene Table'!$G$2,'Array Content'!$A$2:$B$3,2,FALSE),IF(DJ131&lt;-$AR131,"mutant","WT"),IF(DJ131&lt;-VLOOKUP('Gene Table'!$G$2,'Array Content'!$A$2:$B$3,2,FALSE),"Mutant","WT")),"")</f>
        <v/>
      </c>
      <c r="DY131" s="4" t="str">
        <f>IF(ISNUMBER(DK131), IF($AR131&gt;VLOOKUP('Gene Table'!$G$2,'Array Content'!$A$2:$B$3,2,FALSE),IF(DK131&lt;-$AR131,"mutant","WT"),IF(DK131&lt;-VLOOKUP('Gene Table'!$G$2,'Array Content'!$A$2:$B$3,2,FALSE),"Mutant","WT")),"")</f>
        <v/>
      </c>
      <c r="DZ131" s="4" t="str">
        <f>IF(ISNUMBER(DL131), IF($AR131&gt;VLOOKUP('Gene Table'!$G$2,'Array Content'!$A$2:$B$3,2,FALSE),IF(DL131&lt;-$AR131,"mutant","WT"),IF(DL131&lt;-VLOOKUP('Gene Table'!$G$2,'Array Content'!$A$2:$B$3,2,FALSE),"Mutant","WT")),"")</f>
        <v/>
      </c>
      <c r="EA131" s="4" t="str">
        <f>IF(ISNUMBER(DM131), IF($AR131&gt;VLOOKUP('Gene Table'!$G$2,'Array Content'!$A$2:$B$3,2,FALSE),IF(DM131&lt;-$AR131,"mutant","WT"),IF(DM131&lt;-VLOOKUP('Gene Table'!$G$2,'Array Content'!$A$2:$B$3,2,FALSE),"Mutant","WT")),"")</f>
        <v/>
      </c>
      <c r="EC131" s="4" t="s">
        <v>209</v>
      </c>
      <c r="ED131" s="4" t="str">
        <f>IF('Gene Table'!$D131="copy number",D131,"")</f>
        <v/>
      </c>
      <c r="EE131" s="4" t="str">
        <f>IF('Gene Table'!$D131="copy number",E131,"")</f>
        <v/>
      </c>
      <c r="EF131" s="4" t="str">
        <f>IF('Gene Table'!$D131="copy number",F131,"")</f>
        <v/>
      </c>
      <c r="EG131" s="4" t="str">
        <f>IF('Gene Table'!$D131="copy number",G131,"")</f>
        <v/>
      </c>
      <c r="EH131" s="4" t="str">
        <f>IF('Gene Table'!$D131="copy number",H131,"")</f>
        <v/>
      </c>
      <c r="EI131" s="4" t="str">
        <f>IF('Gene Table'!$D131="copy number",I131,"")</f>
        <v/>
      </c>
      <c r="EJ131" s="4" t="str">
        <f>IF('Gene Table'!$D131="copy number",J131,"")</f>
        <v/>
      </c>
      <c r="EK131" s="4" t="str">
        <f>IF('Gene Table'!$D131="copy number",K131,"")</f>
        <v/>
      </c>
      <c r="EL131" s="4" t="str">
        <f>IF('Gene Table'!$D131="copy number",L131,"")</f>
        <v/>
      </c>
      <c r="EM131" s="4" t="str">
        <f>IF('Gene Table'!$D131="copy number",M131,"")</f>
        <v/>
      </c>
      <c r="EN131" s="4" t="str">
        <f>IF('Gene Table'!$D131="copy number",N131,"")</f>
        <v/>
      </c>
      <c r="EO131" s="4" t="str">
        <f>IF('Gene Table'!$D131="copy number",O131,"")</f>
        <v/>
      </c>
      <c r="EQ131" s="4" t="s">
        <v>209</v>
      </c>
      <c r="ER131" s="4" t="str">
        <f>IF('Gene Table'!$D131="copy number",R131,"")</f>
        <v/>
      </c>
      <c r="ES131" s="4" t="str">
        <f>IF('Gene Table'!$D131="copy number",S131,"")</f>
        <v/>
      </c>
      <c r="ET131" s="4" t="str">
        <f>IF('Gene Table'!$D131="copy number",T131,"")</f>
        <v/>
      </c>
      <c r="EU131" s="4" t="str">
        <f>IF('Gene Table'!$D131="copy number",U131,"")</f>
        <v/>
      </c>
      <c r="EV131" s="4" t="str">
        <f>IF('Gene Table'!$D131="copy number",V131,"")</f>
        <v/>
      </c>
      <c r="EW131" s="4" t="str">
        <f>IF('Gene Table'!$D131="copy number",W131,"")</f>
        <v/>
      </c>
      <c r="EX131" s="4" t="str">
        <f>IF('Gene Table'!$D131="copy number",X131,"")</f>
        <v/>
      </c>
      <c r="EY131" s="4" t="str">
        <f>IF('Gene Table'!$D131="copy number",Y131,"")</f>
        <v/>
      </c>
      <c r="EZ131" s="4" t="str">
        <f>IF('Gene Table'!$D131="copy number",Z131,"")</f>
        <v/>
      </c>
      <c r="FA131" s="4" t="str">
        <f>IF('Gene Table'!$D131="copy number",AA131,"")</f>
        <v/>
      </c>
      <c r="FB131" s="4" t="str">
        <f>IF('Gene Table'!$D131="copy number",AB131,"")</f>
        <v/>
      </c>
      <c r="FC131" s="4" t="str">
        <f>IF('Gene Table'!$D131="copy number",AC131,"")</f>
        <v/>
      </c>
      <c r="FE131" s="4" t="s">
        <v>209</v>
      </c>
      <c r="FF131" s="4" t="str">
        <f>IF('Gene Table'!$C131="SMPC",D131,"")</f>
        <v/>
      </c>
      <c r="FG131" s="4" t="str">
        <f>IF('Gene Table'!$C131="SMPC",E131,"")</f>
        <v/>
      </c>
      <c r="FH131" s="4" t="str">
        <f>IF('Gene Table'!$C131="SMPC",F131,"")</f>
        <v/>
      </c>
      <c r="FI131" s="4" t="str">
        <f>IF('Gene Table'!$C131="SMPC",G131,"")</f>
        <v/>
      </c>
      <c r="FJ131" s="4" t="str">
        <f>IF('Gene Table'!$C131="SMPC",H131,"")</f>
        <v/>
      </c>
      <c r="FK131" s="4" t="str">
        <f>IF('Gene Table'!$C131="SMPC",I131,"")</f>
        <v/>
      </c>
      <c r="FL131" s="4" t="str">
        <f>IF('Gene Table'!$C131="SMPC",J131,"")</f>
        <v/>
      </c>
      <c r="FM131" s="4" t="str">
        <f>IF('Gene Table'!$C131="SMPC",K131,"")</f>
        <v/>
      </c>
      <c r="FN131" s="4" t="str">
        <f>IF('Gene Table'!$C131="SMPC",L131,"")</f>
        <v/>
      </c>
      <c r="FO131" s="4" t="str">
        <f>IF('Gene Table'!$C131="SMPC",M131,"")</f>
        <v/>
      </c>
      <c r="FP131" s="4" t="str">
        <f>IF('Gene Table'!$C131="SMPC",N131,"")</f>
        <v/>
      </c>
      <c r="FQ131" s="4" t="str">
        <f>IF('Gene Table'!$C131="SMPC",O131,"")</f>
        <v/>
      </c>
      <c r="FS131" s="4" t="s">
        <v>209</v>
      </c>
      <c r="FT131" s="4" t="str">
        <f>IF('Gene Table'!$C131="SMPC",R131,"")</f>
        <v/>
      </c>
      <c r="FU131" s="4" t="str">
        <f>IF('Gene Table'!$C131="SMPC",S131,"")</f>
        <v/>
      </c>
      <c r="FV131" s="4" t="str">
        <f>IF('Gene Table'!$C131="SMPC",T131,"")</f>
        <v/>
      </c>
      <c r="FW131" s="4" t="str">
        <f>IF('Gene Table'!$C131="SMPC",U131,"")</f>
        <v/>
      </c>
      <c r="FX131" s="4" t="str">
        <f>IF('Gene Table'!$C131="SMPC",V131,"")</f>
        <v/>
      </c>
      <c r="FY131" s="4" t="str">
        <f>IF('Gene Table'!$C131="SMPC",W131,"")</f>
        <v/>
      </c>
      <c r="FZ131" s="4" t="str">
        <f>IF('Gene Table'!$C131="SMPC",X131,"")</f>
        <v/>
      </c>
      <c r="GA131" s="4" t="str">
        <f>IF('Gene Table'!$C131="SMPC",Y131,"")</f>
        <v/>
      </c>
      <c r="GB131" s="4" t="str">
        <f>IF('Gene Table'!$C131="SMPC",Z131,"")</f>
        <v/>
      </c>
      <c r="GC131" s="4" t="str">
        <f>IF('Gene Table'!$C131="SMPC",AA131,"")</f>
        <v/>
      </c>
      <c r="GD131" s="4" t="str">
        <f>IF('Gene Table'!$C131="SMPC",AB131,"")</f>
        <v/>
      </c>
      <c r="GE131" s="4" t="str">
        <f>IF('Gene Table'!$C131="SMPC",AC131,"")</f>
        <v/>
      </c>
    </row>
    <row r="132" spans="1:187" ht="15" customHeight="1" x14ac:dyDescent="0.25">
      <c r="A132" s="4" t="str">
        <f>'Gene Table'!C132&amp;":"&amp;'Gene Table'!D132</f>
        <v>NPM1:c.863_864insCAGA</v>
      </c>
      <c r="B132" s="4">
        <f>IF('Gene Table'!$G$5="NO",IF(ISNUMBER(MATCH('Gene Table'!E132,'Array Content'!$M$2:$M$941,0)),VLOOKUP('Gene Table'!E132,'Array Content'!$M$2:$O$941,2,FALSE),35),IF('Gene Table'!$G$5="YES",IF(ISNUMBER(MATCH('Gene Table'!E132,'Array Content'!$M$2:$M$941,0)),VLOOKUP('Gene Table'!E132,'Array Content'!$M$2:$O$941,3,FALSE),35),"OOPS"))</f>
        <v>37</v>
      </c>
      <c r="C132" s="4" t="s">
        <v>213</v>
      </c>
      <c r="D132" s="29">
        <f>IF('Control Sample Data'!D131="","",IF(SUM('Control Sample Data'!D$2:D$97)&gt;10,IF(AND(ISNUMBER('Control Sample Data'!D131),'Control Sample Data'!D131&lt;$B132, 'Control Sample Data'!D131&gt;0),'Control Sample Data'!D131,$B132),""))</f>
        <v>35</v>
      </c>
      <c r="E132" s="29">
        <f>IF('Control Sample Data'!E131="","",IF(SUM('Control Sample Data'!E$2:E$97)&gt;10,IF(AND(ISNUMBER('Control Sample Data'!E131),'Control Sample Data'!E131&lt;$B132, 'Control Sample Data'!E131&gt;0),'Control Sample Data'!E131,$B132),""))</f>
        <v>35</v>
      </c>
      <c r="F132" s="29" t="str">
        <f>IF('Control Sample Data'!F131="","",IF(SUM('Control Sample Data'!F$2:F$97)&gt;10,IF(AND(ISNUMBER('Control Sample Data'!F131),'Control Sample Data'!F131&lt;$B132, 'Control Sample Data'!F131&gt;0),'Control Sample Data'!F131,$B132),""))</f>
        <v/>
      </c>
      <c r="G132" s="29" t="str">
        <f>IF('Control Sample Data'!G131="","",IF(SUM('Control Sample Data'!G$2:G$97)&gt;10,IF(AND(ISNUMBER('Control Sample Data'!G131),'Control Sample Data'!G131&lt;$B132, 'Control Sample Data'!G131&gt;0),'Control Sample Data'!G131,$B132),""))</f>
        <v/>
      </c>
      <c r="H132" s="29" t="str">
        <f>IF('Control Sample Data'!H131="","",IF(SUM('Control Sample Data'!H$2:H$97)&gt;10,IF(AND(ISNUMBER('Control Sample Data'!H131),'Control Sample Data'!H131&lt;$B132, 'Control Sample Data'!H131&gt;0),'Control Sample Data'!H131,$B132),""))</f>
        <v/>
      </c>
      <c r="I132" s="29" t="str">
        <f>IF('Control Sample Data'!I131="","",IF(SUM('Control Sample Data'!I$2:I$97)&gt;10,IF(AND(ISNUMBER('Control Sample Data'!I131),'Control Sample Data'!I131&lt;$B132, 'Control Sample Data'!I131&gt;0),'Control Sample Data'!I131,$B132),""))</f>
        <v/>
      </c>
      <c r="J132" s="29" t="str">
        <f>IF('Control Sample Data'!J131="","",IF(SUM('Control Sample Data'!J$2:J$97)&gt;10,IF(AND(ISNUMBER('Control Sample Data'!J131),'Control Sample Data'!J131&lt;$B132, 'Control Sample Data'!J131&gt;0),'Control Sample Data'!J131,$B132),""))</f>
        <v/>
      </c>
      <c r="K132" s="29" t="str">
        <f>IF('Control Sample Data'!K131="","",IF(SUM('Control Sample Data'!K$2:K$97)&gt;10,IF(AND(ISNUMBER('Control Sample Data'!K131),'Control Sample Data'!K131&lt;$B132, 'Control Sample Data'!K131&gt;0),'Control Sample Data'!K131,$B132),""))</f>
        <v/>
      </c>
      <c r="L132" s="29" t="str">
        <f>IF('Control Sample Data'!L131="","",IF(SUM('Control Sample Data'!L$2:L$97)&gt;10,IF(AND(ISNUMBER('Control Sample Data'!L131),'Control Sample Data'!L131&lt;$B132, 'Control Sample Data'!L131&gt;0),'Control Sample Data'!L131,$B132),""))</f>
        <v/>
      </c>
      <c r="M132" s="29" t="str">
        <f>IF('Control Sample Data'!M131="","",IF(SUM('Control Sample Data'!M$2:M$97)&gt;10,IF(AND(ISNUMBER('Control Sample Data'!M131),'Control Sample Data'!M131&lt;$B132, 'Control Sample Data'!M131&gt;0),'Control Sample Data'!M131,$B132),""))</f>
        <v/>
      </c>
      <c r="N132" s="29" t="str">
        <f>IF('Control Sample Data'!N131="","",IF(SUM('Control Sample Data'!N$2:N$97)&gt;10,IF(AND(ISNUMBER('Control Sample Data'!N131),'Control Sample Data'!N131&lt;$B132, 'Control Sample Data'!N131&gt;0),'Control Sample Data'!N131,$B132),""))</f>
        <v/>
      </c>
      <c r="O132" s="29" t="str">
        <f>IF('Control Sample Data'!O131="","",IF(SUM('Control Sample Data'!O$2:O$97)&gt;10,IF(AND(ISNUMBER('Control Sample Data'!O131),'Control Sample Data'!O131&lt;$B132, 'Control Sample Data'!O131&gt;0),'Control Sample Data'!O131,$B132),""))</f>
        <v/>
      </c>
      <c r="Q132" s="4" t="s">
        <v>213</v>
      </c>
      <c r="R132" s="29">
        <f>IF('Test Sample Data'!D131="","",IF(SUM('Test Sample Data'!D$2:D$97)&gt;10,IF(AND(ISNUMBER('Test Sample Data'!D131),'Test Sample Data'!D131&lt;$B132, 'Test Sample Data'!D131&gt;0),'Test Sample Data'!D131,$B132),""))</f>
        <v>35</v>
      </c>
      <c r="S132" s="29">
        <f>IF('Test Sample Data'!E131="","",IF(SUM('Test Sample Data'!E$2:E$97)&gt;10,IF(AND(ISNUMBER('Test Sample Data'!E131),'Test Sample Data'!E131&lt;$B132, 'Test Sample Data'!E131&gt;0),'Test Sample Data'!E131,$B132),""))</f>
        <v>35</v>
      </c>
      <c r="T132" s="29" t="str">
        <f>IF('Test Sample Data'!F131="","",IF(SUM('Test Sample Data'!F$2:F$97)&gt;10,IF(AND(ISNUMBER('Test Sample Data'!F131),'Test Sample Data'!F131&lt;$B132, 'Test Sample Data'!F131&gt;0),'Test Sample Data'!F131,$B132),""))</f>
        <v/>
      </c>
      <c r="U132" s="29" t="str">
        <f>IF('Test Sample Data'!G131="","",IF(SUM('Test Sample Data'!G$2:G$97)&gt;10,IF(AND(ISNUMBER('Test Sample Data'!G131),'Test Sample Data'!G131&lt;$B132, 'Test Sample Data'!G131&gt;0),'Test Sample Data'!G131,$B132),""))</f>
        <v/>
      </c>
      <c r="V132" s="29" t="str">
        <f>IF('Test Sample Data'!H131="","",IF(SUM('Test Sample Data'!H$2:H$97)&gt;10,IF(AND(ISNUMBER('Test Sample Data'!H131),'Test Sample Data'!H131&lt;$B132, 'Test Sample Data'!H131&gt;0),'Test Sample Data'!H131,$B132),""))</f>
        <v/>
      </c>
      <c r="W132" s="29" t="str">
        <f>IF('Test Sample Data'!I131="","",IF(SUM('Test Sample Data'!I$2:I$97)&gt;10,IF(AND(ISNUMBER('Test Sample Data'!I131),'Test Sample Data'!I131&lt;$B132, 'Test Sample Data'!I131&gt;0),'Test Sample Data'!I131,$B132),""))</f>
        <v/>
      </c>
      <c r="X132" s="29" t="str">
        <f>IF('Test Sample Data'!J131="","",IF(SUM('Test Sample Data'!J$2:J$97)&gt;10,IF(AND(ISNUMBER('Test Sample Data'!J131),'Test Sample Data'!J131&lt;$B132, 'Test Sample Data'!J131&gt;0),'Test Sample Data'!J131,$B132),""))</f>
        <v/>
      </c>
      <c r="Y132" s="29" t="str">
        <f>IF('Test Sample Data'!K131="","",IF(SUM('Test Sample Data'!K$2:K$97)&gt;10,IF(AND(ISNUMBER('Test Sample Data'!K131),'Test Sample Data'!K131&lt;$B132, 'Test Sample Data'!K131&gt;0),'Test Sample Data'!K131,$B132),""))</f>
        <v/>
      </c>
      <c r="Z132" s="29" t="str">
        <f>IF('Test Sample Data'!L131="","",IF(SUM('Test Sample Data'!L$2:L$97)&gt;10,IF(AND(ISNUMBER('Test Sample Data'!L131),'Test Sample Data'!L131&lt;$B132, 'Test Sample Data'!L131&gt;0),'Test Sample Data'!L131,$B132),""))</f>
        <v/>
      </c>
      <c r="AA132" s="29" t="str">
        <f>IF('Test Sample Data'!M131="","",IF(SUM('Test Sample Data'!M$2:M$97)&gt;10,IF(AND(ISNUMBER('Test Sample Data'!M131),'Test Sample Data'!M131&lt;$B132, 'Test Sample Data'!M131&gt;0),'Test Sample Data'!M131,$B132),""))</f>
        <v/>
      </c>
      <c r="AB132" s="29" t="str">
        <f>IF('Test Sample Data'!N131="","",IF(SUM('Test Sample Data'!N$2:N$97)&gt;10,IF(AND(ISNUMBER('Test Sample Data'!N131),'Test Sample Data'!N131&lt;$B132, 'Test Sample Data'!N131&gt;0),'Test Sample Data'!N131,$B132),""))</f>
        <v/>
      </c>
      <c r="AC132" s="29" t="str">
        <f>IF('Test Sample Data'!O131="","",IF(SUM('Test Sample Data'!O$2:O$97)&gt;10,IF(AND(ISNUMBER('Test Sample Data'!O131),'Test Sample Data'!O131&lt;$B132, 'Test Sample Data'!O131&gt;0),'Test Sample Data'!O131,$B132),""))</f>
        <v/>
      </c>
      <c r="AE132" s="4" t="s">
        <v>213</v>
      </c>
      <c r="AF132" s="4">
        <f t="shared" ref="AF132:AF195" si="183">IF(ISNUMBER(D132),D132-VLOOKUP(LEFT($A132,FIND(":",$A132,1))&amp;"copy number",$A$3:$AC$386,4,FALSE),"")</f>
        <v>9</v>
      </c>
      <c r="AG132" s="4">
        <f t="shared" ref="AG132:AG195" si="184">IF(ISNUMBER(E132),E132-VLOOKUP(LEFT($A132,FIND(":",$A132,1))&amp;"copy number",$A$3:$AC$386,5,FALSE),"")</f>
        <v>9</v>
      </c>
      <c r="AH132" s="4" t="str">
        <f t="shared" ref="AH132:AH195" si="185">IF(ISNUMBER(F132),F132-VLOOKUP(LEFT($A132,FIND(":",$A132,1))&amp;"copy number",$A$3:$AC$386,6,FALSE),"")</f>
        <v/>
      </c>
      <c r="AI132" s="4" t="str">
        <f t="shared" ref="AI132:AI195" si="186">IF(ISNUMBER(G132),G132-VLOOKUP(LEFT($A132,FIND(":",$A132,1))&amp;"copy number",$A$3:$AC$386,7,FALSE),"")</f>
        <v/>
      </c>
      <c r="AJ132" s="4" t="str">
        <f t="shared" ref="AJ132:AJ195" si="187">IF(ISNUMBER(H132),H132-VLOOKUP(LEFT($A132,FIND(":",$A132,1))&amp;"copy number",$A$3:$AC$386,8,FALSE),"")</f>
        <v/>
      </c>
      <c r="AK132" s="4" t="str">
        <f t="shared" ref="AK132:AK195" si="188">IF(ISNUMBER(I132),I132-VLOOKUP(LEFT($A132,FIND(":",$A132,1))&amp;"copy number",$A$3:$AC$386,9,FALSE),"")</f>
        <v/>
      </c>
      <c r="AL132" s="4" t="str">
        <f t="shared" ref="AL132:AL195" si="189">IF(ISNUMBER(J132),J132-VLOOKUP(LEFT($A132,FIND(":",$A132,1))&amp;"copy number",$A$3:$AC$386,10,FALSE),"")</f>
        <v/>
      </c>
      <c r="AM132" s="4" t="str">
        <f t="shared" ref="AM132:AM195" si="190">IF(ISNUMBER(K132),K132-VLOOKUP(LEFT($A132,FIND(":",$A132,1))&amp;"copy number",$A$3:$AC$386,11,FALSE),"")</f>
        <v/>
      </c>
      <c r="AN132" s="4" t="str">
        <f t="shared" ref="AN132:AN195" si="191">IF(ISNUMBER(L132),L132-VLOOKUP(LEFT($A132,FIND(":",$A132,1))&amp;"copy number",$A$3:$AC$386,12,FALSE),"")</f>
        <v/>
      </c>
      <c r="AO132" s="4" t="str">
        <f t="shared" ref="AO132:AO195" si="192">IF(ISNUMBER(M132),M132-VLOOKUP(LEFT($A132,FIND(":",$A132,1))&amp;"copy number",$A$3:$AC$386,13,FALSE),"")</f>
        <v/>
      </c>
      <c r="AP132" s="4" t="str">
        <f t="shared" ref="AP132:AP195" si="193">IF(ISNUMBER(N132),N132-VLOOKUP(LEFT($A132,FIND(":",$A132,1))&amp;"copy number",$A$3:$AC$386,14,FALSE),"")</f>
        <v/>
      </c>
      <c r="AQ132" s="4" t="str">
        <f t="shared" ref="AQ132:AQ195" si="194">IF(ISNUMBER(O132),O132-VLOOKUP(LEFT($A132,FIND(":",$A132,1))&amp;"copy number",$A$3:$AC$386,15,FALSE),"")</f>
        <v/>
      </c>
      <c r="AR132" s="4">
        <f t="shared" ref="AR132:AR195" si="195">IFERROR(ROUND(3*STDEV(AF132:AQ132),2),0)</f>
        <v>0</v>
      </c>
      <c r="AS132" s="4">
        <f t="shared" si="182"/>
        <v>9</v>
      </c>
      <c r="AU132" s="4" t="s">
        <v>213</v>
      </c>
      <c r="AV132" s="4">
        <f t="shared" ref="AV132:AV195" si="196">IF(ISNUMBER(R132),R132-VLOOKUP(LEFT($A132,FIND(":",$A132,1))&amp;"copy number",$A$3:$AC$386,18,FALSE),"")</f>
        <v>8.68</v>
      </c>
      <c r="AW132" s="4">
        <f t="shared" ref="AW132:AW195" si="197">IF(ISNUMBER(S132),S132-VLOOKUP(LEFT($A132,FIND(":",$A132,1))&amp;"copy number",$A$3:$AC$386,19,FALSE),"")</f>
        <v>9</v>
      </c>
      <c r="AX132" s="4" t="str">
        <f t="shared" ref="AX132:AX195" si="198">IF(ISNUMBER(T132),T132-VLOOKUP(LEFT($A132,FIND(":",$A132,1))&amp;"copy number",$A$3:$AC$386,20,FALSE),"")</f>
        <v/>
      </c>
      <c r="AY132" s="4" t="str">
        <f t="shared" ref="AY132:AY195" si="199">IF(ISNUMBER(U132),U132-VLOOKUP(LEFT($A132,FIND(":",$A132,1))&amp;"copy number",$A$3:$AC$386,21,FALSE),"")</f>
        <v/>
      </c>
      <c r="AZ132" s="4" t="str">
        <f t="shared" ref="AZ132:AZ195" si="200">IF(ISNUMBER(V132),V132-VLOOKUP(LEFT($A132,FIND(":",$A132,1))&amp;"copy number",$A$3:$AC$386,22,FALSE),"")</f>
        <v/>
      </c>
      <c r="BA132" s="4" t="str">
        <f t="shared" ref="BA132:BA195" si="201">IF(ISNUMBER(W132),W132-VLOOKUP(LEFT($A132,FIND(":",$A132,1))&amp;"copy number",$A$3:$AC$386,23,FALSE),"")</f>
        <v/>
      </c>
      <c r="BB132" s="4" t="str">
        <f t="shared" ref="BB132:BB195" si="202">IF(ISNUMBER(X132),X132-VLOOKUP(LEFT($A132,FIND(":",$A132,1))&amp;"copy number",$A$3:$AC$386,24,FALSE),"")</f>
        <v/>
      </c>
      <c r="BC132" s="4" t="str">
        <f t="shared" ref="BC132:BC195" si="203">IF(ISNUMBER(Y132),Y132-VLOOKUP(LEFT($A132,FIND(":",$A132,1))&amp;"copy number",$A$3:$AC$386,25,FALSE),"")</f>
        <v/>
      </c>
      <c r="BD132" s="4" t="str">
        <f t="shared" ref="BD132:BD195" si="204">IF(ISNUMBER(Z132),Z132-VLOOKUP(LEFT($A132,FIND(":",$A132,1))&amp;"copy number",$A$3:$AC$386,26,FALSE),"")</f>
        <v/>
      </c>
      <c r="BE132" s="4" t="str">
        <f t="shared" ref="BE132:BE195" si="205">IF(ISNUMBER(AA132),AA132-VLOOKUP(LEFT($A132,FIND(":",$A132,1))&amp;"copy number",$A$3:$AC$386,27,FALSE),"")</f>
        <v/>
      </c>
      <c r="BF132" s="4" t="str">
        <f t="shared" ref="BF132:BF195" si="206">IF(ISNUMBER(AB132),AB132-VLOOKUP(LEFT($A132,FIND(":",$A132,1))&amp;"copy number",$A$3:$AC$386,28,FALSE),"")</f>
        <v/>
      </c>
      <c r="BG132" s="4" t="str">
        <f t="shared" ref="BG132:BG195" si="207">IF(ISNUMBER(AC132),AC132-VLOOKUP(LEFT($A132,FIND(":",$A132,1))&amp;"copy number",$A$3:$AC$386,29,FALSE),"")</f>
        <v/>
      </c>
      <c r="BI132" s="4" t="s">
        <v>213</v>
      </c>
      <c r="BJ132" s="4">
        <f t="shared" si="169"/>
        <v>8.68</v>
      </c>
      <c r="BK132" s="4">
        <f t="shared" si="170"/>
        <v>9</v>
      </c>
      <c r="BL132" s="4" t="str">
        <f t="shared" si="171"/>
        <v/>
      </c>
      <c r="BM132" s="4" t="str">
        <f t="shared" si="172"/>
        <v/>
      </c>
      <c r="BN132" s="4" t="str">
        <f t="shared" si="173"/>
        <v/>
      </c>
      <c r="BO132" s="4" t="str">
        <f t="shared" si="174"/>
        <v/>
      </c>
      <c r="BP132" s="4" t="str">
        <f t="shared" si="175"/>
        <v/>
      </c>
      <c r="BQ132" s="4" t="str">
        <f t="shared" si="176"/>
        <v/>
      </c>
      <c r="BR132" s="4" t="str">
        <f t="shared" si="177"/>
        <v/>
      </c>
      <c r="BS132" s="4" t="str">
        <f t="shared" si="178"/>
        <v/>
      </c>
      <c r="BT132" s="4" t="str">
        <f t="shared" si="179"/>
        <v/>
      </c>
      <c r="BU132" s="4" t="str">
        <f t="shared" si="180"/>
        <v/>
      </c>
      <c r="BV132" s="4">
        <f t="shared" ref="BV132:BV195" si="208">IFERROR(ROUND(3*STDEV(BJ132:BU132),2),0)</f>
        <v>0.68</v>
      </c>
      <c r="BW132" s="4">
        <f t="shared" si="181"/>
        <v>8.84</v>
      </c>
      <c r="BY132" s="4" t="s">
        <v>213</v>
      </c>
      <c r="BZ132" s="4">
        <f t="shared" si="145"/>
        <v>-0.16000000000000014</v>
      </c>
      <c r="CA132" s="4">
        <f t="shared" si="146"/>
        <v>0.16000000000000014</v>
      </c>
      <c r="CB132" s="4" t="str">
        <f t="shared" si="147"/>
        <v/>
      </c>
      <c r="CC132" s="4" t="str">
        <f t="shared" si="148"/>
        <v/>
      </c>
      <c r="CD132" s="4" t="str">
        <f t="shared" si="149"/>
        <v/>
      </c>
      <c r="CE132" s="4" t="str">
        <f t="shared" si="150"/>
        <v/>
      </c>
      <c r="CF132" s="4" t="str">
        <f t="shared" si="151"/>
        <v/>
      </c>
      <c r="CG132" s="4" t="str">
        <f t="shared" si="152"/>
        <v/>
      </c>
      <c r="CH132" s="4" t="str">
        <f t="shared" si="153"/>
        <v/>
      </c>
      <c r="CI132" s="4" t="str">
        <f t="shared" si="154"/>
        <v/>
      </c>
      <c r="CJ132" s="4" t="str">
        <f t="shared" si="155"/>
        <v/>
      </c>
      <c r="CK132" s="4" t="str">
        <f t="shared" si="156"/>
        <v/>
      </c>
      <c r="CM132" s="4" t="s">
        <v>213</v>
      </c>
      <c r="CN132" s="4" t="str">
        <f>IF(ISNUMBER(BZ132), IF($BV132&gt;VLOOKUP('Gene Table'!$G$2,'Array Content'!$A$2:$B$3,2,FALSE),IF(BZ132&lt;-$BV132,"mutant","WT"),IF(BZ132&lt;-VLOOKUP('Gene Table'!$G$2,'Array Content'!$A$2:$B$3,2,FALSE),"Mutant","WT")),"")</f>
        <v>WT</v>
      </c>
      <c r="CO132" s="4" t="str">
        <f>IF(ISNUMBER(CA132), IF($BV132&gt;VLOOKUP('Gene Table'!$G$2,'Array Content'!$A$2:$B$3,2,FALSE),IF(CA132&lt;-$BV132,"mutant","WT"),IF(CA132&lt;-VLOOKUP('Gene Table'!$G$2,'Array Content'!$A$2:$B$3,2,FALSE),"Mutant","WT")),"")</f>
        <v>WT</v>
      </c>
      <c r="CP132" s="4" t="str">
        <f>IF(ISNUMBER(CB132), IF($BV132&gt;VLOOKUP('Gene Table'!$G$2,'Array Content'!$A$2:$B$3,2,FALSE),IF(CB132&lt;-$BV132,"mutant","WT"),IF(CB132&lt;-VLOOKUP('Gene Table'!$G$2,'Array Content'!$A$2:$B$3,2,FALSE),"Mutant","WT")),"")</f>
        <v/>
      </c>
      <c r="CQ132" s="4" t="str">
        <f>IF(ISNUMBER(CC132), IF($BV132&gt;VLOOKUP('Gene Table'!$G$2,'Array Content'!$A$2:$B$3,2,FALSE),IF(CC132&lt;-$BV132,"mutant","WT"),IF(CC132&lt;-VLOOKUP('Gene Table'!$G$2,'Array Content'!$A$2:$B$3,2,FALSE),"Mutant","WT")),"")</f>
        <v/>
      </c>
      <c r="CR132" s="4" t="str">
        <f>IF(ISNUMBER(CD132), IF($BV132&gt;VLOOKUP('Gene Table'!$G$2,'Array Content'!$A$2:$B$3,2,FALSE),IF(CD132&lt;-$BV132,"mutant","WT"),IF(CD132&lt;-VLOOKUP('Gene Table'!$G$2,'Array Content'!$A$2:$B$3,2,FALSE),"Mutant","WT")),"")</f>
        <v/>
      </c>
      <c r="CS132" s="4" t="str">
        <f>IF(ISNUMBER(CE132), IF($BV132&gt;VLOOKUP('Gene Table'!$G$2,'Array Content'!$A$2:$B$3,2,FALSE),IF(CE132&lt;-$BV132,"mutant","WT"),IF(CE132&lt;-VLOOKUP('Gene Table'!$G$2,'Array Content'!$A$2:$B$3,2,FALSE),"Mutant","WT")),"")</f>
        <v/>
      </c>
      <c r="CT132" s="4" t="str">
        <f>IF(ISNUMBER(CF132), IF($BV132&gt;VLOOKUP('Gene Table'!$G$2,'Array Content'!$A$2:$B$3,2,FALSE),IF(CF132&lt;-$BV132,"mutant","WT"),IF(CF132&lt;-VLOOKUP('Gene Table'!$G$2,'Array Content'!$A$2:$B$3,2,FALSE),"Mutant","WT")),"")</f>
        <v/>
      </c>
      <c r="CU132" s="4" t="str">
        <f>IF(ISNUMBER(CG132), IF($BV132&gt;VLOOKUP('Gene Table'!$G$2,'Array Content'!$A$2:$B$3,2,FALSE),IF(CG132&lt;-$BV132,"mutant","WT"),IF(CG132&lt;-VLOOKUP('Gene Table'!$G$2,'Array Content'!$A$2:$B$3,2,FALSE),"Mutant","WT")),"")</f>
        <v/>
      </c>
      <c r="CV132" s="4" t="str">
        <f>IF(ISNUMBER(CH132), IF($BV132&gt;VLOOKUP('Gene Table'!$G$2,'Array Content'!$A$2:$B$3,2,FALSE),IF(CH132&lt;-$BV132,"mutant","WT"),IF(CH132&lt;-VLOOKUP('Gene Table'!$G$2,'Array Content'!$A$2:$B$3,2,FALSE),"Mutant","WT")),"")</f>
        <v/>
      </c>
      <c r="CW132" s="4" t="str">
        <f>IF(ISNUMBER(CI132), IF($BV132&gt;VLOOKUP('Gene Table'!$G$2,'Array Content'!$A$2:$B$3,2,FALSE),IF(CI132&lt;-$BV132,"mutant","WT"),IF(CI132&lt;-VLOOKUP('Gene Table'!$G$2,'Array Content'!$A$2:$B$3,2,FALSE),"Mutant","WT")),"")</f>
        <v/>
      </c>
      <c r="CX132" s="4" t="str">
        <f>IF(ISNUMBER(CJ132), IF($BV132&gt;VLOOKUP('Gene Table'!$G$2,'Array Content'!$A$2:$B$3,2,FALSE),IF(CJ132&lt;-$BV132,"mutant","WT"),IF(CJ132&lt;-VLOOKUP('Gene Table'!$G$2,'Array Content'!$A$2:$B$3,2,FALSE),"Mutant","WT")),"")</f>
        <v/>
      </c>
      <c r="CY132" s="4" t="str">
        <f>IF(ISNUMBER(CK132), IF($BV132&gt;VLOOKUP('Gene Table'!$G$2,'Array Content'!$A$2:$B$3,2,FALSE),IF(CK132&lt;-$BV132,"mutant","WT"),IF(CK132&lt;-VLOOKUP('Gene Table'!$G$2,'Array Content'!$A$2:$B$3,2,FALSE),"Mutant","WT")),"")</f>
        <v/>
      </c>
      <c r="DA132" s="4" t="s">
        <v>213</v>
      </c>
      <c r="DB132" s="4">
        <f t="shared" si="157"/>
        <v>-0.32000000000000028</v>
      </c>
      <c r="DC132" s="4">
        <f t="shared" si="158"/>
        <v>0</v>
      </c>
      <c r="DD132" s="4" t="str">
        <f t="shared" si="159"/>
        <v/>
      </c>
      <c r="DE132" s="4" t="str">
        <f t="shared" si="160"/>
        <v/>
      </c>
      <c r="DF132" s="4" t="str">
        <f t="shared" si="161"/>
        <v/>
      </c>
      <c r="DG132" s="4" t="str">
        <f t="shared" si="162"/>
        <v/>
      </c>
      <c r="DH132" s="4" t="str">
        <f t="shared" si="163"/>
        <v/>
      </c>
      <c r="DI132" s="4" t="str">
        <f t="shared" si="164"/>
        <v/>
      </c>
      <c r="DJ132" s="4" t="str">
        <f t="shared" si="165"/>
        <v/>
      </c>
      <c r="DK132" s="4" t="str">
        <f t="shared" si="166"/>
        <v/>
      </c>
      <c r="DL132" s="4" t="str">
        <f t="shared" si="167"/>
        <v/>
      </c>
      <c r="DM132" s="4" t="str">
        <f t="shared" si="168"/>
        <v/>
      </c>
      <c r="DO132" s="4" t="s">
        <v>213</v>
      </c>
      <c r="DP132" s="4" t="str">
        <f>IF(ISNUMBER(DB132), IF($AR132&gt;VLOOKUP('Gene Table'!$G$2,'Array Content'!$A$2:$B$3,2,FALSE),IF(DB132&lt;-$AR132,"mutant","WT"),IF(DB132&lt;-VLOOKUP('Gene Table'!$G$2,'Array Content'!$A$2:$B$3,2,FALSE),"Mutant","WT")),"")</f>
        <v>WT</v>
      </c>
      <c r="DQ132" s="4" t="str">
        <f>IF(ISNUMBER(DC132), IF($AR132&gt;VLOOKUP('Gene Table'!$G$2,'Array Content'!$A$2:$B$3,2,FALSE),IF(DC132&lt;-$AR132,"mutant","WT"),IF(DC132&lt;-VLOOKUP('Gene Table'!$G$2,'Array Content'!$A$2:$B$3,2,FALSE),"Mutant","WT")),"")</f>
        <v>WT</v>
      </c>
      <c r="DR132" s="4" t="str">
        <f>IF(ISNUMBER(DD132), IF($AR132&gt;VLOOKUP('Gene Table'!$G$2,'Array Content'!$A$2:$B$3,2,FALSE),IF(DD132&lt;-$AR132,"mutant","WT"),IF(DD132&lt;-VLOOKUP('Gene Table'!$G$2,'Array Content'!$A$2:$B$3,2,FALSE),"Mutant","WT")),"")</f>
        <v/>
      </c>
      <c r="DS132" s="4" t="str">
        <f>IF(ISNUMBER(DE132), IF($AR132&gt;VLOOKUP('Gene Table'!$G$2,'Array Content'!$A$2:$B$3,2,FALSE),IF(DE132&lt;-$AR132,"mutant","WT"),IF(DE132&lt;-VLOOKUP('Gene Table'!$G$2,'Array Content'!$A$2:$B$3,2,FALSE),"Mutant","WT")),"")</f>
        <v/>
      </c>
      <c r="DT132" s="4" t="str">
        <f>IF(ISNUMBER(DF132), IF($AR132&gt;VLOOKUP('Gene Table'!$G$2,'Array Content'!$A$2:$B$3,2,FALSE),IF(DF132&lt;-$AR132,"mutant","WT"),IF(DF132&lt;-VLOOKUP('Gene Table'!$G$2,'Array Content'!$A$2:$B$3,2,FALSE),"Mutant","WT")),"")</f>
        <v/>
      </c>
      <c r="DU132" s="4" t="str">
        <f>IF(ISNUMBER(DG132), IF($AR132&gt;VLOOKUP('Gene Table'!$G$2,'Array Content'!$A$2:$B$3,2,FALSE),IF(DG132&lt;-$AR132,"mutant","WT"),IF(DG132&lt;-VLOOKUP('Gene Table'!$G$2,'Array Content'!$A$2:$B$3,2,FALSE),"Mutant","WT")),"")</f>
        <v/>
      </c>
      <c r="DV132" s="4" t="str">
        <f>IF(ISNUMBER(DH132), IF($AR132&gt;VLOOKUP('Gene Table'!$G$2,'Array Content'!$A$2:$B$3,2,FALSE),IF(DH132&lt;-$AR132,"mutant","WT"),IF(DH132&lt;-VLOOKUP('Gene Table'!$G$2,'Array Content'!$A$2:$B$3,2,FALSE),"Mutant","WT")),"")</f>
        <v/>
      </c>
      <c r="DW132" s="4" t="str">
        <f>IF(ISNUMBER(DI132), IF($AR132&gt;VLOOKUP('Gene Table'!$G$2,'Array Content'!$A$2:$B$3,2,FALSE),IF(DI132&lt;-$AR132,"mutant","WT"),IF(DI132&lt;-VLOOKUP('Gene Table'!$G$2,'Array Content'!$A$2:$B$3,2,FALSE),"Mutant","WT")),"")</f>
        <v/>
      </c>
      <c r="DX132" s="4" t="str">
        <f>IF(ISNUMBER(DJ132), IF($AR132&gt;VLOOKUP('Gene Table'!$G$2,'Array Content'!$A$2:$B$3,2,FALSE),IF(DJ132&lt;-$AR132,"mutant","WT"),IF(DJ132&lt;-VLOOKUP('Gene Table'!$G$2,'Array Content'!$A$2:$B$3,2,FALSE),"Mutant","WT")),"")</f>
        <v/>
      </c>
      <c r="DY132" s="4" t="str">
        <f>IF(ISNUMBER(DK132), IF($AR132&gt;VLOOKUP('Gene Table'!$G$2,'Array Content'!$A$2:$B$3,2,FALSE),IF(DK132&lt;-$AR132,"mutant","WT"),IF(DK132&lt;-VLOOKUP('Gene Table'!$G$2,'Array Content'!$A$2:$B$3,2,FALSE),"Mutant","WT")),"")</f>
        <v/>
      </c>
      <c r="DZ132" s="4" t="str">
        <f>IF(ISNUMBER(DL132), IF($AR132&gt;VLOOKUP('Gene Table'!$G$2,'Array Content'!$A$2:$B$3,2,FALSE),IF(DL132&lt;-$AR132,"mutant","WT"),IF(DL132&lt;-VLOOKUP('Gene Table'!$G$2,'Array Content'!$A$2:$B$3,2,FALSE),"Mutant","WT")),"")</f>
        <v/>
      </c>
      <c r="EA132" s="4" t="str">
        <f>IF(ISNUMBER(DM132), IF($AR132&gt;VLOOKUP('Gene Table'!$G$2,'Array Content'!$A$2:$B$3,2,FALSE),IF(DM132&lt;-$AR132,"mutant","WT"),IF(DM132&lt;-VLOOKUP('Gene Table'!$G$2,'Array Content'!$A$2:$B$3,2,FALSE),"Mutant","WT")),"")</f>
        <v/>
      </c>
      <c r="EC132" s="4" t="s">
        <v>213</v>
      </c>
      <c r="ED132" s="4" t="str">
        <f>IF('Gene Table'!$D132="copy number",D132,"")</f>
        <v/>
      </c>
      <c r="EE132" s="4" t="str">
        <f>IF('Gene Table'!$D132="copy number",E132,"")</f>
        <v/>
      </c>
      <c r="EF132" s="4" t="str">
        <f>IF('Gene Table'!$D132="copy number",F132,"")</f>
        <v/>
      </c>
      <c r="EG132" s="4" t="str">
        <f>IF('Gene Table'!$D132="copy number",G132,"")</f>
        <v/>
      </c>
      <c r="EH132" s="4" t="str">
        <f>IF('Gene Table'!$D132="copy number",H132,"")</f>
        <v/>
      </c>
      <c r="EI132" s="4" t="str">
        <f>IF('Gene Table'!$D132="copy number",I132,"")</f>
        <v/>
      </c>
      <c r="EJ132" s="4" t="str">
        <f>IF('Gene Table'!$D132="copy number",J132,"")</f>
        <v/>
      </c>
      <c r="EK132" s="4" t="str">
        <f>IF('Gene Table'!$D132="copy number",K132,"")</f>
        <v/>
      </c>
      <c r="EL132" s="4" t="str">
        <f>IF('Gene Table'!$D132="copy number",L132,"")</f>
        <v/>
      </c>
      <c r="EM132" s="4" t="str">
        <f>IF('Gene Table'!$D132="copy number",M132,"")</f>
        <v/>
      </c>
      <c r="EN132" s="4" t="str">
        <f>IF('Gene Table'!$D132="copy number",N132,"")</f>
        <v/>
      </c>
      <c r="EO132" s="4" t="str">
        <f>IF('Gene Table'!$D132="copy number",O132,"")</f>
        <v/>
      </c>
      <c r="EQ132" s="4" t="s">
        <v>213</v>
      </c>
      <c r="ER132" s="4" t="str">
        <f>IF('Gene Table'!$D132="copy number",R132,"")</f>
        <v/>
      </c>
      <c r="ES132" s="4" t="str">
        <f>IF('Gene Table'!$D132="copy number",S132,"")</f>
        <v/>
      </c>
      <c r="ET132" s="4" t="str">
        <f>IF('Gene Table'!$D132="copy number",T132,"")</f>
        <v/>
      </c>
      <c r="EU132" s="4" t="str">
        <f>IF('Gene Table'!$D132="copy number",U132,"")</f>
        <v/>
      </c>
      <c r="EV132" s="4" t="str">
        <f>IF('Gene Table'!$D132="copy number",V132,"")</f>
        <v/>
      </c>
      <c r="EW132" s="4" t="str">
        <f>IF('Gene Table'!$D132="copy number",W132,"")</f>
        <v/>
      </c>
      <c r="EX132" s="4" t="str">
        <f>IF('Gene Table'!$D132="copy number",X132,"")</f>
        <v/>
      </c>
      <c r="EY132" s="4" t="str">
        <f>IF('Gene Table'!$D132="copy number",Y132,"")</f>
        <v/>
      </c>
      <c r="EZ132" s="4" t="str">
        <f>IF('Gene Table'!$D132="copy number",Z132,"")</f>
        <v/>
      </c>
      <c r="FA132" s="4" t="str">
        <f>IF('Gene Table'!$D132="copy number",AA132,"")</f>
        <v/>
      </c>
      <c r="FB132" s="4" t="str">
        <f>IF('Gene Table'!$D132="copy number",AB132,"")</f>
        <v/>
      </c>
      <c r="FC132" s="4" t="str">
        <f>IF('Gene Table'!$D132="copy number",AC132,"")</f>
        <v/>
      </c>
      <c r="FE132" s="4" t="s">
        <v>213</v>
      </c>
      <c r="FF132" s="4" t="str">
        <f>IF('Gene Table'!$C132="SMPC",D132,"")</f>
        <v/>
      </c>
      <c r="FG132" s="4" t="str">
        <f>IF('Gene Table'!$C132="SMPC",E132,"")</f>
        <v/>
      </c>
      <c r="FH132" s="4" t="str">
        <f>IF('Gene Table'!$C132="SMPC",F132,"")</f>
        <v/>
      </c>
      <c r="FI132" s="4" t="str">
        <f>IF('Gene Table'!$C132="SMPC",G132,"")</f>
        <v/>
      </c>
      <c r="FJ132" s="4" t="str">
        <f>IF('Gene Table'!$C132="SMPC",H132,"")</f>
        <v/>
      </c>
      <c r="FK132" s="4" t="str">
        <f>IF('Gene Table'!$C132="SMPC",I132,"")</f>
        <v/>
      </c>
      <c r="FL132" s="4" t="str">
        <f>IF('Gene Table'!$C132="SMPC",J132,"")</f>
        <v/>
      </c>
      <c r="FM132" s="4" t="str">
        <f>IF('Gene Table'!$C132="SMPC",K132,"")</f>
        <v/>
      </c>
      <c r="FN132" s="4" t="str">
        <f>IF('Gene Table'!$C132="SMPC",L132,"")</f>
        <v/>
      </c>
      <c r="FO132" s="4" t="str">
        <f>IF('Gene Table'!$C132="SMPC",M132,"")</f>
        <v/>
      </c>
      <c r="FP132" s="4" t="str">
        <f>IF('Gene Table'!$C132="SMPC",N132,"")</f>
        <v/>
      </c>
      <c r="FQ132" s="4" t="str">
        <f>IF('Gene Table'!$C132="SMPC",O132,"")</f>
        <v/>
      </c>
      <c r="FS132" s="4" t="s">
        <v>213</v>
      </c>
      <c r="FT132" s="4" t="str">
        <f>IF('Gene Table'!$C132="SMPC",R132,"")</f>
        <v/>
      </c>
      <c r="FU132" s="4" t="str">
        <f>IF('Gene Table'!$C132="SMPC",S132,"")</f>
        <v/>
      </c>
      <c r="FV132" s="4" t="str">
        <f>IF('Gene Table'!$C132="SMPC",T132,"")</f>
        <v/>
      </c>
      <c r="FW132" s="4" t="str">
        <f>IF('Gene Table'!$C132="SMPC",U132,"")</f>
        <v/>
      </c>
      <c r="FX132" s="4" t="str">
        <f>IF('Gene Table'!$C132="SMPC",V132,"")</f>
        <v/>
      </c>
      <c r="FY132" s="4" t="str">
        <f>IF('Gene Table'!$C132="SMPC",W132,"")</f>
        <v/>
      </c>
      <c r="FZ132" s="4" t="str">
        <f>IF('Gene Table'!$C132="SMPC",X132,"")</f>
        <v/>
      </c>
      <c r="GA132" s="4" t="str">
        <f>IF('Gene Table'!$C132="SMPC",Y132,"")</f>
        <v/>
      </c>
      <c r="GB132" s="4" t="str">
        <f>IF('Gene Table'!$C132="SMPC",Z132,"")</f>
        <v/>
      </c>
      <c r="GC132" s="4" t="str">
        <f>IF('Gene Table'!$C132="SMPC",AA132,"")</f>
        <v/>
      </c>
      <c r="GD132" s="4" t="str">
        <f>IF('Gene Table'!$C132="SMPC",AB132,"")</f>
        <v/>
      </c>
      <c r="GE132" s="4" t="str">
        <f>IF('Gene Table'!$C132="SMPC",AC132,"")</f>
        <v/>
      </c>
    </row>
    <row r="133" spans="1:187" ht="15" customHeight="1" x14ac:dyDescent="0.25">
      <c r="A133" s="4" t="str">
        <f>'Gene Table'!C133&amp;":"&amp;'Gene Table'!D133</f>
        <v>NPM1:c.863_864insCATG</v>
      </c>
      <c r="B133" s="4">
        <f>IF('Gene Table'!$G$5="NO",IF(ISNUMBER(MATCH('Gene Table'!E133,'Array Content'!$M$2:$M$941,0)),VLOOKUP('Gene Table'!E133,'Array Content'!$M$2:$O$941,2,FALSE),35),IF('Gene Table'!$G$5="YES",IF(ISNUMBER(MATCH('Gene Table'!E133,'Array Content'!$M$2:$M$941,0)),VLOOKUP('Gene Table'!E133,'Array Content'!$M$2:$O$941,3,FALSE),35),"OOPS"))</f>
        <v>37</v>
      </c>
      <c r="C133" s="4" t="s">
        <v>216</v>
      </c>
      <c r="D133" s="29">
        <f>IF('Control Sample Data'!D132="","",IF(SUM('Control Sample Data'!D$2:D$97)&gt;10,IF(AND(ISNUMBER('Control Sample Data'!D132),'Control Sample Data'!D132&lt;$B133, 'Control Sample Data'!D132&gt;0),'Control Sample Data'!D132,$B133),""))</f>
        <v>35</v>
      </c>
      <c r="E133" s="29">
        <f>IF('Control Sample Data'!E132="","",IF(SUM('Control Sample Data'!E$2:E$97)&gt;10,IF(AND(ISNUMBER('Control Sample Data'!E132),'Control Sample Data'!E132&lt;$B133, 'Control Sample Data'!E132&gt;0),'Control Sample Data'!E132,$B133),""))</f>
        <v>35</v>
      </c>
      <c r="F133" s="29" t="str">
        <f>IF('Control Sample Data'!F132="","",IF(SUM('Control Sample Data'!F$2:F$97)&gt;10,IF(AND(ISNUMBER('Control Sample Data'!F132),'Control Sample Data'!F132&lt;$B133, 'Control Sample Data'!F132&gt;0),'Control Sample Data'!F132,$B133),""))</f>
        <v/>
      </c>
      <c r="G133" s="29" t="str">
        <f>IF('Control Sample Data'!G132="","",IF(SUM('Control Sample Data'!G$2:G$97)&gt;10,IF(AND(ISNUMBER('Control Sample Data'!G132),'Control Sample Data'!G132&lt;$B133, 'Control Sample Data'!G132&gt;0),'Control Sample Data'!G132,$B133),""))</f>
        <v/>
      </c>
      <c r="H133" s="29" t="str">
        <f>IF('Control Sample Data'!H132="","",IF(SUM('Control Sample Data'!H$2:H$97)&gt;10,IF(AND(ISNUMBER('Control Sample Data'!H132),'Control Sample Data'!H132&lt;$B133, 'Control Sample Data'!H132&gt;0),'Control Sample Data'!H132,$B133),""))</f>
        <v/>
      </c>
      <c r="I133" s="29" t="str">
        <f>IF('Control Sample Data'!I132="","",IF(SUM('Control Sample Data'!I$2:I$97)&gt;10,IF(AND(ISNUMBER('Control Sample Data'!I132),'Control Sample Data'!I132&lt;$B133, 'Control Sample Data'!I132&gt;0),'Control Sample Data'!I132,$B133),""))</f>
        <v/>
      </c>
      <c r="J133" s="29" t="str">
        <f>IF('Control Sample Data'!J132="","",IF(SUM('Control Sample Data'!J$2:J$97)&gt;10,IF(AND(ISNUMBER('Control Sample Data'!J132),'Control Sample Data'!J132&lt;$B133, 'Control Sample Data'!J132&gt;0),'Control Sample Data'!J132,$B133),""))</f>
        <v/>
      </c>
      <c r="K133" s="29" t="str">
        <f>IF('Control Sample Data'!K132="","",IF(SUM('Control Sample Data'!K$2:K$97)&gt;10,IF(AND(ISNUMBER('Control Sample Data'!K132),'Control Sample Data'!K132&lt;$B133, 'Control Sample Data'!K132&gt;0),'Control Sample Data'!K132,$B133),""))</f>
        <v/>
      </c>
      <c r="L133" s="29" t="str">
        <f>IF('Control Sample Data'!L132="","",IF(SUM('Control Sample Data'!L$2:L$97)&gt;10,IF(AND(ISNUMBER('Control Sample Data'!L132),'Control Sample Data'!L132&lt;$B133, 'Control Sample Data'!L132&gt;0),'Control Sample Data'!L132,$B133),""))</f>
        <v/>
      </c>
      <c r="M133" s="29" t="str">
        <f>IF('Control Sample Data'!M132="","",IF(SUM('Control Sample Data'!M$2:M$97)&gt;10,IF(AND(ISNUMBER('Control Sample Data'!M132),'Control Sample Data'!M132&lt;$B133, 'Control Sample Data'!M132&gt;0),'Control Sample Data'!M132,$B133),""))</f>
        <v/>
      </c>
      <c r="N133" s="29" t="str">
        <f>IF('Control Sample Data'!N132="","",IF(SUM('Control Sample Data'!N$2:N$97)&gt;10,IF(AND(ISNUMBER('Control Sample Data'!N132),'Control Sample Data'!N132&lt;$B133, 'Control Sample Data'!N132&gt;0),'Control Sample Data'!N132,$B133),""))</f>
        <v/>
      </c>
      <c r="O133" s="29" t="str">
        <f>IF('Control Sample Data'!O132="","",IF(SUM('Control Sample Data'!O$2:O$97)&gt;10,IF(AND(ISNUMBER('Control Sample Data'!O132),'Control Sample Data'!O132&lt;$B133, 'Control Sample Data'!O132&gt;0),'Control Sample Data'!O132,$B133),""))</f>
        <v/>
      </c>
      <c r="Q133" s="4" t="s">
        <v>216</v>
      </c>
      <c r="R133" s="29">
        <f>IF('Test Sample Data'!D132="","",IF(SUM('Test Sample Data'!D$2:D$97)&gt;10,IF(AND(ISNUMBER('Test Sample Data'!D132),'Test Sample Data'!D132&lt;$B133, 'Test Sample Data'!D132&gt;0),'Test Sample Data'!D132,$B133),""))</f>
        <v>35</v>
      </c>
      <c r="S133" s="29">
        <f>IF('Test Sample Data'!E132="","",IF(SUM('Test Sample Data'!E$2:E$97)&gt;10,IF(AND(ISNUMBER('Test Sample Data'!E132),'Test Sample Data'!E132&lt;$B133, 'Test Sample Data'!E132&gt;0),'Test Sample Data'!E132,$B133),""))</f>
        <v>35</v>
      </c>
      <c r="T133" s="29" t="str">
        <f>IF('Test Sample Data'!F132="","",IF(SUM('Test Sample Data'!F$2:F$97)&gt;10,IF(AND(ISNUMBER('Test Sample Data'!F132),'Test Sample Data'!F132&lt;$B133, 'Test Sample Data'!F132&gt;0),'Test Sample Data'!F132,$B133),""))</f>
        <v/>
      </c>
      <c r="U133" s="29" t="str">
        <f>IF('Test Sample Data'!G132="","",IF(SUM('Test Sample Data'!G$2:G$97)&gt;10,IF(AND(ISNUMBER('Test Sample Data'!G132),'Test Sample Data'!G132&lt;$B133, 'Test Sample Data'!G132&gt;0),'Test Sample Data'!G132,$B133),""))</f>
        <v/>
      </c>
      <c r="V133" s="29" t="str">
        <f>IF('Test Sample Data'!H132="","",IF(SUM('Test Sample Data'!H$2:H$97)&gt;10,IF(AND(ISNUMBER('Test Sample Data'!H132),'Test Sample Data'!H132&lt;$B133, 'Test Sample Data'!H132&gt;0),'Test Sample Data'!H132,$B133),""))</f>
        <v/>
      </c>
      <c r="W133" s="29" t="str">
        <f>IF('Test Sample Data'!I132="","",IF(SUM('Test Sample Data'!I$2:I$97)&gt;10,IF(AND(ISNUMBER('Test Sample Data'!I132),'Test Sample Data'!I132&lt;$B133, 'Test Sample Data'!I132&gt;0),'Test Sample Data'!I132,$B133),""))</f>
        <v/>
      </c>
      <c r="X133" s="29" t="str">
        <f>IF('Test Sample Data'!J132="","",IF(SUM('Test Sample Data'!J$2:J$97)&gt;10,IF(AND(ISNUMBER('Test Sample Data'!J132),'Test Sample Data'!J132&lt;$B133, 'Test Sample Data'!J132&gt;0),'Test Sample Data'!J132,$B133),""))</f>
        <v/>
      </c>
      <c r="Y133" s="29" t="str">
        <f>IF('Test Sample Data'!K132="","",IF(SUM('Test Sample Data'!K$2:K$97)&gt;10,IF(AND(ISNUMBER('Test Sample Data'!K132),'Test Sample Data'!K132&lt;$B133, 'Test Sample Data'!K132&gt;0),'Test Sample Data'!K132,$B133),""))</f>
        <v/>
      </c>
      <c r="Z133" s="29" t="str">
        <f>IF('Test Sample Data'!L132="","",IF(SUM('Test Sample Data'!L$2:L$97)&gt;10,IF(AND(ISNUMBER('Test Sample Data'!L132),'Test Sample Data'!L132&lt;$B133, 'Test Sample Data'!L132&gt;0),'Test Sample Data'!L132,$B133),""))</f>
        <v/>
      </c>
      <c r="AA133" s="29" t="str">
        <f>IF('Test Sample Data'!M132="","",IF(SUM('Test Sample Data'!M$2:M$97)&gt;10,IF(AND(ISNUMBER('Test Sample Data'!M132),'Test Sample Data'!M132&lt;$B133, 'Test Sample Data'!M132&gt;0),'Test Sample Data'!M132,$B133),""))</f>
        <v/>
      </c>
      <c r="AB133" s="29" t="str">
        <f>IF('Test Sample Data'!N132="","",IF(SUM('Test Sample Data'!N$2:N$97)&gt;10,IF(AND(ISNUMBER('Test Sample Data'!N132),'Test Sample Data'!N132&lt;$B133, 'Test Sample Data'!N132&gt;0),'Test Sample Data'!N132,$B133),""))</f>
        <v/>
      </c>
      <c r="AC133" s="29" t="str">
        <f>IF('Test Sample Data'!O132="","",IF(SUM('Test Sample Data'!O$2:O$97)&gt;10,IF(AND(ISNUMBER('Test Sample Data'!O132),'Test Sample Data'!O132&lt;$B133, 'Test Sample Data'!O132&gt;0),'Test Sample Data'!O132,$B133),""))</f>
        <v/>
      </c>
      <c r="AE133" s="4" t="s">
        <v>216</v>
      </c>
      <c r="AF133" s="4">
        <f t="shared" si="183"/>
        <v>9</v>
      </c>
      <c r="AG133" s="4">
        <f t="shared" si="184"/>
        <v>9</v>
      </c>
      <c r="AH133" s="4" t="str">
        <f t="shared" si="185"/>
        <v/>
      </c>
      <c r="AI133" s="4" t="str">
        <f t="shared" si="186"/>
        <v/>
      </c>
      <c r="AJ133" s="4" t="str">
        <f t="shared" si="187"/>
        <v/>
      </c>
      <c r="AK133" s="4" t="str">
        <f t="shared" si="188"/>
        <v/>
      </c>
      <c r="AL133" s="4" t="str">
        <f t="shared" si="189"/>
        <v/>
      </c>
      <c r="AM133" s="4" t="str">
        <f t="shared" si="190"/>
        <v/>
      </c>
      <c r="AN133" s="4" t="str">
        <f t="shared" si="191"/>
        <v/>
      </c>
      <c r="AO133" s="4" t="str">
        <f t="shared" si="192"/>
        <v/>
      </c>
      <c r="AP133" s="4" t="str">
        <f t="shared" si="193"/>
        <v/>
      </c>
      <c r="AQ133" s="4" t="str">
        <f t="shared" si="194"/>
        <v/>
      </c>
      <c r="AR133" s="4">
        <f t="shared" si="195"/>
        <v>0</v>
      </c>
      <c r="AS133" s="4">
        <f t="shared" si="182"/>
        <v>9</v>
      </c>
      <c r="AU133" s="4" t="s">
        <v>216</v>
      </c>
      <c r="AV133" s="4">
        <f t="shared" si="196"/>
        <v>8.68</v>
      </c>
      <c r="AW133" s="4">
        <f t="shared" si="197"/>
        <v>9</v>
      </c>
      <c r="AX133" s="4" t="str">
        <f t="shared" si="198"/>
        <v/>
      </c>
      <c r="AY133" s="4" t="str">
        <f t="shared" si="199"/>
        <v/>
      </c>
      <c r="AZ133" s="4" t="str">
        <f t="shared" si="200"/>
        <v/>
      </c>
      <c r="BA133" s="4" t="str">
        <f t="shared" si="201"/>
        <v/>
      </c>
      <c r="BB133" s="4" t="str">
        <f t="shared" si="202"/>
        <v/>
      </c>
      <c r="BC133" s="4" t="str">
        <f t="shared" si="203"/>
        <v/>
      </c>
      <c r="BD133" s="4" t="str">
        <f t="shared" si="204"/>
        <v/>
      </c>
      <c r="BE133" s="4" t="str">
        <f t="shared" si="205"/>
        <v/>
      </c>
      <c r="BF133" s="4" t="str">
        <f t="shared" si="206"/>
        <v/>
      </c>
      <c r="BG133" s="4" t="str">
        <f t="shared" si="207"/>
        <v/>
      </c>
      <c r="BI133" s="4" t="s">
        <v>216</v>
      </c>
      <c r="BJ133" s="4">
        <f t="shared" si="169"/>
        <v>8.68</v>
      </c>
      <c r="BK133" s="4">
        <f t="shared" si="170"/>
        <v>9</v>
      </c>
      <c r="BL133" s="4" t="str">
        <f t="shared" si="171"/>
        <v/>
      </c>
      <c r="BM133" s="4" t="str">
        <f t="shared" si="172"/>
        <v/>
      </c>
      <c r="BN133" s="4" t="str">
        <f t="shared" si="173"/>
        <v/>
      </c>
      <c r="BO133" s="4" t="str">
        <f t="shared" si="174"/>
        <v/>
      </c>
      <c r="BP133" s="4" t="str">
        <f t="shared" si="175"/>
        <v/>
      </c>
      <c r="BQ133" s="4" t="str">
        <f t="shared" si="176"/>
        <v/>
      </c>
      <c r="BR133" s="4" t="str">
        <f t="shared" si="177"/>
        <v/>
      </c>
      <c r="BS133" s="4" t="str">
        <f t="shared" si="178"/>
        <v/>
      </c>
      <c r="BT133" s="4" t="str">
        <f t="shared" si="179"/>
        <v/>
      </c>
      <c r="BU133" s="4" t="str">
        <f t="shared" si="180"/>
        <v/>
      </c>
      <c r="BV133" s="4">
        <f t="shared" si="208"/>
        <v>0.68</v>
      </c>
      <c r="BW133" s="4">
        <f t="shared" si="181"/>
        <v>8.84</v>
      </c>
      <c r="BY133" s="4" t="s">
        <v>216</v>
      </c>
      <c r="BZ133" s="4">
        <f t="shared" si="145"/>
        <v>-0.16000000000000014</v>
      </c>
      <c r="CA133" s="4">
        <f t="shared" si="146"/>
        <v>0.16000000000000014</v>
      </c>
      <c r="CB133" s="4" t="str">
        <f t="shared" si="147"/>
        <v/>
      </c>
      <c r="CC133" s="4" t="str">
        <f t="shared" si="148"/>
        <v/>
      </c>
      <c r="CD133" s="4" t="str">
        <f t="shared" si="149"/>
        <v/>
      </c>
      <c r="CE133" s="4" t="str">
        <f t="shared" si="150"/>
        <v/>
      </c>
      <c r="CF133" s="4" t="str">
        <f t="shared" si="151"/>
        <v/>
      </c>
      <c r="CG133" s="4" t="str">
        <f t="shared" si="152"/>
        <v/>
      </c>
      <c r="CH133" s="4" t="str">
        <f t="shared" si="153"/>
        <v/>
      </c>
      <c r="CI133" s="4" t="str">
        <f t="shared" si="154"/>
        <v/>
      </c>
      <c r="CJ133" s="4" t="str">
        <f t="shared" si="155"/>
        <v/>
      </c>
      <c r="CK133" s="4" t="str">
        <f t="shared" si="156"/>
        <v/>
      </c>
      <c r="CM133" s="4" t="s">
        <v>216</v>
      </c>
      <c r="CN133" s="4" t="str">
        <f>IF(ISNUMBER(BZ133), IF($BV133&gt;VLOOKUP('Gene Table'!$G$2,'Array Content'!$A$2:$B$3,2,FALSE),IF(BZ133&lt;-$BV133,"mutant","WT"),IF(BZ133&lt;-VLOOKUP('Gene Table'!$G$2,'Array Content'!$A$2:$B$3,2,FALSE),"Mutant","WT")),"")</f>
        <v>WT</v>
      </c>
      <c r="CO133" s="4" t="str">
        <f>IF(ISNUMBER(CA133), IF($BV133&gt;VLOOKUP('Gene Table'!$G$2,'Array Content'!$A$2:$B$3,2,FALSE),IF(CA133&lt;-$BV133,"mutant","WT"),IF(CA133&lt;-VLOOKUP('Gene Table'!$G$2,'Array Content'!$A$2:$B$3,2,FALSE),"Mutant","WT")),"")</f>
        <v>WT</v>
      </c>
      <c r="CP133" s="4" t="str">
        <f>IF(ISNUMBER(CB133), IF($BV133&gt;VLOOKUP('Gene Table'!$G$2,'Array Content'!$A$2:$B$3,2,FALSE),IF(CB133&lt;-$BV133,"mutant","WT"),IF(CB133&lt;-VLOOKUP('Gene Table'!$G$2,'Array Content'!$A$2:$B$3,2,FALSE),"Mutant","WT")),"")</f>
        <v/>
      </c>
      <c r="CQ133" s="4" t="str">
        <f>IF(ISNUMBER(CC133), IF($BV133&gt;VLOOKUP('Gene Table'!$G$2,'Array Content'!$A$2:$B$3,2,FALSE),IF(CC133&lt;-$BV133,"mutant","WT"),IF(CC133&lt;-VLOOKUP('Gene Table'!$G$2,'Array Content'!$A$2:$B$3,2,FALSE),"Mutant","WT")),"")</f>
        <v/>
      </c>
      <c r="CR133" s="4" t="str">
        <f>IF(ISNUMBER(CD133), IF($BV133&gt;VLOOKUP('Gene Table'!$G$2,'Array Content'!$A$2:$B$3,2,FALSE),IF(CD133&lt;-$BV133,"mutant","WT"),IF(CD133&lt;-VLOOKUP('Gene Table'!$G$2,'Array Content'!$A$2:$B$3,2,FALSE),"Mutant","WT")),"")</f>
        <v/>
      </c>
      <c r="CS133" s="4" t="str">
        <f>IF(ISNUMBER(CE133), IF($BV133&gt;VLOOKUP('Gene Table'!$G$2,'Array Content'!$A$2:$B$3,2,FALSE),IF(CE133&lt;-$BV133,"mutant","WT"),IF(CE133&lt;-VLOOKUP('Gene Table'!$G$2,'Array Content'!$A$2:$B$3,2,FALSE),"Mutant","WT")),"")</f>
        <v/>
      </c>
      <c r="CT133" s="4" t="str">
        <f>IF(ISNUMBER(CF133), IF($BV133&gt;VLOOKUP('Gene Table'!$G$2,'Array Content'!$A$2:$B$3,2,FALSE),IF(CF133&lt;-$BV133,"mutant","WT"),IF(CF133&lt;-VLOOKUP('Gene Table'!$G$2,'Array Content'!$A$2:$B$3,2,FALSE),"Mutant","WT")),"")</f>
        <v/>
      </c>
      <c r="CU133" s="4" t="str">
        <f>IF(ISNUMBER(CG133), IF($BV133&gt;VLOOKUP('Gene Table'!$G$2,'Array Content'!$A$2:$B$3,2,FALSE),IF(CG133&lt;-$BV133,"mutant","WT"),IF(CG133&lt;-VLOOKUP('Gene Table'!$G$2,'Array Content'!$A$2:$B$3,2,FALSE),"Mutant","WT")),"")</f>
        <v/>
      </c>
      <c r="CV133" s="4" t="str">
        <f>IF(ISNUMBER(CH133), IF($BV133&gt;VLOOKUP('Gene Table'!$G$2,'Array Content'!$A$2:$B$3,2,FALSE),IF(CH133&lt;-$BV133,"mutant","WT"),IF(CH133&lt;-VLOOKUP('Gene Table'!$G$2,'Array Content'!$A$2:$B$3,2,FALSE),"Mutant","WT")),"")</f>
        <v/>
      </c>
      <c r="CW133" s="4" t="str">
        <f>IF(ISNUMBER(CI133), IF($BV133&gt;VLOOKUP('Gene Table'!$G$2,'Array Content'!$A$2:$B$3,2,FALSE),IF(CI133&lt;-$BV133,"mutant","WT"),IF(CI133&lt;-VLOOKUP('Gene Table'!$G$2,'Array Content'!$A$2:$B$3,2,FALSE),"Mutant","WT")),"")</f>
        <v/>
      </c>
      <c r="CX133" s="4" t="str">
        <f>IF(ISNUMBER(CJ133), IF($BV133&gt;VLOOKUP('Gene Table'!$G$2,'Array Content'!$A$2:$B$3,2,FALSE),IF(CJ133&lt;-$BV133,"mutant","WT"),IF(CJ133&lt;-VLOOKUP('Gene Table'!$G$2,'Array Content'!$A$2:$B$3,2,FALSE),"Mutant","WT")),"")</f>
        <v/>
      </c>
      <c r="CY133" s="4" t="str">
        <f>IF(ISNUMBER(CK133), IF($BV133&gt;VLOOKUP('Gene Table'!$G$2,'Array Content'!$A$2:$B$3,2,FALSE),IF(CK133&lt;-$BV133,"mutant","WT"),IF(CK133&lt;-VLOOKUP('Gene Table'!$G$2,'Array Content'!$A$2:$B$3,2,FALSE),"Mutant","WT")),"")</f>
        <v/>
      </c>
      <c r="DA133" s="4" t="s">
        <v>216</v>
      </c>
      <c r="DB133" s="4">
        <f t="shared" si="157"/>
        <v>-0.32000000000000028</v>
      </c>
      <c r="DC133" s="4">
        <f t="shared" si="158"/>
        <v>0</v>
      </c>
      <c r="DD133" s="4" t="str">
        <f t="shared" si="159"/>
        <v/>
      </c>
      <c r="DE133" s="4" t="str">
        <f t="shared" si="160"/>
        <v/>
      </c>
      <c r="DF133" s="4" t="str">
        <f t="shared" si="161"/>
        <v/>
      </c>
      <c r="DG133" s="4" t="str">
        <f t="shared" si="162"/>
        <v/>
      </c>
      <c r="DH133" s="4" t="str">
        <f t="shared" si="163"/>
        <v/>
      </c>
      <c r="DI133" s="4" t="str">
        <f t="shared" si="164"/>
        <v/>
      </c>
      <c r="DJ133" s="4" t="str">
        <f t="shared" si="165"/>
        <v/>
      </c>
      <c r="DK133" s="4" t="str">
        <f t="shared" si="166"/>
        <v/>
      </c>
      <c r="DL133" s="4" t="str">
        <f t="shared" si="167"/>
        <v/>
      </c>
      <c r="DM133" s="4" t="str">
        <f t="shared" si="168"/>
        <v/>
      </c>
      <c r="DO133" s="4" t="s">
        <v>216</v>
      </c>
      <c r="DP133" s="4" t="str">
        <f>IF(ISNUMBER(DB133), IF($AR133&gt;VLOOKUP('Gene Table'!$G$2,'Array Content'!$A$2:$B$3,2,FALSE),IF(DB133&lt;-$AR133,"mutant","WT"),IF(DB133&lt;-VLOOKUP('Gene Table'!$G$2,'Array Content'!$A$2:$B$3,2,FALSE),"Mutant","WT")),"")</f>
        <v>WT</v>
      </c>
      <c r="DQ133" s="4" t="str">
        <f>IF(ISNUMBER(DC133), IF($AR133&gt;VLOOKUP('Gene Table'!$G$2,'Array Content'!$A$2:$B$3,2,FALSE),IF(DC133&lt;-$AR133,"mutant","WT"),IF(DC133&lt;-VLOOKUP('Gene Table'!$G$2,'Array Content'!$A$2:$B$3,2,FALSE),"Mutant","WT")),"")</f>
        <v>WT</v>
      </c>
      <c r="DR133" s="4" t="str">
        <f>IF(ISNUMBER(DD133), IF($AR133&gt;VLOOKUP('Gene Table'!$G$2,'Array Content'!$A$2:$B$3,2,FALSE),IF(DD133&lt;-$AR133,"mutant","WT"),IF(DD133&lt;-VLOOKUP('Gene Table'!$G$2,'Array Content'!$A$2:$B$3,2,FALSE),"Mutant","WT")),"")</f>
        <v/>
      </c>
      <c r="DS133" s="4" t="str">
        <f>IF(ISNUMBER(DE133), IF($AR133&gt;VLOOKUP('Gene Table'!$G$2,'Array Content'!$A$2:$B$3,2,FALSE),IF(DE133&lt;-$AR133,"mutant","WT"),IF(DE133&lt;-VLOOKUP('Gene Table'!$G$2,'Array Content'!$A$2:$B$3,2,FALSE),"Mutant","WT")),"")</f>
        <v/>
      </c>
      <c r="DT133" s="4" t="str">
        <f>IF(ISNUMBER(DF133), IF($AR133&gt;VLOOKUP('Gene Table'!$G$2,'Array Content'!$A$2:$B$3,2,FALSE),IF(DF133&lt;-$AR133,"mutant","WT"),IF(DF133&lt;-VLOOKUP('Gene Table'!$G$2,'Array Content'!$A$2:$B$3,2,FALSE),"Mutant","WT")),"")</f>
        <v/>
      </c>
      <c r="DU133" s="4" t="str">
        <f>IF(ISNUMBER(DG133), IF($AR133&gt;VLOOKUP('Gene Table'!$G$2,'Array Content'!$A$2:$B$3,2,FALSE),IF(DG133&lt;-$AR133,"mutant","WT"),IF(DG133&lt;-VLOOKUP('Gene Table'!$G$2,'Array Content'!$A$2:$B$3,2,FALSE),"Mutant","WT")),"")</f>
        <v/>
      </c>
      <c r="DV133" s="4" t="str">
        <f>IF(ISNUMBER(DH133), IF($AR133&gt;VLOOKUP('Gene Table'!$G$2,'Array Content'!$A$2:$B$3,2,FALSE),IF(DH133&lt;-$AR133,"mutant","WT"),IF(DH133&lt;-VLOOKUP('Gene Table'!$G$2,'Array Content'!$A$2:$B$3,2,FALSE),"Mutant","WT")),"")</f>
        <v/>
      </c>
      <c r="DW133" s="4" t="str">
        <f>IF(ISNUMBER(DI133), IF($AR133&gt;VLOOKUP('Gene Table'!$G$2,'Array Content'!$A$2:$B$3,2,FALSE),IF(DI133&lt;-$AR133,"mutant","WT"),IF(DI133&lt;-VLOOKUP('Gene Table'!$G$2,'Array Content'!$A$2:$B$3,2,FALSE),"Mutant","WT")),"")</f>
        <v/>
      </c>
      <c r="DX133" s="4" t="str">
        <f>IF(ISNUMBER(DJ133), IF($AR133&gt;VLOOKUP('Gene Table'!$G$2,'Array Content'!$A$2:$B$3,2,FALSE),IF(DJ133&lt;-$AR133,"mutant","WT"),IF(DJ133&lt;-VLOOKUP('Gene Table'!$G$2,'Array Content'!$A$2:$B$3,2,FALSE),"Mutant","WT")),"")</f>
        <v/>
      </c>
      <c r="DY133" s="4" t="str">
        <f>IF(ISNUMBER(DK133), IF($AR133&gt;VLOOKUP('Gene Table'!$G$2,'Array Content'!$A$2:$B$3,2,FALSE),IF(DK133&lt;-$AR133,"mutant","WT"),IF(DK133&lt;-VLOOKUP('Gene Table'!$G$2,'Array Content'!$A$2:$B$3,2,FALSE),"Mutant","WT")),"")</f>
        <v/>
      </c>
      <c r="DZ133" s="4" t="str">
        <f>IF(ISNUMBER(DL133), IF($AR133&gt;VLOOKUP('Gene Table'!$G$2,'Array Content'!$A$2:$B$3,2,FALSE),IF(DL133&lt;-$AR133,"mutant","WT"),IF(DL133&lt;-VLOOKUP('Gene Table'!$G$2,'Array Content'!$A$2:$B$3,2,FALSE),"Mutant","WT")),"")</f>
        <v/>
      </c>
      <c r="EA133" s="4" t="str">
        <f>IF(ISNUMBER(DM133), IF($AR133&gt;VLOOKUP('Gene Table'!$G$2,'Array Content'!$A$2:$B$3,2,FALSE),IF(DM133&lt;-$AR133,"mutant","WT"),IF(DM133&lt;-VLOOKUP('Gene Table'!$G$2,'Array Content'!$A$2:$B$3,2,FALSE),"Mutant","WT")),"")</f>
        <v/>
      </c>
      <c r="EC133" s="4" t="s">
        <v>216</v>
      </c>
      <c r="ED133" s="4" t="str">
        <f>IF('Gene Table'!$D133="copy number",D133,"")</f>
        <v/>
      </c>
      <c r="EE133" s="4" t="str">
        <f>IF('Gene Table'!$D133="copy number",E133,"")</f>
        <v/>
      </c>
      <c r="EF133" s="4" t="str">
        <f>IF('Gene Table'!$D133="copy number",F133,"")</f>
        <v/>
      </c>
      <c r="EG133" s="4" t="str">
        <f>IF('Gene Table'!$D133="copy number",G133,"")</f>
        <v/>
      </c>
      <c r="EH133" s="4" t="str">
        <f>IF('Gene Table'!$D133="copy number",H133,"")</f>
        <v/>
      </c>
      <c r="EI133" s="4" t="str">
        <f>IF('Gene Table'!$D133="copy number",I133,"")</f>
        <v/>
      </c>
      <c r="EJ133" s="4" t="str">
        <f>IF('Gene Table'!$D133="copy number",J133,"")</f>
        <v/>
      </c>
      <c r="EK133" s="4" t="str">
        <f>IF('Gene Table'!$D133="copy number",K133,"")</f>
        <v/>
      </c>
      <c r="EL133" s="4" t="str">
        <f>IF('Gene Table'!$D133="copy number",L133,"")</f>
        <v/>
      </c>
      <c r="EM133" s="4" t="str">
        <f>IF('Gene Table'!$D133="copy number",M133,"")</f>
        <v/>
      </c>
      <c r="EN133" s="4" t="str">
        <f>IF('Gene Table'!$D133="copy number",N133,"")</f>
        <v/>
      </c>
      <c r="EO133" s="4" t="str">
        <f>IF('Gene Table'!$D133="copy number",O133,"")</f>
        <v/>
      </c>
      <c r="EQ133" s="4" t="s">
        <v>216</v>
      </c>
      <c r="ER133" s="4" t="str">
        <f>IF('Gene Table'!$D133="copy number",R133,"")</f>
        <v/>
      </c>
      <c r="ES133" s="4" t="str">
        <f>IF('Gene Table'!$D133="copy number",S133,"")</f>
        <v/>
      </c>
      <c r="ET133" s="4" t="str">
        <f>IF('Gene Table'!$D133="copy number",T133,"")</f>
        <v/>
      </c>
      <c r="EU133" s="4" t="str">
        <f>IF('Gene Table'!$D133="copy number",U133,"")</f>
        <v/>
      </c>
      <c r="EV133" s="4" t="str">
        <f>IF('Gene Table'!$D133="copy number",V133,"")</f>
        <v/>
      </c>
      <c r="EW133" s="4" t="str">
        <f>IF('Gene Table'!$D133="copy number",W133,"")</f>
        <v/>
      </c>
      <c r="EX133" s="4" t="str">
        <f>IF('Gene Table'!$D133="copy number",X133,"")</f>
        <v/>
      </c>
      <c r="EY133" s="4" t="str">
        <f>IF('Gene Table'!$D133="copy number",Y133,"")</f>
        <v/>
      </c>
      <c r="EZ133" s="4" t="str">
        <f>IF('Gene Table'!$D133="copy number",Z133,"")</f>
        <v/>
      </c>
      <c r="FA133" s="4" t="str">
        <f>IF('Gene Table'!$D133="copy number",AA133,"")</f>
        <v/>
      </c>
      <c r="FB133" s="4" t="str">
        <f>IF('Gene Table'!$D133="copy number",AB133,"")</f>
        <v/>
      </c>
      <c r="FC133" s="4" t="str">
        <f>IF('Gene Table'!$D133="copy number",AC133,"")</f>
        <v/>
      </c>
      <c r="FE133" s="4" t="s">
        <v>216</v>
      </c>
      <c r="FF133" s="4" t="str">
        <f>IF('Gene Table'!$C133="SMPC",D133,"")</f>
        <v/>
      </c>
      <c r="FG133" s="4" t="str">
        <f>IF('Gene Table'!$C133="SMPC",E133,"")</f>
        <v/>
      </c>
      <c r="FH133" s="4" t="str">
        <f>IF('Gene Table'!$C133="SMPC",F133,"")</f>
        <v/>
      </c>
      <c r="FI133" s="4" t="str">
        <f>IF('Gene Table'!$C133="SMPC",G133,"")</f>
        <v/>
      </c>
      <c r="FJ133" s="4" t="str">
        <f>IF('Gene Table'!$C133="SMPC",H133,"")</f>
        <v/>
      </c>
      <c r="FK133" s="4" t="str">
        <f>IF('Gene Table'!$C133="SMPC",I133,"")</f>
        <v/>
      </c>
      <c r="FL133" s="4" t="str">
        <f>IF('Gene Table'!$C133="SMPC",J133,"")</f>
        <v/>
      </c>
      <c r="FM133" s="4" t="str">
        <f>IF('Gene Table'!$C133="SMPC",K133,"")</f>
        <v/>
      </c>
      <c r="FN133" s="4" t="str">
        <f>IF('Gene Table'!$C133="SMPC",L133,"")</f>
        <v/>
      </c>
      <c r="FO133" s="4" t="str">
        <f>IF('Gene Table'!$C133="SMPC",M133,"")</f>
        <v/>
      </c>
      <c r="FP133" s="4" t="str">
        <f>IF('Gene Table'!$C133="SMPC",N133,"")</f>
        <v/>
      </c>
      <c r="FQ133" s="4" t="str">
        <f>IF('Gene Table'!$C133="SMPC",O133,"")</f>
        <v/>
      </c>
      <c r="FS133" s="4" t="s">
        <v>216</v>
      </c>
      <c r="FT133" s="4" t="str">
        <f>IF('Gene Table'!$C133="SMPC",R133,"")</f>
        <v/>
      </c>
      <c r="FU133" s="4" t="str">
        <f>IF('Gene Table'!$C133="SMPC",S133,"")</f>
        <v/>
      </c>
      <c r="FV133" s="4" t="str">
        <f>IF('Gene Table'!$C133="SMPC",T133,"")</f>
        <v/>
      </c>
      <c r="FW133" s="4" t="str">
        <f>IF('Gene Table'!$C133="SMPC",U133,"")</f>
        <v/>
      </c>
      <c r="FX133" s="4" t="str">
        <f>IF('Gene Table'!$C133="SMPC",V133,"")</f>
        <v/>
      </c>
      <c r="FY133" s="4" t="str">
        <f>IF('Gene Table'!$C133="SMPC",W133,"")</f>
        <v/>
      </c>
      <c r="FZ133" s="4" t="str">
        <f>IF('Gene Table'!$C133="SMPC",X133,"")</f>
        <v/>
      </c>
      <c r="GA133" s="4" t="str">
        <f>IF('Gene Table'!$C133="SMPC",Y133,"")</f>
        <v/>
      </c>
      <c r="GB133" s="4" t="str">
        <f>IF('Gene Table'!$C133="SMPC",Z133,"")</f>
        <v/>
      </c>
      <c r="GC133" s="4" t="str">
        <f>IF('Gene Table'!$C133="SMPC",AA133,"")</f>
        <v/>
      </c>
      <c r="GD133" s="4" t="str">
        <f>IF('Gene Table'!$C133="SMPC",AB133,"")</f>
        <v/>
      </c>
      <c r="GE133" s="4" t="str">
        <f>IF('Gene Table'!$C133="SMPC",AC133,"")</f>
        <v/>
      </c>
    </row>
    <row r="134" spans="1:187" ht="15" customHeight="1" x14ac:dyDescent="0.25">
      <c r="A134" s="4" t="str">
        <f>'Gene Table'!C134&amp;":"&amp;'Gene Table'!D134</f>
        <v>NPM1:c.863_864insCCGG</v>
      </c>
      <c r="B134" s="4">
        <f>IF('Gene Table'!$G$5="NO",IF(ISNUMBER(MATCH('Gene Table'!E134,'Array Content'!$M$2:$M$941,0)),VLOOKUP('Gene Table'!E134,'Array Content'!$M$2:$O$941,2,FALSE),35),IF('Gene Table'!$G$5="YES",IF(ISNUMBER(MATCH('Gene Table'!E134,'Array Content'!$M$2:$M$941,0)),VLOOKUP('Gene Table'!E134,'Array Content'!$M$2:$O$941,3,FALSE),35),"OOPS"))</f>
        <v>37</v>
      </c>
      <c r="C134" s="4" t="s">
        <v>219</v>
      </c>
      <c r="D134" s="29">
        <f>IF('Control Sample Data'!D133="","",IF(SUM('Control Sample Data'!D$2:D$97)&gt;10,IF(AND(ISNUMBER('Control Sample Data'!D133),'Control Sample Data'!D133&lt;$B134, 'Control Sample Data'!D133&gt;0),'Control Sample Data'!D133,$B134),""))</f>
        <v>35</v>
      </c>
      <c r="E134" s="29">
        <f>IF('Control Sample Data'!E133="","",IF(SUM('Control Sample Data'!E$2:E$97)&gt;10,IF(AND(ISNUMBER('Control Sample Data'!E133),'Control Sample Data'!E133&lt;$B134, 'Control Sample Data'!E133&gt;0),'Control Sample Data'!E133,$B134),""))</f>
        <v>35</v>
      </c>
      <c r="F134" s="29" t="str">
        <f>IF('Control Sample Data'!F133="","",IF(SUM('Control Sample Data'!F$2:F$97)&gt;10,IF(AND(ISNUMBER('Control Sample Data'!F133),'Control Sample Data'!F133&lt;$B134, 'Control Sample Data'!F133&gt;0),'Control Sample Data'!F133,$B134),""))</f>
        <v/>
      </c>
      <c r="G134" s="29" t="str">
        <f>IF('Control Sample Data'!G133="","",IF(SUM('Control Sample Data'!G$2:G$97)&gt;10,IF(AND(ISNUMBER('Control Sample Data'!G133),'Control Sample Data'!G133&lt;$B134, 'Control Sample Data'!G133&gt;0),'Control Sample Data'!G133,$B134),""))</f>
        <v/>
      </c>
      <c r="H134" s="29" t="str">
        <f>IF('Control Sample Data'!H133="","",IF(SUM('Control Sample Data'!H$2:H$97)&gt;10,IF(AND(ISNUMBER('Control Sample Data'!H133),'Control Sample Data'!H133&lt;$B134, 'Control Sample Data'!H133&gt;0),'Control Sample Data'!H133,$B134),""))</f>
        <v/>
      </c>
      <c r="I134" s="29" t="str">
        <f>IF('Control Sample Data'!I133="","",IF(SUM('Control Sample Data'!I$2:I$97)&gt;10,IF(AND(ISNUMBER('Control Sample Data'!I133),'Control Sample Data'!I133&lt;$B134, 'Control Sample Data'!I133&gt;0),'Control Sample Data'!I133,$B134),""))</f>
        <v/>
      </c>
      <c r="J134" s="29" t="str">
        <f>IF('Control Sample Data'!J133="","",IF(SUM('Control Sample Data'!J$2:J$97)&gt;10,IF(AND(ISNUMBER('Control Sample Data'!J133),'Control Sample Data'!J133&lt;$B134, 'Control Sample Data'!J133&gt;0),'Control Sample Data'!J133,$B134),""))</f>
        <v/>
      </c>
      <c r="K134" s="29" t="str">
        <f>IF('Control Sample Data'!K133="","",IF(SUM('Control Sample Data'!K$2:K$97)&gt;10,IF(AND(ISNUMBER('Control Sample Data'!K133),'Control Sample Data'!K133&lt;$B134, 'Control Sample Data'!K133&gt;0),'Control Sample Data'!K133,$B134),""))</f>
        <v/>
      </c>
      <c r="L134" s="29" t="str">
        <f>IF('Control Sample Data'!L133="","",IF(SUM('Control Sample Data'!L$2:L$97)&gt;10,IF(AND(ISNUMBER('Control Sample Data'!L133),'Control Sample Data'!L133&lt;$B134, 'Control Sample Data'!L133&gt;0),'Control Sample Data'!L133,$B134),""))</f>
        <v/>
      </c>
      <c r="M134" s="29" t="str">
        <f>IF('Control Sample Data'!M133="","",IF(SUM('Control Sample Data'!M$2:M$97)&gt;10,IF(AND(ISNUMBER('Control Sample Data'!M133),'Control Sample Data'!M133&lt;$B134, 'Control Sample Data'!M133&gt;0),'Control Sample Data'!M133,$B134),""))</f>
        <v/>
      </c>
      <c r="N134" s="29" t="str">
        <f>IF('Control Sample Data'!N133="","",IF(SUM('Control Sample Data'!N$2:N$97)&gt;10,IF(AND(ISNUMBER('Control Sample Data'!N133),'Control Sample Data'!N133&lt;$B134, 'Control Sample Data'!N133&gt;0),'Control Sample Data'!N133,$B134),""))</f>
        <v/>
      </c>
      <c r="O134" s="29" t="str">
        <f>IF('Control Sample Data'!O133="","",IF(SUM('Control Sample Data'!O$2:O$97)&gt;10,IF(AND(ISNUMBER('Control Sample Data'!O133),'Control Sample Data'!O133&lt;$B134, 'Control Sample Data'!O133&gt;0),'Control Sample Data'!O133,$B134),""))</f>
        <v/>
      </c>
      <c r="Q134" s="4" t="s">
        <v>219</v>
      </c>
      <c r="R134" s="29">
        <f>IF('Test Sample Data'!D133="","",IF(SUM('Test Sample Data'!D$2:D$97)&gt;10,IF(AND(ISNUMBER('Test Sample Data'!D133),'Test Sample Data'!D133&lt;$B134, 'Test Sample Data'!D133&gt;0),'Test Sample Data'!D133,$B134),""))</f>
        <v>35</v>
      </c>
      <c r="S134" s="29">
        <f>IF('Test Sample Data'!E133="","",IF(SUM('Test Sample Data'!E$2:E$97)&gt;10,IF(AND(ISNUMBER('Test Sample Data'!E133),'Test Sample Data'!E133&lt;$B134, 'Test Sample Data'!E133&gt;0),'Test Sample Data'!E133,$B134),""))</f>
        <v>35</v>
      </c>
      <c r="T134" s="29" t="str">
        <f>IF('Test Sample Data'!F133="","",IF(SUM('Test Sample Data'!F$2:F$97)&gt;10,IF(AND(ISNUMBER('Test Sample Data'!F133),'Test Sample Data'!F133&lt;$B134, 'Test Sample Data'!F133&gt;0),'Test Sample Data'!F133,$B134),""))</f>
        <v/>
      </c>
      <c r="U134" s="29" t="str">
        <f>IF('Test Sample Data'!G133="","",IF(SUM('Test Sample Data'!G$2:G$97)&gt;10,IF(AND(ISNUMBER('Test Sample Data'!G133),'Test Sample Data'!G133&lt;$B134, 'Test Sample Data'!G133&gt;0),'Test Sample Data'!G133,$B134),""))</f>
        <v/>
      </c>
      <c r="V134" s="29" t="str">
        <f>IF('Test Sample Data'!H133="","",IF(SUM('Test Sample Data'!H$2:H$97)&gt;10,IF(AND(ISNUMBER('Test Sample Data'!H133),'Test Sample Data'!H133&lt;$B134, 'Test Sample Data'!H133&gt;0),'Test Sample Data'!H133,$B134),""))</f>
        <v/>
      </c>
      <c r="W134" s="29" t="str">
        <f>IF('Test Sample Data'!I133="","",IF(SUM('Test Sample Data'!I$2:I$97)&gt;10,IF(AND(ISNUMBER('Test Sample Data'!I133),'Test Sample Data'!I133&lt;$B134, 'Test Sample Data'!I133&gt;0),'Test Sample Data'!I133,$B134),""))</f>
        <v/>
      </c>
      <c r="X134" s="29" t="str">
        <f>IF('Test Sample Data'!J133="","",IF(SUM('Test Sample Data'!J$2:J$97)&gt;10,IF(AND(ISNUMBER('Test Sample Data'!J133),'Test Sample Data'!J133&lt;$B134, 'Test Sample Data'!J133&gt;0),'Test Sample Data'!J133,$B134),""))</f>
        <v/>
      </c>
      <c r="Y134" s="29" t="str">
        <f>IF('Test Sample Data'!K133="","",IF(SUM('Test Sample Data'!K$2:K$97)&gt;10,IF(AND(ISNUMBER('Test Sample Data'!K133),'Test Sample Data'!K133&lt;$B134, 'Test Sample Data'!K133&gt;0),'Test Sample Data'!K133,$B134),""))</f>
        <v/>
      </c>
      <c r="Z134" s="29" t="str">
        <f>IF('Test Sample Data'!L133="","",IF(SUM('Test Sample Data'!L$2:L$97)&gt;10,IF(AND(ISNUMBER('Test Sample Data'!L133),'Test Sample Data'!L133&lt;$B134, 'Test Sample Data'!L133&gt;0),'Test Sample Data'!L133,$B134),""))</f>
        <v/>
      </c>
      <c r="AA134" s="29" t="str">
        <f>IF('Test Sample Data'!M133="","",IF(SUM('Test Sample Data'!M$2:M$97)&gt;10,IF(AND(ISNUMBER('Test Sample Data'!M133),'Test Sample Data'!M133&lt;$B134, 'Test Sample Data'!M133&gt;0),'Test Sample Data'!M133,$B134),""))</f>
        <v/>
      </c>
      <c r="AB134" s="29" t="str">
        <f>IF('Test Sample Data'!N133="","",IF(SUM('Test Sample Data'!N$2:N$97)&gt;10,IF(AND(ISNUMBER('Test Sample Data'!N133),'Test Sample Data'!N133&lt;$B134, 'Test Sample Data'!N133&gt;0),'Test Sample Data'!N133,$B134),""))</f>
        <v/>
      </c>
      <c r="AC134" s="29" t="str">
        <f>IF('Test Sample Data'!O133="","",IF(SUM('Test Sample Data'!O$2:O$97)&gt;10,IF(AND(ISNUMBER('Test Sample Data'!O133),'Test Sample Data'!O133&lt;$B134, 'Test Sample Data'!O133&gt;0),'Test Sample Data'!O133,$B134),""))</f>
        <v/>
      </c>
      <c r="AE134" s="4" t="s">
        <v>219</v>
      </c>
      <c r="AF134" s="4">
        <f t="shared" si="183"/>
        <v>9</v>
      </c>
      <c r="AG134" s="4">
        <f t="shared" si="184"/>
        <v>9</v>
      </c>
      <c r="AH134" s="4" t="str">
        <f t="shared" si="185"/>
        <v/>
      </c>
      <c r="AI134" s="4" t="str">
        <f t="shared" si="186"/>
        <v/>
      </c>
      <c r="AJ134" s="4" t="str">
        <f t="shared" si="187"/>
        <v/>
      </c>
      <c r="AK134" s="4" t="str">
        <f t="shared" si="188"/>
        <v/>
      </c>
      <c r="AL134" s="4" t="str">
        <f t="shared" si="189"/>
        <v/>
      </c>
      <c r="AM134" s="4" t="str">
        <f t="shared" si="190"/>
        <v/>
      </c>
      <c r="AN134" s="4" t="str">
        <f t="shared" si="191"/>
        <v/>
      </c>
      <c r="AO134" s="4" t="str">
        <f t="shared" si="192"/>
        <v/>
      </c>
      <c r="AP134" s="4" t="str">
        <f t="shared" si="193"/>
        <v/>
      </c>
      <c r="AQ134" s="4" t="str">
        <f t="shared" si="194"/>
        <v/>
      </c>
      <c r="AR134" s="4">
        <f t="shared" si="195"/>
        <v>0</v>
      </c>
      <c r="AS134" s="4">
        <f t="shared" si="182"/>
        <v>9</v>
      </c>
      <c r="AU134" s="4" t="s">
        <v>219</v>
      </c>
      <c r="AV134" s="4">
        <f t="shared" si="196"/>
        <v>8.68</v>
      </c>
      <c r="AW134" s="4">
        <f t="shared" si="197"/>
        <v>9</v>
      </c>
      <c r="AX134" s="4" t="str">
        <f t="shared" si="198"/>
        <v/>
      </c>
      <c r="AY134" s="4" t="str">
        <f t="shared" si="199"/>
        <v/>
      </c>
      <c r="AZ134" s="4" t="str">
        <f t="shared" si="200"/>
        <v/>
      </c>
      <c r="BA134" s="4" t="str">
        <f t="shared" si="201"/>
        <v/>
      </c>
      <c r="BB134" s="4" t="str">
        <f t="shared" si="202"/>
        <v/>
      </c>
      <c r="BC134" s="4" t="str">
        <f t="shared" si="203"/>
        <v/>
      </c>
      <c r="BD134" s="4" t="str">
        <f t="shared" si="204"/>
        <v/>
      </c>
      <c r="BE134" s="4" t="str">
        <f t="shared" si="205"/>
        <v/>
      </c>
      <c r="BF134" s="4" t="str">
        <f t="shared" si="206"/>
        <v/>
      </c>
      <c r="BG134" s="4" t="str">
        <f t="shared" si="207"/>
        <v/>
      </c>
      <c r="BI134" s="4" t="s">
        <v>219</v>
      </c>
      <c r="BJ134" s="4">
        <f t="shared" si="169"/>
        <v>8.68</v>
      </c>
      <c r="BK134" s="4">
        <f t="shared" si="170"/>
        <v>9</v>
      </c>
      <c r="BL134" s="4" t="str">
        <f t="shared" si="171"/>
        <v/>
      </c>
      <c r="BM134" s="4" t="str">
        <f t="shared" si="172"/>
        <v/>
      </c>
      <c r="BN134" s="4" t="str">
        <f t="shared" si="173"/>
        <v/>
      </c>
      <c r="BO134" s="4" t="str">
        <f t="shared" si="174"/>
        <v/>
      </c>
      <c r="BP134" s="4" t="str">
        <f t="shared" si="175"/>
        <v/>
      </c>
      <c r="BQ134" s="4" t="str">
        <f t="shared" si="176"/>
        <v/>
      </c>
      <c r="BR134" s="4" t="str">
        <f t="shared" si="177"/>
        <v/>
      </c>
      <c r="BS134" s="4" t="str">
        <f t="shared" si="178"/>
        <v/>
      </c>
      <c r="BT134" s="4" t="str">
        <f t="shared" si="179"/>
        <v/>
      </c>
      <c r="BU134" s="4" t="str">
        <f t="shared" si="180"/>
        <v/>
      </c>
      <c r="BV134" s="4">
        <f t="shared" si="208"/>
        <v>0.68</v>
      </c>
      <c r="BW134" s="4">
        <f t="shared" si="181"/>
        <v>8.84</v>
      </c>
      <c r="BY134" s="4" t="s">
        <v>219</v>
      </c>
      <c r="BZ134" s="4">
        <f t="shared" si="145"/>
        <v>-0.16000000000000014</v>
      </c>
      <c r="CA134" s="4">
        <f t="shared" si="146"/>
        <v>0.16000000000000014</v>
      </c>
      <c r="CB134" s="4" t="str">
        <f t="shared" si="147"/>
        <v/>
      </c>
      <c r="CC134" s="4" t="str">
        <f t="shared" si="148"/>
        <v/>
      </c>
      <c r="CD134" s="4" t="str">
        <f t="shared" si="149"/>
        <v/>
      </c>
      <c r="CE134" s="4" t="str">
        <f t="shared" si="150"/>
        <v/>
      </c>
      <c r="CF134" s="4" t="str">
        <f t="shared" si="151"/>
        <v/>
      </c>
      <c r="CG134" s="4" t="str">
        <f t="shared" si="152"/>
        <v/>
      </c>
      <c r="CH134" s="4" t="str">
        <f t="shared" si="153"/>
        <v/>
      </c>
      <c r="CI134" s="4" t="str">
        <f t="shared" si="154"/>
        <v/>
      </c>
      <c r="CJ134" s="4" t="str">
        <f t="shared" si="155"/>
        <v/>
      </c>
      <c r="CK134" s="4" t="str">
        <f t="shared" si="156"/>
        <v/>
      </c>
      <c r="CM134" s="4" t="s">
        <v>219</v>
      </c>
      <c r="CN134" s="4" t="str">
        <f>IF(ISNUMBER(BZ134), IF($BV134&gt;VLOOKUP('Gene Table'!$G$2,'Array Content'!$A$2:$B$3,2,FALSE),IF(BZ134&lt;-$BV134,"mutant","WT"),IF(BZ134&lt;-VLOOKUP('Gene Table'!$G$2,'Array Content'!$A$2:$B$3,2,FALSE),"Mutant","WT")),"")</f>
        <v>WT</v>
      </c>
      <c r="CO134" s="4" t="str">
        <f>IF(ISNUMBER(CA134), IF($BV134&gt;VLOOKUP('Gene Table'!$G$2,'Array Content'!$A$2:$B$3,2,FALSE),IF(CA134&lt;-$BV134,"mutant","WT"),IF(CA134&lt;-VLOOKUP('Gene Table'!$G$2,'Array Content'!$A$2:$B$3,2,FALSE),"Mutant","WT")),"")</f>
        <v>WT</v>
      </c>
      <c r="CP134" s="4" t="str">
        <f>IF(ISNUMBER(CB134), IF($BV134&gt;VLOOKUP('Gene Table'!$G$2,'Array Content'!$A$2:$B$3,2,FALSE),IF(CB134&lt;-$BV134,"mutant","WT"),IF(CB134&lt;-VLOOKUP('Gene Table'!$G$2,'Array Content'!$A$2:$B$3,2,FALSE),"Mutant","WT")),"")</f>
        <v/>
      </c>
      <c r="CQ134" s="4" t="str">
        <f>IF(ISNUMBER(CC134), IF($BV134&gt;VLOOKUP('Gene Table'!$G$2,'Array Content'!$A$2:$B$3,2,FALSE),IF(CC134&lt;-$BV134,"mutant","WT"),IF(CC134&lt;-VLOOKUP('Gene Table'!$G$2,'Array Content'!$A$2:$B$3,2,FALSE),"Mutant","WT")),"")</f>
        <v/>
      </c>
      <c r="CR134" s="4" t="str">
        <f>IF(ISNUMBER(CD134), IF($BV134&gt;VLOOKUP('Gene Table'!$G$2,'Array Content'!$A$2:$B$3,2,FALSE),IF(CD134&lt;-$BV134,"mutant","WT"),IF(CD134&lt;-VLOOKUP('Gene Table'!$G$2,'Array Content'!$A$2:$B$3,2,FALSE),"Mutant","WT")),"")</f>
        <v/>
      </c>
      <c r="CS134" s="4" t="str">
        <f>IF(ISNUMBER(CE134), IF($BV134&gt;VLOOKUP('Gene Table'!$G$2,'Array Content'!$A$2:$B$3,2,FALSE),IF(CE134&lt;-$BV134,"mutant","WT"),IF(CE134&lt;-VLOOKUP('Gene Table'!$G$2,'Array Content'!$A$2:$B$3,2,FALSE),"Mutant","WT")),"")</f>
        <v/>
      </c>
      <c r="CT134" s="4" t="str">
        <f>IF(ISNUMBER(CF134), IF($BV134&gt;VLOOKUP('Gene Table'!$G$2,'Array Content'!$A$2:$B$3,2,FALSE),IF(CF134&lt;-$BV134,"mutant","WT"),IF(CF134&lt;-VLOOKUP('Gene Table'!$G$2,'Array Content'!$A$2:$B$3,2,FALSE),"Mutant","WT")),"")</f>
        <v/>
      </c>
      <c r="CU134" s="4" t="str">
        <f>IF(ISNUMBER(CG134), IF($BV134&gt;VLOOKUP('Gene Table'!$G$2,'Array Content'!$A$2:$B$3,2,FALSE),IF(CG134&lt;-$BV134,"mutant","WT"),IF(CG134&lt;-VLOOKUP('Gene Table'!$G$2,'Array Content'!$A$2:$B$3,2,FALSE),"Mutant","WT")),"")</f>
        <v/>
      </c>
      <c r="CV134" s="4" t="str">
        <f>IF(ISNUMBER(CH134), IF($BV134&gt;VLOOKUP('Gene Table'!$G$2,'Array Content'!$A$2:$B$3,2,FALSE),IF(CH134&lt;-$BV134,"mutant","WT"),IF(CH134&lt;-VLOOKUP('Gene Table'!$G$2,'Array Content'!$A$2:$B$3,2,FALSE),"Mutant","WT")),"")</f>
        <v/>
      </c>
      <c r="CW134" s="4" t="str">
        <f>IF(ISNUMBER(CI134), IF($BV134&gt;VLOOKUP('Gene Table'!$G$2,'Array Content'!$A$2:$B$3,2,FALSE),IF(CI134&lt;-$BV134,"mutant","WT"),IF(CI134&lt;-VLOOKUP('Gene Table'!$G$2,'Array Content'!$A$2:$B$3,2,FALSE),"Mutant","WT")),"")</f>
        <v/>
      </c>
      <c r="CX134" s="4" t="str">
        <f>IF(ISNUMBER(CJ134), IF($BV134&gt;VLOOKUP('Gene Table'!$G$2,'Array Content'!$A$2:$B$3,2,FALSE),IF(CJ134&lt;-$BV134,"mutant","WT"),IF(CJ134&lt;-VLOOKUP('Gene Table'!$G$2,'Array Content'!$A$2:$B$3,2,FALSE),"Mutant","WT")),"")</f>
        <v/>
      </c>
      <c r="CY134" s="4" t="str">
        <f>IF(ISNUMBER(CK134), IF($BV134&gt;VLOOKUP('Gene Table'!$G$2,'Array Content'!$A$2:$B$3,2,FALSE),IF(CK134&lt;-$BV134,"mutant","WT"),IF(CK134&lt;-VLOOKUP('Gene Table'!$G$2,'Array Content'!$A$2:$B$3,2,FALSE),"Mutant","WT")),"")</f>
        <v/>
      </c>
      <c r="DA134" s="4" t="s">
        <v>219</v>
      </c>
      <c r="DB134" s="4">
        <f t="shared" si="157"/>
        <v>-0.32000000000000028</v>
      </c>
      <c r="DC134" s="4">
        <f t="shared" si="158"/>
        <v>0</v>
      </c>
      <c r="DD134" s="4" t="str">
        <f t="shared" si="159"/>
        <v/>
      </c>
      <c r="DE134" s="4" t="str">
        <f t="shared" si="160"/>
        <v/>
      </c>
      <c r="DF134" s="4" t="str">
        <f t="shared" si="161"/>
        <v/>
      </c>
      <c r="DG134" s="4" t="str">
        <f t="shared" si="162"/>
        <v/>
      </c>
      <c r="DH134" s="4" t="str">
        <f t="shared" si="163"/>
        <v/>
      </c>
      <c r="DI134" s="4" t="str">
        <f t="shared" si="164"/>
        <v/>
      </c>
      <c r="DJ134" s="4" t="str">
        <f t="shared" si="165"/>
        <v/>
      </c>
      <c r="DK134" s="4" t="str">
        <f t="shared" si="166"/>
        <v/>
      </c>
      <c r="DL134" s="4" t="str">
        <f t="shared" si="167"/>
        <v/>
      </c>
      <c r="DM134" s="4" t="str">
        <f t="shared" si="168"/>
        <v/>
      </c>
      <c r="DO134" s="4" t="s">
        <v>219</v>
      </c>
      <c r="DP134" s="4" t="str">
        <f>IF(ISNUMBER(DB134), IF($AR134&gt;VLOOKUP('Gene Table'!$G$2,'Array Content'!$A$2:$B$3,2,FALSE),IF(DB134&lt;-$AR134,"mutant","WT"),IF(DB134&lt;-VLOOKUP('Gene Table'!$G$2,'Array Content'!$A$2:$B$3,2,FALSE),"Mutant","WT")),"")</f>
        <v>WT</v>
      </c>
      <c r="DQ134" s="4" t="str">
        <f>IF(ISNUMBER(DC134), IF($AR134&gt;VLOOKUP('Gene Table'!$G$2,'Array Content'!$A$2:$B$3,2,FALSE),IF(DC134&lt;-$AR134,"mutant","WT"),IF(DC134&lt;-VLOOKUP('Gene Table'!$G$2,'Array Content'!$A$2:$B$3,2,FALSE),"Mutant","WT")),"")</f>
        <v>WT</v>
      </c>
      <c r="DR134" s="4" t="str">
        <f>IF(ISNUMBER(DD134), IF($AR134&gt;VLOOKUP('Gene Table'!$G$2,'Array Content'!$A$2:$B$3,2,FALSE),IF(DD134&lt;-$AR134,"mutant","WT"),IF(DD134&lt;-VLOOKUP('Gene Table'!$G$2,'Array Content'!$A$2:$B$3,2,FALSE),"Mutant","WT")),"")</f>
        <v/>
      </c>
      <c r="DS134" s="4" t="str">
        <f>IF(ISNUMBER(DE134), IF($AR134&gt;VLOOKUP('Gene Table'!$G$2,'Array Content'!$A$2:$B$3,2,FALSE),IF(DE134&lt;-$AR134,"mutant","WT"),IF(DE134&lt;-VLOOKUP('Gene Table'!$G$2,'Array Content'!$A$2:$B$3,2,FALSE),"Mutant","WT")),"")</f>
        <v/>
      </c>
      <c r="DT134" s="4" t="str">
        <f>IF(ISNUMBER(DF134), IF($AR134&gt;VLOOKUP('Gene Table'!$G$2,'Array Content'!$A$2:$B$3,2,FALSE),IF(DF134&lt;-$AR134,"mutant","WT"),IF(DF134&lt;-VLOOKUP('Gene Table'!$G$2,'Array Content'!$A$2:$B$3,2,FALSE),"Mutant","WT")),"")</f>
        <v/>
      </c>
      <c r="DU134" s="4" t="str">
        <f>IF(ISNUMBER(DG134), IF($AR134&gt;VLOOKUP('Gene Table'!$G$2,'Array Content'!$A$2:$B$3,2,FALSE),IF(DG134&lt;-$AR134,"mutant","WT"),IF(DG134&lt;-VLOOKUP('Gene Table'!$G$2,'Array Content'!$A$2:$B$3,2,FALSE),"Mutant","WT")),"")</f>
        <v/>
      </c>
      <c r="DV134" s="4" t="str">
        <f>IF(ISNUMBER(DH134), IF($AR134&gt;VLOOKUP('Gene Table'!$G$2,'Array Content'!$A$2:$B$3,2,FALSE),IF(DH134&lt;-$AR134,"mutant","WT"),IF(DH134&lt;-VLOOKUP('Gene Table'!$G$2,'Array Content'!$A$2:$B$3,2,FALSE),"Mutant","WT")),"")</f>
        <v/>
      </c>
      <c r="DW134" s="4" t="str">
        <f>IF(ISNUMBER(DI134), IF($AR134&gt;VLOOKUP('Gene Table'!$G$2,'Array Content'!$A$2:$B$3,2,FALSE),IF(DI134&lt;-$AR134,"mutant","WT"),IF(DI134&lt;-VLOOKUP('Gene Table'!$G$2,'Array Content'!$A$2:$B$3,2,FALSE),"Mutant","WT")),"")</f>
        <v/>
      </c>
      <c r="DX134" s="4" t="str">
        <f>IF(ISNUMBER(DJ134), IF($AR134&gt;VLOOKUP('Gene Table'!$G$2,'Array Content'!$A$2:$B$3,2,FALSE),IF(DJ134&lt;-$AR134,"mutant","WT"),IF(DJ134&lt;-VLOOKUP('Gene Table'!$G$2,'Array Content'!$A$2:$B$3,2,FALSE),"Mutant","WT")),"")</f>
        <v/>
      </c>
      <c r="DY134" s="4" t="str">
        <f>IF(ISNUMBER(DK134), IF($AR134&gt;VLOOKUP('Gene Table'!$G$2,'Array Content'!$A$2:$B$3,2,FALSE),IF(DK134&lt;-$AR134,"mutant","WT"),IF(DK134&lt;-VLOOKUP('Gene Table'!$G$2,'Array Content'!$A$2:$B$3,2,FALSE),"Mutant","WT")),"")</f>
        <v/>
      </c>
      <c r="DZ134" s="4" t="str">
        <f>IF(ISNUMBER(DL134), IF($AR134&gt;VLOOKUP('Gene Table'!$G$2,'Array Content'!$A$2:$B$3,2,FALSE),IF(DL134&lt;-$AR134,"mutant","WT"),IF(DL134&lt;-VLOOKUP('Gene Table'!$G$2,'Array Content'!$A$2:$B$3,2,FALSE),"Mutant","WT")),"")</f>
        <v/>
      </c>
      <c r="EA134" s="4" t="str">
        <f>IF(ISNUMBER(DM134), IF($AR134&gt;VLOOKUP('Gene Table'!$G$2,'Array Content'!$A$2:$B$3,2,FALSE),IF(DM134&lt;-$AR134,"mutant","WT"),IF(DM134&lt;-VLOOKUP('Gene Table'!$G$2,'Array Content'!$A$2:$B$3,2,FALSE),"Mutant","WT")),"")</f>
        <v/>
      </c>
      <c r="EC134" s="4" t="s">
        <v>219</v>
      </c>
      <c r="ED134" s="4" t="str">
        <f>IF('Gene Table'!$D134="copy number",D134,"")</f>
        <v/>
      </c>
      <c r="EE134" s="4" t="str">
        <f>IF('Gene Table'!$D134="copy number",E134,"")</f>
        <v/>
      </c>
      <c r="EF134" s="4" t="str">
        <f>IF('Gene Table'!$D134="copy number",F134,"")</f>
        <v/>
      </c>
      <c r="EG134" s="4" t="str">
        <f>IF('Gene Table'!$D134="copy number",G134,"")</f>
        <v/>
      </c>
      <c r="EH134" s="4" t="str">
        <f>IF('Gene Table'!$D134="copy number",H134,"")</f>
        <v/>
      </c>
      <c r="EI134" s="4" t="str">
        <f>IF('Gene Table'!$D134="copy number",I134,"")</f>
        <v/>
      </c>
      <c r="EJ134" s="4" t="str">
        <f>IF('Gene Table'!$D134="copy number",J134,"")</f>
        <v/>
      </c>
      <c r="EK134" s="4" t="str">
        <f>IF('Gene Table'!$D134="copy number",K134,"")</f>
        <v/>
      </c>
      <c r="EL134" s="4" t="str">
        <f>IF('Gene Table'!$D134="copy number",L134,"")</f>
        <v/>
      </c>
      <c r="EM134" s="4" t="str">
        <f>IF('Gene Table'!$D134="copy number",M134,"")</f>
        <v/>
      </c>
      <c r="EN134" s="4" t="str">
        <f>IF('Gene Table'!$D134="copy number",N134,"")</f>
        <v/>
      </c>
      <c r="EO134" s="4" t="str">
        <f>IF('Gene Table'!$D134="copy number",O134,"")</f>
        <v/>
      </c>
      <c r="EQ134" s="4" t="s">
        <v>219</v>
      </c>
      <c r="ER134" s="4" t="str">
        <f>IF('Gene Table'!$D134="copy number",R134,"")</f>
        <v/>
      </c>
      <c r="ES134" s="4" t="str">
        <f>IF('Gene Table'!$D134="copy number",S134,"")</f>
        <v/>
      </c>
      <c r="ET134" s="4" t="str">
        <f>IF('Gene Table'!$D134="copy number",T134,"")</f>
        <v/>
      </c>
      <c r="EU134" s="4" t="str">
        <f>IF('Gene Table'!$D134="copy number",U134,"")</f>
        <v/>
      </c>
      <c r="EV134" s="4" t="str">
        <f>IF('Gene Table'!$D134="copy number",V134,"")</f>
        <v/>
      </c>
      <c r="EW134" s="4" t="str">
        <f>IF('Gene Table'!$D134="copy number",W134,"")</f>
        <v/>
      </c>
      <c r="EX134" s="4" t="str">
        <f>IF('Gene Table'!$D134="copy number",X134,"")</f>
        <v/>
      </c>
      <c r="EY134" s="4" t="str">
        <f>IF('Gene Table'!$D134="copy number",Y134,"")</f>
        <v/>
      </c>
      <c r="EZ134" s="4" t="str">
        <f>IF('Gene Table'!$D134="copy number",Z134,"")</f>
        <v/>
      </c>
      <c r="FA134" s="4" t="str">
        <f>IF('Gene Table'!$D134="copy number",AA134,"")</f>
        <v/>
      </c>
      <c r="FB134" s="4" t="str">
        <f>IF('Gene Table'!$D134="copy number",AB134,"")</f>
        <v/>
      </c>
      <c r="FC134" s="4" t="str">
        <f>IF('Gene Table'!$D134="copy number",AC134,"")</f>
        <v/>
      </c>
      <c r="FE134" s="4" t="s">
        <v>219</v>
      </c>
      <c r="FF134" s="4" t="str">
        <f>IF('Gene Table'!$C134="SMPC",D134,"")</f>
        <v/>
      </c>
      <c r="FG134" s="4" t="str">
        <f>IF('Gene Table'!$C134="SMPC",E134,"")</f>
        <v/>
      </c>
      <c r="FH134" s="4" t="str">
        <f>IF('Gene Table'!$C134="SMPC",F134,"")</f>
        <v/>
      </c>
      <c r="FI134" s="4" t="str">
        <f>IF('Gene Table'!$C134="SMPC",G134,"")</f>
        <v/>
      </c>
      <c r="FJ134" s="4" t="str">
        <f>IF('Gene Table'!$C134="SMPC",H134,"")</f>
        <v/>
      </c>
      <c r="FK134" s="4" t="str">
        <f>IF('Gene Table'!$C134="SMPC",I134,"")</f>
        <v/>
      </c>
      <c r="FL134" s="4" t="str">
        <f>IF('Gene Table'!$C134="SMPC",J134,"")</f>
        <v/>
      </c>
      <c r="FM134" s="4" t="str">
        <f>IF('Gene Table'!$C134="SMPC",K134,"")</f>
        <v/>
      </c>
      <c r="FN134" s="4" t="str">
        <f>IF('Gene Table'!$C134="SMPC",L134,"")</f>
        <v/>
      </c>
      <c r="FO134" s="4" t="str">
        <f>IF('Gene Table'!$C134="SMPC",M134,"")</f>
        <v/>
      </c>
      <c r="FP134" s="4" t="str">
        <f>IF('Gene Table'!$C134="SMPC",N134,"")</f>
        <v/>
      </c>
      <c r="FQ134" s="4" t="str">
        <f>IF('Gene Table'!$C134="SMPC",O134,"")</f>
        <v/>
      </c>
      <c r="FS134" s="4" t="s">
        <v>219</v>
      </c>
      <c r="FT134" s="4" t="str">
        <f>IF('Gene Table'!$C134="SMPC",R134,"")</f>
        <v/>
      </c>
      <c r="FU134" s="4" t="str">
        <f>IF('Gene Table'!$C134="SMPC",S134,"")</f>
        <v/>
      </c>
      <c r="FV134" s="4" t="str">
        <f>IF('Gene Table'!$C134="SMPC",T134,"")</f>
        <v/>
      </c>
      <c r="FW134" s="4" t="str">
        <f>IF('Gene Table'!$C134="SMPC",U134,"")</f>
        <v/>
      </c>
      <c r="FX134" s="4" t="str">
        <f>IF('Gene Table'!$C134="SMPC",V134,"")</f>
        <v/>
      </c>
      <c r="FY134" s="4" t="str">
        <f>IF('Gene Table'!$C134="SMPC",W134,"")</f>
        <v/>
      </c>
      <c r="FZ134" s="4" t="str">
        <f>IF('Gene Table'!$C134="SMPC",X134,"")</f>
        <v/>
      </c>
      <c r="GA134" s="4" t="str">
        <f>IF('Gene Table'!$C134="SMPC",Y134,"")</f>
        <v/>
      </c>
      <c r="GB134" s="4" t="str">
        <f>IF('Gene Table'!$C134="SMPC",Z134,"")</f>
        <v/>
      </c>
      <c r="GC134" s="4" t="str">
        <f>IF('Gene Table'!$C134="SMPC",AA134,"")</f>
        <v/>
      </c>
      <c r="GD134" s="4" t="str">
        <f>IF('Gene Table'!$C134="SMPC",AB134,"")</f>
        <v/>
      </c>
      <c r="GE134" s="4" t="str">
        <f>IF('Gene Table'!$C134="SMPC",AC134,"")</f>
        <v/>
      </c>
    </row>
    <row r="135" spans="1:187" ht="15" customHeight="1" x14ac:dyDescent="0.25">
      <c r="A135" s="4" t="str">
        <f>'Gene Table'!C135&amp;":"&amp;'Gene Table'!D135</f>
        <v>NPM1:c.863_864insCCTG</v>
      </c>
      <c r="B135" s="4">
        <f>IF('Gene Table'!$G$5="NO",IF(ISNUMBER(MATCH('Gene Table'!E135,'Array Content'!$M$2:$M$941,0)),VLOOKUP('Gene Table'!E135,'Array Content'!$M$2:$O$941,2,FALSE),35),IF('Gene Table'!$G$5="YES",IF(ISNUMBER(MATCH('Gene Table'!E135,'Array Content'!$M$2:$M$941,0)),VLOOKUP('Gene Table'!E135,'Array Content'!$M$2:$O$941,3,FALSE),35),"OOPS"))</f>
        <v>37</v>
      </c>
      <c r="C135" s="4" t="s">
        <v>4816</v>
      </c>
      <c r="D135" s="29">
        <f>IF('Control Sample Data'!D134="","",IF(SUM('Control Sample Data'!D$2:D$97)&gt;10,IF(AND(ISNUMBER('Control Sample Data'!D134),'Control Sample Data'!D134&lt;$B135, 'Control Sample Data'!D134&gt;0),'Control Sample Data'!D134,$B135),""))</f>
        <v>35</v>
      </c>
      <c r="E135" s="29">
        <f>IF('Control Sample Data'!E134="","",IF(SUM('Control Sample Data'!E$2:E$97)&gt;10,IF(AND(ISNUMBER('Control Sample Data'!E134),'Control Sample Data'!E134&lt;$B135, 'Control Sample Data'!E134&gt;0),'Control Sample Data'!E134,$B135),""))</f>
        <v>35</v>
      </c>
      <c r="F135" s="29" t="str">
        <f>IF('Control Sample Data'!F134="","",IF(SUM('Control Sample Data'!F$2:F$97)&gt;10,IF(AND(ISNUMBER('Control Sample Data'!F134),'Control Sample Data'!F134&lt;$B135, 'Control Sample Data'!F134&gt;0),'Control Sample Data'!F134,$B135),""))</f>
        <v/>
      </c>
      <c r="G135" s="29" t="str">
        <f>IF('Control Sample Data'!G134="","",IF(SUM('Control Sample Data'!G$2:G$97)&gt;10,IF(AND(ISNUMBER('Control Sample Data'!G134),'Control Sample Data'!G134&lt;$B135, 'Control Sample Data'!G134&gt;0),'Control Sample Data'!G134,$B135),""))</f>
        <v/>
      </c>
      <c r="H135" s="29" t="str">
        <f>IF('Control Sample Data'!H134="","",IF(SUM('Control Sample Data'!H$2:H$97)&gt;10,IF(AND(ISNUMBER('Control Sample Data'!H134),'Control Sample Data'!H134&lt;$B135, 'Control Sample Data'!H134&gt;0),'Control Sample Data'!H134,$B135),""))</f>
        <v/>
      </c>
      <c r="I135" s="29" t="str">
        <f>IF('Control Sample Data'!I134="","",IF(SUM('Control Sample Data'!I$2:I$97)&gt;10,IF(AND(ISNUMBER('Control Sample Data'!I134),'Control Sample Data'!I134&lt;$B135, 'Control Sample Data'!I134&gt;0),'Control Sample Data'!I134,$B135),""))</f>
        <v/>
      </c>
      <c r="J135" s="29" t="str">
        <f>IF('Control Sample Data'!J134="","",IF(SUM('Control Sample Data'!J$2:J$97)&gt;10,IF(AND(ISNUMBER('Control Sample Data'!J134),'Control Sample Data'!J134&lt;$B135, 'Control Sample Data'!J134&gt;0),'Control Sample Data'!J134,$B135),""))</f>
        <v/>
      </c>
      <c r="K135" s="29" t="str">
        <f>IF('Control Sample Data'!K134="","",IF(SUM('Control Sample Data'!K$2:K$97)&gt;10,IF(AND(ISNUMBER('Control Sample Data'!K134),'Control Sample Data'!K134&lt;$B135, 'Control Sample Data'!K134&gt;0),'Control Sample Data'!K134,$B135),""))</f>
        <v/>
      </c>
      <c r="L135" s="29" t="str">
        <f>IF('Control Sample Data'!L134="","",IF(SUM('Control Sample Data'!L$2:L$97)&gt;10,IF(AND(ISNUMBER('Control Sample Data'!L134),'Control Sample Data'!L134&lt;$B135, 'Control Sample Data'!L134&gt;0),'Control Sample Data'!L134,$B135),""))</f>
        <v/>
      </c>
      <c r="M135" s="29" t="str">
        <f>IF('Control Sample Data'!M134="","",IF(SUM('Control Sample Data'!M$2:M$97)&gt;10,IF(AND(ISNUMBER('Control Sample Data'!M134),'Control Sample Data'!M134&lt;$B135, 'Control Sample Data'!M134&gt;0),'Control Sample Data'!M134,$B135),""))</f>
        <v/>
      </c>
      <c r="N135" s="29" t="str">
        <f>IF('Control Sample Data'!N134="","",IF(SUM('Control Sample Data'!N$2:N$97)&gt;10,IF(AND(ISNUMBER('Control Sample Data'!N134),'Control Sample Data'!N134&lt;$B135, 'Control Sample Data'!N134&gt;0),'Control Sample Data'!N134,$B135),""))</f>
        <v/>
      </c>
      <c r="O135" s="29" t="str">
        <f>IF('Control Sample Data'!O134="","",IF(SUM('Control Sample Data'!O$2:O$97)&gt;10,IF(AND(ISNUMBER('Control Sample Data'!O134),'Control Sample Data'!O134&lt;$B135, 'Control Sample Data'!O134&gt;0),'Control Sample Data'!O134,$B135),""))</f>
        <v/>
      </c>
      <c r="Q135" s="4" t="s">
        <v>4816</v>
      </c>
      <c r="R135" s="29">
        <f>IF('Test Sample Data'!D134="","",IF(SUM('Test Sample Data'!D$2:D$97)&gt;10,IF(AND(ISNUMBER('Test Sample Data'!D134),'Test Sample Data'!D134&lt;$B135, 'Test Sample Data'!D134&gt;0),'Test Sample Data'!D134,$B135),""))</f>
        <v>35</v>
      </c>
      <c r="S135" s="29">
        <f>IF('Test Sample Data'!E134="","",IF(SUM('Test Sample Data'!E$2:E$97)&gt;10,IF(AND(ISNUMBER('Test Sample Data'!E134),'Test Sample Data'!E134&lt;$B135, 'Test Sample Data'!E134&gt;0),'Test Sample Data'!E134,$B135),""))</f>
        <v>35</v>
      </c>
      <c r="T135" s="29" t="str">
        <f>IF('Test Sample Data'!F134="","",IF(SUM('Test Sample Data'!F$2:F$97)&gt;10,IF(AND(ISNUMBER('Test Sample Data'!F134),'Test Sample Data'!F134&lt;$B135, 'Test Sample Data'!F134&gt;0),'Test Sample Data'!F134,$B135),""))</f>
        <v/>
      </c>
      <c r="U135" s="29" t="str">
        <f>IF('Test Sample Data'!G134="","",IF(SUM('Test Sample Data'!G$2:G$97)&gt;10,IF(AND(ISNUMBER('Test Sample Data'!G134),'Test Sample Data'!G134&lt;$B135, 'Test Sample Data'!G134&gt;0),'Test Sample Data'!G134,$B135),""))</f>
        <v/>
      </c>
      <c r="V135" s="29" t="str">
        <f>IF('Test Sample Data'!H134="","",IF(SUM('Test Sample Data'!H$2:H$97)&gt;10,IF(AND(ISNUMBER('Test Sample Data'!H134),'Test Sample Data'!H134&lt;$B135, 'Test Sample Data'!H134&gt;0),'Test Sample Data'!H134,$B135),""))</f>
        <v/>
      </c>
      <c r="W135" s="29" t="str">
        <f>IF('Test Sample Data'!I134="","",IF(SUM('Test Sample Data'!I$2:I$97)&gt;10,IF(AND(ISNUMBER('Test Sample Data'!I134),'Test Sample Data'!I134&lt;$B135, 'Test Sample Data'!I134&gt;0),'Test Sample Data'!I134,$B135),""))</f>
        <v/>
      </c>
      <c r="X135" s="29" t="str">
        <f>IF('Test Sample Data'!J134="","",IF(SUM('Test Sample Data'!J$2:J$97)&gt;10,IF(AND(ISNUMBER('Test Sample Data'!J134),'Test Sample Data'!J134&lt;$B135, 'Test Sample Data'!J134&gt;0),'Test Sample Data'!J134,$B135),""))</f>
        <v/>
      </c>
      <c r="Y135" s="29" t="str">
        <f>IF('Test Sample Data'!K134="","",IF(SUM('Test Sample Data'!K$2:K$97)&gt;10,IF(AND(ISNUMBER('Test Sample Data'!K134),'Test Sample Data'!K134&lt;$B135, 'Test Sample Data'!K134&gt;0),'Test Sample Data'!K134,$B135),""))</f>
        <v/>
      </c>
      <c r="Z135" s="29" t="str">
        <f>IF('Test Sample Data'!L134="","",IF(SUM('Test Sample Data'!L$2:L$97)&gt;10,IF(AND(ISNUMBER('Test Sample Data'!L134),'Test Sample Data'!L134&lt;$B135, 'Test Sample Data'!L134&gt;0),'Test Sample Data'!L134,$B135),""))</f>
        <v/>
      </c>
      <c r="AA135" s="29" t="str">
        <f>IF('Test Sample Data'!M134="","",IF(SUM('Test Sample Data'!M$2:M$97)&gt;10,IF(AND(ISNUMBER('Test Sample Data'!M134),'Test Sample Data'!M134&lt;$B135, 'Test Sample Data'!M134&gt;0),'Test Sample Data'!M134,$B135),""))</f>
        <v/>
      </c>
      <c r="AB135" s="29" t="str">
        <f>IF('Test Sample Data'!N134="","",IF(SUM('Test Sample Data'!N$2:N$97)&gt;10,IF(AND(ISNUMBER('Test Sample Data'!N134),'Test Sample Data'!N134&lt;$B135, 'Test Sample Data'!N134&gt;0),'Test Sample Data'!N134,$B135),""))</f>
        <v/>
      </c>
      <c r="AC135" s="29" t="str">
        <f>IF('Test Sample Data'!O134="","",IF(SUM('Test Sample Data'!O$2:O$97)&gt;10,IF(AND(ISNUMBER('Test Sample Data'!O134),'Test Sample Data'!O134&lt;$B135, 'Test Sample Data'!O134&gt;0),'Test Sample Data'!O134,$B135),""))</f>
        <v/>
      </c>
      <c r="AE135" s="4" t="s">
        <v>4816</v>
      </c>
      <c r="AF135" s="4">
        <f t="shared" si="183"/>
        <v>9</v>
      </c>
      <c r="AG135" s="4">
        <f t="shared" si="184"/>
        <v>9</v>
      </c>
      <c r="AH135" s="4" t="str">
        <f t="shared" si="185"/>
        <v/>
      </c>
      <c r="AI135" s="4" t="str">
        <f t="shared" si="186"/>
        <v/>
      </c>
      <c r="AJ135" s="4" t="str">
        <f t="shared" si="187"/>
        <v/>
      </c>
      <c r="AK135" s="4" t="str">
        <f t="shared" si="188"/>
        <v/>
      </c>
      <c r="AL135" s="4" t="str">
        <f t="shared" si="189"/>
        <v/>
      </c>
      <c r="AM135" s="4" t="str">
        <f t="shared" si="190"/>
        <v/>
      </c>
      <c r="AN135" s="4" t="str">
        <f t="shared" si="191"/>
        <v/>
      </c>
      <c r="AO135" s="4" t="str">
        <f t="shared" si="192"/>
        <v/>
      </c>
      <c r="AP135" s="4" t="str">
        <f t="shared" si="193"/>
        <v/>
      </c>
      <c r="AQ135" s="4" t="str">
        <f t="shared" si="194"/>
        <v/>
      </c>
      <c r="AR135" s="4">
        <f t="shared" si="195"/>
        <v>0</v>
      </c>
      <c r="AS135" s="4">
        <f t="shared" si="182"/>
        <v>9</v>
      </c>
      <c r="AU135" s="4" t="s">
        <v>4816</v>
      </c>
      <c r="AV135" s="4">
        <f t="shared" si="196"/>
        <v>8.68</v>
      </c>
      <c r="AW135" s="4">
        <f t="shared" si="197"/>
        <v>9</v>
      </c>
      <c r="AX135" s="4" t="str">
        <f t="shared" si="198"/>
        <v/>
      </c>
      <c r="AY135" s="4" t="str">
        <f t="shared" si="199"/>
        <v/>
      </c>
      <c r="AZ135" s="4" t="str">
        <f t="shared" si="200"/>
        <v/>
      </c>
      <c r="BA135" s="4" t="str">
        <f t="shared" si="201"/>
        <v/>
      </c>
      <c r="BB135" s="4" t="str">
        <f t="shared" si="202"/>
        <v/>
      </c>
      <c r="BC135" s="4" t="str">
        <f t="shared" si="203"/>
        <v/>
      </c>
      <c r="BD135" s="4" t="str">
        <f t="shared" si="204"/>
        <v/>
      </c>
      <c r="BE135" s="4" t="str">
        <f t="shared" si="205"/>
        <v/>
      </c>
      <c r="BF135" s="4" t="str">
        <f t="shared" si="206"/>
        <v/>
      </c>
      <c r="BG135" s="4" t="str">
        <f t="shared" si="207"/>
        <v/>
      </c>
      <c r="BI135" s="4" t="s">
        <v>4816</v>
      </c>
      <c r="BJ135" s="4">
        <f t="shared" si="169"/>
        <v>8.68</v>
      </c>
      <c r="BK135" s="4">
        <f t="shared" si="170"/>
        <v>9</v>
      </c>
      <c r="BL135" s="4" t="str">
        <f t="shared" si="171"/>
        <v/>
      </c>
      <c r="BM135" s="4" t="str">
        <f t="shared" si="172"/>
        <v/>
      </c>
      <c r="BN135" s="4" t="str">
        <f t="shared" si="173"/>
        <v/>
      </c>
      <c r="BO135" s="4" t="str">
        <f t="shared" si="174"/>
        <v/>
      </c>
      <c r="BP135" s="4" t="str">
        <f t="shared" si="175"/>
        <v/>
      </c>
      <c r="BQ135" s="4" t="str">
        <f t="shared" si="176"/>
        <v/>
      </c>
      <c r="BR135" s="4" t="str">
        <f t="shared" si="177"/>
        <v/>
      </c>
      <c r="BS135" s="4" t="str">
        <f t="shared" si="178"/>
        <v/>
      </c>
      <c r="BT135" s="4" t="str">
        <f t="shared" si="179"/>
        <v/>
      </c>
      <c r="BU135" s="4" t="str">
        <f t="shared" si="180"/>
        <v/>
      </c>
      <c r="BV135" s="4">
        <f t="shared" si="208"/>
        <v>0.68</v>
      </c>
      <c r="BW135" s="4">
        <f t="shared" si="181"/>
        <v>8.84</v>
      </c>
      <c r="BY135" s="4" t="s">
        <v>4816</v>
      </c>
      <c r="BZ135" s="4">
        <f t="shared" si="145"/>
        <v>-0.16000000000000014</v>
      </c>
      <c r="CA135" s="4">
        <f t="shared" si="146"/>
        <v>0.16000000000000014</v>
      </c>
      <c r="CB135" s="4" t="str">
        <f t="shared" si="147"/>
        <v/>
      </c>
      <c r="CC135" s="4" t="str">
        <f t="shared" si="148"/>
        <v/>
      </c>
      <c r="CD135" s="4" t="str">
        <f t="shared" si="149"/>
        <v/>
      </c>
      <c r="CE135" s="4" t="str">
        <f t="shared" si="150"/>
        <v/>
      </c>
      <c r="CF135" s="4" t="str">
        <f t="shared" si="151"/>
        <v/>
      </c>
      <c r="CG135" s="4" t="str">
        <f t="shared" si="152"/>
        <v/>
      </c>
      <c r="CH135" s="4" t="str">
        <f t="shared" si="153"/>
        <v/>
      </c>
      <c r="CI135" s="4" t="str">
        <f t="shared" si="154"/>
        <v/>
      </c>
      <c r="CJ135" s="4" t="str">
        <f t="shared" si="155"/>
        <v/>
      </c>
      <c r="CK135" s="4" t="str">
        <f t="shared" si="156"/>
        <v/>
      </c>
      <c r="CM135" s="4" t="s">
        <v>4816</v>
      </c>
      <c r="CN135" s="4" t="str">
        <f>IF(ISNUMBER(BZ135), IF($BV135&gt;VLOOKUP('Gene Table'!$G$2,'Array Content'!$A$2:$B$3,2,FALSE),IF(BZ135&lt;-$BV135,"mutant","WT"),IF(BZ135&lt;-VLOOKUP('Gene Table'!$G$2,'Array Content'!$A$2:$B$3,2,FALSE),"Mutant","WT")),"")</f>
        <v>WT</v>
      </c>
      <c r="CO135" s="4" t="str">
        <f>IF(ISNUMBER(CA135), IF($BV135&gt;VLOOKUP('Gene Table'!$G$2,'Array Content'!$A$2:$B$3,2,FALSE),IF(CA135&lt;-$BV135,"mutant","WT"),IF(CA135&lt;-VLOOKUP('Gene Table'!$G$2,'Array Content'!$A$2:$B$3,2,FALSE),"Mutant","WT")),"")</f>
        <v>WT</v>
      </c>
      <c r="CP135" s="4" t="str">
        <f>IF(ISNUMBER(CB135), IF($BV135&gt;VLOOKUP('Gene Table'!$G$2,'Array Content'!$A$2:$B$3,2,FALSE),IF(CB135&lt;-$BV135,"mutant","WT"),IF(CB135&lt;-VLOOKUP('Gene Table'!$G$2,'Array Content'!$A$2:$B$3,2,FALSE),"Mutant","WT")),"")</f>
        <v/>
      </c>
      <c r="CQ135" s="4" t="str">
        <f>IF(ISNUMBER(CC135), IF($BV135&gt;VLOOKUP('Gene Table'!$G$2,'Array Content'!$A$2:$B$3,2,FALSE),IF(CC135&lt;-$BV135,"mutant","WT"),IF(CC135&lt;-VLOOKUP('Gene Table'!$G$2,'Array Content'!$A$2:$B$3,2,FALSE),"Mutant","WT")),"")</f>
        <v/>
      </c>
      <c r="CR135" s="4" t="str">
        <f>IF(ISNUMBER(CD135), IF($BV135&gt;VLOOKUP('Gene Table'!$G$2,'Array Content'!$A$2:$B$3,2,FALSE),IF(CD135&lt;-$BV135,"mutant","WT"),IF(CD135&lt;-VLOOKUP('Gene Table'!$G$2,'Array Content'!$A$2:$B$3,2,FALSE),"Mutant","WT")),"")</f>
        <v/>
      </c>
      <c r="CS135" s="4" t="str">
        <f>IF(ISNUMBER(CE135), IF($BV135&gt;VLOOKUP('Gene Table'!$G$2,'Array Content'!$A$2:$B$3,2,FALSE),IF(CE135&lt;-$BV135,"mutant","WT"),IF(CE135&lt;-VLOOKUP('Gene Table'!$G$2,'Array Content'!$A$2:$B$3,2,FALSE),"Mutant","WT")),"")</f>
        <v/>
      </c>
      <c r="CT135" s="4" t="str">
        <f>IF(ISNUMBER(CF135), IF($BV135&gt;VLOOKUP('Gene Table'!$G$2,'Array Content'!$A$2:$B$3,2,FALSE),IF(CF135&lt;-$BV135,"mutant","WT"),IF(CF135&lt;-VLOOKUP('Gene Table'!$G$2,'Array Content'!$A$2:$B$3,2,FALSE),"Mutant","WT")),"")</f>
        <v/>
      </c>
      <c r="CU135" s="4" t="str">
        <f>IF(ISNUMBER(CG135), IF($BV135&gt;VLOOKUP('Gene Table'!$G$2,'Array Content'!$A$2:$B$3,2,FALSE),IF(CG135&lt;-$BV135,"mutant","WT"),IF(CG135&lt;-VLOOKUP('Gene Table'!$G$2,'Array Content'!$A$2:$B$3,2,FALSE),"Mutant","WT")),"")</f>
        <v/>
      </c>
      <c r="CV135" s="4" t="str">
        <f>IF(ISNUMBER(CH135), IF($BV135&gt;VLOOKUP('Gene Table'!$G$2,'Array Content'!$A$2:$B$3,2,FALSE),IF(CH135&lt;-$BV135,"mutant","WT"),IF(CH135&lt;-VLOOKUP('Gene Table'!$G$2,'Array Content'!$A$2:$B$3,2,FALSE),"Mutant","WT")),"")</f>
        <v/>
      </c>
      <c r="CW135" s="4" t="str">
        <f>IF(ISNUMBER(CI135), IF($BV135&gt;VLOOKUP('Gene Table'!$G$2,'Array Content'!$A$2:$B$3,2,FALSE),IF(CI135&lt;-$BV135,"mutant","WT"),IF(CI135&lt;-VLOOKUP('Gene Table'!$G$2,'Array Content'!$A$2:$B$3,2,FALSE),"Mutant","WT")),"")</f>
        <v/>
      </c>
      <c r="CX135" s="4" t="str">
        <f>IF(ISNUMBER(CJ135), IF($BV135&gt;VLOOKUP('Gene Table'!$G$2,'Array Content'!$A$2:$B$3,2,FALSE),IF(CJ135&lt;-$BV135,"mutant","WT"),IF(CJ135&lt;-VLOOKUP('Gene Table'!$G$2,'Array Content'!$A$2:$B$3,2,FALSE),"Mutant","WT")),"")</f>
        <v/>
      </c>
      <c r="CY135" s="4" t="str">
        <f>IF(ISNUMBER(CK135), IF($BV135&gt;VLOOKUP('Gene Table'!$G$2,'Array Content'!$A$2:$B$3,2,FALSE),IF(CK135&lt;-$BV135,"mutant","WT"),IF(CK135&lt;-VLOOKUP('Gene Table'!$G$2,'Array Content'!$A$2:$B$3,2,FALSE),"Mutant","WT")),"")</f>
        <v/>
      </c>
      <c r="DA135" s="4" t="s">
        <v>4816</v>
      </c>
      <c r="DB135" s="4">
        <f t="shared" si="157"/>
        <v>-0.32000000000000028</v>
      </c>
      <c r="DC135" s="4">
        <f t="shared" si="158"/>
        <v>0</v>
      </c>
      <c r="DD135" s="4" t="str">
        <f t="shared" si="159"/>
        <v/>
      </c>
      <c r="DE135" s="4" t="str">
        <f t="shared" si="160"/>
        <v/>
      </c>
      <c r="DF135" s="4" t="str">
        <f t="shared" si="161"/>
        <v/>
      </c>
      <c r="DG135" s="4" t="str">
        <f t="shared" si="162"/>
        <v/>
      </c>
      <c r="DH135" s="4" t="str">
        <f t="shared" si="163"/>
        <v/>
      </c>
      <c r="DI135" s="4" t="str">
        <f t="shared" si="164"/>
        <v/>
      </c>
      <c r="DJ135" s="4" t="str">
        <f t="shared" si="165"/>
        <v/>
      </c>
      <c r="DK135" s="4" t="str">
        <f t="shared" si="166"/>
        <v/>
      </c>
      <c r="DL135" s="4" t="str">
        <f t="shared" si="167"/>
        <v/>
      </c>
      <c r="DM135" s="4" t="str">
        <f t="shared" si="168"/>
        <v/>
      </c>
      <c r="DO135" s="4" t="s">
        <v>4816</v>
      </c>
      <c r="DP135" s="4" t="str">
        <f>IF(ISNUMBER(DB135), IF($AR135&gt;VLOOKUP('Gene Table'!$G$2,'Array Content'!$A$2:$B$3,2,FALSE),IF(DB135&lt;-$AR135,"mutant","WT"),IF(DB135&lt;-VLOOKUP('Gene Table'!$G$2,'Array Content'!$A$2:$B$3,2,FALSE),"Mutant","WT")),"")</f>
        <v>WT</v>
      </c>
      <c r="DQ135" s="4" t="str">
        <f>IF(ISNUMBER(DC135), IF($AR135&gt;VLOOKUP('Gene Table'!$G$2,'Array Content'!$A$2:$B$3,2,FALSE),IF(DC135&lt;-$AR135,"mutant","WT"),IF(DC135&lt;-VLOOKUP('Gene Table'!$G$2,'Array Content'!$A$2:$B$3,2,FALSE),"Mutant","WT")),"")</f>
        <v>WT</v>
      </c>
      <c r="DR135" s="4" t="str">
        <f>IF(ISNUMBER(DD135), IF($AR135&gt;VLOOKUP('Gene Table'!$G$2,'Array Content'!$A$2:$B$3,2,FALSE),IF(DD135&lt;-$AR135,"mutant","WT"),IF(DD135&lt;-VLOOKUP('Gene Table'!$G$2,'Array Content'!$A$2:$B$3,2,FALSE),"Mutant","WT")),"")</f>
        <v/>
      </c>
      <c r="DS135" s="4" t="str">
        <f>IF(ISNUMBER(DE135), IF($AR135&gt;VLOOKUP('Gene Table'!$G$2,'Array Content'!$A$2:$B$3,2,FALSE),IF(DE135&lt;-$AR135,"mutant","WT"),IF(DE135&lt;-VLOOKUP('Gene Table'!$G$2,'Array Content'!$A$2:$B$3,2,FALSE),"Mutant","WT")),"")</f>
        <v/>
      </c>
      <c r="DT135" s="4" t="str">
        <f>IF(ISNUMBER(DF135), IF($AR135&gt;VLOOKUP('Gene Table'!$G$2,'Array Content'!$A$2:$B$3,2,FALSE),IF(DF135&lt;-$AR135,"mutant","WT"),IF(DF135&lt;-VLOOKUP('Gene Table'!$G$2,'Array Content'!$A$2:$B$3,2,FALSE),"Mutant","WT")),"")</f>
        <v/>
      </c>
      <c r="DU135" s="4" t="str">
        <f>IF(ISNUMBER(DG135), IF($AR135&gt;VLOOKUP('Gene Table'!$G$2,'Array Content'!$A$2:$B$3,2,FALSE),IF(DG135&lt;-$AR135,"mutant","WT"),IF(DG135&lt;-VLOOKUP('Gene Table'!$G$2,'Array Content'!$A$2:$B$3,2,FALSE),"Mutant","WT")),"")</f>
        <v/>
      </c>
      <c r="DV135" s="4" t="str">
        <f>IF(ISNUMBER(DH135), IF($AR135&gt;VLOOKUP('Gene Table'!$G$2,'Array Content'!$A$2:$B$3,2,FALSE),IF(DH135&lt;-$AR135,"mutant","WT"),IF(DH135&lt;-VLOOKUP('Gene Table'!$G$2,'Array Content'!$A$2:$B$3,2,FALSE),"Mutant","WT")),"")</f>
        <v/>
      </c>
      <c r="DW135" s="4" t="str">
        <f>IF(ISNUMBER(DI135), IF($AR135&gt;VLOOKUP('Gene Table'!$G$2,'Array Content'!$A$2:$B$3,2,FALSE),IF(DI135&lt;-$AR135,"mutant","WT"),IF(DI135&lt;-VLOOKUP('Gene Table'!$G$2,'Array Content'!$A$2:$B$3,2,FALSE),"Mutant","WT")),"")</f>
        <v/>
      </c>
      <c r="DX135" s="4" t="str">
        <f>IF(ISNUMBER(DJ135), IF($AR135&gt;VLOOKUP('Gene Table'!$G$2,'Array Content'!$A$2:$B$3,2,FALSE),IF(DJ135&lt;-$AR135,"mutant","WT"),IF(DJ135&lt;-VLOOKUP('Gene Table'!$G$2,'Array Content'!$A$2:$B$3,2,FALSE),"Mutant","WT")),"")</f>
        <v/>
      </c>
      <c r="DY135" s="4" t="str">
        <f>IF(ISNUMBER(DK135), IF($AR135&gt;VLOOKUP('Gene Table'!$G$2,'Array Content'!$A$2:$B$3,2,FALSE),IF(DK135&lt;-$AR135,"mutant","WT"),IF(DK135&lt;-VLOOKUP('Gene Table'!$G$2,'Array Content'!$A$2:$B$3,2,FALSE),"Mutant","WT")),"")</f>
        <v/>
      </c>
      <c r="DZ135" s="4" t="str">
        <f>IF(ISNUMBER(DL135), IF($AR135&gt;VLOOKUP('Gene Table'!$G$2,'Array Content'!$A$2:$B$3,2,FALSE),IF(DL135&lt;-$AR135,"mutant","WT"),IF(DL135&lt;-VLOOKUP('Gene Table'!$G$2,'Array Content'!$A$2:$B$3,2,FALSE),"Mutant","WT")),"")</f>
        <v/>
      </c>
      <c r="EA135" s="4" t="str">
        <f>IF(ISNUMBER(DM135), IF($AR135&gt;VLOOKUP('Gene Table'!$G$2,'Array Content'!$A$2:$B$3,2,FALSE),IF(DM135&lt;-$AR135,"mutant","WT"),IF(DM135&lt;-VLOOKUP('Gene Table'!$G$2,'Array Content'!$A$2:$B$3,2,FALSE),"Mutant","WT")),"")</f>
        <v/>
      </c>
      <c r="EC135" s="4" t="s">
        <v>4816</v>
      </c>
      <c r="ED135" s="4" t="str">
        <f>IF('Gene Table'!$D135="copy number",D135,"")</f>
        <v/>
      </c>
      <c r="EE135" s="4" t="str">
        <f>IF('Gene Table'!$D135="copy number",E135,"")</f>
        <v/>
      </c>
      <c r="EF135" s="4" t="str">
        <f>IF('Gene Table'!$D135="copy number",F135,"")</f>
        <v/>
      </c>
      <c r="EG135" s="4" t="str">
        <f>IF('Gene Table'!$D135="copy number",G135,"")</f>
        <v/>
      </c>
      <c r="EH135" s="4" t="str">
        <f>IF('Gene Table'!$D135="copy number",H135,"")</f>
        <v/>
      </c>
      <c r="EI135" s="4" t="str">
        <f>IF('Gene Table'!$D135="copy number",I135,"")</f>
        <v/>
      </c>
      <c r="EJ135" s="4" t="str">
        <f>IF('Gene Table'!$D135="copy number",J135,"")</f>
        <v/>
      </c>
      <c r="EK135" s="4" t="str">
        <f>IF('Gene Table'!$D135="copy number",K135,"")</f>
        <v/>
      </c>
      <c r="EL135" s="4" t="str">
        <f>IF('Gene Table'!$D135="copy number",L135,"")</f>
        <v/>
      </c>
      <c r="EM135" s="4" t="str">
        <f>IF('Gene Table'!$D135="copy number",M135,"")</f>
        <v/>
      </c>
      <c r="EN135" s="4" t="str">
        <f>IF('Gene Table'!$D135="copy number",N135,"")</f>
        <v/>
      </c>
      <c r="EO135" s="4" t="str">
        <f>IF('Gene Table'!$D135="copy number",O135,"")</f>
        <v/>
      </c>
      <c r="EQ135" s="4" t="s">
        <v>4816</v>
      </c>
      <c r="ER135" s="4" t="str">
        <f>IF('Gene Table'!$D135="copy number",R135,"")</f>
        <v/>
      </c>
      <c r="ES135" s="4" t="str">
        <f>IF('Gene Table'!$D135="copy number",S135,"")</f>
        <v/>
      </c>
      <c r="ET135" s="4" t="str">
        <f>IF('Gene Table'!$D135="copy number",T135,"")</f>
        <v/>
      </c>
      <c r="EU135" s="4" t="str">
        <f>IF('Gene Table'!$D135="copy number",U135,"")</f>
        <v/>
      </c>
      <c r="EV135" s="4" t="str">
        <f>IF('Gene Table'!$D135="copy number",V135,"")</f>
        <v/>
      </c>
      <c r="EW135" s="4" t="str">
        <f>IF('Gene Table'!$D135="copy number",W135,"")</f>
        <v/>
      </c>
      <c r="EX135" s="4" t="str">
        <f>IF('Gene Table'!$D135="copy number",X135,"")</f>
        <v/>
      </c>
      <c r="EY135" s="4" t="str">
        <f>IF('Gene Table'!$D135="copy number",Y135,"")</f>
        <v/>
      </c>
      <c r="EZ135" s="4" t="str">
        <f>IF('Gene Table'!$D135="copy number",Z135,"")</f>
        <v/>
      </c>
      <c r="FA135" s="4" t="str">
        <f>IF('Gene Table'!$D135="copy number",AA135,"")</f>
        <v/>
      </c>
      <c r="FB135" s="4" t="str">
        <f>IF('Gene Table'!$D135="copy number",AB135,"")</f>
        <v/>
      </c>
      <c r="FC135" s="4" t="str">
        <f>IF('Gene Table'!$D135="copy number",AC135,"")</f>
        <v/>
      </c>
      <c r="FE135" s="4" t="s">
        <v>4816</v>
      </c>
      <c r="FF135" s="4" t="str">
        <f>IF('Gene Table'!$C135="SMPC",D135,"")</f>
        <v/>
      </c>
      <c r="FG135" s="4" t="str">
        <f>IF('Gene Table'!$C135="SMPC",E135,"")</f>
        <v/>
      </c>
      <c r="FH135" s="4" t="str">
        <f>IF('Gene Table'!$C135="SMPC",F135,"")</f>
        <v/>
      </c>
      <c r="FI135" s="4" t="str">
        <f>IF('Gene Table'!$C135="SMPC",G135,"")</f>
        <v/>
      </c>
      <c r="FJ135" s="4" t="str">
        <f>IF('Gene Table'!$C135="SMPC",H135,"")</f>
        <v/>
      </c>
      <c r="FK135" s="4" t="str">
        <f>IF('Gene Table'!$C135="SMPC",I135,"")</f>
        <v/>
      </c>
      <c r="FL135" s="4" t="str">
        <f>IF('Gene Table'!$C135="SMPC",J135,"")</f>
        <v/>
      </c>
      <c r="FM135" s="4" t="str">
        <f>IF('Gene Table'!$C135="SMPC",K135,"")</f>
        <v/>
      </c>
      <c r="FN135" s="4" t="str">
        <f>IF('Gene Table'!$C135="SMPC",L135,"")</f>
        <v/>
      </c>
      <c r="FO135" s="4" t="str">
        <f>IF('Gene Table'!$C135="SMPC",M135,"")</f>
        <v/>
      </c>
      <c r="FP135" s="4" t="str">
        <f>IF('Gene Table'!$C135="SMPC",N135,"")</f>
        <v/>
      </c>
      <c r="FQ135" s="4" t="str">
        <f>IF('Gene Table'!$C135="SMPC",O135,"")</f>
        <v/>
      </c>
      <c r="FS135" s="4" t="s">
        <v>4816</v>
      </c>
      <c r="FT135" s="4" t="str">
        <f>IF('Gene Table'!$C135="SMPC",R135,"")</f>
        <v/>
      </c>
      <c r="FU135" s="4" t="str">
        <f>IF('Gene Table'!$C135="SMPC",S135,"")</f>
        <v/>
      </c>
      <c r="FV135" s="4" t="str">
        <f>IF('Gene Table'!$C135="SMPC",T135,"")</f>
        <v/>
      </c>
      <c r="FW135" s="4" t="str">
        <f>IF('Gene Table'!$C135="SMPC",U135,"")</f>
        <v/>
      </c>
      <c r="FX135" s="4" t="str">
        <f>IF('Gene Table'!$C135="SMPC",V135,"")</f>
        <v/>
      </c>
      <c r="FY135" s="4" t="str">
        <f>IF('Gene Table'!$C135="SMPC",W135,"")</f>
        <v/>
      </c>
      <c r="FZ135" s="4" t="str">
        <f>IF('Gene Table'!$C135="SMPC",X135,"")</f>
        <v/>
      </c>
      <c r="GA135" s="4" t="str">
        <f>IF('Gene Table'!$C135="SMPC",Y135,"")</f>
        <v/>
      </c>
      <c r="GB135" s="4" t="str">
        <f>IF('Gene Table'!$C135="SMPC",Z135,"")</f>
        <v/>
      </c>
      <c r="GC135" s="4" t="str">
        <f>IF('Gene Table'!$C135="SMPC",AA135,"")</f>
        <v/>
      </c>
      <c r="GD135" s="4" t="str">
        <f>IF('Gene Table'!$C135="SMPC",AB135,"")</f>
        <v/>
      </c>
      <c r="GE135" s="4" t="str">
        <f>IF('Gene Table'!$C135="SMPC",AC135,"")</f>
        <v/>
      </c>
    </row>
    <row r="136" spans="1:187" ht="15" customHeight="1" x14ac:dyDescent="0.25">
      <c r="A136" s="4" t="str">
        <f>'Gene Table'!C136&amp;":"&amp;'Gene Table'!D136</f>
        <v>NPM1:c.863_864insTATG</v>
      </c>
      <c r="B136" s="4">
        <f>IF('Gene Table'!$G$5="NO",IF(ISNUMBER(MATCH('Gene Table'!E136,'Array Content'!$M$2:$M$941,0)),VLOOKUP('Gene Table'!E136,'Array Content'!$M$2:$O$941,2,FALSE),35),IF('Gene Table'!$G$5="YES",IF(ISNUMBER(MATCH('Gene Table'!E136,'Array Content'!$M$2:$M$941,0)),VLOOKUP('Gene Table'!E136,'Array Content'!$M$2:$O$941,3,FALSE),35),"OOPS"))</f>
        <v>37</v>
      </c>
      <c r="C136" s="4" t="s">
        <v>4817</v>
      </c>
      <c r="D136" s="29">
        <f>IF('Control Sample Data'!D135="","",IF(SUM('Control Sample Data'!D$2:D$97)&gt;10,IF(AND(ISNUMBER('Control Sample Data'!D135),'Control Sample Data'!D135&lt;$B136, 'Control Sample Data'!D135&gt;0),'Control Sample Data'!D135,$B136),""))</f>
        <v>35</v>
      </c>
      <c r="E136" s="29">
        <f>IF('Control Sample Data'!E135="","",IF(SUM('Control Sample Data'!E$2:E$97)&gt;10,IF(AND(ISNUMBER('Control Sample Data'!E135),'Control Sample Data'!E135&lt;$B136, 'Control Sample Data'!E135&gt;0),'Control Sample Data'!E135,$B136),""))</f>
        <v>35</v>
      </c>
      <c r="F136" s="29" t="str">
        <f>IF('Control Sample Data'!F135="","",IF(SUM('Control Sample Data'!F$2:F$97)&gt;10,IF(AND(ISNUMBER('Control Sample Data'!F135),'Control Sample Data'!F135&lt;$B136, 'Control Sample Data'!F135&gt;0),'Control Sample Data'!F135,$B136),""))</f>
        <v/>
      </c>
      <c r="G136" s="29" t="str">
        <f>IF('Control Sample Data'!G135="","",IF(SUM('Control Sample Data'!G$2:G$97)&gt;10,IF(AND(ISNUMBER('Control Sample Data'!G135),'Control Sample Data'!G135&lt;$B136, 'Control Sample Data'!G135&gt;0),'Control Sample Data'!G135,$B136),""))</f>
        <v/>
      </c>
      <c r="H136" s="29" t="str">
        <f>IF('Control Sample Data'!H135="","",IF(SUM('Control Sample Data'!H$2:H$97)&gt;10,IF(AND(ISNUMBER('Control Sample Data'!H135),'Control Sample Data'!H135&lt;$B136, 'Control Sample Data'!H135&gt;0),'Control Sample Data'!H135,$B136),""))</f>
        <v/>
      </c>
      <c r="I136" s="29" t="str">
        <f>IF('Control Sample Data'!I135="","",IF(SUM('Control Sample Data'!I$2:I$97)&gt;10,IF(AND(ISNUMBER('Control Sample Data'!I135),'Control Sample Data'!I135&lt;$B136, 'Control Sample Data'!I135&gt;0),'Control Sample Data'!I135,$B136),""))</f>
        <v/>
      </c>
      <c r="J136" s="29" t="str">
        <f>IF('Control Sample Data'!J135="","",IF(SUM('Control Sample Data'!J$2:J$97)&gt;10,IF(AND(ISNUMBER('Control Sample Data'!J135),'Control Sample Data'!J135&lt;$B136, 'Control Sample Data'!J135&gt;0),'Control Sample Data'!J135,$B136),""))</f>
        <v/>
      </c>
      <c r="K136" s="29" t="str">
        <f>IF('Control Sample Data'!K135="","",IF(SUM('Control Sample Data'!K$2:K$97)&gt;10,IF(AND(ISNUMBER('Control Sample Data'!K135),'Control Sample Data'!K135&lt;$B136, 'Control Sample Data'!K135&gt;0),'Control Sample Data'!K135,$B136),""))</f>
        <v/>
      </c>
      <c r="L136" s="29" t="str">
        <f>IF('Control Sample Data'!L135="","",IF(SUM('Control Sample Data'!L$2:L$97)&gt;10,IF(AND(ISNUMBER('Control Sample Data'!L135),'Control Sample Data'!L135&lt;$B136, 'Control Sample Data'!L135&gt;0),'Control Sample Data'!L135,$B136),""))</f>
        <v/>
      </c>
      <c r="M136" s="29" t="str">
        <f>IF('Control Sample Data'!M135="","",IF(SUM('Control Sample Data'!M$2:M$97)&gt;10,IF(AND(ISNUMBER('Control Sample Data'!M135),'Control Sample Data'!M135&lt;$B136, 'Control Sample Data'!M135&gt;0),'Control Sample Data'!M135,$B136),""))</f>
        <v/>
      </c>
      <c r="N136" s="29" t="str">
        <f>IF('Control Sample Data'!N135="","",IF(SUM('Control Sample Data'!N$2:N$97)&gt;10,IF(AND(ISNUMBER('Control Sample Data'!N135),'Control Sample Data'!N135&lt;$B136, 'Control Sample Data'!N135&gt;0),'Control Sample Data'!N135,$B136),""))</f>
        <v/>
      </c>
      <c r="O136" s="29" t="str">
        <f>IF('Control Sample Data'!O135="","",IF(SUM('Control Sample Data'!O$2:O$97)&gt;10,IF(AND(ISNUMBER('Control Sample Data'!O135),'Control Sample Data'!O135&lt;$B136, 'Control Sample Data'!O135&gt;0),'Control Sample Data'!O135,$B136),""))</f>
        <v/>
      </c>
      <c r="Q136" s="4" t="s">
        <v>4817</v>
      </c>
      <c r="R136" s="29">
        <f>IF('Test Sample Data'!D135="","",IF(SUM('Test Sample Data'!D$2:D$97)&gt;10,IF(AND(ISNUMBER('Test Sample Data'!D135),'Test Sample Data'!D135&lt;$B136, 'Test Sample Data'!D135&gt;0),'Test Sample Data'!D135,$B136),""))</f>
        <v>35</v>
      </c>
      <c r="S136" s="29">
        <f>IF('Test Sample Data'!E135="","",IF(SUM('Test Sample Data'!E$2:E$97)&gt;10,IF(AND(ISNUMBER('Test Sample Data'!E135),'Test Sample Data'!E135&lt;$B136, 'Test Sample Data'!E135&gt;0),'Test Sample Data'!E135,$B136),""))</f>
        <v>35</v>
      </c>
      <c r="T136" s="29" t="str">
        <f>IF('Test Sample Data'!F135="","",IF(SUM('Test Sample Data'!F$2:F$97)&gt;10,IF(AND(ISNUMBER('Test Sample Data'!F135),'Test Sample Data'!F135&lt;$B136, 'Test Sample Data'!F135&gt;0),'Test Sample Data'!F135,$B136),""))</f>
        <v/>
      </c>
      <c r="U136" s="29" t="str">
        <f>IF('Test Sample Data'!G135="","",IF(SUM('Test Sample Data'!G$2:G$97)&gt;10,IF(AND(ISNUMBER('Test Sample Data'!G135),'Test Sample Data'!G135&lt;$B136, 'Test Sample Data'!G135&gt;0),'Test Sample Data'!G135,$B136),""))</f>
        <v/>
      </c>
      <c r="V136" s="29" t="str">
        <f>IF('Test Sample Data'!H135="","",IF(SUM('Test Sample Data'!H$2:H$97)&gt;10,IF(AND(ISNUMBER('Test Sample Data'!H135),'Test Sample Data'!H135&lt;$B136, 'Test Sample Data'!H135&gt;0),'Test Sample Data'!H135,$B136),""))</f>
        <v/>
      </c>
      <c r="W136" s="29" t="str">
        <f>IF('Test Sample Data'!I135="","",IF(SUM('Test Sample Data'!I$2:I$97)&gt;10,IF(AND(ISNUMBER('Test Sample Data'!I135),'Test Sample Data'!I135&lt;$B136, 'Test Sample Data'!I135&gt;0),'Test Sample Data'!I135,$B136),""))</f>
        <v/>
      </c>
      <c r="X136" s="29" t="str">
        <f>IF('Test Sample Data'!J135="","",IF(SUM('Test Sample Data'!J$2:J$97)&gt;10,IF(AND(ISNUMBER('Test Sample Data'!J135),'Test Sample Data'!J135&lt;$B136, 'Test Sample Data'!J135&gt;0),'Test Sample Data'!J135,$B136),""))</f>
        <v/>
      </c>
      <c r="Y136" s="29" t="str">
        <f>IF('Test Sample Data'!K135="","",IF(SUM('Test Sample Data'!K$2:K$97)&gt;10,IF(AND(ISNUMBER('Test Sample Data'!K135),'Test Sample Data'!K135&lt;$B136, 'Test Sample Data'!K135&gt;0),'Test Sample Data'!K135,$B136),""))</f>
        <v/>
      </c>
      <c r="Z136" s="29" t="str">
        <f>IF('Test Sample Data'!L135="","",IF(SUM('Test Sample Data'!L$2:L$97)&gt;10,IF(AND(ISNUMBER('Test Sample Data'!L135),'Test Sample Data'!L135&lt;$B136, 'Test Sample Data'!L135&gt;0),'Test Sample Data'!L135,$B136),""))</f>
        <v/>
      </c>
      <c r="AA136" s="29" t="str">
        <f>IF('Test Sample Data'!M135="","",IF(SUM('Test Sample Data'!M$2:M$97)&gt;10,IF(AND(ISNUMBER('Test Sample Data'!M135),'Test Sample Data'!M135&lt;$B136, 'Test Sample Data'!M135&gt;0),'Test Sample Data'!M135,$B136),""))</f>
        <v/>
      </c>
      <c r="AB136" s="29" t="str">
        <f>IF('Test Sample Data'!N135="","",IF(SUM('Test Sample Data'!N$2:N$97)&gt;10,IF(AND(ISNUMBER('Test Sample Data'!N135),'Test Sample Data'!N135&lt;$B136, 'Test Sample Data'!N135&gt;0),'Test Sample Data'!N135,$B136),""))</f>
        <v/>
      </c>
      <c r="AC136" s="29" t="str">
        <f>IF('Test Sample Data'!O135="","",IF(SUM('Test Sample Data'!O$2:O$97)&gt;10,IF(AND(ISNUMBER('Test Sample Data'!O135),'Test Sample Data'!O135&lt;$B136, 'Test Sample Data'!O135&gt;0),'Test Sample Data'!O135,$B136),""))</f>
        <v/>
      </c>
      <c r="AE136" s="4" t="s">
        <v>4817</v>
      </c>
      <c r="AF136" s="4">
        <f t="shared" si="183"/>
        <v>9</v>
      </c>
      <c r="AG136" s="4">
        <f t="shared" si="184"/>
        <v>9</v>
      </c>
      <c r="AH136" s="4" t="str">
        <f t="shared" si="185"/>
        <v/>
      </c>
      <c r="AI136" s="4" t="str">
        <f t="shared" si="186"/>
        <v/>
      </c>
      <c r="AJ136" s="4" t="str">
        <f t="shared" si="187"/>
        <v/>
      </c>
      <c r="AK136" s="4" t="str">
        <f t="shared" si="188"/>
        <v/>
      </c>
      <c r="AL136" s="4" t="str">
        <f t="shared" si="189"/>
        <v/>
      </c>
      <c r="AM136" s="4" t="str">
        <f t="shared" si="190"/>
        <v/>
      </c>
      <c r="AN136" s="4" t="str">
        <f t="shared" si="191"/>
        <v/>
      </c>
      <c r="AO136" s="4" t="str">
        <f t="shared" si="192"/>
        <v/>
      </c>
      <c r="AP136" s="4" t="str">
        <f t="shared" si="193"/>
        <v/>
      </c>
      <c r="AQ136" s="4" t="str">
        <f t="shared" si="194"/>
        <v/>
      </c>
      <c r="AR136" s="4">
        <f t="shared" si="195"/>
        <v>0</v>
      </c>
      <c r="AS136" s="4">
        <f t="shared" si="182"/>
        <v>9</v>
      </c>
      <c r="AU136" s="4" t="s">
        <v>4817</v>
      </c>
      <c r="AV136" s="4">
        <f t="shared" si="196"/>
        <v>8.68</v>
      </c>
      <c r="AW136" s="4">
        <f t="shared" si="197"/>
        <v>9</v>
      </c>
      <c r="AX136" s="4" t="str">
        <f t="shared" si="198"/>
        <v/>
      </c>
      <c r="AY136" s="4" t="str">
        <f t="shared" si="199"/>
        <v/>
      </c>
      <c r="AZ136" s="4" t="str">
        <f t="shared" si="200"/>
        <v/>
      </c>
      <c r="BA136" s="4" t="str">
        <f t="shared" si="201"/>
        <v/>
      </c>
      <c r="BB136" s="4" t="str">
        <f t="shared" si="202"/>
        <v/>
      </c>
      <c r="BC136" s="4" t="str">
        <f t="shared" si="203"/>
        <v/>
      </c>
      <c r="BD136" s="4" t="str">
        <f t="shared" si="204"/>
        <v/>
      </c>
      <c r="BE136" s="4" t="str">
        <f t="shared" si="205"/>
        <v/>
      </c>
      <c r="BF136" s="4" t="str">
        <f t="shared" si="206"/>
        <v/>
      </c>
      <c r="BG136" s="4" t="str">
        <f t="shared" si="207"/>
        <v/>
      </c>
      <c r="BI136" s="4" t="s">
        <v>4817</v>
      </c>
      <c r="BJ136" s="4">
        <f t="shared" si="169"/>
        <v>8.68</v>
      </c>
      <c r="BK136" s="4">
        <f t="shared" si="170"/>
        <v>9</v>
      </c>
      <c r="BL136" s="4" t="str">
        <f t="shared" si="171"/>
        <v/>
      </c>
      <c r="BM136" s="4" t="str">
        <f t="shared" si="172"/>
        <v/>
      </c>
      <c r="BN136" s="4" t="str">
        <f t="shared" si="173"/>
        <v/>
      </c>
      <c r="BO136" s="4" t="str">
        <f t="shared" si="174"/>
        <v/>
      </c>
      <c r="BP136" s="4" t="str">
        <f t="shared" si="175"/>
        <v/>
      </c>
      <c r="BQ136" s="4" t="str">
        <f t="shared" si="176"/>
        <v/>
      </c>
      <c r="BR136" s="4" t="str">
        <f t="shared" si="177"/>
        <v/>
      </c>
      <c r="BS136" s="4" t="str">
        <f t="shared" si="178"/>
        <v/>
      </c>
      <c r="BT136" s="4" t="str">
        <f t="shared" si="179"/>
        <v/>
      </c>
      <c r="BU136" s="4" t="str">
        <f t="shared" si="180"/>
        <v/>
      </c>
      <c r="BV136" s="4">
        <f t="shared" si="208"/>
        <v>0.68</v>
      </c>
      <c r="BW136" s="4">
        <f t="shared" si="181"/>
        <v>8.84</v>
      </c>
      <c r="BY136" s="4" t="s">
        <v>4817</v>
      </c>
      <c r="BZ136" s="4">
        <f t="shared" si="145"/>
        <v>-0.16000000000000014</v>
      </c>
      <c r="CA136" s="4">
        <f t="shared" si="146"/>
        <v>0.16000000000000014</v>
      </c>
      <c r="CB136" s="4" t="str">
        <f t="shared" si="147"/>
        <v/>
      </c>
      <c r="CC136" s="4" t="str">
        <f t="shared" si="148"/>
        <v/>
      </c>
      <c r="CD136" s="4" t="str">
        <f t="shared" si="149"/>
        <v/>
      </c>
      <c r="CE136" s="4" t="str">
        <f t="shared" si="150"/>
        <v/>
      </c>
      <c r="CF136" s="4" t="str">
        <f t="shared" si="151"/>
        <v/>
      </c>
      <c r="CG136" s="4" t="str">
        <f t="shared" si="152"/>
        <v/>
      </c>
      <c r="CH136" s="4" t="str">
        <f t="shared" si="153"/>
        <v/>
      </c>
      <c r="CI136" s="4" t="str">
        <f t="shared" si="154"/>
        <v/>
      </c>
      <c r="CJ136" s="4" t="str">
        <f t="shared" si="155"/>
        <v/>
      </c>
      <c r="CK136" s="4" t="str">
        <f t="shared" si="156"/>
        <v/>
      </c>
      <c r="CM136" s="4" t="s">
        <v>4817</v>
      </c>
      <c r="CN136" s="4" t="str">
        <f>IF(ISNUMBER(BZ136), IF($BV136&gt;VLOOKUP('Gene Table'!$G$2,'Array Content'!$A$2:$B$3,2,FALSE),IF(BZ136&lt;-$BV136,"mutant","WT"),IF(BZ136&lt;-VLOOKUP('Gene Table'!$G$2,'Array Content'!$A$2:$B$3,2,FALSE),"Mutant","WT")),"")</f>
        <v>WT</v>
      </c>
      <c r="CO136" s="4" t="str">
        <f>IF(ISNUMBER(CA136), IF($BV136&gt;VLOOKUP('Gene Table'!$G$2,'Array Content'!$A$2:$B$3,2,FALSE),IF(CA136&lt;-$BV136,"mutant","WT"),IF(CA136&lt;-VLOOKUP('Gene Table'!$G$2,'Array Content'!$A$2:$B$3,2,FALSE),"Mutant","WT")),"")</f>
        <v>WT</v>
      </c>
      <c r="CP136" s="4" t="str">
        <f>IF(ISNUMBER(CB136), IF($BV136&gt;VLOOKUP('Gene Table'!$G$2,'Array Content'!$A$2:$B$3,2,FALSE),IF(CB136&lt;-$BV136,"mutant","WT"),IF(CB136&lt;-VLOOKUP('Gene Table'!$G$2,'Array Content'!$A$2:$B$3,2,FALSE),"Mutant","WT")),"")</f>
        <v/>
      </c>
      <c r="CQ136" s="4" t="str">
        <f>IF(ISNUMBER(CC136), IF($BV136&gt;VLOOKUP('Gene Table'!$G$2,'Array Content'!$A$2:$B$3,2,FALSE),IF(CC136&lt;-$BV136,"mutant","WT"),IF(CC136&lt;-VLOOKUP('Gene Table'!$G$2,'Array Content'!$A$2:$B$3,2,FALSE),"Mutant","WT")),"")</f>
        <v/>
      </c>
      <c r="CR136" s="4" t="str">
        <f>IF(ISNUMBER(CD136), IF($BV136&gt;VLOOKUP('Gene Table'!$G$2,'Array Content'!$A$2:$B$3,2,FALSE),IF(CD136&lt;-$BV136,"mutant","WT"),IF(CD136&lt;-VLOOKUP('Gene Table'!$G$2,'Array Content'!$A$2:$B$3,2,FALSE),"Mutant","WT")),"")</f>
        <v/>
      </c>
      <c r="CS136" s="4" t="str">
        <f>IF(ISNUMBER(CE136), IF($BV136&gt;VLOOKUP('Gene Table'!$G$2,'Array Content'!$A$2:$B$3,2,FALSE),IF(CE136&lt;-$BV136,"mutant","WT"),IF(CE136&lt;-VLOOKUP('Gene Table'!$G$2,'Array Content'!$A$2:$B$3,2,FALSE),"Mutant","WT")),"")</f>
        <v/>
      </c>
      <c r="CT136" s="4" t="str">
        <f>IF(ISNUMBER(CF136), IF($BV136&gt;VLOOKUP('Gene Table'!$G$2,'Array Content'!$A$2:$B$3,2,FALSE),IF(CF136&lt;-$BV136,"mutant","WT"),IF(CF136&lt;-VLOOKUP('Gene Table'!$G$2,'Array Content'!$A$2:$B$3,2,FALSE),"Mutant","WT")),"")</f>
        <v/>
      </c>
      <c r="CU136" s="4" t="str">
        <f>IF(ISNUMBER(CG136), IF($BV136&gt;VLOOKUP('Gene Table'!$G$2,'Array Content'!$A$2:$B$3,2,FALSE),IF(CG136&lt;-$BV136,"mutant","WT"),IF(CG136&lt;-VLOOKUP('Gene Table'!$G$2,'Array Content'!$A$2:$B$3,2,FALSE),"Mutant","WT")),"")</f>
        <v/>
      </c>
      <c r="CV136" s="4" t="str">
        <f>IF(ISNUMBER(CH136), IF($BV136&gt;VLOOKUP('Gene Table'!$G$2,'Array Content'!$A$2:$B$3,2,FALSE),IF(CH136&lt;-$BV136,"mutant","WT"),IF(CH136&lt;-VLOOKUP('Gene Table'!$G$2,'Array Content'!$A$2:$B$3,2,FALSE),"Mutant","WT")),"")</f>
        <v/>
      </c>
      <c r="CW136" s="4" t="str">
        <f>IF(ISNUMBER(CI136), IF($BV136&gt;VLOOKUP('Gene Table'!$G$2,'Array Content'!$A$2:$B$3,2,FALSE),IF(CI136&lt;-$BV136,"mutant","WT"),IF(CI136&lt;-VLOOKUP('Gene Table'!$G$2,'Array Content'!$A$2:$B$3,2,FALSE),"Mutant","WT")),"")</f>
        <v/>
      </c>
      <c r="CX136" s="4" t="str">
        <f>IF(ISNUMBER(CJ136), IF($BV136&gt;VLOOKUP('Gene Table'!$G$2,'Array Content'!$A$2:$B$3,2,FALSE),IF(CJ136&lt;-$BV136,"mutant","WT"),IF(CJ136&lt;-VLOOKUP('Gene Table'!$G$2,'Array Content'!$A$2:$B$3,2,FALSE),"Mutant","WT")),"")</f>
        <v/>
      </c>
      <c r="CY136" s="4" t="str">
        <f>IF(ISNUMBER(CK136), IF($BV136&gt;VLOOKUP('Gene Table'!$G$2,'Array Content'!$A$2:$B$3,2,FALSE),IF(CK136&lt;-$BV136,"mutant","WT"),IF(CK136&lt;-VLOOKUP('Gene Table'!$G$2,'Array Content'!$A$2:$B$3,2,FALSE),"Mutant","WT")),"")</f>
        <v/>
      </c>
      <c r="DA136" s="4" t="s">
        <v>4817</v>
      </c>
      <c r="DB136" s="4">
        <f t="shared" si="157"/>
        <v>-0.32000000000000028</v>
      </c>
      <c r="DC136" s="4">
        <f t="shared" si="158"/>
        <v>0</v>
      </c>
      <c r="DD136" s="4" t="str">
        <f t="shared" si="159"/>
        <v/>
      </c>
      <c r="DE136" s="4" t="str">
        <f t="shared" si="160"/>
        <v/>
      </c>
      <c r="DF136" s="4" t="str">
        <f t="shared" si="161"/>
        <v/>
      </c>
      <c r="DG136" s="4" t="str">
        <f t="shared" si="162"/>
        <v/>
      </c>
      <c r="DH136" s="4" t="str">
        <f t="shared" si="163"/>
        <v/>
      </c>
      <c r="DI136" s="4" t="str">
        <f t="shared" si="164"/>
        <v/>
      </c>
      <c r="DJ136" s="4" t="str">
        <f t="shared" si="165"/>
        <v/>
      </c>
      <c r="DK136" s="4" t="str">
        <f t="shared" si="166"/>
        <v/>
      </c>
      <c r="DL136" s="4" t="str">
        <f t="shared" si="167"/>
        <v/>
      </c>
      <c r="DM136" s="4" t="str">
        <f t="shared" si="168"/>
        <v/>
      </c>
      <c r="DO136" s="4" t="s">
        <v>4817</v>
      </c>
      <c r="DP136" s="4" t="str">
        <f>IF(ISNUMBER(DB136), IF($AR136&gt;VLOOKUP('Gene Table'!$G$2,'Array Content'!$A$2:$B$3,2,FALSE),IF(DB136&lt;-$AR136,"mutant","WT"),IF(DB136&lt;-VLOOKUP('Gene Table'!$G$2,'Array Content'!$A$2:$B$3,2,FALSE),"Mutant","WT")),"")</f>
        <v>WT</v>
      </c>
      <c r="DQ136" s="4" t="str">
        <f>IF(ISNUMBER(DC136), IF($AR136&gt;VLOOKUP('Gene Table'!$G$2,'Array Content'!$A$2:$B$3,2,FALSE),IF(DC136&lt;-$AR136,"mutant","WT"),IF(DC136&lt;-VLOOKUP('Gene Table'!$G$2,'Array Content'!$A$2:$B$3,2,FALSE),"Mutant","WT")),"")</f>
        <v>WT</v>
      </c>
      <c r="DR136" s="4" t="str">
        <f>IF(ISNUMBER(DD136), IF($AR136&gt;VLOOKUP('Gene Table'!$G$2,'Array Content'!$A$2:$B$3,2,FALSE),IF(DD136&lt;-$AR136,"mutant","WT"),IF(DD136&lt;-VLOOKUP('Gene Table'!$G$2,'Array Content'!$A$2:$B$3,2,FALSE),"Mutant","WT")),"")</f>
        <v/>
      </c>
      <c r="DS136" s="4" t="str">
        <f>IF(ISNUMBER(DE136), IF($AR136&gt;VLOOKUP('Gene Table'!$G$2,'Array Content'!$A$2:$B$3,2,FALSE),IF(DE136&lt;-$AR136,"mutant","WT"),IF(DE136&lt;-VLOOKUP('Gene Table'!$G$2,'Array Content'!$A$2:$B$3,2,FALSE),"Mutant","WT")),"")</f>
        <v/>
      </c>
      <c r="DT136" s="4" t="str">
        <f>IF(ISNUMBER(DF136), IF($AR136&gt;VLOOKUP('Gene Table'!$G$2,'Array Content'!$A$2:$B$3,2,FALSE),IF(DF136&lt;-$AR136,"mutant","WT"),IF(DF136&lt;-VLOOKUP('Gene Table'!$G$2,'Array Content'!$A$2:$B$3,2,FALSE),"Mutant","WT")),"")</f>
        <v/>
      </c>
      <c r="DU136" s="4" t="str">
        <f>IF(ISNUMBER(DG136), IF($AR136&gt;VLOOKUP('Gene Table'!$G$2,'Array Content'!$A$2:$B$3,2,FALSE),IF(DG136&lt;-$AR136,"mutant","WT"),IF(DG136&lt;-VLOOKUP('Gene Table'!$G$2,'Array Content'!$A$2:$B$3,2,FALSE),"Mutant","WT")),"")</f>
        <v/>
      </c>
      <c r="DV136" s="4" t="str">
        <f>IF(ISNUMBER(DH136), IF($AR136&gt;VLOOKUP('Gene Table'!$G$2,'Array Content'!$A$2:$B$3,2,FALSE),IF(DH136&lt;-$AR136,"mutant","WT"),IF(DH136&lt;-VLOOKUP('Gene Table'!$G$2,'Array Content'!$A$2:$B$3,2,FALSE),"Mutant","WT")),"")</f>
        <v/>
      </c>
      <c r="DW136" s="4" t="str">
        <f>IF(ISNUMBER(DI136), IF($AR136&gt;VLOOKUP('Gene Table'!$G$2,'Array Content'!$A$2:$B$3,2,FALSE),IF(DI136&lt;-$AR136,"mutant","WT"),IF(DI136&lt;-VLOOKUP('Gene Table'!$G$2,'Array Content'!$A$2:$B$3,2,FALSE),"Mutant","WT")),"")</f>
        <v/>
      </c>
      <c r="DX136" s="4" t="str">
        <f>IF(ISNUMBER(DJ136), IF($AR136&gt;VLOOKUP('Gene Table'!$G$2,'Array Content'!$A$2:$B$3,2,FALSE),IF(DJ136&lt;-$AR136,"mutant","WT"),IF(DJ136&lt;-VLOOKUP('Gene Table'!$G$2,'Array Content'!$A$2:$B$3,2,FALSE),"Mutant","WT")),"")</f>
        <v/>
      </c>
      <c r="DY136" s="4" t="str">
        <f>IF(ISNUMBER(DK136), IF($AR136&gt;VLOOKUP('Gene Table'!$G$2,'Array Content'!$A$2:$B$3,2,FALSE),IF(DK136&lt;-$AR136,"mutant","WT"),IF(DK136&lt;-VLOOKUP('Gene Table'!$G$2,'Array Content'!$A$2:$B$3,2,FALSE),"Mutant","WT")),"")</f>
        <v/>
      </c>
      <c r="DZ136" s="4" t="str">
        <f>IF(ISNUMBER(DL136), IF($AR136&gt;VLOOKUP('Gene Table'!$G$2,'Array Content'!$A$2:$B$3,2,FALSE),IF(DL136&lt;-$AR136,"mutant","WT"),IF(DL136&lt;-VLOOKUP('Gene Table'!$G$2,'Array Content'!$A$2:$B$3,2,FALSE),"Mutant","WT")),"")</f>
        <v/>
      </c>
      <c r="EA136" s="4" t="str">
        <f>IF(ISNUMBER(DM136), IF($AR136&gt;VLOOKUP('Gene Table'!$G$2,'Array Content'!$A$2:$B$3,2,FALSE),IF(DM136&lt;-$AR136,"mutant","WT"),IF(DM136&lt;-VLOOKUP('Gene Table'!$G$2,'Array Content'!$A$2:$B$3,2,FALSE),"Mutant","WT")),"")</f>
        <v/>
      </c>
      <c r="EC136" s="4" t="s">
        <v>4817</v>
      </c>
      <c r="ED136" s="4" t="str">
        <f>IF('Gene Table'!$D136="copy number",D136,"")</f>
        <v/>
      </c>
      <c r="EE136" s="4" t="str">
        <f>IF('Gene Table'!$D136="copy number",E136,"")</f>
        <v/>
      </c>
      <c r="EF136" s="4" t="str">
        <f>IF('Gene Table'!$D136="copy number",F136,"")</f>
        <v/>
      </c>
      <c r="EG136" s="4" t="str">
        <f>IF('Gene Table'!$D136="copy number",G136,"")</f>
        <v/>
      </c>
      <c r="EH136" s="4" t="str">
        <f>IF('Gene Table'!$D136="copy number",H136,"")</f>
        <v/>
      </c>
      <c r="EI136" s="4" t="str">
        <f>IF('Gene Table'!$D136="copy number",I136,"")</f>
        <v/>
      </c>
      <c r="EJ136" s="4" t="str">
        <f>IF('Gene Table'!$D136="copy number",J136,"")</f>
        <v/>
      </c>
      <c r="EK136" s="4" t="str">
        <f>IF('Gene Table'!$D136="copy number",K136,"")</f>
        <v/>
      </c>
      <c r="EL136" s="4" t="str">
        <f>IF('Gene Table'!$D136="copy number",L136,"")</f>
        <v/>
      </c>
      <c r="EM136" s="4" t="str">
        <f>IF('Gene Table'!$D136="copy number",M136,"")</f>
        <v/>
      </c>
      <c r="EN136" s="4" t="str">
        <f>IF('Gene Table'!$D136="copy number",N136,"")</f>
        <v/>
      </c>
      <c r="EO136" s="4" t="str">
        <f>IF('Gene Table'!$D136="copy number",O136,"")</f>
        <v/>
      </c>
      <c r="EQ136" s="4" t="s">
        <v>4817</v>
      </c>
      <c r="ER136" s="4" t="str">
        <f>IF('Gene Table'!$D136="copy number",R136,"")</f>
        <v/>
      </c>
      <c r="ES136" s="4" t="str">
        <f>IF('Gene Table'!$D136="copy number",S136,"")</f>
        <v/>
      </c>
      <c r="ET136" s="4" t="str">
        <f>IF('Gene Table'!$D136="copy number",T136,"")</f>
        <v/>
      </c>
      <c r="EU136" s="4" t="str">
        <f>IF('Gene Table'!$D136="copy number",U136,"")</f>
        <v/>
      </c>
      <c r="EV136" s="4" t="str">
        <f>IF('Gene Table'!$D136="copy number",V136,"")</f>
        <v/>
      </c>
      <c r="EW136" s="4" t="str">
        <f>IF('Gene Table'!$D136="copy number",W136,"")</f>
        <v/>
      </c>
      <c r="EX136" s="4" t="str">
        <f>IF('Gene Table'!$D136="copy number",X136,"")</f>
        <v/>
      </c>
      <c r="EY136" s="4" t="str">
        <f>IF('Gene Table'!$D136="copy number",Y136,"")</f>
        <v/>
      </c>
      <c r="EZ136" s="4" t="str">
        <f>IF('Gene Table'!$D136="copy number",Z136,"")</f>
        <v/>
      </c>
      <c r="FA136" s="4" t="str">
        <f>IF('Gene Table'!$D136="copy number",AA136,"")</f>
        <v/>
      </c>
      <c r="FB136" s="4" t="str">
        <f>IF('Gene Table'!$D136="copy number",AB136,"")</f>
        <v/>
      </c>
      <c r="FC136" s="4" t="str">
        <f>IF('Gene Table'!$D136="copy number",AC136,"")</f>
        <v/>
      </c>
      <c r="FE136" s="4" t="s">
        <v>4817</v>
      </c>
      <c r="FF136" s="4" t="str">
        <f>IF('Gene Table'!$C136="SMPC",D136,"")</f>
        <v/>
      </c>
      <c r="FG136" s="4" t="str">
        <f>IF('Gene Table'!$C136="SMPC",E136,"")</f>
        <v/>
      </c>
      <c r="FH136" s="4" t="str">
        <f>IF('Gene Table'!$C136="SMPC",F136,"")</f>
        <v/>
      </c>
      <c r="FI136" s="4" t="str">
        <f>IF('Gene Table'!$C136="SMPC",G136,"")</f>
        <v/>
      </c>
      <c r="FJ136" s="4" t="str">
        <f>IF('Gene Table'!$C136="SMPC",H136,"")</f>
        <v/>
      </c>
      <c r="FK136" s="4" t="str">
        <f>IF('Gene Table'!$C136="SMPC",I136,"")</f>
        <v/>
      </c>
      <c r="FL136" s="4" t="str">
        <f>IF('Gene Table'!$C136="SMPC",J136,"")</f>
        <v/>
      </c>
      <c r="FM136" s="4" t="str">
        <f>IF('Gene Table'!$C136="SMPC",K136,"")</f>
        <v/>
      </c>
      <c r="FN136" s="4" t="str">
        <f>IF('Gene Table'!$C136="SMPC",L136,"")</f>
        <v/>
      </c>
      <c r="FO136" s="4" t="str">
        <f>IF('Gene Table'!$C136="SMPC",M136,"")</f>
        <v/>
      </c>
      <c r="FP136" s="4" t="str">
        <f>IF('Gene Table'!$C136="SMPC",N136,"")</f>
        <v/>
      </c>
      <c r="FQ136" s="4" t="str">
        <f>IF('Gene Table'!$C136="SMPC",O136,"")</f>
        <v/>
      </c>
      <c r="FS136" s="4" t="s">
        <v>4817</v>
      </c>
      <c r="FT136" s="4" t="str">
        <f>IF('Gene Table'!$C136="SMPC",R136,"")</f>
        <v/>
      </c>
      <c r="FU136" s="4" t="str">
        <f>IF('Gene Table'!$C136="SMPC",S136,"")</f>
        <v/>
      </c>
      <c r="FV136" s="4" t="str">
        <f>IF('Gene Table'!$C136="SMPC",T136,"")</f>
        <v/>
      </c>
      <c r="FW136" s="4" t="str">
        <f>IF('Gene Table'!$C136="SMPC",U136,"")</f>
        <v/>
      </c>
      <c r="FX136" s="4" t="str">
        <f>IF('Gene Table'!$C136="SMPC",V136,"")</f>
        <v/>
      </c>
      <c r="FY136" s="4" t="str">
        <f>IF('Gene Table'!$C136="SMPC",W136,"")</f>
        <v/>
      </c>
      <c r="FZ136" s="4" t="str">
        <f>IF('Gene Table'!$C136="SMPC",X136,"")</f>
        <v/>
      </c>
      <c r="GA136" s="4" t="str">
        <f>IF('Gene Table'!$C136="SMPC",Y136,"")</f>
        <v/>
      </c>
      <c r="GB136" s="4" t="str">
        <f>IF('Gene Table'!$C136="SMPC",Z136,"")</f>
        <v/>
      </c>
      <c r="GC136" s="4" t="str">
        <f>IF('Gene Table'!$C136="SMPC",AA136,"")</f>
        <v/>
      </c>
      <c r="GD136" s="4" t="str">
        <f>IF('Gene Table'!$C136="SMPC",AB136,"")</f>
        <v/>
      </c>
      <c r="GE136" s="4" t="str">
        <f>IF('Gene Table'!$C136="SMPC",AC136,"")</f>
        <v/>
      </c>
    </row>
    <row r="137" spans="1:187" ht="15" customHeight="1" x14ac:dyDescent="0.25">
      <c r="A137" s="4" t="str">
        <f>'Gene Table'!C137&amp;":"&amp;'Gene Table'!D137</f>
        <v>NPM1:c.863_864insTCGG</v>
      </c>
      <c r="B137" s="4">
        <f>IF('Gene Table'!$G$5="NO",IF(ISNUMBER(MATCH('Gene Table'!E137,'Array Content'!$M$2:$M$941,0)),VLOOKUP('Gene Table'!E137,'Array Content'!$M$2:$O$941,2,FALSE),35),IF('Gene Table'!$G$5="YES",IF(ISNUMBER(MATCH('Gene Table'!E137,'Array Content'!$M$2:$M$941,0)),VLOOKUP('Gene Table'!E137,'Array Content'!$M$2:$O$941,3,FALSE),35),"OOPS"))</f>
        <v>37</v>
      </c>
      <c r="C137" s="4" t="s">
        <v>4818</v>
      </c>
      <c r="D137" s="29">
        <f>IF('Control Sample Data'!D136="","",IF(SUM('Control Sample Data'!D$2:D$97)&gt;10,IF(AND(ISNUMBER('Control Sample Data'!D136),'Control Sample Data'!D136&lt;$B137, 'Control Sample Data'!D136&gt;0),'Control Sample Data'!D136,$B137),""))</f>
        <v>35</v>
      </c>
      <c r="E137" s="29">
        <f>IF('Control Sample Data'!E136="","",IF(SUM('Control Sample Data'!E$2:E$97)&gt;10,IF(AND(ISNUMBER('Control Sample Data'!E136),'Control Sample Data'!E136&lt;$B137, 'Control Sample Data'!E136&gt;0),'Control Sample Data'!E136,$B137),""))</f>
        <v>35</v>
      </c>
      <c r="F137" s="29" t="str">
        <f>IF('Control Sample Data'!F136="","",IF(SUM('Control Sample Data'!F$2:F$97)&gt;10,IF(AND(ISNUMBER('Control Sample Data'!F136),'Control Sample Data'!F136&lt;$B137, 'Control Sample Data'!F136&gt;0),'Control Sample Data'!F136,$B137),""))</f>
        <v/>
      </c>
      <c r="G137" s="29" t="str">
        <f>IF('Control Sample Data'!G136="","",IF(SUM('Control Sample Data'!G$2:G$97)&gt;10,IF(AND(ISNUMBER('Control Sample Data'!G136),'Control Sample Data'!G136&lt;$B137, 'Control Sample Data'!G136&gt;0),'Control Sample Data'!G136,$B137),""))</f>
        <v/>
      </c>
      <c r="H137" s="29" t="str">
        <f>IF('Control Sample Data'!H136="","",IF(SUM('Control Sample Data'!H$2:H$97)&gt;10,IF(AND(ISNUMBER('Control Sample Data'!H136),'Control Sample Data'!H136&lt;$B137, 'Control Sample Data'!H136&gt;0),'Control Sample Data'!H136,$B137),""))</f>
        <v/>
      </c>
      <c r="I137" s="29" t="str">
        <f>IF('Control Sample Data'!I136="","",IF(SUM('Control Sample Data'!I$2:I$97)&gt;10,IF(AND(ISNUMBER('Control Sample Data'!I136),'Control Sample Data'!I136&lt;$B137, 'Control Sample Data'!I136&gt;0),'Control Sample Data'!I136,$B137),""))</f>
        <v/>
      </c>
      <c r="J137" s="29" t="str">
        <f>IF('Control Sample Data'!J136="","",IF(SUM('Control Sample Data'!J$2:J$97)&gt;10,IF(AND(ISNUMBER('Control Sample Data'!J136),'Control Sample Data'!J136&lt;$B137, 'Control Sample Data'!J136&gt;0),'Control Sample Data'!J136,$B137),""))</f>
        <v/>
      </c>
      <c r="K137" s="29" t="str">
        <f>IF('Control Sample Data'!K136="","",IF(SUM('Control Sample Data'!K$2:K$97)&gt;10,IF(AND(ISNUMBER('Control Sample Data'!K136),'Control Sample Data'!K136&lt;$B137, 'Control Sample Data'!K136&gt;0),'Control Sample Data'!K136,$B137),""))</f>
        <v/>
      </c>
      <c r="L137" s="29" t="str">
        <f>IF('Control Sample Data'!L136="","",IF(SUM('Control Sample Data'!L$2:L$97)&gt;10,IF(AND(ISNUMBER('Control Sample Data'!L136),'Control Sample Data'!L136&lt;$B137, 'Control Sample Data'!L136&gt;0),'Control Sample Data'!L136,$B137),""))</f>
        <v/>
      </c>
      <c r="M137" s="29" t="str">
        <f>IF('Control Sample Data'!M136="","",IF(SUM('Control Sample Data'!M$2:M$97)&gt;10,IF(AND(ISNUMBER('Control Sample Data'!M136),'Control Sample Data'!M136&lt;$B137, 'Control Sample Data'!M136&gt;0),'Control Sample Data'!M136,$B137),""))</f>
        <v/>
      </c>
      <c r="N137" s="29" t="str">
        <f>IF('Control Sample Data'!N136="","",IF(SUM('Control Sample Data'!N$2:N$97)&gt;10,IF(AND(ISNUMBER('Control Sample Data'!N136),'Control Sample Data'!N136&lt;$B137, 'Control Sample Data'!N136&gt;0),'Control Sample Data'!N136,$B137),""))</f>
        <v/>
      </c>
      <c r="O137" s="29" t="str">
        <f>IF('Control Sample Data'!O136="","",IF(SUM('Control Sample Data'!O$2:O$97)&gt;10,IF(AND(ISNUMBER('Control Sample Data'!O136),'Control Sample Data'!O136&lt;$B137, 'Control Sample Data'!O136&gt;0),'Control Sample Data'!O136,$B137),""))</f>
        <v/>
      </c>
      <c r="Q137" s="4" t="s">
        <v>4818</v>
      </c>
      <c r="R137" s="29">
        <f>IF('Test Sample Data'!D136="","",IF(SUM('Test Sample Data'!D$2:D$97)&gt;10,IF(AND(ISNUMBER('Test Sample Data'!D136),'Test Sample Data'!D136&lt;$B137, 'Test Sample Data'!D136&gt;0),'Test Sample Data'!D136,$B137),""))</f>
        <v>33.82</v>
      </c>
      <c r="S137" s="29">
        <f>IF('Test Sample Data'!E136="","",IF(SUM('Test Sample Data'!E$2:E$97)&gt;10,IF(AND(ISNUMBER('Test Sample Data'!E136),'Test Sample Data'!E136&lt;$B137, 'Test Sample Data'!E136&gt;0),'Test Sample Data'!E136,$B137),""))</f>
        <v>35</v>
      </c>
      <c r="T137" s="29" t="str">
        <f>IF('Test Sample Data'!F136="","",IF(SUM('Test Sample Data'!F$2:F$97)&gt;10,IF(AND(ISNUMBER('Test Sample Data'!F136),'Test Sample Data'!F136&lt;$B137, 'Test Sample Data'!F136&gt;0),'Test Sample Data'!F136,$B137),""))</f>
        <v/>
      </c>
      <c r="U137" s="29" t="str">
        <f>IF('Test Sample Data'!G136="","",IF(SUM('Test Sample Data'!G$2:G$97)&gt;10,IF(AND(ISNUMBER('Test Sample Data'!G136),'Test Sample Data'!G136&lt;$B137, 'Test Sample Data'!G136&gt;0),'Test Sample Data'!G136,$B137),""))</f>
        <v/>
      </c>
      <c r="V137" s="29" t="str">
        <f>IF('Test Sample Data'!H136="","",IF(SUM('Test Sample Data'!H$2:H$97)&gt;10,IF(AND(ISNUMBER('Test Sample Data'!H136),'Test Sample Data'!H136&lt;$B137, 'Test Sample Data'!H136&gt;0),'Test Sample Data'!H136,$B137),""))</f>
        <v/>
      </c>
      <c r="W137" s="29" t="str">
        <f>IF('Test Sample Data'!I136="","",IF(SUM('Test Sample Data'!I$2:I$97)&gt;10,IF(AND(ISNUMBER('Test Sample Data'!I136),'Test Sample Data'!I136&lt;$B137, 'Test Sample Data'!I136&gt;0),'Test Sample Data'!I136,$B137),""))</f>
        <v/>
      </c>
      <c r="X137" s="29" t="str">
        <f>IF('Test Sample Data'!J136="","",IF(SUM('Test Sample Data'!J$2:J$97)&gt;10,IF(AND(ISNUMBER('Test Sample Data'!J136),'Test Sample Data'!J136&lt;$B137, 'Test Sample Data'!J136&gt;0),'Test Sample Data'!J136,$B137),""))</f>
        <v/>
      </c>
      <c r="Y137" s="29" t="str">
        <f>IF('Test Sample Data'!K136="","",IF(SUM('Test Sample Data'!K$2:K$97)&gt;10,IF(AND(ISNUMBER('Test Sample Data'!K136),'Test Sample Data'!K136&lt;$B137, 'Test Sample Data'!K136&gt;0),'Test Sample Data'!K136,$B137),""))</f>
        <v/>
      </c>
      <c r="Z137" s="29" t="str">
        <f>IF('Test Sample Data'!L136="","",IF(SUM('Test Sample Data'!L$2:L$97)&gt;10,IF(AND(ISNUMBER('Test Sample Data'!L136),'Test Sample Data'!L136&lt;$B137, 'Test Sample Data'!L136&gt;0),'Test Sample Data'!L136,$B137),""))</f>
        <v/>
      </c>
      <c r="AA137" s="29" t="str">
        <f>IF('Test Sample Data'!M136="","",IF(SUM('Test Sample Data'!M$2:M$97)&gt;10,IF(AND(ISNUMBER('Test Sample Data'!M136),'Test Sample Data'!M136&lt;$B137, 'Test Sample Data'!M136&gt;0),'Test Sample Data'!M136,$B137),""))</f>
        <v/>
      </c>
      <c r="AB137" s="29" t="str">
        <f>IF('Test Sample Data'!N136="","",IF(SUM('Test Sample Data'!N$2:N$97)&gt;10,IF(AND(ISNUMBER('Test Sample Data'!N136),'Test Sample Data'!N136&lt;$B137, 'Test Sample Data'!N136&gt;0),'Test Sample Data'!N136,$B137),""))</f>
        <v/>
      </c>
      <c r="AC137" s="29" t="str">
        <f>IF('Test Sample Data'!O136="","",IF(SUM('Test Sample Data'!O$2:O$97)&gt;10,IF(AND(ISNUMBER('Test Sample Data'!O136),'Test Sample Data'!O136&lt;$B137, 'Test Sample Data'!O136&gt;0),'Test Sample Data'!O136,$B137),""))</f>
        <v/>
      </c>
      <c r="AE137" s="4" t="s">
        <v>4818</v>
      </c>
      <c r="AF137" s="4">
        <f t="shared" si="183"/>
        <v>9</v>
      </c>
      <c r="AG137" s="4">
        <f t="shared" si="184"/>
        <v>9</v>
      </c>
      <c r="AH137" s="4" t="str">
        <f t="shared" si="185"/>
        <v/>
      </c>
      <c r="AI137" s="4" t="str">
        <f t="shared" si="186"/>
        <v/>
      </c>
      <c r="AJ137" s="4" t="str">
        <f t="shared" si="187"/>
        <v/>
      </c>
      <c r="AK137" s="4" t="str">
        <f t="shared" si="188"/>
        <v/>
      </c>
      <c r="AL137" s="4" t="str">
        <f t="shared" si="189"/>
        <v/>
      </c>
      <c r="AM137" s="4" t="str">
        <f t="shared" si="190"/>
        <v/>
      </c>
      <c r="AN137" s="4" t="str">
        <f t="shared" si="191"/>
        <v/>
      </c>
      <c r="AO137" s="4" t="str">
        <f t="shared" si="192"/>
        <v/>
      </c>
      <c r="AP137" s="4" t="str">
        <f t="shared" si="193"/>
        <v/>
      </c>
      <c r="AQ137" s="4" t="str">
        <f t="shared" si="194"/>
        <v/>
      </c>
      <c r="AR137" s="4">
        <f t="shared" si="195"/>
        <v>0</v>
      </c>
      <c r="AS137" s="4">
        <f t="shared" si="182"/>
        <v>9</v>
      </c>
      <c r="AU137" s="4" t="s">
        <v>4818</v>
      </c>
      <c r="AV137" s="4">
        <f t="shared" si="196"/>
        <v>7.5</v>
      </c>
      <c r="AW137" s="4">
        <f t="shared" si="197"/>
        <v>9</v>
      </c>
      <c r="AX137" s="4" t="str">
        <f t="shared" si="198"/>
        <v/>
      </c>
      <c r="AY137" s="4" t="str">
        <f t="shared" si="199"/>
        <v/>
      </c>
      <c r="AZ137" s="4" t="str">
        <f t="shared" si="200"/>
        <v/>
      </c>
      <c r="BA137" s="4" t="str">
        <f t="shared" si="201"/>
        <v/>
      </c>
      <c r="BB137" s="4" t="str">
        <f t="shared" si="202"/>
        <v/>
      </c>
      <c r="BC137" s="4" t="str">
        <f t="shared" si="203"/>
        <v/>
      </c>
      <c r="BD137" s="4" t="str">
        <f t="shared" si="204"/>
        <v/>
      </c>
      <c r="BE137" s="4" t="str">
        <f t="shared" si="205"/>
        <v/>
      </c>
      <c r="BF137" s="4" t="str">
        <f t="shared" si="206"/>
        <v/>
      </c>
      <c r="BG137" s="4" t="str">
        <f t="shared" si="207"/>
        <v/>
      </c>
      <c r="BI137" s="4" t="s">
        <v>4818</v>
      </c>
      <c r="BJ137" s="4" t="str">
        <f t="shared" si="169"/>
        <v/>
      </c>
      <c r="BK137" s="4">
        <f t="shared" si="170"/>
        <v>9</v>
      </c>
      <c r="BL137" s="4" t="str">
        <f t="shared" si="171"/>
        <v/>
      </c>
      <c r="BM137" s="4" t="str">
        <f t="shared" si="172"/>
        <v/>
      </c>
      <c r="BN137" s="4" t="str">
        <f t="shared" si="173"/>
        <v/>
      </c>
      <c r="BO137" s="4" t="str">
        <f t="shared" si="174"/>
        <v/>
      </c>
      <c r="BP137" s="4" t="str">
        <f t="shared" si="175"/>
        <v/>
      </c>
      <c r="BQ137" s="4" t="str">
        <f t="shared" si="176"/>
        <v/>
      </c>
      <c r="BR137" s="4" t="str">
        <f t="shared" si="177"/>
        <v/>
      </c>
      <c r="BS137" s="4" t="str">
        <f t="shared" si="178"/>
        <v/>
      </c>
      <c r="BT137" s="4" t="str">
        <f t="shared" si="179"/>
        <v/>
      </c>
      <c r="BU137" s="4" t="str">
        <f t="shared" si="180"/>
        <v/>
      </c>
      <c r="BV137" s="4">
        <f t="shared" si="208"/>
        <v>0</v>
      </c>
      <c r="BW137" s="4">
        <f t="shared" si="181"/>
        <v>9</v>
      </c>
      <c r="BY137" s="4" t="s">
        <v>4818</v>
      </c>
      <c r="BZ137" s="4">
        <f t="shared" si="145"/>
        <v>-1.5</v>
      </c>
      <c r="CA137" s="4">
        <f t="shared" si="146"/>
        <v>0</v>
      </c>
      <c r="CB137" s="4" t="str">
        <f t="shared" si="147"/>
        <v/>
      </c>
      <c r="CC137" s="4" t="str">
        <f t="shared" si="148"/>
        <v/>
      </c>
      <c r="CD137" s="4" t="str">
        <f t="shared" si="149"/>
        <v/>
      </c>
      <c r="CE137" s="4" t="str">
        <f t="shared" si="150"/>
        <v/>
      </c>
      <c r="CF137" s="4" t="str">
        <f t="shared" si="151"/>
        <v/>
      </c>
      <c r="CG137" s="4" t="str">
        <f t="shared" si="152"/>
        <v/>
      </c>
      <c r="CH137" s="4" t="str">
        <f t="shared" si="153"/>
        <v/>
      </c>
      <c r="CI137" s="4" t="str">
        <f t="shared" si="154"/>
        <v/>
      </c>
      <c r="CJ137" s="4" t="str">
        <f t="shared" si="155"/>
        <v/>
      </c>
      <c r="CK137" s="4" t="str">
        <f t="shared" si="156"/>
        <v/>
      </c>
      <c r="CM137" s="4" t="s">
        <v>4818</v>
      </c>
      <c r="CN137" s="4" t="str">
        <f>IF(ISNUMBER(BZ137), IF($BV137&gt;VLOOKUP('Gene Table'!$G$2,'Array Content'!$A$2:$B$3,2,FALSE),IF(BZ137&lt;-$BV137,"mutant","WT"),IF(BZ137&lt;-VLOOKUP('Gene Table'!$G$2,'Array Content'!$A$2:$B$3,2,FALSE),"Mutant","WT")),"")</f>
        <v>WT</v>
      </c>
      <c r="CO137" s="4" t="str">
        <f>IF(ISNUMBER(CA137), IF($BV137&gt;VLOOKUP('Gene Table'!$G$2,'Array Content'!$A$2:$B$3,2,FALSE),IF(CA137&lt;-$BV137,"mutant","WT"),IF(CA137&lt;-VLOOKUP('Gene Table'!$G$2,'Array Content'!$A$2:$B$3,2,FALSE),"Mutant","WT")),"")</f>
        <v>WT</v>
      </c>
      <c r="CP137" s="4" t="str">
        <f>IF(ISNUMBER(CB137), IF($BV137&gt;VLOOKUP('Gene Table'!$G$2,'Array Content'!$A$2:$B$3,2,FALSE),IF(CB137&lt;-$BV137,"mutant","WT"),IF(CB137&lt;-VLOOKUP('Gene Table'!$G$2,'Array Content'!$A$2:$B$3,2,FALSE),"Mutant","WT")),"")</f>
        <v/>
      </c>
      <c r="CQ137" s="4" t="str">
        <f>IF(ISNUMBER(CC137), IF($BV137&gt;VLOOKUP('Gene Table'!$G$2,'Array Content'!$A$2:$B$3,2,FALSE),IF(CC137&lt;-$BV137,"mutant","WT"),IF(CC137&lt;-VLOOKUP('Gene Table'!$G$2,'Array Content'!$A$2:$B$3,2,FALSE),"Mutant","WT")),"")</f>
        <v/>
      </c>
      <c r="CR137" s="4" t="str">
        <f>IF(ISNUMBER(CD137), IF($BV137&gt;VLOOKUP('Gene Table'!$G$2,'Array Content'!$A$2:$B$3,2,FALSE),IF(CD137&lt;-$BV137,"mutant","WT"),IF(CD137&lt;-VLOOKUP('Gene Table'!$G$2,'Array Content'!$A$2:$B$3,2,FALSE),"Mutant","WT")),"")</f>
        <v/>
      </c>
      <c r="CS137" s="4" t="str">
        <f>IF(ISNUMBER(CE137), IF($BV137&gt;VLOOKUP('Gene Table'!$G$2,'Array Content'!$A$2:$B$3,2,FALSE),IF(CE137&lt;-$BV137,"mutant","WT"),IF(CE137&lt;-VLOOKUP('Gene Table'!$G$2,'Array Content'!$A$2:$B$3,2,FALSE),"Mutant","WT")),"")</f>
        <v/>
      </c>
      <c r="CT137" s="4" t="str">
        <f>IF(ISNUMBER(CF137), IF($BV137&gt;VLOOKUP('Gene Table'!$G$2,'Array Content'!$A$2:$B$3,2,FALSE),IF(CF137&lt;-$BV137,"mutant","WT"),IF(CF137&lt;-VLOOKUP('Gene Table'!$G$2,'Array Content'!$A$2:$B$3,2,FALSE),"Mutant","WT")),"")</f>
        <v/>
      </c>
      <c r="CU137" s="4" t="str">
        <f>IF(ISNUMBER(CG137), IF($BV137&gt;VLOOKUP('Gene Table'!$G$2,'Array Content'!$A$2:$B$3,2,FALSE),IF(CG137&lt;-$BV137,"mutant","WT"),IF(CG137&lt;-VLOOKUP('Gene Table'!$G$2,'Array Content'!$A$2:$B$3,2,FALSE),"Mutant","WT")),"")</f>
        <v/>
      </c>
      <c r="CV137" s="4" t="str">
        <f>IF(ISNUMBER(CH137), IF($BV137&gt;VLOOKUP('Gene Table'!$G$2,'Array Content'!$A$2:$B$3,2,FALSE),IF(CH137&lt;-$BV137,"mutant","WT"),IF(CH137&lt;-VLOOKUP('Gene Table'!$G$2,'Array Content'!$A$2:$B$3,2,FALSE),"Mutant","WT")),"")</f>
        <v/>
      </c>
      <c r="CW137" s="4" t="str">
        <f>IF(ISNUMBER(CI137), IF($BV137&gt;VLOOKUP('Gene Table'!$G$2,'Array Content'!$A$2:$B$3,2,FALSE),IF(CI137&lt;-$BV137,"mutant","WT"),IF(CI137&lt;-VLOOKUP('Gene Table'!$G$2,'Array Content'!$A$2:$B$3,2,FALSE),"Mutant","WT")),"")</f>
        <v/>
      </c>
      <c r="CX137" s="4" t="str">
        <f>IF(ISNUMBER(CJ137), IF($BV137&gt;VLOOKUP('Gene Table'!$G$2,'Array Content'!$A$2:$B$3,2,FALSE),IF(CJ137&lt;-$BV137,"mutant","WT"),IF(CJ137&lt;-VLOOKUP('Gene Table'!$G$2,'Array Content'!$A$2:$B$3,2,FALSE),"Mutant","WT")),"")</f>
        <v/>
      </c>
      <c r="CY137" s="4" t="str">
        <f>IF(ISNUMBER(CK137), IF($BV137&gt;VLOOKUP('Gene Table'!$G$2,'Array Content'!$A$2:$B$3,2,FALSE),IF(CK137&lt;-$BV137,"mutant","WT"),IF(CK137&lt;-VLOOKUP('Gene Table'!$G$2,'Array Content'!$A$2:$B$3,2,FALSE),"Mutant","WT")),"")</f>
        <v/>
      </c>
      <c r="DA137" s="4" t="s">
        <v>4818</v>
      </c>
      <c r="DB137" s="4">
        <f t="shared" si="157"/>
        <v>-1.5</v>
      </c>
      <c r="DC137" s="4">
        <f t="shared" si="158"/>
        <v>0</v>
      </c>
      <c r="DD137" s="4" t="str">
        <f t="shared" si="159"/>
        <v/>
      </c>
      <c r="DE137" s="4" t="str">
        <f t="shared" si="160"/>
        <v/>
      </c>
      <c r="DF137" s="4" t="str">
        <f t="shared" si="161"/>
        <v/>
      </c>
      <c r="DG137" s="4" t="str">
        <f t="shared" si="162"/>
        <v/>
      </c>
      <c r="DH137" s="4" t="str">
        <f t="shared" si="163"/>
        <v/>
      </c>
      <c r="DI137" s="4" t="str">
        <f t="shared" si="164"/>
        <v/>
      </c>
      <c r="DJ137" s="4" t="str">
        <f t="shared" si="165"/>
        <v/>
      </c>
      <c r="DK137" s="4" t="str">
        <f t="shared" si="166"/>
        <v/>
      </c>
      <c r="DL137" s="4" t="str">
        <f t="shared" si="167"/>
        <v/>
      </c>
      <c r="DM137" s="4" t="str">
        <f t="shared" si="168"/>
        <v/>
      </c>
      <c r="DO137" s="4" t="s">
        <v>4818</v>
      </c>
      <c r="DP137" s="4" t="str">
        <f>IF(ISNUMBER(DB137), IF($AR137&gt;VLOOKUP('Gene Table'!$G$2,'Array Content'!$A$2:$B$3,2,FALSE),IF(DB137&lt;-$AR137,"mutant","WT"),IF(DB137&lt;-VLOOKUP('Gene Table'!$G$2,'Array Content'!$A$2:$B$3,2,FALSE),"Mutant","WT")),"")</f>
        <v>WT</v>
      </c>
      <c r="DQ137" s="4" t="str">
        <f>IF(ISNUMBER(DC137), IF($AR137&gt;VLOOKUP('Gene Table'!$G$2,'Array Content'!$A$2:$B$3,2,FALSE),IF(DC137&lt;-$AR137,"mutant","WT"),IF(DC137&lt;-VLOOKUP('Gene Table'!$G$2,'Array Content'!$A$2:$B$3,2,FALSE),"Mutant","WT")),"")</f>
        <v>WT</v>
      </c>
      <c r="DR137" s="4" t="str">
        <f>IF(ISNUMBER(DD137), IF($AR137&gt;VLOOKUP('Gene Table'!$G$2,'Array Content'!$A$2:$B$3,2,FALSE),IF(DD137&lt;-$AR137,"mutant","WT"),IF(DD137&lt;-VLOOKUP('Gene Table'!$G$2,'Array Content'!$A$2:$B$3,2,FALSE),"Mutant","WT")),"")</f>
        <v/>
      </c>
      <c r="DS137" s="4" t="str">
        <f>IF(ISNUMBER(DE137), IF($AR137&gt;VLOOKUP('Gene Table'!$G$2,'Array Content'!$A$2:$B$3,2,FALSE),IF(DE137&lt;-$AR137,"mutant","WT"),IF(DE137&lt;-VLOOKUP('Gene Table'!$G$2,'Array Content'!$A$2:$B$3,2,FALSE),"Mutant","WT")),"")</f>
        <v/>
      </c>
      <c r="DT137" s="4" t="str">
        <f>IF(ISNUMBER(DF137), IF($AR137&gt;VLOOKUP('Gene Table'!$G$2,'Array Content'!$A$2:$B$3,2,FALSE),IF(DF137&lt;-$AR137,"mutant","WT"),IF(DF137&lt;-VLOOKUP('Gene Table'!$G$2,'Array Content'!$A$2:$B$3,2,FALSE),"Mutant","WT")),"")</f>
        <v/>
      </c>
      <c r="DU137" s="4" t="str">
        <f>IF(ISNUMBER(DG137), IF($AR137&gt;VLOOKUP('Gene Table'!$G$2,'Array Content'!$A$2:$B$3,2,FALSE),IF(DG137&lt;-$AR137,"mutant","WT"),IF(DG137&lt;-VLOOKUP('Gene Table'!$G$2,'Array Content'!$A$2:$B$3,2,FALSE),"Mutant","WT")),"")</f>
        <v/>
      </c>
      <c r="DV137" s="4" t="str">
        <f>IF(ISNUMBER(DH137), IF($AR137&gt;VLOOKUP('Gene Table'!$G$2,'Array Content'!$A$2:$B$3,2,FALSE),IF(DH137&lt;-$AR137,"mutant","WT"),IF(DH137&lt;-VLOOKUP('Gene Table'!$G$2,'Array Content'!$A$2:$B$3,2,FALSE),"Mutant","WT")),"")</f>
        <v/>
      </c>
      <c r="DW137" s="4" t="str">
        <f>IF(ISNUMBER(DI137), IF($AR137&gt;VLOOKUP('Gene Table'!$G$2,'Array Content'!$A$2:$B$3,2,FALSE),IF(DI137&lt;-$AR137,"mutant","WT"),IF(DI137&lt;-VLOOKUP('Gene Table'!$G$2,'Array Content'!$A$2:$B$3,2,FALSE),"Mutant","WT")),"")</f>
        <v/>
      </c>
      <c r="DX137" s="4" t="str">
        <f>IF(ISNUMBER(DJ137), IF($AR137&gt;VLOOKUP('Gene Table'!$G$2,'Array Content'!$A$2:$B$3,2,FALSE),IF(DJ137&lt;-$AR137,"mutant","WT"),IF(DJ137&lt;-VLOOKUP('Gene Table'!$G$2,'Array Content'!$A$2:$B$3,2,FALSE),"Mutant","WT")),"")</f>
        <v/>
      </c>
      <c r="DY137" s="4" t="str">
        <f>IF(ISNUMBER(DK137), IF($AR137&gt;VLOOKUP('Gene Table'!$G$2,'Array Content'!$A$2:$B$3,2,FALSE),IF(DK137&lt;-$AR137,"mutant","WT"),IF(DK137&lt;-VLOOKUP('Gene Table'!$G$2,'Array Content'!$A$2:$B$3,2,FALSE),"Mutant","WT")),"")</f>
        <v/>
      </c>
      <c r="DZ137" s="4" t="str">
        <f>IF(ISNUMBER(DL137), IF($AR137&gt;VLOOKUP('Gene Table'!$G$2,'Array Content'!$A$2:$B$3,2,FALSE),IF(DL137&lt;-$AR137,"mutant","WT"),IF(DL137&lt;-VLOOKUP('Gene Table'!$G$2,'Array Content'!$A$2:$B$3,2,FALSE),"Mutant","WT")),"")</f>
        <v/>
      </c>
      <c r="EA137" s="4" t="str">
        <f>IF(ISNUMBER(DM137), IF($AR137&gt;VLOOKUP('Gene Table'!$G$2,'Array Content'!$A$2:$B$3,2,FALSE),IF(DM137&lt;-$AR137,"mutant","WT"),IF(DM137&lt;-VLOOKUP('Gene Table'!$G$2,'Array Content'!$A$2:$B$3,2,FALSE),"Mutant","WT")),"")</f>
        <v/>
      </c>
      <c r="EC137" s="4" t="s">
        <v>4818</v>
      </c>
      <c r="ED137" s="4" t="str">
        <f>IF('Gene Table'!$D137="copy number",D137,"")</f>
        <v/>
      </c>
      <c r="EE137" s="4" t="str">
        <f>IF('Gene Table'!$D137="copy number",E137,"")</f>
        <v/>
      </c>
      <c r="EF137" s="4" t="str">
        <f>IF('Gene Table'!$D137="copy number",F137,"")</f>
        <v/>
      </c>
      <c r="EG137" s="4" t="str">
        <f>IF('Gene Table'!$D137="copy number",G137,"")</f>
        <v/>
      </c>
      <c r="EH137" s="4" t="str">
        <f>IF('Gene Table'!$D137="copy number",H137,"")</f>
        <v/>
      </c>
      <c r="EI137" s="4" t="str">
        <f>IF('Gene Table'!$D137="copy number",I137,"")</f>
        <v/>
      </c>
      <c r="EJ137" s="4" t="str">
        <f>IF('Gene Table'!$D137="copy number",J137,"")</f>
        <v/>
      </c>
      <c r="EK137" s="4" t="str">
        <f>IF('Gene Table'!$D137="copy number",K137,"")</f>
        <v/>
      </c>
      <c r="EL137" s="4" t="str">
        <f>IF('Gene Table'!$D137="copy number",L137,"")</f>
        <v/>
      </c>
      <c r="EM137" s="4" t="str">
        <f>IF('Gene Table'!$D137="copy number",M137,"")</f>
        <v/>
      </c>
      <c r="EN137" s="4" t="str">
        <f>IF('Gene Table'!$D137="copy number",N137,"")</f>
        <v/>
      </c>
      <c r="EO137" s="4" t="str">
        <f>IF('Gene Table'!$D137="copy number",O137,"")</f>
        <v/>
      </c>
      <c r="EQ137" s="4" t="s">
        <v>4818</v>
      </c>
      <c r="ER137" s="4" t="str">
        <f>IF('Gene Table'!$D137="copy number",R137,"")</f>
        <v/>
      </c>
      <c r="ES137" s="4" t="str">
        <f>IF('Gene Table'!$D137="copy number",S137,"")</f>
        <v/>
      </c>
      <c r="ET137" s="4" t="str">
        <f>IF('Gene Table'!$D137="copy number",T137,"")</f>
        <v/>
      </c>
      <c r="EU137" s="4" t="str">
        <f>IF('Gene Table'!$D137="copy number",U137,"")</f>
        <v/>
      </c>
      <c r="EV137" s="4" t="str">
        <f>IF('Gene Table'!$D137="copy number",V137,"")</f>
        <v/>
      </c>
      <c r="EW137" s="4" t="str">
        <f>IF('Gene Table'!$D137="copy number",W137,"")</f>
        <v/>
      </c>
      <c r="EX137" s="4" t="str">
        <f>IF('Gene Table'!$D137="copy number",X137,"")</f>
        <v/>
      </c>
      <c r="EY137" s="4" t="str">
        <f>IF('Gene Table'!$D137="copy number",Y137,"")</f>
        <v/>
      </c>
      <c r="EZ137" s="4" t="str">
        <f>IF('Gene Table'!$D137="copy number",Z137,"")</f>
        <v/>
      </c>
      <c r="FA137" s="4" t="str">
        <f>IF('Gene Table'!$D137="copy number",AA137,"")</f>
        <v/>
      </c>
      <c r="FB137" s="4" t="str">
        <f>IF('Gene Table'!$D137="copy number",AB137,"")</f>
        <v/>
      </c>
      <c r="FC137" s="4" t="str">
        <f>IF('Gene Table'!$D137="copy number",AC137,"")</f>
        <v/>
      </c>
      <c r="FE137" s="4" t="s">
        <v>4818</v>
      </c>
      <c r="FF137" s="4" t="str">
        <f>IF('Gene Table'!$C137="SMPC",D137,"")</f>
        <v/>
      </c>
      <c r="FG137" s="4" t="str">
        <f>IF('Gene Table'!$C137="SMPC",E137,"")</f>
        <v/>
      </c>
      <c r="FH137" s="4" t="str">
        <f>IF('Gene Table'!$C137="SMPC",F137,"")</f>
        <v/>
      </c>
      <c r="FI137" s="4" t="str">
        <f>IF('Gene Table'!$C137="SMPC",G137,"")</f>
        <v/>
      </c>
      <c r="FJ137" s="4" t="str">
        <f>IF('Gene Table'!$C137="SMPC",H137,"")</f>
        <v/>
      </c>
      <c r="FK137" s="4" t="str">
        <f>IF('Gene Table'!$C137="SMPC",I137,"")</f>
        <v/>
      </c>
      <c r="FL137" s="4" t="str">
        <f>IF('Gene Table'!$C137="SMPC",J137,"")</f>
        <v/>
      </c>
      <c r="FM137" s="4" t="str">
        <f>IF('Gene Table'!$C137="SMPC",K137,"")</f>
        <v/>
      </c>
      <c r="FN137" s="4" t="str">
        <f>IF('Gene Table'!$C137="SMPC",L137,"")</f>
        <v/>
      </c>
      <c r="FO137" s="4" t="str">
        <f>IF('Gene Table'!$C137="SMPC",M137,"")</f>
        <v/>
      </c>
      <c r="FP137" s="4" t="str">
        <f>IF('Gene Table'!$C137="SMPC",N137,"")</f>
        <v/>
      </c>
      <c r="FQ137" s="4" t="str">
        <f>IF('Gene Table'!$C137="SMPC",O137,"")</f>
        <v/>
      </c>
      <c r="FS137" s="4" t="s">
        <v>4818</v>
      </c>
      <c r="FT137" s="4" t="str">
        <f>IF('Gene Table'!$C137="SMPC",R137,"")</f>
        <v/>
      </c>
      <c r="FU137" s="4" t="str">
        <f>IF('Gene Table'!$C137="SMPC",S137,"")</f>
        <v/>
      </c>
      <c r="FV137" s="4" t="str">
        <f>IF('Gene Table'!$C137="SMPC",T137,"")</f>
        <v/>
      </c>
      <c r="FW137" s="4" t="str">
        <f>IF('Gene Table'!$C137="SMPC",U137,"")</f>
        <v/>
      </c>
      <c r="FX137" s="4" t="str">
        <f>IF('Gene Table'!$C137="SMPC",V137,"")</f>
        <v/>
      </c>
      <c r="FY137" s="4" t="str">
        <f>IF('Gene Table'!$C137="SMPC",W137,"")</f>
        <v/>
      </c>
      <c r="FZ137" s="4" t="str">
        <f>IF('Gene Table'!$C137="SMPC",X137,"")</f>
        <v/>
      </c>
      <c r="GA137" s="4" t="str">
        <f>IF('Gene Table'!$C137="SMPC",Y137,"")</f>
        <v/>
      </c>
      <c r="GB137" s="4" t="str">
        <f>IF('Gene Table'!$C137="SMPC",Z137,"")</f>
        <v/>
      </c>
      <c r="GC137" s="4" t="str">
        <f>IF('Gene Table'!$C137="SMPC",AA137,"")</f>
        <v/>
      </c>
      <c r="GD137" s="4" t="str">
        <f>IF('Gene Table'!$C137="SMPC",AB137,"")</f>
        <v/>
      </c>
      <c r="GE137" s="4" t="str">
        <f>IF('Gene Table'!$C137="SMPC",AC137,"")</f>
        <v/>
      </c>
    </row>
    <row r="138" spans="1:187" ht="15" customHeight="1" x14ac:dyDescent="0.25">
      <c r="A138" s="4" t="str">
        <f>'Gene Table'!C138&amp;":"&amp;'Gene Table'!D138</f>
        <v>NPM1:c.863_864insTCTG</v>
      </c>
      <c r="B138" s="4">
        <f>IF('Gene Table'!$G$5="NO",IF(ISNUMBER(MATCH('Gene Table'!E138,'Array Content'!$M$2:$M$941,0)),VLOOKUP('Gene Table'!E138,'Array Content'!$M$2:$O$941,2,FALSE),35),IF('Gene Table'!$G$5="YES",IF(ISNUMBER(MATCH('Gene Table'!E138,'Array Content'!$M$2:$M$941,0)),VLOOKUP('Gene Table'!E138,'Array Content'!$M$2:$O$941,3,FALSE),35),"OOPS"))</f>
        <v>37</v>
      </c>
      <c r="C138" s="4" t="s">
        <v>4819</v>
      </c>
      <c r="D138" s="29">
        <f>IF('Control Sample Data'!D137="","",IF(SUM('Control Sample Data'!D$2:D$97)&gt;10,IF(AND(ISNUMBER('Control Sample Data'!D137),'Control Sample Data'!D137&lt;$B138, 'Control Sample Data'!D137&gt;0),'Control Sample Data'!D137,$B138),""))</f>
        <v>35</v>
      </c>
      <c r="E138" s="29">
        <f>IF('Control Sample Data'!E137="","",IF(SUM('Control Sample Data'!E$2:E$97)&gt;10,IF(AND(ISNUMBER('Control Sample Data'!E137),'Control Sample Data'!E137&lt;$B138, 'Control Sample Data'!E137&gt;0),'Control Sample Data'!E137,$B138),""))</f>
        <v>35</v>
      </c>
      <c r="F138" s="29" t="str">
        <f>IF('Control Sample Data'!F137="","",IF(SUM('Control Sample Data'!F$2:F$97)&gt;10,IF(AND(ISNUMBER('Control Sample Data'!F137),'Control Sample Data'!F137&lt;$B138, 'Control Sample Data'!F137&gt;0),'Control Sample Data'!F137,$B138),""))</f>
        <v/>
      </c>
      <c r="G138" s="29" t="str">
        <f>IF('Control Sample Data'!G137="","",IF(SUM('Control Sample Data'!G$2:G$97)&gt;10,IF(AND(ISNUMBER('Control Sample Data'!G137),'Control Sample Data'!G137&lt;$B138, 'Control Sample Data'!G137&gt;0),'Control Sample Data'!G137,$B138),""))</f>
        <v/>
      </c>
      <c r="H138" s="29" t="str">
        <f>IF('Control Sample Data'!H137="","",IF(SUM('Control Sample Data'!H$2:H$97)&gt;10,IF(AND(ISNUMBER('Control Sample Data'!H137),'Control Sample Data'!H137&lt;$B138, 'Control Sample Data'!H137&gt;0),'Control Sample Data'!H137,$B138),""))</f>
        <v/>
      </c>
      <c r="I138" s="29" t="str">
        <f>IF('Control Sample Data'!I137="","",IF(SUM('Control Sample Data'!I$2:I$97)&gt;10,IF(AND(ISNUMBER('Control Sample Data'!I137),'Control Sample Data'!I137&lt;$B138, 'Control Sample Data'!I137&gt;0),'Control Sample Data'!I137,$B138),""))</f>
        <v/>
      </c>
      <c r="J138" s="29" t="str">
        <f>IF('Control Sample Data'!J137="","",IF(SUM('Control Sample Data'!J$2:J$97)&gt;10,IF(AND(ISNUMBER('Control Sample Data'!J137),'Control Sample Data'!J137&lt;$B138, 'Control Sample Data'!J137&gt;0),'Control Sample Data'!J137,$B138),""))</f>
        <v/>
      </c>
      <c r="K138" s="29" t="str">
        <f>IF('Control Sample Data'!K137="","",IF(SUM('Control Sample Data'!K$2:K$97)&gt;10,IF(AND(ISNUMBER('Control Sample Data'!K137),'Control Sample Data'!K137&lt;$B138, 'Control Sample Data'!K137&gt;0),'Control Sample Data'!K137,$B138),""))</f>
        <v/>
      </c>
      <c r="L138" s="29" t="str">
        <f>IF('Control Sample Data'!L137="","",IF(SUM('Control Sample Data'!L$2:L$97)&gt;10,IF(AND(ISNUMBER('Control Sample Data'!L137),'Control Sample Data'!L137&lt;$B138, 'Control Sample Data'!L137&gt;0),'Control Sample Data'!L137,$B138),""))</f>
        <v/>
      </c>
      <c r="M138" s="29" t="str">
        <f>IF('Control Sample Data'!M137="","",IF(SUM('Control Sample Data'!M$2:M$97)&gt;10,IF(AND(ISNUMBER('Control Sample Data'!M137),'Control Sample Data'!M137&lt;$B138, 'Control Sample Data'!M137&gt;0),'Control Sample Data'!M137,$B138),""))</f>
        <v/>
      </c>
      <c r="N138" s="29" t="str">
        <f>IF('Control Sample Data'!N137="","",IF(SUM('Control Sample Data'!N$2:N$97)&gt;10,IF(AND(ISNUMBER('Control Sample Data'!N137),'Control Sample Data'!N137&lt;$B138, 'Control Sample Data'!N137&gt;0),'Control Sample Data'!N137,$B138),""))</f>
        <v/>
      </c>
      <c r="O138" s="29" t="str">
        <f>IF('Control Sample Data'!O137="","",IF(SUM('Control Sample Data'!O$2:O$97)&gt;10,IF(AND(ISNUMBER('Control Sample Data'!O137),'Control Sample Data'!O137&lt;$B138, 'Control Sample Data'!O137&gt;0),'Control Sample Data'!O137,$B138),""))</f>
        <v/>
      </c>
      <c r="Q138" s="4" t="s">
        <v>4819</v>
      </c>
      <c r="R138" s="29">
        <f>IF('Test Sample Data'!D137="","",IF(SUM('Test Sample Data'!D$2:D$97)&gt;10,IF(AND(ISNUMBER('Test Sample Data'!D137),'Test Sample Data'!D137&lt;$B138, 'Test Sample Data'!D137&gt;0),'Test Sample Data'!D137,$B138),""))</f>
        <v>35</v>
      </c>
      <c r="S138" s="29">
        <f>IF('Test Sample Data'!E137="","",IF(SUM('Test Sample Data'!E$2:E$97)&gt;10,IF(AND(ISNUMBER('Test Sample Data'!E137),'Test Sample Data'!E137&lt;$B138, 'Test Sample Data'!E137&gt;0),'Test Sample Data'!E137,$B138),""))</f>
        <v>35</v>
      </c>
      <c r="T138" s="29" t="str">
        <f>IF('Test Sample Data'!F137="","",IF(SUM('Test Sample Data'!F$2:F$97)&gt;10,IF(AND(ISNUMBER('Test Sample Data'!F137),'Test Sample Data'!F137&lt;$B138, 'Test Sample Data'!F137&gt;0),'Test Sample Data'!F137,$B138),""))</f>
        <v/>
      </c>
      <c r="U138" s="29" t="str">
        <f>IF('Test Sample Data'!G137="","",IF(SUM('Test Sample Data'!G$2:G$97)&gt;10,IF(AND(ISNUMBER('Test Sample Data'!G137),'Test Sample Data'!G137&lt;$B138, 'Test Sample Data'!G137&gt;0),'Test Sample Data'!G137,$B138),""))</f>
        <v/>
      </c>
      <c r="V138" s="29" t="str">
        <f>IF('Test Sample Data'!H137="","",IF(SUM('Test Sample Data'!H$2:H$97)&gt;10,IF(AND(ISNUMBER('Test Sample Data'!H137),'Test Sample Data'!H137&lt;$B138, 'Test Sample Data'!H137&gt;0),'Test Sample Data'!H137,$B138),""))</f>
        <v/>
      </c>
      <c r="W138" s="29" t="str">
        <f>IF('Test Sample Data'!I137="","",IF(SUM('Test Sample Data'!I$2:I$97)&gt;10,IF(AND(ISNUMBER('Test Sample Data'!I137),'Test Sample Data'!I137&lt;$B138, 'Test Sample Data'!I137&gt;0),'Test Sample Data'!I137,$B138),""))</f>
        <v/>
      </c>
      <c r="X138" s="29" t="str">
        <f>IF('Test Sample Data'!J137="","",IF(SUM('Test Sample Data'!J$2:J$97)&gt;10,IF(AND(ISNUMBER('Test Sample Data'!J137),'Test Sample Data'!J137&lt;$B138, 'Test Sample Data'!J137&gt;0),'Test Sample Data'!J137,$B138),""))</f>
        <v/>
      </c>
      <c r="Y138" s="29" t="str">
        <f>IF('Test Sample Data'!K137="","",IF(SUM('Test Sample Data'!K$2:K$97)&gt;10,IF(AND(ISNUMBER('Test Sample Data'!K137),'Test Sample Data'!K137&lt;$B138, 'Test Sample Data'!K137&gt;0),'Test Sample Data'!K137,$B138),""))</f>
        <v/>
      </c>
      <c r="Z138" s="29" t="str">
        <f>IF('Test Sample Data'!L137="","",IF(SUM('Test Sample Data'!L$2:L$97)&gt;10,IF(AND(ISNUMBER('Test Sample Data'!L137),'Test Sample Data'!L137&lt;$B138, 'Test Sample Data'!L137&gt;0),'Test Sample Data'!L137,$B138),""))</f>
        <v/>
      </c>
      <c r="AA138" s="29" t="str">
        <f>IF('Test Sample Data'!M137="","",IF(SUM('Test Sample Data'!M$2:M$97)&gt;10,IF(AND(ISNUMBER('Test Sample Data'!M137),'Test Sample Data'!M137&lt;$B138, 'Test Sample Data'!M137&gt;0),'Test Sample Data'!M137,$B138),""))</f>
        <v/>
      </c>
      <c r="AB138" s="29" t="str">
        <f>IF('Test Sample Data'!N137="","",IF(SUM('Test Sample Data'!N$2:N$97)&gt;10,IF(AND(ISNUMBER('Test Sample Data'!N137),'Test Sample Data'!N137&lt;$B138, 'Test Sample Data'!N137&gt;0),'Test Sample Data'!N137,$B138),""))</f>
        <v/>
      </c>
      <c r="AC138" s="29" t="str">
        <f>IF('Test Sample Data'!O137="","",IF(SUM('Test Sample Data'!O$2:O$97)&gt;10,IF(AND(ISNUMBER('Test Sample Data'!O137),'Test Sample Data'!O137&lt;$B138, 'Test Sample Data'!O137&gt;0),'Test Sample Data'!O137,$B138),""))</f>
        <v/>
      </c>
      <c r="AE138" s="4" t="s">
        <v>4819</v>
      </c>
      <c r="AF138" s="4">
        <f t="shared" si="183"/>
        <v>9</v>
      </c>
      <c r="AG138" s="4">
        <f t="shared" si="184"/>
        <v>9</v>
      </c>
      <c r="AH138" s="4" t="str">
        <f t="shared" si="185"/>
        <v/>
      </c>
      <c r="AI138" s="4" t="str">
        <f t="shared" si="186"/>
        <v/>
      </c>
      <c r="AJ138" s="4" t="str">
        <f t="shared" si="187"/>
        <v/>
      </c>
      <c r="AK138" s="4" t="str">
        <f t="shared" si="188"/>
        <v/>
      </c>
      <c r="AL138" s="4" t="str">
        <f t="shared" si="189"/>
        <v/>
      </c>
      <c r="AM138" s="4" t="str">
        <f t="shared" si="190"/>
        <v/>
      </c>
      <c r="AN138" s="4" t="str">
        <f t="shared" si="191"/>
        <v/>
      </c>
      <c r="AO138" s="4" t="str">
        <f t="shared" si="192"/>
        <v/>
      </c>
      <c r="AP138" s="4" t="str">
        <f t="shared" si="193"/>
        <v/>
      </c>
      <c r="AQ138" s="4" t="str">
        <f t="shared" si="194"/>
        <v/>
      </c>
      <c r="AR138" s="4">
        <f t="shared" si="195"/>
        <v>0</v>
      </c>
      <c r="AS138" s="4">
        <f t="shared" si="182"/>
        <v>9</v>
      </c>
      <c r="AU138" s="4" t="s">
        <v>4819</v>
      </c>
      <c r="AV138" s="4">
        <f t="shared" si="196"/>
        <v>8.68</v>
      </c>
      <c r="AW138" s="4">
        <f t="shared" si="197"/>
        <v>9</v>
      </c>
      <c r="AX138" s="4" t="str">
        <f t="shared" si="198"/>
        <v/>
      </c>
      <c r="AY138" s="4" t="str">
        <f t="shared" si="199"/>
        <v/>
      </c>
      <c r="AZ138" s="4" t="str">
        <f t="shared" si="200"/>
        <v/>
      </c>
      <c r="BA138" s="4" t="str">
        <f t="shared" si="201"/>
        <v/>
      </c>
      <c r="BB138" s="4" t="str">
        <f t="shared" si="202"/>
        <v/>
      </c>
      <c r="BC138" s="4" t="str">
        <f t="shared" si="203"/>
        <v/>
      </c>
      <c r="BD138" s="4" t="str">
        <f t="shared" si="204"/>
        <v/>
      </c>
      <c r="BE138" s="4" t="str">
        <f t="shared" si="205"/>
        <v/>
      </c>
      <c r="BF138" s="4" t="str">
        <f t="shared" si="206"/>
        <v/>
      </c>
      <c r="BG138" s="4" t="str">
        <f t="shared" si="207"/>
        <v/>
      </c>
      <c r="BI138" s="4" t="s">
        <v>4819</v>
      </c>
      <c r="BJ138" s="4">
        <f t="shared" si="169"/>
        <v>8.68</v>
      </c>
      <c r="BK138" s="4">
        <f t="shared" si="170"/>
        <v>9</v>
      </c>
      <c r="BL138" s="4" t="str">
        <f t="shared" si="171"/>
        <v/>
      </c>
      <c r="BM138" s="4" t="str">
        <f t="shared" si="172"/>
        <v/>
      </c>
      <c r="BN138" s="4" t="str">
        <f t="shared" si="173"/>
        <v/>
      </c>
      <c r="BO138" s="4" t="str">
        <f t="shared" si="174"/>
        <v/>
      </c>
      <c r="BP138" s="4" t="str">
        <f t="shared" si="175"/>
        <v/>
      </c>
      <c r="BQ138" s="4" t="str">
        <f t="shared" si="176"/>
        <v/>
      </c>
      <c r="BR138" s="4" t="str">
        <f t="shared" si="177"/>
        <v/>
      </c>
      <c r="BS138" s="4" t="str">
        <f t="shared" si="178"/>
        <v/>
      </c>
      <c r="BT138" s="4" t="str">
        <f t="shared" si="179"/>
        <v/>
      </c>
      <c r="BU138" s="4" t="str">
        <f t="shared" si="180"/>
        <v/>
      </c>
      <c r="BV138" s="4">
        <f t="shared" si="208"/>
        <v>0.68</v>
      </c>
      <c r="BW138" s="4">
        <f t="shared" si="181"/>
        <v>8.84</v>
      </c>
      <c r="BY138" s="4" t="s">
        <v>4819</v>
      </c>
      <c r="BZ138" s="4">
        <f t="shared" si="145"/>
        <v>-0.16000000000000014</v>
      </c>
      <c r="CA138" s="4">
        <f t="shared" si="146"/>
        <v>0.16000000000000014</v>
      </c>
      <c r="CB138" s="4" t="str">
        <f t="shared" si="147"/>
        <v/>
      </c>
      <c r="CC138" s="4" t="str">
        <f t="shared" si="148"/>
        <v/>
      </c>
      <c r="CD138" s="4" t="str">
        <f t="shared" si="149"/>
        <v/>
      </c>
      <c r="CE138" s="4" t="str">
        <f t="shared" si="150"/>
        <v/>
      </c>
      <c r="CF138" s="4" t="str">
        <f t="shared" si="151"/>
        <v/>
      </c>
      <c r="CG138" s="4" t="str">
        <f t="shared" si="152"/>
        <v/>
      </c>
      <c r="CH138" s="4" t="str">
        <f t="shared" si="153"/>
        <v/>
      </c>
      <c r="CI138" s="4" t="str">
        <f t="shared" si="154"/>
        <v/>
      </c>
      <c r="CJ138" s="4" t="str">
        <f t="shared" si="155"/>
        <v/>
      </c>
      <c r="CK138" s="4" t="str">
        <f t="shared" si="156"/>
        <v/>
      </c>
      <c r="CM138" s="4" t="s">
        <v>4819</v>
      </c>
      <c r="CN138" s="4" t="str">
        <f>IF(ISNUMBER(BZ138), IF($BV138&gt;VLOOKUP('Gene Table'!$G$2,'Array Content'!$A$2:$B$3,2,FALSE),IF(BZ138&lt;-$BV138,"mutant","WT"),IF(BZ138&lt;-VLOOKUP('Gene Table'!$G$2,'Array Content'!$A$2:$B$3,2,FALSE),"Mutant","WT")),"")</f>
        <v>WT</v>
      </c>
      <c r="CO138" s="4" t="str">
        <f>IF(ISNUMBER(CA138), IF($BV138&gt;VLOOKUP('Gene Table'!$G$2,'Array Content'!$A$2:$B$3,2,FALSE),IF(CA138&lt;-$BV138,"mutant","WT"),IF(CA138&lt;-VLOOKUP('Gene Table'!$G$2,'Array Content'!$A$2:$B$3,2,FALSE),"Mutant","WT")),"")</f>
        <v>WT</v>
      </c>
      <c r="CP138" s="4" t="str">
        <f>IF(ISNUMBER(CB138), IF($BV138&gt;VLOOKUP('Gene Table'!$G$2,'Array Content'!$A$2:$B$3,2,FALSE),IF(CB138&lt;-$BV138,"mutant","WT"),IF(CB138&lt;-VLOOKUP('Gene Table'!$G$2,'Array Content'!$A$2:$B$3,2,FALSE),"Mutant","WT")),"")</f>
        <v/>
      </c>
      <c r="CQ138" s="4" t="str">
        <f>IF(ISNUMBER(CC138), IF($BV138&gt;VLOOKUP('Gene Table'!$G$2,'Array Content'!$A$2:$B$3,2,FALSE),IF(CC138&lt;-$BV138,"mutant","WT"),IF(CC138&lt;-VLOOKUP('Gene Table'!$G$2,'Array Content'!$A$2:$B$3,2,FALSE),"Mutant","WT")),"")</f>
        <v/>
      </c>
      <c r="CR138" s="4" t="str">
        <f>IF(ISNUMBER(CD138), IF($BV138&gt;VLOOKUP('Gene Table'!$G$2,'Array Content'!$A$2:$B$3,2,FALSE),IF(CD138&lt;-$BV138,"mutant","WT"),IF(CD138&lt;-VLOOKUP('Gene Table'!$G$2,'Array Content'!$A$2:$B$3,2,FALSE),"Mutant","WT")),"")</f>
        <v/>
      </c>
      <c r="CS138" s="4" t="str">
        <f>IF(ISNUMBER(CE138), IF($BV138&gt;VLOOKUP('Gene Table'!$G$2,'Array Content'!$A$2:$B$3,2,FALSE),IF(CE138&lt;-$BV138,"mutant","WT"),IF(CE138&lt;-VLOOKUP('Gene Table'!$G$2,'Array Content'!$A$2:$B$3,2,FALSE),"Mutant","WT")),"")</f>
        <v/>
      </c>
      <c r="CT138" s="4" t="str">
        <f>IF(ISNUMBER(CF138), IF($BV138&gt;VLOOKUP('Gene Table'!$G$2,'Array Content'!$A$2:$B$3,2,FALSE),IF(CF138&lt;-$BV138,"mutant","WT"),IF(CF138&lt;-VLOOKUP('Gene Table'!$G$2,'Array Content'!$A$2:$B$3,2,FALSE),"Mutant","WT")),"")</f>
        <v/>
      </c>
      <c r="CU138" s="4" t="str">
        <f>IF(ISNUMBER(CG138), IF($BV138&gt;VLOOKUP('Gene Table'!$G$2,'Array Content'!$A$2:$B$3,2,FALSE),IF(CG138&lt;-$BV138,"mutant","WT"),IF(CG138&lt;-VLOOKUP('Gene Table'!$G$2,'Array Content'!$A$2:$B$3,2,FALSE),"Mutant","WT")),"")</f>
        <v/>
      </c>
      <c r="CV138" s="4" t="str">
        <f>IF(ISNUMBER(CH138), IF($BV138&gt;VLOOKUP('Gene Table'!$G$2,'Array Content'!$A$2:$B$3,2,FALSE),IF(CH138&lt;-$BV138,"mutant","WT"),IF(CH138&lt;-VLOOKUP('Gene Table'!$G$2,'Array Content'!$A$2:$B$3,2,FALSE),"Mutant","WT")),"")</f>
        <v/>
      </c>
      <c r="CW138" s="4" t="str">
        <f>IF(ISNUMBER(CI138), IF($BV138&gt;VLOOKUP('Gene Table'!$G$2,'Array Content'!$A$2:$B$3,2,FALSE),IF(CI138&lt;-$BV138,"mutant","WT"),IF(CI138&lt;-VLOOKUP('Gene Table'!$G$2,'Array Content'!$A$2:$B$3,2,FALSE),"Mutant","WT")),"")</f>
        <v/>
      </c>
      <c r="CX138" s="4" t="str">
        <f>IF(ISNUMBER(CJ138), IF($BV138&gt;VLOOKUP('Gene Table'!$G$2,'Array Content'!$A$2:$B$3,2,FALSE),IF(CJ138&lt;-$BV138,"mutant","WT"),IF(CJ138&lt;-VLOOKUP('Gene Table'!$G$2,'Array Content'!$A$2:$B$3,2,FALSE),"Mutant","WT")),"")</f>
        <v/>
      </c>
      <c r="CY138" s="4" t="str">
        <f>IF(ISNUMBER(CK138), IF($BV138&gt;VLOOKUP('Gene Table'!$G$2,'Array Content'!$A$2:$B$3,2,FALSE),IF(CK138&lt;-$BV138,"mutant","WT"),IF(CK138&lt;-VLOOKUP('Gene Table'!$G$2,'Array Content'!$A$2:$B$3,2,FALSE),"Mutant","WT")),"")</f>
        <v/>
      </c>
      <c r="DA138" s="4" t="s">
        <v>4819</v>
      </c>
      <c r="DB138" s="4">
        <f t="shared" si="157"/>
        <v>-0.32000000000000028</v>
      </c>
      <c r="DC138" s="4">
        <f t="shared" si="158"/>
        <v>0</v>
      </c>
      <c r="DD138" s="4" t="str">
        <f t="shared" si="159"/>
        <v/>
      </c>
      <c r="DE138" s="4" t="str">
        <f t="shared" si="160"/>
        <v/>
      </c>
      <c r="DF138" s="4" t="str">
        <f t="shared" si="161"/>
        <v/>
      </c>
      <c r="DG138" s="4" t="str">
        <f t="shared" si="162"/>
        <v/>
      </c>
      <c r="DH138" s="4" t="str">
        <f t="shared" si="163"/>
        <v/>
      </c>
      <c r="DI138" s="4" t="str">
        <f t="shared" si="164"/>
        <v/>
      </c>
      <c r="DJ138" s="4" t="str">
        <f t="shared" si="165"/>
        <v/>
      </c>
      <c r="DK138" s="4" t="str">
        <f t="shared" si="166"/>
        <v/>
      </c>
      <c r="DL138" s="4" t="str">
        <f t="shared" si="167"/>
        <v/>
      </c>
      <c r="DM138" s="4" t="str">
        <f t="shared" si="168"/>
        <v/>
      </c>
      <c r="DO138" s="4" t="s">
        <v>4819</v>
      </c>
      <c r="DP138" s="4" t="str">
        <f>IF(ISNUMBER(DB138), IF($AR138&gt;VLOOKUP('Gene Table'!$G$2,'Array Content'!$A$2:$B$3,2,FALSE),IF(DB138&lt;-$AR138,"mutant","WT"),IF(DB138&lt;-VLOOKUP('Gene Table'!$G$2,'Array Content'!$A$2:$B$3,2,FALSE),"Mutant","WT")),"")</f>
        <v>WT</v>
      </c>
      <c r="DQ138" s="4" t="str">
        <f>IF(ISNUMBER(DC138), IF($AR138&gt;VLOOKUP('Gene Table'!$G$2,'Array Content'!$A$2:$B$3,2,FALSE),IF(DC138&lt;-$AR138,"mutant","WT"),IF(DC138&lt;-VLOOKUP('Gene Table'!$G$2,'Array Content'!$A$2:$B$3,2,FALSE),"Mutant","WT")),"")</f>
        <v>WT</v>
      </c>
      <c r="DR138" s="4" t="str">
        <f>IF(ISNUMBER(DD138), IF($AR138&gt;VLOOKUP('Gene Table'!$G$2,'Array Content'!$A$2:$B$3,2,FALSE),IF(DD138&lt;-$AR138,"mutant","WT"),IF(DD138&lt;-VLOOKUP('Gene Table'!$G$2,'Array Content'!$A$2:$B$3,2,FALSE),"Mutant","WT")),"")</f>
        <v/>
      </c>
      <c r="DS138" s="4" t="str">
        <f>IF(ISNUMBER(DE138), IF($AR138&gt;VLOOKUP('Gene Table'!$G$2,'Array Content'!$A$2:$B$3,2,FALSE),IF(DE138&lt;-$AR138,"mutant","WT"),IF(DE138&lt;-VLOOKUP('Gene Table'!$G$2,'Array Content'!$A$2:$B$3,2,FALSE),"Mutant","WT")),"")</f>
        <v/>
      </c>
      <c r="DT138" s="4" t="str">
        <f>IF(ISNUMBER(DF138), IF($AR138&gt;VLOOKUP('Gene Table'!$G$2,'Array Content'!$A$2:$B$3,2,FALSE),IF(DF138&lt;-$AR138,"mutant","WT"),IF(DF138&lt;-VLOOKUP('Gene Table'!$G$2,'Array Content'!$A$2:$B$3,2,FALSE),"Mutant","WT")),"")</f>
        <v/>
      </c>
      <c r="DU138" s="4" t="str">
        <f>IF(ISNUMBER(DG138), IF($AR138&gt;VLOOKUP('Gene Table'!$G$2,'Array Content'!$A$2:$B$3,2,FALSE),IF(DG138&lt;-$AR138,"mutant","WT"),IF(DG138&lt;-VLOOKUP('Gene Table'!$G$2,'Array Content'!$A$2:$B$3,2,FALSE),"Mutant","WT")),"")</f>
        <v/>
      </c>
      <c r="DV138" s="4" t="str">
        <f>IF(ISNUMBER(DH138), IF($AR138&gt;VLOOKUP('Gene Table'!$G$2,'Array Content'!$A$2:$B$3,2,FALSE),IF(DH138&lt;-$AR138,"mutant","WT"),IF(DH138&lt;-VLOOKUP('Gene Table'!$G$2,'Array Content'!$A$2:$B$3,2,FALSE),"Mutant","WT")),"")</f>
        <v/>
      </c>
      <c r="DW138" s="4" t="str">
        <f>IF(ISNUMBER(DI138), IF($AR138&gt;VLOOKUP('Gene Table'!$G$2,'Array Content'!$A$2:$B$3,2,FALSE),IF(DI138&lt;-$AR138,"mutant","WT"),IF(DI138&lt;-VLOOKUP('Gene Table'!$G$2,'Array Content'!$A$2:$B$3,2,FALSE),"Mutant","WT")),"")</f>
        <v/>
      </c>
      <c r="DX138" s="4" t="str">
        <f>IF(ISNUMBER(DJ138), IF($AR138&gt;VLOOKUP('Gene Table'!$G$2,'Array Content'!$A$2:$B$3,2,FALSE),IF(DJ138&lt;-$AR138,"mutant","WT"),IF(DJ138&lt;-VLOOKUP('Gene Table'!$G$2,'Array Content'!$A$2:$B$3,2,FALSE),"Mutant","WT")),"")</f>
        <v/>
      </c>
      <c r="DY138" s="4" t="str">
        <f>IF(ISNUMBER(DK138), IF($AR138&gt;VLOOKUP('Gene Table'!$G$2,'Array Content'!$A$2:$B$3,2,FALSE),IF(DK138&lt;-$AR138,"mutant","WT"),IF(DK138&lt;-VLOOKUP('Gene Table'!$G$2,'Array Content'!$A$2:$B$3,2,FALSE),"Mutant","WT")),"")</f>
        <v/>
      </c>
      <c r="DZ138" s="4" t="str">
        <f>IF(ISNUMBER(DL138), IF($AR138&gt;VLOOKUP('Gene Table'!$G$2,'Array Content'!$A$2:$B$3,2,FALSE),IF(DL138&lt;-$AR138,"mutant","WT"),IF(DL138&lt;-VLOOKUP('Gene Table'!$G$2,'Array Content'!$A$2:$B$3,2,FALSE),"Mutant","WT")),"")</f>
        <v/>
      </c>
      <c r="EA138" s="4" t="str">
        <f>IF(ISNUMBER(DM138), IF($AR138&gt;VLOOKUP('Gene Table'!$G$2,'Array Content'!$A$2:$B$3,2,FALSE),IF(DM138&lt;-$AR138,"mutant","WT"),IF(DM138&lt;-VLOOKUP('Gene Table'!$G$2,'Array Content'!$A$2:$B$3,2,FALSE),"Mutant","WT")),"")</f>
        <v/>
      </c>
      <c r="EC138" s="4" t="s">
        <v>4819</v>
      </c>
      <c r="ED138" s="4" t="str">
        <f>IF('Gene Table'!$D138="copy number",D138,"")</f>
        <v/>
      </c>
      <c r="EE138" s="4" t="str">
        <f>IF('Gene Table'!$D138="copy number",E138,"")</f>
        <v/>
      </c>
      <c r="EF138" s="4" t="str">
        <f>IF('Gene Table'!$D138="copy number",F138,"")</f>
        <v/>
      </c>
      <c r="EG138" s="4" t="str">
        <f>IF('Gene Table'!$D138="copy number",G138,"")</f>
        <v/>
      </c>
      <c r="EH138" s="4" t="str">
        <f>IF('Gene Table'!$D138="copy number",H138,"")</f>
        <v/>
      </c>
      <c r="EI138" s="4" t="str">
        <f>IF('Gene Table'!$D138="copy number",I138,"")</f>
        <v/>
      </c>
      <c r="EJ138" s="4" t="str">
        <f>IF('Gene Table'!$D138="copy number",J138,"")</f>
        <v/>
      </c>
      <c r="EK138" s="4" t="str">
        <f>IF('Gene Table'!$D138="copy number",K138,"")</f>
        <v/>
      </c>
      <c r="EL138" s="4" t="str">
        <f>IF('Gene Table'!$D138="copy number",L138,"")</f>
        <v/>
      </c>
      <c r="EM138" s="4" t="str">
        <f>IF('Gene Table'!$D138="copy number",M138,"")</f>
        <v/>
      </c>
      <c r="EN138" s="4" t="str">
        <f>IF('Gene Table'!$D138="copy number",N138,"")</f>
        <v/>
      </c>
      <c r="EO138" s="4" t="str">
        <f>IF('Gene Table'!$D138="copy number",O138,"")</f>
        <v/>
      </c>
      <c r="EQ138" s="4" t="s">
        <v>4819</v>
      </c>
      <c r="ER138" s="4" t="str">
        <f>IF('Gene Table'!$D138="copy number",R138,"")</f>
        <v/>
      </c>
      <c r="ES138" s="4" t="str">
        <f>IF('Gene Table'!$D138="copy number",S138,"")</f>
        <v/>
      </c>
      <c r="ET138" s="4" t="str">
        <f>IF('Gene Table'!$D138="copy number",T138,"")</f>
        <v/>
      </c>
      <c r="EU138" s="4" t="str">
        <f>IF('Gene Table'!$D138="copy number",U138,"")</f>
        <v/>
      </c>
      <c r="EV138" s="4" t="str">
        <f>IF('Gene Table'!$D138="copy number",V138,"")</f>
        <v/>
      </c>
      <c r="EW138" s="4" t="str">
        <f>IF('Gene Table'!$D138="copy number",W138,"")</f>
        <v/>
      </c>
      <c r="EX138" s="4" t="str">
        <f>IF('Gene Table'!$D138="copy number",X138,"")</f>
        <v/>
      </c>
      <c r="EY138" s="4" t="str">
        <f>IF('Gene Table'!$D138="copy number",Y138,"")</f>
        <v/>
      </c>
      <c r="EZ138" s="4" t="str">
        <f>IF('Gene Table'!$D138="copy number",Z138,"")</f>
        <v/>
      </c>
      <c r="FA138" s="4" t="str">
        <f>IF('Gene Table'!$D138="copy number",AA138,"")</f>
        <v/>
      </c>
      <c r="FB138" s="4" t="str">
        <f>IF('Gene Table'!$D138="copy number",AB138,"")</f>
        <v/>
      </c>
      <c r="FC138" s="4" t="str">
        <f>IF('Gene Table'!$D138="copy number",AC138,"")</f>
        <v/>
      </c>
      <c r="FE138" s="4" t="s">
        <v>4819</v>
      </c>
      <c r="FF138" s="4" t="str">
        <f>IF('Gene Table'!$C138="SMPC",D138,"")</f>
        <v/>
      </c>
      <c r="FG138" s="4" t="str">
        <f>IF('Gene Table'!$C138="SMPC",E138,"")</f>
        <v/>
      </c>
      <c r="FH138" s="4" t="str">
        <f>IF('Gene Table'!$C138="SMPC",F138,"")</f>
        <v/>
      </c>
      <c r="FI138" s="4" t="str">
        <f>IF('Gene Table'!$C138="SMPC",G138,"")</f>
        <v/>
      </c>
      <c r="FJ138" s="4" t="str">
        <f>IF('Gene Table'!$C138="SMPC",H138,"")</f>
        <v/>
      </c>
      <c r="FK138" s="4" t="str">
        <f>IF('Gene Table'!$C138="SMPC",I138,"")</f>
        <v/>
      </c>
      <c r="FL138" s="4" t="str">
        <f>IF('Gene Table'!$C138="SMPC",J138,"")</f>
        <v/>
      </c>
      <c r="FM138" s="4" t="str">
        <f>IF('Gene Table'!$C138="SMPC",K138,"")</f>
        <v/>
      </c>
      <c r="FN138" s="4" t="str">
        <f>IF('Gene Table'!$C138="SMPC",L138,"")</f>
        <v/>
      </c>
      <c r="FO138" s="4" t="str">
        <f>IF('Gene Table'!$C138="SMPC",M138,"")</f>
        <v/>
      </c>
      <c r="FP138" s="4" t="str">
        <f>IF('Gene Table'!$C138="SMPC",N138,"")</f>
        <v/>
      </c>
      <c r="FQ138" s="4" t="str">
        <f>IF('Gene Table'!$C138="SMPC",O138,"")</f>
        <v/>
      </c>
      <c r="FS138" s="4" t="s">
        <v>4819</v>
      </c>
      <c r="FT138" s="4" t="str">
        <f>IF('Gene Table'!$C138="SMPC",R138,"")</f>
        <v/>
      </c>
      <c r="FU138" s="4" t="str">
        <f>IF('Gene Table'!$C138="SMPC",S138,"")</f>
        <v/>
      </c>
      <c r="FV138" s="4" t="str">
        <f>IF('Gene Table'!$C138="SMPC",T138,"")</f>
        <v/>
      </c>
      <c r="FW138" s="4" t="str">
        <f>IF('Gene Table'!$C138="SMPC",U138,"")</f>
        <v/>
      </c>
      <c r="FX138" s="4" t="str">
        <f>IF('Gene Table'!$C138="SMPC",V138,"")</f>
        <v/>
      </c>
      <c r="FY138" s="4" t="str">
        <f>IF('Gene Table'!$C138="SMPC",W138,"")</f>
        <v/>
      </c>
      <c r="FZ138" s="4" t="str">
        <f>IF('Gene Table'!$C138="SMPC",X138,"")</f>
        <v/>
      </c>
      <c r="GA138" s="4" t="str">
        <f>IF('Gene Table'!$C138="SMPC",Y138,"")</f>
        <v/>
      </c>
      <c r="GB138" s="4" t="str">
        <f>IF('Gene Table'!$C138="SMPC",Z138,"")</f>
        <v/>
      </c>
      <c r="GC138" s="4" t="str">
        <f>IF('Gene Table'!$C138="SMPC",AA138,"")</f>
        <v/>
      </c>
      <c r="GD138" s="4" t="str">
        <f>IF('Gene Table'!$C138="SMPC",AB138,"")</f>
        <v/>
      </c>
      <c r="GE138" s="4" t="str">
        <f>IF('Gene Table'!$C138="SMPC",AC138,"")</f>
        <v/>
      </c>
    </row>
    <row r="139" spans="1:187" ht="15" customHeight="1" x14ac:dyDescent="0.25">
      <c r="A139" s="4" t="str">
        <f>'Gene Table'!C139&amp;":"&amp;'Gene Table'!D139</f>
        <v>PTCH1:c.1093C&gt;T</v>
      </c>
      <c r="B139" s="4">
        <f>IF('Gene Table'!$G$5="NO",IF(ISNUMBER(MATCH('Gene Table'!E139,'Array Content'!$M$2:$M$941,0)),VLOOKUP('Gene Table'!E139,'Array Content'!$M$2:$O$941,2,FALSE),35),IF('Gene Table'!$G$5="YES",IF(ISNUMBER(MATCH('Gene Table'!E139,'Array Content'!$M$2:$M$941,0)),VLOOKUP('Gene Table'!E139,'Array Content'!$M$2:$O$941,3,FALSE),35),"OOPS"))</f>
        <v>37</v>
      </c>
      <c r="C139" s="4" t="s">
        <v>4820</v>
      </c>
      <c r="D139" s="29">
        <f>IF('Control Sample Data'!D138="","",IF(SUM('Control Sample Data'!D$2:D$97)&gt;10,IF(AND(ISNUMBER('Control Sample Data'!D138),'Control Sample Data'!D138&lt;$B139, 'Control Sample Data'!D138&gt;0),'Control Sample Data'!D138,$B139),""))</f>
        <v>35</v>
      </c>
      <c r="E139" s="29">
        <f>IF('Control Sample Data'!E138="","",IF(SUM('Control Sample Data'!E$2:E$97)&gt;10,IF(AND(ISNUMBER('Control Sample Data'!E138),'Control Sample Data'!E138&lt;$B139, 'Control Sample Data'!E138&gt;0),'Control Sample Data'!E138,$B139),""))</f>
        <v>35</v>
      </c>
      <c r="F139" s="29" t="str">
        <f>IF('Control Sample Data'!F138="","",IF(SUM('Control Sample Data'!F$2:F$97)&gt;10,IF(AND(ISNUMBER('Control Sample Data'!F138),'Control Sample Data'!F138&lt;$B139, 'Control Sample Data'!F138&gt;0),'Control Sample Data'!F138,$B139),""))</f>
        <v/>
      </c>
      <c r="G139" s="29" t="str">
        <f>IF('Control Sample Data'!G138="","",IF(SUM('Control Sample Data'!G$2:G$97)&gt;10,IF(AND(ISNUMBER('Control Sample Data'!G138),'Control Sample Data'!G138&lt;$B139, 'Control Sample Data'!G138&gt;0),'Control Sample Data'!G138,$B139),""))</f>
        <v/>
      </c>
      <c r="H139" s="29" t="str">
        <f>IF('Control Sample Data'!H138="","",IF(SUM('Control Sample Data'!H$2:H$97)&gt;10,IF(AND(ISNUMBER('Control Sample Data'!H138),'Control Sample Data'!H138&lt;$B139, 'Control Sample Data'!H138&gt;0),'Control Sample Data'!H138,$B139),""))</f>
        <v/>
      </c>
      <c r="I139" s="29" t="str">
        <f>IF('Control Sample Data'!I138="","",IF(SUM('Control Sample Data'!I$2:I$97)&gt;10,IF(AND(ISNUMBER('Control Sample Data'!I138),'Control Sample Data'!I138&lt;$B139, 'Control Sample Data'!I138&gt;0),'Control Sample Data'!I138,$B139),""))</f>
        <v/>
      </c>
      <c r="J139" s="29" t="str">
        <f>IF('Control Sample Data'!J138="","",IF(SUM('Control Sample Data'!J$2:J$97)&gt;10,IF(AND(ISNUMBER('Control Sample Data'!J138),'Control Sample Data'!J138&lt;$B139, 'Control Sample Data'!J138&gt;0),'Control Sample Data'!J138,$B139),""))</f>
        <v/>
      </c>
      <c r="K139" s="29" t="str">
        <f>IF('Control Sample Data'!K138="","",IF(SUM('Control Sample Data'!K$2:K$97)&gt;10,IF(AND(ISNUMBER('Control Sample Data'!K138),'Control Sample Data'!K138&lt;$B139, 'Control Sample Data'!K138&gt;0),'Control Sample Data'!K138,$B139),""))</f>
        <v/>
      </c>
      <c r="L139" s="29" t="str">
        <f>IF('Control Sample Data'!L138="","",IF(SUM('Control Sample Data'!L$2:L$97)&gt;10,IF(AND(ISNUMBER('Control Sample Data'!L138),'Control Sample Data'!L138&lt;$B139, 'Control Sample Data'!L138&gt;0),'Control Sample Data'!L138,$B139),""))</f>
        <v/>
      </c>
      <c r="M139" s="29" t="str">
        <f>IF('Control Sample Data'!M138="","",IF(SUM('Control Sample Data'!M$2:M$97)&gt;10,IF(AND(ISNUMBER('Control Sample Data'!M138),'Control Sample Data'!M138&lt;$B139, 'Control Sample Data'!M138&gt;0),'Control Sample Data'!M138,$B139),""))</f>
        <v/>
      </c>
      <c r="N139" s="29" t="str">
        <f>IF('Control Sample Data'!N138="","",IF(SUM('Control Sample Data'!N$2:N$97)&gt;10,IF(AND(ISNUMBER('Control Sample Data'!N138),'Control Sample Data'!N138&lt;$B139, 'Control Sample Data'!N138&gt;0),'Control Sample Data'!N138,$B139),""))</f>
        <v/>
      </c>
      <c r="O139" s="29" t="str">
        <f>IF('Control Sample Data'!O138="","",IF(SUM('Control Sample Data'!O$2:O$97)&gt;10,IF(AND(ISNUMBER('Control Sample Data'!O138),'Control Sample Data'!O138&lt;$B139, 'Control Sample Data'!O138&gt;0),'Control Sample Data'!O138,$B139),""))</f>
        <v/>
      </c>
      <c r="Q139" s="4" t="s">
        <v>4820</v>
      </c>
      <c r="R139" s="29">
        <f>IF('Test Sample Data'!D138="","",IF(SUM('Test Sample Data'!D$2:D$97)&gt;10,IF(AND(ISNUMBER('Test Sample Data'!D138),'Test Sample Data'!D138&lt;$B139, 'Test Sample Data'!D138&gt;0),'Test Sample Data'!D138,$B139),""))</f>
        <v>35</v>
      </c>
      <c r="S139" s="29">
        <f>IF('Test Sample Data'!E138="","",IF(SUM('Test Sample Data'!E$2:E$97)&gt;10,IF(AND(ISNUMBER('Test Sample Data'!E138),'Test Sample Data'!E138&lt;$B139, 'Test Sample Data'!E138&gt;0),'Test Sample Data'!E138,$B139),""))</f>
        <v>35</v>
      </c>
      <c r="T139" s="29" t="str">
        <f>IF('Test Sample Data'!F138="","",IF(SUM('Test Sample Data'!F$2:F$97)&gt;10,IF(AND(ISNUMBER('Test Sample Data'!F138),'Test Sample Data'!F138&lt;$B139, 'Test Sample Data'!F138&gt;0),'Test Sample Data'!F138,$B139),""))</f>
        <v/>
      </c>
      <c r="U139" s="29" t="str">
        <f>IF('Test Sample Data'!G138="","",IF(SUM('Test Sample Data'!G$2:G$97)&gt;10,IF(AND(ISNUMBER('Test Sample Data'!G138),'Test Sample Data'!G138&lt;$B139, 'Test Sample Data'!G138&gt;0),'Test Sample Data'!G138,$B139),""))</f>
        <v/>
      </c>
      <c r="V139" s="29" t="str">
        <f>IF('Test Sample Data'!H138="","",IF(SUM('Test Sample Data'!H$2:H$97)&gt;10,IF(AND(ISNUMBER('Test Sample Data'!H138),'Test Sample Data'!H138&lt;$B139, 'Test Sample Data'!H138&gt;0),'Test Sample Data'!H138,$B139),""))</f>
        <v/>
      </c>
      <c r="W139" s="29" t="str">
        <f>IF('Test Sample Data'!I138="","",IF(SUM('Test Sample Data'!I$2:I$97)&gt;10,IF(AND(ISNUMBER('Test Sample Data'!I138),'Test Sample Data'!I138&lt;$B139, 'Test Sample Data'!I138&gt;0),'Test Sample Data'!I138,$B139),""))</f>
        <v/>
      </c>
      <c r="X139" s="29" t="str">
        <f>IF('Test Sample Data'!J138="","",IF(SUM('Test Sample Data'!J$2:J$97)&gt;10,IF(AND(ISNUMBER('Test Sample Data'!J138),'Test Sample Data'!J138&lt;$B139, 'Test Sample Data'!J138&gt;0),'Test Sample Data'!J138,$B139),""))</f>
        <v/>
      </c>
      <c r="Y139" s="29" t="str">
        <f>IF('Test Sample Data'!K138="","",IF(SUM('Test Sample Data'!K$2:K$97)&gt;10,IF(AND(ISNUMBER('Test Sample Data'!K138),'Test Sample Data'!K138&lt;$B139, 'Test Sample Data'!K138&gt;0),'Test Sample Data'!K138,$B139),""))</f>
        <v/>
      </c>
      <c r="Z139" s="29" t="str">
        <f>IF('Test Sample Data'!L138="","",IF(SUM('Test Sample Data'!L$2:L$97)&gt;10,IF(AND(ISNUMBER('Test Sample Data'!L138),'Test Sample Data'!L138&lt;$B139, 'Test Sample Data'!L138&gt;0),'Test Sample Data'!L138,$B139),""))</f>
        <v/>
      </c>
      <c r="AA139" s="29" t="str">
        <f>IF('Test Sample Data'!M138="","",IF(SUM('Test Sample Data'!M$2:M$97)&gt;10,IF(AND(ISNUMBER('Test Sample Data'!M138),'Test Sample Data'!M138&lt;$B139, 'Test Sample Data'!M138&gt;0),'Test Sample Data'!M138,$B139),""))</f>
        <v/>
      </c>
      <c r="AB139" s="29" t="str">
        <f>IF('Test Sample Data'!N138="","",IF(SUM('Test Sample Data'!N$2:N$97)&gt;10,IF(AND(ISNUMBER('Test Sample Data'!N138),'Test Sample Data'!N138&lt;$B139, 'Test Sample Data'!N138&gt;0),'Test Sample Data'!N138,$B139),""))</f>
        <v/>
      </c>
      <c r="AC139" s="29" t="str">
        <f>IF('Test Sample Data'!O138="","",IF(SUM('Test Sample Data'!O$2:O$97)&gt;10,IF(AND(ISNUMBER('Test Sample Data'!O138),'Test Sample Data'!O138&lt;$B139, 'Test Sample Data'!O138&gt;0),'Test Sample Data'!O138,$B139),""))</f>
        <v/>
      </c>
      <c r="AE139" s="4" t="s">
        <v>4820</v>
      </c>
      <c r="AF139" s="4">
        <f t="shared" si="183"/>
        <v>9</v>
      </c>
      <c r="AG139" s="4">
        <f t="shared" si="184"/>
        <v>9</v>
      </c>
      <c r="AH139" s="4" t="str">
        <f t="shared" si="185"/>
        <v/>
      </c>
      <c r="AI139" s="4" t="str">
        <f t="shared" si="186"/>
        <v/>
      </c>
      <c r="AJ139" s="4" t="str">
        <f t="shared" si="187"/>
        <v/>
      </c>
      <c r="AK139" s="4" t="str">
        <f t="shared" si="188"/>
        <v/>
      </c>
      <c r="AL139" s="4" t="str">
        <f t="shared" si="189"/>
        <v/>
      </c>
      <c r="AM139" s="4" t="str">
        <f t="shared" si="190"/>
        <v/>
      </c>
      <c r="AN139" s="4" t="str">
        <f t="shared" si="191"/>
        <v/>
      </c>
      <c r="AO139" s="4" t="str">
        <f t="shared" si="192"/>
        <v/>
      </c>
      <c r="AP139" s="4" t="str">
        <f t="shared" si="193"/>
        <v/>
      </c>
      <c r="AQ139" s="4" t="str">
        <f t="shared" si="194"/>
        <v/>
      </c>
      <c r="AR139" s="4">
        <f t="shared" si="195"/>
        <v>0</v>
      </c>
      <c r="AS139" s="4">
        <f t="shared" si="182"/>
        <v>9</v>
      </c>
      <c r="AU139" s="4" t="s">
        <v>4820</v>
      </c>
      <c r="AV139" s="4">
        <f t="shared" si="196"/>
        <v>9.0500000000000007</v>
      </c>
      <c r="AW139" s="4">
        <f t="shared" si="197"/>
        <v>9</v>
      </c>
      <c r="AX139" s="4" t="str">
        <f t="shared" si="198"/>
        <v/>
      </c>
      <c r="AY139" s="4" t="str">
        <f t="shared" si="199"/>
        <v/>
      </c>
      <c r="AZ139" s="4" t="str">
        <f t="shared" si="200"/>
        <v/>
      </c>
      <c r="BA139" s="4" t="str">
        <f t="shared" si="201"/>
        <v/>
      </c>
      <c r="BB139" s="4" t="str">
        <f t="shared" si="202"/>
        <v/>
      </c>
      <c r="BC139" s="4" t="str">
        <f t="shared" si="203"/>
        <v/>
      </c>
      <c r="BD139" s="4" t="str">
        <f t="shared" si="204"/>
        <v/>
      </c>
      <c r="BE139" s="4" t="str">
        <f t="shared" si="205"/>
        <v/>
      </c>
      <c r="BF139" s="4" t="str">
        <f t="shared" si="206"/>
        <v/>
      </c>
      <c r="BG139" s="4" t="str">
        <f t="shared" si="207"/>
        <v/>
      </c>
      <c r="BI139" s="4" t="s">
        <v>4820</v>
      </c>
      <c r="BJ139" s="4">
        <f t="shared" si="169"/>
        <v>9.0500000000000007</v>
      </c>
      <c r="BK139" s="4">
        <f t="shared" si="170"/>
        <v>9</v>
      </c>
      <c r="BL139" s="4" t="str">
        <f t="shared" si="171"/>
        <v/>
      </c>
      <c r="BM139" s="4" t="str">
        <f t="shared" si="172"/>
        <v/>
      </c>
      <c r="BN139" s="4" t="str">
        <f t="shared" si="173"/>
        <v/>
      </c>
      <c r="BO139" s="4" t="str">
        <f t="shared" si="174"/>
        <v/>
      </c>
      <c r="BP139" s="4" t="str">
        <f t="shared" si="175"/>
        <v/>
      </c>
      <c r="BQ139" s="4" t="str">
        <f t="shared" si="176"/>
        <v/>
      </c>
      <c r="BR139" s="4" t="str">
        <f t="shared" si="177"/>
        <v/>
      </c>
      <c r="BS139" s="4" t="str">
        <f t="shared" si="178"/>
        <v/>
      </c>
      <c r="BT139" s="4" t="str">
        <f t="shared" si="179"/>
        <v/>
      </c>
      <c r="BU139" s="4" t="str">
        <f t="shared" si="180"/>
        <v/>
      </c>
      <c r="BV139" s="4">
        <f t="shared" si="208"/>
        <v>0.11</v>
      </c>
      <c r="BW139" s="4">
        <f t="shared" si="181"/>
        <v>9.0299999999999994</v>
      </c>
      <c r="BY139" s="4" t="s">
        <v>4820</v>
      </c>
      <c r="BZ139" s="4">
        <f t="shared" si="145"/>
        <v>2.000000000000135E-2</v>
      </c>
      <c r="CA139" s="4">
        <f t="shared" si="146"/>
        <v>-2.9999999999999361E-2</v>
      </c>
      <c r="CB139" s="4" t="str">
        <f t="shared" si="147"/>
        <v/>
      </c>
      <c r="CC139" s="4" t="str">
        <f t="shared" si="148"/>
        <v/>
      </c>
      <c r="CD139" s="4" t="str">
        <f t="shared" si="149"/>
        <v/>
      </c>
      <c r="CE139" s="4" t="str">
        <f t="shared" si="150"/>
        <v/>
      </c>
      <c r="CF139" s="4" t="str">
        <f t="shared" si="151"/>
        <v/>
      </c>
      <c r="CG139" s="4" t="str">
        <f t="shared" si="152"/>
        <v/>
      </c>
      <c r="CH139" s="4" t="str">
        <f t="shared" si="153"/>
        <v/>
      </c>
      <c r="CI139" s="4" t="str">
        <f t="shared" si="154"/>
        <v/>
      </c>
      <c r="CJ139" s="4" t="str">
        <f t="shared" si="155"/>
        <v/>
      </c>
      <c r="CK139" s="4" t="str">
        <f t="shared" si="156"/>
        <v/>
      </c>
      <c r="CM139" s="4" t="s">
        <v>4820</v>
      </c>
      <c r="CN139" s="4" t="str">
        <f>IF(ISNUMBER(BZ139), IF($BV139&gt;VLOOKUP('Gene Table'!$G$2,'Array Content'!$A$2:$B$3,2,FALSE),IF(BZ139&lt;-$BV139,"mutant","WT"),IF(BZ139&lt;-VLOOKUP('Gene Table'!$G$2,'Array Content'!$A$2:$B$3,2,FALSE),"Mutant","WT")),"")</f>
        <v>WT</v>
      </c>
      <c r="CO139" s="4" t="str">
        <f>IF(ISNUMBER(CA139), IF($BV139&gt;VLOOKUP('Gene Table'!$G$2,'Array Content'!$A$2:$B$3,2,FALSE),IF(CA139&lt;-$BV139,"mutant","WT"),IF(CA139&lt;-VLOOKUP('Gene Table'!$G$2,'Array Content'!$A$2:$B$3,2,FALSE),"Mutant","WT")),"")</f>
        <v>WT</v>
      </c>
      <c r="CP139" s="4" t="str">
        <f>IF(ISNUMBER(CB139), IF($BV139&gt;VLOOKUP('Gene Table'!$G$2,'Array Content'!$A$2:$B$3,2,FALSE),IF(CB139&lt;-$BV139,"mutant","WT"),IF(CB139&lt;-VLOOKUP('Gene Table'!$G$2,'Array Content'!$A$2:$B$3,2,FALSE),"Mutant","WT")),"")</f>
        <v/>
      </c>
      <c r="CQ139" s="4" t="str">
        <f>IF(ISNUMBER(CC139), IF($BV139&gt;VLOOKUP('Gene Table'!$G$2,'Array Content'!$A$2:$B$3,2,FALSE),IF(CC139&lt;-$BV139,"mutant","WT"),IF(CC139&lt;-VLOOKUP('Gene Table'!$G$2,'Array Content'!$A$2:$B$3,2,FALSE),"Mutant","WT")),"")</f>
        <v/>
      </c>
      <c r="CR139" s="4" t="str">
        <f>IF(ISNUMBER(CD139), IF($BV139&gt;VLOOKUP('Gene Table'!$G$2,'Array Content'!$A$2:$B$3,2,FALSE),IF(CD139&lt;-$BV139,"mutant","WT"),IF(CD139&lt;-VLOOKUP('Gene Table'!$G$2,'Array Content'!$A$2:$B$3,2,FALSE),"Mutant","WT")),"")</f>
        <v/>
      </c>
      <c r="CS139" s="4" t="str">
        <f>IF(ISNUMBER(CE139), IF($BV139&gt;VLOOKUP('Gene Table'!$G$2,'Array Content'!$A$2:$B$3,2,FALSE),IF(CE139&lt;-$BV139,"mutant","WT"),IF(CE139&lt;-VLOOKUP('Gene Table'!$G$2,'Array Content'!$A$2:$B$3,2,FALSE),"Mutant","WT")),"")</f>
        <v/>
      </c>
      <c r="CT139" s="4" t="str">
        <f>IF(ISNUMBER(CF139), IF($BV139&gt;VLOOKUP('Gene Table'!$G$2,'Array Content'!$A$2:$B$3,2,FALSE),IF(CF139&lt;-$BV139,"mutant","WT"),IF(CF139&lt;-VLOOKUP('Gene Table'!$G$2,'Array Content'!$A$2:$B$3,2,FALSE),"Mutant","WT")),"")</f>
        <v/>
      </c>
      <c r="CU139" s="4" t="str">
        <f>IF(ISNUMBER(CG139), IF($BV139&gt;VLOOKUP('Gene Table'!$G$2,'Array Content'!$A$2:$B$3,2,FALSE),IF(CG139&lt;-$BV139,"mutant","WT"),IF(CG139&lt;-VLOOKUP('Gene Table'!$G$2,'Array Content'!$A$2:$B$3,2,FALSE),"Mutant","WT")),"")</f>
        <v/>
      </c>
      <c r="CV139" s="4" t="str">
        <f>IF(ISNUMBER(CH139), IF($BV139&gt;VLOOKUP('Gene Table'!$G$2,'Array Content'!$A$2:$B$3,2,FALSE),IF(CH139&lt;-$BV139,"mutant","WT"),IF(CH139&lt;-VLOOKUP('Gene Table'!$G$2,'Array Content'!$A$2:$B$3,2,FALSE),"Mutant","WT")),"")</f>
        <v/>
      </c>
      <c r="CW139" s="4" t="str">
        <f>IF(ISNUMBER(CI139), IF($BV139&gt;VLOOKUP('Gene Table'!$G$2,'Array Content'!$A$2:$B$3,2,FALSE),IF(CI139&lt;-$BV139,"mutant","WT"),IF(CI139&lt;-VLOOKUP('Gene Table'!$G$2,'Array Content'!$A$2:$B$3,2,FALSE),"Mutant","WT")),"")</f>
        <v/>
      </c>
      <c r="CX139" s="4" t="str">
        <f>IF(ISNUMBER(CJ139), IF($BV139&gt;VLOOKUP('Gene Table'!$G$2,'Array Content'!$A$2:$B$3,2,FALSE),IF(CJ139&lt;-$BV139,"mutant","WT"),IF(CJ139&lt;-VLOOKUP('Gene Table'!$G$2,'Array Content'!$A$2:$B$3,2,FALSE),"Mutant","WT")),"")</f>
        <v/>
      </c>
      <c r="CY139" s="4" t="str">
        <f>IF(ISNUMBER(CK139), IF($BV139&gt;VLOOKUP('Gene Table'!$G$2,'Array Content'!$A$2:$B$3,2,FALSE),IF(CK139&lt;-$BV139,"mutant","WT"),IF(CK139&lt;-VLOOKUP('Gene Table'!$G$2,'Array Content'!$A$2:$B$3,2,FALSE),"Mutant","WT")),"")</f>
        <v/>
      </c>
      <c r="DA139" s="4" t="s">
        <v>4820</v>
      </c>
      <c r="DB139" s="4">
        <f t="shared" si="157"/>
        <v>5.0000000000000711E-2</v>
      </c>
      <c r="DC139" s="4">
        <f t="shared" si="158"/>
        <v>0</v>
      </c>
      <c r="DD139" s="4" t="str">
        <f t="shared" si="159"/>
        <v/>
      </c>
      <c r="DE139" s="4" t="str">
        <f t="shared" si="160"/>
        <v/>
      </c>
      <c r="DF139" s="4" t="str">
        <f t="shared" si="161"/>
        <v/>
      </c>
      <c r="DG139" s="4" t="str">
        <f t="shared" si="162"/>
        <v/>
      </c>
      <c r="DH139" s="4" t="str">
        <f t="shared" si="163"/>
        <v/>
      </c>
      <c r="DI139" s="4" t="str">
        <f t="shared" si="164"/>
        <v/>
      </c>
      <c r="DJ139" s="4" t="str">
        <f t="shared" si="165"/>
        <v/>
      </c>
      <c r="DK139" s="4" t="str">
        <f t="shared" si="166"/>
        <v/>
      </c>
      <c r="DL139" s="4" t="str">
        <f t="shared" si="167"/>
        <v/>
      </c>
      <c r="DM139" s="4" t="str">
        <f t="shared" si="168"/>
        <v/>
      </c>
      <c r="DO139" s="4" t="s">
        <v>4820</v>
      </c>
      <c r="DP139" s="4" t="str">
        <f>IF(ISNUMBER(DB139), IF($AR139&gt;VLOOKUP('Gene Table'!$G$2,'Array Content'!$A$2:$B$3,2,FALSE),IF(DB139&lt;-$AR139,"mutant","WT"),IF(DB139&lt;-VLOOKUP('Gene Table'!$G$2,'Array Content'!$A$2:$B$3,2,FALSE),"Mutant","WT")),"")</f>
        <v>WT</v>
      </c>
      <c r="DQ139" s="4" t="str">
        <f>IF(ISNUMBER(DC139), IF($AR139&gt;VLOOKUP('Gene Table'!$G$2,'Array Content'!$A$2:$B$3,2,FALSE),IF(DC139&lt;-$AR139,"mutant","WT"),IF(DC139&lt;-VLOOKUP('Gene Table'!$G$2,'Array Content'!$A$2:$B$3,2,FALSE),"Mutant","WT")),"")</f>
        <v>WT</v>
      </c>
      <c r="DR139" s="4" t="str">
        <f>IF(ISNUMBER(DD139), IF($AR139&gt;VLOOKUP('Gene Table'!$G$2,'Array Content'!$A$2:$B$3,2,FALSE),IF(DD139&lt;-$AR139,"mutant","WT"),IF(DD139&lt;-VLOOKUP('Gene Table'!$G$2,'Array Content'!$A$2:$B$3,2,FALSE),"Mutant","WT")),"")</f>
        <v/>
      </c>
      <c r="DS139" s="4" t="str">
        <f>IF(ISNUMBER(DE139), IF($AR139&gt;VLOOKUP('Gene Table'!$G$2,'Array Content'!$A$2:$B$3,2,FALSE),IF(DE139&lt;-$AR139,"mutant","WT"),IF(DE139&lt;-VLOOKUP('Gene Table'!$G$2,'Array Content'!$A$2:$B$3,2,FALSE),"Mutant","WT")),"")</f>
        <v/>
      </c>
      <c r="DT139" s="4" t="str">
        <f>IF(ISNUMBER(DF139), IF($AR139&gt;VLOOKUP('Gene Table'!$G$2,'Array Content'!$A$2:$B$3,2,FALSE),IF(DF139&lt;-$AR139,"mutant","WT"),IF(DF139&lt;-VLOOKUP('Gene Table'!$G$2,'Array Content'!$A$2:$B$3,2,FALSE),"Mutant","WT")),"")</f>
        <v/>
      </c>
      <c r="DU139" s="4" t="str">
        <f>IF(ISNUMBER(DG139), IF($AR139&gt;VLOOKUP('Gene Table'!$G$2,'Array Content'!$A$2:$B$3,2,FALSE),IF(DG139&lt;-$AR139,"mutant","WT"),IF(DG139&lt;-VLOOKUP('Gene Table'!$G$2,'Array Content'!$A$2:$B$3,2,FALSE),"Mutant","WT")),"")</f>
        <v/>
      </c>
      <c r="DV139" s="4" t="str">
        <f>IF(ISNUMBER(DH139), IF($AR139&gt;VLOOKUP('Gene Table'!$G$2,'Array Content'!$A$2:$B$3,2,FALSE),IF(DH139&lt;-$AR139,"mutant","WT"),IF(DH139&lt;-VLOOKUP('Gene Table'!$G$2,'Array Content'!$A$2:$B$3,2,FALSE),"Mutant","WT")),"")</f>
        <v/>
      </c>
      <c r="DW139" s="4" t="str">
        <f>IF(ISNUMBER(DI139), IF($AR139&gt;VLOOKUP('Gene Table'!$G$2,'Array Content'!$A$2:$B$3,2,FALSE),IF(DI139&lt;-$AR139,"mutant","WT"),IF(DI139&lt;-VLOOKUP('Gene Table'!$G$2,'Array Content'!$A$2:$B$3,2,FALSE),"Mutant","WT")),"")</f>
        <v/>
      </c>
      <c r="DX139" s="4" t="str">
        <f>IF(ISNUMBER(DJ139), IF($AR139&gt;VLOOKUP('Gene Table'!$G$2,'Array Content'!$A$2:$B$3,2,FALSE),IF(DJ139&lt;-$AR139,"mutant","WT"),IF(DJ139&lt;-VLOOKUP('Gene Table'!$G$2,'Array Content'!$A$2:$B$3,2,FALSE),"Mutant","WT")),"")</f>
        <v/>
      </c>
      <c r="DY139" s="4" t="str">
        <f>IF(ISNUMBER(DK139), IF($AR139&gt;VLOOKUP('Gene Table'!$G$2,'Array Content'!$A$2:$B$3,2,FALSE),IF(DK139&lt;-$AR139,"mutant","WT"),IF(DK139&lt;-VLOOKUP('Gene Table'!$G$2,'Array Content'!$A$2:$B$3,2,FALSE),"Mutant","WT")),"")</f>
        <v/>
      </c>
      <c r="DZ139" s="4" t="str">
        <f>IF(ISNUMBER(DL139), IF($AR139&gt;VLOOKUP('Gene Table'!$G$2,'Array Content'!$A$2:$B$3,2,FALSE),IF(DL139&lt;-$AR139,"mutant","WT"),IF(DL139&lt;-VLOOKUP('Gene Table'!$G$2,'Array Content'!$A$2:$B$3,2,FALSE),"Mutant","WT")),"")</f>
        <v/>
      </c>
      <c r="EA139" s="4" t="str">
        <f>IF(ISNUMBER(DM139), IF($AR139&gt;VLOOKUP('Gene Table'!$G$2,'Array Content'!$A$2:$B$3,2,FALSE),IF(DM139&lt;-$AR139,"mutant","WT"),IF(DM139&lt;-VLOOKUP('Gene Table'!$G$2,'Array Content'!$A$2:$B$3,2,FALSE),"Mutant","WT")),"")</f>
        <v/>
      </c>
      <c r="EC139" s="4" t="s">
        <v>4820</v>
      </c>
      <c r="ED139" s="4" t="str">
        <f>IF('Gene Table'!$D139="copy number",D139,"")</f>
        <v/>
      </c>
      <c r="EE139" s="4" t="str">
        <f>IF('Gene Table'!$D139="copy number",E139,"")</f>
        <v/>
      </c>
      <c r="EF139" s="4" t="str">
        <f>IF('Gene Table'!$D139="copy number",F139,"")</f>
        <v/>
      </c>
      <c r="EG139" s="4" t="str">
        <f>IF('Gene Table'!$D139="copy number",G139,"")</f>
        <v/>
      </c>
      <c r="EH139" s="4" t="str">
        <f>IF('Gene Table'!$D139="copy number",H139,"")</f>
        <v/>
      </c>
      <c r="EI139" s="4" t="str">
        <f>IF('Gene Table'!$D139="copy number",I139,"")</f>
        <v/>
      </c>
      <c r="EJ139" s="4" t="str">
        <f>IF('Gene Table'!$D139="copy number",J139,"")</f>
        <v/>
      </c>
      <c r="EK139" s="4" t="str">
        <f>IF('Gene Table'!$D139="copy number",K139,"")</f>
        <v/>
      </c>
      <c r="EL139" s="4" t="str">
        <f>IF('Gene Table'!$D139="copy number",L139,"")</f>
        <v/>
      </c>
      <c r="EM139" s="4" t="str">
        <f>IF('Gene Table'!$D139="copy number",M139,"")</f>
        <v/>
      </c>
      <c r="EN139" s="4" t="str">
        <f>IF('Gene Table'!$D139="copy number",N139,"")</f>
        <v/>
      </c>
      <c r="EO139" s="4" t="str">
        <f>IF('Gene Table'!$D139="copy number",O139,"")</f>
        <v/>
      </c>
      <c r="EQ139" s="4" t="s">
        <v>4820</v>
      </c>
      <c r="ER139" s="4" t="str">
        <f>IF('Gene Table'!$D139="copy number",R139,"")</f>
        <v/>
      </c>
      <c r="ES139" s="4" t="str">
        <f>IF('Gene Table'!$D139="copy number",S139,"")</f>
        <v/>
      </c>
      <c r="ET139" s="4" t="str">
        <f>IF('Gene Table'!$D139="copy number",T139,"")</f>
        <v/>
      </c>
      <c r="EU139" s="4" t="str">
        <f>IF('Gene Table'!$D139="copy number",U139,"")</f>
        <v/>
      </c>
      <c r="EV139" s="4" t="str">
        <f>IF('Gene Table'!$D139="copy number",V139,"")</f>
        <v/>
      </c>
      <c r="EW139" s="4" t="str">
        <f>IF('Gene Table'!$D139="copy number",W139,"")</f>
        <v/>
      </c>
      <c r="EX139" s="4" t="str">
        <f>IF('Gene Table'!$D139="copy number",X139,"")</f>
        <v/>
      </c>
      <c r="EY139" s="4" t="str">
        <f>IF('Gene Table'!$D139="copy number",Y139,"")</f>
        <v/>
      </c>
      <c r="EZ139" s="4" t="str">
        <f>IF('Gene Table'!$D139="copy number",Z139,"")</f>
        <v/>
      </c>
      <c r="FA139" s="4" t="str">
        <f>IF('Gene Table'!$D139="copy number",AA139,"")</f>
        <v/>
      </c>
      <c r="FB139" s="4" t="str">
        <f>IF('Gene Table'!$D139="copy number",AB139,"")</f>
        <v/>
      </c>
      <c r="FC139" s="4" t="str">
        <f>IF('Gene Table'!$D139="copy number",AC139,"")</f>
        <v/>
      </c>
      <c r="FE139" s="4" t="s">
        <v>4820</v>
      </c>
      <c r="FF139" s="4" t="str">
        <f>IF('Gene Table'!$C139="SMPC",D139,"")</f>
        <v/>
      </c>
      <c r="FG139" s="4" t="str">
        <f>IF('Gene Table'!$C139="SMPC",E139,"")</f>
        <v/>
      </c>
      <c r="FH139" s="4" t="str">
        <f>IF('Gene Table'!$C139="SMPC",F139,"")</f>
        <v/>
      </c>
      <c r="FI139" s="4" t="str">
        <f>IF('Gene Table'!$C139="SMPC",G139,"")</f>
        <v/>
      </c>
      <c r="FJ139" s="4" t="str">
        <f>IF('Gene Table'!$C139="SMPC",H139,"")</f>
        <v/>
      </c>
      <c r="FK139" s="4" t="str">
        <f>IF('Gene Table'!$C139="SMPC",I139,"")</f>
        <v/>
      </c>
      <c r="FL139" s="4" t="str">
        <f>IF('Gene Table'!$C139="SMPC",J139,"")</f>
        <v/>
      </c>
      <c r="FM139" s="4" t="str">
        <f>IF('Gene Table'!$C139="SMPC",K139,"")</f>
        <v/>
      </c>
      <c r="FN139" s="4" t="str">
        <f>IF('Gene Table'!$C139="SMPC",L139,"")</f>
        <v/>
      </c>
      <c r="FO139" s="4" t="str">
        <f>IF('Gene Table'!$C139="SMPC",M139,"")</f>
        <v/>
      </c>
      <c r="FP139" s="4" t="str">
        <f>IF('Gene Table'!$C139="SMPC",N139,"")</f>
        <v/>
      </c>
      <c r="FQ139" s="4" t="str">
        <f>IF('Gene Table'!$C139="SMPC",O139,"")</f>
        <v/>
      </c>
      <c r="FS139" s="4" t="s">
        <v>4820</v>
      </c>
      <c r="FT139" s="4" t="str">
        <f>IF('Gene Table'!$C139="SMPC",R139,"")</f>
        <v/>
      </c>
      <c r="FU139" s="4" t="str">
        <f>IF('Gene Table'!$C139="SMPC",S139,"")</f>
        <v/>
      </c>
      <c r="FV139" s="4" t="str">
        <f>IF('Gene Table'!$C139="SMPC",T139,"")</f>
        <v/>
      </c>
      <c r="FW139" s="4" t="str">
        <f>IF('Gene Table'!$C139="SMPC",U139,"")</f>
        <v/>
      </c>
      <c r="FX139" s="4" t="str">
        <f>IF('Gene Table'!$C139="SMPC",V139,"")</f>
        <v/>
      </c>
      <c r="FY139" s="4" t="str">
        <f>IF('Gene Table'!$C139="SMPC",W139,"")</f>
        <v/>
      </c>
      <c r="FZ139" s="4" t="str">
        <f>IF('Gene Table'!$C139="SMPC",X139,"")</f>
        <v/>
      </c>
      <c r="GA139" s="4" t="str">
        <f>IF('Gene Table'!$C139="SMPC",Y139,"")</f>
        <v/>
      </c>
      <c r="GB139" s="4" t="str">
        <f>IF('Gene Table'!$C139="SMPC",Z139,"")</f>
        <v/>
      </c>
      <c r="GC139" s="4" t="str">
        <f>IF('Gene Table'!$C139="SMPC",AA139,"")</f>
        <v/>
      </c>
      <c r="GD139" s="4" t="str">
        <f>IF('Gene Table'!$C139="SMPC",AB139,"")</f>
        <v/>
      </c>
      <c r="GE139" s="4" t="str">
        <f>IF('Gene Table'!$C139="SMPC",AC139,"")</f>
        <v/>
      </c>
    </row>
    <row r="140" spans="1:187" ht="15" customHeight="1" x14ac:dyDescent="0.25">
      <c r="A140" s="4" t="str">
        <f>'Gene Table'!C140&amp;":"&amp;'Gene Table'!D140</f>
        <v>PTCH1:c.1249C&gt;T</v>
      </c>
      <c r="B140" s="4">
        <f>IF('Gene Table'!$G$5="NO",IF(ISNUMBER(MATCH('Gene Table'!E140,'Array Content'!$M$2:$M$941,0)),VLOOKUP('Gene Table'!E140,'Array Content'!$M$2:$O$941,2,FALSE),35),IF('Gene Table'!$G$5="YES",IF(ISNUMBER(MATCH('Gene Table'!E140,'Array Content'!$M$2:$M$941,0)),VLOOKUP('Gene Table'!E140,'Array Content'!$M$2:$O$941,3,FALSE),35),"OOPS"))</f>
        <v>36</v>
      </c>
      <c r="C140" s="4" t="s">
        <v>4821</v>
      </c>
      <c r="D140" s="29">
        <f>IF('Control Sample Data'!D139="","",IF(SUM('Control Sample Data'!D$2:D$97)&gt;10,IF(AND(ISNUMBER('Control Sample Data'!D139),'Control Sample Data'!D139&lt;$B140, 'Control Sample Data'!D139&gt;0),'Control Sample Data'!D139,$B140),""))</f>
        <v>35</v>
      </c>
      <c r="E140" s="29">
        <f>IF('Control Sample Data'!E139="","",IF(SUM('Control Sample Data'!E$2:E$97)&gt;10,IF(AND(ISNUMBER('Control Sample Data'!E139),'Control Sample Data'!E139&lt;$B140, 'Control Sample Data'!E139&gt;0),'Control Sample Data'!E139,$B140),""))</f>
        <v>35</v>
      </c>
      <c r="F140" s="29" t="str">
        <f>IF('Control Sample Data'!F139="","",IF(SUM('Control Sample Data'!F$2:F$97)&gt;10,IF(AND(ISNUMBER('Control Sample Data'!F139),'Control Sample Data'!F139&lt;$B140, 'Control Sample Data'!F139&gt;0),'Control Sample Data'!F139,$B140),""))</f>
        <v/>
      </c>
      <c r="G140" s="29" t="str">
        <f>IF('Control Sample Data'!G139="","",IF(SUM('Control Sample Data'!G$2:G$97)&gt;10,IF(AND(ISNUMBER('Control Sample Data'!G139),'Control Sample Data'!G139&lt;$B140, 'Control Sample Data'!G139&gt;0),'Control Sample Data'!G139,$B140),""))</f>
        <v/>
      </c>
      <c r="H140" s="29" t="str">
        <f>IF('Control Sample Data'!H139="","",IF(SUM('Control Sample Data'!H$2:H$97)&gt;10,IF(AND(ISNUMBER('Control Sample Data'!H139),'Control Sample Data'!H139&lt;$B140, 'Control Sample Data'!H139&gt;0),'Control Sample Data'!H139,$B140),""))</f>
        <v/>
      </c>
      <c r="I140" s="29" t="str">
        <f>IF('Control Sample Data'!I139="","",IF(SUM('Control Sample Data'!I$2:I$97)&gt;10,IF(AND(ISNUMBER('Control Sample Data'!I139),'Control Sample Data'!I139&lt;$B140, 'Control Sample Data'!I139&gt;0),'Control Sample Data'!I139,$B140),""))</f>
        <v/>
      </c>
      <c r="J140" s="29" t="str">
        <f>IF('Control Sample Data'!J139="","",IF(SUM('Control Sample Data'!J$2:J$97)&gt;10,IF(AND(ISNUMBER('Control Sample Data'!J139),'Control Sample Data'!J139&lt;$B140, 'Control Sample Data'!J139&gt;0),'Control Sample Data'!J139,$B140),""))</f>
        <v/>
      </c>
      <c r="K140" s="29" t="str">
        <f>IF('Control Sample Data'!K139="","",IF(SUM('Control Sample Data'!K$2:K$97)&gt;10,IF(AND(ISNUMBER('Control Sample Data'!K139),'Control Sample Data'!K139&lt;$B140, 'Control Sample Data'!K139&gt;0),'Control Sample Data'!K139,$B140),""))</f>
        <v/>
      </c>
      <c r="L140" s="29" t="str">
        <f>IF('Control Sample Data'!L139="","",IF(SUM('Control Sample Data'!L$2:L$97)&gt;10,IF(AND(ISNUMBER('Control Sample Data'!L139),'Control Sample Data'!L139&lt;$B140, 'Control Sample Data'!L139&gt;0),'Control Sample Data'!L139,$B140),""))</f>
        <v/>
      </c>
      <c r="M140" s="29" t="str">
        <f>IF('Control Sample Data'!M139="","",IF(SUM('Control Sample Data'!M$2:M$97)&gt;10,IF(AND(ISNUMBER('Control Sample Data'!M139),'Control Sample Data'!M139&lt;$B140, 'Control Sample Data'!M139&gt;0),'Control Sample Data'!M139,$B140),""))</f>
        <v/>
      </c>
      <c r="N140" s="29" t="str">
        <f>IF('Control Sample Data'!N139="","",IF(SUM('Control Sample Data'!N$2:N$97)&gt;10,IF(AND(ISNUMBER('Control Sample Data'!N139),'Control Sample Data'!N139&lt;$B140, 'Control Sample Data'!N139&gt;0),'Control Sample Data'!N139,$B140),""))</f>
        <v/>
      </c>
      <c r="O140" s="29" t="str">
        <f>IF('Control Sample Data'!O139="","",IF(SUM('Control Sample Data'!O$2:O$97)&gt;10,IF(AND(ISNUMBER('Control Sample Data'!O139),'Control Sample Data'!O139&lt;$B140, 'Control Sample Data'!O139&gt;0),'Control Sample Data'!O139,$B140),""))</f>
        <v/>
      </c>
      <c r="Q140" s="4" t="s">
        <v>4821</v>
      </c>
      <c r="R140" s="29">
        <f>IF('Test Sample Data'!D139="","",IF(SUM('Test Sample Data'!D$2:D$97)&gt;10,IF(AND(ISNUMBER('Test Sample Data'!D139),'Test Sample Data'!D139&lt;$B140, 'Test Sample Data'!D139&gt;0),'Test Sample Data'!D139,$B140),""))</f>
        <v>33.479999999999997</v>
      </c>
      <c r="S140" s="29">
        <f>IF('Test Sample Data'!E139="","",IF(SUM('Test Sample Data'!E$2:E$97)&gt;10,IF(AND(ISNUMBER('Test Sample Data'!E139),'Test Sample Data'!E139&lt;$B140, 'Test Sample Data'!E139&gt;0),'Test Sample Data'!E139,$B140),""))</f>
        <v>35</v>
      </c>
      <c r="T140" s="29" t="str">
        <f>IF('Test Sample Data'!F139="","",IF(SUM('Test Sample Data'!F$2:F$97)&gt;10,IF(AND(ISNUMBER('Test Sample Data'!F139),'Test Sample Data'!F139&lt;$B140, 'Test Sample Data'!F139&gt;0),'Test Sample Data'!F139,$B140),""))</f>
        <v/>
      </c>
      <c r="U140" s="29" t="str">
        <f>IF('Test Sample Data'!G139="","",IF(SUM('Test Sample Data'!G$2:G$97)&gt;10,IF(AND(ISNUMBER('Test Sample Data'!G139),'Test Sample Data'!G139&lt;$B140, 'Test Sample Data'!G139&gt;0),'Test Sample Data'!G139,$B140),""))</f>
        <v/>
      </c>
      <c r="V140" s="29" t="str">
        <f>IF('Test Sample Data'!H139="","",IF(SUM('Test Sample Data'!H$2:H$97)&gt;10,IF(AND(ISNUMBER('Test Sample Data'!H139),'Test Sample Data'!H139&lt;$B140, 'Test Sample Data'!H139&gt;0),'Test Sample Data'!H139,$B140),""))</f>
        <v/>
      </c>
      <c r="W140" s="29" t="str">
        <f>IF('Test Sample Data'!I139="","",IF(SUM('Test Sample Data'!I$2:I$97)&gt;10,IF(AND(ISNUMBER('Test Sample Data'!I139),'Test Sample Data'!I139&lt;$B140, 'Test Sample Data'!I139&gt;0),'Test Sample Data'!I139,$B140),""))</f>
        <v/>
      </c>
      <c r="X140" s="29" t="str">
        <f>IF('Test Sample Data'!J139="","",IF(SUM('Test Sample Data'!J$2:J$97)&gt;10,IF(AND(ISNUMBER('Test Sample Data'!J139),'Test Sample Data'!J139&lt;$B140, 'Test Sample Data'!J139&gt;0),'Test Sample Data'!J139,$B140),""))</f>
        <v/>
      </c>
      <c r="Y140" s="29" t="str">
        <f>IF('Test Sample Data'!K139="","",IF(SUM('Test Sample Data'!K$2:K$97)&gt;10,IF(AND(ISNUMBER('Test Sample Data'!K139),'Test Sample Data'!K139&lt;$B140, 'Test Sample Data'!K139&gt;0),'Test Sample Data'!K139,$B140),""))</f>
        <v/>
      </c>
      <c r="Z140" s="29" t="str">
        <f>IF('Test Sample Data'!L139="","",IF(SUM('Test Sample Data'!L$2:L$97)&gt;10,IF(AND(ISNUMBER('Test Sample Data'!L139),'Test Sample Data'!L139&lt;$B140, 'Test Sample Data'!L139&gt;0),'Test Sample Data'!L139,$B140),""))</f>
        <v/>
      </c>
      <c r="AA140" s="29" t="str">
        <f>IF('Test Sample Data'!M139="","",IF(SUM('Test Sample Data'!M$2:M$97)&gt;10,IF(AND(ISNUMBER('Test Sample Data'!M139),'Test Sample Data'!M139&lt;$B140, 'Test Sample Data'!M139&gt;0),'Test Sample Data'!M139,$B140),""))</f>
        <v/>
      </c>
      <c r="AB140" s="29" t="str">
        <f>IF('Test Sample Data'!N139="","",IF(SUM('Test Sample Data'!N$2:N$97)&gt;10,IF(AND(ISNUMBER('Test Sample Data'!N139),'Test Sample Data'!N139&lt;$B140, 'Test Sample Data'!N139&gt;0),'Test Sample Data'!N139,$B140),""))</f>
        <v/>
      </c>
      <c r="AC140" s="29" t="str">
        <f>IF('Test Sample Data'!O139="","",IF(SUM('Test Sample Data'!O$2:O$97)&gt;10,IF(AND(ISNUMBER('Test Sample Data'!O139),'Test Sample Data'!O139&lt;$B140, 'Test Sample Data'!O139&gt;0),'Test Sample Data'!O139,$B140),""))</f>
        <v/>
      </c>
      <c r="AE140" s="4" t="s">
        <v>4821</v>
      </c>
      <c r="AF140" s="4">
        <f t="shared" si="183"/>
        <v>9</v>
      </c>
      <c r="AG140" s="4">
        <f t="shared" si="184"/>
        <v>9</v>
      </c>
      <c r="AH140" s="4" t="str">
        <f t="shared" si="185"/>
        <v/>
      </c>
      <c r="AI140" s="4" t="str">
        <f t="shared" si="186"/>
        <v/>
      </c>
      <c r="AJ140" s="4" t="str">
        <f t="shared" si="187"/>
        <v/>
      </c>
      <c r="AK140" s="4" t="str">
        <f t="shared" si="188"/>
        <v/>
      </c>
      <c r="AL140" s="4" t="str">
        <f t="shared" si="189"/>
        <v/>
      </c>
      <c r="AM140" s="4" t="str">
        <f t="shared" si="190"/>
        <v/>
      </c>
      <c r="AN140" s="4" t="str">
        <f t="shared" si="191"/>
        <v/>
      </c>
      <c r="AO140" s="4" t="str">
        <f t="shared" si="192"/>
        <v/>
      </c>
      <c r="AP140" s="4" t="str">
        <f t="shared" si="193"/>
        <v/>
      </c>
      <c r="AQ140" s="4" t="str">
        <f t="shared" si="194"/>
        <v/>
      </c>
      <c r="AR140" s="4">
        <f t="shared" si="195"/>
        <v>0</v>
      </c>
      <c r="AS140" s="4">
        <f t="shared" si="182"/>
        <v>9</v>
      </c>
      <c r="AU140" s="4" t="s">
        <v>4821</v>
      </c>
      <c r="AV140" s="4">
        <f t="shared" si="196"/>
        <v>7.5299999999999976</v>
      </c>
      <c r="AW140" s="4">
        <f t="shared" si="197"/>
        <v>9</v>
      </c>
      <c r="AX140" s="4" t="str">
        <f t="shared" si="198"/>
        <v/>
      </c>
      <c r="AY140" s="4" t="str">
        <f t="shared" si="199"/>
        <v/>
      </c>
      <c r="AZ140" s="4" t="str">
        <f t="shared" si="200"/>
        <v/>
      </c>
      <c r="BA140" s="4" t="str">
        <f t="shared" si="201"/>
        <v/>
      </c>
      <c r="BB140" s="4" t="str">
        <f t="shared" si="202"/>
        <v/>
      </c>
      <c r="BC140" s="4" t="str">
        <f t="shared" si="203"/>
        <v/>
      </c>
      <c r="BD140" s="4" t="str">
        <f t="shared" si="204"/>
        <v/>
      </c>
      <c r="BE140" s="4" t="str">
        <f t="shared" si="205"/>
        <v/>
      </c>
      <c r="BF140" s="4" t="str">
        <f t="shared" si="206"/>
        <v/>
      </c>
      <c r="BG140" s="4" t="str">
        <f t="shared" si="207"/>
        <v/>
      </c>
      <c r="BI140" s="4" t="s">
        <v>4821</v>
      </c>
      <c r="BJ140" s="4" t="str">
        <f t="shared" si="169"/>
        <v/>
      </c>
      <c r="BK140" s="4">
        <f t="shared" si="170"/>
        <v>9</v>
      </c>
      <c r="BL140" s="4" t="str">
        <f t="shared" si="171"/>
        <v/>
      </c>
      <c r="BM140" s="4" t="str">
        <f t="shared" si="172"/>
        <v/>
      </c>
      <c r="BN140" s="4" t="str">
        <f t="shared" si="173"/>
        <v/>
      </c>
      <c r="BO140" s="4" t="str">
        <f t="shared" si="174"/>
        <v/>
      </c>
      <c r="BP140" s="4" t="str">
        <f t="shared" si="175"/>
        <v/>
      </c>
      <c r="BQ140" s="4" t="str">
        <f t="shared" si="176"/>
        <v/>
      </c>
      <c r="BR140" s="4" t="str">
        <f t="shared" si="177"/>
        <v/>
      </c>
      <c r="BS140" s="4" t="str">
        <f t="shared" si="178"/>
        <v/>
      </c>
      <c r="BT140" s="4" t="str">
        <f t="shared" si="179"/>
        <v/>
      </c>
      <c r="BU140" s="4" t="str">
        <f t="shared" si="180"/>
        <v/>
      </c>
      <c r="BV140" s="4">
        <f t="shared" si="208"/>
        <v>0</v>
      </c>
      <c r="BW140" s="4">
        <f t="shared" si="181"/>
        <v>9</v>
      </c>
      <c r="BY140" s="4" t="s">
        <v>4821</v>
      </c>
      <c r="BZ140" s="4">
        <f t="shared" si="145"/>
        <v>-1.4700000000000024</v>
      </c>
      <c r="CA140" s="4">
        <f t="shared" si="146"/>
        <v>0</v>
      </c>
      <c r="CB140" s="4" t="str">
        <f t="shared" si="147"/>
        <v/>
      </c>
      <c r="CC140" s="4" t="str">
        <f t="shared" si="148"/>
        <v/>
      </c>
      <c r="CD140" s="4" t="str">
        <f t="shared" si="149"/>
        <v/>
      </c>
      <c r="CE140" s="4" t="str">
        <f t="shared" si="150"/>
        <v/>
      </c>
      <c r="CF140" s="4" t="str">
        <f t="shared" si="151"/>
        <v/>
      </c>
      <c r="CG140" s="4" t="str">
        <f t="shared" si="152"/>
        <v/>
      </c>
      <c r="CH140" s="4" t="str">
        <f t="shared" si="153"/>
        <v/>
      </c>
      <c r="CI140" s="4" t="str">
        <f t="shared" si="154"/>
        <v/>
      </c>
      <c r="CJ140" s="4" t="str">
        <f t="shared" si="155"/>
        <v/>
      </c>
      <c r="CK140" s="4" t="str">
        <f t="shared" si="156"/>
        <v/>
      </c>
      <c r="CM140" s="4" t="s">
        <v>4821</v>
      </c>
      <c r="CN140" s="4" t="str">
        <f>IF(ISNUMBER(BZ140), IF($BV140&gt;VLOOKUP('Gene Table'!$G$2,'Array Content'!$A$2:$B$3,2,FALSE),IF(BZ140&lt;-$BV140,"mutant","WT"),IF(BZ140&lt;-VLOOKUP('Gene Table'!$G$2,'Array Content'!$A$2:$B$3,2,FALSE),"Mutant","WT")),"")</f>
        <v>WT</v>
      </c>
      <c r="CO140" s="4" t="str">
        <f>IF(ISNUMBER(CA140), IF($BV140&gt;VLOOKUP('Gene Table'!$G$2,'Array Content'!$A$2:$B$3,2,FALSE),IF(CA140&lt;-$BV140,"mutant","WT"),IF(CA140&lt;-VLOOKUP('Gene Table'!$G$2,'Array Content'!$A$2:$B$3,2,FALSE),"Mutant","WT")),"")</f>
        <v>WT</v>
      </c>
      <c r="CP140" s="4" t="str">
        <f>IF(ISNUMBER(CB140), IF($BV140&gt;VLOOKUP('Gene Table'!$G$2,'Array Content'!$A$2:$B$3,2,FALSE),IF(CB140&lt;-$BV140,"mutant","WT"),IF(CB140&lt;-VLOOKUP('Gene Table'!$G$2,'Array Content'!$A$2:$B$3,2,FALSE),"Mutant","WT")),"")</f>
        <v/>
      </c>
      <c r="CQ140" s="4" t="str">
        <f>IF(ISNUMBER(CC140), IF($BV140&gt;VLOOKUP('Gene Table'!$G$2,'Array Content'!$A$2:$B$3,2,FALSE),IF(CC140&lt;-$BV140,"mutant","WT"),IF(CC140&lt;-VLOOKUP('Gene Table'!$G$2,'Array Content'!$A$2:$B$3,2,FALSE),"Mutant","WT")),"")</f>
        <v/>
      </c>
      <c r="CR140" s="4" t="str">
        <f>IF(ISNUMBER(CD140), IF($BV140&gt;VLOOKUP('Gene Table'!$G$2,'Array Content'!$A$2:$B$3,2,FALSE),IF(CD140&lt;-$BV140,"mutant","WT"),IF(CD140&lt;-VLOOKUP('Gene Table'!$G$2,'Array Content'!$A$2:$B$3,2,FALSE),"Mutant","WT")),"")</f>
        <v/>
      </c>
      <c r="CS140" s="4" t="str">
        <f>IF(ISNUMBER(CE140), IF($BV140&gt;VLOOKUP('Gene Table'!$G$2,'Array Content'!$A$2:$B$3,2,FALSE),IF(CE140&lt;-$BV140,"mutant","WT"),IF(CE140&lt;-VLOOKUP('Gene Table'!$G$2,'Array Content'!$A$2:$B$3,2,FALSE),"Mutant","WT")),"")</f>
        <v/>
      </c>
      <c r="CT140" s="4" t="str">
        <f>IF(ISNUMBER(CF140), IF($BV140&gt;VLOOKUP('Gene Table'!$G$2,'Array Content'!$A$2:$B$3,2,FALSE),IF(CF140&lt;-$BV140,"mutant","WT"),IF(CF140&lt;-VLOOKUP('Gene Table'!$G$2,'Array Content'!$A$2:$B$3,2,FALSE),"Mutant","WT")),"")</f>
        <v/>
      </c>
      <c r="CU140" s="4" t="str">
        <f>IF(ISNUMBER(CG140), IF($BV140&gt;VLOOKUP('Gene Table'!$G$2,'Array Content'!$A$2:$B$3,2,FALSE),IF(CG140&lt;-$BV140,"mutant","WT"),IF(CG140&lt;-VLOOKUP('Gene Table'!$G$2,'Array Content'!$A$2:$B$3,2,FALSE),"Mutant","WT")),"")</f>
        <v/>
      </c>
      <c r="CV140" s="4" t="str">
        <f>IF(ISNUMBER(CH140), IF($BV140&gt;VLOOKUP('Gene Table'!$G$2,'Array Content'!$A$2:$B$3,2,FALSE),IF(CH140&lt;-$BV140,"mutant","WT"),IF(CH140&lt;-VLOOKUP('Gene Table'!$G$2,'Array Content'!$A$2:$B$3,2,FALSE),"Mutant","WT")),"")</f>
        <v/>
      </c>
      <c r="CW140" s="4" t="str">
        <f>IF(ISNUMBER(CI140), IF($BV140&gt;VLOOKUP('Gene Table'!$G$2,'Array Content'!$A$2:$B$3,2,FALSE),IF(CI140&lt;-$BV140,"mutant","WT"),IF(CI140&lt;-VLOOKUP('Gene Table'!$G$2,'Array Content'!$A$2:$B$3,2,FALSE),"Mutant","WT")),"")</f>
        <v/>
      </c>
      <c r="CX140" s="4" t="str">
        <f>IF(ISNUMBER(CJ140), IF($BV140&gt;VLOOKUP('Gene Table'!$G$2,'Array Content'!$A$2:$B$3,2,FALSE),IF(CJ140&lt;-$BV140,"mutant","WT"),IF(CJ140&lt;-VLOOKUP('Gene Table'!$G$2,'Array Content'!$A$2:$B$3,2,FALSE),"Mutant","WT")),"")</f>
        <v/>
      </c>
      <c r="CY140" s="4" t="str">
        <f>IF(ISNUMBER(CK140), IF($BV140&gt;VLOOKUP('Gene Table'!$G$2,'Array Content'!$A$2:$B$3,2,FALSE),IF(CK140&lt;-$BV140,"mutant","WT"),IF(CK140&lt;-VLOOKUP('Gene Table'!$G$2,'Array Content'!$A$2:$B$3,2,FALSE),"Mutant","WT")),"")</f>
        <v/>
      </c>
      <c r="DA140" s="4" t="s">
        <v>4821</v>
      </c>
      <c r="DB140" s="4">
        <f t="shared" si="157"/>
        <v>-1.4700000000000024</v>
      </c>
      <c r="DC140" s="4">
        <f t="shared" si="158"/>
        <v>0</v>
      </c>
      <c r="DD140" s="4" t="str">
        <f t="shared" si="159"/>
        <v/>
      </c>
      <c r="DE140" s="4" t="str">
        <f t="shared" si="160"/>
        <v/>
      </c>
      <c r="DF140" s="4" t="str">
        <f t="shared" si="161"/>
        <v/>
      </c>
      <c r="DG140" s="4" t="str">
        <f t="shared" si="162"/>
        <v/>
      </c>
      <c r="DH140" s="4" t="str">
        <f t="shared" si="163"/>
        <v/>
      </c>
      <c r="DI140" s="4" t="str">
        <f t="shared" si="164"/>
        <v/>
      </c>
      <c r="DJ140" s="4" t="str">
        <f t="shared" si="165"/>
        <v/>
      </c>
      <c r="DK140" s="4" t="str">
        <f t="shared" si="166"/>
        <v/>
      </c>
      <c r="DL140" s="4" t="str">
        <f t="shared" si="167"/>
        <v/>
      </c>
      <c r="DM140" s="4" t="str">
        <f t="shared" si="168"/>
        <v/>
      </c>
      <c r="DO140" s="4" t="s">
        <v>4821</v>
      </c>
      <c r="DP140" s="4" t="str">
        <f>IF(ISNUMBER(DB140), IF($AR140&gt;VLOOKUP('Gene Table'!$G$2,'Array Content'!$A$2:$B$3,2,FALSE),IF(DB140&lt;-$AR140,"mutant","WT"),IF(DB140&lt;-VLOOKUP('Gene Table'!$G$2,'Array Content'!$A$2:$B$3,2,FALSE),"Mutant","WT")),"")</f>
        <v>WT</v>
      </c>
      <c r="DQ140" s="4" t="str">
        <f>IF(ISNUMBER(DC140), IF($AR140&gt;VLOOKUP('Gene Table'!$G$2,'Array Content'!$A$2:$B$3,2,FALSE),IF(DC140&lt;-$AR140,"mutant","WT"),IF(DC140&lt;-VLOOKUP('Gene Table'!$G$2,'Array Content'!$A$2:$B$3,2,FALSE),"Mutant","WT")),"")</f>
        <v>WT</v>
      </c>
      <c r="DR140" s="4" t="str">
        <f>IF(ISNUMBER(DD140), IF($AR140&gt;VLOOKUP('Gene Table'!$G$2,'Array Content'!$A$2:$B$3,2,FALSE),IF(DD140&lt;-$AR140,"mutant","WT"),IF(DD140&lt;-VLOOKUP('Gene Table'!$G$2,'Array Content'!$A$2:$B$3,2,FALSE),"Mutant","WT")),"")</f>
        <v/>
      </c>
      <c r="DS140" s="4" t="str">
        <f>IF(ISNUMBER(DE140), IF($AR140&gt;VLOOKUP('Gene Table'!$G$2,'Array Content'!$A$2:$B$3,2,FALSE),IF(DE140&lt;-$AR140,"mutant","WT"),IF(DE140&lt;-VLOOKUP('Gene Table'!$G$2,'Array Content'!$A$2:$B$3,2,FALSE),"Mutant","WT")),"")</f>
        <v/>
      </c>
      <c r="DT140" s="4" t="str">
        <f>IF(ISNUMBER(DF140), IF($AR140&gt;VLOOKUP('Gene Table'!$G$2,'Array Content'!$A$2:$B$3,2,FALSE),IF(DF140&lt;-$AR140,"mutant","WT"),IF(DF140&lt;-VLOOKUP('Gene Table'!$G$2,'Array Content'!$A$2:$B$3,2,FALSE),"Mutant","WT")),"")</f>
        <v/>
      </c>
      <c r="DU140" s="4" t="str">
        <f>IF(ISNUMBER(DG140), IF($AR140&gt;VLOOKUP('Gene Table'!$G$2,'Array Content'!$A$2:$B$3,2,FALSE),IF(DG140&lt;-$AR140,"mutant","WT"),IF(DG140&lt;-VLOOKUP('Gene Table'!$G$2,'Array Content'!$A$2:$B$3,2,FALSE),"Mutant","WT")),"")</f>
        <v/>
      </c>
      <c r="DV140" s="4" t="str">
        <f>IF(ISNUMBER(DH140), IF($AR140&gt;VLOOKUP('Gene Table'!$G$2,'Array Content'!$A$2:$B$3,2,FALSE),IF(DH140&lt;-$AR140,"mutant","WT"),IF(DH140&lt;-VLOOKUP('Gene Table'!$G$2,'Array Content'!$A$2:$B$3,2,FALSE),"Mutant","WT")),"")</f>
        <v/>
      </c>
      <c r="DW140" s="4" t="str">
        <f>IF(ISNUMBER(DI140), IF($AR140&gt;VLOOKUP('Gene Table'!$G$2,'Array Content'!$A$2:$B$3,2,FALSE),IF(DI140&lt;-$AR140,"mutant","WT"),IF(DI140&lt;-VLOOKUP('Gene Table'!$G$2,'Array Content'!$A$2:$B$3,2,FALSE),"Mutant","WT")),"")</f>
        <v/>
      </c>
      <c r="DX140" s="4" t="str">
        <f>IF(ISNUMBER(DJ140), IF($AR140&gt;VLOOKUP('Gene Table'!$G$2,'Array Content'!$A$2:$B$3,2,FALSE),IF(DJ140&lt;-$AR140,"mutant","WT"),IF(DJ140&lt;-VLOOKUP('Gene Table'!$G$2,'Array Content'!$A$2:$B$3,2,FALSE),"Mutant","WT")),"")</f>
        <v/>
      </c>
      <c r="DY140" s="4" t="str">
        <f>IF(ISNUMBER(DK140), IF($AR140&gt;VLOOKUP('Gene Table'!$G$2,'Array Content'!$A$2:$B$3,2,FALSE),IF(DK140&lt;-$AR140,"mutant","WT"),IF(DK140&lt;-VLOOKUP('Gene Table'!$G$2,'Array Content'!$A$2:$B$3,2,FALSE),"Mutant","WT")),"")</f>
        <v/>
      </c>
      <c r="DZ140" s="4" t="str">
        <f>IF(ISNUMBER(DL140), IF($AR140&gt;VLOOKUP('Gene Table'!$G$2,'Array Content'!$A$2:$B$3,2,FALSE),IF(DL140&lt;-$AR140,"mutant","WT"),IF(DL140&lt;-VLOOKUP('Gene Table'!$G$2,'Array Content'!$A$2:$B$3,2,FALSE),"Mutant","WT")),"")</f>
        <v/>
      </c>
      <c r="EA140" s="4" t="str">
        <f>IF(ISNUMBER(DM140), IF($AR140&gt;VLOOKUP('Gene Table'!$G$2,'Array Content'!$A$2:$B$3,2,FALSE),IF(DM140&lt;-$AR140,"mutant","WT"),IF(DM140&lt;-VLOOKUP('Gene Table'!$G$2,'Array Content'!$A$2:$B$3,2,FALSE),"Mutant","WT")),"")</f>
        <v/>
      </c>
      <c r="EC140" s="4" t="s">
        <v>4821</v>
      </c>
      <c r="ED140" s="4" t="str">
        <f>IF('Gene Table'!$D140="copy number",D140,"")</f>
        <v/>
      </c>
      <c r="EE140" s="4" t="str">
        <f>IF('Gene Table'!$D140="copy number",E140,"")</f>
        <v/>
      </c>
      <c r="EF140" s="4" t="str">
        <f>IF('Gene Table'!$D140="copy number",F140,"")</f>
        <v/>
      </c>
      <c r="EG140" s="4" t="str">
        <f>IF('Gene Table'!$D140="copy number",G140,"")</f>
        <v/>
      </c>
      <c r="EH140" s="4" t="str">
        <f>IF('Gene Table'!$D140="copy number",H140,"")</f>
        <v/>
      </c>
      <c r="EI140" s="4" t="str">
        <f>IF('Gene Table'!$D140="copy number",I140,"")</f>
        <v/>
      </c>
      <c r="EJ140" s="4" t="str">
        <f>IF('Gene Table'!$D140="copy number",J140,"")</f>
        <v/>
      </c>
      <c r="EK140" s="4" t="str">
        <f>IF('Gene Table'!$D140="copy number",K140,"")</f>
        <v/>
      </c>
      <c r="EL140" s="4" t="str">
        <f>IF('Gene Table'!$D140="copy number",L140,"")</f>
        <v/>
      </c>
      <c r="EM140" s="4" t="str">
        <f>IF('Gene Table'!$D140="copy number",M140,"")</f>
        <v/>
      </c>
      <c r="EN140" s="4" t="str">
        <f>IF('Gene Table'!$D140="copy number",N140,"")</f>
        <v/>
      </c>
      <c r="EO140" s="4" t="str">
        <f>IF('Gene Table'!$D140="copy number",O140,"")</f>
        <v/>
      </c>
      <c r="EQ140" s="4" t="s">
        <v>4821</v>
      </c>
      <c r="ER140" s="4" t="str">
        <f>IF('Gene Table'!$D140="copy number",R140,"")</f>
        <v/>
      </c>
      <c r="ES140" s="4" t="str">
        <f>IF('Gene Table'!$D140="copy number",S140,"")</f>
        <v/>
      </c>
      <c r="ET140" s="4" t="str">
        <f>IF('Gene Table'!$D140="copy number",T140,"")</f>
        <v/>
      </c>
      <c r="EU140" s="4" t="str">
        <f>IF('Gene Table'!$D140="copy number",U140,"")</f>
        <v/>
      </c>
      <c r="EV140" s="4" t="str">
        <f>IF('Gene Table'!$D140="copy number",V140,"")</f>
        <v/>
      </c>
      <c r="EW140" s="4" t="str">
        <f>IF('Gene Table'!$D140="copy number",W140,"")</f>
        <v/>
      </c>
      <c r="EX140" s="4" t="str">
        <f>IF('Gene Table'!$D140="copy number",X140,"")</f>
        <v/>
      </c>
      <c r="EY140" s="4" t="str">
        <f>IF('Gene Table'!$D140="copy number",Y140,"")</f>
        <v/>
      </c>
      <c r="EZ140" s="4" t="str">
        <f>IF('Gene Table'!$D140="copy number",Z140,"")</f>
        <v/>
      </c>
      <c r="FA140" s="4" t="str">
        <f>IF('Gene Table'!$D140="copy number",AA140,"")</f>
        <v/>
      </c>
      <c r="FB140" s="4" t="str">
        <f>IF('Gene Table'!$D140="copy number",AB140,"")</f>
        <v/>
      </c>
      <c r="FC140" s="4" t="str">
        <f>IF('Gene Table'!$D140="copy number",AC140,"")</f>
        <v/>
      </c>
      <c r="FE140" s="4" t="s">
        <v>4821</v>
      </c>
      <c r="FF140" s="4" t="str">
        <f>IF('Gene Table'!$C140="SMPC",D140,"")</f>
        <v/>
      </c>
      <c r="FG140" s="4" t="str">
        <f>IF('Gene Table'!$C140="SMPC",E140,"")</f>
        <v/>
      </c>
      <c r="FH140" s="4" t="str">
        <f>IF('Gene Table'!$C140="SMPC",F140,"")</f>
        <v/>
      </c>
      <c r="FI140" s="4" t="str">
        <f>IF('Gene Table'!$C140="SMPC",G140,"")</f>
        <v/>
      </c>
      <c r="FJ140" s="4" t="str">
        <f>IF('Gene Table'!$C140="SMPC",H140,"")</f>
        <v/>
      </c>
      <c r="FK140" s="4" t="str">
        <f>IF('Gene Table'!$C140="SMPC",I140,"")</f>
        <v/>
      </c>
      <c r="FL140" s="4" t="str">
        <f>IF('Gene Table'!$C140="SMPC",J140,"")</f>
        <v/>
      </c>
      <c r="FM140" s="4" t="str">
        <f>IF('Gene Table'!$C140="SMPC",K140,"")</f>
        <v/>
      </c>
      <c r="FN140" s="4" t="str">
        <f>IF('Gene Table'!$C140="SMPC",L140,"")</f>
        <v/>
      </c>
      <c r="FO140" s="4" t="str">
        <f>IF('Gene Table'!$C140="SMPC",M140,"")</f>
        <v/>
      </c>
      <c r="FP140" s="4" t="str">
        <f>IF('Gene Table'!$C140="SMPC",N140,"")</f>
        <v/>
      </c>
      <c r="FQ140" s="4" t="str">
        <f>IF('Gene Table'!$C140="SMPC",O140,"")</f>
        <v/>
      </c>
      <c r="FS140" s="4" t="s">
        <v>4821</v>
      </c>
      <c r="FT140" s="4" t="str">
        <f>IF('Gene Table'!$C140="SMPC",R140,"")</f>
        <v/>
      </c>
      <c r="FU140" s="4" t="str">
        <f>IF('Gene Table'!$C140="SMPC",S140,"")</f>
        <v/>
      </c>
      <c r="FV140" s="4" t="str">
        <f>IF('Gene Table'!$C140="SMPC",T140,"")</f>
        <v/>
      </c>
      <c r="FW140" s="4" t="str">
        <f>IF('Gene Table'!$C140="SMPC",U140,"")</f>
        <v/>
      </c>
      <c r="FX140" s="4" t="str">
        <f>IF('Gene Table'!$C140="SMPC",V140,"")</f>
        <v/>
      </c>
      <c r="FY140" s="4" t="str">
        <f>IF('Gene Table'!$C140="SMPC",W140,"")</f>
        <v/>
      </c>
      <c r="FZ140" s="4" t="str">
        <f>IF('Gene Table'!$C140="SMPC",X140,"")</f>
        <v/>
      </c>
      <c r="GA140" s="4" t="str">
        <f>IF('Gene Table'!$C140="SMPC",Y140,"")</f>
        <v/>
      </c>
      <c r="GB140" s="4" t="str">
        <f>IF('Gene Table'!$C140="SMPC",Z140,"")</f>
        <v/>
      </c>
      <c r="GC140" s="4" t="str">
        <f>IF('Gene Table'!$C140="SMPC",AA140,"")</f>
        <v/>
      </c>
      <c r="GD140" s="4" t="str">
        <f>IF('Gene Table'!$C140="SMPC",AB140,"")</f>
        <v/>
      </c>
      <c r="GE140" s="4" t="str">
        <f>IF('Gene Table'!$C140="SMPC",AC140,"")</f>
        <v/>
      </c>
    </row>
    <row r="141" spans="1:187" ht="15" customHeight="1" x14ac:dyDescent="0.25">
      <c r="A141" s="4" t="str">
        <f>'Gene Table'!C141&amp;":"&amp;'Gene Table'!D141</f>
        <v>PTCH1:c.1682T&gt;G</v>
      </c>
      <c r="B141" s="4">
        <f>IF('Gene Table'!$G$5="NO",IF(ISNUMBER(MATCH('Gene Table'!E141,'Array Content'!$M$2:$M$941,0)),VLOOKUP('Gene Table'!E141,'Array Content'!$M$2:$O$941,2,FALSE),35),IF('Gene Table'!$G$5="YES",IF(ISNUMBER(MATCH('Gene Table'!E141,'Array Content'!$M$2:$M$941,0)),VLOOKUP('Gene Table'!E141,'Array Content'!$M$2:$O$941,3,FALSE),35),"OOPS"))</f>
        <v>37</v>
      </c>
      <c r="C141" s="4" t="s">
        <v>4822</v>
      </c>
      <c r="D141" s="29">
        <f>IF('Control Sample Data'!D140="","",IF(SUM('Control Sample Data'!D$2:D$97)&gt;10,IF(AND(ISNUMBER('Control Sample Data'!D140),'Control Sample Data'!D140&lt;$B141, 'Control Sample Data'!D140&gt;0),'Control Sample Data'!D140,$B141),""))</f>
        <v>35</v>
      </c>
      <c r="E141" s="29">
        <f>IF('Control Sample Data'!E140="","",IF(SUM('Control Sample Data'!E$2:E$97)&gt;10,IF(AND(ISNUMBER('Control Sample Data'!E140),'Control Sample Data'!E140&lt;$B141, 'Control Sample Data'!E140&gt;0),'Control Sample Data'!E140,$B141),""))</f>
        <v>35</v>
      </c>
      <c r="F141" s="29" t="str">
        <f>IF('Control Sample Data'!F140="","",IF(SUM('Control Sample Data'!F$2:F$97)&gt;10,IF(AND(ISNUMBER('Control Sample Data'!F140),'Control Sample Data'!F140&lt;$B141, 'Control Sample Data'!F140&gt;0),'Control Sample Data'!F140,$B141),""))</f>
        <v/>
      </c>
      <c r="G141" s="29" t="str">
        <f>IF('Control Sample Data'!G140="","",IF(SUM('Control Sample Data'!G$2:G$97)&gt;10,IF(AND(ISNUMBER('Control Sample Data'!G140),'Control Sample Data'!G140&lt;$B141, 'Control Sample Data'!G140&gt;0),'Control Sample Data'!G140,$B141),""))</f>
        <v/>
      </c>
      <c r="H141" s="29" t="str">
        <f>IF('Control Sample Data'!H140="","",IF(SUM('Control Sample Data'!H$2:H$97)&gt;10,IF(AND(ISNUMBER('Control Sample Data'!H140),'Control Sample Data'!H140&lt;$B141, 'Control Sample Data'!H140&gt;0),'Control Sample Data'!H140,$B141),""))</f>
        <v/>
      </c>
      <c r="I141" s="29" t="str">
        <f>IF('Control Sample Data'!I140="","",IF(SUM('Control Sample Data'!I$2:I$97)&gt;10,IF(AND(ISNUMBER('Control Sample Data'!I140),'Control Sample Data'!I140&lt;$B141, 'Control Sample Data'!I140&gt;0),'Control Sample Data'!I140,$B141),""))</f>
        <v/>
      </c>
      <c r="J141" s="29" t="str">
        <f>IF('Control Sample Data'!J140="","",IF(SUM('Control Sample Data'!J$2:J$97)&gt;10,IF(AND(ISNUMBER('Control Sample Data'!J140),'Control Sample Data'!J140&lt;$B141, 'Control Sample Data'!J140&gt;0),'Control Sample Data'!J140,$B141),""))</f>
        <v/>
      </c>
      <c r="K141" s="29" t="str">
        <f>IF('Control Sample Data'!K140="","",IF(SUM('Control Sample Data'!K$2:K$97)&gt;10,IF(AND(ISNUMBER('Control Sample Data'!K140),'Control Sample Data'!K140&lt;$B141, 'Control Sample Data'!K140&gt;0),'Control Sample Data'!K140,$B141),""))</f>
        <v/>
      </c>
      <c r="L141" s="29" t="str">
        <f>IF('Control Sample Data'!L140="","",IF(SUM('Control Sample Data'!L$2:L$97)&gt;10,IF(AND(ISNUMBER('Control Sample Data'!L140),'Control Sample Data'!L140&lt;$B141, 'Control Sample Data'!L140&gt;0),'Control Sample Data'!L140,$B141),""))</f>
        <v/>
      </c>
      <c r="M141" s="29" t="str">
        <f>IF('Control Sample Data'!M140="","",IF(SUM('Control Sample Data'!M$2:M$97)&gt;10,IF(AND(ISNUMBER('Control Sample Data'!M140),'Control Sample Data'!M140&lt;$B141, 'Control Sample Data'!M140&gt;0),'Control Sample Data'!M140,$B141),""))</f>
        <v/>
      </c>
      <c r="N141" s="29" t="str">
        <f>IF('Control Sample Data'!N140="","",IF(SUM('Control Sample Data'!N$2:N$97)&gt;10,IF(AND(ISNUMBER('Control Sample Data'!N140),'Control Sample Data'!N140&lt;$B141, 'Control Sample Data'!N140&gt;0),'Control Sample Data'!N140,$B141),""))</f>
        <v/>
      </c>
      <c r="O141" s="29" t="str">
        <f>IF('Control Sample Data'!O140="","",IF(SUM('Control Sample Data'!O$2:O$97)&gt;10,IF(AND(ISNUMBER('Control Sample Data'!O140),'Control Sample Data'!O140&lt;$B141, 'Control Sample Data'!O140&gt;0),'Control Sample Data'!O140,$B141),""))</f>
        <v/>
      </c>
      <c r="Q141" s="4" t="s">
        <v>4822</v>
      </c>
      <c r="R141" s="29">
        <f>IF('Test Sample Data'!D140="","",IF(SUM('Test Sample Data'!D$2:D$97)&gt;10,IF(AND(ISNUMBER('Test Sample Data'!D140),'Test Sample Data'!D140&lt;$B141, 'Test Sample Data'!D140&gt;0),'Test Sample Data'!D140,$B141),""))</f>
        <v>35</v>
      </c>
      <c r="S141" s="29">
        <f>IF('Test Sample Data'!E140="","",IF(SUM('Test Sample Data'!E$2:E$97)&gt;10,IF(AND(ISNUMBER('Test Sample Data'!E140),'Test Sample Data'!E140&lt;$B141, 'Test Sample Data'!E140&gt;0),'Test Sample Data'!E140,$B141),""))</f>
        <v>35</v>
      </c>
      <c r="T141" s="29" t="str">
        <f>IF('Test Sample Data'!F140="","",IF(SUM('Test Sample Data'!F$2:F$97)&gt;10,IF(AND(ISNUMBER('Test Sample Data'!F140),'Test Sample Data'!F140&lt;$B141, 'Test Sample Data'!F140&gt;0),'Test Sample Data'!F140,$B141),""))</f>
        <v/>
      </c>
      <c r="U141" s="29" t="str">
        <f>IF('Test Sample Data'!G140="","",IF(SUM('Test Sample Data'!G$2:G$97)&gt;10,IF(AND(ISNUMBER('Test Sample Data'!G140),'Test Sample Data'!G140&lt;$B141, 'Test Sample Data'!G140&gt;0),'Test Sample Data'!G140,$B141),""))</f>
        <v/>
      </c>
      <c r="V141" s="29" t="str">
        <f>IF('Test Sample Data'!H140="","",IF(SUM('Test Sample Data'!H$2:H$97)&gt;10,IF(AND(ISNUMBER('Test Sample Data'!H140),'Test Sample Data'!H140&lt;$B141, 'Test Sample Data'!H140&gt;0),'Test Sample Data'!H140,$B141),""))</f>
        <v/>
      </c>
      <c r="W141" s="29" t="str">
        <f>IF('Test Sample Data'!I140="","",IF(SUM('Test Sample Data'!I$2:I$97)&gt;10,IF(AND(ISNUMBER('Test Sample Data'!I140),'Test Sample Data'!I140&lt;$B141, 'Test Sample Data'!I140&gt;0),'Test Sample Data'!I140,$B141),""))</f>
        <v/>
      </c>
      <c r="X141" s="29" t="str">
        <f>IF('Test Sample Data'!J140="","",IF(SUM('Test Sample Data'!J$2:J$97)&gt;10,IF(AND(ISNUMBER('Test Sample Data'!J140),'Test Sample Data'!J140&lt;$B141, 'Test Sample Data'!J140&gt;0),'Test Sample Data'!J140,$B141),""))</f>
        <v/>
      </c>
      <c r="Y141" s="29" t="str">
        <f>IF('Test Sample Data'!K140="","",IF(SUM('Test Sample Data'!K$2:K$97)&gt;10,IF(AND(ISNUMBER('Test Sample Data'!K140),'Test Sample Data'!K140&lt;$B141, 'Test Sample Data'!K140&gt;0),'Test Sample Data'!K140,$B141),""))</f>
        <v/>
      </c>
      <c r="Z141" s="29" t="str">
        <f>IF('Test Sample Data'!L140="","",IF(SUM('Test Sample Data'!L$2:L$97)&gt;10,IF(AND(ISNUMBER('Test Sample Data'!L140),'Test Sample Data'!L140&lt;$B141, 'Test Sample Data'!L140&gt;0),'Test Sample Data'!L140,$B141),""))</f>
        <v/>
      </c>
      <c r="AA141" s="29" t="str">
        <f>IF('Test Sample Data'!M140="","",IF(SUM('Test Sample Data'!M$2:M$97)&gt;10,IF(AND(ISNUMBER('Test Sample Data'!M140),'Test Sample Data'!M140&lt;$B141, 'Test Sample Data'!M140&gt;0),'Test Sample Data'!M140,$B141),""))</f>
        <v/>
      </c>
      <c r="AB141" s="29" t="str">
        <f>IF('Test Sample Data'!N140="","",IF(SUM('Test Sample Data'!N$2:N$97)&gt;10,IF(AND(ISNUMBER('Test Sample Data'!N140),'Test Sample Data'!N140&lt;$B141, 'Test Sample Data'!N140&gt;0),'Test Sample Data'!N140,$B141),""))</f>
        <v/>
      </c>
      <c r="AC141" s="29" t="str">
        <f>IF('Test Sample Data'!O140="","",IF(SUM('Test Sample Data'!O$2:O$97)&gt;10,IF(AND(ISNUMBER('Test Sample Data'!O140),'Test Sample Data'!O140&lt;$B141, 'Test Sample Data'!O140&gt;0),'Test Sample Data'!O140,$B141),""))</f>
        <v/>
      </c>
      <c r="AE141" s="4" t="s">
        <v>4822</v>
      </c>
      <c r="AF141" s="4">
        <f t="shared" si="183"/>
        <v>9</v>
      </c>
      <c r="AG141" s="4">
        <f t="shared" si="184"/>
        <v>9</v>
      </c>
      <c r="AH141" s="4" t="str">
        <f t="shared" si="185"/>
        <v/>
      </c>
      <c r="AI141" s="4" t="str">
        <f t="shared" si="186"/>
        <v/>
      </c>
      <c r="AJ141" s="4" t="str">
        <f t="shared" si="187"/>
        <v/>
      </c>
      <c r="AK141" s="4" t="str">
        <f t="shared" si="188"/>
        <v/>
      </c>
      <c r="AL141" s="4" t="str">
        <f t="shared" si="189"/>
        <v/>
      </c>
      <c r="AM141" s="4" t="str">
        <f t="shared" si="190"/>
        <v/>
      </c>
      <c r="AN141" s="4" t="str">
        <f t="shared" si="191"/>
        <v/>
      </c>
      <c r="AO141" s="4" t="str">
        <f t="shared" si="192"/>
        <v/>
      </c>
      <c r="AP141" s="4" t="str">
        <f t="shared" si="193"/>
        <v/>
      </c>
      <c r="AQ141" s="4" t="str">
        <f t="shared" si="194"/>
        <v/>
      </c>
      <c r="AR141" s="4">
        <f t="shared" si="195"/>
        <v>0</v>
      </c>
      <c r="AS141" s="4">
        <f t="shared" si="182"/>
        <v>9</v>
      </c>
      <c r="AU141" s="4" t="s">
        <v>4822</v>
      </c>
      <c r="AV141" s="4">
        <f t="shared" si="196"/>
        <v>9.0500000000000007</v>
      </c>
      <c r="AW141" s="4">
        <f t="shared" si="197"/>
        <v>9</v>
      </c>
      <c r="AX141" s="4" t="str">
        <f t="shared" si="198"/>
        <v/>
      </c>
      <c r="AY141" s="4" t="str">
        <f t="shared" si="199"/>
        <v/>
      </c>
      <c r="AZ141" s="4" t="str">
        <f t="shared" si="200"/>
        <v/>
      </c>
      <c r="BA141" s="4" t="str">
        <f t="shared" si="201"/>
        <v/>
      </c>
      <c r="BB141" s="4" t="str">
        <f t="shared" si="202"/>
        <v/>
      </c>
      <c r="BC141" s="4" t="str">
        <f t="shared" si="203"/>
        <v/>
      </c>
      <c r="BD141" s="4" t="str">
        <f t="shared" si="204"/>
        <v/>
      </c>
      <c r="BE141" s="4" t="str">
        <f t="shared" si="205"/>
        <v/>
      </c>
      <c r="BF141" s="4" t="str">
        <f t="shared" si="206"/>
        <v/>
      </c>
      <c r="BG141" s="4" t="str">
        <f t="shared" si="207"/>
        <v/>
      </c>
      <c r="BI141" s="4" t="s">
        <v>4822</v>
      </c>
      <c r="BJ141" s="4">
        <f t="shared" si="169"/>
        <v>9.0500000000000007</v>
      </c>
      <c r="BK141" s="4">
        <f t="shared" si="170"/>
        <v>9</v>
      </c>
      <c r="BL141" s="4" t="str">
        <f t="shared" si="171"/>
        <v/>
      </c>
      <c r="BM141" s="4" t="str">
        <f t="shared" si="172"/>
        <v/>
      </c>
      <c r="BN141" s="4" t="str">
        <f t="shared" si="173"/>
        <v/>
      </c>
      <c r="BO141" s="4" t="str">
        <f t="shared" si="174"/>
        <v/>
      </c>
      <c r="BP141" s="4" t="str">
        <f t="shared" si="175"/>
        <v/>
      </c>
      <c r="BQ141" s="4" t="str">
        <f t="shared" si="176"/>
        <v/>
      </c>
      <c r="BR141" s="4" t="str">
        <f t="shared" si="177"/>
        <v/>
      </c>
      <c r="BS141" s="4" t="str">
        <f t="shared" si="178"/>
        <v/>
      </c>
      <c r="BT141" s="4" t="str">
        <f t="shared" si="179"/>
        <v/>
      </c>
      <c r="BU141" s="4" t="str">
        <f t="shared" si="180"/>
        <v/>
      </c>
      <c r="BV141" s="4">
        <f t="shared" si="208"/>
        <v>0.11</v>
      </c>
      <c r="BW141" s="4">
        <f t="shared" si="181"/>
        <v>9.0299999999999994</v>
      </c>
      <c r="BY141" s="4" t="s">
        <v>4822</v>
      </c>
      <c r="BZ141" s="4">
        <f t="shared" si="145"/>
        <v>2.000000000000135E-2</v>
      </c>
      <c r="CA141" s="4">
        <f t="shared" si="146"/>
        <v>-2.9999999999999361E-2</v>
      </c>
      <c r="CB141" s="4" t="str">
        <f t="shared" si="147"/>
        <v/>
      </c>
      <c r="CC141" s="4" t="str">
        <f t="shared" si="148"/>
        <v/>
      </c>
      <c r="CD141" s="4" t="str">
        <f t="shared" si="149"/>
        <v/>
      </c>
      <c r="CE141" s="4" t="str">
        <f t="shared" si="150"/>
        <v/>
      </c>
      <c r="CF141" s="4" t="str">
        <f t="shared" si="151"/>
        <v/>
      </c>
      <c r="CG141" s="4" t="str">
        <f t="shared" si="152"/>
        <v/>
      </c>
      <c r="CH141" s="4" t="str">
        <f t="shared" si="153"/>
        <v/>
      </c>
      <c r="CI141" s="4" t="str">
        <f t="shared" si="154"/>
        <v/>
      </c>
      <c r="CJ141" s="4" t="str">
        <f t="shared" si="155"/>
        <v/>
      </c>
      <c r="CK141" s="4" t="str">
        <f t="shared" si="156"/>
        <v/>
      </c>
      <c r="CM141" s="4" t="s">
        <v>4822</v>
      </c>
      <c r="CN141" s="4" t="str">
        <f>IF(ISNUMBER(BZ141), IF($BV141&gt;VLOOKUP('Gene Table'!$G$2,'Array Content'!$A$2:$B$3,2,FALSE),IF(BZ141&lt;-$BV141,"mutant","WT"),IF(BZ141&lt;-VLOOKUP('Gene Table'!$G$2,'Array Content'!$A$2:$B$3,2,FALSE),"Mutant","WT")),"")</f>
        <v>WT</v>
      </c>
      <c r="CO141" s="4" t="str">
        <f>IF(ISNUMBER(CA141), IF($BV141&gt;VLOOKUP('Gene Table'!$G$2,'Array Content'!$A$2:$B$3,2,FALSE),IF(CA141&lt;-$BV141,"mutant","WT"),IF(CA141&lt;-VLOOKUP('Gene Table'!$G$2,'Array Content'!$A$2:$B$3,2,FALSE),"Mutant","WT")),"")</f>
        <v>WT</v>
      </c>
      <c r="CP141" s="4" t="str">
        <f>IF(ISNUMBER(CB141), IF($BV141&gt;VLOOKUP('Gene Table'!$G$2,'Array Content'!$A$2:$B$3,2,FALSE),IF(CB141&lt;-$BV141,"mutant","WT"),IF(CB141&lt;-VLOOKUP('Gene Table'!$G$2,'Array Content'!$A$2:$B$3,2,FALSE),"Mutant","WT")),"")</f>
        <v/>
      </c>
      <c r="CQ141" s="4" t="str">
        <f>IF(ISNUMBER(CC141), IF($BV141&gt;VLOOKUP('Gene Table'!$G$2,'Array Content'!$A$2:$B$3,2,FALSE),IF(CC141&lt;-$BV141,"mutant","WT"),IF(CC141&lt;-VLOOKUP('Gene Table'!$G$2,'Array Content'!$A$2:$B$3,2,FALSE),"Mutant","WT")),"")</f>
        <v/>
      </c>
      <c r="CR141" s="4" t="str">
        <f>IF(ISNUMBER(CD141), IF($BV141&gt;VLOOKUP('Gene Table'!$G$2,'Array Content'!$A$2:$B$3,2,FALSE),IF(CD141&lt;-$BV141,"mutant","WT"),IF(CD141&lt;-VLOOKUP('Gene Table'!$G$2,'Array Content'!$A$2:$B$3,2,FALSE),"Mutant","WT")),"")</f>
        <v/>
      </c>
      <c r="CS141" s="4" t="str">
        <f>IF(ISNUMBER(CE141), IF($BV141&gt;VLOOKUP('Gene Table'!$G$2,'Array Content'!$A$2:$B$3,2,FALSE),IF(CE141&lt;-$BV141,"mutant","WT"),IF(CE141&lt;-VLOOKUP('Gene Table'!$G$2,'Array Content'!$A$2:$B$3,2,FALSE),"Mutant","WT")),"")</f>
        <v/>
      </c>
      <c r="CT141" s="4" t="str">
        <f>IF(ISNUMBER(CF141), IF($BV141&gt;VLOOKUP('Gene Table'!$G$2,'Array Content'!$A$2:$B$3,2,FALSE),IF(CF141&lt;-$BV141,"mutant","WT"),IF(CF141&lt;-VLOOKUP('Gene Table'!$G$2,'Array Content'!$A$2:$B$3,2,FALSE),"Mutant","WT")),"")</f>
        <v/>
      </c>
      <c r="CU141" s="4" t="str">
        <f>IF(ISNUMBER(CG141), IF($BV141&gt;VLOOKUP('Gene Table'!$G$2,'Array Content'!$A$2:$B$3,2,FALSE),IF(CG141&lt;-$BV141,"mutant","WT"),IF(CG141&lt;-VLOOKUP('Gene Table'!$G$2,'Array Content'!$A$2:$B$3,2,FALSE),"Mutant","WT")),"")</f>
        <v/>
      </c>
      <c r="CV141" s="4" t="str">
        <f>IF(ISNUMBER(CH141), IF($BV141&gt;VLOOKUP('Gene Table'!$G$2,'Array Content'!$A$2:$B$3,2,FALSE),IF(CH141&lt;-$BV141,"mutant","WT"),IF(CH141&lt;-VLOOKUP('Gene Table'!$G$2,'Array Content'!$A$2:$B$3,2,FALSE),"Mutant","WT")),"")</f>
        <v/>
      </c>
      <c r="CW141" s="4" t="str">
        <f>IF(ISNUMBER(CI141), IF($BV141&gt;VLOOKUP('Gene Table'!$G$2,'Array Content'!$A$2:$B$3,2,FALSE),IF(CI141&lt;-$BV141,"mutant","WT"),IF(CI141&lt;-VLOOKUP('Gene Table'!$G$2,'Array Content'!$A$2:$B$3,2,FALSE),"Mutant","WT")),"")</f>
        <v/>
      </c>
      <c r="CX141" s="4" t="str">
        <f>IF(ISNUMBER(CJ141), IF($BV141&gt;VLOOKUP('Gene Table'!$G$2,'Array Content'!$A$2:$B$3,2,FALSE),IF(CJ141&lt;-$BV141,"mutant","WT"),IF(CJ141&lt;-VLOOKUP('Gene Table'!$G$2,'Array Content'!$A$2:$B$3,2,FALSE),"Mutant","WT")),"")</f>
        <v/>
      </c>
      <c r="CY141" s="4" t="str">
        <f>IF(ISNUMBER(CK141), IF($BV141&gt;VLOOKUP('Gene Table'!$G$2,'Array Content'!$A$2:$B$3,2,FALSE),IF(CK141&lt;-$BV141,"mutant","WT"),IF(CK141&lt;-VLOOKUP('Gene Table'!$G$2,'Array Content'!$A$2:$B$3,2,FALSE),"Mutant","WT")),"")</f>
        <v/>
      </c>
      <c r="DA141" s="4" t="s">
        <v>4822</v>
      </c>
      <c r="DB141" s="4">
        <f t="shared" si="157"/>
        <v>5.0000000000000711E-2</v>
      </c>
      <c r="DC141" s="4">
        <f t="shared" si="158"/>
        <v>0</v>
      </c>
      <c r="DD141" s="4" t="str">
        <f t="shared" si="159"/>
        <v/>
      </c>
      <c r="DE141" s="4" t="str">
        <f t="shared" si="160"/>
        <v/>
      </c>
      <c r="DF141" s="4" t="str">
        <f t="shared" si="161"/>
        <v/>
      </c>
      <c r="DG141" s="4" t="str">
        <f t="shared" si="162"/>
        <v/>
      </c>
      <c r="DH141" s="4" t="str">
        <f t="shared" si="163"/>
        <v/>
      </c>
      <c r="DI141" s="4" t="str">
        <f t="shared" si="164"/>
        <v/>
      </c>
      <c r="DJ141" s="4" t="str">
        <f t="shared" si="165"/>
        <v/>
      </c>
      <c r="DK141" s="4" t="str">
        <f t="shared" si="166"/>
        <v/>
      </c>
      <c r="DL141" s="4" t="str">
        <f t="shared" si="167"/>
        <v/>
      </c>
      <c r="DM141" s="4" t="str">
        <f t="shared" si="168"/>
        <v/>
      </c>
      <c r="DO141" s="4" t="s">
        <v>4822</v>
      </c>
      <c r="DP141" s="4" t="str">
        <f>IF(ISNUMBER(DB141), IF($AR141&gt;VLOOKUP('Gene Table'!$G$2,'Array Content'!$A$2:$B$3,2,FALSE),IF(DB141&lt;-$AR141,"mutant","WT"),IF(DB141&lt;-VLOOKUP('Gene Table'!$G$2,'Array Content'!$A$2:$B$3,2,FALSE),"Mutant","WT")),"")</f>
        <v>WT</v>
      </c>
      <c r="DQ141" s="4" t="str">
        <f>IF(ISNUMBER(DC141), IF($AR141&gt;VLOOKUP('Gene Table'!$G$2,'Array Content'!$A$2:$B$3,2,FALSE),IF(DC141&lt;-$AR141,"mutant","WT"),IF(DC141&lt;-VLOOKUP('Gene Table'!$G$2,'Array Content'!$A$2:$B$3,2,FALSE),"Mutant","WT")),"")</f>
        <v>WT</v>
      </c>
      <c r="DR141" s="4" t="str">
        <f>IF(ISNUMBER(DD141), IF($AR141&gt;VLOOKUP('Gene Table'!$G$2,'Array Content'!$A$2:$B$3,2,FALSE),IF(DD141&lt;-$AR141,"mutant","WT"),IF(DD141&lt;-VLOOKUP('Gene Table'!$G$2,'Array Content'!$A$2:$B$3,2,FALSE),"Mutant","WT")),"")</f>
        <v/>
      </c>
      <c r="DS141" s="4" t="str">
        <f>IF(ISNUMBER(DE141), IF($AR141&gt;VLOOKUP('Gene Table'!$G$2,'Array Content'!$A$2:$B$3,2,FALSE),IF(DE141&lt;-$AR141,"mutant","WT"),IF(DE141&lt;-VLOOKUP('Gene Table'!$G$2,'Array Content'!$A$2:$B$3,2,FALSE),"Mutant","WT")),"")</f>
        <v/>
      </c>
      <c r="DT141" s="4" t="str">
        <f>IF(ISNUMBER(DF141), IF($AR141&gt;VLOOKUP('Gene Table'!$G$2,'Array Content'!$A$2:$B$3,2,FALSE),IF(DF141&lt;-$AR141,"mutant","WT"),IF(DF141&lt;-VLOOKUP('Gene Table'!$G$2,'Array Content'!$A$2:$B$3,2,FALSE),"Mutant","WT")),"")</f>
        <v/>
      </c>
      <c r="DU141" s="4" t="str">
        <f>IF(ISNUMBER(DG141), IF($AR141&gt;VLOOKUP('Gene Table'!$G$2,'Array Content'!$A$2:$B$3,2,FALSE),IF(DG141&lt;-$AR141,"mutant","WT"),IF(DG141&lt;-VLOOKUP('Gene Table'!$G$2,'Array Content'!$A$2:$B$3,2,FALSE),"Mutant","WT")),"")</f>
        <v/>
      </c>
      <c r="DV141" s="4" t="str">
        <f>IF(ISNUMBER(DH141), IF($AR141&gt;VLOOKUP('Gene Table'!$G$2,'Array Content'!$A$2:$B$3,2,FALSE),IF(DH141&lt;-$AR141,"mutant","WT"),IF(DH141&lt;-VLOOKUP('Gene Table'!$G$2,'Array Content'!$A$2:$B$3,2,FALSE),"Mutant","WT")),"")</f>
        <v/>
      </c>
      <c r="DW141" s="4" t="str">
        <f>IF(ISNUMBER(DI141), IF($AR141&gt;VLOOKUP('Gene Table'!$G$2,'Array Content'!$A$2:$B$3,2,FALSE),IF(DI141&lt;-$AR141,"mutant","WT"),IF(DI141&lt;-VLOOKUP('Gene Table'!$G$2,'Array Content'!$A$2:$B$3,2,FALSE),"Mutant","WT")),"")</f>
        <v/>
      </c>
      <c r="DX141" s="4" t="str">
        <f>IF(ISNUMBER(DJ141), IF($AR141&gt;VLOOKUP('Gene Table'!$G$2,'Array Content'!$A$2:$B$3,2,FALSE),IF(DJ141&lt;-$AR141,"mutant","WT"),IF(DJ141&lt;-VLOOKUP('Gene Table'!$G$2,'Array Content'!$A$2:$B$3,2,FALSE),"Mutant","WT")),"")</f>
        <v/>
      </c>
      <c r="DY141" s="4" t="str">
        <f>IF(ISNUMBER(DK141), IF($AR141&gt;VLOOKUP('Gene Table'!$G$2,'Array Content'!$A$2:$B$3,2,FALSE),IF(DK141&lt;-$AR141,"mutant","WT"),IF(DK141&lt;-VLOOKUP('Gene Table'!$G$2,'Array Content'!$A$2:$B$3,2,FALSE),"Mutant","WT")),"")</f>
        <v/>
      </c>
      <c r="DZ141" s="4" t="str">
        <f>IF(ISNUMBER(DL141), IF($AR141&gt;VLOOKUP('Gene Table'!$G$2,'Array Content'!$A$2:$B$3,2,FALSE),IF(DL141&lt;-$AR141,"mutant","WT"),IF(DL141&lt;-VLOOKUP('Gene Table'!$G$2,'Array Content'!$A$2:$B$3,2,FALSE),"Mutant","WT")),"")</f>
        <v/>
      </c>
      <c r="EA141" s="4" t="str">
        <f>IF(ISNUMBER(DM141), IF($AR141&gt;VLOOKUP('Gene Table'!$G$2,'Array Content'!$A$2:$B$3,2,FALSE),IF(DM141&lt;-$AR141,"mutant","WT"),IF(DM141&lt;-VLOOKUP('Gene Table'!$G$2,'Array Content'!$A$2:$B$3,2,FALSE),"Mutant","WT")),"")</f>
        <v/>
      </c>
      <c r="EC141" s="4" t="s">
        <v>4822</v>
      </c>
      <c r="ED141" s="4" t="str">
        <f>IF('Gene Table'!$D141="copy number",D141,"")</f>
        <v/>
      </c>
      <c r="EE141" s="4" t="str">
        <f>IF('Gene Table'!$D141="copy number",E141,"")</f>
        <v/>
      </c>
      <c r="EF141" s="4" t="str">
        <f>IF('Gene Table'!$D141="copy number",F141,"")</f>
        <v/>
      </c>
      <c r="EG141" s="4" t="str">
        <f>IF('Gene Table'!$D141="copy number",G141,"")</f>
        <v/>
      </c>
      <c r="EH141" s="4" t="str">
        <f>IF('Gene Table'!$D141="copy number",H141,"")</f>
        <v/>
      </c>
      <c r="EI141" s="4" t="str">
        <f>IF('Gene Table'!$D141="copy number",I141,"")</f>
        <v/>
      </c>
      <c r="EJ141" s="4" t="str">
        <f>IF('Gene Table'!$D141="copy number",J141,"")</f>
        <v/>
      </c>
      <c r="EK141" s="4" t="str">
        <f>IF('Gene Table'!$D141="copy number",K141,"")</f>
        <v/>
      </c>
      <c r="EL141" s="4" t="str">
        <f>IF('Gene Table'!$D141="copy number",L141,"")</f>
        <v/>
      </c>
      <c r="EM141" s="4" t="str">
        <f>IF('Gene Table'!$D141="copy number",M141,"")</f>
        <v/>
      </c>
      <c r="EN141" s="4" t="str">
        <f>IF('Gene Table'!$D141="copy number",N141,"")</f>
        <v/>
      </c>
      <c r="EO141" s="4" t="str">
        <f>IF('Gene Table'!$D141="copy number",O141,"")</f>
        <v/>
      </c>
      <c r="EQ141" s="4" t="s">
        <v>4822</v>
      </c>
      <c r="ER141" s="4" t="str">
        <f>IF('Gene Table'!$D141="copy number",R141,"")</f>
        <v/>
      </c>
      <c r="ES141" s="4" t="str">
        <f>IF('Gene Table'!$D141="copy number",S141,"")</f>
        <v/>
      </c>
      <c r="ET141" s="4" t="str">
        <f>IF('Gene Table'!$D141="copy number",T141,"")</f>
        <v/>
      </c>
      <c r="EU141" s="4" t="str">
        <f>IF('Gene Table'!$D141="copy number",U141,"")</f>
        <v/>
      </c>
      <c r="EV141" s="4" t="str">
        <f>IF('Gene Table'!$D141="copy number",V141,"")</f>
        <v/>
      </c>
      <c r="EW141" s="4" t="str">
        <f>IF('Gene Table'!$D141="copy number",W141,"")</f>
        <v/>
      </c>
      <c r="EX141" s="4" t="str">
        <f>IF('Gene Table'!$D141="copy number",X141,"")</f>
        <v/>
      </c>
      <c r="EY141" s="4" t="str">
        <f>IF('Gene Table'!$D141="copy number",Y141,"")</f>
        <v/>
      </c>
      <c r="EZ141" s="4" t="str">
        <f>IF('Gene Table'!$D141="copy number",Z141,"")</f>
        <v/>
      </c>
      <c r="FA141" s="4" t="str">
        <f>IF('Gene Table'!$D141="copy number",AA141,"")</f>
        <v/>
      </c>
      <c r="FB141" s="4" t="str">
        <f>IF('Gene Table'!$D141="copy number",AB141,"")</f>
        <v/>
      </c>
      <c r="FC141" s="4" t="str">
        <f>IF('Gene Table'!$D141="copy number",AC141,"")</f>
        <v/>
      </c>
      <c r="FE141" s="4" t="s">
        <v>4822</v>
      </c>
      <c r="FF141" s="4" t="str">
        <f>IF('Gene Table'!$C141="SMPC",D141,"")</f>
        <v/>
      </c>
      <c r="FG141" s="4" t="str">
        <f>IF('Gene Table'!$C141="SMPC",E141,"")</f>
        <v/>
      </c>
      <c r="FH141" s="4" t="str">
        <f>IF('Gene Table'!$C141="SMPC",F141,"")</f>
        <v/>
      </c>
      <c r="FI141" s="4" t="str">
        <f>IF('Gene Table'!$C141="SMPC",G141,"")</f>
        <v/>
      </c>
      <c r="FJ141" s="4" t="str">
        <f>IF('Gene Table'!$C141="SMPC",H141,"")</f>
        <v/>
      </c>
      <c r="FK141" s="4" t="str">
        <f>IF('Gene Table'!$C141="SMPC",I141,"")</f>
        <v/>
      </c>
      <c r="FL141" s="4" t="str">
        <f>IF('Gene Table'!$C141="SMPC",J141,"")</f>
        <v/>
      </c>
      <c r="FM141" s="4" t="str">
        <f>IF('Gene Table'!$C141="SMPC",K141,"")</f>
        <v/>
      </c>
      <c r="FN141" s="4" t="str">
        <f>IF('Gene Table'!$C141="SMPC",L141,"")</f>
        <v/>
      </c>
      <c r="FO141" s="4" t="str">
        <f>IF('Gene Table'!$C141="SMPC",M141,"")</f>
        <v/>
      </c>
      <c r="FP141" s="4" t="str">
        <f>IF('Gene Table'!$C141="SMPC",N141,"")</f>
        <v/>
      </c>
      <c r="FQ141" s="4" t="str">
        <f>IF('Gene Table'!$C141="SMPC",O141,"")</f>
        <v/>
      </c>
      <c r="FS141" s="4" t="s">
        <v>4822</v>
      </c>
      <c r="FT141" s="4" t="str">
        <f>IF('Gene Table'!$C141="SMPC",R141,"")</f>
        <v/>
      </c>
      <c r="FU141" s="4" t="str">
        <f>IF('Gene Table'!$C141="SMPC",S141,"")</f>
        <v/>
      </c>
      <c r="FV141" s="4" t="str">
        <f>IF('Gene Table'!$C141="SMPC",T141,"")</f>
        <v/>
      </c>
      <c r="FW141" s="4" t="str">
        <f>IF('Gene Table'!$C141="SMPC",U141,"")</f>
        <v/>
      </c>
      <c r="FX141" s="4" t="str">
        <f>IF('Gene Table'!$C141="SMPC",V141,"")</f>
        <v/>
      </c>
      <c r="FY141" s="4" t="str">
        <f>IF('Gene Table'!$C141="SMPC",W141,"")</f>
        <v/>
      </c>
      <c r="FZ141" s="4" t="str">
        <f>IF('Gene Table'!$C141="SMPC",X141,"")</f>
        <v/>
      </c>
      <c r="GA141" s="4" t="str">
        <f>IF('Gene Table'!$C141="SMPC",Y141,"")</f>
        <v/>
      </c>
      <c r="GB141" s="4" t="str">
        <f>IF('Gene Table'!$C141="SMPC",Z141,"")</f>
        <v/>
      </c>
      <c r="GC141" s="4" t="str">
        <f>IF('Gene Table'!$C141="SMPC",AA141,"")</f>
        <v/>
      </c>
      <c r="GD141" s="4" t="str">
        <f>IF('Gene Table'!$C141="SMPC",AB141,"")</f>
        <v/>
      </c>
      <c r="GE141" s="4" t="str">
        <f>IF('Gene Table'!$C141="SMPC",AC141,"")</f>
        <v/>
      </c>
    </row>
    <row r="142" spans="1:187" ht="15" customHeight="1" x14ac:dyDescent="0.25">
      <c r="A142" s="4" t="str">
        <f>'Gene Table'!C142&amp;":"&amp;'Gene Table'!D142</f>
        <v>PTCH1:c.2446C&gt;T</v>
      </c>
      <c r="B142" s="4">
        <f>IF('Gene Table'!$G$5="NO",IF(ISNUMBER(MATCH('Gene Table'!E142,'Array Content'!$M$2:$M$941,0)),VLOOKUP('Gene Table'!E142,'Array Content'!$M$2:$O$941,2,FALSE),35),IF('Gene Table'!$G$5="YES",IF(ISNUMBER(MATCH('Gene Table'!E142,'Array Content'!$M$2:$M$941,0)),VLOOKUP('Gene Table'!E142,'Array Content'!$M$2:$O$941,3,FALSE),35),"OOPS"))</f>
        <v>37</v>
      </c>
      <c r="C142" s="4" t="s">
        <v>4823</v>
      </c>
      <c r="D142" s="29">
        <f>IF('Control Sample Data'!D141="","",IF(SUM('Control Sample Data'!D$2:D$97)&gt;10,IF(AND(ISNUMBER('Control Sample Data'!D141),'Control Sample Data'!D141&lt;$B142, 'Control Sample Data'!D141&gt;0),'Control Sample Data'!D141,$B142),""))</f>
        <v>35</v>
      </c>
      <c r="E142" s="29">
        <f>IF('Control Sample Data'!E141="","",IF(SUM('Control Sample Data'!E$2:E$97)&gt;10,IF(AND(ISNUMBER('Control Sample Data'!E141),'Control Sample Data'!E141&lt;$B142, 'Control Sample Data'!E141&gt;0),'Control Sample Data'!E141,$B142),""))</f>
        <v>35</v>
      </c>
      <c r="F142" s="29" t="str">
        <f>IF('Control Sample Data'!F141="","",IF(SUM('Control Sample Data'!F$2:F$97)&gt;10,IF(AND(ISNUMBER('Control Sample Data'!F141),'Control Sample Data'!F141&lt;$B142, 'Control Sample Data'!F141&gt;0),'Control Sample Data'!F141,$B142),""))</f>
        <v/>
      </c>
      <c r="G142" s="29" t="str">
        <f>IF('Control Sample Data'!G141="","",IF(SUM('Control Sample Data'!G$2:G$97)&gt;10,IF(AND(ISNUMBER('Control Sample Data'!G141),'Control Sample Data'!G141&lt;$B142, 'Control Sample Data'!G141&gt;0),'Control Sample Data'!G141,$B142),""))</f>
        <v/>
      </c>
      <c r="H142" s="29" t="str">
        <f>IF('Control Sample Data'!H141="","",IF(SUM('Control Sample Data'!H$2:H$97)&gt;10,IF(AND(ISNUMBER('Control Sample Data'!H141),'Control Sample Data'!H141&lt;$B142, 'Control Sample Data'!H141&gt;0),'Control Sample Data'!H141,$B142),""))</f>
        <v/>
      </c>
      <c r="I142" s="29" t="str">
        <f>IF('Control Sample Data'!I141="","",IF(SUM('Control Sample Data'!I$2:I$97)&gt;10,IF(AND(ISNUMBER('Control Sample Data'!I141),'Control Sample Data'!I141&lt;$B142, 'Control Sample Data'!I141&gt;0),'Control Sample Data'!I141,$B142),""))</f>
        <v/>
      </c>
      <c r="J142" s="29" t="str">
        <f>IF('Control Sample Data'!J141="","",IF(SUM('Control Sample Data'!J$2:J$97)&gt;10,IF(AND(ISNUMBER('Control Sample Data'!J141),'Control Sample Data'!J141&lt;$B142, 'Control Sample Data'!J141&gt;0),'Control Sample Data'!J141,$B142),""))</f>
        <v/>
      </c>
      <c r="K142" s="29" t="str">
        <f>IF('Control Sample Data'!K141="","",IF(SUM('Control Sample Data'!K$2:K$97)&gt;10,IF(AND(ISNUMBER('Control Sample Data'!K141),'Control Sample Data'!K141&lt;$B142, 'Control Sample Data'!K141&gt;0),'Control Sample Data'!K141,$B142),""))</f>
        <v/>
      </c>
      <c r="L142" s="29" t="str">
        <f>IF('Control Sample Data'!L141="","",IF(SUM('Control Sample Data'!L$2:L$97)&gt;10,IF(AND(ISNUMBER('Control Sample Data'!L141),'Control Sample Data'!L141&lt;$B142, 'Control Sample Data'!L141&gt;0),'Control Sample Data'!L141,$B142),""))</f>
        <v/>
      </c>
      <c r="M142" s="29" t="str">
        <f>IF('Control Sample Data'!M141="","",IF(SUM('Control Sample Data'!M$2:M$97)&gt;10,IF(AND(ISNUMBER('Control Sample Data'!M141),'Control Sample Data'!M141&lt;$B142, 'Control Sample Data'!M141&gt;0),'Control Sample Data'!M141,$B142),""))</f>
        <v/>
      </c>
      <c r="N142" s="29" t="str">
        <f>IF('Control Sample Data'!N141="","",IF(SUM('Control Sample Data'!N$2:N$97)&gt;10,IF(AND(ISNUMBER('Control Sample Data'!N141),'Control Sample Data'!N141&lt;$B142, 'Control Sample Data'!N141&gt;0),'Control Sample Data'!N141,$B142),""))</f>
        <v/>
      </c>
      <c r="O142" s="29" t="str">
        <f>IF('Control Sample Data'!O141="","",IF(SUM('Control Sample Data'!O$2:O$97)&gt;10,IF(AND(ISNUMBER('Control Sample Data'!O141),'Control Sample Data'!O141&lt;$B142, 'Control Sample Data'!O141&gt;0),'Control Sample Data'!O141,$B142),""))</f>
        <v/>
      </c>
      <c r="Q142" s="4" t="s">
        <v>4823</v>
      </c>
      <c r="R142" s="29">
        <f>IF('Test Sample Data'!D141="","",IF(SUM('Test Sample Data'!D$2:D$97)&gt;10,IF(AND(ISNUMBER('Test Sample Data'!D141),'Test Sample Data'!D141&lt;$B142, 'Test Sample Data'!D141&gt;0),'Test Sample Data'!D141,$B142),""))</f>
        <v>35</v>
      </c>
      <c r="S142" s="29">
        <f>IF('Test Sample Data'!E141="","",IF(SUM('Test Sample Data'!E$2:E$97)&gt;10,IF(AND(ISNUMBER('Test Sample Data'!E141),'Test Sample Data'!E141&lt;$B142, 'Test Sample Data'!E141&gt;0),'Test Sample Data'!E141,$B142),""))</f>
        <v>35</v>
      </c>
      <c r="T142" s="29" t="str">
        <f>IF('Test Sample Data'!F141="","",IF(SUM('Test Sample Data'!F$2:F$97)&gt;10,IF(AND(ISNUMBER('Test Sample Data'!F141),'Test Sample Data'!F141&lt;$B142, 'Test Sample Data'!F141&gt;0),'Test Sample Data'!F141,$B142),""))</f>
        <v/>
      </c>
      <c r="U142" s="29" t="str">
        <f>IF('Test Sample Data'!G141="","",IF(SUM('Test Sample Data'!G$2:G$97)&gt;10,IF(AND(ISNUMBER('Test Sample Data'!G141),'Test Sample Data'!G141&lt;$B142, 'Test Sample Data'!G141&gt;0),'Test Sample Data'!G141,$B142),""))</f>
        <v/>
      </c>
      <c r="V142" s="29" t="str">
        <f>IF('Test Sample Data'!H141="","",IF(SUM('Test Sample Data'!H$2:H$97)&gt;10,IF(AND(ISNUMBER('Test Sample Data'!H141),'Test Sample Data'!H141&lt;$B142, 'Test Sample Data'!H141&gt;0),'Test Sample Data'!H141,$B142),""))</f>
        <v/>
      </c>
      <c r="W142" s="29" t="str">
        <f>IF('Test Sample Data'!I141="","",IF(SUM('Test Sample Data'!I$2:I$97)&gt;10,IF(AND(ISNUMBER('Test Sample Data'!I141),'Test Sample Data'!I141&lt;$B142, 'Test Sample Data'!I141&gt;0),'Test Sample Data'!I141,$B142),""))</f>
        <v/>
      </c>
      <c r="X142" s="29" t="str">
        <f>IF('Test Sample Data'!J141="","",IF(SUM('Test Sample Data'!J$2:J$97)&gt;10,IF(AND(ISNUMBER('Test Sample Data'!J141),'Test Sample Data'!J141&lt;$B142, 'Test Sample Data'!J141&gt;0),'Test Sample Data'!J141,$B142),""))</f>
        <v/>
      </c>
      <c r="Y142" s="29" t="str">
        <f>IF('Test Sample Data'!K141="","",IF(SUM('Test Sample Data'!K$2:K$97)&gt;10,IF(AND(ISNUMBER('Test Sample Data'!K141),'Test Sample Data'!K141&lt;$B142, 'Test Sample Data'!K141&gt;0),'Test Sample Data'!K141,$B142),""))</f>
        <v/>
      </c>
      <c r="Z142" s="29" t="str">
        <f>IF('Test Sample Data'!L141="","",IF(SUM('Test Sample Data'!L$2:L$97)&gt;10,IF(AND(ISNUMBER('Test Sample Data'!L141),'Test Sample Data'!L141&lt;$B142, 'Test Sample Data'!L141&gt;0),'Test Sample Data'!L141,$B142),""))</f>
        <v/>
      </c>
      <c r="AA142" s="29" t="str">
        <f>IF('Test Sample Data'!M141="","",IF(SUM('Test Sample Data'!M$2:M$97)&gt;10,IF(AND(ISNUMBER('Test Sample Data'!M141),'Test Sample Data'!M141&lt;$B142, 'Test Sample Data'!M141&gt;0),'Test Sample Data'!M141,$B142),""))</f>
        <v/>
      </c>
      <c r="AB142" s="29" t="str">
        <f>IF('Test Sample Data'!N141="","",IF(SUM('Test Sample Data'!N$2:N$97)&gt;10,IF(AND(ISNUMBER('Test Sample Data'!N141),'Test Sample Data'!N141&lt;$B142, 'Test Sample Data'!N141&gt;0),'Test Sample Data'!N141,$B142),""))</f>
        <v/>
      </c>
      <c r="AC142" s="29" t="str">
        <f>IF('Test Sample Data'!O141="","",IF(SUM('Test Sample Data'!O$2:O$97)&gt;10,IF(AND(ISNUMBER('Test Sample Data'!O141),'Test Sample Data'!O141&lt;$B142, 'Test Sample Data'!O141&gt;0),'Test Sample Data'!O141,$B142),""))</f>
        <v/>
      </c>
      <c r="AE142" s="4" t="s">
        <v>4823</v>
      </c>
      <c r="AF142" s="4">
        <f t="shared" si="183"/>
        <v>9</v>
      </c>
      <c r="AG142" s="4">
        <f t="shared" si="184"/>
        <v>9</v>
      </c>
      <c r="AH142" s="4" t="str">
        <f t="shared" si="185"/>
        <v/>
      </c>
      <c r="AI142" s="4" t="str">
        <f t="shared" si="186"/>
        <v/>
      </c>
      <c r="AJ142" s="4" t="str">
        <f t="shared" si="187"/>
        <v/>
      </c>
      <c r="AK142" s="4" t="str">
        <f t="shared" si="188"/>
        <v/>
      </c>
      <c r="AL142" s="4" t="str">
        <f t="shared" si="189"/>
        <v/>
      </c>
      <c r="AM142" s="4" t="str">
        <f t="shared" si="190"/>
        <v/>
      </c>
      <c r="AN142" s="4" t="str">
        <f t="shared" si="191"/>
        <v/>
      </c>
      <c r="AO142" s="4" t="str">
        <f t="shared" si="192"/>
        <v/>
      </c>
      <c r="AP142" s="4" t="str">
        <f t="shared" si="193"/>
        <v/>
      </c>
      <c r="AQ142" s="4" t="str">
        <f t="shared" si="194"/>
        <v/>
      </c>
      <c r="AR142" s="4">
        <f t="shared" si="195"/>
        <v>0</v>
      </c>
      <c r="AS142" s="4">
        <f t="shared" si="182"/>
        <v>9</v>
      </c>
      <c r="AU142" s="4" t="s">
        <v>4823</v>
      </c>
      <c r="AV142" s="4">
        <f t="shared" si="196"/>
        <v>9.0500000000000007</v>
      </c>
      <c r="AW142" s="4">
        <f t="shared" si="197"/>
        <v>9</v>
      </c>
      <c r="AX142" s="4" t="str">
        <f t="shared" si="198"/>
        <v/>
      </c>
      <c r="AY142" s="4" t="str">
        <f t="shared" si="199"/>
        <v/>
      </c>
      <c r="AZ142" s="4" t="str">
        <f t="shared" si="200"/>
        <v/>
      </c>
      <c r="BA142" s="4" t="str">
        <f t="shared" si="201"/>
        <v/>
      </c>
      <c r="BB142" s="4" t="str">
        <f t="shared" si="202"/>
        <v/>
      </c>
      <c r="BC142" s="4" t="str">
        <f t="shared" si="203"/>
        <v/>
      </c>
      <c r="BD142" s="4" t="str">
        <f t="shared" si="204"/>
        <v/>
      </c>
      <c r="BE142" s="4" t="str">
        <f t="shared" si="205"/>
        <v/>
      </c>
      <c r="BF142" s="4" t="str">
        <f t="shared" si="206"/>
        <v/>
      </c>
      <c r="BG142" s="4" t="str">
        <f t="shared" si="207"/>
        <v/>
      </c>
      <c r="BI142" s="4" t="s">
        <v>4823</v>
      </c>
      <c r="BJ142" s="4">
        <f t="shared" si="169"/>
        <v>9.0500000000000007</v>
      </c>
      <c r="BK142" s="4">
        <f t="shared" si="170"/>
        <v>9</v>
      </c>
      <c r="BL142" s="4" t="str">
        <f t="shared" si="171"/>
        <v/>
      </c>
      <c r="BM142" s="4" t="str">
        <f t="shared" si="172"/>
        <v/>
      </c>
      <c r="BN142" s="4" t="str">
        <f t="shared" si="173"/>
        <v/>
      </c>
      <c r="BO142" s="4" t="str">
        <f t="shared" si="174"/>
        <v/>
      </c>
      <c r="BP142" s="4" t="str">
        <f t="shared" si="175"/>
        <v/>
      </c>
      <c r="BQ142" s="4" t="str">
        <f t="shared" si="176"/>
        <v/>
      </c>
      <c r="BR142" s="4" t="str">
        <f t="shared" si="177"/>
        <v/>
      </c>
      <c r="BS142" s="4" t="str">
        <f t="shared" si="178"/>
        <v/>
      </c>
      <c r="BT142" s="4" t="str">
        <f t="shared" si="179"/>
        <v/>
      </c>
      <c r="BU142" s="4" t="str">
        <f t="shared" si="180"/>
        <v/>
      </c>
      <c r="BV142" s="4">
        <f t="shared" si="208"/>
        <v>0.11</v>
      </c>
      <c r="BW142" s="4">
        <f t="shared" si="181"/>
        <v>9.0299999999999994</v>
      </c>
      <c r="BY142" s="4" t="s">
        <v>4823</v>
      </c>
      <c r="BZ142" s="4">
        <f t="shared" si="145"/>
        <v>2.000000000000135E-2</v>
      </c>
      <c r="CA142" s="4">
        <f t="shared" si="146"/>
        <v>-2.9999999999999361E-2</v>
      </c>
      <c r="CB142" s="4" t="str">
        <f t="shared" si="147"/>
        <v/>
      </c>
      <c r="CC142" s="4" t="str">
        <f t="shared" si="148"/>
        <v/>
      </c>
      <c r="CD142" s="4" t="str">
        <f t="shared" si="149"/>
        <v/>
      </c>
      <c r="CE142" s="4" t="str">
        <f t="shared" si="150"/>
        <v/>
      </c>
      <c r="CF142" s="4" t="str">
        <f t="shared" si="151"/>
        <v/>
      </c>
      <c r="CG142" s="4" t="str">
        <f t="shared" si="152"/>
        <v/>
      </c>
      <c r="CH142" s="4" t="str">
        <f t="shared" si="153"/>
        <v/>
      </c>
      <c r="CI142" s="4" t="str">
        <f t="shared" si="154"/>
        <v/>
      </c>
      <c r="CJ142" s="4" t="str">
        <f t="shared" si="155"/>
        <v/>
      </c>
      <c r="CK142" s="4" t="str">
        <f t="shared" si="156"/>
        <v/>
      </c>
      <c r="CM142" s="4" t="s">
        <v>4823</v>
      </c>
      <c r="CN142" s="4" t="str">
        <f>IF(ISNUMBER(BZ142), IF($BV142&gt;VLOOKUP('Gene Table'!$G$2,'Array Content'!$A$2:$B$3,2,FALSE),IF(BZ142&lt;-$BV142,"mutant","WT"),IF(BZ142&lt;-VLOOKUP('Gene Table'!$G$2,'Array Content'!$A$2:$B$3,2,FALSE),"Mutant","WT")),"")</f>
        <v>WT</v>
      </c>
      <c r="CO142" s="4" t="str">
        <f>IF(ISNUMBER(CA142), IF($BV142&gt;VLOOKUP('Gene Table'!$G$2,'Array Content'!$A$2:$B$3,2,FALSE),IF(CA142&lt;-$BV142,"mutant","WT"),IF(CA142&lt;-VLOOKUP('Gene Table'!$G$2,'Array Content'!$A$2:$B$3,2,FALSE),"Mutant","WT")),"")</f>
        <v>WT</v>
      </c>
      <c r="CP142" s="4" t="str">
        <f>IF(ISNUMBER(CB142), IF($BV142&gt;VLOOKUP('Gene Table'!$G$2,'Array Content'!$A$2:$B$3,2,FALSE),IF(CB142&lt;-$BV142,"mutant","WT"),IF(CB142&lt;-VLOOKUP('Gene Table'!$G$2,'Array Content'!$A$2:$B$3,2,FALSE),"Mutant","WT")),"")</f>
        <v/>
      </c>
      <c r="CQ142" s="4" t="str">
        <f>IF(ISNUMBER(CC142), IF($BV142&gt;VLOOKUP('Gene Table'!$G$2,'Array Content'!$A$2:$B$3,2,FALSE),IF(CC142&lt;-$BV142,"mutant","WT"),IF(CC142&lt;-VLOOKUP('Gene Table'!$G$2,'Array Content'!$A$2:$B$3,2,FALSE),"Mutant","WT")),"")</f>
        <v/>
      </c>
      <c r="CR142" s="4" t="str">
        <f>IF(ISNUMBER(CD142), IF($BV142&gt;VLOOKUP('Gene Table'!$G$2,'Array Content'!$A$2:$B$3,2,FALSE),IF(CD142&lt;-$BV142,"mutant","WT"),IF(CD142&lt;-VLOOKUP('Gene Table'!$G$2,'Array Content'!$A$2:$B$3,2,FALSE),"Mutant","WT")),"")</f>
        <v/>
      </c>
      <c r="CS142" s="4" t="str">
        <f>IF(ISNUMBER(CE142), IF($BV142&gt;VLOOKUP('Gene Table'!$G$2,'Array Content'!$A$2:$B$3,2,FALSE),IF(CE142&lt;-$BV142,"mutant","WT"),IF(CE142&lt;-VLOOKUP('Gene Table'!$G$2,'Array Content'!$A$2:$B$3,2,FALSE),"Mutant","WT")),"")</f>
        <v/>
      </c>
      <c r="CT142" s="4" t="str">
        <f>IF(ISNUMBER(CF142), IF($BV142&gt;VLOOKUP('Gene Table'!$G$2,'Array Content'!$A$2:$B$3,2,FALSE),IF(CF142&lt;-$BV142,"mutant","WT"),IF(CF142&lt;-VLOOKUP('Gene Table'!$G$2,'Array Content'!$A$2:$B$3,2,FALSE),"Mutant","WT")),"")</f>
        <v/>
      </c>
      <c r="CU142" s="4" t="str">
        <f>IF(ISNUMBER(CG142), IF($BV142&gt;VLOOKUP('Gene Table'!$G$2,'Array Content'!$A$2:$B$3,2,FALSE),IF(CG142&lt;-$BV142,"mutant","WT"),IF(CG142&lt;-VLOOKUP('Gene Table'!$G$2,'Array Content'!$A$2:$B$3,2,FALSE),"Mutant","WT")),"")</f>
        <v/>
      </c>
      <c r="CV142" s="4" t="str">
        <f>IF(ISNUMBER(CH142), IF($BV142&gt;VLOOKUP('Gene Table'!$G$2,'Array Content'!$A$2:$B$3,2,FALSE),IF(CH142&lt;-$BV142,"mutant","WT"),IF(CH142&lt;-VLOOKUP('Gene Table'!$G$2,'Array Content'!$A$2:$B$3,2,FALSE),"Mutant","WT")),"")</f>
        <v/>
      </c>
      <c r="CW142" s="4" t="str">
        <f>IF(ISNUMBER(CI142), IF($BV142&gt;VLOOKUP('Gene Table'!$G$2,'Array Content'!$A$2:$B$3,2,FALSE),IF(CI142&lt;-$BV142,"mutant","WT"),IF(CI142&lt;-VLOOKUP('Gene Table'!$G$2,'Array Content'!$A$2:$B$3,2,FALSE),"Mutant","WT")),"")</f>
        <v/>
      </c>
      <c r="CX142" s="4" t="str">
        <f>IF(ISNUMBER(CJ142), IF($BV142&gt;VLOOKUP('Gene Table'!$G$2,'Array Content'!$A$2:$B$3,2,FALSE),IF(CJ142&lt;-$BV142,"mutant","WT"),IF(CJ142&lt;-VLOOKUP('Gene Table'!$G$2,'Array Content'!$A$2:$B$3,2,FALSE),"Mutant","WT")),"")</f>
        <v/>
      </c>
      <c r="CY142" s="4" t="str">
        <f>IF(ISNUMBER(CK142), IF($BV142&gt;VLOOKUP('Gene Table'!$G$2,'Array Content'!$A$2:$B$3,2,FALSE),IF(CK142&lt;-$BV142,"mutant","WT"),IF(CK142&lt;-VLOOKUP('Gene Table'!$G$2,'Array Content'!$A$2:$B$3,2,FALSE),"Mutant","WT")),"")</f>
        <v/>
      </c>
      <c r="DA142" s="4" t="s">
        <v>4823</v>
      </c>
      <c r="DB142" s="4">
        <f t="shared" si="157"/>
        <v>5.0000000000000711E-2</v>
      </c>
      <c r="DC142" s="4">
        <f t="shared" si="158"/>
        <v>0</v>
      </c>
      <c r="DD142" s="4" t="str">
        <f t="shared" si="159"/>
        <v/>
      </c>
      <c r="DE142" s="4" t="str">
        <f t="shared" si="160"/>
        <v/>
      </c>
      <c r="DF142" s="4" t="str">
        <f t="shared" si="161"/>
        <v/>
      </c>
      <c r="DG142" s="4" t="str">
        <f t="shared" si="162"/>
        <v/>
      </c>
      <c r="DH142" s="4" t="str">
        <f t="shared" si="163"/>
        <v/>
      </c>
      <c r="DI142" s="4" t="str">
        <f t="shared" si="164"/>
        <v/>
      </c>
      <c r="DJ142" s="4" t="str">
        <f t="shared" si="165"/>
        <v/>
      </c>
      <c r="DK142" s="4" t="str">
        <f t="shared" si="166"/>
        <v/>
      </c>
      <c r="DL142" s="4" t="str">
        <f t="shared" si="167"/>
        <v/>
      </c>
      <c r="DM142" s="4" t="str">
        <f t="shared" si="168"/>
        <v/>
      </c>
      <c r="DO142" s="4" t="s">
        <v>4823</v>
      </c>
      <c r="DP142" s="4" t="str">
        <f>IF(ISNUMBER(DB142), IF($AR142&gt;VLOOKUP('Gene Table'!$G$2,'Array Content'!$A$2:$B$3,2,FALSE),IF(DB142&lt;-$AR142,"mutant","WT"),IF(DB142&lt;-VLOOKUP('Gene Table'!$G$2,'Array Content'!$A$2:$B$3,2,FALSE),"Mutant","WT")),"")</f>
        <v>WT</v>
      </c>
      <c r="DQ142" s="4" t="str">
        <f>IF(ISNUMBER(DC142), IF($AR142&gt;VLOOKUP('Gene Table'!$G$2,'Array Content'!$A$2:$B$3,2,FALSE),IF(DC142&lt;-$AR142,"mutant","WT"),IF(DC142&lt;-VLOOKUP('Gene Table'!$G$2,'Array Content'!$A$2:$B$3,2,FALSE),"Mutant","WT")),"")</f>
        <v>WT</v>
      </c>
      <c r="DR142" s="4" t="str">
        <f>IF(ISNUMBER(DD142), IF($AR142&gt;VLOOKUP('Gene Table'!$G$2,'Array Content'!$A$2:$B$3,2,FALSE),IF(DD142&lt;-$AR142,"mutant","WT"),IF(DD142&lt;-VLOOKUP('Gene Table'!$G$2,'Array Content'!$A$2:$B$3,2,FALSE),"Mutant","WT")),"")</f>
        <v/>
      </c>
      <c r="DS142" s="4" t="str">
        <f>IF(ISNUMBER(DE142), IF($AR142&gt;VLOOKUP('Gene Table'!$G$2,'Array Content'!$A$2:$B$3,2,FALSE),IF(DE142&lt;-$AR142,"mutant","WT"),IF(DE142&lt;-VLOOKUP('Gene Table'!$G$2,'Array Content'!$A$2:$B$3,2,FALSE),"Mutant","WT")),"")</f>
        <v/>
      </c>
      <c r="DT142" s="4" t="str">
        <f>IF(ISNUMBER(DF142), IF($AR142&gt;VLOOKUP('Gene Table'!$G$2,'Array Content'!$A$2:$B$3,2,FALSE),IF(DF142&lt;-$AR142,"mutant","WT"),IF(DF142&lt;-VLOOKUP('Gene Table'!$G$2,'Array Content'!$A$2:$B$3,2,FALSE),"Mutant","WT")),"")</f>
        <v/>
      </c>
      <c r="DU142" s="4" t="str">
        <f>IF(ISNUMBER(DG142), IF($AR142&gt;VLOOKUP('Gene Table'!$G$2,'Array Content'!$A$2:$B$3,2,FALSE),IF(DG142&lt;-$AR142,"mutant","WT"),IF(DG142&lt;-VLOOKUP('Gene Table'!$G$2,'Array Content'!$A$2:$B$3,2,FALSE),"Mutant","WT")),"")</f>
        <v/>
      </c>
      <c r="DV142" s="4" t="str">
        <f>IF(ISNUMBER(DH142), IF($AR142&gt;VLOOKUP('Gene Table'!$G$2,'Array Content'!$A$2:$B$3,2,FALSE),IF(DH142&lt;-$AR142,"mutant","WT"),IF(DH142&lt;-VLOOKUP('Gene Table'!$G$2,'Array Content'!$A$2:$B$3,2,FALSE),"Mutant","WT")),"")</f>
        <v/>
      </c>
      <c r="DW142" s="4" t="str">
        <f>IF(ISNUMBER(DI142), IF($AR142&gt;VLOOKUP('Gene Table'!$G$2,'Array Content'!$A$2:$B$3,2,FALSE),IF(DI142&lt;-$AR142,"mutant","WT"),IF(DI142&lt;-VLOOKUP('Gene Table'!$G$2,'Array Content'!$A$2:$B$3,2,FALSE),"Mutant","WT")),"")</f>
        <v/>
      </c>
      <c r="DX142" s="4" t="str">
        <f>IF(ISNUMBER(DJ142), IF($AR142&gt;VLOOKUP('Gene Table'!$G$2,'Array Content'!$A$2:$B$3,2,FALSE),IF(DJ142&lt;-$AR142,"mutant","WT"),IF(DJ142&lt;-VLOOKUP('Gene Table'!$G$2,'Array Content'!$A$2:$B$3,2,FALSE),"Mutant","WT")),"")</f>
        <v/>
      </c>
      <c r="DY142" s="4" t="str">
        <f>IF(ISNUMBER(DK142), IF($AR142&gt;VLOOKUP('Gene Table'!$G$2,'Array Content'!$A$2:$B$3,2,FALSE),IF(DK142&lt;-$AR142,"mutant","WT"),IF(DK142&lt;-VLOOKUP('Gene Table'!$G$2,'Array Content'!$A$2:$B$3,2,FALSE),"Mutant","WT")),"")</f>
        <v/>
      </c>
      <c r="DZ142" s="4" t="str">
        <f>IF(ISNUMBER(DL142), IF($AR142&gt;VLOOKUP('Gene Table'!$G$2,'Array Content'!$A$2:$B$3,2,FALSE),IF(DL142&lt;-$AR142,"mutant","WT"),IF(DL142&lt;-VLOOKUP('Gene Table'!$G$2,'Array Content'!$A$2:$B$3,2,FALSE),"Mutant","WT")),"")</f>
        <v/>
      </c>
      <c r="EA142" s="4" t="str">
        <f>IF(ISNUMBER(DM142), IF($AR142&gt;VLOOKUP('Gene Table'!$G$2,'Array Content'!$A$2:$B$3,2,FALSE),IF(DM142&lt;-$AR142,"mutant","WT"),IF(DM142&lt;-VLOOKUP('Gene Table'!$G$2,'Array Content'!$A$2:$B$3,2,FALSE),"Mutant","WT")),"")</f>
        <v/>
      </c>
      <c r="EC142" s="4" t="s">
        <v>4823</v>
      </c>
      <c r="ED142" s="4" t="str">
        <f>IF('Gene Table'!$D142="copy number",D142,"")</f>
        <v/>
      </c>
      <c r="EE142" s="4" t="str">
        <f>IF('Gene Table'!$D142="copy number",E142,"")</f>
        <v/>
      </c>
      <c r="EF142" s="4" t="str">
        <f>IF('Gene Table'!$D142="copy number",F142,"")</f>
        <v/>
      </c>
      <c r="EG142" s="4" t="str">
        <f>IF('Gene Table'!$D142="copy number",G142,"")</f>
        <v/>
      </c>
      <c r="EH142" s="4" t="str">
        <f>IF('Gene Table'!$D142="copy number",H142,"")</f>
        <v/>
      </c>
      <c r="EI142" s="4" t="str">
        <f>IF('Gene Table'!$D142="copy number",I142,"")</f>
        <v/>
      </c>
      <c r="EJ142" s="4" t="str">
        <f>IF('Gene Table'!$D142="copy number",J142,"")</f>
        <v/>
      </c>
      <c r="EK142" s="4" t="str">
        <f>IF('Gene Table'!$D142="copy number",K142,"")</f>
        <v/>
      </c>
      <c r="EL142" s="4" t="str">
        <f>IF('Gene Table'!$D142="copy number",L142,"")</f>
        <v/>
      </c>
      <c r="EM142" s="4" t="str">
        <f>IF('Gene Table'!$D142="copy number",M142,"")</f>
        <v/>
      </c>
      <c r="EN142" s="4" t="str">
        <f>IF('Gene Table'!$D142="copy number",N142,"")</f>
        <v/>
      </c>
      <c r="EO142" s="4" t="str">
        <f>IF('Gene Table'!$D142="copy number",O142,"")</f>
        <v/>
      </c>
      <c r="EQ142" s="4" t="s">
        <v>4823</v>
      </c>
      <c r="ER142" s="4" t="str">
        <f>IF('Gene Table'!$D142="copy number",R142,"")</f>
        <v/>
      </c>
      <c r="ES142" s="4" t="str">
        <f>IF('Gene Table'!$D142="copy number",S142,"")</f>
        <v/>
      </c>
      <c r="ET142" s="4" t="str">
        <f>IF('Gene Table'!$D142="copy number",T142,"")</f>
        <v/>
      </c>
      <c r="EU142" s="4" t="str">
        <f>IF('Gene Table'!$D142="copy number",U142,"")</f>
        <v/>
      </c>
      <c r="EV142" s="4" t="str">
        <f>IF('Gene Table'!$D142="copy number",V142,"")</f>
        <v/>
      </c>
      <c r="EW142" s="4" t="str">
        <f>IF('Gene Table'!$D142="copy number",W142,"")</f>
        <v/>
      </c>
      <c r="EX142" s="4" t="str">
        <f>IF('Gene Table'!$D142="copy number",X142,"")</f>
        <v/>
      </c>
      <c r="EY142" s="4" t="str">
        <f>IF('Gene Table'!$D142="copy number",Y142,"")</f>
        <v/>
      </c>
      <c r="EZ142" s="4" t="str">
        <f>IF('Gene Table'!$D142="copy number",Z142,"")</f>
        <v/>
      </c>
      <c r="FA142" s="4" t="str">
        <f>IF('Gene Table'!$D142="copy number",AA142,"")</f>
        <v/>
      </c>
      <c r="FB142" s="4" t="str">
        <f>IF('Gene Table'!$D142="copy number",AB142,"")</f>
        <v/>
      </c>
      <c r="FC142" s="4" t="str">
        <f>IF('Gene Table'!$D142="copy number",AC142,"")</f>
        <v/>
      </c>
      <c r="FE142" s="4" t="s">
        <v>4823</v>
      </c>
      <c r="FF142" s="4" t="str">
        <f>IF('Gene Table'!$C142="SMPC",D142,"")</f>
        <v/>
      </c>
      <c r="FG142" s="4" t="str">
        <f>IF('Gene Table'!$C142="SMPC",E142,"")</f>
        <v/>
      </c>
      <c r="FH142" s="4" t="str">
        <f>IF('Gene Table'!$C142="SMPC",F142,"")</f>
        <v/>
      </c>
      <c r="FI142" s="4" t="str">
        <f>IF('Gene Table'!$C142="SMPC",G142,"")</f>
        <v/>
      </c>
      <c r="FJ142" s="4" t="str">
        <f>IF('Gene Table'!$C142="SMPC",H142,"")</f>
        <v/>
      </c>
      <c r="FK142" s="4" t="str">
        <f>IF('Gene Table'!$C142="SMPC",I142,"")</f>
        <v/>
      </c>
      <c r="FL142" s="4" t="str">
        <f>IF('Gene Table'!$C142="SMPC",J142,"")</f>
        <v/>
      </c>
      <c r="FM142" s="4" t="str">
        <f>IF('Gene Table'!$C142="SMPC",K142,"")</f>
        <v/>
      </c>
      <c r="FN142" s="4" t="str">
        <f>IF('Gene Table'!$C142="SMPC",L142,"")</f>
        <v/>
      </c>
      <c r="FO142" s="4" t="str">
        <f>IF('Gene Table'!$C142="SMPC",M142,"")</f>
        <v/>
      </c>
      <c r="FP142" s="4" t="str">
        <f>IF('Gene Table'!$C142="SMPC",N142,"")</f>
        <v/>
      </c>
      <c r="FQ142" s="4" t="str">
        <f>IF('Gene Table'!$C142="SMPC",O142,"")</f>
        <v/>
      </c>
      <c r="FS142" s="4" t="s">
        <v>4823</v>
      </c>
      <c r="FT142" s="4" t="str">
        <f>IF('Gene Table'!$C142="SMPC",R142,"")</f>
        <v/>
      </c>
      <c r="FU142" s="4" t="str">
        <f>IF('Gene Table'!$C142="SMPC",S142,"")</f>
        <v/>
      </c>
      <c r="FV142" s="4" t="str">
        <f>IF('Gene Table'!$C142="SMPC",T142,"")</f>
        <v/>
      </c>
      <c r="FW142" s="4" t="str">
        <f>IF('Gene Table'!$C142="SMPC",U142,"")</f>
        <v/>
      </c>
      <c r="FX142" s="4" t="str">
        <f>IF('Gene Table'!$C142="SMPC",V142,"")</f>
        <v/>
      </c>
      <c r="FY142" s="4" t="str">
        <f>IF('Gene Table'!$C142="SMPC",W142,"")</f>
        <v/>
      </c>
      <c r="FZ142" s="4" t="str">
        <f>IF('Gene Table'!$C142="SMPC",X142,"")</f>
        <v/>
      </c>
      <c r="GA142" s="4" t="str">
        <f>IF('Gene Table'!$C142="SMPC",Y142,"")</f>
        <v/>
      </c>
      <c r="GB142" s="4" t="str">
        <f>IF('Gene Table'!$C142="SMPC",Z142,"")</f>
        <v/>
      </c>
      <c r="GC142" s="4" t="str">
        <f>IF('Gene Table'!$C142="SMPC",AA142,"")</f>
        <v/>
      </c>
      <c r="GD142" s="4" t="str">
        <f>IF('Gene Table'!$C142="SMPC",AB142,"")</f>
        <v/>
      </c>
      <c r="GE142" s="4" t="str">
        <f>IF('Gene Table'!$C142="SMPC",AC142,"")</f>
        <v/>
      </c>
    </row>
    <row r="143" spans="1:187" ht="15" customHeight="1" x14ac:dyDescent="0.25">
      <c r="A143" s="4" t="str">
        <f>'Gene Table'!C143&amp;":"&amp;'Gene Table'!D143</f>
        <v>PTCH1:c.3054G&gt;A</v>
      </c>
      <c r="B143" s="4">
        <f>IF('Gene Table'!$G$5="NO",IF(ISNUMBER(MATCH('Gene Table'!E143,'Array Content'!$M$2:$M$941,0)),VLOOKUP('Gene Table'!E143,'Array Content'!$M$2:$O$941,2,FALSE),35),IF('Gene Table'!$G$5="YES",IF(ISNUMBER(MATCH('Gene Table'!E143,'Array Content'!$M$2:$M$941,0)),VLOOKUP('Gene Table'!E143,'Array Content'!$M$2:$O$941,3,FALSE),35),"OOPS"))</f>
        <v>37</v>
      </c>
      <c r="C143" s="4" t="s">
        <v>4824</v>
      </c>
      <c r="D143" s="29">
        <f>IF('Control Sample Data'!D142="","",IF(SUM('Control Sample Data'!D$2:D$97)&gt;10,IF(AND(ISNUMBER('Control Sample Data'!D142),'Control Sample Data'!D142&lt;$B143, 'Control Sample Data'!D142&gt;0),'Control Sample Data'!D142,$B143),""))</f>
        <v>35</v>
      </c>
      <c r="E143" s="29">
        <f>IF('Control Sample Data'!E142="","",IF(SUM('Control Sample Data'!E$2:E$97)&gt;10,IF(AND(ISNUMBER('Control Sample Data'!E142),'Control Sample Data'!E142&lt;$B143, 'Control Sample Data'!E142&gt;0),'Control Sample Data'!E142,$B143),""))</f>
        <v>35</v>
      </c>
      <c r="F143" s="29" t="str">
        <f>IF('Control Sample Data'!F142="","",IF(SUM('Control Sample Data'!F$2:F$97)&gt;10,IF(AND(ISNUMBER('Control Sample Data'!F142),'Control Sample Data'!F142&lt;$B143, 'Control Sample Data'!F142&gt;0),'Control Sample Data'!F142,$B143),""))</f>
        <v/>
      </c>
      <c r="G143" s="29" t="str">
        <f>IF('Control Sample Data'!G142="","",IF(SUM('Control Sample Data'!G$2:G$97)&gt;10,IF(AND(ISNUMBER('Control Sample Data'!G142),'Control Sample Data'!G142&lt;$B143, 'Control Sample Data'!G142&gt;0),'Control Sample Data'!G142,$B143),""))</f>
        <v/>
      </c>
      <c r="H143" s="29" t="str">
        <f>IF('Control Sample Data'!H142="","",IF(SUM('Control Sample Data'!H$2:H$97)&gt;10,IF(AND(ISNUMBER('Control Sample Data'!H142),'Control Sample Data'!H142&lt;$B143, 'Control Sample Data'!H142&gt;0),'Control Sample Data'!H142,$B143),""))</f>
        <v/>
      </c>
      <c r="I143" s="29" t="str">
        <f>IF('Control Sample Data'!I142="","",IF(SUM('Control Sample Data'!I$2:I$97)&gt;10,IF(AND(ISNUMBER('Control Sample Data'!I142),'Control Sample Data'!I142&lt;$B143, 'Control Sample Data'!I142&gt;0),'Control Sample Data'!I142,$B143),""))</f>
        <v/>
      </c>
      <c r="J143" s="29" t="str">
        <f>IF('Control Sample Data'!J142="","",IF(SUM('Control Sample Data'!J$2:J$97)&gt;10,IF(AND(ISNUMBER('Control Sample Data'!J142),'Control Sample Data'!J142&lt;$B143, 'Control Sample Data'!J142&gt;0),'Control Sample Data'!J142,$B143),""))</f>
        <v/>
      </c>
      <c r="K143" s="29" t="str">
        <f>IF('Control Sample Data'!K142="","",IF(SUM('Control Sample Data'!K$2:K$97)&gt;10,IF(AND(ISNUMBER('Control Sample Data'!K142),'Control Sample Data'!K142&lt;$B143, 'Control Sample Data'!K142&gt;0),'Control Sample Data'!K142,$B143),""))</f>
        <v/>
      </c>
      <c r="L143" s="29" t="str">
        <f>IF('Control Sample Data'!L142="","",IF(SUM('Control Sample Data'!L$2:L$97)&gt;10,IF(AND(ISNUMBER('Control Sample Data'!L142),'Control Sample Data'!L142&lt;$B143, 'Control Sample Data'!L142&gt;0),'Control Sample Data'!L142,$B143),""))</f>
        <v/>
      </c>
      <c r="M143" s="29" t="str">
        <f>IF('Control Sample Data'!M142="","",IF(SUM('Control Sample Data'!M$2:M$97)&gt;10,IF(AND(ISNUMBER('Control Sample Data'!M142),'Control Sample Data'!M142&lt;$B143, 'Control Sample Data'!M142&gt;0),'Control Sample Data'!M142,$B143),""))</f>
        <v/>
      </c>
      <c r="N143" s="29" t="str">
        <f>IF('Control Sample Data'!N142="","",IF(SUM('Control Sample Data'!N$2:N$97)&gt;10,IF(AND(ISNUMBER('Control Sample Data'!N142),'Control Sample Data'!N142&lt;$B143, 'Control Sample Data'!N142&gt;0),'Control Sample Data'!N142,$B143),""))</f>
        <v/>
      </c>
      <c r="O143" s="29" t="str">
        <f>IF('Control Sample Data'!O142="","",IF(SUM('Control Sample Data'!O$2:O$97)&gt;10,IF(AND(ISNUMBER('Control Sample Data'!O142),'Control Sample Data'!O142&lt;$B143, 'Control Sample Data'!O142&gt;0),'Control Sample Data'!O142,$B143),""))</f>
        <v/>
      </c>
      <c r="Q143" s="4" t="s">
        <v>4824</v>
      </c>
      <c r="R143" s="29">
        <f>IF('Test Sample Data'!D142="","",IF(SUM('Test Sample Data'!D$2:D$97)&gt;10,IF(AND(ISNUMBER('Test Sample Data'!D142),'Test Sample Data'!D142&lt;$B143, 'Test Sample Data'!D142&gt;0),'Test Sample Data'!D142,$B143),""))</f>
        <v>35</v>
      </c>
      <c r="S143" s="29">
        <f>IF('Test Sample Data'!E142="","",IF(SUM('Test Sample Data'!E$2:E$97)&gt;10,IF(AND(ISNUMBER('Test Sample Data'!E142),'Test Sample Data'!E142&lt;$B143, 'Test Sample Data'!E142&gt;0),'Test Sample Data'!E142,$B143),""))</f>
        <v>35</v>
      </c>
      <c r="T143" s="29" t="str">
        <f>IF('Test Sample Data'!F142="","",IF(SUM('Test Sample Data'!F$2:F$97)&gt;10,IF(AND(ISNUMBER('Test Sample Data'!F142),'Test Sample Data'!F142&lt;$B143, 'Test Sample Data'!F142&gt;0),'Test Sample Data'!F142,$B143),""))</f>
        <v/>
      </c>
      <c r="U143" s="29" t="str">
        <f>IF('Test Sample Data'!G142="","",IF(SUM('Test Sample Data'!G$2:G$97)&gt;10,IF(AND(ISNUMBER('Test Sample Data'!G142),'Test Sample Data'!G142&lt;$B143, 'Test Sample Data'!G142&gt;0),'Test Sample Data'!G142,$B143),""))</f>
        <v/>
      </c>
      <c r="V143" s="29" t="str">
        <f>IF('Test Sample Data'!H142="","",IF(SUM('Test Sample Data'!H$2:H$97)&gt;10,IF(AND(ISNUMBER('Test Sample Data'!H142),'Test Sample Data'!H142&lt;$B143, 'Test Sample Data'!H142&gt;0),'Test Sample Data'!H142,$B143),""))</f>
        <v/>
      </c>
      <c r="W143" s="29" t="str">
        <f>IF('Test Sample Data'!I142="","",IF(SUM('Test Sample Data'!I$2:I$97)&gt;10,IF(AND(ISNUMBER('Test Sample Data'!I142),'Test Sample Data'!I142&lt;$B143, 'Test Sample Data'!I142&gt;0),'Test Sample Data'!I142,$B143),""))</f>
        <v/>
      </c>
      <c r="X143" s="29" t="str">
        <f>IF('Test Sample Data'!J142="","",IF(SUM('Test Sample Data'!J$2:J$97)&gt;10,IF(AND(ISNUMBER('Test Sample Data'!J142),'Test Sample Data'!J142&lt;$B143, 'Test Sample Data'!J142&gt;0),'Test Sample Data'!J142,$B143),""))</f>
        <v/>
      </c>
      <c r="Y143" s="29" t="str">
        <f>IF('Test Sample Data'!K142="","",IF(SUM('Test Sample Data'!K$2:K$97)&gt;10,IF(AND(ISNUMBER('Test Sample Data'!K142),'Test Sample Data'!K142&lt;$B143, 'Test Sample Data'!K142&gt;0),'Test Sample Data'!K142,$B143),""))</f>
        <v/>
      </c>
      <c r="Z143" s="29" t="str">
        <f>IF('Test Sample Data'!L142="","",IF(SUM('Test Sample Data'!L$2:L$97)&gt;10,IF(AND(ISNUMBER('Test Sample Data'!L142),'Test Sample Data'!L142&lt;$B143, 'Test Sample Data'!L142&gt;0),'Test Sample Data'!L142,$B143),""))</f>
        <v/>
      </c>
      <c r="AA143" s="29" t="str">
        <f>IF('Test Sample Data'!M142="","",IF(SUM('Test Sample Data'!M$2:M$97)&gt;10,IF(AND(ISNUMBER('Test Sample Data'!M142),'Test Sample Data'!M142&lt;$B143, 'Test Sample Data'!M142&gt;0),'Test Sample Data'!M142,$B143),""))</f>
        <v/>
      </c>
      <c r="AB143" s="29" t="str">
        <f>IF('Test Sample Data'!N142="","",IF(SUM('Test Sample Data'!N$2:N$97)&gt;10,IF(AND(ISNUMBER('Test Sample Data'!N142),'Test Sample Data'!N142&lt;$B143, 'Test Sample Data'!N142&gt;0),'Test Sample Data'!N142,$B143),""))</f>
        <v/>
      </c>
      <c r="AC143" s="29" t="str">
        <f>IF('Test Sample Data'!O142="","",IF(SUM('Test Sample Data'!O$2:O$97)&gt;10,IF(AND(ISNUMBER('Test Sample Data'!O142),'Test Sample Data'!O142&lt;$B143, 'Test Sample Data'!O142&gt;0),'Test Sample Data'!O142,$B143),""))</f>
        <v/>
      </c>
      <c r="AE143" s="4" t="s">
        <v>4824</v>
      </c>
      <c r="AF143" s="4">
        <f t="shared" si="183"/>
        <v>9</v>
      </c>
      <c r="AG143" s="4">
        <f t="shared" si="184"/>
        <v>9</v>
      </c>
      <c r="AH143" s="4" t="str">
        <f t="shared" si="185"/>
        <v/>
      </c>
      <c r="AI143" s="4" t="str">
        <f t="shared" si="186"/>
        <v/>
      </c>
      <c r="AJ143" s="4" t="str">
        <f t="shared" si="187"/>
        <v/>
      </c>
      <c r="AK143" s="4" t="str">
        <f t="shared" si="188"/>
        <v/>
      </c>
      <c r="AL143" s="4" t="str">
        <f t="shared" si="189"/>
        <v/>
      </c>
      <c r="AM143" s="4" t="str">
        <f t="shared" si="190"/>
        <v/>
      </c>
      <c r="AN143" s="4" t="str">
        <f t="shared" si="191"/>
        <v/>
      </c>
      <c r="AO143" s="4" t="str">
        <f t="shared" si="192"/>
        <v/>
      </c>
      <c r="AP143" s="4" t="str">
        <f t="shared" si="193"/>
        <v/>
      </c>
      <c r="AQ143" s="4" t="str">
        <f t="shared" si="194"/>
        <v/>
      </c>
      <c r="AR143" s="4">
        <f t="shared" si="195"/>
        <v>0</v>
      </c>
      <c r="AS143" s="4">
        <f t="shared" si="182"/>
        <v>9</v>
      </c>
      <c r="AU143" s="4" t="s">
        <v>4824</v>
      </c>
      <c r="AV143" s="4">
        <f t="shared" si="196"/>
        <v>9.0500000000000007</v>
      </c>
      <c r="AW143" s="4">
        <f t="shared" si="197"/>
        <v>9</v>
      </c>
      <c r="AX143" s="4" t="str">
        <f t="shared" si="198"/>
        <v/>
      </c>
      <c r="AY143" s="4" t="str">
        <f t="shared" si="199"/>
        <v/>
      </c>
      <c r="AZ143" s="4" t="str">
        <f t="shared" si="200"/>
        <v/>
      </c>
      <c r="BA143" s="4" t="str">
        <f t="shared" si="201"/>
        <v/>
      </c>
      <c r="BB143" s="4" t="str">
        <f t="shared" si="202"/>
        <v/>
      </c>
      <c r="BC143" s="4" t="str">
        <f t="shared" si="203"/>
        <v/>
      </c>
      <c r="BD143" s="4" t="str">
        <f t="shared" si="204"/>
        <v/>
      </c>
      <c r="BE143" s="4" t="str">
        <f t="shared" si="205"/>
        <v/>
      </c>
      <c r="BF143" s="4" t="str">
        <f t="shared" si="206"/>
        <v/>
      </c>
      <c r="BG143" s="4" t="str">
        <f t="shared" si="207"/>
        <v/>
      </c>
      <c r="BI143" s="4" t="s">
        <v>4824</v>
      </c>
      <c r="BJ143" s="4">
        <f t="shared" si="169"/>
        <v>9.0500000000000007</v>
      </c>
      <c r="BK143" s="4">
        <f t="shared" si="170"/>
        <v>9</v>
      </c>
      <c r="BL143" s="4" t="str">
        <f t="shared" si="171"/>
        <v/>
      </c>
      <c r="BM143" s="4" t="str">
        <f t="shared" si="172"/>
        <v/>
      </c>
      <c r="BN143" s="4" t="str">
        <f t="shared" si="173"/>
        <v/>
      </c>
      <c r="BO143" s="4" t="str">
        <f t="shared" si="174"/>
        <v/>
      </c>
      <c r="BP143" s="4" t="str">
        <f t="shared" si="175"/>
        <v/>
      </c>
      <c r="BQ143" s="4" t="str">
        <f t="shared" si="176"/>
        <v/>
      </c>
      <c r="BR143" s="4" t="str">
        <f t="shared" si="177"/>
        <v/>
      </c>
      <c r="BS143" s="4" t="str">
        <f t="shared" si="178"/>
        <v/>
      </c>
      <c r="BT143" s="4" t="str">
        <f t="shared" si="179"/>
        <v/>
      </c>
      <c r="BU143" s="4" t="str">
        <f t="shared" si="180"/>
        <v/>
      </c>
      <c r="BV143" s="4">
        <f t="shared" si="208"/>
        <v>0.11</v>
      </c>
      <c r="BW143" s="4">
        <f t="shared" si="181"/>
        <v>9.0299999999999994</v>
      </c>
      <c r="BY143" s="4" t="s">
        <v>4824</v>
      </c>
      <c r="BZ143" s="4">
        <f t="shared" si="145"/>
        <v>2.000000000000135E-2</v>
      </c>
      <c r="CA143" s="4">
        <f t="shared" si="146"/>
        <v>-2.9999999999999361E-2</v>
      </c>
      <c r="CB143" s="4" t="str">
        <f t="shared" si="147"/>
        <v/>
      </c>
      <c r="CC143" s="4" t="str">
        <f t="shared" si="148"/>
        <v/>
      </c>
      <c r="CD143" s="4" t="str">
        <f t="shared" si="149"/>
        <v/>
      </c>
      <c r="CE143" s="4" t="str">
        <f t="shared" si="150"/>
        <v/>
      </c>
      <c r="CF143" s="4" t="str">
        <f t="shared" si="151"/>
        <v/>
      </c>
      <c r="CG143" s="4" t="str">
        <f t="shared" si="152"/>
        <v/>
      </c>
      <c r="CH143" s="4" t="str">
        <f t="shared" si="153"/>
        <v/>
      </c>
      <c r="CI143" s="4" t="str">
        <f t="shared" si="154"/>
        <v/>
      </c>
      <c r="CJ143" s="4" t="str">
        <f t="shared" si="155"/>
        <v/>
      </c>
      <c r="CK143" s="4" t="str">
        <f t="shared" si="156"/>
        <v/>
      </c>
      <c r="CM143" s="4" t="s">
        <v>4824</v>
      </c>
      <c r="CN143" s="4" t="str">
        <f>IF(ISNUMBER(BZ143), IF($BV143&gt;VLOOKUP('Gene Table'!$G$2,'Array Content'!$A$2:$B$3,2,FALSE),IF(BZ143&lt;-$BV143,"mutant","WT"),IF(BZ143&lt;-VLOOKUP('Gene Table'!$G$2,'Array Content'!$A$2:$B$3,2,FALSE),"Mutant","WT")),"")</f>
        <v>WT</v>
      </c>
      <c r="CO143" s="4" t="str">
        <f>IF(ISNUMBER(CA143), IF($BV143&gt;VLOOKUP('Gene Table'!$G$2,'Array Content'!$A$2:$B$3,2,FALSE),IF(CA143&lt;-$BV143,"mutant","WT"),IF(CA143&lt;-VLOOKUP('Gene Table'!$G$2,'Array Content'!$A$2:$B$3,2,FALSE),"Mutant","WT")),"")</f>
        <v>WT</v>
      </c>
      <c r="CP143" s="4" t="str">
        <f>IF(ISNUMBER(CB143), IF($BV143&gt;VLOOKUP('Gene Table'!$G$2,'Array Content'!$A$2:$B$3,2,FALSE),IF(CB143&lt;-$BV143,"mutant","WT"),IF(CB143&lt;-VLOOKUP('Gene Table'!$G$2,'Array Content'!$A$2:$B$3,2,FALSE),"Mutant","WT")),"")</f>
        <v/>
      </c>
      <c r="CQ143" s="4" t="str">
        <f>IF(ISNUMBER(CC143), IF($BV143&gt;VLOOKUP('Gene Table'!$G$2,'Array Content'!$A$2:$B$3,2,FALSE),IF(CC143&lt;-$BV143,"mutant","WT"),IF(CC143&lt;-VLOOKUP('Gene Table'!$G$2,'Array Content'!$A$2:$B$3,2,FALSE),"Mutant","WT")),"")</f>
        <v/>
      </c>
      <c r="CR143" s="4" t="str">
        <f>IF(ISNUMBER(CD143), IF($BV143&gt;VLOOKUP('Gene Table'!$G$2,'Array Content'!$A$2:$B$3,2,FALSE),IF(CD143&lt;-$BV143,"mutant","WT"),IF(CD143&lt;-VLOOKUP('Gene Table'!$G$2,'Array Content'!$A$2:$B$3,2,FALSE),"Mutant","WT")),"")</f>
        <v/>
      </c>
      <c r="CS143" s="4" t="str">
        <f>IF(ISNUMBER(CE143), IF($BV143&gt;VLOOKUP('Gene Table'!$G$2,'Array Content'!$A$2:$B$3,2,FALSE),IF(CE143&lt;-$BV143,"mutant","WT"),IF(CE143&lt;-VLOOKUP('Gene Table'!$G$2,'Array Content'!$A$2:$B$3,2,FALSE),"Mutant","WT")),"")</f>
        <v/>
      </c>
      <c r="CT143" s="4" t="str">
        <f>IF(ISNUMBER(CF143), IF($BV143&gt;VLOOKUP('Gene Table'!$G$2,'Array Content'!$A$2:$B$3,2,FALSE),IF(CF143&lt;-$BV143,"mutant","WT"),IF(CF143&lt;-VLOOKUP('Gene Table'!$G$2,'Array Content'!$A$2:$B$3,2,FALSE),"Mutant","WT")),"")</f>
        <v/>
      </c>
      <c r="CU143" s="4" t="str">
        <f>IF(ISNUMBER(CG143), IF($BV143&gt;VLOOKUP('Gene Table'!$G$2,'Array Content'!$A$2:$B$3,2,FALSE),IF(CG143&lt;-$BV143,"mutant","WT"),IF(CG143&lt;-VLOOKUP('Gene Table'!$G$2,'Array Content'!$A$2:$B$3,2,FALSE),"Mutant","WT")),"")</f>
        <v/>
      </c>
      <c r="CV143" s="4" t="str">
        <f>IF(ISNUMBER(CH143), IF($BV143&gt;VLOOKUP('Gene Table'!$G$2,'Array Content'!$A$2:$B$3,2,FALSE),IF(CH143&lt;-$BV143,"mutant","WT"),IF(CH143&lt;-VLOOKUP('Gene Table'!$G$2,'Array Content'!$A$2:$B$3,2,FALSE),"Mutant","WT")),"")</f>
        <v/>
      </c>
      <c r="CW143" s="4" t="str">
        <f>IF(ISNUMBER(CI143), IF($BV143&gt;VLOOKUP('Gene Table'!$G$2,'Array Content'!$A$2:$B$3,2,FALSE),IF(CI143&lt;-$BV143,"mutant","WT"),IF(CI143&lt;-VLOOKUP('Gene Table'!$G$2,'Array Content'!$A$2:$B$3,2,FALSE),"Mutant","WT")),"")</f>
        <v/>
      </c>
      <c r="CX143" s="4" t="str">
        <f>IF(ISNUMBER(CJ143), IF($BV143&gt;VLOOKUP('Gene Table'!$G$2,'Array Content'!$A$2:$B$3,2,FALSE),IF(CJ143&lt;-$BV143,"mutant","WT"),IF(CJ143&lt;-VLOOKUP('Gene Table'!$G$2,'Array Content'!$A$2:$B$3,2,FALSE),"Mutant","WT")),"")</f>
        <v/>
      </c>
      <c r="CY143" s="4" t="str">
        <f>IF(ISNUMBER(CK143), IF($BV143&gt;VLOOKUP('Gene Table'!$G$2,'Array Content'!$A$2:$B$3,2,FALSE),IF(CK143&lt;-$BV143,"mutant","WT"),IF(CK143&lt;-VLOOKUP('Gene Table'!$G$2,'Array Content'!$A$2:$B$3,2,FALSE),"Mutant","WT")),"")</f>
        <v/>
      </c>
      <c r="DA143" s="4" t="s">
        <v>4824</v>
      </c>
      <c r="DB143" s="4">
        <f t="shared" si="157"/>
        <v>5.0000000000000711E-2</v>
      </c>
      <c r="DC143" s="4">
        <f t="shared" si="158"/>
        <v>0</v>
      </c>
      <c r="DD143" s="4" t="str">
        <f t="shared" si="159"/>
        <v/>
      </c>
      <c r="DE143" s="4" t="str">
        <f t="shared" si="160"/>
        <v/>
      </c>
      <c r="DF143" s="4" t="str">
        <f t="shared" si="161"/>
        <v/>
      </c>
      <c r="DG143" s="4" t="str">
        <f t="shared" si="162"/>
        <v/>
      </c>
      <c r="DH143" s="4" t="str">
        <f t="shared" si="163"/>
        <v/>
      </c>
      <c r="DI143" s="4" t="str">
        <f t="shared" si="164"/>
        <v/>
      </c>
      <c r="DJ143" s="4" t="str">
        <f t="shared" si="165"/>
        <v/>
      </c>
      <c r="DK143" s="4" t="str">
        <f t="shared" si="166"/>
        <v/>
      </c>
      <c r="DL143" s="4" t="str">
        <f t="shared" si="167"/>
        <v/>
      </c>
      <c r="DM143" s="4" t="str">
        <f t="shared" si="168"/>
        <v/>
      </c>
      <c r="DO143" s="4" t="s">
        <v>4824</v>
      </c>
      <c r="DP143" s="4" t="str">
        <f>IF(ISNUMBER(DB143), IF($AR143&gt;VLOOKUP('Gene Table'!$G$2,'Array Content'!$A$2:$B$3,2,FALSE),IF(DB143&lt;-$AR143,"mutant","WT"),IF(DB143&lt;-VLOOKUP('Gene Table'!$G$2,'Array Content'!$A$2:$B$3,2,FALSE),"Mutant","WT")),"")</f>
        <v>WT</v>
      </c>
      <c r="DQ143" s="4" t="str">
        <f>IF(ISNUMBER(DC143), IF($AR143&gt;VLOOKUP('Gene Table'!$G$2,'Array Content'!$A$2:$B$3,2,FALSE),IF(DC143&lt;-$AR143,"mutant","WT"),IF(DC143&lt;-VLOOKUP('Gene Table'!$G$2,'Array Content'!$A$2:$B$3,2,FALSE),"Mutant","WT")),"")</f>
        <v>WT</v>
      </c>
      <c r="DR143" s="4" t="str">
        <f>IF(ISNUMBER(DD143), IF($AR143&gt;VLOOKUP('Gene Table'!$G$2,'Array Content'!$A$2:$B$3,2,FALSE),IF(DD143&lt;-$AR143,"mutant","WT"),IF(DD143&lt;-VLOOKUP('Gene Table'!$G$2,'Array Content'!$A$2:$B$3,2,FALSE),"Mutant","WT")),"")</f>
        <v/>
      </c>
      <c r="DS143" s="4" t="str">
        <f>IF(ISNUMBER(DE143), IF($AR143&gt;VLOOKUP('Gene Table'!$G$2,'Array Content'!$A$2:$B$3,2,FALSE),IF(DE143&lt;-$AR143,"mutant","WT"),IF(DE143&lt;-VLOOKUP('Gene Table'!$G$2,'Array Content'!$A$2:$B$3,2,FALSE),"Mutant","WT")),"")</f>
        <v/>
      </c>
      <c r="DT143" s="4" t="str">
        <f>IF(ISNUMBER(DF143), IF($AR143&gt;VLOOKUP('Gene Table'!$G$2,'Array Content'!$A$2:$B$3,2,FALSE),IF(DF143&lt;-$AR143,"mutant","WT"),IF(DF143&lt;-VLOOKUP('Gene Table'!$G$2,'Array Content'!$A$2:$B$3,2,FALSE),"Mutant","WT")),"")</f>
        <v/>
      </c>
      <c r="DU143" s="4" t="str">
        <f>IF(ISNUMBER(DG143), IF($AR143&gt;VLOOKUP('Gene Table'!$G$2,'Array Content'!$A$2:$B$3,2,FALSE),IF(DG143&lt;-$AR143,"mutant","WT"),IF(DG143&lt;-VLOOKUP('Gene Table'!$G$2,'Array Content'!$A$2:$B$3,2,FALSE),"Mutant","WT")),"")</f>
        <v/>
      </c>
      <c r="DV143" s="4" t="str">
        <f>IF(ISNUMBER(DH143), IF($AR143&gt;VLOOKUP('Gene Table'!$G$2,'Array Content'!$A$2:$B$3,2,FALSE),IF(DH143&lt;-$AR143,"mutant","WT"),IF(DH143&lt;-VLOOKUP('Gene Table'!$G$2,'Array Content'!$A$2:$B$3,2,FALSE),"Mutant","WT")),"")</f>
        <v/>
      </c>
      <c r="DW143" s="4" t="str">
        <f>IF(ISNUMBER(DI143), IF($AR143&gt;VLOOKUP('Gene Table'!$G$2,'Array Content'!$A$2:$B$3,2,FALSE),IF(DI143&lt;-$AR143,"mutant","WT"),IF(DI143&lt;-VLOOKUP('Gene Table'!$G$2,'Array Content'!$A$2:$B$3,2,FALSE),"Mutant","WT")),"")</f>
        <v/>
      </c>
      <c r="DX143" s="4" t="str">
        <f>IF(ISNUMBER(DJ143), IF($AR143&gt;VLOOKUP('Gene Table'!$G$2,'Array Content'!$A$2:$B$3,2,FALSE),IF(DJ143&lt;-$AR143,"mutant","WT"),IF(DJ143&lt;-VLOOKUP('Gene Table'!$G$2,'Array Content'!$A$2:$B$3,2,FALSE),"Mutant","WT")),"")</f>
        <v/>
      </c>
      <c r="DY143" s="4" t="str">
        <f>IF(ISNUMBER(DK143), IF($AR143&gt;VLOOKUP('Gene Table'!$G$2,'Array Content'!$A$2:$B$3,2,FALSE),IF(DK143&lt;-$AR143,"mutant","WT"),IF(DK143&lt;-VLOOKUP('Gene Table'!$G$2,'Array Content'!$A$2:$B$3,2,FALSE),"Mutant","WT")),"")</f>
        <v/>
      </c>
      <c r="DZ143" s="4" t="str">
        <f>IF(ISNUMBER(DL143), IF($AR143&gt;VLOOKUP('Gene Table'!$G$2,'Array Content'!$A$2:$B$3,2,FALSE),IF(DL143&lt;-$AR143,"mutant","WT"),IF(DL143&lt;-VLOOKUP('Gene Table'!$G$2,'Array Content'!$A$2:$B$3,2,FALSE),"Mutant","WT")),"")</f>
        <v/>
      </c>
      <c r="EA143" s="4" t="str">
        <f>IF(ISNUMBER(DM143), IF($AR143&gt;VLOOKUP('Gene Table'!$G$2,'Array Content'!$A$2:$B$3,2,FALSE),IF(DM143&lt;-$AR143,"mutant","WT"),IF(DM143&lt;-VLOOKUP('Gene Table'!$G$2,'Array Content'!$A$2:$B$3,2,FALSE),"Mutant","WT")),"")</f>
        <v/>
      </c>
      <c r="EC143" s="4" t="s">
        <v>4824</v>
      </c>
      <c r="ED143" s="4" t="str">
        <f>IF('Gene Table'!$D143="copy number",D143,"")</f>
        <v/>
      </c>
      <c r="EE143" s="4" t="str">
        <f>IF('Gene Table'!$D143="copy number",E143,"")</f>
        <v/>
      </c>
      <c r="EF143" s="4" t="str">
        <f>IF('Gene Table'!$D143="copy number",F143,"")</f>
        <v/>
      </c>
      <c r="EG143" s="4" t="str">
        <f>IF('Gene Table'!$D143="copy number",G143,"")</f>
        <v/>
      </c>
      <c r="EH143" s="4" t="str">
        <f>IF('Gene Table'!$D143="copy number",H143,"")</f>
        <v/>
      </c>
      <c r="EI143" s="4" t="str">
        <f>IF('Gene Table'!$D143="copy number",I143,"")</f>
        <v/>
      </c>
      <c r="EJ143" s="4" t="str">
        <f>IF('Gene Table'!$D143="copy number",J143,"")</f>
        <v/>
      </c>
      <c r="EK143" s="4" t="str">
        <f>IF('Gene Table'!$D143="copy number",K143,"")</f>
        <v/>
      </c>
      <c r="EL143" s="4" t="str">
        <f>IF('Gene Table'!$D143="copy number",L143,"")</f>
        <v/>
      </c>
      <c r="EM143" s="4" t="str">
        <f>IF('Gene Table'!$D143="copy number",M143,"")</f>
        <v/>
      </c>
      <c r="EN143" s="4" t="str">
        <f>IF('Gene Table'!$D143="copy number",N143,"")</f>
        <v/>
      </c>
      <c r="EO143" s="4" t="str">
        <f>IF('Gene Table'!$D143="copy number",O143,"")</f>
        <v/>
      </c>
      <c r="EQ143" s="4" t="s">
        <v>4824</v>
      </c>
      <c r="ER143" s="4" t="str">
        <f>IF('Gene Table'!$D143="copy number",R143,"")</f>
        <v/>
      </c>
      <c r="ES143" s="4" t="str">
        <f>IF('Gene Table'!$D143="copy number",S143,"")</f>
        <v/>
      </c>
      <c r="ET143" s="4" t="str">
        <f>IF('Gene Table'!$D143="copy number",T143,"")</f>
        <v/>
      </c>
      <c r="EU143" s="4" t="str">
        <f>IF('Gene Table'!$D143="copy number",U143,"")</f>
        <v/>
      </c>
      <c r="EV143" s="4" t="str">
        <f>IF('Gene Table'!$D143="copy number",V143,"")</f>
        <v/>
      </c>
      <c r="EW143" s="4" t="str">
        <f>IF('Gene Table'!$D143="copy number",W143,"")</f>
        <v/>
      </c>
      <c r="EX143" s="4" t="str">
        <f>IF('Gene Table'!$D143="copy number",X143,"")</f>
        <v/>
      </c>
      <c r="EY143" s="4" t="str">
        <f>IF('Gene Table'!$D143="copy number",Y143,"")</f>
        <v/>
      </c>
      <c r="EZ143" s="4" t="str">
        <f>IF('Gene Table'!$D143="copy number",Z143,"")</f>
        <v/>
      </c>
      <c r="FA143" s="4" t="str">
        <f>IF('Gene Table'!$D143="copy number",AA143,"")</f>
        <v/>
      </c>
      <c r="FB143" s="4" t="str">
        <f>IF('Gene Table'!$D143="copy number",AB143,"")</f>
        <v/>
      </c>
      <c r="FC143" s="4" t="str">
        <f>IF('Gene Table'!$D143="copy number",AC143,"")</f>
        <v/>
      </c>
      <c r="FE143" s="4" t="s">
        <v>4824</v>
      </c>
      <c r="FF143" s="4" t="str">
        <f>IF('Gene Table'!$C143="SMPC",D143,"")</f>
        <v/>
      </c>
      <c r="FG143" s="4" t="str">
        <f>IF('Gene Table'!$C143="SMPC",E143,"")</f>
        <v/>
      </c>
      <c r="FH143" s="4" t="str">
        <f>IF('Gene Table'!$C143="SMPC",F143,"")</f>
        <v/>
      </c>
      <c r="FI143" s="4" t="str">
        <f>IF('Gene Table'!$C143="SMPC",G143,"")</f>
        <v/>
      </c>
      <c r="FJ143" s="4" t="str">
        <f>IF('Gene Table'!$C143="SMPC",H143,"")</f>
        <v/>
      </c>
      <c r="FK143" s="4" t="str">
        <f>IF('Gene Table'!$C143="SMPC",I143,"")</f>
        <v/>
      </c>
      <c r="FL143" s="4" t="str">
        <f>IF('Gene Table'!$C143="SMPC",J143,"")</f>
        <v/>
      </c>
      <c r="FM143" s="4" t="str">
        <f>IF('Gene Table'!$C143="SMPC",K143,"")</f>
        <v/>
      </c>
      <c r="FN143" s="4" t="str">
        <f>IF('Gene Table'!$C143="SMPC",L143,"")</f>
        <v/>
      </c>
      <c r="FO143" s="4" t="str">
        <f>IF('Gene Table'!$C143="SMPC",M143,"")</f>
        <v/>
      </c>
      <c r="FP143" s="4" t="str">
        <f>IF('Gene Table'!$C143="SMPC",N143,"")</f>
        <v/>
      </c>
      <c r="FQ143" s="4" t="str">
        <f>IF('Gene Table'!$C143="SMPC",O143,"")</f>
        <v/>
      </c>
      <c r="FS143" s="4" t="s">
        <v>4824</v>
      </c>
      <c r="FT143" s="4" t="str">
        <f>IF('Gene Table'!$C143="SMPC",R143,"")</f>
        <v/>
      </c>
      <c r="FU143" s="4" t="str">
        <f>IF('Gene Table'!$C143="SMPC",S143,"")</f>
        <v/>
      </c>
      <c r="FV143" s="4" t="str">
        <f>IF('Gene Table'!$C143="SMPC",T143,"")</f>
        <v/>
      </c>
      <c r="FW143" s="4" t="str">
        <f>IF('Gene Table'!$C143="SMPC",U143,"")</f>
        <v/>
      </c>
      <c r="FX143" s="4" t="str">
        <f>IF('Gene Table'!$C143="SMPC",V143,"")</f>
        <v/>
      </c>
      <c r="FY143" s="4" t="str">
        <f>IF('Gene Table'!$C143="SMPC",W143,"")</f>
        <v/>
      </c>
      <c r="FZ143" s="4" t="str">
        <f>IF('Gene Table'!$C143="SMPC",X143,"")</f>
        <v/>
      </c>
      <c r="GA143" s="4" t="str">
        <f>IF('Gene Table'!$C143="SMPC",Y143,"")</f>
        <v/>
      </c>
      <c r="GB143" s="4" t="str">
        <f>IF('Gene Table'!$C143="SMPC",Z143,"")</f>
        <v/>
      </c>
      <c r="GC143" s="4" t="str">
        <f>IF('Gene Table'!$C143="SMPC",AA143,"")</f>
        <v/>
      </c>
      <c r="GD143" s="4" t="str">
        <f>IF('Gene Table'!$C143="SMPC",AB143,"")</f>
        <v/>
      </c>
      <c r="GE143" s="4" t="str">
        <f>IF('Gene Table'!$C143="SMPC",AC143,"")</f>
        <v/>
      </c>
    </row>
    <row r="144" spans="1:187" ht="15" customHeight="1" x14ac:dyDescent="0.25">
      <c r="A144" s="4" t="str">
        <f>'Gene Table'!C144&amp;":"&amp;'Gene Table'!D144</f>
        <v>PTEN:c.1040_1041delTC</v>
      </c>
      <c r="B144" s="4">
        <f>IF('Gene Table'!$G$5="NO",IF(ISNUMBER(MATCH('Gene Table'!E144,'Array Content'!$M$2:$M$941,0)),VLOOKUP('Gene Table'!E144,'Array Content'!$M$2:$O$941,2,FALSE),35),IF('Gene Table'!$G$5="YES",IF(ISNUMBER(MATCH('Gene Table'!E144,'Array Content'!$M$2:$M$941,0)),VLOOKUP('Gene Table'!E144,'Array Content'!$M$2:$O$941,3,FALSE),35),"OOPS"))</f>
        <v>37</v>
      </c>
      <c r="C144" s="4" t="s">
        <v>4825</v>
      </c>
      <c r="D144" s="29">
        <f>IF('Control Sample Data'!D143="","",IF(SUM('Control Sample Data'!D$2:D$97)&gt;10,IF(AND(ISNUMBER('Control Sample Data'!D143),'Control Sample Data'!D143&lt;$B144, 'Control Sample Data'!D143&gt;0),'Control Sample Data'!D143,$B144),""))</f>
        <v>35</v>
      </c>
      <c r="E144" s="29">
        <f>IF('Control Sample Data'!E143="","",IF(SUM('Control Sample Data'!E$2:E$97)&gt;10,IF(AND(ISNUMBER('Control Sample Data'!E143),'Control Sample Data'!E143&lt;$B144, 'Control Sample Data'!E143&gt;0),'Control Sample Data'!E143,$B144),""))</f>
        <v>35</v>
      </c>
      <c r="F144" s="29" t="str">
        <f>IF('Control Sample Data'!F143="","",IF(SUM('Control Sample Data'!F$2:F$97)&gt;10,IF(AND(ISNUMBER('Control Sample Data'!F143),'Control Sample Data'!F143&lt;$B144, 'Control Sample Data'!F143&gt;0),'Control Sample Data'!F143,$B144),""))</f>
        <v/>
      </c>
      <c r="G144" s="29" t="str">
        <f>IF('Control Sample Data'!G143="","",IF(SUM('Control Sample Data'!G$2:G$97)&gt;10,IF(AND(ISNUMBER('Control Sample Data'!G143),'Control Sample Data'!G143&lt;$B144, 'Control Sample Data'!G143&gt;0),'Control Sample Data'!G143,$B144),""))</f>
        <v/>
      </c>
      <c r="H144" s="29" t="str">
        <f>IF('Control Sample Data'!H143="","",IF(SUM('Control Sample Data'!H$2:H$97)&gt;10,IF(AND(ISNUMBER('Control Sample Data'!H143),'Control Sample Data'!H143&lt;$B144, 'Control Sample Data'!H143&gt;0),'Control Sample Data'!H143,$B144),""))</f>
        <v/>
      </c>
      <c r="I144" s="29" t="str">
        <f>IF('Control Sample Data'!I143="","",IF(SUM('Control Sample Data'!I$2:I$97)&gt;10,IF(AND(ISNUMBER('Control Sample Data'!I143),'Control Sample Data'!I143&lt;$B144, 'Control Sample Data'!I143&gt;0),'Control Sample Data'!I143,$B144),""))</f>
        <v/>
      </c>
      <c r="J144" s="29" t="str">
        <f>IF('Control Sample Data'!J143="","",IF(SUM('Control Sample Data'!J$2:J$97)&gt;10,IF(AND(ISNUMBER('Control Sample Data'!J143),'Control Sample Data'!J143&lt;$B144, 'Control Sample Data'!J143&gt;0),'Control Sample Data'!J143,$B144),""))</f>
        <v/>
      </c>
      <c r="K144" s="29" t="str">
        <f>IF('Control Sample Data'!K143="","",IF(SUM('Control Sample Data'!K$2:K$97)&gt;10,IF(AND(ISNUMBER('Control Sample Data'!K143),'Control Sample Data'!K143&lt;$B144, 'Control Sample Data'!K143&gt;0),'Control Sample Data'!K143,$B144),""))</f>
        <v/>
      </c>
      <c r="L144" s="29" t="str">
        <f>IF('Control Sample Data'!L143="","",IF(SUM('Control Sample Data'!L$2:L$97)&gt;10,IF(AND(ISNUMBER('Control Sample Data'!L143),'Control Sample Data'!L143&lt;$B144, 'Control Sample Data'!L143&gt;0),'Control Sample Data'!L143,$B144),""))</f>
        <v/>
      </c>
      <c r="M144" s="29" t="str">
        <f>IF('Control Sample Data'!M143="","",IF(SUM('Control Sample Data'!M$2:M$97)&gt;10,IF(AND(ISNUMBER('Control Sample Data'!M143),'Control Sample Data'!M143&lt;$B144, 'Control Sample Data'!M143&gt;0),'Control Sample Data'!M143,$B144),""))</f>
        <v/>
      </c>
      <c r="N144" s="29" t="str">
        <f>IF('Control Sample Data'!N143="","",IF(SUM('Control Sample Data'!N$2:N$97)&gt;10,IF(AND(ISNUMBER('Control Sample Data'!N143),'Control Sample Data'!N143&lt;$B144, 'Control Sample Data'!N143&gt;0),'Control Sample Data'!N143,$B144),""))</f>
        <v/>
      </c>
      <c r="O144" s="29" t="str">
        <f>IF('Control Sample Data'!O143="","",IF(SUM('Control Sample Data'!O$2:O$97)&gt;10,IF(AND(ISNUMBER('Control Sample Data'!O143),'Control Sample Data'!O143&lt;$B144, 'Control Sample Data'!O143&gt;0),'Control Sample Data'!O143,$B144),""))</f>
        <v/>
      </c>
      <c r="Q144" s="4" t="s">
        <v>4825</v>
      </c>
      <c r="R144" s="29">
        <f>IF('Test Sample Data'!D143="","",IF(SUM('Test Sample Data'!D$2:D$97)&gt;10,IF(AND(ISNUMBER('Test Sample Data'!D143),'Test Sample Data'!D143&lt;$B144, 'Test Sample Data'!D143&gt;0),'Test Sample Data'!D143,$B144),""))</f>
        <v>35</v>
      </c>
      <c r="S144" s="29">
        <f>IF('Test Sample Data'!E143="","",IF(SUM('Test Sample Data'!E$2:E$97)&gt;10,IF(AND(ISNUMBER('Test Sample Data'!E143),'Test Sample Data'!E143&lt;$B144, 'Test Sample Data'!E143&gt;0),'Test Sample Data'!E143,$B144),""))</f>
        <v>35</v>
      </c>
      <c r="T144" s="29" t="str">
        <f>IF('Test Sample Data'!F143="","",IF(SUM('Test Sample Data'!F$2:F$97)&gt;10,IF(AND(ISNUMBER('Test Sample Data'!F143),'Test Sample Data'!F143&lt;$B144, 'Test Sample Data'!F143&gt;0),'Test Sample Data'!F143,$B144),""))</f>
        <v/>
      </c>
      <c r="U144" s="29" t="str">
        <f>IF('Test Sample Data'!G143="","",IF(SUM('Test Sample Data'!G$2:G$97)&gt;10,IF(AND(ISNUMBER('Test Sample Data'!G143),'Test Sample Data'!G143&lt;$B144, 'Test Sample Data'!G143&gt;0),'Test Sample Data'!G143,$B144),""))</f>
        <v/>
      </c>
      <c r="V144" s="29" t="str">
        <f>IF('Test Sample Data'!H143="","",IF(SUM('Test Sample Data'!H$2:H$97)&gt;10,IF(AND(ISNUMBER('Test Sample Data'!H143),'Test Sample Data'!H143&lt;$B144, 'Test Sample Data'!H143&gt;0),'Test Sample Data'!H143,$B144),""))</f>
        <v/>
      </c>
      <c r="W144" s="29" t="str">
        <f>IF('Test Sample Data'!I143="","",IF(SUM('Test Sample Data'!I$2:I$97)&gt;10,IF(AND(ISNUMBER('Test Sample Data'!I143),'Test Sample Data'!I143&lt;$B144, 'Test Sample Data'!I143&gt;0),'Test Sample Data'!I143,$B144),""))</f>
        <v/>
      </c>
      <c r="X144" s="29" t="str">
        <f>IF('Test Sample Data'!J143="","",IF(SUM('Test Sample Data'!J$2:J$97)&gt;10,IF(AND(ISNUMBER('Test Sample Data'!J143),'Test Sample Data'!J143&lt;$B144, 'Test Sample Data'!J143&gt;0),'Test Sample Data'!J143,$B144),""))</f>
        <v/>
      </c>
      <c r="Y144" s="29" t="str">
        <f>IF('Test Sample Data'!K143="","",IF(SUM('Test Sample Data'!K$2:K$97)&gt;10,IF(AND(ISNUMBER('Test Sample Data'!K143),'Test Sample Data'!K143&lt;$B144, 'Test Sample Data'!K143&gt;0),'Test Sample Data'!K143,$B144),""))</f>
        <v/>
      </c>
      <c r="Z144" s="29" t="str">
        <f>IF('Test Sample Data'!L143="","",IF(SUM('Test Sample Data'!L$2:L$97)&gt;10,IF(AND(ISNUMBER('Test Sample Data'!L143),'Test Sample Data'!L143&lt;$B144, 'Test Sample Data'!L143&gt;0),'Test Sample Data'!L143,$B144),""))</f>
        <v/>
      </c>
      <c r="AA144" s="29" t="str">
        <f>IF('Test Sample Data'!M143="","",IF(SUM('Test Sample Data'!M$2:M$97)&gt;10,IF(AND(ISNUMBER('Test Sample Data'!M143),'Test Sample Data'!M143&lt;$B144, 'Test Sample Data'!M143&gt;0),'Test Sample Data'!M143,$B144),""))</f>
        <v/>
      </c>
      <c r="AB144" s="29" t="str">
        <f>IF('Test Sample Data'!N143="","",IF(SUM('Test Sample Data'!N$2:N$97)&gt;10,IF(AND(ISNUMBER('Test Sample Data'!N143),'Test Sample Data'!N143&lt;$B144, 'Test Sample Data'!N143&gt;0),'Test Sample Data'!N143,$B144),""))</f>
        <v/>
      </c>
      <c r="AC144" s="29" t="str">
        <f>IF('Test Sample Data'!O143="","",IF(SUM('Test Sample Data'!O$2:O$97)&gt;10,IF(AND(ISNUMBER('Test Sample Data'!O143),'Test Sample Data'!O143&lt;$B144, 'Test Sample Data'!O143&gt;0),'Test Sample Data'!O143,$B144),""))</f>
        <v/>
      </c>
      <c r="AE144" s="4" t="s">
        <v>4825</v>
      </c>
      <c r="AF144" s="4">
        <f t="shared" si="183"/>
        <v>9</v>
      </c>
      <c r="AG144" s="4">
        <f t="shared" si="184"/>
        <v>9</v>
      </c>
      <c r="AH144" s="4" t="str">
        <f t="shared" si="185"/>
        <v/>
      </c>
      <c r="AI144" s="4" t="str">
        <f t="shared" si="186"/>
        <v/>
      </c>
      <c r="AJ144" s="4" t="str">
        <f t="shared" si="187"/>
        <v/>
      </c>
      <c r="AK144" s="4" t="str">
        <f t="shared" si="188"/>
        <v/>
      </c>
      <c r="AL144" s="4" t="str">
        <f t="shared" si="189"/>
        <v/>
      </c>
      <c r="AM144" s="4" t="str">
        <f t="shared" si="190"/>
        <v/>
      </c>
      <c r="AN144" s="4" t="str">
        <f t="shared" si="191"/>
        <v/>
      </c>
      <c r="AO144" s="4" t="str">
        <f t="shared" si="192"/>
        <v/>
      </c>
      <c r="AP144" s="4" t="str">
        <f t="shared" si="193"/>
        <v/>
      </c>
      <c r="AQ144" s="4" t="str">
        <f t="shared" si="194"/>
        <v/>
      </c>
      <c r="AR144" s="4">
        <f t="shared" si="195"/>
        <v>0</v>
      </c>
      <c r="AS144" s="4">
        <f t="shared" si="182"/>
        <v>9</v>
      </c>
      <c r="AU144" s="4" t="s">
        <v>4825</v>
      </c>
      <c r="AV144" s="4">
        <f t="shared" si="196"/>
        <v>8.2600000000000016</v>
      </c>
      <c r="AW144" s="4">
        <f t="shared" si="197"/>
        <v>9</v>
      </c>
      <c r="AX144" s="4" t="str">
        <f t="shared" si="198"/>
        <v/>
      </c>
      <c r="AY144" s="4" t="str">
        <f t="shared" si="199"/>
        <v/>
      </c>
      <c r="AZ144" s="4" t="str">
        <f t="shared" si="200"/>
        <v/>
      </c>
      <c r="BA144" s="4" t="str">
        <f t="shared" si="201"/>
        <v/>
      </c>
      <c r="BB144" s="4" t="str">
        <f t="shared" si="202"/>
        <v/>
      </c>
      <c r="BC144" s="4" t="str">
        <f t="shared" si="203"/>
        <v/>
      </c>
      <c r="BD144" s="4" t="str">
        <f t="shared" si="204"/>
        <v/>
      </c>
      <c r="BE144" s="4" t="str">
        <f t="shared" si="205"/>
        <v/>
      </c>
      <c r="BF144" s="4" t="str">
        <f t="shared" si="206"/>
        <v/>
      </c>
      <c r="BG144" s="4" t="str">
        <f t="shared" si="207"/>
        <v/>
      </c>
      <c r="BI144" s="4" t="s">
        <v>4825</v>
      </c>
      <c r="BJ144" s="4">
        <f t="shared" si="169"/>
        <v>8.2600000000000016</v>
      </c>
      <c r="BK144" s="4">
        <f t="shared" si="170"/>
        <v>9</v>
      </c>
      <c r="BL144" s="4" t="str">
        <f t="shared" si="171"/>
        <v/>
      </c>
      <c r="BM144" s="4" t="str">
        <f t="shared" si="172"/>
        <v/>
      </c>
      <c r="BN144" s="4" t="str">
        <f t="shared" si="173"/>
        <v/>
      </c>
      <c r="BO144" s="4" t="str">
        <f t="shared" si="174"/>
        <v/>
      </c>
      <c r="BP144" s="4" t="str">
        <f t="shared" si="175"/>
        <v/>
      </c>
      <c r="BQ144" s="4" t="str">
        <f t="shared" si="176"/>
        <v/>
      </c>
      <c r="BR144" s="4" t="str">
        <f t="shared" si="177"/>
        <v/>
      </c>
      <c r="BS144" s="4" t="str">
        <f t="shared" si="178"/>
        <v/>
      </c>
      <c r="BT144" s="4" t="str">
        <f t="shared" si="179"/>
        <v/>
      </c>
      <c r="BU144" s="4" t="str">
        <f t="shared" si="180"/>
        <v/>
      </c>
      <c r="BV144" s="4">
        <f t="shared" si="208"/>
        <v>1.57</v>
      </c>
      <c r="BW144" s="4">
        <f t="shared" si="181"/>
        <v>8.6300000000000008</v>
      </c>
      <c r="BY144" s="4" t="s">
        <v>4825</v>
      </c>
      <c r="BZ144" s="4">
        <f t="shared" si="145"/>
        <v>-0.36999999999999922</v>
      </c>
      <c r="CA144" s="4">
        <f t="shared" si="146"/>
        <v>0.36999999999999922</v>
      </c>
      <c r="CB144" s="4" t="str">
        <f t="shared" si="147"/>
        <v/>
      </c>
      <c r="CC144" s="4" t="str">
        <f t="shared" si="148"/>
        <v/>
      </c>
      <c r="CD144" s="4" t="str">
        <f t="shared" si="149"/>
        <v/>
      </c>
      <c r="CE144" s="4" t="str">
        <f t="shared" si="150"/>
        <v/>
      </c>
      <c r="CF144" s="4" t="str">
        <f t="shared" si="151"/>
        <v/>
      </c>
      <c r="CG144" s="4" t="str">
        <f t="shared" si="152"/>
        <v/>
      </c>
      <c r="CH144" s="4" t="str">
        <f t="shared" si="153"/>
        <v/>
      </c>
      <c r="CI144" s="4" t="str">
        <f t="shared" si="154"/>
        <v/>
      </c>
      <c r="CJ144" s="4" t="str">
        <f t="shared" si="155"/>
        <v/>
      </c>
      <c r="CK144" s="4" t="str">
        <f t="shared" si="156"/>
        <v/>
      </c>
      <c r="CM144" s="4" t="s">
        <v>4825</v>
      </c>
      <c r="CN144" s="4" t="str">
        <f>IF(ISNUMBER(BZ144), IF($BV144&gt;VLOOKUP('Gene Table'!$G$2,'Array Content'!$A$2:$B$3,2,FALSE),IF(BZ144&lt;-$BV144,"mutant","WT"),IF(BZ144&lt;-VLOOKUP('Gene Table'!$G$2,'Array Content'!$A$2:$B$3,2,FALSE),"Mutant","WT")),"")</f>
        <v>WT</v>
      </c>
      <c r="CO144" s="4" t="str">
        <f>IF(ISNUMBER(CA144), IF($BV144&gt;VLOOKUP('Gene Table'!$G$2,'Array Content'!$A$2:$B$3,2,FALSE),IF(CA144&lt;-$BV144,"mutant","WT"),IF(CA144&lt;-VLOOKUP('Gene Table'!$G$2,'Array Content'!$A$2:$B$3,2,FALSE),"Mutant","WT")),"")</f>
        <v>WT</v>
      </c>
      <c r="CP144" s="4" t="str">
        <f>IF(ISNUMBER(CB144), IF($BV144&gt;VLOOKUP('Gene Table'!$G$2,'Array Content'!$A$2:$B$3,2,FALSE),IF(CB144&lt;-$BV144,"mutant","WT"),IF(CB144&lt;-VLOOKUP('Gene Table'!$G$2,'Array Content'!$A$2:$B$3,2,FALSE),"Mutant","WT")),"")</f>
        <v/>
      </c>
      <c r="CQ144" s="4" t="str">
        <f>IF(ISNUMBER(CC144), IF($BV144&gt;VLOOKUP('Gene Table'!$G$2,'Array Content'!$A$2:$B$3,2,FALSE),IF(CC144&lt;-$BV144,"mutant","WT"),IF(CC144&lt;-VLOOKUP('Gene Table'!$G$2,'Array Content'!$A$2:$B$3,2,FALSE),"Mutant","WT")),"")</f>
        <v/>
      </c>
      <c r="CR144" s="4" t="str">
        <f>IF(ISNUMBER(CD144), IF($BV144&gt;VLOOKUP('Gene Table'!$G$2,'Array Content'!$A$2:$B$3,2,FALSE),IF(CD144&lt;-$BV144,"mutant","WT"),IF(CD144&lt;-VLOOKUP('Gene Table'!$G$2,'Array Content'!$A$2:$B$3,2,FALSE),"Mutant","WT")),"")</f>
        <v/>
      </c>
      <c r="CS144" s="4" t="str">
        <f>IF(ISNUMBER(CE144), IF($BV144&gt;VLOOKUP('Gene Table'!$G$2,'Array Content'!$A$2:$B$3,2,FALSE),IF(CE144&lt;-$BV144,"mutant","WT"),IF(CE144&lt;-VLOOKUP('Gene Table'!$G$2,'Array Content'!$A$2:$B$3,2,FALSE),"Mutant","WT")),"")</f>
        <v/>
      </c>
      <c r="CT144" s="4" t="str">
        <f>IF(ISNUMBER(CF144), IF($BV144&gt;VLOOKUP('Gene Table'!$G$2,'Array Content'!$A$2:$B$3,2,FALSE),IF(CF144&lt;-$BV144,"mutant","WT"),IF(CF144&lt;-VLOOKUP('Gene Table'!$G$2,'Array Content'!$A$2:$B$3,2,FALSE),"Mutant","WT")),"")</f>
        <v/>
      </c>
      <c r="CU144" s="4" t="str">
        <f>IF(ISNUMBER(CG144), IF($BV144&gt;VLOOKUP('Gene Table'!$G$2,'Array Content'!$A$2:$B$3,2,FALSE),IF(CG144&lt;-$BV144,"mutant","WT"),IF(CG144&lt;-VLOOKUP('Gene Table'!$G$2,'Array Content'!$A$2:$B$3,2,FALSE),"Mutant","WT")),"")</f>
        <v/>
      </c>
      <c r="CV144" s="4" t="str">
        <f>IF(ISNUMBER(CH144), IF($BV144&gt;VLOOKUP('Gene Table'!$G$2,'Array Content'!$A$2:$B$3,2,FALSE),IF(CH144&lt;-$BV144,"mutant","WT"),IF(CH144&lt;-VLOOKUP('Gene Table'!$G$2,'Array Content'!$A$2:$B$3,2,FALSE),"Mutant","WT")),"")</f>
        <v/>
      </c>
      <c r="CW144" s="4" t="str">
        <f>IF(ISNUMBER(CI144), IF($BV144&gt;VLOOKUP('Gene Table'!$G$2,'Array Content'!$A$2:$B$3,2,FALSE),IF(CI144&lt;-$BV144,"mutant","WT"),IF(CI144&lt;-VLOOKUP('Gene Table'!$G$2,'Array Content'!$A$2:$B$3,2,FALSE),"Mutant","WT")),"")</f>
        <v/>
      </c>
      <c r="CX144" s="4" t="str">
        <f>IF(ISNUMBER(CJ144), IF($BV144&gt;VLOOKUP('Gene Table'!$G$2,'Array Content'!$A$2:$B$3,2,FALSE),IF(CJ144&lt;-$BV144,"mutant","WT"),IF(CJ144&lt;-VLOOKUP('Gene Table'!$G$2,'Array Content'!$A$2:$B$3,2,FALSE),"Mutant","WT")),"")</f>
        <v/>
      </c>
      <c r="CY144" s="4" t="str">
        <f>IF(ISNUMBER(CK144), IF($BV144&gt;VLOOKUP('Gene Table'!$G$2,'Array Content'!$A$2:$B$3,2,FALSE),IF(CK144&lt;-$BV144,"mutant","WT"),IF(CK144&lt;-VLOOKUP('Gene Table'!$G$2,'Array Content'!$A$2:$B$3,2,FALSE),"Mutant","WT")),"")</f>
        <v/>
      </c>
      <c r="DA144" s="4" t="s">
        <v>4825</v>
      </c>
      <c r="DB144" s="4">
        <f t="shared" si="157"/>
        <v>-0.73999999999999844</v>
      </c>
      <c r="DC144" s="4">
        <f t="shared" si="158"/>
        <v>0</v>
      </c>
      <c r="DD144" s="4" t="str">
        <f t="shared" si="159"/>
        <v/>
      </c>
      <c r="DE144" s="4" t="str">
        <f t="shared" si="160"/>
        <v/>
      </c>
      <c r="DF144" s="4" t="str">
        <f t="shared" si="161"/>
        <v/>
      </c>
      <c r="DG144" s="4" t="str">
        <f t="shared" si="162"/>
        <v/>
      </c>
      <c r="DH144" s="4" t="str">
        <f t="shared" si="163"/>
        <v/>
      </c>
      <c r="DI144" s="4" t="str">
        <f t="shared" si="164"/>
        <v/>
      </c>
      <c r="DJ144" s="4" t="str">
        <f t="shared" si="165"/>
        <v/>
      </c>
      <c r="DK144" s="4" t="str">
        <f t="shared" si="166"/>
        <v/>
      </c>
      <c r="DL144" s="4" t="str">
        <f t="shared" si="167"/>
        <v/>
      </c>
      <c r="DM144" s="4" t="str">
        <f t="shared" si="168"/>
        <v/>
      </c>
      <c r="DO144" s="4" t="s">
        <v>4825</v>
      </c>
      <c r="DP144" s="4" t="str">
        <f>IF(ISNUMBER(DB144), IF($AR144&gt;VLOOKUP('Gene Table'!$G$2,'Array Content'!$A$2:$B$3,2,FALSE),IF(DB144&lt;-$AR144,"mutant","WT"),IF(DB144&lt;-VLOOKUP('Gene Table'!$G$2,'Array Content'!$A$2:$B$3,2,FALSE),"Mutant","WT")),"")</f>
        <v>WT</v>
      </c>
      <c r="DQ144" s="4" t="str">
        <f>IF(ISNUMBER(DC144), IF($AR144&gt;VLOOKUP('Gene Table'!$G$2,'Array Content'!$A$2:$B$3,2,FALSE),IF(DC144&lt;-$AR144,"mutant","WT"),IF(DC144&lt;-VLOOKUP('Gene Table'!$G$2,'Array Content'!$A$2:$B$3,2,FALSE),"Mutant","WT")),"")</f>
        <v>WT</v>
      </c>
      <c r="DR144" s="4" t="str">
        <f>IF(ISNUMBER(DD144), IF($AR144&gt;VLOOKUP('Gene Table'!$G$2,'Array Content'!$A$2:$B$3,2,FALSE),IF(DD144&lt;-$AR144,"mutant","WT"),IF(DD144&lt;-VLOOKUP('Gene Table'!$G$2,'Array Content'!$A$2:$B$3,2,FALSE),"Mutant","WT")),"")</f>
        <v/>
      </c>
      <c r="DS144" s="4" t="str">
        <f>IF(ISNUMBER(DE144), IF($AR144&gt;VLOOKUP('Gene Table'!$G$2,'Array Content'!$A$2:$B$3,2,FALSE),IF(DE144&lt;-$AR144,"mutant","WT"),IF(DE144&lt;-VLOOKUP('Gene Table'!$G$2,'Array Content'!$A$2:$B$3,2,FALSE),"Mutant","WT")),"")</f>
        <v/>
      </c>
      <c r="DT144" s="4" t="str">
        <f>IF(ISNUMBER(DF144), IF($AR144&gt;VLOOKUP('Gene Table'!$G$2,'Array Content'!$A$2:$B$3,2,FALSE),IF(DF144&lt;-$AR144,"mutant","WT"),IF(DF144&lt;-VLOOKUP('Gene Table'!$G$2,'Array Content'!$A$2:$B$3,2,FALSE),"Mutant","WT")),"")</f>
        <v/>
      </c>
      <c r="DU144" s="4" t="str">
        <f>IF(ISNUMBER(DG144), IF($AR144&gt;VLOOKUP('Gene Table'!$G$2,'Array Content'!$A$2:$B$3,2,FALSE),IF(DG144&lt;-$AR144,"mutant","WT"),IF(DG144&lt;-VLOOKUP('Gene Table'!$G$2,'Array Content'!$A$2:$B$3,2,FALSE),"Mutant","WT")),"")</f>
        <v/>
      </c>
      <c r="DV144" s="4" t="str">
        <f>IF(ISNUMBER(DH144), IF($AR144&gt;VLOOKUP('Gene Table'!$G$2,'Array Content'!$A$2:$B$3,2,FALSE),IF(DH144&lt;-$AR144,"mutant","WT"),IF(DH144&lt;-VLOOKUP('Gene Table'!$G$2,'Array Content'!$A$2:$B$3,2,FALSE),"Mutant","WT")),"")</f>
        <v/>
      </c>
      <c r="DW144" s="4" t="str">
        <f>IF(ISNUMBER(DI144), IF($AR144&gt;VLOOKUP('Gene Table'!$G$2,'Array Content'!$A$2:$B$3,2,FALSE),IF(DI144&lt;-$AR144,"mutant","WT"),IF(DI144&lt;-VLOOKUP('Gene Table'!$G$2,'Array Content'!$A$2:$B$3,2,FALSE),"Mutant","WT")),"")</f>
        <v/>
      </c>
      <c r="DX144" s="4" t="str">
        <f>IF(ISNUMBER(DJ144), IF($AR144&gt;VLOOKUP('Gene Table'!$G$2,'Array Content'!$A$2:$B$3,2,FALSE),IF(DJ144&lt;-$AR144,"mutant","WT"),IF(DJ144&lt;-VLOOKUP('Gene Table'!$G$2,'Array Content'!$A$2:$B$3,2,FALSE),"Mutant","WT")),"")</f>
        <v/>
      </c>
      <c r="DY144" s="4" t="str">
        <f>IF(ISNUMBER(DK144), IF($AR144&gt;VLOOKUP('Gene Table'!$G$2,'Array Content'!$A$2:$B$3,2,FALSE),IF(DK144&lt;-$AR144,"mutant","WT"),IF(DK144&lt;-VLOOKUP('Gene Table'!$G$2,'Array Content'!$A$2:$B$3,2,FALSE),"Mutant","WT")),"")</f>
        <v/>
      </c>
      <c r="DZ144" s="4" t="str">
        <f>IF(ISNUMBER(DL144), IF($AR144&gt;VLOOKUP('Gene Table'!$G$2,'Array Content'!$A$2:$B$3,2,FALSE),IF(DL144&lt;-$AR144,"mutant","WT"),IF(DL144&lt;-VLOOKUP('Gene Table'!$G$2,'Array Content'!$A$2:$B$3,2,FALSE),"Mutant","WT")),"")</f>
        <v/>
      </c>
      <c r="EA144" s="4" t="str">
        <f>IF(ISNUMBER(DM144), IF($AR144&gt;VLOOKUP('Gene Table'!$G$2,'Array Content'!$A$2:$B$3,2,FALSE),IF(DM144&lt;-$AR144,"mutant","WT"),IF(DM144&lt;-VLOOKUP('Gene Table'!$G$2,'Array Content'!$A$2:$B$3,2,FALSE),"Mutant","WT")),"")</f>
        <v/>
      </c>
      <c r="EC144" s="4" t="s">
        <v>4825</v>
      </c>
      <c r="ED144" s="4" t="str">
        <f>IF('Gene Table'!$D144="copy number",D144,"")</f>
        <v/>
      </c>
      <c r="EE144" s="4" t="str">
        <f>IF('Gene Table'!$D144="copy number",E144,"")</f>
        <v/>
      </c>
      <c r="EF144" s="4" t="str">
        <f>IF('Gene Table'!$D144="copy number",F144,"")</f>
        <v/>
      </c>
      <c r="EG144" s="4" t="str">
        <f>IF('Gene Table'!$D144="copy number",G144,"")</f>
        <v/>
      </c>
      <c r="EH144" s="4" t="str">
        <f>IF('Gene Table'!$D144="copy number",H144,"")</f>
        <v/>
      </c>
      <c r="EI144" s="4" t="str">
        <f>IF('Gene Table'!$D144="copy number",I144,"")</f>
        <v/>
      </c>
      <c r="EJ144" s="4" t="str">
        <f>IF('Gene Table'!$D144="copy number",J144,"")</f>
        <v/>
      </c>
      <c r="EK144" s="4" t="str">
        <f>IF('Gene Table'!$D144="copy number",K144,"")</f>
        <v/>
      </c>
      <c r="EL144" s="4" t="str">
        <f>IF('Gene Table'!$D144="copy number",L144,"")</f>
        <v/>
      </c>
      <c r="EM144" s="4" t="str">
        <f>IF('Gene Table'!$D144="copy number",M144,"")</f>
        <v/>
      </c>
      <c r="EN144" s="4" t="str">
        <f>IF('Gene Table'!$D144="copy number",N144,"")</f>
        <v/>
      </c>
      <c r="EO144" s="4" t="str">
        <f>IF('Gene Table'!$D144="copy number",O144,"")</f>
        <v/>
      </c>
      <c r="EQ144" s="4" t="s">
        <v>4825</v>
      </c>
      <c r="ER144" s="4" t="str">
        <f>IF('Gene Table'!$D144="copy number",R144,"")</f>
        <v/>
      </c>
      <c r="ES144" s="4" t="str">
        <f>IF('Gene Table'!$D144="copy number",S144,"")</f>
        <v/>
      </c>
      <c r="ET144" s="4" t="str">
        <f>IF('Gene Table'!$D144="copy number",T144,"")</f>
        <v/>
      </c>
      <c r="EU144" s="4" t="str">
        <f>IF('Gene Table'!$D144="copy number",U144,"")</f>
        <v/>
      </c>
      <c r="EV144" s="4" t="str">
        <f>IF('Gene Table'!$D144="copy number",V144,"")</f>
        <v/>
      </c>
      <c r="EW144" s="4" t="str">
        <f>IF('Gene Table'!$D144="copy number",W144,"")</f>
        <v/>
      </c>
      <c r="EX144" s="4" t="str">
        <f>IF('Gene Table'!$D144="copy number",X144,"")</f>
        <v/>
      </c>
      <c r="EY144" s="4" t="str">
        <f>IF('Gene Table'!$D144="copy number",Y144,"")</f>
        <v/>
      </c>
      <c r="EZ144" s="4" t="str">
        <f>IF('Gene Table'!$D144="copy number",Z144,"")</f>
        <v/>
      </c>
      <c r="FA144" s="4" t="str">
        <f>IF('Gene Table'!$D144="copy number",AA144,"")</f>
        <v/>
      </c>
      <c r="FB144" s="4" t="str">
        <f>IF('Gene Table'!$D144="copy number",AB144,"")</f>
        <v/>
      </c>
      <c r="FC144" s="4" t="str">
        <f>IF('Gene Table'!$D144="copy number",AC144,"")</f>
        <v/>
      </c>
      <c r="FE144" s="4" t="s">
        <v>4825</v>
      </c>
      <c r="FF144" s="4" t="str">
        <f>IF('Gene Table'!$C144="SMPC",D144,"")</f>
        <v/>
      </c>
      <c r="FG144" s="4" t="str">
        <f>IF('Gene Table'!$C144="SMPC",E144,"")</f>
        <v/>
      </c>
      <c r="FH144" s="4" t="str">
        <f>IF('Gene Table'!$C144="SMPC",F144,"")</f>
        <v/>
      </c>
      <c r="FI144" s="4" t="str">
        <f>IF('Gene Table'!$C144="SMPC",G144,"")</f>
        <v/>
      </c>
      <c r="FJ144" s="4" t="str">
        <f>IF('Gene Table'!$C144="SMPC",H144,"")</f>
        <v/>
      </c>
      <c r="FK144" s="4" t="str">
        <f>IF('Gene Table'!$C144="SMPC",I144,"")</f>
        <v/>
      </c>
      <c r="FL144" s="4" t="str">
        <f>IF('Gene Table'!$C144="SMPC",J144,"")</f>
        <v/>
      </c>
      <c r="FM144" s="4" t="str">
        <f>IF('Gene Table'!$C144="SMPC",K144,"")</f>
        <v/>
      </c>
      <c r="FN144" s="4" t="str">
        <f>IF('Gene Table'!$C144="SMPC",L144,"")</f>
        <v/>
      </c>
      <c r="FO144" s="4" t="str">
        <f>IF('Gene Table'!$C144="SMPC",M144,"")</f>
        <v/>
      </c>
      <c r="FP144" s="4" t="str">
        <f>IF('Gene Table'!$C144="SMPC",N144,"")</f>
        <v/>
      </c>
      <c r="FQ144" s="4" t="str">
        <f>IF('Gene Table'!$C144="SMPC",O144,"")</f>
        <v/>
      </c>
      <c r="FS144" s="4" t="s">
        <v>4825</v>
      </c>
      <c r="FT144" s="4" t="str">
        <f>IF('Gene Table'!$C144="SMPC",R144,"")</f>
        <v/>
      </c>
      <c r="FU144" s="4" t="str">
        <f>IF('Gene Table'!$C144="SMPC",S144,"")</f>
        <v/>
      </c>
      <c r="FV144" s="4" t="str">
        <f>IF('Gene Table'!$C144="SMPC",T144,"")</f>
        <v/>
      </c>
      <c r="FW144" s="4" t="str">
        <f>IF('Gene Table'!$C144="SMPC",U144,"")</f>
        <v/>
      </c>
      <c r="FX144" s="4" t="str">
        <f>IF('Gene Table'!$C144="SMPC",V144,"")</f>
        <v/>
      </c>
      <c r="FY144" s="4" t="str">
        <f>IF('Gene Table'!$C144="SMPC",W144,"")</f>
        <v/>
      </c>
      <c r="FZ144" s="4" t="str">
        <f>IF('Gene Table'!$C144="SMPC",X144,"")</f>
        <v/>
      </c>
      <c r="GA144" s="4" t="str">
        <f>IF('Gene Table'!$C144="SMPC",Y144,"")</f>
        <v/>
      </c>
      <c r="GB144" s="4" t="str">
        <f>IF('Gene Table'!$C144="SMPC",Z144,"")</f>
        <v/>
      </c>
      <c r="GC144" s="4" t="str">
        <f>IF('Gene Table'!$C144="SMPC",AA144,"")</f>
        <v/>
      </c>
      <c r="GD144" s="4" t="str">
        <f>IF('Gene Table'!$C144="SMPC",AB144,"")</f>
        <v/>
      </c>
      <c r="GE144" s="4" t="str">
        <f>IF('Gene Table'!$C144="SMPC",AC144,"")</f>
        <v/>
      </c>
    </row>
    <row r="145" spans="1:187" ht="15" customHeight="1" x14ac:dyDescent="0.25">
      <c r="A145" s="4" t="str">
        <f>'Gene Table'!C145&amp;":"&amp;'Gene Table'!D145</f>
        <v>PTEN:c.125T&gt;G</v>
      </c>
      <c r="B145" s="4">
        <f>IF('Gene Table'!$G$5="NO",IF(ISNUMBER(MATCH('Gene Table'!E145,'Array Content'!$M$2:$M$941,0)),VLOOKUP('Gene Table'!E145,'Array Content'!$M$2:$O$941,2,FALSE),35),IF('Gene Table'!$G$5="YES",IF(ISNUMBER(MATCH('Gene Table'!E145,'Array Content'!$M$2:$M$941,0)),VLOOKUP('Gene Table'!E145,'Array Content'!$M$2:$O$941,3,FALSE),35),"OOPS"))</f>
        <v>37</v>
      </c>
      <c r="C145" s="4" t="s">
        <v>4826</v>
      </c>
      <c r="D145" s="29">
        <f>IF('Control Sample Data'!D144="","",IF(SUM('Control Sample Data'!D$2:D$97)&gt;10,IF(AND(ISNUMBER('Control Sample Data'!D144),'Control Sample Data'!D144&lt;$B145, 'Control Sample Data'!D144&gt;0),'Control Sample Data'!D144,$B145),""))</f>
        <v>35</v>
      </c>
      <c r="E145" s="29">
        <f>IF('Control Sample Data'!E144="","",IF(SUM('Control Sample Data'!E$2:E$97)&gt;10,IF(AND(ISNUMBER('Control Sample Data'!E144),'Control Sample Data'!E144&lt;$B145, 'Control Sample Data'!E144&gt;0),'Control Sample Data'!E144,$B145),""))</f>
        <v>35</v>
      </c>
      <c r="F145" s="29" t="str">
        <f>IF('Control Sample Data'!F144="","",IF(SUM('Control Sample Data'!F$2:F$97)&gt;10,IF(AND(ISNUMBER('Control Sample Data'!F144),'Control Sample Data'!F144&lt;$B145, 'Control Sample Data'!F144&gt;0),'Control Sample Data'!F144,$B145),""))</f>
        <v/>
      </c>
      <c r="G145" s="29" t="str">
        <f>IF('Control Sample Data'!G144="","",IF(SUM('Control Sample Data'!G$2:G$97)&gt;10,IF(AND(ISNUMBER('Control Sample Data'!G144),'Control Sample Data'!G144&lt;$B145, 'Control Sample Data'!G144&gt;0),'Control Sample Data'!G144,$B145),""))</f>
        <v/>
      </c>
      <c r="H145" s="29" t="str">
        <f>IF('Control Sample Data'!H144="","",IF(SUM('Control Sample Data'!H$2:H$97)&gt;10,IF(AND(ISNUMBER('Control Sample Data'!H144),'Control Sample Data'!H144&lt;$B145, 'Control Sample Data'!H144&gt;0),'Control Sample Data'!H144,$B145),""))</f>
        <v/>
      </c>
      <c r="I145" s="29" t="str">
        <f>IF('Control Sample Data'!I144="","",IF(SUM('Control Sample Data'!I$2:I$97)&gt;10,IF(AND(ISNUMBER('Control Sample Data'!I144),'Control Sample Data'!I144&lt;$B145, 'Control Sample Data'!I144&gt;0),'Control Sample Data'!I144,$B145),""))</f>
        <v/>
      </c>
      <c r="J145" s="29" t="str">
        <f>IF('Control Sample Data'!J144="","",IF(SUM('Control Sample Data'!J$2:J$97)&gt;10,IF(AND(ISNUMBER('Control Sample Data'!J144),'Control Sample Data'!J144&lt;$B145, 'Control Sample Data'!J144&gt;0),'Control Sample Data'!J144,$B145),""))</f>
        <v/>
      </c>
      <c r="K145" s="29" t="str">
        <f>IF('Control Sample Data'!K144="","",IF(SUM('Control Sample Data'!K$2:K$97)&gt;10,IF(AND(ISNUMBER('Control Sample Data'!K144),'Control Sample Data'!K144&lt;$B145, 'Control Sample Data'!K144&gt;0),'Control Sample Data'!K144,$B145),""))</f>
        <v/>
      </c>
      <c r="L145" s="29" t="str">
        <f>IF('Control Sample Data'!L144="","",IF(SUM('Control Sample Data'!L$2:L$97)&gt;10,IF(AND(ISNUMBER('Control Sample Data'!L144),'Control Sample Data'!L144&lt;$B145, 'Control Sample Data'!L144&gt;0),'Control Sample Data'!L144,$B145),""))</f>
        <v/>
      </c>
      <c r="M145" s="29" t="str">
        <f>IF('Control Sample Data'!M144="","",IF(SUM('Control Sample Data'!M$2:M$97)&gt;10,IF(AND(ISNUMBER('Control Sample Data'!M144),'Control Sample Data'!M144&lt;$B145, 'Control Sample Data'!M144&gt;0),'Control Sample Data'!M144,$B145),""))</f>
        <v/>
      </c>
      <c r="N145" s="29" t="str">
        <f>IF('Control Sample Data'!N144="","",IF(SUM('Control Sample Data'!N$2:N$97)&gt;10,IF(AND(ISNUMBER('Control Sample Data'!N144),'Control Sample Data'!N144&lt;$B145, 'Control Sample Data'!N144&gt;0),'Control Sample Data'!N144,$B145),""))</f>
        <v/>
      </c>
      <c r="O145" s="29" t="str">
        <f>IF('Control Sample Data'!O144="","",IF(SUM('Control Sample Data'!O$2:O$97)&gt;10,IF(AND(ISNUMBER('Control Sample Data'!O144),'Control Sample Data'!O144&lt;$B145, 'Control Sample Data'!O144&gt;0),'Control Sample Data'!O144,$B145),""))</f>
        <v/>
      </c>
      <c r="Q145" s="4" t="s">
        <v>4826</v>
      </c>
      <c r="R145" s="29">
        <f>IF('Test Sample Data'!D144="","",IF(SUM('Test Sample Data'!D$2:D$97)&gt;10,IF(AND(ISNUMBER('Test Sample Data'!D144),'Test Sample Data'!D144&lt;$B145, 'Test Sample Data'!D144&gt;0),'Test Sample Data'!D144,$B145),""))</f>
        <v>30.96</v>
      </c>
      <c r="S145" s="29">
        <f>IF('Test Sample Data'!E144="","",IF(SUM('Test Sample Data'!E$2:E$97)&gt;10,IF(AND(ISNUMBER('Test Sample Data'!E144),'Test Sample Data'!E144&lt;$B145, 'Test Sample Data'!E144&gt;0),'Test Sample Data'!E144,$B145),""))</f>
        <v>35</v>
      </c>
      <c r="T145" s="29" t="str">
        <f>IF('Test Sample Data'!F144="","",IF(SUM('Test Sample Data'!F$2:F$97)&gt;10,IF(AND(ISNUMBER('Test Sample Data'!F144),'Test Sample Data'!F144&lt;$B145, 'Test Sample Data'!F144&gt;0),'Test Sample Data'!F144,$B145),""))</f>
        <v/>
      </c>
      <c r="U145" s="29" t="str">
        <f>IF('Test Sample Data'!G144="","",IF(SUM('Test Sample Data'!G$2:G$97)&gt;10,IF(AND(ISNUMBER('Test Sample Data'!G144),'Test Sample Data'!G144&lt;$B145, 'Test Sample Data'!G144&gt;0),'Test Sample Data'!G144,$B145),""))</f>
        <v/>
      </c>
      <c r="V145" s="29" t="str">
        <f>IF('Test Sample Data'!H144="","",IF(SUM('Test Sample Data'!H$2:H$97)&gt;10,IF(AND(ISNUMBER('Test Sample Data'!H144),'Test Sample Data'!H144&lt;$B145, 'Test Sample Data'!H144&gt;0),'Test Sample Data'!H144,$B145),""))</f>
        <v/>
      </c>
      <c r="W145" s="29" t="str">
        <f>IF('Test Sample Data'!I144="","",IF(SUM('Test Sample Data'!I$2:I$97)&gt;10,IF(AND(ISNUMBER('Test Sample Data'!I144),'Test Sample Data'!I144&lt;$B145, 'Test Sample Data'!I144&gt;0),'Test Sample Data'!I144,$B145),""))</f>
        <v/>
      </c>
      <c r="X145" s="29" t="str">
        <f>IF('Test Sample Data'!J144="","",IF(SUM('Test Sample Data'!J$2:J$97)&gt;10,IF(AND(ISNUMBER('Test Sample Data'!J144),'Test Sample Data'!J144&lt;$B145, 'Test Sample Data'!J144&gt;0),'Test Sample Data'!J144,$B145),""))</f>
        <v/>
      </c>
      <c r="Y145" s="29" t="str">
        <f>IF('Test Sample Data'!K144="","",IF(SUM('Test Sample Data'!K$2:K$97)&gt;10,IF(AND(ISNUMBER('Test Sample Data'!K144),'Test Sample Data'!K144&lt;$B145, 'Test Sample Data'!K144&gt;0),'Test Sample Data'!K144,$B145),""))</f>
        <v/>
      </c>
      <c r="Z145" s="29" t="str">
        <f>IF('Test Sample Data'!L144="","",IF(SUM('Test Sample Data'!L$2:L$97)&gt;10,IF(AND(ISNUMBER('Test Sample Data'!L144),'Test Sample Data'!L144&lt;$B145, 'Test Sample Data'!L144&gt;0),'Test Sample Data'!L144,$B145),""))</f>
        <v/>
      </c>
      <c r="AA145" s="29" t="str">
        <f>IF('Test Sample Data'!M144="","",IF(SUM('Test Sample Data'!M$2:M$97)&gt;10,IF(AND(ISNUMBER('Test Sample Data'!M144),'Test Sample Data'!M144&lt;$B145, 'Test Sample Data'!M144&gt;0),'Test Sample Data'!M144,$B145),""))</f>
        <v/>
      </c>
      <c r="AB145" s="29" t="str">
        <f>IF('Test Sample Data'!N144="","",IF(SUM('Test Sample Data'!N$2:N$97)&gt;10,IF(AND(ISNUMBER('Test Sample Data'!N144),'Test Sample Data'!N144&lt;$B145, 'Test Sample Data'!N144&gt;0),'Test Sample Data'!N144,$B145),""))</f>
        <v/>
      </c>
      <c r="AC145" s="29" t="str">
        <f>IF('Test Sample Data'!O144="","",IF(SUM('Test Sample Data'!O$2:O$97)&gt;10,IF(AND(ISNUMBER('Test Sample Data'!O144),'Test Sample Data'!O144&lt;$B145, 'Test Sample Data'!O144&gt;0),'Test Sample Data'!O144,$B145),""))</f>
        <v/>
      </c>
      <c r="AE145" s="4" t="s">
        <v>4826</v>
      </c>
      <c r="AF145" s="4">
        <f t="shared" si="183"/>
        <v>9</v>
      </c>
      <c r="AG145" s="4">
        <f t="shared" si="184"/>
        <v>9</v>
      </c>
      <c r="AH145" s="4" t="str">
        <f t="shared" si="185"/>
        <v/>
      </c>
      <c r="AI145" s="4" t="str">
        <f t="shared" si="186"/>
        <v/>
      </c>
      <c r="AJ145" s="4" t="str">
        <f t="shared" si="187"/>
        <v/>
      </c>
      <c r="AK145" s="4" t="str">
        <f t="shared" si="188"/>
        <v/>
      </c>
      <c r="AL145" s="4" t="str">
        <f t="shared" si="189"/>
        <v/>
      </c>
      <c r="AM145" s="4" t="str">
        <f t="shared" si="190"/>
        <v/>
      </c>
      <c r="AN145" s="4" t="str">
        <f t="shared" si="191"/>
        <v/>
      </c>
      <c r="AO145" s="4" t="str">
        <f t="shared" si="192"/>
        <v/>
      </c>
      <c r="AP145" s="4" t="str">
        <f t="shared" si="193"/>
        <v/>
      </c>
      <c r="AQ145" s="4" t="str">
        <f t="shared" si="194"/>
        <v/>
      </c>
      <c r="AR145" s="4">
        <f t="shared" si="195"/>
        <v>0</v>
      </c>
      <c r="AS145" s="4">
        <f t="shared" si="182"/>
        <v>9</v>
      </c>
      <c r="AU145" s="4" t="s">
        <v>4826</v>
      </c>
      <c r="AV145" s="4">
        <f t="shared" si="196"/>
        <v>4.2200000000000024</v>
      </c>
      <c r="AW145" s="4">
        <f t="shared" si="197"/>
        <v>9</v>
      </c>
      <c r="AX145" s="4" t="str">
        <f t="shared" si="198"/>
        <v/>
      </c>
      <c r="AY145" s="4" t="str">
        <f t="shared" si="199"/>
        <v/>
      </c>
      <c r="AZ145" s="4" t="str">
        <f t="shared" si="200"/>
        <v/>
      </c>
      <c r="BA145" s="4" t="str">
        <f t="shared" si="201"/>
        <v/>
      </c>
      <c r="BB145" s="4" t="str">
        <f t="shared" si="202"/>
        <v/>
      </c>
      <c r="BC145" s="4" t="str">
        <f t="shared" si="203"/>
        <v/>
      </c>
      <c r="BD145" s="4" t="str">
        <f t="shared" si="204"/>
        <v/>
      </c>
      <c r="BE145" s="4" t="str">
        <f t="shared" si="205"/>
        <v/>
      </c>
      <c r="BF145" s="4" t="str">
        <f t="shared" si="206"/>
        <v/>
      </c>
      <c r="BG145" s="4" t="str">
        <f t="shared" si="207"/>
        <v/>
      </c>
      <c r="BI145" s="4" t="s">
        <v>4826</v>
      </c>
      <c r="BJ145" s="4" t="str">
        <f t="shared" si="169"/>
        <v/>
      </c>
      <c r="BK145" s="4">
        <f t="shared" si="170"/>
        <v>9</v>
      </c>
      <c r="BL145" s="4" t="str">
        <f t="shared" si="171"/>
        <v/>
      </c>
      <c r="BM145" s="4" t="str">
        <f t="shared" si="172"/>
        <v/>
      </c>
      <c r="BN145" s="4" t="str">
        <f t="shared" si="173"/>
        <v/>
      </c>
      <c r="BO145" s="4" t="str">
        <f t="shared" si="174"/>
        <v/>
      </c>
      <c r="BP145" s="4" t="str">
        <f t="shared" si="175"/>
        <v/>
      </c>
      <c r="BQ145" s="4" t="str">
        <f t="shared" si="176"/>
        <v/>
      </c>
      <c r="BR145" s="4" t="str">
        <f t="shared" si="177"/>
        <v/>
      </c>
      <c r="BS145" s="4" t="str">
        <f t="shared" si="178"/>
        <v/>
      </c>
      <c r="BT145" s="4" t="str">
        <f t="shared" si="179"/>
        <v/>
      </c>
      <c r="BU145" s="4" t="str">
        <f t="shared" si="180"/>
        <v/>
      </c>
      <c r="BV145" s="4">
        <f t="shared" si="208"/>
        <v>0</v>
      </c>
      <c r="BW145" s="4">
        <f t="shared" si="181"/>
        <v>9</v>
      </c>
      <c r="BY145" s="4" t="s">
        <v>4826</v>
      </c>
      <c r="BZ145" s="4">
        <f t="shared" si="145"/>
        <v>-4.7799999999999976</v>
      </c>
      <c r="CA145" s="4">
        <f t="shared" si="146"/>
        <v>0</v>
      </c>
      <c r="CB145" s="4" t="str">
        <f t="shared" si="147"/>
        <v/>
      </c>
      <c r="CC145" s="4" t="str">
        <f t="shared" si="148"/>
        <v/>
      </c>
      <c r="CD145" s="4" t="str">
        <f t="shared" si="149"/>
        <v/>
      </c>
      <c r="CE145" s="4" t="str">
        <f t="shared" si="150"/>
        <v/>
      </c>
      <c r="CF145" s="4" t="str">
        <f t="shared" si="151"/>
        <v/>
      </c>
      <c r="CG145" s="4" t="str">
        <f t="shared" si="152"/>
        <v/>
      </c>
      <c r="CH145" s="4" t="str">
        <f t="shared" si="153"/>
        <v/>
      </c>
      <c r="CI145" s="4" t="str">
        <f t="shared" si="154"/>
        <v/>
      </c>
      <c r="CJ145" s="4" t="str">
        <f t="shared" si="155"/>
        <v/>
      </c>
      <c r="CK145" s="4" t="str">
        <f t="shared" si="156"/>
        <v/>
      </c>
      <c r="CM145" s="4" t="s">
        <v>4826</v>
      </c>
      <c r="CN145" s="4" t="str">
        <f>IF(ISNUMBER(BZ145), IF($BV145&gt;VLOOKUP('Gene Table'!$G$2,'Array Content'!$A$2:$B$3,2,FALSE),IF(BZ145&lt;-$BV145,"mutant","WT"),IF(BZ145&lt;-VLOOKUP('Gene Table'!$G$2,'Array Content'!$A$2:$B$3,2,FALSE),"Mutant","WT")),"")</f>
        <v>Mutant</v>
      </c>
      <c r="CO145" s="4" t="str">
        <f>IF(ISNUMBER(CA145), IF($BV145&gt;VLOOKUP('Gene Table'!$G$2,'Array Content'!$A$2:$B$3,2,FALSE),IF(CA145&lt;-$BV145,"mutant","WT"),IF(CA145&lt;-VLOOKUP('Gene Table'!$G$2,'Array Content'!$A$2:$B$3,2,FALSE),"Mutant","WT")),"")</f>
        <v>WT</v>
      </c>
      <c r="CP145" s="4" t="str">
        <f>IF(ISNUMBER(CB145), IF($BV145&gt;VLOOKUP('Gene Table'!$G$2,'Array Content'!$A$2:$B$3,2,FALSE),IF(CB145&lt;-$BV145,"mutant","WT"),IF(CB145&lt;-VLOOKUP('Gene Table'!$G$2,'Array Content'!$A$2:$B$3,2,FALSE),"Mutant","WT")),"")</f>
        <v/>
      </c>
      <c r="CQ145" s="4" t="str">
        <f>IF(ISNUMBER(CC145), IF($BV145&gt;VLOOKUP('Gene Table'!$G$2,'Array Content'!$A$2:$B$3,2,FALSE),IF(CC145&lt;-$BV145,"mutant","WT"),IF(CC145&lt;-VLOOKUP('Gene Table'!$G$2,'Array Content'!$A$2:$B$3,2,FALSE),"Mutant","WT")),"")</f>
        <v/>
      </c>
      <c r="CR145" s="4" t="str">
        <f>IF(ISNUMBER(CD145), IF($BV145&gt;VLOOKUP('Gene Table'!$G$2,'Array Content'!$A$2:$B$3,2,FALSE),IF(CD145&lt;-$BV145,"mutant","WT"),IF(CD145&lt;-VLOOKUP('Gene Table'!$G$2,'Array Content'!$A$2:$B$3,2,FALSE),"Mutant","WT")),"")</f>
        <v/>
      </c>
      <c r="CS145" s="4" t="str">
        <f>IF(ISNUMBER(CE145), IF($BV145&gt;VLOOKUP('Gene Table'!$G$2,'Array Content'!$A$2:$B$3,2,FALSE),IF(CE145&lt;-$BV145,"mutant","WT"),IF(CE145&lt;-VLOOKUP('Gene Table'!$G$2,'Array Content'!$A$2:$B$3,2,FALSE),"Mutant","WT")),"")</f>
        <v/>
      </c>
      <c r="CT145" s="4" t="str">
        <f>IF(ISNUMBER(CF145), IF($BV145&gt;VLOOKUP('Gene Table'!$G$2,'Array Content'!$A$2:$B$3,2,FALSE),IF(CF145&lt;-$BV145,"mutant","WT"),IF(CF145&lt;-VLOOKUP('Gene Table'!$G$2,'Array Content'!$A$2:$B$3,2,FALSE),"Mutant","WT")),"")</f>
        <v/>
      </c>
      <c r="CU145" s="4" t="str">
        <f>IF(ISNUMBER(CG145), IF($BV145&gt;VLOOKUP('Gene Table'!$G$2,'Array Content'!$A$2:$B$3,2,FALSE),IF(CG145&lt;-$BV145,"mutant","WT"),IF(CG145&lt;-VLOOKUP('Gene Table'!$G$2,'Array Content'!$A$2:$B$3,2,FALSE),"Mutant","WT")),"")</f>
        <v/>
      </c>
      <c r="CV145" s="4" t="str">
        <f>IF(ISNUMBER(CH145), IF($BV145&gt;VLOOKUP('Gene Table'!$G$2,'Array Content'!$A$2:$B$3,2,FALSE),IF(CH145&lt;-$BV145,"mutant","WT"),IF(CH145&lt;-VLOOKUP('Gene Table'!$G$2,'Array Content'!$A$2:$B$3,2,FALSE),"Mutant","WT")),"")</f>
        <v/>
      </c>
      <c r="CW145" s="4" t="str">
        <f>IF(ISNUMBER(CI145), IF($BV145&gt;VLOOKUP('Gene Table'!$G$2,'Array Content'!$A$2:$B$3,2,FALSE),IF(CI145&lt;-$BV145,"mutant","WT"),IF(CI145&lt;-VLOOKUP('Gene Table'!$G$2,'Array Content'!$A$2:$B$3,2,FALSE),"Mutant","WT")),"")</f>
        <v/>
      </c>
      <c r="CX145" s="4" t="str">
        <f>IF(ISNUMBER(CJ145), IF($BV145&gt;VLOOKUP('Gene Table'!$G$2,'Array Content'!$A$2:$B$3,2,FALSE),IF(CJ145&lt;-$BV145,"mutant","WT"),IF(CJ145&lt;-VLOOKUP('Gene Table'!$G$2,'Array Content'!$A$2:$B$3,2,FALSE),"Mutant","WT")),"")</f>
        <v/>
      </c>
      <c r="CY145" s="4" t="str">
        <f>IF(ISNUMBER(CK145), IF($BV145&gt;VLOOKUP('Gene Table'!$G$2,'Array Content'!$A$2:$B$3,2,FALSE),IF(CK145&lt;-$BV145,"mutant","WT"),IF(CK145&lt;-VLOOKUP('Gene Table'!$G$2,'Array Content'!$A$2:$B$3,2,FALSE),"Mutant","WT")),"")</f>
        <v/>
      </c>
      <c r="DA145" s="4" t="s">
        <v>4826</v>
      </c>
      <c r="DB145" s="4">
        <f t="shared" si="157"/>
        <v>-4.7799999999999976</v>
      </c>
      <c r="DC145" s="4">
        <f t="shared" si="158"/>
        <v>0</v>
      </c>
      <c r="DD145" s="4" t="str">
        <f t="shared" si="159"/>
        <v/>
      </c>
      <c r="DE145" s="4" t="str">
        <f t="shared" si="160"/>
        <v/>
      </c>
      <c r="DF145" s="4" t="str">
        <f t="shared" si="161"/>
        <v/>
      </c>
      <c r="DG145" s="4" t="str">
        <f t="shared" si="162"/>
        <v/>
      </c>
      <c r="DH145" s="4" t="str">
        <f t="shared" si="163"/>
        <v/>
      </c>
      <c r="DI145" s="4" t="str">
        <f t="shared" si="164"/>
        <v/>
      </c>
      <c r="DJ145" s="4" t="str">
        <f t="shared" si="165"/>
        <v/>
      </c>
      <c r="DK145" s="4" t="str">
        <f t="shared" si="166"/>
        <v/>
      </c>
      <c r="DL145" s="4" t="str">
        <f t="shared" si="167"/>
        <v/>
      </c>
      <c r="DM145" s="4" t="str">
        <f t="shared" si="168"/>
        <v/>
      </c>
      <c r="DO145" s="4" t="s">
        <v>4826</v>
      </c>
      <c r="DP145" s="4" t="str">
        <f>IF(ISNUMBER(DB145), IF($AR145&gt;VLOOKUP('Gene Table'!$G$2,'Array Content'!$A$2:$B$3,2,FALSE),IF(DB145&lt;-$AR145,"mutant","WT"),IF(DB145&lt;-VLOOKUP('Gene Table'!$G$2,'Array Content'!$A$2:$B$3,2,FALSE),"Mutant","WT")),"")</f>
        <v>Mutant</v>
      </c>
      <c r="DQ145" s="4" t="str">
        <f>IF(ISNUMBER(DC145), IF($AR145&gt;VLOOKUP('Gene Table'!$G$2,'Array Content'!$A$2:$B$3,2,FALSE),IF(DC145&lt;-$AR145,"mutant","WT"),IF(DC145&lt;-VLOOKUP('Gene Table'!$G$2,'Array Content'!$A$2:$B$3,2,FALSE),"Mutant","WT")),"")</f>
        <v>WT</v>
      </c>
      <c r="DR145" s="4" t="str">
        <f>IF(ISNUMBER(DD145), IF($AR145&gt;VLOOKUP('Gene Table'!$G$2,'Array Content'!$A$2:$B$3,2,FALSE),IF(DD145&lt;-$AR145,"mutant","WT"),IF(DD145&lt;-VLOOKUP('Gene Table'!$G$2,'Array Content'!$A$2:$B$3,2,FALSE),"Mutant","WT")),"")</f>
        <v/>
      </c>
      <c r="DS145" s="4" t="str">
        <f>IF(ISNUMBER(DE145), IF($AR145&gt;VLOOKUP('Gene Table'!$G$2,'Array Content'!$A$2:$B$3,2,FALSE),IF(DE145&lt;-$AR145,"mutant","WT"),IF(DE145&lt;-VLOOKUP('Gene Table'!$G$2,'Array Content'!$A$2:$B$3,2,FALSE),"Mutant","WT")),"")</f>
        <v/>
      </c>
      <c r="DT145" s="4" t="str">
        <f>IF(ISNUMBER(DF145), IF($AR145&gt;VLOOKUP('Gene Table'!$G$2,'Array Content'!$A$2:$B$3,2,FALSE),IF(DF145&lt;-$AR145,"mutant","WT"),IF(DF145&lt;-VLOOKUP('Gene Table'!$G$2,'Array Content'!$A$2:$B$3,2,FALSE),"Mutant","WT")),"")</f>
        <v/>
      </c>
      <c r="DU145" s="4" t="str">
        <f>IF(ISNUMBER(DG145), IF($AR145&gt;VLOOKUP('Gene Table'!$G$2,'Array Content'!$A$2:$B$3,2,FALSE),IF(DG145&lt;-$AR145,"mutant","WT"),IF(DG145&lt;-VLOOKUP('Gene Table'!$G$2,'Array Content'!$A$2:$B$3,2,FALSE),"Mutant","WT")),"")</f>
        <v/>
      </c>
      <c r="DV145" s="4" t="str">
        <f>IF(ISNUMBER(DH145), IF($AR145&gt;VLOOKUP('Gene Table'!$G$2,'Array Content'!$A$2:$B$3,2,FALSE),IF(DH145&lt;-$AR145,"mutant","WT"),IF(DH145&lt;-VLOOKUP('Gene Table'!$G$2,'Array Content'!$A$2:$B$3,2,FALSE),"Mutant","WT")),"")</f>
        <v/>
      </c>
      <c r="DW145" s="4" t="str">
        <f>IF(ISNUMBER(DI145), IF($AR145&gt;VLOOKUP('Gene Table'!$G$2,'Array Content'!$A$2:$B$3,2,FALSE),IF(DI145&lt;-$AR145,"mutant","WT"),IF(DI145&lt;-VLOOKUP('Gene Table'!$G$2,'Array Content'!$A$2:$B$3,2,FALSE),"Mutant","WT")),"")</f>
        <v/>
      </c>
      <c r="DX145" s="4" t="str">
        <f>IF(ISNUMBER(DJ145), IF($AR145&gt;VLOOKUP('Gene Table'!$G$2,'Array Content'!$A$2:$B$3,2,FALSE),IF(DJ145&lt;-$AR145,"mutant","WT"),IF(DJ145&lt;-VLOOKUP('Gene Table'!$G$2,'Array Content'!$A$2:$B$3,2,FALSE),"Mutant","WT")),"")</f>
        <v/>
      </c>
      <c r="DY145" s="4" t="str">
        <f>IF(ISNUMBER(DK145), IF($AR145&gt;VLOOKUP('Gene Table'!$G$2,'Array Content'!$A$2:$B$3,2,FALSE),IF(DK145&lt;-$AR145,"mutant","WT"),IF(DK145&lt;-VLOOKUP('Gene Table'!$G$2,'Array Content'!$A$2:$B$3,2,FALSE),"Mutant","WT")),"")</f>
        <v/>
      </c>
      <c r="DZ145" s="4" t="str">
        <f>IF(ISNUMBER(DL145), IF($AR145&gt;VLOOKUP('Gene Table'!$G$2,'Array Content'!$A$2:$B$3,2,FALSE),IF(DL145&lt;-$AR145,"mutant","WT"),IF(DL145&lt;-VLOOKUP('Gene Table'!$G$2,'Array Content'!$A$2:$B$3,2,FALSE),"Mutant","WT")),"")</f>
        <v/>
      </c>
      <c r="EA145" s="4" t="str">
        <f>IF(ISNUMBER(DM145), IF($AR145&gt;VLOOKUP('Gene Table'!$G$2,'Array Content'!$A$2:$B$3,2,FALSE),IF(DM145&lt;-$AR145,"mutant","WT"),IF(DM145&lt;-VLOOKUP('Gene Table'!$G$2,'Array Content'!$A$2:$B$3,2,FALSE),"Mutant","WT")),"")</f>
        <v/>
      </c>
      <c r="EC145" s="4" t="s">
        <v>4826</v>
      </c>
      <c r="ED145" s="4" t="str">
        <f>IF('Gene Table'!$D145="copy number",D145,"")</f>
        <v/>
      </c>
      <c r="EE145" s="4" t="str">
        <f>IF('Gene Table'!$D145="copy number",E145,"")</f>
        <v/>
      </c>
      <c r="EF145" s="4" t="str">
        <f>IF('Gene Table'!$D145="copy number",F145,"")</f>
        <v/>
      </c>
      <c r="EG145" s="4" t="str">
        <f>IF('Gene Table'!$D145="copy number",G145,"")</f>
        <v/>
      </c>
      <c r="EH145" s="4" t="str">
        <f>IF('Gene Table'!$D145="copy number",H145,"")</f>
        <v/>
      </c>
      <c r="EI145" s="4" t="str">
        <f>IF('Gene Table'!$D145="copy number",I145,"")</f>
        <v/>
      </c>
      <c r="EJ145" s="4" t="str">
        <f>IF('Gene Table'!$D145="copy number",J145,"")</f>
        <v/>
      </c>
      <c r="EK145" s="4" t="str">
        <f>IF('Gene Table'!$D145="copy number",K145,"")</f>
        <v/>
      </c>
      <c r="EL145" s="4" t="str">
        <f>IF('Gene Table'!$D145="copy number",L145,"")</f>
        <v/>
      </c>
      <c r="EM145" s="4" t="str">
        <f>IF('Gene Table'!$D145="copy number",M145,"")</f>
        <v/>
      </c>
      <c r="EN145" s="4" t="str">
        <f>IF('Gene Table'!$D145="copy number",N145,"")</f>
        <v/>
      </c>
      <c r="EO145" s="4" t="str">
        <f>IF('Gene Table'!$D145="copy number",O145,"")</f>
        <v/>
      </c>
      <c r="EQ145" s="4" t="s">
        <v>4826</v>
      </c>
      <c r="ER145" s="4" t="str">
        <f>IF('Gene Table'!$D145="copy number",R145,"")</f>
        <v/>
      </c>
      <c r="ES145" s="4" t="str">
        <f>IF('Gene Table'!$D145="copy number",S145,"")</f>
        <v/>
      </c>
      <c r="ET145" s="4" t="str">
        <f>IF('Gene Table'!$D145="copy number",T145,"")</f>
        <v/>
      </c>
      <c r="EU145" s="4" t="str">
        <f>IF('Gene Table'!$D145="copy number",U145,"")</f>
        <v/>
      </c>
      <c r="EV145" s="4" t="str">
        <f>IF('Gene Table'!$D145="copy number",V145,"")</f>
        <v/>
      </c>
      <c r="EW145" s="4" t="str">
        <f>IF('Gene Table'!$D145="copy number",W145,"")</f>
        <v/>
      </c>
      <c r="EX145" s="4" t="str">
        <f>IF('Gene Table'!$D145="copy number",X145,"")</f>
        <v/>
      </c>
      <c r="EY145" s="4" t="str">
        <f>IF('Gene Table'!$D145="copy number",Y145,"")</f>
        <v/>
      </c>
      <c r="EZ145" s="4" t="str">
        <f>IF('Gene Table'!$D145="copy number",Z145,"")</f>
        <v/>
      </c>
      <c r="FA145" s="4" t="str">
        <f>IF('Gene Table'!$D145="copy number",AA145,"")</f>
        <v/>
      </c>
      <c r="FB145" s="4" t="str">
        <f>IF('Gene Table'!$D145="copy number",AB145,"")</f>
        <v/>
      </c>
      <c r="FC145" s="4" t="str">
        <f>IF('Gene Table'!$D145="copy number",AC145,"")</f>
        <v/>
      </c>
      <c r="FE145" s="4" t="s">
        <v>4826</v>
      </c>
      <c r="FF145" s="4" t="str">
        <f>IF('Gene Table'!$C145="SMPC",D145,"")</f>
        <v/>
      </c>
      <c r="FG145" s="4" t="str">
        <f>IF('Gene Table'!$C145="SMPC",E145,"")</f>
        <v/>
      </c>
      <c r="FH145" s="4" t="str">
        <f>IF('Gene Table'!$C145="SMPC",F145,"")</f>
        <v/>
      </c>
      <c r="FI145" s="4" t="str">
        <f>IF('Gene Table'!$C145="SMPC",G145,"")</f>
        <v/>
      </c>
      <c r="FJ145" s="4" t="str">
        <f>IF('Gene Table'!$C145="SMPC",H145,"")</f>
        <v/>
      </c>
      <c r="FK145" s="4" t="str">
        <f>IF('Gene Table'!$C145="SMPC",I145,"")</f>
        <v/>
      </c>
      <c r="FL145" s="4" t="str">
        <f>IF('Gene Table'!$C145="SMPC",J145,"")</f>
        <v/>
      </c>
      <c r="FM145" s="4" t="str">
        <f>IF('Gene Table'!$C145="SMPC",K145,"")</f>
        <v/>
      </c>
      <c r="FN145" s="4" t="str">
        <f>IF('Gene Table'!$C145="SMPC",L145,"")</f>
        <v/>
      </c>
      <c r="FO145" s="4" t="str">
        <f>IF('Gene Table'!$C145="SMPC",M145,"")</f>
        <v/>
      </c>
      <c r="FP145" s="4" t="str">
        <f>IF('Gene Table'!$C145="SMPC",N145,"")</f>
        <v/>
      </c>
      <c r="FQ145" s="4" t="str">
        <f>IF('Gene Table'!$C145="SMPC",O145,"")</f>
        <v/>
      </c>
      <c r="FS145" s="4" t="s">
        <v>4826</v>
      </c>
      <c r="FT145" s="4" t="str">
        <f>IF('Gene Table'!$C145="SMPC",R145,"")</f>
        <v/>
      </c>
      <c r="FU145" s="4" t="str">
        <f>IF('Gene Table'!$C145="SMPC",S145,"")</f>
        <v/>
      </c>
      <c r="FV145" s="4" t="str">
        <f>IF('Gene Table'!$C145="SMPC",T145,"")</f>
        <v/>
      </c>
      <c r="FW145" s="4" t="str">
        <f>IF('Gene Table'!$C145="SMPC",U145,"")</f>
        <v/>
      </c>
      <c r="FX145" s="4" t="str">
        <f>IF('Gene Table'!$C145="SMPC",V145,"")</f>
        <v/>
      </c>
      <c r="FY145" s="4" t="str">
        <f>IF('Gene Table'!$C145="SMPC",W145,"")</f>
        <v/>
      </c>
      <c r="FZ145" s="4" t="str">
        <f>IF('Gene Table'!$C145="SMPC",X145,"")</f>
        <v/>
      </c>
      <c r="GA145" s="4" t="str">
        <f>IF('Gene Table'!$C145="SMPC",Y145,"")</f>
        <v/>
      </c>
      <c r="GB145" s="4" t="str">
        <f>IF('Gene Table'!$C145="SMPC",Z145,"")</f>
        <v/>
      </c>
      <c r="GC145" s="4" t="str">
        <f>IF('Gene Table'!$C145="SMPC",AA145,"")</f>
        <v/>
      </c>
      <c r="GD145" s="4" t="str">
        <f>IF('Gene Table'!$C145="SMPC",AB145,"")</f>
        <v/>
      </c>
      <c r="GE145" s="4" t="str">
        <f>IF('Gene Table'!$C145="SMPC",AC145,"")</f>
        <v/>
      </c>
    </row>
    <row r="146" spans="1:187" ht="15" customHeight="1" x14ac:dyDescent="0.25">
      <c r="A146" s="4" t="str">
        <f>'Gene Table'!C146&amp;":"&amp;'Gene Table'!D146</f>
        <v>PTEN:c.17_18delAA</v>
      </c>
      <c r="B146" s="4">
        <f>IF('Gene Table'!$G$5="NO",IF(ISNUMBER(MATCH('Gene Table'!E146,'Array Content'!$M$2:$M$941,0)),VLOOKUP('Gene Table'!E146,'Array Content'!$M$2:$O$941,2,FALSE),35),IF('Gene Table'!$G$5="YES",IF(ISNUMBER(MATCH('Gene Table'!E146,'Array Content'!$M$2:$M$941,0)),VLOOKUP('Gene Table'!E146,'Array Content'!$M$2:$O$941,3,FALSE),35),"OOPS"))</f>
        <v>36</v>
      </c>
      <c r="C146" s="4" t="s">
        <v>4827</v>
      </c>
      <c r="D146" s="29">
        <f>IF('Control Sample Data'!D145="","",IF(SUM('Control Sample Data'!D$2:D$97)&gt;10,IF(AND(ISNUMBER('Control Sample Data'!D145),'Control Sample Data'!D145&lt;$B146, 'Control Sample Data'!D145&gt;0),'Control Sample Data'!D145,$B146),""))</f>
        <v>35</v>
      </c>
      <c r="E146" s="29">
        <f>IF('Control Sample Data'!E145="","",IF(SUM('Control Sample Data'!E$2:E$97)&gt;10,IF(AND(ISNUMBER('Control Sample Data'!E145),'Control Sample Data'!E145&lt;$B146, 'Control Sample Data'!E145&gt;0),'Control Sample Data'!E145,$B146),""))</f>
        <v>35</v>
      </c>
      <c r="F146" s="29" t="str">
        <f>IF('Control Sample Data'!F145="","",IF(SUM('Control Sample Data'!F$2:F$97)&gt;10,IF(AND(ISNUMBER('Control Sample Data'!F145),'Control Sample Data'!F145&lt;$B146, 'Control Sample Data'!F145&gt;0),'Control Sample Data'!F145,$B146),""))</f>
        <v/>
      </c>
      <c r="G146" s="29" t="str">
        <f>IF('Control Sample Data'!G145="","",IF(SUM('Control Sample Data'!G$2:G$97)&gt;10,IF(AND(ISNUMBER('Control Sample Data'!G145),'Control Sample Data'!G145&lt;$B146, 'Control Sample Data'!G145&gt;0),'Control Sample Data'!G145,$B146),""))</f>
        <v/>
      </c>
      <c r="H146" s="29" t="str">
        <f>IF('Control Sample Data'!H145="","",IF(SUM('Control Sample Data'!H$2:H$97)&gt;10,IF(AND(ISNUMBER('Control Sample Data'!H145),'Control Sample Data'!H145&lt;$B146, 'Control Sample Data'!H145&gt;0),'Control Sample Data'!H145,$B146),""))</f>
        <v/>
      </c>
      <c r="I146" s="29" t="str">
        <f>IF('Control Sample Data'!I145="","",IF(SUM('Control Sample Data'!I$2:I$97)&gt;10,IF(AND(ISNUMBER('Control Sample Data'!I145),'Control Sample Data'!I145&lt;$B146, 'Control Sample Data'!I145&gt;0),'Control Sample Data'!I145,$B146),""))</f>
        <v/>
      </c>
      <c r="J146" s="29" t="str">
        <f>IF('Control Sample Data'!J145="","",IF(SUM('Control Sample Data'!J$2:J$97)&gt;10,IF(AND(ISNUMBER('Control Sample Data'!J145),'Control Sample Data'!J145&lt;$B146, 'Control Sample Data'!J145&gt;0),'Control Sample Data'!J145,$B146),""))</f>
        <v/>
      </c>
      <c r="K146" s="29" t="str">
        <f>IF('Control Sample Data'!K145="","",IF(SUM('Control Sample Data'!K$2:K$97)&gt;10,IF(AND(ISNUMBER('Control Sample Data'!K145),'Control Sample Data'!K145&lt;$B146, 'Control Sample Data'!K145&gt;0),'Control Sample Data'!K145,$B146),""))</f>
        <v/>
      </c>
      <c r="L146" s="29" t="str">
        <f>IF('Control Sample Data'!L145="","",IF(SUM('Control Sample Data'!L$2:L$97)&gt;10,IF(AND(ISNUMBER('Control Sample Data'!L145),'Control Sample Data'!L145&lt;$B146, 'Control Sample Data'!L145&gt;0),'Control Sample Data'!L145,$B146),""))</f>
        <v/>
      </c>
      <c r="M146" s="29" t="str">
        <f>IF('Control Sample Data'!M145="","",IF(SUM('Control Sample Data'!M$2:M$97)&gt;10,IF(AND(ISNUMBER('Control Sample Data'!M145),'Control Sample Data'!M145&lt;$B146, 'Control Sample Data'!M145&gt;0),'Control Sample Data'!M145,$B146),""))</f>
        <v/>
      </c>
      <c r="N146" s="29" t="str">
        <f>IF('Control Sample Data'!N145="","",IF(SUM('Control Sample Data'!N$2:N$97)&gt;10,IF(AND(ISNUMBER('Control Sample Data'!N145),'Control Sample Data'!N145&lt;$B146, 'Control Sample Data'!N145&gt;0),'Control Sample Data'!N145,$B146),""))</f>
        <v/>
      </c>
      <c r="O146" s="29" t="str">
        <f>IF('Control Sample Data'!O145="","",IF(SUM('Control Sample Data'!O$2:O$97)&gt;10,IF(AND(ISNUMBER('Control Sample Data'!O145),'Control Sample Data'!O145&lt;$B146, 'Control Sample Data'!O145&gt;0),'Control Sample Data'!O145,$B146),""))</f>
        <v/>
      </c>
      <c r="Q146" s="4" t="s">
        <v>4827</v>
      </c>
      <c r="R146" s="29">
        <f>IF('Test Sample Data'!D145="","",IF(SUM('Test Sample Data'!D$2:D$97)&gt;10,IF(AND(ISNUMBER('Test Sample Data'!D145),'Test Sample Data'!D145&lt;$B146, 'Test Sample Data'!D145&gt;0),'Test Sample Data'!D145,$B146),""))</f>
        <v>35</v>
      </c>
      <c r="S146" s="29">
        <f>IF('Test Sample Data'!E145="","",IF(SUM('Test Sample Data'!E$2:E$97)&gt;10,IF(AND(ISNUMBER('Test Sample Data'!E145),'Test Sample Data'!E145&lt;$B146, 'Test Sample Data'!E145&gt;0),'Test Sample Data'!E145,$B146),""))</f>
        <v>35</v>
      </c>
      <c r="T146" s="29" t="str">
        <f>IF('Test Sample Data'!F145="","",IF(SUM('Test Sample Data'!F$2:F$97)&gt;10,IF(AND(ISNUMBER('Test Sample Data'!F145),'Test Sample Data'!F145&lt;$B146, 'Test Sample Data'!F145&gt;0),'Test Sample Data'!F145,$B146),""))</f>
        <v/>
      </c>
      <c r="U146" s="29" t="str">
        <f>IF('Test Sample Data'!G145="","",IF(SUM('Test Sample Data'!G$2:G$97)&gt;10,IF(AND(ISNUMBER('Test Sample Data'!G145),'Test Sample Data'!G145&lt;$B146, 'Test Sample Data'!G145&gt;0),'Test Sample Data'!G145,$B146),""))</f>
        <v/>
      </c>
      <c r="V146" s="29" t="str">
        <f>IF('Test Sample Data'!H145="","",IF(SUM('Test Sample Data'!H$2:H$97)&gt;10,IF(AND(ISNUMBER('Test Sample Data'!H145),'Test Sample Data'!H145&lt;$B146, 'Test Sample Data'!H145&gt;0),'Test Sample Data'!H145,$B146),""))</f>
        <v/>
      </c>
      <c r="W146" s="29" t="str">
        <f>IF('Test Sample Data'!I145="","",IF(SUM('Test Sample Data'!I$2:I$97)&gt;10,IF(AND(ISNUMBER('Test Sample Data'!I145),'Test Sample Data'!I145&lt;$B146, 'Test Sample Data'!I145&gt;0),'Test Sample Data'!I145,$B146),""))</f>
        <v/>
      </c>
      <c r="X146" s="29" t="str">
        <f>IF('Test Sample Data'!J145="","",IF(SUM('Test Sample Data'!J$2:J$97)&gt;10,IF(AND(ISNUMBER('Test Sample Data'!J145),'Test Sample Data'!J145&lt;$B146, 'Test Sample Data'!J145&gt;0),'Test Sample Data'!J145,$B146),""))</f>
        <v/>
      </c>
      <c r="Y146" s="29" t="str">
        <f>IF('Test Sample Data'!K145="","",IF(SUM('Test Sample Data'!K$2:K$97)&gt;10,IF(AND(ISNUMBER('Test Sample Data'!K145),'Test Sample Data'!K145&lt;$B146, 'Test Sample Data'!K145&gt;0),'Test Sample Data'!K145,$B146),""))</f>
        <v/>
      </c>
      <c r="Z146" s="29" t="str">
        <f>IF('Test Sample Data'!L145="","",IF(SUM('Test Sample Data'!L$2:L$97)&gt;10,IF(AND(ISNUMBER('Test Sample Data'!L145),'Test Sample Data'!L145&lt;$B146, 'Test Sample Data'!L145&gt;0),'Test Sample Data'!L145,$B146),""))</f>
        <v/>
      </c>
      <c r="AA146" s="29" t="str">
        <f>IF('Test Sample Data'!M145="","",IF(SUM('Test Sample Data'!M$2:M$97)&gt;10,IF(AND(ISNUMBER('Test Sample Data'!M145),'Test Sample Data'!M145&lt;$B146, 'Test Sample Data'!M145&gt;0),'Test Sample Data'!M145,$B146),""))</f>
        <v/>
      </c>
      <c r="AB146" s="29" t="str">
        <f>IF('Test Sample Data'!N145="","",IF(SUM('Test Sample Data'!N$2:N$97)&gt;10,IF(AND(ISNUMBER('Test Sample Data'!N145),'Test Sample Data'!N145&lt;$B146, 'Test Sample Data'!N145&gt;0),'Test Sample Data'!N145,$B146),""))</f>
        <v/>
      </c>
      <c r="AC146" s="29" t="str">
        <f>IF('Test Sample Data'!O145="","",IF(SUM('Test Sample Data'!O$2:O$97)&gt;10,IF(AND(ISNUMBER('Test Sample Data'!O145),'Test Sample Data'!O145&lt;$B146, 'Test Sample Data'!O145&gt;0),'Test Sample Data'!O145,$B146),""))</f>
        <v/>
      </c>
      <c r="AE146" s="4" t="s">
        <v>4827</v>
      </c>
      <c r="AF146" s="4">
        <f t="shared" si="183"/>
        <v>9</v>
      </c>
      <c r="AG146" s="4">
        <f t="shared" si="184"/>
        <v>9</v>
      </c>
      <c r="AH146" s="4" t="str">
        <f t="shared" si="185"/>
        <v/>
      </c>
      <c r="AI146" s="4" t="str">
        <f t="shared" si="186"/>
        <v/>
      </c>
      <c r="AJ146" s="4" t="str">
        <f t="shared" si="187"/>
        <v/>
      </c>
      <c r="AK146" s="4" t="str">
        <f t="shared" si="188"/>
        <v/>
      </c>
      <c r="AL146" s="4" t="str">
        <f t="shared" si="189"/>
        <v/>
      </c>
      <c r="AM146" s="4" t="str">
        <f t="shared" si="190"/>
        <v/>
      </c>
      <c r="AN146" s="4" t="str">
        <f t="shared" si="191"/>
        <v/>
      </c>
      <c r="AO146" s="4" t="str">
        <f t="shared" si="192"/>
        <v/>
      </c>
      <c r="AP146" s="4" t="str">
        <f t="shared" si="193"/>
        <v/>
      </c>
      <c r="AQ146" s="4" t="str">
        <f t="shared" si="194"/>
        <v/>
      </c>
      <c r="AR146" s="4">
        <f t="shared" si="195"/>
        <v>0</v>
      </c>
      <c r="AS146" s="4">
        <f t="shared" si="182"/>
        <v>9</v>
      </c>
      <c r="AU146" s="4" t="s">
        <v>4827</v>
      </c>
      <c r="AV146" s="4">
        <f t="shared" si="196"/>
        <v>8.2600000000000016</v>
      </c>
      <c r="AW146" s="4">
        <f t="shared" si="197"/>
        <v>9</v>
      </c>
      <c r="AX146" s="4" t="str">
        <f t="shared" si="198"/>
        <v/>
      </c>
      <c r="AY146" s="4" t="str">
        <f t="shared" si="199"/>
        <v/>
      </c>
      <c r="AZ146" s="4" t="str">
        <f t="shared" si="200"/>
        <v/>
      </c>
      <c r="BA146" s="4" t="str">
        <f t="shared" si="201"/>
        <v/>
      </c>
      <c r="BB146" s="4" t="str">
        <f t="shared" si="202"/>
        <v/>
      </c>
      <c r="BC146" s="4" t="str">
        <f t="shared" si="203"/>
        <v/>
      </c>
      <c r="BD146" s="4" t="str">
        <f t="shared" si="204"/>
        <v/>
      </c>
      <c r="BE146" s="4" t="str">
        <f t="shared" si="205"/>
        <v/>
      </c>
      <c r="BF146" s="4" t="str">
        <f t="shared" si="206"/>
        <v/>
      </c>
      <c r="BG146" s="4" t="str">
        <f t="shared" si="207"/>
        <v/>
      </c>
      <c r="BI146" s="4" t="s">
        <v>4827</v>
      </c>
      <c r="BJ146" s="4">
        <f t="shared" si="169"/>
        <v>8.2600000000000016</v>
      </c>
      <c r="BK146" s="4">
        <f t="shared" si="170"/>
        <v>9</v>
      </c>
      <c r="BL146" s="4" t="str">
        <f t="shared" si="171"/>
        <v/>
      </c>
      <c r="BM146" s="4" t="str">
        <f t="shared" si="172"/>
        <v/>
      </c>
      <c r="BN146" s="4" t="str">
        <f t="shared" si="173"/>
        <v/>
      </c>
      <c r="BO146" s="4" t="str">
        <f t="shared" si="174"/>
        <v/>
      </c>
      <c r="BP146" s="4" t="str">
        <f t="shared" si="175"/>
        <v/>
      </c>
      <c r="BQ146" s="4" t="str">
        <f t="shared" si="176"/>
        <v/>
      </c>
      <c r="BR146" s="4" t="str">
        <f t="shared" si="177"/>
        <v/>
      </c>
      <c r="BS146" s="4" t="str">
        <f t="shared" si="178"/>
        <v/>
      </c>
      <c r="BT146" s="4" t="str">
        <f t="shared" si="179"/>
        <v/>
      </c>
      <c r="BU146" s="4" t="str">
        <f t="shared" si="180"/>
        <v/>
      </c>
      <c r="BV146" s="4">
        <f t="shared" si="208"/>
        <v>1.57</v>
      </c>
      <c r="BW146" s="4">
        <f t="shared" si="181"/>
        <v>8.6300000000000008</v>
      </c>
      <c r="BY146" s="4" t="s">
        <v>4827</v>
      </c>
      <c r="BZ146" s="4">
        <f t="shared" si="145"/>
        <v>-0.36999999999999922</v>
      </c>
      <c r="CA146" s="4">
        <f t="shared" si="146"/>
        <v>0.36999999999999922</v>
      </c>
      <c r="CB146" s="4" t="str">
        <f t="shared" si="147"/>
        <v/>
      </c>
      <c r="CC146" s="4" t="str">
        <f t="shared" si="148"/>
        <v/>
      </c>
      <c r="CD146" s="4" t="str">
        <f t="shared" si="149"/>
        <v/>
      </c>
      <c r="CE146" s="4" t="str">
        <f t="shared" si="150"/>
        <v/>
      </c>
      <c r="CF146" s="4" t="str">
        <f t="shared" si="151"/>
        <v/>
      </c>
      <c r="CG146" s="4" t="str">
        <f t="shared" si="152"/>
        <v/>
      </c>
      <c r="CH146" s="4" t="str">
        <f t="shared" si="153"/>
        <v/>
      </c>
      <c r="CI146" s="4" t="str">
        <f t="shared" si="154"/>
        <v/>
      </c>
      <c r="CJ146" s="4" t="str">
        <f t="shared" si="155"/>
        <v/>
      </c>
      <c r="CK146" s="4" t="str">
        <f t="shared" si="156"/>
        <v/>
      </c>
      <c r="CM146" s="4" t="s">
        <v>4827</v>
      </c>
      <c r="CN146" s="4" t="str">
        <f>IF(ISNUMBER(BZ146), IF($BV146&gt;VLOOKUP('Gene Table'!$G$2,'Array Content'!$A$2:$B$3,2,FALSE),IF(BZ146&lt;-$BV146,"mutant","WT"),IF(BZ146&lt;-VLOOKUP('Gene Table'!$G$2,'Array Content'!$A$2:$B$3,2,FALSE),"Mutant","WT")),"")</f>
        <v>WT</v>
      </c>
      <c r="CO146" s="4" t="str">
        <f>IF(ISNUMBER(CA146), IF($BV146&gt;VLOOKUP('Gene Table'!$G$2,'Array Content'!$A$2:$B$3,2,FALSE),IF(CA146&lt;-$BV146,"mutant","WT"),IF(CA146&lt;-VLOOKUP('Gene Table'!$G$2,'Array Content'!$A$2:$B$3,2,FALSE),"Mutant","WT")),"")</f>
        <v>WT</v>
      </c>
      <c r="CP146" s="4" t="str">
        <f>IF(ISNUMBER(CB146), IF($BV146&gt;VLOOKUP('Gene Table'!$G$2,'Array Content'!$A$2:$B$3,2,FALSE),IF(CB146&lt;-$BV146,"mutant","WT"),IF(CB146&lt;-VLOOKUP('Gene Table'!$G$2,'Array Content'!$A$2:$B$3,2,FALSE),"Mutant","WT")),"")</f>
        <v/>
      </c>
      <c r="CQ146" s="4" t="str">
        <f>IF(ISNUMBER(CC146), IF($BV146&gt;VLOOKUP('Gene Table'!$G$2,'Array Content'!$A$2:$B$3,2,FALSE),IF(CC146&lt;-$BV146,"mutant","WT"),IF(CC146&lt;-VLOOKUP('Gene Table'!$G$2,'Array Content'!$A$2:$B$3,2,FALSE),"Mutant","WT")),"")</f>
        <v/>
      </c>
      <c r="CR146" s="4" t="str">
        <f>IF(ISNUMBER(CD146), IF($BV146&gt;VLOOKUP('Gene Table'!$G$2,'Array Content'!$A$2:$B$3,2,FALSE),IF(CD146&lt;-$BV146,"mutant","WT"),IF(CD146&lt;-VLOOKUP('Gene Table'!$G$2,'Array Content'!$A$2:$B$3,2,FALSE),"Mutant","WT")),"")</f>
        <v/>
      </c>
      <c r="CS146" s="4" t="str">
        <f>IF(ISNUMBER(CE146), IF($BV146&gt;VLOOKUP('Gene Table'!$G$2,'Array Content'!$A$2:$B$3,2,FALSE),IF(CE146&lt;-$BV146,"mutant","WT"),IF(CE146&lt;-VLOOKUP('Gene Table'!$G$2,'Array Content'!$A$2:$B$3,2,FALSE),"Mutant","WT")),"")</f>
        <v/>
      </c>
      <c r="CT146" s="4" t="str">
        <f>IF(ISNUMBER(CF146), IF($BV146&gt;VLOOKUP('Gene Table'!$G$2,'Array Content'!$A$2:$B$3,2,FALSE),IF(CF146&lt;-$BV146,"mutant","WT"),IF(CF146&lt;-VLOOKUP('Gene Table'!$G$2,'Array Content'!$A$2:$B$3,2,FALSE),"Mutant","WT")),"")</f>
        <v/>
      </c>
      <c r="CU146" s="4" t="str">
        <f>IF(ISNUMBER(CG146), IF($BV146&gt;VLOOKUP('Gene Table'!$G$2,'Array Content'!$A$2:$B$3,2,FALSE),IF(CG146&lt;-$BV146,"mutant","WT"),IF(CG146&lt;-VLOOKUP('Gene Table'!$G$2,'Array Content'!$A$2:$B$3,2,FALSE),"Mutant","WT")),"")</f>
        <v/>
      </c>
      <c r="CV146" s="4" t="str">
        <f>IF(ISNUMBER(CH146), IF($BV146&gt;VLOOKUP('Gene Table'!$G$2,'Array Content'!$A$2:$B$3,2,FALSE),IF(CH146&lt;-$BV146,"mutant","WT"),IF(CH146&lt;-VLOOKUP('Gene Table'!$G$2,'Array Content'!$A$2:$B$3,2,FALSE),"Mutant","WT")),"")</f>
        <v/>
      </c>
      <c r="CW146" s="4" t="str">
        <f>IF(ISNUMBER(CI146), IF($BV146&gt;VLOOKUP('Gene Table'!$G$2,'Array Content'!$A$2:$B$3,2,FALSE),IF(CI146&lt;-$BV146,"mutant","WT"),IF(CI146&lt;-VLOOKUP('Gene Table'!$G$2,'Array Content'!$A$2:$B$3,2,FALSE),"Mutant","WT")),"")</f>
        <v/>
      </c>
      <c r="CX146" s="4" t="str">
        <f>IF(ISNUMBER(CJ146), IF($BV146&gt;VLOOKUP('Gene Table'!$G$2,'Array Content'!$A$2:$B$3,2,FALSE),IF(CJ146&lt;-$BV146,"mutant","WT"),IF(CJ146&lt;-VLOOKUP('Gene Table'!$G$2,'Array Content'!$A$2:$B$3,2,FALSE),"Mutant","WT")),"")</f>
        <v/>
      </c>
      <c r="CY146" s="4" t="str">
        <f>IF(ISNUMBER(CK146), IF($BV146&gt;VLOOKUP('Gene Table'!$G$2,'Array Content'!$A$2:$B$3,2,FALSE),IF(CK146&lt;-$BV146,"mutant","WT"),IF(CK146&lt;-VLOOKUP('Gene Table'!$G$2,'Array Content'!$A$2:$B$3,2,FALSE),"Mutant","WT")),"")</f>
        <v/>
      </c>
      <c r="DA146" s="4" t="s">
        <v>4827</v>
      </c>
      <c r="DB146" s="4">
        <f t="shared" si="157"/>
        <v>-0.73999999999999844</v>
      </c>
      <c r="DC146" s="4">
        <f t="shared" si="158"/>
        <v>0</v>
      </c>
      <c r="DD146" s="4" t="str">
        <f t="shared" si="159"/>
        <v/>
      </c>
      <c r="DE146" s="4" t="str">
        <f t="shared" si="160"/>
        <v/>
      </c>
      <c r="DF146" s="4" t="str">
        <f t="shared" si="161"/>
        <v/>
      </c>
      <c r="DG146" s="4" t="str">
        <f t="shared" si="162"/>
        <v/>
      </c>
      <c r="DH146" s="4" t="str">
        <f t="shared" si="163"/>
        <v/>
      </c>
      <c r="DI146" s="4" t="str">
        <f t="shared" si="164"/>
        <v/>
      </c>
      <c r="DJ146" s="4" t="str">
        <f t="shared" si="165"/>
        <v/>
      </c>
      <c r="DK146" s="4" t="str">
        <f t="shared" si="166"/>
        <v/>
      </c>
      <c r="DL146" s="4" t="str">
        <f t="shared" si="167"/>
        <v/>
      </c>
      <c r="DM146" s="4" t="str">
        <f t="shared" si="168"/>
        <v/>
      </c>
      <c r="DO146" s="4" t="s">
        <v>4827</v>
      </c>
      <c r="DP146" s="4" t="str">
        <f>IF(ISNUMBER(DB146), IF($AR146&gt;VLOOKUP('Gene Table'!$G$2,'Array Content'!$A$2:$B$3,2,FALSE),IF(DB146&lt;-$AR146,"mutant","WT"),IF(DB146&lt;-VLOOKUP('Gene Table'!$G$2,'Array Content'!$A$2:$B$3,2,FALSE),"Mutant","WT")),"")</f>
        <v>WT</v>
      </c>
      <c r="DQ146" s="4" t="str">
        <f>IF(ISNUMBER(DC146), IF($AR146&gt;VLOOKUP('Gene Table'!$G$2,'Array Content'!$A$2:$B$3,2,FALSE),IF(DC146&lt;-$AR146,"mutant","WT"),IF(DC146&lt;-VLOOKUP('Gene Table'!$G$2,'Array Content'!$A$2:$B$3,2,FALSE),"Mutant","WT")),"")</f>
        <v>WT</v>
      </c>
      <c r="DR146" s="4" t="str">
        <f>IF(ISNUMBER(DD146), IF($AR146&gt;VLOOKUP('Gene Table'!$G$2,'Array Content'!$A$2:$B$3,2,FALSE),IF(DD146&lt;-$AR146,"mutant","WT"),IF(DD146&lt;-VLOOKUP('Gene Table'!$G$2,'Array Content'!$A$2:$B$3,2,FALSE),"Mutant","WT")),"")</f>
        <v/>
      </c>
      <c r="DS146" s="4" t="str">
        <f>IF(ISNUMBER(DE146), IF($AR146&gt;VLOOKUP('Gene Table'!$G$2,'Array Content'!$A$2:$B$3,2,FALSE),IF(DE146&lt;-$AR146,"mutant","WT"),IF(DE146&lt;-VLOOKUP('Gene Table'!$G$2,'Array Content'!$A$2:$B$3,2,FALSE),"Mutant","WT")),"")</f>
        <v/>
      </c>
      <c r="DT146" s="4" t="str">
        <f>IF(ISNUMBER(DF146), IF($AR146&gt;VLOOKUP('Gene Table'!$G$2,'Array Content'!$A$2:$B$3,2,FALSE),IF(DF146&lt;-$AR146,"mutant","WT"),IF(DF146&lt;-VLOOKUP('Gene Table'!$G$2,'Array Content'!$A$2:$B$3,2,FALSE),"Mutant","WT")),"")</f>
        <v/>
      </c>
      <c r="DU146" s="4" t="str">
        <f>IF(ISNUMBER(DG146), IF($AR146&gt;VLOOKUP('Gene Table'!$G$2,'Array Content'!$A$2:$B$3,2,FALSE),IF(DG146&lt;-$AR146,"mutant","WT"),IF(DG146&lt;-VLOOKUP('Gene Table'!$G$2,'Array Content'!$A$2:$B$3,2,FALSE),"Mutant","WT")),"")</f>
        <v/>
      </c>
      <c r="DV146" s="4" t="str">
        <f>IF(ISNUMBER(DH146), IF($AR146&gt;VLOOKUP('Gene Table'!$G$2,'Array Content'!$A$2:$B$3,2,FALSE),IF(DH146&lt;-$AR146,"mutant","WT"),IF(DH146&lt;-VLOOKUP('Gene Table'!$G$2,'Array Content'!$A$2:$B$3,2,FALSE),"Mutant","WT")),"")</f>
        <v/>
      </c>
      <c r="DW146" s="4" t="str">
        <f>IF(ISNUMBER(DI146), IF($AR146&gt;VLOOKUP('Gene Table'!$G$2,'Array Content'!$A$2:$B$3,2,FALSE),IF(DI146&lt;-$AR146,"mutant","WT"),IF(DI146&lt;-VLOOKUP('Gene Table'!$G$2,'Array Content'!$A$2:$B$3,2,FALSE),"Mutant","WT")),"")</f>
        <v/>
      </c>
      <c r="DX146" s="4" t="str">
        <f>IF(ISNUMBER(DJ146), IF($AR146&gt;VLOOKUP('Gene Table'!$G$2,'Array Content'!$A$2:$B$3,2,FALSE),IF(DJ146&lt;-$AR146,"mutant","WT"),IF(DJ146&lt;-VLOOKUP('Gene Table'!$G$2,'Array Content'!$A$2:$B$3,2,FALSE),"Mutant","WT")),"")</f>
        <v/>
      </c>
      <c r="DY146" s="4" t="str">
        <f>IF(ISNUMBER(DK146), IF($AR146&gt;VLOOKUP('Gene Table'!$G$2,'Array Content'!$A$2:$B$3,2,FALSE),IF(DK146&lt;-$AR146,"mutant","WT"),IF(DK146&lt;-VLOOKUP('Gene Table'!$G$2,'Array Content'!$A$2:$B$3,2,FALSE),"Mutant","WT")),"")</f>
        <v/>
      </c>
      <c r="DZ146" s="4" t="str">
        <f>IF(ISNUMBER(DL146), IF($AR146&gt;VLOOKUP('Gene Table'!$G$2,'Array Content'!$A$2:$B$3,2,FALSE),IF(DL146&lt;-$AR146,"mutant","WT"),IF(DL146&lt;-VLOOKUP('Gene Table'!$G$2,'Array Content'!$A$2:$B$3,2,FALSE),"Mutant","WT")),"")</f>
        <v/>
      </c>
      <c r="EA146" s="4" t="str">
        <f>IF(ISNUMBER(DM146), IF($AR146&gt;VLOOKUP('Gene Table'!$G$2,'Array Content'!$A$2:$B$3,2,FALSE),IF(DM146&lt;-$AR146,"mutant","WT"),IF(DM146&lt;-VLOOKUP('Gene Table'!$G$2,'Array Content'!$A$2:$B$3,2,FALSE),"Mutant","WT")),"")</f>
        <v/>
      </c>
      <c r="EC146" s="4" t="s">
        <v>4827</v>
      </c>
      <c r="ED146" s="4" t="str">
        <f>IF('Gene Table'!$D146="copy number",D146,"")</f>
        <v/>
      </c>
      <c r="EE146" s="4" t="str">
        <f>IF('Gene Table'!$D146="copy number",E146,"")</f>
        <v/>
      </c>
      <c r="EF146" s="4" t="str">
        <f>IF('Gene Table'!$D146="copy number",F146,"")</f>
        <v/>
      </c>
      <c r="EG146" s="4" t="str">
        <f>IF('Gene Table'!$D146="copy number",G146,"")</f>
        <v/>
      </c>
      <c r="EH146" s="4" t="str">
        <f>IF('Gene Table'!$D146="copy number",H146,"")</f>
        <v/>
      </c>
      <c r="EI146" s="4" t="str">
        <f>IF('Gene Table'!$D146="copy number",I146,"")</f>
        <v/>
      </c>
      <c r="EJ146" s="4" t="str">
        <f>IF('Gene Table'!$D146="copy number",J146,"")</f>
        <v/>
      </c>
      <c r="EK146" s="4" t="str">
        <f>IF('Gene Table'!$D146="copy number",K146,"")</f>
        <v/>
      </c>
      <c r="EL146" s="4" t="str">
        <f>IF('Gene Table'!$D146="copy number",L146,"")</f>
        <v/>
      </c>
      <c r="EM146" s="4" t="str">
        <f>IF('Gene Table'!$D146="copy number",M146,"")</f>
        <v/>
      </c>
      <c r="EN146" s="4" t="str">
        <f>IF('Gene Table'!$D146="copy number",N146,"")</f>
        <v/>
      </c>
      <c r="EO146" s="4" t="str">
        <f>IF('Gene Table'!$D146="copy number",O146,"")</f>
        <v/>
      </c>
      <c r="EQ146" s="4" t="s">
        <v>4827</v>
      </c>
      <c r="ER146" s="4" t="str">
        <f>IF('Gene Table'!$D146="copy number",R146,"")</f>
        <v/>
      </c>
      <c r="ES146" s="4" t="str">
        <f>IF('Gene Table'!$D146="copy number",S146,"")</f>
        <v/>
      </c>
      <c r="ET146" s="4" t="str">
        <f>IF('Gene Table'!$D146="copy number",T146,"")</f>
        <v/>
      </c>
      <c r="EU146" s="4" t="str">
        <f>IF('Gene Table'!$D146="copy number",U146,"")</f>
        <v/>
      </c>
      <c r="EV146" s="4" t="str">
        <f>IF('Gene Table'!$D146="copy number",V146,"")</f>
        <v/>
      </c>
      <c r="EW146" s="4" t="str">
        <f>IF('Gene Table'!$D146="copy number",W146,"")</f>
        <v/>
      </c>
      <c r="EX146" s="4" t="str">
        <f>IF('Gene Table'!$D146="copy number",X146,"")</f>
        <v/>
      </c>
      <c r="EY146" s="4" t="str">
        <f>IF('Gene Table'!$D146="copy number",Y146,"")</f>
        <v/>
      </c>
      <c r="EZ146" s="4" t="str">
        <f>IF('Gene Table'!$D146="copy number",Z146,"")</f>
        <v/>
      </c>
      <c r="FA146" s="4" t="str">
        <f>IF('Gene Table'!$D146="copy number",AA146,"")</f>
        <v/>
      </c>
      <c r="FB146" s="4" t="str">
        <f>IF('Gene Table'!$D146="copy number",AB146,"")</f>
        <v/>
      </c>
      <c r="FC146" s="4" t="str">
        <f>IF('Gene Table'!$D146="copy number",AC146,"")</f>
        <v/>
      </c>
      <c r="FE146" s="4" t="s">
        <v>4827</v>
      </c>
      <c r="FF146" s="4" t="str">
        <f>IF('Gene Table'!$C146="SMPC",D146,"")</f>
        <v/>
      </c>
      <c r="FG146" s="4" t="str">
        <f>IF('Gene Table'!$C146="SMPC",E146,"")</f>
        <v/>
      </c>
      <c r="FH146" s="4" t="str">
        <f>IF('Gene Table'!$C146="SMPC",F146,"")</f>
        <v/>
      </c>
      <c r="FI146" s="4" t="str">
        <f>IF('Gene Table'!$C146="SMPC",G146,"")</f>
        <v/>
      </c>
      <c r="FJ146" s="4" t="str">
        <f>IF('Gene Table'!$C146="SMPC",H146,"")</f>
        <v/>
      </c>
      <c r="FK146" s="4" t="str">
        <f>IF('Gene Table'!$C146="SMPC",I146,"")</f>
        <v/>
      </c>
      <c r="FL146" s="4" t="str">
        <f>IF('Gene Table'!$C146="SMPC",J146,"")</f>
        <v/>
      </c>
      <c r="FM146" s="4" t="str">
        <f>IF('Gene Table'!$C146="SMPC",K146,"")</f>
        <v/>
      </c>
      <c r="FN146" s="4" t="str">
        <f>IF('Gene Table'!$C146="SMPC",L146,"")</f>
        <v/>
      </c>
      <c r="FO146" s="4" t="str">
        <f>IF('Gene Table'!$C146="SMPC",M146,"")</f>
        <v/>
      </c>
      <c r="FP146" s="4" t="str">
        <f>IF('Gene Table'!$C146="SMPC",N146,"")</f>
        <v/>
      </c>
      <c r="FQ146" s="4" t="str">
        <f>IF('Gene Table'!$C146="SMPC",O146,"")</f>
        <v/>
      </c>
      <c r="FS146" s="4" t="s">
        <v>4827</v>
      </c>
      <c r="FT146" s="4" t="str">
        <f>IF('Gene Table'!$C146="SMPC",R146,"")</f>
        <v/>
      </c>
      <c r="FU146" s="4" t="str">
        <f>IF('Gene Table'!$C146="SMPC",S146,"")</f>
        <v/>
      </c>
      <c r="FV146" s="4" t="str">
        <f>IF('Gene Table'!$C146="SMPC",T146,"")</f>
        <v/>
      </c>
      <c r="FW146" s="4" t="str">
        <f>IF('Gene Table'!$C146="SMPC",U146,"")</f>
        <v/>
      </c>
      <c r="FX146" s="4" t="str">
        <f>IF('Gene Table'!$C146="SMPC",V146,"")</f>
        <v/>
      </c>
      <c r="FY146" s="4" t="str">
        <f>IF('Gene Table'!$C146="SMPC",W146,"")</f>
        <v/>
      </c>
      <c r="FZ146" s="4" t="str">
        <f>IF('Gene Table'!$C146="SMPC",X146,"")</f>
        <v/>
      </c>
      <c r="GA146" s="4" t="str">
        <f>IF('Gene Table'!$C146="SMPC",Y146,"")</f>
        <v/>
      </c>
      <c r="GB146" s="4" t="str">
        <f>IF('Gene Table'!$C146="SMPC",Z146,"")</f>
        <v/>
      </c>
      <c r="GC146" s="4" t="str">
        <f>IF('Gene Table'!$C146="SMPC",AA146,"")</f>
        <v/>
      </c>
      <c r="GD146" s="4" t="str">
        <f>IF('Gene Table'!$C146="SMPC",AB146,"")</f>
        <v/>
      </c>
      <c r="GE146" s="4" t="str">
        <f>IF('Gene Table'!$C146="SMPC",AC146,"")</f>
        <v/>
      </c>
    </row>
    <row r="147" spans="1:187" ht="15" customHeight="1" x14ac:dyDescent="0.25">
      <c r="A147" s="4" t="str">
        <f>'Gene Table'!C147&amp;":"&amp;'Gene Table'!D147</f>
        <v>PTEN:c.19G&gt;T</v>
      </c>
      <c r="B147" s="4">
        <f>IF('Gene Table'!$G$5="NO",IF(ISNUMBER(MATCH('Gene Table'!E147,'Array Content'!$M$2:$M$941,0)),VLOOKUP('Gene Table'!E147,'Array Content'!$M$2:$O$941,2,FALSE),35),IF('Gene Table'!$G$5="YES",IF(ISNUMBER(MATCH('Gene Table'!E147,'Array Content'!$M$2:$M$941,0)),VLOOKUP('Gene Table'!E147,'Array Content'!$M$2:$O$941,3,FALSE),35),"OOPS"))</f>
        <v>37</v>
      </c>
      <c r="C147" s="4" t="s">
        <v>222</v>
      </c>
      <c r="D147" s="29">
        <f>IF('Control Sample Data'!D146="","",IF(SUM('Control Sample Data'!D$2:D$97)&gt;10,IF(AND(ISNUMBER('Control Sample Data'!D146),'Control Sample Data'!D146&lt;$B147, 'Control Sample Data'!D146&gt;0),'Control Sample Data'!D146,$B147),""))</f>
        <v>35</v>
      </c>
      <c r="E147" s="29">
        <f>IF('Control Sample Data'!E146="","",IF(SUM('Control Sample Data'!E$2:E$97)&gt;10,IF(AND(ISNUMBER('Control Sample Data'!E146),'Control Sample Data'!E146&lt;$B147, 'Control Sample Data'!E146&gt;0),'Control Sample Data'!E146,$B147),""))</f>
        <v>35</v>
      </c>
      <c r="F147" s="29" t="str">
        <f>IF('Control Sample Data'!F146="","",IF(SUM('Control Sample Data'!F$2:F$97)&gt;10,IF(AND(ISNUMBER('Control Sample Data'!F146),'Control Sample Data'!F146&lt;$B147, 'Control Sample Data'!F146&gt;0),'Control Sample Data'!F146,$B147),""))</f>
        <v/>
      </c>
      <c r="G147" s="29" t="str">
        <f>IF('Control Sample Data'!G146="","",IF(SUM('Control Sample Data'!G$2:G$97)&gt;10,IF(AND(ISNUMBER('Control Sample Data'!G146),'Control Sample Data'!G146&lt;$B147, 'Control Sample Data'!G146&gt;0),'Control Sample Data'!G146,$B147),""))</f>
        <v/>
      </c>
      <c r="H147" s="29" t="str">
        <f>IF('Control Sample Data'!H146="","",IF(SUM('Control Sample Data'!H$2:H$97)&gt;10,IF(AND(ISNUMBER('Control Sample Data'!H146),'Control Sample Data'!H146&lt;$B147, 'Control Sample Data'!H146&gt;0),'Control Sample Data'!H146,$B147),""))</f>
        <v/>
      </c>
      <c r="I147" s="29" t="str">
        <f>IF('Control Sample Data'!I146="","",IF(SUM('Control Sample Data'!I$2:I$97)&gt;10,IF(AND(ISNUMBER('Control Sample Data'!I146),'Control Sample Data'!I146&lt;$B147, 'Control Sample Data'!I146&gt;0),'Control Sample Data'!I146,$B147),""))</f>
        <v/>
      </c>
      <c r="J147" s="29" t="str">
        <f>IF('Control Sample Data'!J146="","",IF(SUM('Control Sample Data'!J$2:J$97)&gt;10,IF(AND(ISNUMBER('Control Sample Data'!J146),'Control Sample Data'!J146&lt;$B147, 'Control Sample Data'!J146&gt;0),'Control Sample Data'!J146,$B147),""))</f>
        <v/>
      </c>
      <c r="K147" s="29" t="str">
        <f>IF('Control Sample Data'!K146="","",IF(SUM('Control Sample Data'!K$2:K$97)&gt;10,IF(AND(ISNUMBER('Control Sample Data'!K146),'Control Sample Data'!K146&lt;$B147, 'Control Sample Data'!K146&gt;0),'Control Sample Data'!K146,$B147),""))</f>
        <v/>
      </c>
      <c r="L147" s="29" t="str">
        <f>IF('Control Sample Data'!L146="","",IF(SUM('Control Sample Data'!L$2:L$97)&gt;10,IF(AND(ISNUMBER('Control Sample Data'!L146),'Control Sample Data'!L146&lt;$B147, 'Control Sample Data'!L146&gt;0),'Control Sample Data'!L146,$B147),""))</f>
        <v/>
      </c>
      <c r="M147" s="29" t="str">
        <f>IF('Control Sample Data'!M146="","",IF(SUM('Control Sample Data'!M$2:M$97)&gt;10,IF(AND(ISNUMBER('Control Sample Data'!M146),'Control Sample Data'!M146&lt;$B147, 'Control Sample Data'!M146&gt;0),'Control Sample Data'!M146,$B147),""))</f>
        <v/>
      </c>
      <c r="N147" s="29" t="str">
        <f>IF('Control Sample Data'!N146="","",IF(SUM('Control Sample Data'!N$2:N$97)&gt;10,IF(AND(ISNUMBER('Control Sample Data'!N146),'Control Sample Data'!N146&lt;$B147, 'Control Sample Data'!N146&gt;0),'Control Sample Data'!N146,$B147),""))</f>
        <v/>
      </c>
      <c r="O147" s="29" t="str">
        <f>IF('Control Sample Data'!O146="","",IF(SUM('Control Sample Data'!O$2:O$97)&gt;10,IF(AND(ISNUMBER('Control Sample Data'!O146),'Control Sample Data'!O146&lt;$B147, 'Control Sample Data'!O146&gt;0),'Control Sample Data'!O146,$B147),""))</f>
        <v/>
      </c>
      <c r="Q147" s="4" t="s">
        <v>222</v>
      </c>
      <c r="R147" s="29">
        <f>IF('Test Sample Data'!D146="","",IF(SUM('Test Sample Data'!D$2:D$97)&gt;10,IF(AND(ISNUMBER('Test Sample Data'!D146),'Test Sample Data'!D146&lt;$B147, 'Test Sample Data'!D146&gt;0),'Test Sample Data'!D146,$B147),""))</f>
        <v>26.39</v>
      </c>
      <c r="S147" s="29">
        <f>IF('Test Sample Data'!E146="","",IF(SUM('Test Sample Data'!E$2:E$97)&gt;10,IF(AND(ISNUMBER('Test Sample Data'!E146),'Test Sample Data'!E146&lt;$B147, 'Test Sample Data'!E146&gt;0),'Test Sample Data'!E146,$B147),""))</f>
        <v>35</v>
      </c>
      <c r="T147" s="29" t="str">
        <f>IF('Test Sample Data'!F146="","",IF(SUM('Test Sample Data'!F$2:F$97)&gt;10,IF(AND(ISNUMBER('Test Sample Data'!F146),'Test Sample Data'!F146&lt;$B147, 'Test Sample Data'!F146&gt;0),'Test Sample Data'!F146,$B147),""))</f>
        <v/>
      </c>
      <c r="U147" s="29" t="str">
        <f>IF('Test Sample Data'!G146="","",IF(SUM('Test Sample Data'!G$2:G$97)&gt;10,IF(AND(ISNUMBER('Test Sample Data'!G146),'Test Sample Data'!G146&lt;$B147, 'Test Sample Data'!G146&gt;0),'Test Sample Data'!G146,$B147),""))</f>
        <v/>
      </c>
      <c r="V147" s="29" t="str">
        <f>IF('Test Sample Data'!H146="","",IF(SUM('Test Sample Data'!H$2:H$97)&gt;10,IF(AND(ISNUMBER('Test Sample Data'!H146),'Test Sample Data'!H146&lt;$B147, 'Test Sample Data'!H146&gt;0),'Test Sample Data'!H146,$B147),""))</f>
        <v/>
      </c>
      <c r="W147" s="29" t="str">
        <f>IF('Test Sample Data'!I146="","",IF(SUM('Test Sample Data'!I$2:I$97)&gt;10,IF(AND(ISNUMBER('Test Sample Data'!I146),'Test Sample Data'!I146&lt;$B147, 'Test Sample Data'!I146&gt;0),'Test Sample Data'!I146,$B147),""))</f>
        <v/>
      </c>
      <c r="X147" s="29" t="str">
        <f>IF('Test Sample Data'!J146="","",IF(SUM('Test Sample Data'!J$2:J$97)&gt;10,IF(AND(ISNUMBER('Test Sample Data'!J146),'Test Sample Data'!J146&lt;$B147, 'Test Sample Data'!J146&gt;0),'Test Sample Data'!J146,$B147),""))</f>
        <v/>
      </c>
      <c r="Y147" s="29" t="str">
        <f>IF('Test Sample Data'!K146="","",IF(SUM('Test Sample Data'!K$2:K$97)&gt;10,IF(AND(ISNUMBER('Test Sample Data'!K146),'Test Sample Data'!K146&lt;$B147, 'Test Sample Data'!K146&gt;0),'Test Sample Data'!K146,$B147),""))</f>
        <v/>
      </c>
      <c r="Z147" s="29" t="str">
        <f>IF('Test Sample Data'!L146="","",IF(SUM('Test Sample Data'!L$2:L$97)&gt;10,IF(AND(ISNUMBER('Test Sample Data'!L146),'Test Sample Data'!L146&lt;$B147, 'Test Sample Data'!L146&gt;0),'Test Sample Data'!L146,$B147),""))</f>
        <v/>
      </c>
      <c r="AA147" s="29" t="str">
        <f>IF('Test Sample Data'!M146="","",IF(SUM('Test Sample Data'!M$2:M$97)&gt;10,IF(AND(ISNUMBER('Test Sample Data'!M146),'Test Sample Data'!M146&lt;$B147, 'Test Sample Data'!M146&gt;0),'Test Sample Data'!M146,$B147),""))</f>
        <v/>
      </c>
      <c r="AB147" s="29" t="str">
        <f>IF('Test Sample Data'!N146="","",IF(SUM('Test Sample Data'!N$2:N$97)&gt;10,IF(AND(ISNUMBER('Test Sample Data'!N146),'Test Sample Data'!N146&lt;$B147, 'Test Sample Data'!N146&gt;0),'Test Sample Data'!N146,$B147),""))</f>
        <v/>
      </c>
      <c r="AC147" s="29" t="str">
        <f>IF('Test Sample Data'!O146="","",IF(SUM('Test Sample Data'!O$2:O$97)&gt;10,IF(AND(ISNUMBER('Test Sample Data'!O146),'Test Sample Data'!O146&lt;$B147, 'Test Sample Data'!O146&gt;0),'Test Sample Data'!O146,$B147),""))</f>
        <v/>
      </c>
      <c r="AE147" s="4" t="s">
        <v>222</v>
      </c>
      <c r="AF147" s="4">
        <f t="shared" si="183"/>
        <v>9</v>
      </c>
      <c r="AG147" s="4">
        <f t="shared" si="184"/>
        <v>9</v>
      </c>
      <c r="AH147" s="4" t="str">
        <f t="shared" si="185"/>
        <v/>
      </c>
      <c r="AI147" s="4" t="str">
        <f t="shared" si="186"/>
        <v/>
      </c>
      <c r="AJ147" s="4" t="str">
        <f t="shared" si="187"/>
        <v/>
      </c>
      <c r="AK147" s="4" t="str">
        <f t="shared" si="188"/>
        <v/>
      </c>
      <c r="AL147" s="4" t="str">
        <f t="shared" si="189"/>
        <v/>
      </c>
      <c r="AM147" s="4" t="str">
        <f t="shared" si="190"/>
        <v/>
      </c>
      <c r="AN147" s="4" t="str">
        <f t="shared" si="191"/>
        <v/>
      </c>
      <c r="AO147" s="4" t="str">
        <f t="shared" si="192"/>
        <v/>
      </c>
      <c r="AP147" s="4" t="str">
        <f t="shared" si="193"/>
        <v/>
      </c>
      <c r="AQ147" s="4" t="str">
        <f t="shared" si="194"/>
        <v/>
      </c>
      <c r="AR147" s="4">
        <f t="shared" si="195"/>
        <v>0</v>
      </c>
      <c r="AS147" s="4">
        <f t="shared" si="182"/>
        <v>9</v>
      </c>
      <c r="AU147" s="4" t="s">
        <v>222</v>
      </c>
      <c r="AV147" s="4">
        <f t="shared" si="196"/>
        <v>-0.34999999999999787</v>
      </c>
      <c r="AW147" s="4">
        <f t="shared" si="197"/>
        <v>9</v>
      </c>
      <c r="AX147" s="4" t="str">
        <f t="shared" si="198"/>
        <v/>
      </c>
      <c r="AY147" s="4" t="str">
        <f t="shared" si="199"/>
        <v/>
      </c>
      <c r="AZ147" s="4" t="str">
        <f t="shared" si="200"/>
        <v/>
      </c>
      <c r="BA147" s="4" t="str">
        <f t="shared" si="201"/>
        <v/>
      </c>
      <c r="BB147" s="4" t="str">
        <f t="shared" si="202"/>
        <v/>
      </c>
      <c r="BC147" s="4" t="str">
        <f t="shared" si="203"/>
        <v/>
      </c>
      <c r="BD147" s="4" t="str">
        <f t="shared" si="204"/>
        <v/>
      </c>
      <c r="BE147" s="4" t="str">
        <f t="shared" si="205"/>
        <v/>
      </c>
      <c r="BF147" s="4" t="str">
        <f t="shared" si="206"/>
        <v/>
      </c>
      <c r="BG147" s="4" t="str">
        <f t="shared" si="207"/>
        <v/>
      </c>
      <c r="BI147" s="4" t="s">
        <v>222</v>
      </c>
      <c r="BJ147" s="4" t="str">
        <f t="shared" si="169"/>
        <v/>
      </c>
      <c r="BK147" s="4">
        <f t="shared" si="170"/>
        <v>9</v>
      </c>
      <c r="BL147" s="4" t="str">
        <f t="shared" si="171"/>
        <v/>
      </c>
      <c r="BM147" s="4" t="str">
        <f t="shared" si="172"/>
        <v/>
      </c>
      <c r="BN147" s="4" t="str">
        <f t="shared" si="173"/>
        <v/>
      </c>
      <c r="BO147" s="4" t="str">
        <f t="shared" si="174"/>
        <v/>
      </c>
      <c r="BP147" s="4" t="str">
        <f t="shared" si="175"/>
        <v/>
      </c>
      <c r="BQ147" s="4" t="str">
        <f t="shared" si="176"/>
        <v/>
      </c>
      <c r="BR147" s="4" t="str">
        <f t="shared" si="177"/>
        <v/>
      </c>
      <c r="BS147" s="4" t="str">
        <f t="shared" si="178"/>
        <v/>
      </c>
      <c r="BT147" s="4" t="str">
        <f t="shared" si="179"/>
        <v/>
      </c>
      <c r="BU147" s="4" t="str">
        <f t="shared" si="180"/>
        <v/>
      </c>
      <c r="BV147" s="4">
        <f t="shared" si="208"/>
        <v>0</v>
      </c>
      <c r="BW147" s="4">
        <f t="shared" si="181"/>
        <v>9</v>
      </c>
      <c r="BY147" s="4" t="s">
        <v>222</v>
      </c>
      <c r="BZ147" s="4">
        <f t="shared" si="145"/>
        <v>-9.3499999999999979</v>
      </c>
      <c r="CA147" s="4">
        <f t="shared" si="146"/>
        <v>0</v>
      </c>
      <c r="CB147" s="4" t="str">
        <f t="shared" si="147"/>
        <v/>
      </c>
      <c r="CC147" s="4" t="str">
        <f t="shared" si="148"/>
        <v/>
      </c>
      <c r="CD147" s="4" t="str">
        <f t="shared" si="149"/>
        <v/>
      </c>
      <c r="CE147" s="4" t="str">
        <f t="shared" si="150"/>
        <v/>
      </c>
      <c r="CF147" s="4" t="str">
        <f t="shared" si="151"/>
        <v/>
      </c>
      <c r="CG147" s="4" t="str">
        <f t="shared" si="152"/>
        <v/>
      </c>
      <c r="CH147" s="4" t="str">
        <f t="shared" si="153"/>
        <v/>
      </c>
      <c r="CI147" s="4" t="str">
        <f t="shared" si="154"/>
        <v/>
      </c>
      <c r="CJ147" s="4" t="str">
        <f t="shared" si="155"/>
        <v/>
      </c>
      <c r="CK147" s="4" t="str">
        <f t="shared" si="156"/>
        <v/>
      </c>
      <c r="CM147" s="4" t="s">
        <v>222</v>
      </c>
      <c r="CN147" s="4" t="str">
        <f>IF(ISNUMBER(BZ147), IF($BV147&gt;VLOOKUP('Gene Table'!$G$2,'Array Content'!$A$2:$B$3,2,FALSE),IF(BZ147&lt;-$BV147,"mutant","WT"),IF(BZ147&lt;-VLOOKUP('Gene Table'!$G$2,'Array Content'!$A$2:$B$3,2,FALSE),"Mutant","WT")),"")</f>
        <v>Mutant</v>
      </c>
      <c r="CO147" s="4" t="str">
        <f>IF(ISNUMBER(CA147), IF($BV147&gt;VLOOKUP('Gene Table'!$G$2,'Array Content'!$A$2:$B$3,2,FALSE),IF(CA147&lt;-$BV147,"mutant","WT"),IF(CA147&lt;-VLOOKUP('Gene Table'!$G$2,'Array Content'!$A$2:$B$3,2,FALSE),"Mutant","WT")),"")</f>
        <v>WT</v>
      </c>
      <c r="CP147" s="4" t="str">
        <f>IF(ISNUMBER(CB147), IF($BV147&gt;VLOOKUP('Gene Table'!$G$2,'Array Content'!$A$2:$B$3,2,FALSE),IF(CB147&lt;-$BV147,"mutant","WT"),IF(CB147&lt;-VLOOKUP('Gene Table'!$G$2,'Array Content'!$A$2:$B$3,2,FALSE),"Mutant","WT")),"")</f>
        <v/>
      </c>
      <c r="CQ147" s="4" t="str">
        <f>IF(ISNUMBER(CC147), IF($BV147&gt;VLOOKUP('Gene Table'!$G$2,'Array Content'!$A$2:$B$3,2,FALSE),IF(CC147&lt;-$BV147,"mutant","WT"),IF(CC147&lt;-VLOOKUP('Gene Table'!$G$2,'Array Content'!$A$2:$B$3,2,FALSE),"Mutant","WT")),"")</f>
        <v/>
      </c>
      <c r="CR147" s="4" t="str">
        <f>IF(ISNUMBER(CD147), IF($BV147&gt;VLOOKUP('Gene Table'!$G$2,'Array Content'!$A$2:$B$3,2,FALSE),IF(CD147&lt;-$BV147,"mutant","WT"),IF(CD147&lt;-VLOOKUP('Gene Table'!$G$2,'Array Content'!$A$2:$B$3,2,FALSE),"Mutant","WT")),"")</f>
        <v/>
      </c>
      <c r="CS147" s="4" t="str">
        <f>IF(ISNUMBER(CE147), IF($BV147&gt;VLOOKUP('Gene Table'!$G$2,'Array Content'!$A$2:$B$3,2,FALSE),IF(CE147&lt;-$BV147,"mutant","WT"),IF(CE147&lt;-VLOOKUP('Gene Table'!$G$2,'Array Content'!$A$2:$B$3,2,FALSE),"Mutant","WT")),"")</f>
        <v/>
      </c>
      <c r="CT147" s="4" t="str">
        <f>IF(ISNUMBER(CF147), IF($BV147&gt;VLOOKUP('Gene Table'!$G$2,'Array Content'!$A$2:$B$3,2,FALSE),IF(CF147&lt;-$BV147,"mutant","WT"),IF(CF147&lt;-VLOOKUP('Gene Table'!$G$2,'Array Content'!$A$2:$B$3,2,FALSE),"Mutant","WT")),"")</f>
        <v/>
      </c>
      <c r="CU147" s="4" t="str">
        <f>IF(ISNUMBER(CG147), IF($BV147&gt;VLOOKUP('Gene Table'!$G$2,'Array Content'!$A$2:$B$3,2,FALSE),IF(CG147&lt;-$BV147,"mutant","WT"),IF(CG147&lt;-VLOOKUP('Gene Table'!$G$2,'Array Content'!$A$2:$B$3,2,FALSE),"Mutant","WT")),"")</f>
        <v/>
      </c>
      <c r="CV147" s="4" t="str">
        <f>IF(ISNUMBER(CH147), IF($BV147&gt;VLOOKUP('Gene Table'!$G$2,'Array Content'!$A$2:$B$3,2,FALSE),IF(CH147&lt;-$BV147,"mutant","WT"),IF(CH147&lt;-VLOOKUP('Gene Table'!$G$2,'Array Content'!$A$2:$B$3,2,FALSE),"Mutant","WT")),"")</f>
        <v/>
      </c>
      <c r="CW147" s="4" t="str">
        <f>IF(ISNUMBER(CI147), IF($BV147&gt;VLOOKUP('Gene Table'!$G$2,'Array Content'!$A$2:$B$3,2,FALSE),IF(CI147&lt;-$BV147,"mutant","WT"),IF(CI147&lt;-VLOOKUP('Gene Table'!$G$2,'Array Content'!$A$2:$B$3,2,FALSE),"Mutant","WT")),"")</f>
        <v/>
      </c>
      <c r="CX147" s="4" t="str">
        <f>IF(ISNUMBER(CJ147), IF($BV147&gt;VLOOKUP('Gene Table'!$G$2,'Array Content'!$A$2:$B$3,2,FALSE),IF(CJ147&lt;-$BV147,"mutant","WT"),IF(CJ147&lt;-VLOOKUP('Gene Table'!$G$2,'Array Content'!$A$2:$B$3,2,FALSE),"Mutant","WT")),"")</f>
        <v/>
      </c>
      <c r="CY147" s="4" t="str">
        <f>IF(ISNUMBER(CK147), IF($BV147&gt;VLOOKUP('Gene Table'!$G$2,'Array Content'!$A$2:$B$3,2,FALSE),IF(CK147&lt;-$BV147,"mutant","WT"),IF(CK147&lt;-VLOOKUP('Gene Table'!$G$2,'Array Content'!$A$2:$B$3,2,FALSE),"Mutant","WT")),"")</f>
        <v/>
      </c>
      <c r="DA147" s="4" t="s">
        <v>222</v>
      </c>
      <c r="DB147" s="4">
        <f t="shared" si="157"/>
        <v>-9.3499999999999979</v>
      </c>
      <c r="DC147" s="4">
        <f t="shared" si="158"/>
        <v>0</v>
      </c>
      <c r="DD147" s="4" t="str">
        <f t="shared" si="159"/>
        <v/>
      </c>
      <c r="DE147" s="4" t="str">
        <f t="shared" si="160"/>
        <v/>
      </c>
      <c r="DF147" s="4" t="str">
        <f t="shared" si="161"/>
        <v/>
      </c>
      <c r="DG147" s="4" t="str">
        <f t="shared" si="162"/>
        <v/>
      </c>
      <c r="DH147" s="4" t="str">
        <f t="shared" si="163"/>
        <v/>
      </c>
      <c r="DI147" s="4" t="str">
        <f t="shared" si="164"/>
        <v/>
      </c>
      <c r="DJ147" s="4" t="str">
        <f t="shared" si="165"/>
        <v/>
      </c>
      <c r="DK147" s="4" t="str">
        <f t="shared" si="166"/>
        <v/>
      </c>
      <c r="DL147" s="4" t="str">
        <f t="shared" si="167"/>
        <v/>
      </c>
      <c r="DM147" s="4" t="str">
        <f t="shared" si="168"/>
        <v/>
      </c>
      <c r="DO147" s="4" t="s">
        <v>222</v>
      </c>
      <c r="DP147" s="4" t="str">
        <f>IF(ISNUMBER(DB147), IF($AR147&gt;VLOOKUP('Gene Table'!$G$2,'Array Content'!$A$2:$B$3,2,FALSE),IF(DB147&lt;-$AR147,"mutant","WT"),IF(DB147&lt;-VLOOKUP('Gene Table'!$G$2,'Array Content'!$A$2:$B$3,2,FALSE),"Mutant","WT")),"")</f>
        <v>Mutant</v>
      </c>
      <c r="DQ147" s="4" t="str">
        <f>IF(ISNUMBER(DC147), IF($AR147&gt;VLOOKUP('Gene Table'!$G$2,'Array Content'!$A$2:$B$3,2,FALSE),IF(DC147&lt;-$AR147,"mutant","WT"),IF(DC147&lt;-VLOOKUP('Gene Table'!$G$2,'Array Content'!$A$2:$B$3,2,FALSE),"Mutant","WT")),"")</f>
        <v>WT</v>
      </c>
      <c r="DR147" s="4" t="str">
        <f>IF(ISNUMBER(DD147), IF($AR147&gt;VLOOKUP('Gene Table'!$G$2,'Array Content'!$A$2:$B$3,2,FALSE),IF(DD147&lt;-$AR147,"mutant","WT"),IF(DD147&lt;-VLOOKUP('Gene Table'!$G$2,'Array Content'!$A$2:$B$3,2,FALSE),"Mutant","WT")),"")</f>
        <v/>
      </c>
      <c r="DS147" s="4" t="str">
        <f>IF(ISNUMBER(DE147), IF($AR147&gt;VLOOKUP('Gene Table'!$G$2,'Array Content'!$A$2:$B$3,2,FALSE),IF(DE147&lt;-$AR147,"mutant","WT"),IF(DE147&lt;-VLOOKUP('Gene Table'!$G$2,'Array Content'!$A$2:$B$3,2,FALSE),"Mutant","WT")),"")</f>
        <v/>
      </c>
      <c r="DT147" s="4" t="str">
        <f>IF(ISNUMBER(DF147), IF($AR147&gt;VLOOKUP('Gene Table'!$G$2,'Array Content'!$A$2:$B$3,2,FALSE),IF(DF147&lt;-$AR147,"mutant","WT"),IF(DF147&lt;-VLOOKUP('Gene Table'!$G$2,'Array Content'!$A$2:$B$3,2,FALSE),"Mutant","WT")),"")</f>
        <v/>
      </c>
      <c r="DU147" s="4" t="str">
        <f>IF(ISNUMBER(DG147), IF($AR147&gt;VLOOKUP('Gene Table'!$G$2,'Array Content'!$A$2:$B$3,2,FALSE),IF(DG147&lt;-$AR147,"mutant","WT"),IF(DG147&lt;-VLOOKUP('Gene Table'!$G$2,'Array Content'!$A$2:$B$3,2,FALSE),"Mutant","WT")),"")</f>
        <v/>
      </c>
      <c r="DV147" s="4" t="str">
        <f>IF(ISNUMBER(DH147), IF($AR147&gt;VLOOKUP('Gene Table'!$G$2,'Array Content'!$A$2:$B$3,2,FALSE),IF(DH147&lt;-$AR147,"mutant","WT"),IF(DH147&lt;-VLOOKUP('Gene Table'!$G$2,'Array Content'!$A$2:$B$3,2,FALSE),"Mutant","WT")),"")</f>
        <v/>
      </c>
      <c r="DW147" s="4" t="str">
        <f>IF(ISNUMBER(DI147), IF($AR147&gt;VLOOKUP('Gene Table'!$G$2,'Array Content'!$A$2:$B$3,2,FALSE),IF(DI147&lt;-$AR147,"mutant","WT"),IF(DI147&lt;-VLOOKUP('Gene Table'!$G$2,'Array Content'!$A$2:$B$3,2,FALSE),"Mutant","WT")),"")</f>
        <v/>
      </c>
      <c r="DX147" s="4" t="str">
        <f>IF(ISNUMBER(DJ147), IF($AR147&gt;VLOOKUP('Gene Table'!$G$2,'Array Content'!$A$2:$B$3,2,FALSE),IF(DJ147&lt;-$AR147,"mutant","WT"),IF(DJ147&lt;-VLOOKUP('Gene Table'!$G$2,'Array Content'!$A$2:$B$3,2,FALSE),"Mutant","WT")),"")</f>
        <v/>
      </c>
      <c r="DY147" s="4" t="str">
        <f>IF(ISNUMBER(DK147), IF($AR147&gt;VLOOKUP('Gene Table'!$G$2,'Array Content'!$A$2:$B$3,2,FALSE),IF(DK147&lt;-$AR147,"mutant","WT"),IF(DK147&lt;-VLOOKUP('Gene Table'!$G$2,'Array Content'!$A$2:$B$3,2,FALSE),"Mutant","WT")),"")</f>
        <v/>
      </c>
      <c r="DZ147" s="4" t="str">
        <f>IF(ISNUMBER(DL147), IF($AR147&gt;VLOOKUP('Gene Table'!$G$2,'Array Content'!$A$2:$B$3,2,FALSE),IF(DL147&lt;-$AR147,"mutant","WT"),IF(DL147&lt;-VLOOKUP('Gene Table'!$G$2,'Array Content'!$A$2:$B$3,2,FALSE),"Mutant","WT")),"")</f>
        <v/>
      </c>
      <c r="EA147" s="4" t="str">
        <f>IF(ISNUMBER(DM147), IF($AR147&gt;VLOOKUP('Gene Table'!$G$2,'Array Content'!$A$2:$B$3,2,FALSE),IF(DM147&lt;-$AR147,"mutant","WT"),IF(DM147&lt;-VLOOKUP('Gene Table'!$G$2,'Array Content'!$A$2:$B$3,2,FALSE),"Mutant","WT")),"")</f>
        <v/>
      </c>
      <c r="EC147" s="4" t="s">
        <v>222</v>
      </c>
      <c r="ED147" s="4" t="str">
        <f>IF('Gene Table'!$D147="copy number",D147,"")</f>
        <v/>
      </c>
      <c r="EE147" s="4" t="str">
        <f>IF('Gene Table'!$D147="copy number",E147,"")</f>
        <v/>
      </c>
      <c r="EF147" s="4" t="str">
        <f>IF('Gene Table'!$D147="copy number",F147,"")</f>
        <v/>
      </c>
      <c r="EG147" s="4" t="str">
        <f>IF('Gene Table'!$D147="copy number",G147,"")</f>
        <v/>
      </c>
      <c r="EH147" s="4" t="str">
        <f>IF('Gene Table'!$D147="copy number",H147,"")</f>
        <v/>
      </c>
      <c r="EI147" s="4" t="str">
        <f>IF('Gene Table'!$D147="copy number",I147,"")</f>
        <v/>
      </c>
      <c r="EJ147" s="4" t="str">
        <f>IF('Gene Table'!$D147="copy number",J147,"")</f>
        <v/>
      </c>
      <c r="EK147" s="4" t="str">
        <f>IF('Gene Table'!$D147="copy number",K147,"")</f>
        <v/>
      </c>
      <c r="EL147" s="4" t="str">
        <f>IF('Gene Table'!$D147="copy number",L147,"")</f>
        <v/>
      </c>
      <c r="EM147" s="4" t="str">
        <f>IF('Gene Table'!$D147="copy number",M147,"")</f>
        <v/>
      </c>
      <c r="EN147" s="4" t="str">
        <f>IF('Gene Table'!$D147="copy number",N147,"")</f>
        <v/>
      </c>
      <c r="EO147" s="4" t="str">
        <f>IF('Gene Table'!$D147="copy number",O147,"")</f>
        <v/>
      </c>
      <c r="EQ147" s="4" t="s">
        <v>222</v>
      </c>
      <c r="ER147" s="4" t="str">
        <f>IF('Gene Table'!$D147="copy number",R147,"")</f>
        <v/>
      </c>
      <c r="ES147" s="4" t="str">
        <f>IF('Gene Table'!$D147="copy number",S147,"")</f>
        <v/>
      </c>
      <c r="ET147" s="4" t="str">
        <f>IF('Gene Table'!$D147="copy number",T147,"")</f>
        <v/>
      </c>
      <c r="EU147" s="4" t="str">
        <f>IF('Gene Table'!$D147="copy number",U147,"")</f>
        <v/>
      </c>
      <c r="EV147" s="4" t="str">
        <f>IF('Gene Table'!$D147="copy number",V147,"")</f>
        <v/>
      </c>
      <c r="EW147" s="4" t="str">
        <f>IF('Gene Table'!$D147="copy number",W147,"")</f>
        <v/>
      </c>
      <c r="EX147" s="4" t="str">
        <f>IF('Gene Table'!$D147="copy number",X147,"")</f>
        <v/>
      </c>
      <c r="EY147" s="4" t="str">
        <f>IF('Gene Table'!$D147="copy number",Y147,"")</f>
        <v/>
      </c>
      <c r="EZ147" s="4" t="str">
        <f>IF('Gene Table'!$D147="copy number",Z147,"")</f>
        <v/>
      </c>
      <c r="FA147" s="4" t="str">
        <f>IF('Gene Table'!$D147="copy number",AA147,"")</f>
        <v/>
      </c>
      <c r="FB147" s="4" t="str">
        <f>IF('Gene Table'!$D147="copy number",AB147,"")</f>
        <v/>
      </c>
      <c r="FC147" s="4" t="str">
        <f>IF('Gene Table'!$D147="copy number",AC147,"")</f>
        <v/>
      </c>
      <c r="FE147" s="4" t="s">
        <v>222</v>
      </c>
      <c r="FF147" s="4" t="str">
        <f>IF('Gene Table'!$C147="SMPC",D147,"")</f>
        <v/>
      </c>
      <c r="FG147" s="4" t="str">
        <f>IF('Gene Table'!$C147="SMPC",E147,"")</f>
        <v/>
      </c>
      <c r="FH147" s="4" t="str">
        <f>IF('Gene Table'!$C147="SMPC",F147,"")</f>
        <v/>
      </c>
      <c r="FI147" s="4" t="str">
        <f>IF('Gene Table'!$C147="SMPC",G147,"")</f>
        <v/>
      </c>
      <c r="FJ147" s="4" t="str">
        <f>IF('Gene Table'!$C147="SMPC",H147,"")</f>
        <v/>
      </c>
      <c r="FK147" s="4" t="str">
        <f>IF('Gene Table'!$C147="SMPC",I147,"")</f>
        <v/>
      </c>
      <c r="FL147" s="4" t="str">
        <f>IF('Gene Table'!$C147="SMPC",J147,"")</f>
        <v/>
      </c>
      <c r="FM147" s="4" t="str">
        <f>IF('Gene Table'!$C147="SMPC",K147,"")</f>
        <v/>
      </c>
      <c r="FN147" s="4" t="str">
        <f>IF('Gene Table'!$C147="SMPC",L147,"")</f>
        <v/>
      </c>
      <c r="FO147" s="4" t="str">
        <f>IF('Gene Table'!$C147="SMPC",M147,"")</f>
        <v/>
      </c>
      <c r="FP147" s="4" t="str">
        <f>IF('Gene Table'!$C147="SMPC",N147,"")</f>
        <v/>
      </c>
      <c r="FQ147" s="4" t="str">
        <f>IF('Gene Table'!$C147="SMPC",O147,"")</f>
        <v/>
      </c>
      <c r="FS147" s="4" t="s">
        <v>222</v>
      </c>
      <c r="FT147" s="4" t="str">
        <f>IF('Gene Table'!$C147="SMPC",R147,"")</f>
        <v/>
      </c>
      <c r="FU147" s="4" t="str">
        <f>IF('Gene Table'!$C147="SMPC",S147,"")</f>
        <v/>
      </c>
      <c r="FV147" s="4" t="str">
        <f>IF('Gene Table'!$C147="SMPC",T147,"")</f>
        <v/>
      </c>
      <c r="FW147" s="4" t="str">
        <f>IF('Gene Table'!$C147="SMPC",U147,"")</f>
        <v/>
      </c>
      <c r="FX147" s="4" t="str">
        <f>IF('Gene Table'!$C147="SMPC",V147,"")</f>
        <v/>
      </c>
      <c r="FY147" s="4" t="str">
        <f>IF('Gene Table'!$C147="SMPC",W147,"")</f>
        <v/>
      </c>
      <c r="FZ147" s="4" t="str">
        <f>IF('Gene Table'!$C147="SMPC",X147,"")</f>
        <v/>
      </c>
      <c r="GA147" s="4" t="str">
        <f>IF('Gene Table'!$C147="SMPC",Y147,"")</f>
        <v/>
      </c>
      <c r="GB147" s="4" t="str">
        <f>IF('Gene Table'!$C147="SMPC",Z147,"")</f>
        <v/>
      </c>
      <c r="GC147" s="4" t="str">
        <f>IF('Gene Table'!$C147="SMPC",AA147,"")</f>
        <v/>
      </c>
      <c r="GD147" s="4" t="str">
        <f>IF('Gene Table'!$C147="SMPC",AB147,"")</f>
        <v/>
      </c>
      <c r="GE147" s="4" t="str">
        <f>IF('Gene Table'!$C147="SMPC",AC147,"")</f>
        <v/>
      </c>
    </row>
    <row r="148" spans="1:187" ht="15" customHeight="1" x14ac:dyDescent="0.25">
      <c r="A148" s="4" t="str">
        <f>'Gene Table'!C148&amp;":"&amp;'Gene Table'!D148</f>
        <v>PTEN:c.227_228delAT</v>
      </c>
      <c r="B148" s="4">
        <f>IF('Gene Table'!$G$5="NO",IF(ISNUMBER(MATCH('Gene Table'!E148,'Array Content'!$M$2:$M$941,0)),VLOOKUP('Gene Table'!E148,'Array Content'!$M$2:$O$941,2,FALSE),35),IF('Gene Table'!$G$5="YES",IF(ISNUMBER(MATCH('Gene Table'!E148,'Array Content'!$M$2:$M$941,0)),VLOOKUP('Gene Table'!E148,'Array Content'!$M$2:$O$941,3,FALSE),35),"OOPS"))</f>
        <v>37</v>
      </c>
      <c r="C148" s="4" t="s">
        <v>226</v>
      </c>
      <c r="D148" s="29">
        <f>IF('Control Sample Data'!D147="","",IF(SUM('Control Sample Data'!D$2:D$97)&gt;10,IF(AND(ISNUMBER('Control Sample Data'!D147),'Control Sample Data'!D147&lt;$B148, 'Control Sample Data'!D147&gt;0),'Control Sample Data'!D147,$B148),""))</f>
        <v>35</v>
      </c>
      <c r="E148" s="29">
        <f>IF('Control Sample Data'!E147="","",IF(SUM('Control Sample Data'!E$2:E$97)&gt;10,IF(AND(ISNUMBER('Control Sample Data'!E147),'Control Sample Data'!E147&lt;$B148, 'Control Sample Data'!E147&gt;0),'Control Sample Data'!E147,$B148),""))</f>
        <v>35</v>
      </c>
      <c r="F148" s="29" t="str">
        <f>IF('Control Sample Data'!F147="","",IF(SUM('Control Sample Data'!F$2:F$97)&gt;10,IF(AND(ISNUMBER('Control Sample Data'!F147),'Control Sample Data'!F147&lt;$B148, 'Control Sample Data'!F147&gt;0),'Control Sample Data'!F147,$B148),""))</f>
        <v/>
      </c>
      <c r="G148" s="29" t="str">
        <f>IF('Control Sample Data'!G147="","",IF(SUM('Control Sample Data'!G$2:G$97)&gt;10,IF(AND(ISNUMBER('Control Sample Data'!G147),'Control Sample Data'!G147&lt;$B148, 'Control Sample Data'!G147&gt;0),'Control Sample Data'!G147,$B148),""))</f>
        <v/>
      </c>
      <c r="H148" s="29" t="str">
        <f>IF('Control Sample Data'!H147="","",IF(SUM('Control Sample Data'!H$2:H$97)&gt;10,IF(AND(ISNUMBER('Control Sample Data'!H147),'Control Sample Data'!H147&lt;$B148, 'Control Sample Data'!H147&gt;0),'Control Sample Data'!H147,$B148),""))</f>
        <v/>
      </c>
      <c r="I148" s="29" t="str">
        <f>IF('Control Sample Data'!I147="","",IF(SUM('Control Sample Data'!I$2:I$97)&gt;10,IF(AND(ISNUMBER('Control Sample Data'!I147),'Control Sample Data'!I147&lt;$B148, 'Control Sample Data'!I147&gt;0),'Control Sample Data'!I147,$B148),""))</f>
        <v/>
      </c>
      <c r="J148" s="29" t="str">
        <f>IF('Control Sample Data'!J147="","",IF(SUM('Control Sample Data'!J$2:J$97)&gt;10,IF(AND(ISNUMBER('Control Sample Data'!J147),'Control Sample Data'!J147&lt;$B148, 'Control Sample Data'!J147&gt;0),'Control Sample Data'!J147,$B148),""))</f>
        <v/>
      </c>
      <c r="K148" s="29" t="str">
        <f>IF('Control Sample Data'!K147="","",IF(SUM('Control Sample Data'!K$2:K$97)&gt;10,IF(AND(ISNUMBER('Control Sample Data'!K147),'Control Sample Data'!K147&lt;$B148, 'Control Sample Data'!K147&gt;0),'Control Sample Data'!K147,$B148),""))</f>
        <v/>
      </c>
      <c r="L148" s="29" t="str">
        <f>IF('Control Sample Data'!L147="","",IF(SUM('Control Sample Data'!L$2:L$97)&gt;10,IF(AND(ISNUMBER('Control Sample Data'!L147),'Control Sample Data'!L147&lt;$B148, 'Control Sample Data'!L147&gt;0),'Control Sample Data'!L147,$B148),""))</f>
        <v/>
      </c>
      <c r="M148" s="29" t="str">
        <f>IF('Control Sample Data'!M147="","",IF(SUM('Control Sample Data'!M$2:M$97)&gt;10,IF(AND(ISNUMBER('Control Sample Data'!M147),'Control Sample Data'!M147&lt;$B148, 'Control Sample Data'!M147&gt;0),'Control Sample Data'!M147,$B148),""))</f>
        <v/>
      </c>
      <c r="N148" s="29" t="str">
        <f>IF('Control Sample Data'!N147="","",IF(SUM('Control Sample Data'!N$2:N$97)&gt;10,IF(AND(ISNUMBER('Control Sample Data'!N147),'Control Sample Data'!N147&lt;$B148, 'Control Sample Data'!N147&gt;0),'Control Sample Data'!N147,$B148),""))</f>
        <v/>
      </c>
      <c r="O148" s="29" t="str">
        <f>IF('Control Sample Data'!O147="","",IF(SUM('Control Sample Data'!O$2:O$97)&gt;10,IF(AND(ISNUMBER('Control Sample Data'!O147),'Control Sample Data'!O147&lt;$B148, 'Control Sample Data'!O147&gt;0),'Control Sample Data'!O147,$B148),""))</f>
        <v/>
      </c>
      <c r="Q148" s="4" t="s">
        <v>226</v>
      </c>
      <c r="R148" s="29">
        <f>IF('Test Sample Data'!D147="","",IF(SUM('Test Sample Data'!D$2:D$97)&gt;10,IF(AND(ISNUMBER('Test Sample Data'!D147),'Test Sample Data'!D147&lt;$B148, 'Test Sample Data'!D147&gt;0),'Test Sample Data'!D147,$B148),""))</f>
        <v>35</v>
      </c>
      <c r="S148" s="29">
        <f>IF('Test Sample Data'!E147="","",IF(SUM('Test Sample Data'!E$2:E$97)&gt;10,IF(AND(ISNUMBER('Test Sample Data'!E147),'Test Sample Data'!E147&lt;$B148, 'Test Sample Data'!E147&gt;0),'Test Sample Data'!E147,$B148),""))</f>
        <v>35</v>
      </c>
      <c r="T148" s="29" t="str">
        <f>IF('Test Sample Data'!F147="","",IF(SUM('Test Sample Data'!F$2:F$97)&gt;10,IF(AND(ISNUMBER('Test Sample Data'!F147),'Test Sample Data'!F147&lt;$B148, 'Test Sample Data'!F147&gt;0),'Test Sample Data'!F147,$B148),""))</f>
        <v/>
      </c>
      <c r="U148" s="29" t="str">
        <f>IF('Test Sample Data'!G147="","",IF(SUM('Test Sample Data'!G$2:G$97)&gt;10,IF(AND(ISNUMBER('Test Sample Data'!G147),'Test Sample Data'!G147&lt;$B148, 'Test Sample Data'!G147&gt;0),'Test Sample Data'!G147,$B148),""))</f>
        <v/>
      </c>
      <c r="V148" s="29" t="str">
        <f>IF('Test Sample Data'!H147="","",IF(SUM('Test Sample Data'!H$2:H$97)&gt;10,IF(AND(ISNUMBER('Test Sample Data'!H147),'Test Sample Data'!H147&lt;$B148, 'Test Sample Data'!H147&gt;0),'Test Sample Data'!H147,$B148),""))</f>
        <v/>
      </c>
      <c r="W148" s="29" t="str">
        <f>IF('Test Sample Data'!I147="","",IF(SUM('Test Sample Data'!I$2:I$97)&gt;10,IF(AND(ISNUMBER('Test Sample Data'!I147),'Test Sample Data'!I147&lt;$B148, 'Test Sample Data'!I147&gt;0),'Test Sample Data'!I147,$B148),""))</f>
        <v/>
      </c>
      <c r="X148" s="29" t="str">
        <f>IF('Test Sample Data'!J147="","",IF(SUM('Test Sample Data'!J$2:J$97)&gt;10,IF(AND(ISNUMBER('Test Sample Data'!J147),'Test Sample Data'!J147&lt;$B148, 'Test Sample Data'!J147&gt;0),'Test Sample Data'!J147,$B148),""))</f>
        <v/>
      </c>
      <c r="Y148" s="29" t="str">
        <f>IF('Test Sample Data'!K147="","",IF(SUM('Test Sample Data'!K$2:K$97)&gt;10,IF(AND(ISNUMBER('Test Sample Data'!K147),'Test Sample Data'!K147&lt;$B148, 'Test Sample Data'!K147&gt;0),'Test Sample Data'!K147,$B148),""))</f>
        <v/>
      </c>
      <c r="Z148" s="29" t="str">
        <f>IF('Test Sample Data'!L147="","",IF(SUM('Test Sample Data'!L$2:L$97)&gt;10,IF(AND(ISNUMBER('Test Sample Data'!L147),'Test Sample Data'!L147&lt;$B148, 'Test Sample Data'!L147&gt;0),'Test Sample Data'!L147,$B148),""))</f>
        <v/>
      </c>
      <c r="AA148" s="29" t="str">
        <f>IF('Test Sample Data'!M147="","",IF(SUM('Test Sample Data'!M$2:M$97)&gt;10,IF(AND(ISNUMBER('Test Sample Data'!M147),'Test Sample Data'!M147&lt;$B148, 'Test Sample Data'!M147&gt;0),'Test Sample Data'!M147,$B148),""))</f>
        <v/>
      </c>
      <c r="AB148" s="29" t="str">
        <f>IF('Test Sample Data'!N147="","",IF(SUM('Test Sample Data'!N$2:N$97)&gt;10,IF(AND(ISNUMBER('Test Sample Data'!N147),'Test Sample Data'!N147&lt;$B148, 'Test Sample Data'!N147&gt;0),'Test Sample Data'!N147,$B148),""))</f>
        <v/>
      </c>
      <c r="AC148" s="29" t="str">
        <f>IF('Test Sample Data'!O147="","",IF(SUM('Test Sample Data'!O$2:O$97)&gt;10,IF(AND(ISNUMBER('Test Sample Data'!O147),'Test Sample Data'!O147&lt;$B148, 'Test Sample Data'!O147&gt;0),'Test Sample Data'!O147,$B148),""))</f>
        <v/>
      </c>
      <c r="AE148" s="4" t="s">
        <v>226</v>
      </c>
      <c r="AF148" s="4">
        <f t="shared" si="183"/>
        <v>9</v>
      </c>
      <c r="AG148" s="4">
        <f t="shared" si="184"/>
        <v>9</v>
      </c>
      <c r="AH148" s="4" t="str">
        <f t="shared" si="185"/>
        <v/>
      </c>
      <c r="AI148" s="4" t="str">
        <f t="shared" si="186"/>
        <v/>
      </c>
      <c r="AJ148" s="4" t="str">
        <f t="shared" si="187"/>
        <v/>
      </c>
      <c r="AK148" s="4" t="str">
        <f t="shared" si="188"/>
        <v/>
      </c>
      <c r="AL148" s="4" t="str">
        <f t="shared" si="189"/>
        <v/>
      </c>
      <c r="AM148" s="4" t="str">
        <f t="shared" si="190"/>
        <v/>
      </c>
      <c r="AN148" s="4" t="str">
        <f t="shared" si="191"/>
        <v/>
      </c>
      <c r="AO148" s="4" t="str">
        <f t="shared" si="192"/>
        <v/>
      </c>
      <c r="AP148" s="4" t="str">
        <f t="shared" si="193"/>
        <v/>
      </c>
      <c r="AQ148" s="4" t="str">
        <f t="shared" si="194"/>
        <v/>
      </c>
      <c r="AR148" s="4">
        <f t="shared" si="195"/>
        <v>0</v>
      </c>
      <c r="AS148" s="4">
        <f t="shared" si="182"/>
        <v>9</v>
      </c>
      <c r="AU148" s="4" t="s">
        <v>226</v>
      </c>
      <c r="AV148" s="4">
        <f t="shared" si="196"/>
        <v>8.2600000000000016</v>
      </c>
      <c r="AW148" s="4">
        <f t="shared" si="197"/>
        <v>9</v>
      </c>
      <c r="AX148" s="4" t="str">
        <f t="shared" si="198"/>
        <v/>
      </c>
      <c r="AY148" s="4" t="str">
        <f t="shared" si="199"/>
        <v/>
      </c>
      <c r="AZ148" s="4" t="str">
        <f t="shared" si="200"/>
        <v/>
      </c>
      <c r="BA148" s="4" t="str">
        <f t="shared" si="201"/>
        <v/>
      </c>
      <c r="BB148" s="4" t="str">
        <f t="shared" si="202"/>
        <v/>
      </c>
      <c r="BC148" s="4" t="str">
        <f t="shared" si="203"/>
        <v/>
      </c>
      <c r="BD148" s="4" t="str">
        <f t="shared" si="204"/>
        <v/>
      </c>
      <c r="BE148" s="4" t="str">
        <f t="shared" si="205"/>
        <v/>
      </c>
      <c r="BF148" s="4" t="str">
        <f t="shared" si="206"/>
        <v/>
      </c>
      <c r="BG148" s="4" t="str">
        <f t="shared" si="207"/>
        <v/>
      </c>
      <c r="BI148" s="4" t="s">
        <v>226</v>
      </c>
      <c r="BJ148" s="4">
        <f t="shared" si="169"/>
        <v>8.2600000000000016</v>
      </c>
      <c r="BK148" s="4">
        <f t="shared" si="170"/>
        <v>9</v>
      </c>
      <c r="BL148" s="4" t="str">
        <f t="shared" si="171"/>
        <v/>
      </c>
      <c r="BM148" s="4" t="str">
        <f t="shared" si="172"/>
        <v/>
      </c>
      <c r="BN148" s="4" t="str">
        <f t="shared" si="173"/>
        <v/>
      </c>
      <c r="BO148" s="4" t="str">
        <f t="shared" si="174"/>
        <v/>
      </c>
      <c r="BP148" s="4" t="str">
        <f t="shared" si="175"/>
        <v/>
      </c>
      <c r="BQ148" s="4" t="str">
        <f t="shared" si="176"/>
        <v/>
      </c>
      <c r="BR148" s="4" t="str">
        <f t="shared" si="177"/>
        <v/>
      </c>
      <c r="BS148" s="4" t="str">
        <f t="shared" si="178"/>
        <v/>
      </c>
      <c r="BT148" s="4" t="str">
        <f t="shared" si="179"/>
        <v/>
      </c>
      <c r="BU148" s="4" t="str">
        <f t="shared" si="180"/>
        <v/>
      </c>
      <c r="BV148" s="4">
        <f t="shared" si="208"/>
        <v>1.57</v>
      </c>
      <c r="BW148" s="4">
        <f t="shared" si="181"/>
        <v>8.6300000000000008</v>
      </c>
      <c r="BY148" s="4" t="s">
        <v>226</v>
      </c>
      <c r="BZ148" s="4">
        <f t="shared" si="145"/>
        <v>-0.36999999999999922</v>
      </c>
      <c r="CA148" s="4">
        <f t="shared" si="146"/>
        <v>0.36999999999999922</v>
      </c>
      <c r="CB148" s="4" t="str">
        <f t="shared" si="147"/>
        <v/>
      </c>
      <c r="CC148" s="4" t="str">
        <f t="shared" si="148"/>
        <v/>
      </c>
      <c r="CD148" s="4" t="str">
        <f t="shared" si="149"/>
        <v/>
      </c>
      <c r="CE148" s="4" t="str">
        <f t="shared" si="150"/>
        <v/>
      </c>
      <c r="CF148" s="4" t="str">
        <f t="shared" si="151"/>
        <v/>
      </c>
      <c r="CG148" s="4" t="str">
        <f t="shared" si="152"/>
        <v/>
      </c>
      <c r="CH148" s="4" t="str">
        <f t="shared" si="153"/>
        <v/>
      </c>
      <c r="CI148" s="4" t="str">
        <f t="shared" si="154"/>
        <v/>
      </c>
      <c r="CJ148" s="4" t="str">
        <f t="shared" si="155"/>
        <v/>
      </c>
      <c r="CK148" s="4" t="str">
        <f t="shared" si="156"/>
        <v/>
      </c>
      <c r="CM148" s="4" t="s">
        <v>226</v>
      </c>
      <c r="CN148" s="4" t="str">
        <f>IF(ISNUMBER(BZ148), IF($BV148&gt;VLOOKUP('Gene Table'!$G$2,'Array Content'!$A$2:$B$3,2,FALSE),IF(BZ148&lt;-$BV148,"mutant","WT"),IF(BZ148&lt;-VLOOKUP('Gene Table'!$G$2,'Array Content'!$A$2:$B$3,2,FALSE),"Mutant","WT")),"")</f>
        <v>WT</v>
      </c>
      <c r="CO148" s="4" t="str">
        <f>IF(ISNUMBER(CA148), IF($BV148&gt;VLOOKUP('Gene Table'!$G$2,'Array Content'!$A$2:$B$3,2,FALSE),IF(CA148&lt;-$BV148,"mutant","WT"),IF(CA148&lt;-VLOOKUP('Gene Table'!$G$2,'Array Content'!$A$2:$B$3,2,FALSE),"Mutant","WT")),"")</f>
        <v>WT</v>
      </c>
      <c r="CP148" s="4" t="str">
        <f>IF(ISNUMBER(CB148), IF($BV148&gt;VLOOKUP('Gene Table'!$G$2,'Array Content'!$A$2:$B$3,2,FALSE),IF(CB148&lt;-$BV148,"mutant","WT"),IF(CB148&lt;-VLOOKUP('Gene Table'!$G$2,'Array Content'!$A$2:$B$3,2,FALSE),"Mutant","WT")),"")</f>
        <v/>
      </c>
      <c r="CQ148" s="4" t="str">
        <f>IF(ISNUMBER(CC148), IF($BV148&gt;VLOOKUP('Gene Table'!$G$2,'Array Content'!$A$2:$B$3,2,FALSE),IF(CC148&lt;-$BV148,"mutant","WT"),IF(CC148&lt;-VLOOKUP('Gene Table'!$G$2,'Array Content'!$A$2:$B$3,2,FALSE),"Mutant","WT")),"")</f>
        <v/>
      </c>
      <c r="CR148" s="4" t="str">
        <f>IF(ISNUMBER(CD148), IF($BV148&gt;VLOOKUP('Gene Table'!$G$2,'Array Content'!$A$2:$B$3,2,FALSE),IF(CD148&lt;-$BV148,"mutant","WT"),IF(CD148&lt;-VLOOKUP('Gene Table'!$G$2,'Array Content'!$A$2:$B$3,2,FALSE),"Mutant","WT")),"")</f>
        <v/>
      </c>
      <c r="CS148" s="4" t="str">
        <f>IF(ISNUMBER(CE148), IF($BV148&gt;VLOOKUP('Gene Table'!$G$2,'Array Content'!$A$2:$B$3,2,FALSE),IF(CE148&lt;-$BV148,"mutant","WT"),IF(CE148&lt;-VLOOKUP('Gene Table'!$G$2,'Array Content'!$A$2:$B$3,2,FALSE),"Mutant","WT")),"")</f>
        <v/>
      </c>
      <c r="CT148" s="4" t="str">
        <f>IF(ISNUMBER(CF148), IF($BV148&gt;VLOOKUP('Gene Table'!$G$2,'Array Content'!$A$2:$B$3,2,FALSE),IF(CF148&lt;-$BV148,"mutant","WT"),IF(CF148&lt;-VLOOKUP('Gene Table'!$G$2,'Array Content'!$A$2:$B$3,2,FALSE),"Mutant","WT")),"")</f>
        <v/>
      </c>
      <c r="CU148" s="4" t="str">
        <f>IF(ISNUMBER(CG148), IF($BV148&gt;VLOOKUP('Gene Table'!$G$2,'Array Content'!$A$2:$B$3,2,FALSE),IF(CG148&lt;-$BV148,"mutant","WT"),IF(CG148&lt;-VLOOKUP('Gene Table'!$G$2,'Array Content'!$A$2:$B$3,2,FALSE),"Mutant","WT")),"")</f>
        <v/>
      </c>
      <c r="CV148" s="4" t="str">
        <f>IF(ISNUMBER(CH148), IF($BV148&gt;VLOOKUP('Gene Table'!$G$2,'Array Content'!$A$2:$B$3,2,FALSE),IF(CH148&lt;-$BV148,"mutant","WT"),IF(CH148&lt;-VLOOKUP('Gene Table'!$G$2,'Array Content'!$A$2:$B$3,2,FALSE),"Mutant","WT")),"")</f>
        <v/>
      </c>
      <c r="CW148" s="4" t="str">
        <f>IF(ISNUMBER(CI148), IF($BV148&gt;VLOOKUP('Gene Table'!$G$2,'Array Content'!$A$2:$B$3,2,FALSE),IF(CI148&lt;-$BV148,"mutant","WT"),IF(CI148&lt;-VLOOKUP('Gene Table'!$G$2,'Array Content'!$A$2:$B$3,2,FALSE),"Mutant","WT")),"")</f>
        <v/>
      </c>
      <c r="CX148" s="4" t="str">
        <f>IF(ISNUMBER(CJ148), IF($BV148&gt;VLOOKUP('Gene Table'!$G$2,'Array Content'!$A$2:$B$3,2,FALSE),IF(CJ148&lt;-$BV148,"mutant","WT"),IF(CJ148&lt;-VLOOKUP('Gene Table'!$G$2,'Array Content'!$A$2:$B$3,2,FALSE),"Mutant","WT")),"")</f>
        <v/>
      </c>
      <c r="CY148" s="4" t="str">
        <f>IF(ISNUMBER(CK148), IF($BV148&gt;VLOOKUP('Gene Table'!$G$2,'Array Content'!$A$2:$B$3,2,FALSE),IF(CK148&lt;-$BV148,"mutant","WT"),IF(CK148&lt;-VLOOKUP('Gene Table'!$G$2,'Array Content'!$A$2:$B$3,2,FALSE),"Mutant","WT")),"")</f>
        <v/>
      </c>
      <c r="DA148" s="4" t="s">
        <v>226</v>
      </c>
      <c r="DB148" s="4">
        <f t="shared" si="157"/>
        <v>-0.73999999999999844</v>
      </c>
      <c r="DC148" s="4">
        <f t="shared" si="158"/>
        <v>0</v>
      </c>
      <c r="DD148" s="4" t="str">
        <f t="shared" si="159"/>
        <v/>
      </c>
      <c r="DE148" s="4" t="str">
        <f t="shared" si="160"/>
        <v/>
      </c>
      <c r="DF148" s="4" t="str">
        <f t="shared" si="161"/>
        <v/>
      </c>
      <c r="DG148" s="4" t="str">
        <f t="shared" si="162"/>
        <v/>
      </c>
      <c r="DH148" s="4" t="str">
        <f t="shared" si="163"/>
        <v/>
      </c>
      <c r="DI148" s="4" t="str">
        <f t="shared" si="164"/>
        <v/>
      </c>
      <c r="DJ148" s="4" t="str">
        <f t="shared" si="165"/>
        <v/>
      </c>
      <c r="DK148" s="4" t="str">
        <f t="shared" si="166"/>
        <v/>
      </c>
      <c r="DL148" s="4" t="str">
        <f t="shared" si="167"/>
        <v/>
      </c>
      <c r="DM148" s="4" t="str">
        <f t="shared" si="168"/>
        <v/>
      </c>
      <c r="DO148" s="4" t="s">
        <v>226</v>
      </c>
      <c r="DP148" s="4" t="str">
        <f>IF(ISNUMBER(DB148), IF($AR148&gt;VLOOKUP('Gene Table'!$G$2,'Array Content'!$A$2:$B$3,2,FALSE),IF(DB148&lt;-$AR148,"mutant","WT"),IF(DB148&lt;-VLOOKUP('Gene Table'!$G$2,'Array Content'!$A$2:$B$3,2,FALSE),"Mutant","WT")),"")</f>
        <v>WT</v>
      </c>
      <c r="DQ148" s="4" t="str">
        <f>IF(ISNUMBER(DC148), IF($AR148&gt;VLOOKUP('Gene Table'!$G$2,'Array Content'!$A$2:$B$3,2,FALSE),IF(DC148&lt;-$AR148,"mutant","WT"),IF(DC148&lt;-VLOOKUP('Gene Table'!$G$2,'Array Content'!$A$2:$B$3,2,FALSE),"Mutant","WT")),"")</f>
        <v>WT</v>
      </c>
      <c r="DR148" s="4" t="str">
        <f>IF(ISNUMBER(DD148), IF($AR148&gt;VLOOKUP('Gene Table'!$G$2,'Array Content'!$A$2:$B$3,2,FALSE),IF(DD148&lt;-$AR148,"mutant","WT"),IF(DD148&lt;-VLOOKUP('Gene Table'!$G$2,'Array Content'!$A$2:$B$3,2,FALSE),"Mutant","WT")),"")</f>
        <v/>
      </c>
      <c r="DS148" s="4" t="str">
        <f>IF(ISNUMBER(DE148), IF($AR148&gt;VLOOKUP('Gene Table'!$G$2,'Array Content'!$A$2:$B$3,2,FALSE),IF(DE148&lt;-$AR148,"mutant","WT"),IF(DE148&lt;-VLOOKUP('Gene Table'!$G$2,'Array Content'!$A$2:$B$3,2,FALSE),"Mutant","WT")),"")</f>
        <v/>
      </c>
      <c r="DT148" s="4" t="str">
        <f>IF(ISNUMBER(DF148), IF($AR148&gt;VLOOKUP('Gene Table'!$G$2,'Array Content'!$A$2:$B$3,2,FALSE),IF(DF148&lt;-$AR148,"mutant","WT"),IF(DF148&lt;-VLOOKUP('Gene Table'!$G$2,'Array Content'!$A$2:$B$3,2,FALSE),"Mutant","WT")),"")</f>
        <v/>
      </c>
      <c r="DU148" s="4" t="str">
        <f>IF(ISNUMBER(DG148), IF($AR148&gt;VLOOKUP('Gene Table'!$G$2,'Array Content'!$A$2:$B$3,2,FALSE),IF(DG148&lt;-$AR148,"mutant","WT"),IF(DG148&lt;-VLOOKUP('Gene Table'!$G$2,'Array Content'!$A$2:$B$3,2,FALSE),"Mutant","WT")),"")</f>
        <v/>
      </c>
      <c r="DV148" s="4" t="str">
        <f>IF(ISNUMBER(DH148), IF($AR148&gt;VLOOKUP('Gene Table'!$G$2,'Array Content'!$A$2:$B$3,2,FALSE),IF(DH148&lt;-$AR148,"mutant","WT"),IF(DH148&lt;-VLOOKUP('Gene Table'!$G$2,'Array Content'!$A$2:$B$3,2,FALSE),"Mutant","WT")),"")</f>
        <v/>
      </c>
      <c r="DW148" s="4" t="str">
        <f>IF(ISNUMBER(DI148), IF($AR148&gt;VLOOKUP('Gene Table'!$G$2,'Array Content'!$A$2:$B$3,2,FALSE),IF(DI148&lt;-$AR148,"mutant","WT"),IF(DI148&lt;-VLOOKUP('Gene Table'!$G$2,'Array Content'!$A$2:$B$3,2,FALSE),"Mutant","WT")),"")</f>
        <v/>
      </c>
      <c r="DX148" s="4" t="str">
        <f>IF(ISNUMBER(DJ148), IF($AR148&gt;VLOOKUP('Gene Table'!$G$2,'Array Content'!$A$2:$B$3,2,FALSE),IF(DJ148&lt;-$AR148,"mutant","WT"),IF(DJ148&lt;-VLOOKUP('Gene Table'!$G$2,'Array Content'!$A$2:$B$3,2,FALSE),"Mutant","WT")),"")</f>
        <v/>
      </c>
      <c r="DY148" s="4" t="str">
        <f>IF(ISNUMBER(DK148), IF($AR148&gt;VLOOKUP('Gene Table'!$G$2,'Array Content'!$A$2:$B$3,2,FALSE),IF(DK148&lt;-$AR148,"mutant","WT"),IF(DK148&lt;-VLOOKUP('Gene Table'!$G$2,'Array Content'!$A$2:$B$3,2,FALSE),"Mutant","WT")),"")</f>
        <v/>
      </c>
      <c r="DZ148" s="4" t="str">
        <f>IF(ISNUMBER(DL148), IF($AR148&gt;VLOOKUP('Gene Table'!$G$2,'Array Content'!$A$2:$B$3,2,FALSE),IF(DL148&lt;-$AR148,"mutant","WT"),IF(DL148&lt;-VLOOKUP('Gene Table'!$G$2,'Array Content'!$A$2:$B$3,2,FALSE),"Mutant","WT")),"")</f>
        <v/>
      </c>
      <c r="EA148" s="4" t="str">
        <f>IF(ISNUMBER(DM148), IF($AR148&gt;VLOOKUP('Gene Table'!$G$2,'Array Content'!$A$2:$B$3,2,FALSE),IF(DM148&lt;-$AR148,"mutant","WT"),IF(DM148&lt;-VLOOKUP('Gene Table'!$G$2,'Array Content'!$A$2:$B$3,2,FALSE),"Mutant","WT")),"")</f>
        <v/>
      </c>
      <c r="EC148" s="4" t="s">
        <v>226</v>
      </c>
      <c r="ED148" s="4" t="str">
        <f>IF('Gene Table'!$D148="copy number",D148,"")</f>
        <v/>
      </c>
      <c r="EE148" s="4" t="str">
        <f>IF('Gene Table'!$D148="copy number",E148,"")</f>
        <v/>
      </c>
      <c r="EF148" s="4" t="str">
        <f>IF('Gene Table'!$D148="copy number",F148,"")</f>
        <v/>
      </c>
      <c r="EG148" s="4" t="str">
        <f>IF('Gene Table'!$D148="copy number",G148,"")</f>
        <v/>
      </c>
      <c r="EH148" s="4" t="str">
        <f>IF('Gene Table'!$D148="copy number",H148,"")</f>
        <v/>
      </c>
      <c r="EI148" s="4" t="str">
        <f>IF('Gene Table'!$D148="copy number",I148,"")</f>
        <v/>
      </c>
      <c r="EJ148" s="4" t="str">
        <f>IF('Gene Table'!$D148="copy number",J148,"")</f>
        <v/>
      </c>
      <c r="EK148" s="4" t="str">
        <f>IF('Gene Table'!$D148="copy number",K148,"")</f>
        <v/>
      </c>
      <c r="EL148" s="4" t="str">
        <f>IF('Gene Table'!$D148="copy number",L148,"")</f>
        <v/>
      </c>
      <c r="EM148" s="4" t="str">
        <f>IF('Gene Table'!$D148="copy number",M148,"")</f>
        <v/>
      </c>
      <c r="EN148" s="4" t="str">
        <f>IF('Gene Table'!$D148="copy number",N148,"")</f>
        <v/>
      </c>
      <c r="EO148" s="4" t="str">
        <f>IF('Gene Table'!$D148="copy number",O148,"")</f>
        <v/>
      </c>
      <c r="EQ148" s="4" t="s">
        <v>226</v>
      </c>
      <c r="ER148" s="4" t="str">
        <f>IF('Gene Table'!$D148="copy number",R148,"")</f>
        <v/>
      </c>
      <c r="ES148" s="4" t="str">
        <f>IF('Gene Table'!$D148="copy number",S148,"")</f>
        <v/>
      </c>
      <c r="ET148" s="4" t="str">
        <f>IF('Gene Table'!$D148="copy number",T148,"")</f>
        <v/>
      </c>
      <c r="EU148" s="4" t="str">
        <f>IF('Gene Table'!$D148="copy number",U148,"")</f>
        <v/>
      </c>
      <c r="EV148" s="4" t="str">
        <f>IF('Gene Table'!$D148="copy number",V148,"")</f>
        <v/>
      </c>
      <c r="EW148" s="4" t="str">
        <f>IF('Gene Table'!$D148="copy number",W148,"")</f>
        <v/>
      </c>
      <c r="EX148" s="4" t="str">
        <f>IF('Gene Table'!$D148="copy number",X148,"")</f>
        <v/>
      </c>
      <c r="EY148" s="4" t="str">
        <f>IF('Gene Table'!$D148="copy number",Y148,"")</f>
        <v/>
      </c>
      <c r="EZ148" s="4" t="str">
        <f>IF('Gene Table'!$D148="copy number",Z148,"")</f>
        <v/>
      </c>
      <c r="FA148" s="4" t="str">
        <f>IF('Gene Table'!$D148="copy number",AA148,"")</f>
        <v/>
      </c>
      <c r="FB148" s="4" t="str">
        <f>IF('Gene Table'!$D148="copy number",AB148,"")</f>
        <v/>
      </c>
      <c r="FC148" s="4" t="str">
        <f>IF('Gene Table'!$D148="copy number",AC148,"")</f>
        <v/>
      </c>
      <c r="FE148" s="4" t="s">
        <v>226</v>
      </c>
      <c r="FF148" s="4" t="str">
        <f>IF('Gene Table'!$C148="SMPC",D148,"")</f>
        <v/>
      </c>
      <c r="FG148" s="4" t="str">
        <f>IF('Gene Table'!$C148="SMPC",E148,"")</f>
        <v/>
      </c>
      <c r="FH148" s="4" t="str">
        <f>IF('Gene Table'!$C148="SMPC",F148,"")</f>
        <v/>
      </c>
      <c r="FI148" s="4" t="str">
        <f>IF('Gene Table'!$C148="SMPC",G148,"")</f>
        <v/>
      </c>
      <c r="FJ148" s="4" t="str">
        <f>IF('Gene Table'!$C148="SMPC",H148,"")</f>
        <v/>
      </c>
      <c r="FK148" s="4" t="str">
        <f>IF('Gene Table'!$C148="SMPC",I148,"")</f>
        <v/>
      </c>
      <c r="FL148" s="4" t="str">
        <f>IF('Gene Table'!$C148="SMPC",J148,"")</f>
        <v/>
      </c>
      <c r="FM148" s="4" t="str">
        <f>IF('Gene Table'!$C148="SMPC",K148,"")</f>
        <v/>
      </c>
      <c r="FN148" s="4" t="str">
        <f>IF('Gene Table'!$C148="SMPC",L148,"")</f>
        <v/>
      </c>
      <c r="FO148" s="4" t="str">
        <f>IF('Gene Table'!$C148="SMPC",M148,"")</f>
        <v/>
      </c>
      <c r="FP148" s="4" t="str">
        <f>IF('Gene Table'!$C148="SMPC",N148,"")</f>
        <v/>
      </c>
      <c r="FQ148" s="4" t="str">
        <f>IF('Gene Table'!$C148="SMPC",O148,"")</f>
        <v/>
      </c>
      <c r="FS148" s="4" t="s">
        <v>226</v>
      </c>
      <c r="FT148" s="4" t="str">
        <f>IF('Gene Table'!$C148="SMPC",R148,"")</f>
        <v/>
      </c>
      <c r="FU148" s="4" t="str">
        <f>IF('Gene Table'!$C148="SMPC",S148,"")</f>
        <v/>
      </c>
      <c r="FV148" s="4" t="str">
        <f>IF('Gene Table'!$C148="SMPC",T148,"")</f>
        <v/>
      </c>
      <c r="FW148" s="4" t="str">
        <f>IF('Gene Table'!$C148="SMPC",U148,"")</f>
        <v/>
      </c>
      <c r="FX148" s="4" t="str">
        <f>IF('Gene Table'!$C148="SMPC",V148,"")</f>
        <v/>
      </c>
      <c r="FY148" s="4" t="str">
        <f>IF('Gene Table'!$C148="SMPC",W148,"")</f>
        <v/>
      </c>
      <c r="FZ148" s="4" t="str">
        <f>IF('Gene Table'!$C148="SMPC",X148,"")</f>
        <v/>
      </c>
      <c r="GA148" s="4" t="str">
        <f>IF('Gene Table'!$C148="SMPC",Y148,"")</f>
        <v/>
      </c>
      <c r="GB148" s="4" t="str">
        <f>IF('Gene Table'!$C148="SMPC",Z148,"")</f>
        <v/>
      </c>
      <c r="GC148" s="4" t="str">
        <f>IF('Gene Table'!$C148="SMPC",AA148,"")</f>
        <v/>
      </c>
      <c r="GD148" s="4" t="str">
        <f>IF('Gene Table'!$C148="SMPC",AB148,"")</f>
        <v/>
      </c>
      <c r="GE148" s="4" t="str">
        <f>IF('Gene Table'!$C148="SMPC",AC148,"")</f>
        <v/>
      </c>
    </row>
    <row r="149" spans="1:187" ht="15" customHeight="1" x14ac:dyDescent="0.25">
      <c r="A149" s="4" t="str">
        <f>'Gene Table'!C149&amp;":"&amp;'Gene Table'!D149</f>
        <v>PTEN:c.302T&gt;C</v>
      </c>
      <c r="B149" s="4">
        <f>IF('Gene Table'!$G$5="NO",IF(ISNUMBER(MATCH('Gene Table'!E149,'Array Content'!$M$2:$M$941,0)),VLOOKUP('Gene Table'!E149,'Array Content'!$M$2:$O$941,2,FALSE),35),IF('Gene Table'!$G$5="YES",IF(ISNUMBER(MATCH('Gene Table'!E149,'Array Content'!$M$2:$M$941,0)),VLOOKUP('Gene Table'!E149,'Array Content'!$M$2:$O$941,3,FALSE),35),"OOPS"))</f>
        <v>37</v>
      </c>
      <c r="C149" s="4" t="s">
        <v>229</v>
      </c>
      <c r="D149" s="29">
        <f>IF('Control Sample Data'!D148="","",IF(SUM('Control Sample Data'!D$2:D$97)&gt;10,IF(AND(ISNUMBER('Control Sample Data'!D148),'Control Sample Data'!D148&lt;$B149, 'Control Sample Data'!D148&gt;0),'Control Sample Data'!D148,$B149),""))</f>
        <v>35</v>
      </c>
      <c r="E149" s="29">
        <f>IF('Control Sample Data'!E148="","",IF(SUM('Control Sample Data'!E$2:E$97)&gt;10,IF(AND(ISNUMBER('Control Sample Data'!E148),'Control Sample Data'!E148&lt;$B149, 'Control Sample Data'!E148&gt;0),'Control Sample Data'!E148,$B149),""))</f>
        <v>35</v>
      </c>
      <c r="F149" s="29" t="str">
        <f>IF('Control Sample Data'!F148="","",IF(SUM('Control Sample Data'!F$2:F$97)&gt;10,IF(AND(ISNUMBER('Control Sample Data'!F148),'Control Sample Data'!F148&lt;$B149, 'Control Sample Data'!F148&gt;0),'Control Sample Data'!F148,$B149),""))</f>
        <v/>
      </c>
      <c r="G149" s="29" t="str">
        <f>IF('Control Sample Data'!G148="","",IF(SUM('Control Sample Data'!G$2:G$97)&gt;10,IF(AND(ISNUMBER('Control Sample Data'!G148),'Control Sample Data'!G148&lt;$B149, 'Control Sample Data'!G148&gt;0),'Control Sample Data'!G148,$B149),""))</f>
        <v/>
      </c>
      <c r="H149" s="29" t="str">
        <f>IF('Control Sample Data'!H148="","",IF(SUM('Control Sample Data'!H$2:H$97)&gt;10,IF(AND(ISNUMBER('Control Sample Data'!H148),'Control Sample Data'!H148&lt;$B149, 'Control Sample Data'!H148&gt;0),'Control Sample Data'!H148,$B149),""))</f>
        <v/>
      </c>
      <c r="I149" s="29" t="str">
        <f>IF('Control Sample Data'!I148="","",IF(SUM('Control Sample Data'!I$2:I$97)&gt;10,IF(AND(ISNUMBER('Control Sample Data'!I148),'Control Sample Data'!I148&lt;$B149, 'Control Sample Data'!I148&gt;0),'Control Sample Data'!I148,$B149),""))</f>
        <v/>
      </c>
      <c r="J149" s="29" t="str">
        <f>IF('Control Sample Data'!J148="","",IF(SUM('Control Sample Data'!J$2:J$97)&gt;10,IF(AND(ISNUMBER('Control Sample Data'!J148),'Control Sample Data'!J148&lt;$B149, 'Control Sample Data'!J148&gt;0),'Control Sample Data'!J148,$B149),""))</f>
        <v/>
      </c>
      <c r="K149" s="29" t="str">
        <f>IF('Control Sample Data'!K148="","",IF(SUM('Control Sample Data'!K$2:K$97)&gt;10,IF(AND(ISNUMBER('Control Sample Data'!K148),'Control Sample Data'!K148&lt;$B149, 'Control Sample Data'!K148&gt;0),'Control Sample Data'!K148,$B149),""))</f>
        <v/>
      </c>
      <c r="L149" s="29" t="str">
        <f>IF('Control Sample Data'!L148="","",IF(SUM('Control Sample Data'!L$2:L$97)&gt;10,IF(AND(ISNUMBER('Control Sample Data'!L148),'Control Sample Data'!L148&lt;$B149, 'Control Sample Data'!L148&gt;0),'Control Sample Data'!L148,$B149),""))</f>
        <v/>
      </c>
      <c r="M149" s="29" t="str">
        <f>IF('Control Sample Data'!M148="","",IF(SUM('Control Sample Data'!M$2:M$97)&gt;10,IF(AND(ISNUMBER('Control Sample Data'!M148),'Control Sample Data'!M148&lt;$B149, 'Control Sample Data'!M148&gt;0),'Control Sample Data'!M148,$B149),""))</f>
        <v/>
      </c>
      <c r="N149" s="29" t="str">
        <f>IF('Control Sample Data'!N148="","",IF(SUM('Control Sample Data'!N$2:N$97)&gt;10,IF(AND(ISNUMBER('Control Sample Data'!N148),'Control Sample Data'!N148&lt;$B149, 'Control Sample Data'!N148&gt;0),'Control Sample Data'!N148,$B149),""))</f>
        <v/>
      </c>
      <c r="O149" s="29" t="str">
        <f>IF('Control Sample Data'!O148="","",IF(SUM('Control Sample Data'!O$2:O$97)&gt;10,IF(AND(ISNUMBER('Control Sample Data'!O148),'Control Sample Data'!O148&lt;$B149, 'Control Sample Data'!O148&gt;0),'Control Sample Data'!O148,$B149),""))</f>
        <v/>
      </c>
      <c r="Q149" s="4" t="s">
        <v>229</v>
      </c>
      <c r="R149" s="29">
        <f>IF('Test Sample Data'!D148="","",IF(SUM('Test Sample Data'!D$2:D$97)&gt;10,IF(AND(ISNUMBER('Test Sample Data'!D148),'Test Sample Data'!D148&lt;$B149, 'Test Sample Data'!D148&gt;0),'Test Sample Data'!D148,$B149),""))</f>
        <v>35</v>
      </c>
      <c r="S149" s="29">
        <f>IF('Test Sample Data'!E148="","",IF(SUM('Test Sample Data'!E$2:E$97)&gt;10,IF(AND(ISNUMBER('Test Sample Data'!E148),'Test Sample Data'!E148&lt;$B149, 'Test Sample Data'!E148&gt;0),'Test Sample Data'!E148,$B149),""))</f>
        <v>35</v>
      </c>
      <c r="T149" s="29" t="str">
        <f>IF('Test Sample Data'!F148="","",IF(SUM('Test Sample Data'!F$2:F$97)&gt;10,IF(AND(ISNUMBER('Test Sample Data'!F148),'Test Sample Data'!F148&lt;$B149, 'Test Sample Data'!F148&gt;0),'Test Sample Data'!F148,$B149),""))</f>
        <v/>
      </c>
      <c r="U149" s="29" t="str">
        <f>IF('Test Sample Data'!G148="","",IF(SUM('Test Sample Data'!G$2:G$97)&gt;10,IF(AND(ISNUMBER('Test Sample Data'!G148),'Test Sample Data'!G148&lt;$B149, 'Test Sample Data'!G148&gt;0),'Test Sample Data'!G148,$B149),""))</f>
        <v/>
      </c>
      <c r="V149" s="29" t="str">
        <f>IF('Test Sample Data'!H148="","",IF(SUM('Test Sample Data'!H$2:H$97)&gt;10,IF(AND(ISNUMBER('Test Sample Data'!H148),'Test Sample Data'!H148&lt;$B149, 'Test Sample Data'!H148&gt;0),'Test Sample Data'!H148,$B149),""))</f>
        <v/>
      </c>
      <c r="W149" s="29" t="str">
        <f>IF('Test Sample Data'!I148="","",IF(SUM('Test Sample Data'!I$2:I$97)&gt;10,IF(AND(ISNUMBER('Test Sample Data'!I148),'Test Sample Data'!I148&lt;$B149, 'Test Sample Data'!I148&gt;0),'Test Sample Data'!I148,$B149),""))</f>
        <v/>
      </c>
      <c r="X149" s="29" t="str">
        <f>IF('Test Sample Data'!J148="","",IF(SUM('Test Sample Data'!J$2:J$97)&gt;10,IF(AND(ISNUMBER('Test Sample Data'!J148),'Test Sample Data'!J148&lt;$B149, 'Test Sample Data'!J148&gt;0),'Test Sample Data'!J148,$B149),""))</f>
        <v/>
      </c>
      <c r="Y149" s="29" t="str">
        <f>IF('Test Sample Data'!K148="","",IF(SUM('Test Sample Data'!K$2:K$97)&gt;10,IF(AND(ISNUMBER('Test Sample Data'!K148),'Test Sample Data'!K148&lt;$B149, 'Test Sample Data'!K148&gt;0),'Test Sample Data'!K148,$B149),""))</f>
        <v/>
      </c>
      <c r="Z149" s="29" t="str">
        <f>IF('Test Sample Data'!L148="","",IF(SUM('Test Sample Data'!L$2:L$97)&gt;10,IF(AND(ISNUMBER('Test Sample Data'!L148),'Test Sample Data'!L148&lt;$B149, 'Test Sample Data'!L148&gt;0),'Test Sample Data'!L148,$B149),""))</f>
        <v/>
      </c>
      <c r="AA149" s="29" t="str">
        <f>IF('Test Sample Data'!M148="","",IF(SUM('Test Sample Data'!M$2:M$97)&gt;10,IF(AND(ISNUMBER('Test Sample Data'!M148),'Test Sample Data'!M148&lt;$B149, 'Test Sample Data'!M148&gt;0),'Test Sample Data'!M148,$B149),""))</f>
        <v/>
      </c>
      <c r="AB149" s="29" t="str">
        <f>IF('Test Sample Data'!N148="","",IF(SUM('Test Sample Data'!N$2:N$97)&gt;10,IF(AND(ISNUMBER('Test Sample Data'!N148),'Test Sample Data'!N148&lt;$B149, 'Test Sample Data'!N148&gt;0),'Test Sample Data'!N148,$B149),""))</f>
        <v/>
      </c>
      <c r="AC149" s="29" t="str">
        <f>IF('Test Sample Data'!O148="","",IF(SUM('Test Sample Data'!O$2:O$97)&gt;10,IF(AND(ISNUMBER('Test Sample Data'!O148),'Test Sample Data'!O148&lt;$B149, 'Test Sample Data'!O148&gt;0),'Test Sample Data'!O148,$B149),""))</f>
        <v/>
      </c>
      <c r="AE149" s="4" t="s">
        <v>229</v>
      </c>
      <c r="AF149" s="4">
        <f t="shared" si="183"/>
        <v>9</v>
      </c>
      <c r="AG149" s="4">
        <f t="shared" si="184"/>
        <v>9</v>
      </c>
      <c r="AH149" s="4" t="str">
        <f t="shared" si="185"/>
        <v/>
      </c>
      <c r="AI149" s="4" t="str">
        <f t="shared" si="186"/>
        <v/>
      </c>
      <c r="AJ149" s="4" t="str">
        <f t="shared" si="187"/>
        <v/>
      </c>
      <c r="AK149" s="4" t="str">
        <f t="shared" si="188"/>
        <v/>
      </c>
      <c r="AL149" s="4" t="str">
        <f t="shared" si="189"/>
        <v/>
      </c>
      <c r="AM149" s="4" t="str">
        <f t="shared" si="190"/>
        <v/>
      </c>
      <c r="AN149" s="4" t="str">
        <f t="shared" si="191"/>
        <v/>
      </c>
      <c r="AO149" s="4" t="str">
        <f t="shared" si="192"/>
        <v/>
      </c>
      <c r="AP149" s="4" t="str">
        <f t="shared" si="193"/>
        <v/>
      </c>
      <c r="AQ149" s="4" t="str">
        <f t="shared" si="194"/>
        <v/>
      </c>
      <c r="AR149" s="4">
        <f t="shared" si="195"/>
        <v>0</v>
      </c>
      <c r="AS149" s="4">
        <f t="shared" si="182"/>
        <v>9</v>
      </c>
      <c r="AU149" s="4" t="s">
        <v>229</v>
      </c>
      <c r="AV149" s="4">
        <f t="shared" si="196"/>
        <v>8.2600000000000016</v>
      </c>
      <c r="AW149" s="4">
        <f t="shared" si="197"/>
        <v>9</v>
      </c>
      <c r="AX149" s="4" t="str">
        <f t="shared" si="198"/>
        <v/>
      </c>
      <c r="AY149" s="4" t="str">
        <f t="shared" si="199"/>
        <v/>
      </c>
      <c r="AZ149" s="4" t="str">
        <f t="shared" si="200"/>
        <v/>
      </c>
      <c r="BA149" s="4" t="str">
        <f t="shared" si="201"/>
        <v/>
      </c>
      <c r="BB149" s="4" t="str">
        <f t="shared" si="202"/>
        <v/>
      </c>
      <c r="BC149" s="4" t="str">
        <f t="shared" si="203"/>
        <v/>
      </c>
      <c r="BD149" s="4" t="str">
        <f t="shared" si="204"/>
        <v/>
      </c>
      <c r="BE149" s="4" t="str">
        <f t="shared" si="205"/>
        <v/>
      </c>
      <c r="BF149" s="4" t="str">
        <f t="shared" si="206"/>
        <v/>
      </c>
      <c r="BG149" s="4" t="str">
        <f t="shared" si="207"/>
        <v/>
      </c>
      <c r="BI149" s="4" t="s">
        <v>229</v>
      </c>
      <c r="BJ149" s="4">
        <f t="shared" si="169"/>
        <v>8.2600000000000016</v>
      </c>
      <c r="BK149" s="4">
        <f t="shared" si="170"/>
        <v>9</v>
      </c>
      <c r="BL149" s="4" t="str">
        <f t="shared" si="171"/>
        <v/>
      </c>
      <c r="BM149" s="4" t="str">
        <f t="shared" si="172"/>
        <v/>
      </c>
      <c r="BN149" s="4" t="str">
        <f t="shared" si="173"/>
        <v/>
      </c>
      <c r="BO149" s="4" t="str">
        <f t="shared" si="174"/>
        <v/>
      </c>
      <c r="BP149" s="4" t="str">
        <f t="shared" si="175"/>
        <v/>
      </c>
      <c r="BQ149" s="4" t="str">
        <f t="shared" si="176"/>
        <v/>
      </c>
      <c r="BR149" s="4" t="str">
        <f t="shared" si="177"/>
        <v/>
      </c>
      <c r="BS149" s="4" t="str">
        <f t="shared" si="178"/>
        <v/>
      </c>
      <c r="BT149" s="4" t="str">
        <f t="shared" si="179"/>
        <v/>
      </c>
      <c r="BU149" s="4" t="str">
        <f t="shared" si="180"/>
        <v/>
      </c>
      <c r="BV149" s="4">
        <f t="shared" si="208"/>
        <v>1.57</v>
      </c>
      <c r="BW149" s="4">
        <f t="shared" si="181"/>
        <v>8.6300000000000008</v>
      </c>
      <c r="BY149" s="4" t="s">
        <v>229</v>
      </c>
      <c r="BZ149" s="4">
        <f t="shared" si="145"/>
        <v>-0.36999999999999922</v>
      </c>
      <c r="CA149" s="4">
        <f t="shared" si="146"/>
        <v>0.36999999999999922</v>
      </c>
      <c r="CB149" s="4" t="str">
        <f t="shared" si="147"/>
        <v/>
      </c>
      <c r="CC149" s="4" t="str">
        <f t="shared" si="148"/>
        <v/>
      </c>
      <c r="CD149" s="4" t="str">
        <f t="shared" si="149"/>
        <v/>
      </c>
      <c r="CE149" s="4" t="str">
        <f t="shared" si="150"/>
        <v/>
      </c>
      <c r="CF149" s="4" t="str">
        <f t="shared" si="151"/>
        <v/>
      </c>
      <c r="CG149" s="4" t="str">
        <f t="shared" si="152"/>
        <v/>
      </c>
      <c r="CH149" s="4" t="str">
        <f t="shared" si="153"/>
        <v/>
      </c>
      <c r="CI149" s="4" t="str">
        <f t="shared" si="154"/>
        <v/>
      </c>
      <c r="CJ149" s="4" t="str">
        <f t="shared" si="155"/>
        <v/>
      </c>
      <c r="CK149" s="4" t="str">
        <f t="shared" si="156"/>
        <v/>
      </c>
      <c r="CM149" s="4" t="s">
        <v>229</v>
      </c>
      <c r="CN149" s="4" t="str">
        <f>IF(ISNUMBER(BZ149), IF($BV149&gt;VLOOKUP('Gene Table'!$G$2,'Array Content'!$A$2:$B$3,2,FALSE),IF(BZ149&lt;-$BV149,"mutant","WT"),IF(BZ149&lt;-VLOOKUP('Gene Table'!$G$2,'Array Content'!$A$2:$B$3,2,FALSE),"Mutant","WT")),"")</f>
        <v>WT</v>
      </c>
      <c r="CO149" s="4" t="str">
        <f>IF(ISNUMBER(CA149), IF($BV149&gt;VLOOKUP('Gene Table'!$G$2,'Array Content'!$A$2:$B$3,2,FALSE),IF(CA149&lt;-$BV149,"mutant","WT"),IF(CA149&lt;-VLOOKUP('Gene Table'!$G$2,'Array Content'!$A$2:$B$3,2,FALSE),"Mutant","WT")),"")</f>
        <v>WT</v>
      </c>
      <c r="CP149" s="4" t="str">
        <f>IF(ISNUMBER(CB149), IF($BV149&gt;VLOOKUP('Gene Table'!$G$2,'Array Content'!$A$2:$B$3,2,FALSE),IF(CB149&lt;-$BV149,"mutant","WT"),IF(CB149&lt;-VLOOKUP('Gene Table'!$G$2,'Array Content'!$A$2:$B$3,2,FALSE),"Mutant","WT")),"")</f>
        <v/>
      </c>
      <c r="CQ149" s="4" t="str">
        <f>IF(ISNUMBER(CC149), IF($BV149&gt;VLOOKUP('Gene Table'!$G$2,'Array Content'!$A$2:$B$3,2,FALSE),IF(CC149&lt;-$BV149,"mutant","WT"),IF(CC149&lt;-VLOOKUP('Gene Table'!$G$2,'Array Content'!$A$2:$B$3,2,FALSE),"Mutant","WT")),"")</f>
        <v/>
      </c>
      <c r="CR149" s="4" t="str">
        <f>IF(ISNUMBER(CD149), IF($BV149&gt;VLOOKUP('Gene Table'!$G$2,'Array Content'!$A$2:$B$3,2,FALSE),IF(CD149&lt;-$BV149,"mutant","WT"),IF(CD149&lt;-VLOOKUP('Gene Table'!$G$2,'Array Content'!$A$2:$B$3,2,FALSE),"Mutant","WT")),"")</f>
        <v/>
      </c>
      <c r="CS149" s="4" t="str">
        <f>IF(ISNUMBER(CE149), IF($BV149&gt;VLOOKUP('Gene Table'!$G$2,'Array Content'!$A$2:$B$3,2,FALSE),IF(CE149&lt;-$BV149,"mutant","WT"),IF(CE149&lt;-VLOOKUP('Gene Table'!$G$2,'Array Content'!$A$2:$B$3,2,FALSE),"Mutant","WT")),"")</f>
        <v/>
      </c>
      <c r="CT149" s="4" t="str">
        <f>IF(ISNUMBER(CF149), IF($BV149&gt;VLOOKUP('Gene Table'!$G$2,'Array Content'!$A$2:$B$3,2,FALSE),IF(CF149&lt;-$BV149,"mutant","WT"),IF(CF149&lt;-VLOOKUP('Gene Table'!$G$2,'Array Content'!$A$2:$B$3,2,FALSE),"Mutant","WT")),"")</f>
        <v/>
      </c>
      <c r="CU149" s="4" t="str">
        <f>IF(ISNUMBER(CG149), IF($BV149&gt;VLOOKUP('Gene Table'!$G$2,'Array Content'!$A$2:$B$3,2,FALSE),IF(CG149&lt;-$BV149,"mutant","WT"),IF(CG149&lt;-VLOOKUP('Gene Table'!$G$2,'Array Content'!$A$2:$B$3,2,FALSE),"Mutant","WT")),"")</f>
        <v/>
      </c>
      <c r="CV149" s="4" t="str">
        <f>IF(ISNUMBER(CH149), IF($BV149&gt;VLOOKUP('Gene Table'!$G$2,'Array Content'!$A$2:$B$3,2,FALSE),IF(CH149&lt;-$BV149,"mutant","WT"),IF(CH149&lt;-VLOOKUP('Gene Table'!$G$2,'Array Content'!$A$2:$B$3,2,FALSE),"Mutant","WT")),"")</f>
        <v/>
      </c>
      <c r="CW149" s="4" t="str">
        <f>IF(ISNUMBER(CI149), IF($BV149&gt;VLOOKUP('Gene Table'!$G$2,'Array Content'!$A$2:$B$3,2,FALSE),IF(CI149&lt;-$BV149,"mutant","WT"),IF(CI149&lt;-VLOOKUP('Gene Table'!$G$2,'Array Content'!$A$2:$B$3,2,FALSE),"Mutant","WT")),"")</f>
        <v/>
      </c>
      <c r="CX149" s="4" t="str">
        <f>IF(ISNUMBER(CJ149), IF($BV149&gt;VLOOKUP('Gene Table'!$G$2,'Array Content'!$A$2:$B$3,2,FALSE),IF(CJ149&lt;-$BV149,"mutant","WT"),IF(CJ149&lt;-VLOOKUP('Gene Table'!$G$2,'Array Content'!$A$2:$B$3,2,FALSE),"Mutant","WT")),"")</f>
        <v/>
      </c>
      <c r="CY149" s="4" t="str">
        <f>IF(ISNUMBER(CK149), IF($BV149&gt;VLOOKUP('Gene Table'!$G$2,'Array Content'!$A$2:$B$3,2,FALSE),IF(CK149&lt;-$BV149,"mutant","WT"),IF(CK149&lt;-VLOOKUP('Gene Table'!$G$2,'Array Content'!$A$2:$B$3,2,FALSE),"Mutant","WT")),"")</f>
        <v/>
      </c>
      <c r="DA149" s="4" t="s">
        <v>229</v>
      </c>
      <c r="DB149" s="4">
        <f t="shared" si="157"/>
        <v>-0.73999999999999844</v>
      </c>
      <c r="DC149" s="4">
        <f t="shared" si="158"/>
        <v>0</v>
      </c>
      <c r="DD149" s="4" t="str">
        <f t="shared" si="159"/>
        <v/>
      </c>
      <c r="DE149" s="4" t="str">
        <f t="shared" si="160"/>
        <v/>
      </c>
      <c r="DF149" s="4" t="str">
        <f t="shared" si="161"/>
        <v/>
      </c>
      <c r="DG149" s="4" t="str">
        <f t="shared" si="162"/>
        <v/>
      </c>
      <c r="DH149" s="4" t="str">
        <f t="shared" si="163"/>
        <v/>
      </c>
      <c r="DI149" s="4" t="str">
        <f t="shared" si="164"/>
        <v/>
      </c>
      <c r="DJ149" s="4" t="str">
        <f t="shared" si="165"/>
        <v/>
      </c>
      <c r="DK149" s="4" t="str">
        <f t="shared" si="166"/>
        <v/>
      </c>
      <c r="DL149" s="4" t="str">
        <f t="shared" si="167"/>
        <v/>
      </c>
      <c r="DM149" s="4" t="str">
        <f t="shared" si="168"/>
        <v/>
      </c>
      <c r="DO149" s="4" t="s">
        <v>229</v>
      </c>
      <c r="DP149" s="4" t="str">
        <f>IF(ISNUMBER(DB149), IF($AR149&gt;VLOOKUP('Gene Table'!$G$2,'Array Content'!$A$2:$B$3,2,FALSE),IF(DB149&lt;-$AR149,"mutant","WT"),IF(DB149&lt;-VLOOKUP('Gene Table'!$G$2,'Array Content'!$A$2:$B$3,2,FALSE),"Mutant","WT")),"")</f>
        <v>WT</v>
      </c>
      <c r="DQ149" s="4" t="str">
        <f>IF(ISNUMBER(DC149), IF($AR149&gt;VLOOKUP('Gene Table'!$G$2,'Array Content'!$A$2:$B$3,2,FALSE),IF(DC149&lt;-$AR149,"mutant","WT"),IF(DC149&lt;-VLOOKUP('Gene Table'!$G$2,'Array Content'!$A$2:$B$3,2,FALSE),"Mutant","WT")),"")</f>
        <v>WT</v>
      </c>
      <c r="DR149" s="4" t="str">
        <f>IF(ISNUMBER(DD149), IF($AR149&gt;VLOOKUP('Gene Table'!$G$2,'Array Content'!$A$2:$B$3,2,FALSE),IF(DD149&lt;-$AR149,"mutant","WT"),IF(DD149&lt;-VLOOKUP('Gene Table'!$G$2,'Array Content'!$A$2:$B$3,2,FALSE),"Mutant","WT")),"")</f>
        <v/>
      </c>
      <c r="DS149" s="4" t="str">
        <f>IF(ISNUMBER(DE149), IF($AR149&gt;VLOOKUP('Gene Table'!$G$2,'Array Content'!$A$2:$B$3,2,FALSE),IF(DE149&lt;-$AR149,"mutant","WT"),IF(DE149&lt;-VLOOKUP('Gene Table'!$G$2,'Array Content'!$A$2:$B$3,2,FALSE),"Mutant","WT")),"")</f>
        <v/>
      </c>
      <c r="DT149" s="4" t="str">
        <f>IF(ISNUMBER(DF149), IF($AR149&gt;VLOOKUP('Gene Table'!$G$2,'Array Content'!$A$2:$B$3,2,FALSE),IF(DF149&lt;-$AR149,"mutant","WT"),IF(DF149&lt;-VLOOKUP('Gene Table'!$G$2,'Array Content'!$A$2:$B$3,2,FALSE),"Mutant","WT")),"")</f>
        <v/>
      </c>
      <c r="DU149" s="4" t="str">
        <f>IF(ISNUMBER(DG149), IF($AR149&gt;VLOOKUP('Gene Table'!$G$2,'Array Content'!$A$2:$B$3,2,FALSE),IF(DG149&lt;-$AR149,"mutant","WT"),IF(DG149&lt;-VLOOKUP('Gene Table'!$G$2,'Array Content'!$A$2:$B$3,2,FALSE),"Mutant","WT")),"")</f>
        <v/>
      </c>
      <c r="DV149" s="4" t="str">
        <f>IF(ISNUMBER(DH149), IF($AR149&gt;VLOOKUP('Gene Table'!$G$2,'Array Content'!$A$2:$B$3,2,FALSE),IF(DH149&lt;-$AR149,"mutant","WT"),IF(DH149&lt;-VLOOKUP('Gene Table'!$G$2,'Array Content'!$A$2:$B$3,2,FALSE),"Mutant","WT")),"")</f>
        <v/>
      </c>
      <c r="DW149" s="4" t="str">
        <f>IF(ISNUMBER(DI149), IF($AR149&gt;VLOOKUP('Gene Table'!$G$2,'Array Content'!$A$2:$B$3,2,FALSE),IF(DI149&lt;-$AR149,"mutant","WT"),IF(DI149&lt;-VLOOKUP('Gene Table'!$G$2,'Array Content'!$A$2:$B$3,2,FALSE),"Mutant","WT")),"")</f>
        <v/>
      </c>
      <c r="DX149" s="4" t="str">
        <f>IF(ISNUMBER(DJ149), IF($AR149&gt;VLOOKUP('Gene Table'!$G$2,'Array Content'!$A$2:$B$3,2,FALSE),IF(DJ149&lt;-$AR149,"mutant","WT"),IF(DJ149&lt;-VLOOKUP('Gene Table'!$G$2,'Array Content'!$A$2:$B$3,2,FALSE),"Mutant","WT")),"")</f>
        <v/>
      </c>
      <c r="DY149" s="4" t="str">
        <f>IF(ISNUMBER(DK149), IF($AR149&gt;VLOOKUP('Gene Table'!$G$2,'Array Content'!$A$2:$B$3,2,FALSE),IF(DK149&lt;-$AR149,"mutant","WT"),IF(DK149&lt;-VLOOKUP('Gene Table'!$G$2,'Array Content'!$A$2:$B$3,2,FALSE),"Mutant","WT")),"")</f>
        <v/>
      </c>
      <c r="DZ149" s="4" t="str">
        <f>IF(ISNUMBER(DL149), IF($AR149&gt;VLOOKUP('Gene Table'!$G$2,'Array Content'!$A$2:$B$3,2,FALSE),IF(DL149&lt;-$AR149,"mutant","WT"),IF(DL149&lt;-VLOOKUP('Gene Table'!$G$2,'Array Content'!$A$2:$B$3,2,FALSE),"Mutant","WT")),"")</f>
        <v/>
      </c>
      <c r="EA149" s="4" t="str">
        <f>IF(ISNUMBER(DM149), IF($AR149&gt;VLOOKUP('Gene Table'!$G$2,'Array Content'!$A$2:$B$3,2,FALSE),IF(DM149&lt;-$AR149,"mutant","WT"),IF(DM149&lt;-VLOOKUP('Gene Table'!$G$2,'Array Content'!$A$2:$B$3,2,FALSE),"Mutant","WT")),"")</f>
        <v/>
      </c>
      <c r="EC149" s="4" t="s">
        <v>229</v>
      </c>
      <c r="ED149" s="4" t="str">
        <f>IF('Gene Table'!$D149="copy number",D149,"")</f>
        <v/>
      </c>
      <c r="EE149" s="4" t="str">
        <f>IF('Gene Table'!$D149="copy number",E149,"")</f>
        <v/>
      </c>
      <c r="EF149" s="4" t="str">
        <f>IF('Gene Table'!$D149="copy number",F149,"")</f>
        <v/>
      </c>
      <c r="EG149" s="4" t="str">
        <f>IF('Gene Table'!$D149="copy number",G149,"")</f>
        <v/>
      </c>
      <c r="EH149" s="4" t="str">
        <f>IF('Gene Table'!$D149="copy number",H149,"")</f>
        <v/>
      </c>
      <c r="EI149" s="4" t="str">
        <f>IF('Gene Table'!$D149="copy number",I149,"")</f>
        <v/>
      </c>
      <c r="EJ149" s="4" t="str">
        <f>IF('Gene Table'!$D149="copy number",J149,"")</f>
        <v/>
      </c>
      <c r="EK149" s="4" t="str">
        <f>IF('Gene Table'!$D149="copy number",K149,"")</f>
        <v/>
      </c>
      <c r="EL149" s="4" t="str">
        <f>IF('Gene Table'!$D149="copy number",L149,"")</f>
        <v/>
      </c>
      <c r="EM149" s="4" t="str">
        <f>IF('Gene Table'!$D149="copy number",M149,"")</f>
        <v/>
      </c>
      <c r="EN149" s="4" t="str">
        <f>IF('Gene Table'!$D149="copy number",N149,"")</f>
        <v/>
      </c>
      <c r="EO149" s="4" t="str">
        <f>IF('Gene Table'!$D149="copy number",O149,"")</f>
        <v/>
      </c>
      <c r="EQ149" s="4" t="s">
        <v>229</v>
      </c>
      <c r="ER149" s="4" t="str">
        <f>IF('Gene Table'!$D149="copy number",R149,"")</f>
        <v/>
      </c>
      <c r="ES149" s="4" t="str">
        <f>IF('Gene Table'!$D149="copy number",S149,"")</f>
        <v/>
      </c>
      <c r="ET149" s="4" t="str">
        <f>IF('Gene Table'!$D149="copy number",T149,"")</f>
        <v/>
      </c>
      <c r="EU149" s="4" t="str">
        <f>IF('Gene Table'!$D149="copy number",U149,"")</f>
        <v/>
      </c>
      <c r="EV149" s="4" t="str">
        <f>IF('Gene Table'!$D149="copy number",V149,"")</f>
        <v/>
      </c>
      <c r="EW149" s="4" t="str">
        <f>IF('Gene Table'!$D149="copy number",W149,"")</f>
        <v/>
      </c>
      <c r="EX149" s="4" t="str">
        <f>IF('Gene Table'!$D149="copy number",X149,"")</f>
        <v/>
      </c>
      <c r="EY149" s="4" t="str">
        <f>IF('Gene Table'!$D149="copy number",Y149,"")</f>
        <v/>
      </c>
      <c r="EZ149" s="4" t="str">
        <f>IF('Gene Table'!$D149="copy number",Z149,"")</f>
        <v/>
      </c>
      <c r="FA149" s="4" t="str">
        <f>IF('Gene Table'!$D149="copy number",AA149,"")</f>
        <v/>
      </c>
      <c r="FB149" s="4" t="str">
        <f>IF('Gene Table'!$D149="copy number",AB149,"")</f>
        <v/>
      </c>
      <c r="FC149" s="4" t="str">
        <f>IF('Gene Table'!$D149="copy number",AC149,"")</f>
        <v/>
      </c>
      <c r="FE149" s="4" t="s">
        <v>229</v>
      </c>
      <c r="FF149" s="4" t="str">
        <f>IF('Gene Table'!$C149="SMPC",D149,"")</f>
        <v/>
      </c>
      <c r="FG149" s="4" t="str">
        <f>IF('Gene Table'!$C149="SMPC",E149,"")</f>
        <v/>
      </c>
      <c r="FH149" s="4" t="str">
        <f>IF('Gene Table'!$C149="SMPC",F149,"")</f>
        <v/>
      </c>
      <c r="FI149" s="4" t="str">
        <f>IF('Gene Table'!$C149="SMPC",G149,"")</f>
        <v/>
      </c>
      <c r="FJ149" s="4" t="str">
        <f>IF('Gene Table'!$C149="SMPC",H149,"")</f>
        <v/>
      </c>
      <c r="FK149" s="4" t="str">
        <f>IF('Gene Table'!$C149="SMPC",I149,"")</f>
        <v/>
      </c>
      <c r="FL149" s="4" t="str">
        <f>IF('Gene Table'!$C149="SMPC",J149,"")</f>
        <v/>
      </c>
      <c r="FM149" s="4" t="str">
        <f>IF('Gene Table'!$C149="SMPC",K149,"")</f>
        <v/>
      </c>
      <c r="FN149" s="4" t="str">
        <f>IF('Gene Table'!$C149="SMPC",L149,"")</f>
        <v/>
      </c>
      <c r="FO149" s="4" t="str">
        <f>IF('Gene Table'!$C149="SMPC",M149,"")</f>
        <v/>
      </c>
      <c r="FP149" s="4" t="str">
        <f>IF('Gene Table'!$C149="SMPC",N149,"")</f>
        <v/>
      </c>
      <c r="FQ149" s="4" t="str">
        <f>IF('Gene Table'!$C149="SMPC",O149,"")</f>
        <v/>
      </c>
      <c r="FS149" s="4" t="s">
        <v>229</v>
      </c>
      <c r="FT149" s="4" t="str">
        <f>IF('Gene Table'!$C149="SMPC",R149,"")</f>
        <v/>
      </c>
      <c r="FU149" s="4" t="str">
        <f>IF('Gene Table'!$C149="SMPC",S149,"")</f>
        <v/>
      </c>
      <c r="FV149" s="4" t="str">
        <f>IF('Gene Table'!$C149="SMPC",T149,"")</f>
        <v/>
      </c>
      <c r="FW149" s="4" t="str">
        <f>IF('Gene Table'!$C149="SMPC",U149,"")</f>
        <v/>
      </c>
      <c r="FX149" s="4" t="str">
        <f>IF('Gene Table'!$C149="SMPC",V149,"")</f>
        <v/>
      </c>
      <c r="FY149" s="4" t="str">
        <f>IF('Gene Table'!$C149="SMPC",W149,"")</f>
        <v/>
      </c>
      <c r="FZ149" s="4" t="str">
        <f>IF('Gene Table'!$C149="SMPC",X149,"")</f>
        <v/>
      </c>
      <c r="GA149" s="4" t="str">
        <f>IF('Gene Table'!$C149="SMPC",Y149,"")</f>
        <v/>
      </c>
      <c r="GB149" s="4" t="str">
        <f>IF('Gene Table'!$C149="SMPC",Z149,"")</f>
        <v/>
      </c>
      <c r="GC149" s="4" t="str">
        <f>IF('Gene Table'!$C149="SMPC",AA149,"")</f>
        <v/>
      </c>
      <c r="GD149" s="4" t="str">
        <f>IF('Gene Table'!$C149="SMPC",AB149,"")</f>
        <v/>
      </c>
      <c r="GE149" s="4" t="str">
        <f>IF('Gene Table'!$C149="SMPC",AC149,"")</f>
        <v/>
      </c>
    </row>
    <row r="150" spans="1:187" ht="15" customHeight="1" x14ac:dyDescent="0.25">
      <c r="A150" s="4" t="str">
        <f>'Gene Table'!C150&amp;":"&amp;'Gene Table'!D150</f>
        <v>PTEN:c.314G&gt;T</v>
      </c>
      <c r="B150" s="4">
        <f>IF('Gene Table'!$G$5="NO",IF(ISNUMBER(MATCH('Gene Table'!E150,'Array Content'!$M$2:$M$941,0)),VLOOKUP('Gene Table'!E150,'Array Content'!$M$2:$O$941,2,FALSE),35),IF('Gene Table'!$G$5="YES",IF(ISNUMBER(MATCH('Gene Table'!E150,'Array Content'!$M$2:$M$941,0)),VLOOKUP('Gene Table'!E150,'Array Content'!$M$2:$O$941,3,FALSE),35),"OOPS"))</f>
        <v>37</v>
      </c>
      <c r="C150" s="4" t="s">
        <v>232</v>
      </c>
      <c r="D150" s="29">
        <f>IF('Control Sample Data'!D149="","",IF(SUM('Control Sample Data'!D$2:D$97)&gt;10,IF(AND(ISNUMBER('Control Sample Data'!D149),'Control Sample Data'!D149&lt;$B150, 'Control Sample Data'!D149&gt;0),'Control Sample Data'!D149,$B150),""))</f>
        <v>35</v>
      </c>
      <c r="E150" s="29">
        <f>IF('Control Sample Data'!E149="","",IF(SUM('Control Sample Data'!E$2:E$97)&gt;10,IF(AND(ISNUMBER('Control Sample Data'!E149),'Control Sample Data'!E149&lt;$B150, 'Control Sample Data'!E149&gt;0),'Control Sample Data'!E149,$B150),""))</f>
        <v>35</v>
      </c>
      <c r="F150" s="29" t="str">
        <f>IF('Control Sample Data'!F149="","",IF(SUM('Control Sample Data'!F$2:F$97)&gt;10,IF(AND(ISNUMBER('Control Sample Data'!F149),'Control Sample Data'!F149&lt;$B150, 'Control Sample Data'!F149&gt;0),'Control Sample Data'!F149,$B150),""))</f>
        <v/>
      </c>
      <c r="G150" s="29" t="str">
        <f>IF('Control Sample Data'!G149="","",IF(SUM('Control Sample Data'!G$2:G$97)&gt;10,IF(AND(ISNUMBER('Control Sample Data'!G149),'Control Sample Data'!G149&lt;$B150, 'Control Sample Data'!G149&gt;0),'Control Sample Data'!G149,$B150),""))</f>
        <v/>
      </c>
      <c r="H150" s="29" t="str">
        <f>IF('Control Sample Data'!H149="","",IF(SUM('Control Sample Data'!H$2:H$97)&gt;10,IF(AND(ISNUMBER('Control Sample Data'!H149),'Control Sample Data'!H149&lt;$B150, 'Control Sample Data'!H149&gt;0),'Control Sample Data'!H149,$B150),""))</f>
        <v/>
      </c>
      <c r="I150" s="29" t="str">
        <f>IF('Control Sample Data'!I149="","",IF(SUM('Control Sample Data'!I$2:I$97)&gt;10,IF(AND(ISNUMBER('Control Sample Data'!I149),'Control Sample Data'!I149&lt;$B150, 'Control Sample Data'!I149&gt;0),'Control Sample Data'!I149,$B150),""))</f>
        <v/>
      </c>
      <c r="J150" s="29" t="str">
        <f>IF('Control Sample Data'!J149="","",IF(SUM('Control Sample Data'!J$2:J$97)&gt;10,IF(AND(ISNUMBER('Control Sample Data'!J149),'Control Sample Data'!J149&lt;$B150, 'Control Sample Data'!J149&gt;0),'Control Sample Data'!J149,$B150),""))</f>
        <v/>
      </c>
      <c r="K150" s="29" t="str">
        <f>IF('Control Sample Data'!K149="","",IF(SUM('Control Sample Data'!K$2:K$97)&gt;10,IF(AND(ISNUMBER('Control Sample Data'!K149),'Control Sample Data'!K149&lt;$B150, 'Control Sample Data'!K149&gt;0),'Control Sample Data'!K149,$B150),""))</f>
        <v/>
      </c>
      <c r="L150" s="29" t="str">
        <f>IF('Control Sample Data'!L149="","",IF(SUM('Control Sample Data'!L$2:L$97)&gt;10,IF(AND(ISNUMBER('Control Sample Data'!L149),'Control Sample Data'!L149&lt;$B150, 'Control Sample Data'!L149&gt;0),'Control Sample Data'!L149,$B150),""))</f>
        <v/>
      </c>
      <c r="M150" s="29" t="str">
        <f>IF('Control Sample Data'!M149="","",IF(SUM('Control Sample Data'!M$2:M$97)&gt;10,IF(AND(ISNUMBER('Control Sample Data'!M149),'Control Sample Data'!M149&lt;$B150, 'Control Sample Data'!M149&gt;0),'Control Sample Data'!M149,$B150),""))</f>
        <v/>
      </c>
      <c r="N150" s="29" t="str">
        <f>IF('Control Sample Data'!N149="","",IF(SUM('Control Sample Data'!N$2:N$97)&gt;10,IF(AND(ISNUMBER('Control Sample Data'!N149),'Control Sample Data'!N149&lt;$B150, 'Control Sample Data'!N149&gt;0),'Control Sample Data'!N149,$B150),""))</f>
        <v/>
      </c>
      <c r="O150" s="29" t="str">
        <f>IF('Control Sample Data'!O149="","",IF(SUM('Control Sample Data'!O$2:O$97)&gt;10,IF(AND(ISNUMBER('Control Sample Data'!O149),'Control Sample Data'!O149&lt;$B150, 'Control Sample Data'!O149&gt;0),'Control Sample Data'!O149,$B150),""))</f>
        <v/>
      </c>
      <c r="Q150" s="4" t="s">
        <v>232</v>
      </c>
      <c r="R150" s="29">
        <f>IF('Test Sample Data'!D149="","",IF(SUM('Test Sample Data'!D$2:D$97)&gt;10,IF(AND(ISNUMBER('Test Sample Data'!D149),'Test Sample Data'!D149&lt;$B150, 'Test Sample Data'!D149&gt;0),'Test Sample Data'!D149,$B150),""))</f>
        <v>35</v>
      </c>
      <c r="S150" s="29">
        <f>IF('Test Sample Data'!E149="","",IF(SUM('Test Sample Data'!E$2:E$97)&gt;10,IF(AND(ISNUMBER('Test Sample Data'!E149),'Test Sample Data'!E149&lt;$B150, 'Test Sample Data'!E149&gt;0),'Test Sample Data'!E149,$B150),""))</f>
        <v>35</v>
      </c>
      <c r="T150" s="29" t="str">
        <f>IF('Test Sample Data'!F149="","",IF(SUM('Test Sample Data'!F$2:F$97)&gt;10,IF(AND(ISNUMBER('Test Sample Data'!F149),'Test Sample Data'!F149&lt;$B150, 'Test Sample Data'!F149&gt;0),'Test Sample Data'!F149,$B150),""))</f>
        <v/>
      </c>
      <c r="U150" s="29" t="str">
        <f>IF('Test Sample Data'!G149="","",IF(SUM('Test Sample Data'!G$2:G$97)&gt;10,IF(AND(ISNUMBER('Test Sample Data'!G149),'Test Sample Data'!G149&lt;$B150, 'Test Sample Data'!G149&gt;0),'Test Sample Data'!G149,$B150),""))</f>
        <v/>
      </c>
      <c r="V150" s="29" t="str">
        <f>IF('Test Sample Data'!H149="","",IF(SUM('Test Sample Data'!H$2:H$97)&gt;10,IF(AND(ISNUMBER('Test Sample Data'!H149),'Test Sample Data'!H149&lt;$B150, 'Test Sample Data'!H149&gt;0),'Test Sample Data'!H149,$B150),""))</f>
        <v/>
      </c>
      <c r="W150" s="29" t="str">
        <f>IF('Test Sample Data'!I149="","",IF(SUM('Test Sample Data'!I$2:I$97)&gt;10,IF(AND(ISNUMBER('Test Sample Data'!I149),'Test Sample Data'!I149&lt;$B150, 'Test Sample Data'!I149&gt;0),'Test Sample Data'!I149,$B150),""))</f>
        <v/>
      </c>
      <c r="X150" s="29" t="str">
        <f>IF('Test Sample Data'!J149="","",IF(SUM('Test Sample Data'!J$2:J$97)&gt;10,IF(AND(ISNUMBER('Test Sample Data'!J149),'Test Sample Data'!J149&lt;$B150, 'Test Sample Data'!J149&gt;0),'Test Sample Data'!J149,$B150),""))</f>
        <v/>
      </c>
      <c r="Y150" s="29" t="str">
        <f>IF('Test Sample Data'!K149="","",IF(SUM('Test Sample Data'!K$2:K$97)&gt;10,IF(AND(ISNUMBER('Test Sample Data'!K149),'Test Sample Data'!K149&lt;$B150, 'Test Sample Data'!K149&gt;0),'Test Sample Data'!K149,$B150),""))</f>
        <v/>
      </c>
      <c r="Z150" s="29" t="str">
        <f>IF('Test Sample Data'!L149="","",IF(SUM('Test Sample Data'!L$2:L$97)&gt;10,IF(AND(ISNUMBER('Test Sample Data'!L149),'Test Sample Data'!L149&lt;$B150, 'Test Sample Data'!L149&gt;0),'Test Sample Data'!L149,$B150),""))</f>
        <v/>
      </c>
      <c r="AA150" s="29" t="str">
        <f>IF('Test Sample Data'!M149="","",IF(SUM('Test Sample Data'!M$2:M$97)&gt;10,IF(AND(ISNUMBER('Test Sample Data'!M149),'Test Sample Data'!M149&lt;$B150, 'Test Sample Data'!M149&gt;0),'Test Sample Data'!M149,$B150),""))</f>
        <v/>
      </c>
      <c r="AB150" s="29" t="str">
        <f>IF('Test Sample Data'!N149="","",IF(SUM('Test Sample Data'!N$2:N$97)&gt;10,IF(AND(ISNUMBER('Test Sample Data'!N149),'Test Sample Data'!N149&lt;$B150, 'Test Sample Data'!N149&gt;0),'Test Sample Data'!N149,$B150),""))</f>
        <v/>
      </c>
      <c r="AC150" s="29" t="str">
        <f>IF('Test Sample Data'!O149="","",IF(SUM('Test Sample Data'!O$2:O$97)&gt;10,IF(AND(ISNUMBER('Test Sample Data'!O149),'Test Sample Data'!O149&lt;$B150, 'Test Sample Data'!O149&gt;0),'Test Sample Data'!O149,$B150),""))</f>
        <v/>
      </c>
      <c r="AE150" s="4" t="s">
        <v>232</v>
      </c>
      <c r="AF150" s="4">
        <f t="shared" si="183"/>
        <v>9</v>
      </c>
      <c r="AG150" s="4">
        <f t="shared" si="184"/>
        <v>9</v>
      </c>
      <c r="AH150" s="4" t="str">
        <f t="shared" si="185"/>
        <v/>
      </c>
      <c r="AI150" s="4" t="str">
        <f t="shared" si="186"/>
        <v/>
      </c>
      <c r="AJ150" s="4" t="str">
        <f t="shared" si="187"/>
        <v/>
      </c>
      <c r="AK150" s="4" t="str">
        <f t="shared" si="188"/>
        <v/>
      </c>
      <c r="AL150" s="4" t="str">
        <f t="shared" si="189"/>
        <v/>
      </c>
      <c r="AM150" s="4" t="str">
        <f t="shared" si="190"/>
        <v/>
      </c>
      <c r="AN150" s="4" t="str">
        <f t="shared" si="191"/>
        <v/>
      </c>
      <c r="AO150" s="4" t="str">
        <f t="shared" si="192"/>
        <v/>
      </c>
      <c r="AP150" s="4" t="str">
        <f t="shared" si="193"/>
        <v/>
      </c>
      <c r="AQ150" s="4" t="str">
        <f t="shared" si="194"/>
        <v/>
      </c>
      <c r="AR150" s="4">
        <f t="shared" si="195"/>
        <v>0</v>
      </c>
      <c r="AS150" s="4">
        <f t="shared" si="182"/>
        <v>9</v>
      </c>
      <c r="AU150" s="4" t="s">
        <v>232</v>
      </c>
      <c r="AV150" s="4">
        <f t="shared" si="196"/>
        <v>8.2600000000000016</v>
      </c>
      <c r="AW150" s="4">
        <f t="shared" si="197"/>
        <v>9</v>
      </c>
      <c r="AX150" s="4" t="str">
        <f t="shared" si="198"/>
        <v/>
      </c>
      <c r="AY150" s="4" t="str">
        <f t="shared" si="199"/>
        <v/>
      </c>
      <c r="AZ150" s="4" t="str">
        <f t="shared" si="200"/>
        <v/>
      </c>
      <c r="BA150" s="4" t="str">
        <f t="shared" si="201"/>
        <v/>
      </c>
      <c r="BB150" s="4" t="str">
        <f t="shared" si="202"/>
        <v/>
      </c>
      <c r="BC150" s="4" t="str">
        <f t="shared" si="203"/>
        <v/>
      </c>
      <c r="BD150" s="4" t="str">
        <f t="shared" si="204"/>
        <v/>
      </c>
      <c r="BE150" s="4" t="str">
        <f t="shared" si="205"/>
        <v/>
      </c>
      <c r="BF150" s="4" t="str">
        <f t="shared" si="206"/>
        <v/>
      </c>
      <c r="BG150" s="4" t="str">
        <f t="shared" si="207"/>
        <v/>
      </c>
      <c r="BI150" s="4" t="s">
        <v>232</v>
      </c>
      <c r="BJ150" s="4">
        <f t="shared" si="169"/>
        <v>8.2600000000000016</v>
      </c>
      <c r="BK150" s="4">
        <f t="shared" si="170"/>
        <v>9</v>
      </c>
      <c r="BL150" s="4" t="str">
        <f t="shared" si="171"/>
        <v/>
      </c>
      <c r="BM150" s="4" t="str">
        <f t="shared" si="172"/>
        <v/>
      </c>
      <c r="BN150" s="4" t="str">
        <f t="shared" si="173"/>
        <v/>
      </c>
      <c r="BO150" s="4" t="str">
        <f t="shared" si="174"/>
        <v/>
      </c>
      <c r="BP150" s="4" t="str">
        <f t="shared" si="175"/>
        <v/>
      </c>
      <c r="BQ150" s="4" t="str">
        <f t="shared" si="176"/>
        <v/>
      </c>
      <c r="BR150" s="4" t="str">
        <f t="shared" si="177"/>
        <v/>
      </c>
      <c r="BS150" s="4" t="str">
        <f t="shared" si="178"/>
        <v/>
      </c>
      <c r="BT150" s="4" t="str">
        <f t="shared" si="179"/>
        <v/>
      </c>
      <c r="BU150" s="4" t="str">
        <f t="shared" si="180"/>
        <v/>
      </c>
      <c r="BV150" s="4">
        <f t="shared" si="208"/>
        <v>1.57</v>
      </c>
      <c r="BW150" s="4">
        <f t="shared" si="181"/>
        <v>8.6300000000000008</v>
      </c>
      <c r="BY150" s="4" t="s">
        <v>232</v>
      </c>
      <c r="BZ150" s="4">
        <f t="shared" si="145"/>
        <v>-0.36999999999999922</v>
      </c>
      <c r="CA150" s="4">
        <f t="shared" si="146"/>
        <v>0.36999999999999922</v>
      </c>
      <c r="CB150" s="4" t="str">
        <f t="shared" si="147"/>
        <v/>
      </c>
      <c r="CC150" s="4" t="str">
        <f t="shared" si="148"/>
        <v/>
      </c>
      <c r="CD150" s="4" t="str">
        <f t="shared" si="149"/>
        <v/>
      </c>
      <c r="CE150" s="4" t="str">
        <f t="shared" si="150"/>
        <v/>
      </c>
      <c r="CF150" s="4" t="str">
        <f t="shared" si="151"/>
        <v/>
      </c>
      <c r="CG150" s="4" t="str">
        <f t="shared" si="152"/>
        <v/>
      </c>
      <c r="CH150" s="4" t="str">
        <f t="shared" si="153"/>
        <v/>
      </c>
      <c r="CI150" s="4" t="str">
        <f t="shared" si="154"/>
        <v/>
      </c>
      <c r="CJ150" s="4" t="str">
        <f t="shared" si="155"/>
        <v/>
      </c>
      <c r="CK150" s="4" t="str">
        <f t="shared" si="156"/>
        <v/>
      </c>
      <c r="CM150" s="4" t="s">
        <v>232</v>
      </c>
      <c r="CN150" s="4" t="str">
        <f>IF(ISNUMBER(BZ150), IF($BV150&gt;VLOOKUP('Gene Table'!$G$2,'Array Content'!$A$2:$B$3,2,FALSE),IF(BZ150&lt;-$BV150,"mutant","WT"),IF(BZ150&lt;-VLOOKUP('Gene Table'!$G$2,'Array Content'!$A$2:$B$3,2,FALSE),"Mutant","WT")),"")</f>
        <v>WT</v>
      </c>
      <c r="CO150" s="4" t="str">
        <f>IF(ISNUMBER(CA150), IF($BV150&gt;VLOOKUP('Gene Table'!$G$2,'Array Content'!$A$2:$B$3,2,FALSE),IF(CA150&lt;-$BV150,"mutant","WT"),IF(CA150&lt;-VLOOKUP('Gene Table'!$G$2,'Array Content'!$A$2:$B$3,2,FALSE),"Mutant","WT")),"")</f>
        <v>WT</v>
      </c>
      <c r="CP150" s="4" t="str">
        <f>IF(ISNUMBER(CB150), IF($BV150&gt;VLOOKUP('Gene Table'!$G$2,'Array Content'!$A$2:$B$3,2,FALSE),IF(CB150&lt;-$BV150,"mutant","WT"),IF(CB150&lt;-VLOOKUP('Gene Table'!$G$2,'Array Content'!$A$2:$B$3,2,FALSE),"Mutant","WT")),"")</f>
        <v/>
      </c>
      <c r="CQ150" s="4" t="str">
        <f>IF(ISNUMBER(CC150), IF($BV150&gt;VLOOKUP('Gene Table'!$G$2,'Array Content'!$A$2:$B$3,2,FALSE),IF(CC150&lt;-$BV150,"mutant","WT"),IF(CC150&lt;-VLOOKUP('Gene Table'!$G$2,'Array Content'!$A$2:$B$3,2,FALSE),"Mutant","WT")),"")</f>
        <v/>
      </c>
      <c r="CR150" s="4" t="str">
        <f>IF(ISNUMBER(CD150), IF($BV150&gt;VLOOKUP('Gene Table'!$G$2,'Array Content'!$A$2:$B$3,2,FALSE),IF(CD150&lt;-$BV150,"mutant","WT"),IF(CD150&lt;-VLOOKUP('Gene Table'!$G$2,'Array Content'!$A$2:$B$3,2,FALSE),"Mutant","WT")),"")</f>
        <v/>
      </c>
      <c r="CS150" s="4" t="str">
        <f>IF(ISNUMBER(CE150), IF($BV150&gt;VLOOKUP('Gene Table'!$G$2,'Array Content'!$A$2:$B$3,2,FALSE),IF(CE150&lt;-$BV150,"mutant","WT"),IF(CE150&lt;-VLOOKUP('Gene Table'!$G$2,'Array Content'!$A$2:$B$3,2,FALSE),"Mutant","WT")),"")</f>
        <v/>
      </c>
      <c r="CT150" s="4" t="str">
        <f>IF(ISNUMBER(CF150), IF($BV150&gt;VLOOKUP('Gene Table'!$G$2,'Array Content'!$A$2:$B$3,2,FALSE),IF(CF150&lt;-$BV150,"mutant","WT"),IF(CF150&lt;-VLOOKUP('Gene Table'!$G$2,'Array Content'!$A$2:$B$3,2,FALSE),"Mutant","WT")),"")</f>
        <v/>
      </c>
      <c r="CU150" s="4" t="str">
        <f>IF(ISNUMBER(CG150), IF($BV150&gt;VLOOKUP('Gene Table'!$G$2,'Array Content'!$A$2:$B$3,2,FALSE),IF(CG150&lt;-$BV150,"mutant","WT"),IF(CG150&lt;-VLOOKUP('Gene Table'!$G$2,'Array Content'!$A$2:$B$3,2,FALSE),"Mutant","WT")),"")</f>
        <v/>
      </c>
      <c r="CV150" s="4" t="str">
        <f>IF(ISNUMBER(CH150), IF($BV150&gt;VLOOKUP('Gene Table'!$G$2,'Array Content'!$A$2:$B$3,2,FALSE),IF(CH150&lt;-$BV150,"mutant","WT"),IF(CH150&lt;-VLOOKUP('Gene Table'!$G$2,'Array Content'!$A$2:$B$3,2,FALSE),"Mutant","WT")),"")</f>
        <v/>
      </c>
      <c r="CW150" s="4" t="str">
        <f>IF(ISNUMBER(CI150), IF($BV150&gt;VLOOKUP('Gene Table'!$G$2,'Array Content'!$A$2:$B$3,2,FALSE),IF(CI150&lt;-$BV150,"mutant","WT"),IF(CI150&lt;-VLOOKUP('Gene Table'!$G$2,'Array Content'!$A$2:$B$3,2,FALSE),"Mutant","WT")),"")</f>
        <v/>
      </c>
      <c r="CX150" s="4" t="str">
        <f>IF(ISNUMBER(CJ150), IF($BV150&gt;VLOOKUP('Gene Table'!$G$2,'Array Content'!$A$2:$B$3,2,FALSE),IF(CJ150&lt;-$BV150,"mutant","WT"),IF(CJ150&lt;-VLOOKUP('Gene Table'!$G$2,'Array Content'!$A$2:$B$3,2,FALSE),"Mutant","WT")),"")</f>
        <v/>
      </c>
      <c r="CY150" s="4" t="str">
        <f>IF(ISNUMBER(CK150), IF($BV150&gt;VLOOKUP('Gene Table'!$G$2,'Array Content'!$A$2:$B$3,2,FALSE),IF(CK150&lt;-$BV150,"mutant","WT"),IF(CK150&lt;-VLOOKUP('Gene Table'!$G$2,'Array Content'!$A$2:$B$3,2,FALSE),"Mutant","WT")),"")</f>
        <v/>
      </c>
      <c r="DA150" s="4" t="s">
        <v>232</v>
      </c>
      <c r="DB150" s="4">
        <f t="shared" si="157"/>
        <v>-0.73999999999999844</v>
      </c>
      <c r="DC150" s="4">
        <f t="shared" si="158"/>
        <v>0</v>
      </c>
      <c r="DD150" s="4" t="str">
        <f t="shared" si="159"/>
        <v/>
      </c>
      <c r="DE150" s="4" t="str">
        <f t="shared" si="160"/>
        <v/>
      </c>
      <c r="DF150" s="4" t="str">
        <f t="shared" si="161"/>
        <v/>
      </c>
      <c r="DG150" s="4" t="str">
        <f t="shared" si="162"/>
        <v/>
      </c>
      <c r="DH150" s="4" t="str">
        <f t="shared" si="163"/>
        <v/>
      </c>
      <c r="DI150" s="4" t="str">
        <f t="shared" si="164"/>
        <v/>
      </c>
      <c r="DJ150" s="4" t="str">
        <f t="shared" si="165"/>
        <v/>
      </c>
      <c r="DK150" s="4" t="str">
        <f t="shared" si="166"/>
        <v/>
      </c>
      <c r="DL150" s="4" t="str">
        <f t="shared" si="167"/>
        <v/>
      </c>
      <c r="DM150" s="4" t="str">
        <f t="shared" si="168"/>
        <v/>
      </c>
      <c r="DO150" s="4" t="s">
        <v>232</v>
      </c>
      <c r="DP150" s="4" t="str">
        <f>IF(ISNUMBER(DB150), IF($AR150&gt;VLOOKUP('Gene Table'!$G$2,'Array Content'!$A$2:$B$3,2,FALSE),IF(DB150&lt;-$AR150,"mutant","WT"),IF(DB150&lt;-VLOOKUP('Gene Table'!$G$2,'Array Content'!$A$2:$B$3,2,FALSE),"Mutant","WT")),"")</f>
        <v>WT</v>
      </c>
      <c r="DQ150" s="4" t="str">
        <f>IF(ISNUMBER(DC150), IF($AR150&gt;VLOOKUP('Gene Table'!$G$2,'Array Content'!$A$2:$B$3,2,FALSE),IF(DC150&lt;-$AR150,"mutant","WT"),IF(DC150&lt;-VLOOKUP('Gene Table'!$G$2,'Array Content'!$A$2:$B$3,2,FALSE),"Mutant","WT")),"")</f>
        <v>WT</v>
      </c>
      <c r="DR150" s="4" t="str">
        <f>IF(ISNUMBER(DD150), IF($AR150&gt;VLOOKUP('Gene Table'!$G$2,'Array Content'!$A$2:$B$3,2,FALSE),IF(DD150&lt;-$AR150,"mutant","WT"),IF(DD150&lt;-VLOOKUP('Gene Table'!$G$2,'Array Content'!$A$2:$B$3,2,FALSE),"Mutant","WT")),"")</f>
        <v/>
      </c>
      <c r="DS150" s="4" t="str">
        <f>IF(ISNUMBER(DE150), IF($AR150&gt;VLOOKUP('Gene Table'!$G$2,'Array Content'!$A$2:$B$3,2,FALSE),IF(DE150&lt;-$AR150,"mutant","WT"),IF(DE150&lt;-VLOOKUP('Gene Table'!$G$2,'Array Content'!$A$2:$B$3,2,FALSE),"Mutant","WT")),"")</f>
        <v/>
      </c>
      <c r="DT150" s="4" t="str">
        <f>IF(ISNUMBER(DF150), IF($AR150&gt;VLOOKUP('Gene Table'!$G$2,'Array Content'!$A$2:$B$3,2,FALSE),IF(DF150&lt;-$AR150,"mutant","WT"),IF(DF150&lt;-VLOOKUP('Gene Table'!$G$2,'Array Content'!$A$2:$B$3,2,FALSE),"Mutant","WT")),"")</f>
        <v/>
      </c>
      <c r="DU150" s="4" t="str">
        <f>IF(ISNUMBER(DG150), IF($AR150&gt;VLOOKUP('Gene Table'!$G$2,'Array Content'!$A$2:$B$3,2,FALSE),IF(DG150&lt;-$AR150,"mutant","WT"),IF(DG150&lt;-VLOOKUP('Gene Table'!$G$2,'Array Content'!$A$2:$B$3,2,FALSE),"Mutant","WT")),"")</f>
        <v/>
      </c>
      <c r="DV150" s="4" t="str">
        <f>IF(ISNUMBER(DH150), IF($AR150&gt;VLOOKUP('Gene Table'!$G$2,'Array Content'!$A$2:$B$3,2,FALSE),IF(DH150&lt;-$AR150,"mutant","WT"),IF(DH150&lt;-VLOOKUP('Gene Table'!$G$2,'Array Content'!$A$2:$B$3,2,FALSE),"Mutant","WT")),"")</f>
        <v/>
      </c>
      <c r="DW150" s="4" t="str">
        <f>IF(ISNUMBER(DI150), IF($AR150&gt;VLOOKUP('Gene Table'!$G$2,'Array Content'!$A$2:$B$3,2,FALSE),IF(DI150&lt;-$AR150,"mutant","WT"),IF(DI150&lt;-VLOOKUP('Gene Table'!$G$2,'Array Content'!$A$2:$B$3,2,FALSE),"Mutant","WT")),"")</f>
        <v/>
      </c>
      <c r="DX150" s="4" t="str">
        <f>IF(ISNUMBER(DJ150), IF($AR150&gt;VLOOKUP('Gene Table'!$G$2,'Array Content'!$A$2:$B$3,2,FALSE),IF(DJ150&lt;-$AR150,"mutant","WT"),IF(DJ150&lt;-VLOOKUP('Gene Table'!$G$2,'Array Content'!$A$2:$B$3,2,FALSE),"Mutant","WT")),"")</f>
        <v/>
      </c>
      <c r="DY150" s="4" t="str">
        <f>IF(ISNUMBER(DK150), IF($AR150&gt;VLOOKUP('Gene Table'!$G$2,'Array Content'!$A$2:$B$3,2,FALSE),IF(DK150&lt;-$AR150,"mutant","WT"),IF(DK150&lt;-VLOOKUP('Gene Table'!$G$2,'Array Content'!$A$2:$B$3,2,FALSE),"Mutant","WT")),"")</f>
        <v/>
      </c>
      <c r="DZ150" s="4" t="str">
        <f>IF(ISNUMBER(DL150), IF($AR150&gt;VLOOKUP('Gene Table'!$G$2,'Array Content'!$A$2:$B$3,2,FALSE),IF(DL150&lt;-$AR150,"mutant","WT"),IF(DL150&lt;-VLOOKUP('Gene Table'!$G$2,'Array Content'!$A$2:$B$3,2,FALSE),"Mutant","WT")),"")</f>
        <v/>
      </c>
      <c r="EA150" s="4" t="str">
        <f>IF(ISNUMBER(DM150), IF($AR150&gt;VLOOKUP('Gene Table'!$G$2,'Array Content'!$A$2:$B$3,2,FALSE),IF(DM150&lt;-$AR150,"mutant","WT"),IF(DM150&lt;-VLOOKUP('Gene Table'!$G$2,'Array Content'!$A$2:$B$3,2,FALSE),"Mutant","WT")),"")</f>
        <v/>
      </c>
      <c r="EC150" s="4" t="s">
        <v>232</v>
      </c>
      <c r="ED150" s="4" t="str">
        <f>IF('Gene Table'!$D150="copy number",D150,"")</f>
        <v/>
      </c>
      <c r="EE150" s="4" t="str">
        <f>IF('Gene Table'!$D150="copy number",E150,"")</f>
        <v/>
      </c>
      <c r="EF150" s="4" t="str">
        <f>IF('Gene Table'!$D150="copy number",F150,"")</f>
        <v/>
      </c>
      <c r="EG150" s="4" t="str">
        <f>IF('Gene Table'!$D150="copy number",G150,"")</f>
        <v/>
      </c>
      <c r="EH150" s="4" t="str">
        <f>IF('Gene Table'!$D150="copy number",H150,"")</f>
        <v/>
      </c>
      <c r="EI150" s="4" t="str">
        <f>IF('Gene Table'!$D150="copy number",I150,"")</f>
        <v/>
      </c>
      <c r="EJ150" s="4" t="str">
        <f>IF('Gene Table'!$D150="copy number",J150,"")</f>
        <v/>
      </c>
      <c r="EK150" s="4" t="str">
        <f>IF('Gene Table'!$D150="copy number",K150,"")</f>
        <v/>
      </c>
      <c r="EL150" s="4" t="str">
        <f>IF('Gene Table'!$D150="copy number",L150,"")</f>
        <v/>
      </c>
      <c r="EM150" s="4" t="str">
        <f>IF('Gene Table'!$D150="copy number",M150,"")</f>
        <v/>
      </c>
      <c r="EN150" s="4" t="str">
        <f>IF('Gene Table'!$D150="copy number",N150,"")</f>
        <v/>
      </c>
      <c r="EO150" s="4" t="str">
        <f>IF('Gene Table'!$D150="copy number",O150,"")</f>
        <v/>
      </c>
      <c r="EQ150" s="4" t="s">
        <v>232</v>
      </c>
      <c r="ER150" s="4" t="str">
        <f>IF('Gene Table'!$D150="copy number",R150,"")</f>
        <v/>
      </c>
      <c r="ES150" s="4" t="str">
        <f>IF('Gene Table'!$D150="copy number",S150,"")</f>
        <v/>
      </c>
      <c r="ET150" s="4" t="str">
        <f>IF('Gene Table'!$D150="copy number",T150,"")</f>
        <v/>
      </c>
      <c r="EU150" s="4" t="str">
        <f>IF('Gene Table'!$D150="copy number",U150,"")</f>
        <v/>
      </c>
      <c r="EV150" s="4" t="str">
        <f>IF('Gene Table'!$D150="copy number",V150,"")</f>
        <v/>
      </c>
      <c r="EW150" s="4" t="str">
        <f>IF('Gene Table'!$D150="copy number",W150,"")</f>
        <v/>
      </c>
      <c r="EX150" s="4" t="str">
        <f>IF('Gene Table'!$D150="copy number",X150,"")</f>
        <v/>
      </c>
      <c r="EY150" s="4" t="str">
        <f>IF('Gene Table'!$D150="copy number",Y150,"")</f>
        <v/>
      </c>
      <c r="EZ150" s="4" t="str">
        <f>IF('Gene Table'!$D150="copy number",Z150,"")</f>
        <v/>
      </c>
      <c r="FA150" s="4" t="str">
        <f>IF('Gene Table'!$D150="copy number",AA150,"")</f>
        <v/>
      </c>
      <c r="FB150" s="4" t="str">
        <f>IF('Gene Table'!$D150="copy number",AB150,"")</f>
        <v/>
      </c>
      <c r="FC150" s="4" t="str">
        <f>IF('Gene Table'!$D150="copy number",AC150,"")</f>
        <v/>
      </c>
      <c r="FE150" s="4" t="s">
        <v>232</v>
      </c>
      <c r="FF150" s="4" t="str">
        <f>IF('Gene Table'!$C150="SMPC",D150,"")</f>
        <v/>
      </c>
      <c r="FG150" s="4" t="str">
        <f>IF('Gene Table'!$C150="SMPC",E150,"")</f>
        <v/>
      </c>
      <c r="FH150" s="4" t="str">
        <f>IF('Gene Table'!$C150="SMPC",F150,"")</f>
        <v/>
      </c>
      <c r="FI150" s="4" t="str">
        <f>IF('Gene Table'!$C150="SMPC",G150,"")</f>
        <v/>
      </c>
      <c r="FJ150" s="4" t="str">
        <f>IF('Gene Table'!$C150="SMPC",H150,"")</f>
        <v/>
      </c>
      <c r="FK150" s="4" t="str">
        <f>IF('Gene Table'!$C150="SMPC",I150,"")</f>
        <v/>
      </c>
      <c r="FL150" s="4" t="str">
        <f>IF('Gene Table'!$C150="SMPC",J150,"")</f>
        <v/>
      </c>
      <c r="FM150" s="4" t="str">
        <f>IF('Gene Table'!$C150="SMPC",K150,"")</f>
        <v/>
      </c>
      <c r="FN150" s="4" t="str">
        <f>IF('Gene Table'!$C150="SMPC",L150,"")</f>
        <v/>
      </c>
      <c r="FO150" s="4" t="str">
        <f>IF('Gene Table'!$C150="SMPC",M150,"")</f>
        <v/>
      </c>
      <c r="FP150" s="4" t="str">
        <f>IF('Gene Table'!$C150="SMPC",N150,"")</f>
        <v/>
      </c>
      <c r="FQ150" s="4" t="str">
        <f>IF('Gene Table'!$C150="SMPC",O150,"")</f>
        <v/>
      </c>
      <c r="FS150" s="4" t="s">
        <v>232</v>
      </c>
      <c r="FT150" s="4" t="str">
        <f>IF('Gene Table'!$C150="SMPC",R150,"")</f>
        <v/>
      </c>
      <c r="FU150" s="4" t="str">
        <f>IF('Gene Table'!$C150="SMPC",S150,"")</f>
        <v/>
      </c>
      <c r="FV150" s="4" t="str">
        <f>IF('Gene Table'!$C150="SMPC",T150,"")</f>
        <v/>
      </c>
      <c r="FW150" s="4" t="str">
        <f>IF('Gene Table'!$C150="SMPC",U150,"")</f>
        <v/>
      </c>
      <c r="FX150" s="4" t="str">
        <f>IF('Gene Table'!$C150="SMPC",V150,"")</f>
        <v/>
      </c>
      <c r="FY150" s="4" t="str">
        <f>IF('Gene Table'!$C150="SMPC",W150,"")</f>
        <v/>
      </c>
      <c r="FZ150" s="4" t="str">
        <f>IF('Gene Table'!$C150="SMPC",X150,"")</f>
        <v/>
      </c>
      <c r="GA150" s="4" t="str">
        <f>IF('Gene Table'!$C150="SMPC",Y150,"")</f>
        <v/>
      </c>
      <c r="GB150" s="4" t="str">
        <f>IF('Gene Table'!$C150="SMPC",Z150,"")</f>
        <v/>
      </c>
      <c r="GC150" s="4" t="str">
        <f>IF('Gene Table'!$C150="SMPC",AA150,"")</f>
        <v/>
      </c>
      <c r="GD150" s="4" t="str">
        <f>IF('Gene Table'!$C150="SMPC",AB150,"")</f>
        <v/>
      </c>
      <c r="GE150" s="4" t="str">
        <f>IF('Gene Table'!$C150="SMPC",AC150,"")</f>
        <v/>
      </c>
    </row>
    <row r="151" spans="1:187" ht="15" customHeight="1" x14ac:dyDescent="0.25">
      <c r="A151" s="4" t="str">
        <f>'Gene Table'!C151&amp;":"&amp;'Gene Table'!D151</f>
        <v>PTEN:c.315T&gt;G</v>
      </c>
      <c r="B151" s="4">
        <f>IF('Gene Table'!$G$5="NO",IF(ISNUMBER(MATCH('Gene Table'!E151,'Array Content'!$M$2:$M$941,0)),VLOOKUP('Gene Table'!E151,'Array Content'!$M$2:$O$941,2,FALSE),35),IF('Gene Table'!$G$5="YES",IF(ISNUMBER(MATCH('Gene Table'!E151,'Array Content'!$M$2:$M$941,0)),VLOOKUP('Gene Table'!E151,'Array Content'!$M$2:$O$941,3,FALSE),35),"OOPS"))</f>
        <v>36</v>
      </c>
      <c r="C151" s="4" t="s">
        <v>235</v>
      </c>
      <c r="D151" s="29">
        <f>IF('Control Sample Data'!D150="","",IF(SUM('Control Sample Data'!D$2:D$97)&gt;10,IF(AND(ISNUMBER('Control Sample Data'!D150),'Control Sample Data'!D150&lt;$B151, 'Control Sample Data'!D150&gt;0),'Control Sample Data'!D150,$B151),""))</f>
        <v>35</v>
      </c>
      <c r="E151" s="29">
        <f>IF('Control Sample Data'!E150="","",IF(SUM('Control Sample Data'!E$2:E$97)&gt;10,IF(AND(ISNUMBER('Control Sample Data'!E150),'Control Sample Data'!E150&lt;$B151, 'Control Sample Data'!E150&gt;0),'Control Sample Data'!E150,$B151),""))</f>
        <v>35</v>
      </c>
      <c r="F151" s="29" t="str">
        <f>IF('Control Sample Data'!F150="","",IF(SUM('Control Sample Data'!F$2:F$97)&gt;10,IF(AND(ISNUMBER('Control Sample Data'!F150),'Control Sample Data'!F150&lt;$B151, 'Control Sample Data'!F150&gt;0),'Control Sample Data'!F150,$B151),""))</f>
        <v/>
      </c>
      <c r="G151" s="29" t="str">
        <f>IF('Control Sample Data'!G150="","",IF(SUM('Control Sample Data'!G$2:G$97)&gt;10,IF(AND(ISNUMBER('Control Sample Data'!G150),'Control Sample Data'!G150&lt;$B151, 'Control Sample Data'!G150&gt;0),'Control Sample Data'!G150,$B151),""))</f>
        <v/>
      </c>
      <c r="H151" s="29" t="str">
        <f>IF('Control Sample Data'!H150="","",IF(SUM('Control Sample Data'!H$2:H$97)&gt;10,IF(AND(ISNUMBER('Control Sample Data'!H150),'Control Sample Data'!H150&lt;$B151, 'Control Sample Data'!H150&gt;0),'Control Sample Data'!H150,$B151),""))</f>
        <v/>
      </c>
      <c r="I151" s="29" t="str">
        <f>IF('Control Sample Data'!I150="","",IF(SUM('Control Sample Data'!I$2:I$97)&gt;10,IF(AND(ISNUMBER('Control Sample Data'!I150),'Control Sample Data'!I150&lt;$B151, 'Control Sample Data'!I150&gt;0),'Control Sample Data'!I150,$B151),""))</f>
        <v/>
      </c>
      <c r="J151" s="29" t="str">
        <f>IF('Control Sample Data'!J150="","",IF(SUM('Control Sample Data'!J$2:J$97)&gt;10,IF(AND(ISNUMBER('Control Sample Data'!J150),'Control Sample Data'!J150&lt;$B151, 'Control Sample Data'!J150&gt;0),'Control Sample Data'!J150,$B151),""))</f>
        <v/>
      </c>
      <c r="K151" s="29" t="str">
        <f>IF('Control Sample Data'!K150="","",IF(SUM('Control Sample Data'!K$2:K$97)&gt;10,IF(AND(ISNUMBER('Control Sample Data'!K150),'Control Sample Data'!K150&lt;$B151, 'Control Sample Data'!K150&gt;0),'Control Sample Data'!K150,$B151),""))</f>
        <v/>
      </c>
      <c r="L151" s="29" t="str">
        <f>IF('Control Sample Data'!L150="","",IF(SUM('Control Sample Data'!L$2:L$97)&gt;10,IF(AND(ISNUMBER('Control Sample Data'!L150),'Control Sample Data'!L150&lt;$B151, 'Control Sample Data'!L150&gt;0),'Control Sample Data'!L150,$B151),""))</f>
        <v/>
      </c>
      <c r="M151" s="29" t="str">
        <f>IF('Control Sample Data'!M150="","",IF(SUM('Control Sample Data'!M$2:M$97)&gt;10,IF(AND(ISNUMBER('Control Sample Data'!M150),'Control Sample Data'!M150&lt;$B151, 'Control Sample Data'!M150&gt;0),'Control Sample Data'!M150,$B151),""))</f>
        <v/>
      </c>
      <c r="N151" s="29" t="str">
        <f>IF('Control Sample Data'!N150="","",IF(SUM('Control Sample Data'!N$2:N$97)&gt;10,IF(AND(ISNUMBER('Control Sample Data'!N150),'Control Sample Data'!N150&lt;$B151, 'Control Sample Data'!N150&gt;0),'Control Sample Data'!N150,$B151),""))</f>
        <v/>
      </c>
      <c r="O151" s="29" t="str">
        <f>IF('Control Sample Data'!O150="","",IF(SUM('Control Sample Data'!O$2:O$97)&gt;10,IF(AND(ISNUMBER('Control Sample Data'!O150),'Control Sample Data'!O150&lt;$B151, 'Control Sample Data'!O150&gt;0),'Control Sample Data'!O150,$B151),""))</f>
        <v/>
      </c>
      <c r="Q151" s="4" t="s">
        <v>235</v>
      </c>
      <c r="R151" s="29">
        <f>IF('Test Sample Data'!D150="","",IF(SUM('Test Sample Data'!D$2:D$97)&gt;10,IF(AND(ISNUMBER('Test Sample Data'!D150),'Test Sample Data'!D150&lt;$B151, 'Test Sample Data'!D150&gt;0),'Test Sample Data'!D150,$B151),""))</f>
        <v>35</v>
      </c>
      <c r="S151" s="29">
        <f>IF('Test Sample Data'!E150="","",IF(SUM('Test Sample Data'!E$2:E$97)&gt;10,IF(AND(ISNUMBER('Test Sample Data'!E150),'Test Sample Data'!E150&lt;$B151, 'Test Sample Data'!E150&gt;0),'Test Sample Data'!E150,$B151),""))</f>
        <v>35</v>
      </c>
      <c r="T151" s="29" t="str">
        <f>IF('Test Sample Data'!F150="","",IF(SUM('Test Sample Data'!F$2:F$97)&gt;10,IF(AND(ISNUMBER('Test Sample Data'!F150),'Test Sample Data'!F150&lt;$B151, 'Test Sample Data'!F150&gt;0),'Test Sample Data'!F150,$B151),""))</f>
        <v/>
      </c>
      <c r="U151" s="29" t="str">
        <f>IF('Test Sample Data'!G150="","",IF(SUM('Test Sample Data'!G$2:G$97)&gt;10,IF(AND(ISNUMBER('Test Sample Data'!G150),'Test Sample Data'!G150&lt;$B151, 'Test Sample Data'!G150&gt;0),'Test Sample Data'!G150,$B151),""))</f>
        <v/>
      </c>
      <c r="V151" s="29" t="str">
        <f>IF('Test Sample Data'!H150="","",IF(SUM('Test Sample Data'!H$2:H$97)&gt;10,IF(AND(ISNUMBER('Test Sample Data'!H150),'Test Sample Data'!H150&lt;$B151, 'Test Sample Data'!H150&gt;0),'Test Sample Data'!H150,$B151),""))</f>
        <v/>
      </c>
      <c r="W151" s="29" t="str">
        <f>IF('Test Sample Data'!I150="","",IF(SUM('Test Sample Data'!I$2:I$97)&gt;10,IF(AND(ISNUMBER('Test Sample Data'!I150),'Test Sample Data'!I150&lt;$B151, 'Test Sample Data'!I150&gt;0),'Test Sample Data'!I150,$B151),""))</f>
        <v/>
      </c>
      <c r="X151" s="29" t="str">
        <f>IF('Test Sample Data'!J150="","",IF(SUM('Test Sample Data'!J$2:J$97)&gt;10,IF(AND(ISNUMBER('Test Sample Data'!J150),'Test Sample Data'!J150&lt;$B151, 'Test Sample Data'!J150&gt;0),'Test Sample Data'!J150,$B151),""))</f>
        <v/>
      </c>
      <c r="Y151" s="29" t="str">
        <f>IF('Test Sample Data'!K150="","",IF(SUM('Test Sample Data'!K$2:K$97)&gt;10,IF(AND(ISNUMBER('Test Sample Data'!K150),'Test Sample Data'!K150&lt;$B151, 'Test Sample Data'!K150&gt;0),'Test Sample Data'!K150,$B151),""))</f>
        <v/>
      </c>
      <c r="Z151" s="29" t="str">
        <f>IF('Test Sample Data'!L150="","",IF(SUM('Test Sample Data'!L$2:L$97)&gt;10,IF(AND(ISNUMBER('Test Sample Data'!L150),'Test Sample Data'!L150&lt;$B151, 'Test Sample Data'!L150&gt;0),'Test Sample Data'!L150,$B151),""))</f>
        <v/>
      </c>
      <c r="AA151" s="29" t="str">
        <f>IF('Test Sample Data'!M150="","",IF(SUM('Test Sample Data'!M$2:M$97)&gt;10,IF(AND(ISNUMBER('Test Sample Data'!M150),'Test Sample Data'!M150&lt;$B151, 'Test Sample Data'!M150&gt;0),'Test Sample Data'!M150,$B151),""))</f>
        <v/>
      </c>
      <c r="AB151" s="29" t="str">
        <f>IF('Test Sample Data'!N150="","",IF(SUM('Test Sample Data'!N$2:N$97)&gt;10,IF(AND(ISNUMBER('Test Sample Data'!N150),'Test Sample Data'!N150&lt;$B151, 'Test Sample Data'!N150&gt;0),'Test Sample Data'!N150,$B151),""))</f>
        <v/>
      </c>
      <c r="AC151" s="29" t="str">
        <f>IF('Test Sample Data'!O150="","",IF(SUM('Test Sample Data'!O$2:O$97)&gt;10,IF(AND(ISNUMBER('Test Sample Data'!O150),'Test Sample Data'!O150&lt;$B151, 'Test Sample Data'!O150&gt;0),'Test Sample Data'!O150,$B151),""))</f>
        <v/>
      </c>
      <c r="AE151" s="4" t="s">
        <v>235</v>
      </c>
      <c r="AF151" s="4">
        <f t="shared" si="183"/>
        <v>9</v>
      </c>
      <c r="AG151" s="4">
        <f t="shared" si="184"/>
        <v>9</v>
      </c>
      <c r="AH151" s="4" t="str">
        <f t="shared" si="185"/>
        <v/>
      </c>
      <c r="AI151" s="4" t="str">
        <f t="shared" si="186"/>
        <v/>
      </c>
      <c r="AJ151" s="4" t="str">
        <f t="shared" si="187"/>
        <v/>
      </c>
      <c r="AK151" s="4" t="str">
        <f t="shared" si="188"/>
        <v/>
      </c>
      <c r="AL151" s="4" t="str">
        <f t="shared" si="189"/>
        <v/>
      </c>
      <c r="AM151" s="4" t="str">
        <f t="shared" si="190"/>
        <v/>
      </c>
      <c r="AN151" s="4" t="str">
        <f t="shared" si="191"/>
        <v/>
      </c>
      <c r="AO151" s="4" t="str">
        <f t="shared" si="192"/>
        <v/>
      </c>
      <c r="AP151" s="4" t="str">
        <f t="shared" si="193"/>
        <v/>
      </c>
      <c r="AQ151" s="4" t="str">
        <f t="shared" si="194"/>
        <v/>
      </c>
      <c r="AR151" s="4">
        <f t="shared" si="195"/>
        <v>0</v>
      </c>
      <c r="AS151" s="4">
        <f t="shared" si="182"/>
        <v>9</v>
      </c>
      <c r="AU151" s="4" t="s">
        <v>235</v>
      </c>
      <c r="AV151" s="4">
        <f t="shared" si="196"/>
        <v>8.2600000000000016</v>
      </c>
      <c r="AW151" s="4">
        <f t="shared" si="197"/>
        <v>9</v>
      </c>
      <c r="AX151" s="4" t="str">
        <f t="shared" si="198"/>
        <v/>
      </c>
      <c r="AY151" s="4" t="str">
        <f t="shared" si="199"/>
        <v/>
      </c>
      <c r="AZ151" s="4" t="str">
        <f t="shared" si="200"/>
        <v/>
      </c>
      <c r="BA151" s="4" t="str">
        <f t="shared" si="201"/>
        <v/>
      </c>
      <c r="BB151" s="4" t="str">
        <f t="shared" si="202"/>
        <v/>
      </c>
      <c r="BC151" s="4" t="str">
        <f t="shared" si="203"/>
        <v/>
      </c>
      <c r="BD151" s="4" t="str">
        <f t="shared" si="204"/>
        <v/>
      </c>
      <c r="BE151" s="4" t="str">
        <f t="shared" si="205"/>
        <v/>
      </c>
      <c r="BF151" s="4" t="str">
        <f t="shared" si="206"/>
        <v/>
      </c>
      <c r="BG151" s="4" t="str">
        <f t="shared" si="207"/>
        <v/>
      </c>
      <c r="BI151" s="4" t="s">
        <v>235</v>
      </c>
      <c r="BJ151" s="4">
        <f t="shared" si="169"/>
        <v>8.2600000000000016</v>
      </c>
      <c r="BK151" s="4">
        <f t="shared" si="170"/>
        <v>9</v>
      </c>
      <c r="BL151" s="4" t="str">
        <f t="shared" si="171"/>
        <v/>
      </c>
      <c r="BM151" s="4" t="str">
        <f t="shared" si="172"/>
        <v/>
      </c>
      <c r="BN151" s="4" t="str">
        <f t="shared" si="173"/>
        <v/>
      </c>
      <c r="BO151" s="4" t="str">
        <f t="shared" si="174"/>
        <v/>
      </c>
      <c r="BP151" s="4" t="str">
        <f t="shared" si="175"/>
        <v/>
      </c>
      <c r="BQ151" s="4" t="str">
        <f t="shared" si="176"/>
        <v/>
      </c>
      <c r="BR151" s="4" t="str">
        <f t="shared" si="177"/>
        <v/>
      </c>
      <c r="BS151" s="4" t="str">
        <f t="shared" si="178"/>
        <v/>
      </c>
      <c r="BT151" s="4" t="str">
        <f t="shared" si="179"/>
        <v/>
      </c>
      <c r="BU151" s="4" t="str">
        <f t="shared" si="180"/>
        <v/>
      </c>
      <c r="BV151" s="4">
        <f t="shared" si="208"/>
        <v>1.57</v>
      </c>
      <c r="BW151" s="4">
        <f t="shared" si="181"/>
        <v>8.6300000000000008</v>
      </c>
      <c r="BY151" s="4" t="s">
        <v>235</v>
      </c>
      <c r="BZ151" s="4">
        <f t="shared" si="145"/>
        <v>-0.36999999999999922</v>
      </c>
      <c r="CA151" s="4">
        <f t="shared" si="146"/>
        <v>0.36999999999999922</v>
      </c>
      <c r="CB151" s="4" t="str">
        <f t="shared" si="147"/>
        <v/>
      </c>
      <c r="CC151" s="4" t="str">
        <f t="shared" si="148"/>
        <v/>
      </c>
      <c r="CD151" s="4" t="str">
        <f t="shared" si="149"/>
        <v/>
      </c>
      <c r="CE151" s="4" t="str">
        <f t="shared" si="150"/>
        <v/>
      </c>
      <c r="CF151" s="4" t="str">
        <f t="shared" si="151"/>
        <v/>
      </c>
      <c r="CG151" s="4" t="str">
        <f t="shared" si="152"/>
        <v/>
      </c>
      <c r="CH151" s="4" t="str">
        <f t="shared" si="153"/>
        <v/>
      </c>
      <c r="CI151" s="4" t="str">
        <f t="shared" si="154"/>
        <v/>
      </c>
      <c r="CJ151" s="4" t="str">
        <f t="shared" si="155"/>
        <v/>
      </c>
      <c r="CK151" s="4" t="str">
        <f t="shared" si="156"/>
        <v/>
      </c>
      <c r="CM151" s="4" t="s">
        <v>235</v>
      </c>
      <c r="CN151" s="4" t="str">
        <f>IF(ISNUMBER(BZ151), IF($BV151&gt;VLOOKUP('Gene Table'!$G$2,'Array Content'!$A$2:$B$3,2,FALSE),IF(BZ151&lt;-$BV151,"mutant","WT"),IF(BZ151&lt;-VLOOKUP('Gene Table'!$G$2,'Array Content'!$A$2:$B$3,2,FALSE),"Mutant","WT")),"")</f>
        <v>WT</v>
      </c>
      <c r="CO151" s="4" t="str">
        <f>IF(ISNUMBER(CA151), IF($BV151&gt;VLOOKUP('Gene Table'!$G$2,'Array Content'!$A$2:$B$3,2,FALSE),IF(CA151&lt;-$BV151,"mutant","WT"),IF(CA151&lt;-VLOOKUP('Gene Table'!$G$2,'Array Content'!$A$2:$B$3,2,FALSE),"Mutant","WT")),"")</f>
        <v>WT</v>
      </c>
      <c r="CP151" s="4" t="str">
        <f>IF(ISNUMBER(CB151), IF($BV151&gt;VLOOKUP('Gene Table'!$G$2,'Array Content'!$A$2:$B$3,2,FALSE),IF(CB151&lt;-$BV151,"mutant","WT"),IF(CB151&lt;-VLOOKUP('Gene Table'!$G$2,'Array Content'!$A$2:$B$3,2,FALSE),"Mutant","WT")),"")</f>
        <v/>
      </c>
      <c r="CQ151" s="4" t="str">
        <f>IF(ISNUMBER(CC151), IF($BV151&gt;VLOOKUP('Gene Table'!$G$2,'Array Content'!$A$2:$B$3,2,FALSE),IF(CC151&lt;-$BV151,"mutant","WT"),IF(CC151&lt;-VLOOKUP('Gene Table'!$G$2,'Array Content'!$A$2:$B$3,2,FALSE),"Mutant","WT")),"")</f>
        <v/>
      </c>
      <c r="CR151" s="4" t="str">
        <f>IF(ISNUMBER(CD151), IF($BV151&gt;VLOOKUP('Gene Table'!$G$2,'Array Content'!$A$2:$B$3,2,FALSE),IF(CD151&lt;-$BV151,"mutant","WT"),IF(CD151&lt;-VLOOKUP('Gene Table'!$G$2,'Array Content'!$A$2:$B$3,2,FALSE),"Mutant","WT")),"")</f>
        <v/>
      </c>
      <c r="CS151" s="4" t="str">
        <f>IF(ISNUMBER(CE151), IF($BV151&gt;VLOOKUP('Gene Table'!$G$2,'Array Content'!$A$2:$B$3,2,FALSE),IF(CE151&lt;-$BV151,"mutant","WT"),IF(CE151&lt;-VLOOKUP('Gene Table'!$G$2,'Array Content'!$A$2:$B$3,2,FALSE),"Mutant","WT")),"")</f>
        <v/>
      </c>
      <c r="CT151" s="4" t="str">
        <f>IF(ISNUMBER(CF151), IF($BV151&gt;VLOOKUP('Gene Table'!$G$2,'Array Content'!$A$2:$B$3,2,FALSE),IF(CF151&lt;-$BV151,"mutant","WT"),IF(CF151&lt;-VLOOKUP('Gene Table'!$G$2,'Array Content'!$A$2:$B$3,2,FALSE),"Mutant","WT")),"")</f>
        <v/>
      </c>
      <c r="CU151" s="4" t="str">
        <f>IF(ISNUMBER(CG151), IF($BV151&gt;VLOOKUP('Gene Table'!$G$2,'Array Content'!$A$2:$B$3,2,FALSE),IF(CG151&lt;-$BV151,"mutant","WT"),IF(CG151&lt;-VLOOKUP('Gene Table'!$G$2,'Array Content'!$A$2:$B$3,2,FALSE),"Mutant","WT")),"")</f>
        <v/>
      </c>
      <c r="CV151" s="4" t="str">
        <f>IF(ISNUMBER(CH151), IF($BV151&gt;VLOOKUP('Gene Table'!$G$2,'Array Content'!$A$2:$B$3,2,FALSE),IF(CH151&lt;-$BV151,"mutant","WT"),IF(CH151&lt;-VLOOKUP('Gene Table'!$G$2,'Array Content'!$A$2:$B$3,2,FALSE),"Mutant","WT")),"")</f>
        <v/>
      </c>
      <c r="CW151" s="4" t="str">
        <f>IF(ISNUMBER(CI151), IF($BV151&gt;VLOOKUP('Gene Table'!$G$2,'Array Content'!$A$2:$B$3,2,FALSE),IF(CI151&lt;-$BV151,"mutant","WT"),IF(CI151&lt;-VLOOKUP('Gene Table'!$G$2,'Array Content'!$A$2:$B$3,2,FALSE),"Mutant","WT")),"")</f>
        <v/>
      </c>
      <c r="CX151" s="4" t="str">
        <f>IF(ISNUMBER(CJ151), IF($BV151&gt;VLOOKUP('Gene Table'!$G$2,'Array Content'!$A$2:$B$3,2,FALSE),IF(CJ151&lt;-$BV151,"mutant","WT"),IF(CJ151&lt;-VLOOKUP('Gene Table'!$G$2,'Array Content'!$A$2:$B$3,2,FALSE),"Mutant","WT")),"")</f>
        <v/>
      </c>
      <c r="CY151" s="4" t="str">
        <f>IF(ISNUMBER(CK151), IF($BV151&gt;VLOOKUP('Gene Table'!$G$2,'Array Content'!$A$2:$B$3,2,FALSE),IF(CK151&lt;-$BV151,"mutant","WT"),IF(CK151&lt;-VLOOKUP('Gene Table'!$G$2,'Array Content'!$A$2:$B$3,2,FALSE),"Mutant","WT")),"")</f>
        <v/>
      </c>
      <c r="DA151" s="4" t="s">
        <v>235</v>
      </c>
      <c r="DB151" s="4">
        <f t="shared" si="157"/>
        <v>-0.73999999999999844</v>
      </c>
      <c r="DC151" s="4">
        <f t="shared" si="158"/>
        <v>0</v>
      </c>
      <c r="DD151" s="4" t="str">
        <f t="shared" si="159"/>
        <v/>
      </c>
      <c r="DE151" s="4" t="str">
        <f t="shared" si="160"/>
        <v/>
      </c>
      <c r="DF151" s="4" t="str">
        <f t="shared" si="161"/>
        <v/>
      </c>
      <c r="DG151" s="4" t="str">
        <f t="shared" si="162"/>
        <v/>
      </c>
      <c r="DH151" s="4" t="str">
        <f t="shared" si="163"/>
        <v/>
      </c>
      <c r="DI151" s="4" t="str">
        <f t="shared" si="164"/>
        <v/>
      </c>
      <c r="DJ151" s="4" t="str">
        <f t="shared" si="165"/>
        <v/>
      </c>
      <c r="DK151" s="4" t="str">
        <f t="shared" si="166"/>
        <v/>
      </c>
      <c r="DL151" s="4" t="str">
        <f t="shared" si="167"/>
        <v/>
      </c>
      <c r="DM151" s="4" t="str">
        <f t="shared" si="168"/>
        <v/>
      </c>
      <c r="DO151" s="4" t="s">
        <v>235</v>
      </c>
      <c r="DP151" s="4" t="str">
        <f>IF(ISNUMBER(DB151), IF($AR151&gt;VLOOKUP('Gene Table'!$G$2,'Array Content'!$A$2:$B$3,2,FALSE),IF(DB151&lt;-$AR151,"mutant","WT"),IF(DB151&lt;-VLOOKUP('Gene Table'!$G$2,'Array Content'!$A$2:$B$3,2,FALSE),"Mutant","WT")),"")</f>
        <v>WT</v>
      </c>
      <c r="DQ151" s="4" t="str">
        <f>IF(ISNUMBER(DC151), IF($AR151&gt;VLOOKUP('Gene Table'!$G$2,'Array Content'!$A$2:$B$3,2,FALSE),IF(DC151&lt;-$AR151,"mutant","WT"),IF(DC151&lt;-VLOOKUP('Gene Table'!$G$2,'Array Content'!$A$2:$B$3,2,FALSE),"Mutant","WT")),"")</f>
        <v>WT</v>
      </c>
      <c r="DR151" s="4" t="str">
        <f>IF(ISNUMBER(DD151), IF($AR151&gt;VLOOKUP('Gene Table'!$G$2,'Array Content'!$A$2:$B$3,2,FALSE),IF(DD151&lt;-$AR151,"mutant","WT"),IF(DD151&lt;-VLOOKUP('Gene Table'!$G$2,'Array Content'!$A$2:$B$3,2,FALSE),"Mutant","WT")),"")</f>
        <v/>
      </c>
      <c r="DS151" s="4" t="str">
        <f>IF(ISNUMBER(DE151), IF($AR151&gt;VLOOKUP('Gene Table'!$G$2,'Array Content'!$A$2:$B$3,2,FALSE),IF(DE151&lt;-$AR151,"mutant","WT"),IF(DE151&lt;-VLOOKUP('Gene Table'!$G$2,'Array Content'!$A$2:$B$3,2,FALSE),"Mutant","WT")),"")</f>
        <v/>
      </c>
      <c r="DT151" s="4" t="str">
        <f>IF(ISNUMBER(DF151), IF($AR151&gt;VLOOKUP('Gene Table'!$G$2,'Array Content'!$A$2:$B$3,2,FALSE),IF(DF151&lt;-$AR151,"mutant","WT"),IF(DF151&lt;-VLOOKUP('Gene Table'!$G$2,'Array Content'!$A$2:$B$3,2,FALSE),"Mutant","WT")),"")</f>
        <v/>
      </c>
      <c r="DU151" s="4" t="str">
        <f>IF(ISNUMBER(DG151), IF($AR151&gt;VLOOKUP('Gene Table'!$G$2,'Array Content'!$A$2:$B$3,2,FALSE),IF(DG151&lt;-$AR151,"mutant","WT"),IF(DG151&lt;-VLOOKUP('Gene Table'!$G$2,'Array Content'!$A$2:$B$3,2,FALSE),"Mutant","WT")),"")</f>
        <v/>
      </c>
      <c r="DV151" s="4" t="str">
        <f>IF(ISNUMBER(DH151), IF($AR151&gt;VLOOKUP('Gene Table'!$G$2,'Array Content'!$A$2:$B$3,2,FALSE),IF(DH151&lt;-$AR151,"mutant","WT"),IF(DH151&lt;-VLOOKUP('Gene Table'!$G$2,'Array Content'!$A$2:$B$3,2,FALSE),"Mutant","WT")),"")</f>
        <v/>
      </c>
      <c r="DW151" s="4" t="str">
        <f>IF(ISNUMBER(DI151), IF($AR151&gt;VLOOKUP('Gene Table'!$G$2,'Array Content'!$A$2:$B$3,2,FALSE),IF(DI151&lt;-$AR151,"mutant","WT"),IF(DI151&lt;-VLOOKUP('Gene Table'!$G$2,'Array Content'!$A$2:$B$3,2,FALSE),"Mutant","WT")),"")</f>
        <v/>
      </c>
      <c r="DX151" s="4" t="str">
        <f>IF(ISNUMBER(DJ151), IF($AR151&gt;VLOOKUP('Gene Table'!$G$2,'Array Content'!$A$2:$B$3,2,FALSE),IF(DJ151&lt;-$AR151,"mutant","WT"),IF(DJ151&lt;-VLOOKUP('Gene Table'!$G$2,'Array Content'!$A$2:$B$3,2,FALSE),"Mutant","WT")),"")</f>
        <v/>
      </c>
      <c r="DY151" s="4" t="str">
        <f>IF(ISNUMBER(DK151), IF($AR151&gt;VLOOKUP('Gene Table'!$G$2,'Array Content'!$A$2:$B$3,2,FALSE),IF(DK151&lt;-$AR151,"mutant","WT"),IF(DK151&lt;-VLOOKUP('Gene Table'!$G$2,'Array Content'!$A$2:$B$3,2,FALSE),"Mutant","WT")),"")</f>
        <v/>
      </c>
      <c r="DZ151" s="4" t="str">
        <f>IF(ISNUMBER(DL151), IF($AR151&gt;VLOOKUP('Gene Table'!$G$2,'Array Content'!$A$2:$B$3,2,FALSE),IF(DL151&lt;-$AR151,"mutant","WT"),IF(DL151&lt;-VLOOKUP('Gene Table'!$G$2,'Array Content'!$A$2:$B$3,2,FALSE),"Mutant","WT")),"")</f>
        <v/>
      </c>
      <c r="EA151" s="4" t="str">
        <f>IF(ISNUMBER(DM151), IF($AR151&gt;VLOOKUP('Gene Table'!$G$2,'Array Content'!$A$2:$B$3,2,FALSE),IF(DM151&lt;-$AR151,"mutant","WT"),IF(DM151&lt;-VLOOKUP('Gene Table'!$G$2,'Array Content'!$A$2:$B$3,2,FALSE),"Mutant","WT")),"")</f>
        <v/>
      </c>
      <c r="EC151" s="4" t="s">
        <v>235</v>
      </c>
      <c r="ED151" s="4" t="str">
        <f>IF('Gene Table'!$D151="copy number",D151,"")</f>
        <v/>
      </c>
      <c r="EE151" s="4" t="str">
        <f>IF('Gene Table'!$D151="copy number",E151,"")</f>
        <v/>
      </c>
      <c r="EF151" s="4" t="str">
        <f>IF('Gene Table'!$D151="copy number",F151,"")</f>
        <v/>
      </c>
      <c r="EG151" s="4" t="str">
        <f>IF('Gene Table'!$D151="copy number",G151,"")</f>
        <v/>
      </c>
      <c r="EH151" s="4" t="str">
        <f>IF('Gene Table'!$D151="copy number",H151,"")</f>
        <v/>
      </c>
      <c r="EI151" s="4" t="str">
        <f>IF('Gene Table'!$D151="copy number",I151,"")</f>
        <v/>
      </c>
      <c r="EJ151" s="4" t="str">
        <f>IF('Gene Table'!$D151="copy number",J151,"")</f>
        <v/>
      </c>
      <c r="EK151" s="4" t="str">
        <f>IF('Gene Table'!$D151="copy number",K151,"")</f>
        <v/>
      </c>
      <c r="EL151" s="4" t="str">
        <f>IF('Gene Table'!$D151="copy number",L151,"")</f>
        <v/>
      </c>
      <c r="EM151" s="4" t="str">
        <f>IF('Gene Table'!$D151="copy number",M151,"")</f>
        <v/>
      </c>
      <c r="EN151" s="4" t="str">
        <f>IF('Gene Table'!$D151="copy number",N151,"")</f>
        <v/>
      </c>
      <c r="EO151" s="4" t="str">
        <f>IF('Gene Table'!$D151="copy number",O151,"")</f>
        <v/>
      </c>
      <c r="EQ151" s="4" t="s">
        <v>235</v>
      </c>
      <c r="ER151" s="4" t="str">
        <f>IF('Gene Table'!$D151="copy number",R151,"")</f>
        <v/>
      </c>
      <c r="ES151" s="4" t="str">
        <f>IF('Gene Table'!$D151="copy number",S151,"")</f>
        <v/>
      </c>
      <c r="ET151" s="4" t="str">
        <f>IF('Gene Table'!$D151="copy number",T151,"")</f>
        <v/>
      </c>
      <c r="EU151" s="4" t="str">
        <f>IF('Gene Table'!$D151="copy number",U151,"")</f>
        <v/>
      </c>
      <c r="EV151" s="4" t="str">
        <f>IF('Gene Table'!$D151="copy number",V151,"")</f>
        <v/>
      </c>
      <c r="EW151" s="4" t="str">
        <f>IF('Gene Table'!$D151="copy number",W151,"")</f>
        <v/>
      </c>
      <c r="EX151" s="4" t="str">
        <f>IF('Gene Table'!$D151="copy number",X151,"")</f>
        <v/>
      </c>
      <c r="EY151" s="4" t="str">
        <f>IF('Gene Table'!$D151="copy number",Y151,"")</f>
        <v/>
      </c>
      <c r="EZ151" s="4" t="str">
        <f>IF('Gene Table'!$D151="copy number",Z151,"")</f>
        <v/>
      </c>
      <c r="FA151" s="4" t="str">
        <f>IF('Gene Table'!$D151="copy number",AA151,"")</f>
        <v/>
      </c>
      <c r="FB151" s="4" t="str">
        <f>IF('Gene Table'!$D151="copy number",AB151,"")</f>
        <v/>
      </c>
      <c r="FC151" s="4" t="str">
        <f>IF('Gene Table'!$D151="copy number",AC151,"")</f>
        <v/>
      </c>
      <c r="FE151" s="4" t="s">
        <v>235</v>
      </c>
      <c r="FF151" s="4" t="str">
        <f>IF('Gene Table'!$C151="SMPC",D151,"")</f>
        <v/>
      </c>
      <c r="FG151" s="4" t="str">
        <f>IF('Gene Table'!$C151="SMPC",E151,"")</f>
        <v/>
      </c>
      <c r="FH151" s="4" t="str">
        <f>IF('Gene Table'!$C151="SMPC",F151,"")</f>
        <v/>
      </c>
      <c r="FI151" s="4" t="str">
        <f>IF('Gene Table'!$C151="SMPC",G151,"")</f>
        <v/>
      </c>
      <c r="FJ151" s="4" t="str">
        <f>IF('Gene Table'!$C151="SMPC",H151,"")</f>
        <v/>
      </c>
      <c r="FK151" s="4" t="str">
        <f>IF('Gene Table'!$C151="SMPC",I151,"")</f>
        <v/>
      </c>
      <c r="FL151" s="4" t="str">
        <f>IF('Gene Table'!$C151="SMPC",J151,"")</f>
        <v/>
      </c>
      <c r="FM151" s="4" t="str">
        <f>IF('Gene Table'!$C151="SMPC",K151,"")</f>
        <v/>
      </c>
      <c r="FN151" s="4" t="str">
        <f>IF('Gene Table'!$C151="SMPC",L151,"")</f>
        <v/>
      </c>
      <c r="FO151" s="4" t="str">
        <f>IF('Gene Table'!$C151="SMPC",M151,"")</f>
        <v/>
      </c>
      <c r="FP151" s="4" t="str">
        <f>IF('Gene Table'!$C151="SMPC",N151,"")</f>
        <v/>
      </c>
      <c r="FQ151" s="4" t="str">
        <f>IF('Gene Table'!$C151="SMPC",O151,"")</f>
        <v/>
      </c>
      <c r="FS151" s="4" t="s">
        <v>235</v>
      </c>
      <c r="FT151" s="4" t="str">
        <f>IF('Gene Table'!$C151="SMPC",R151,"")</f>
        <v/>
      </c>
      <c r="FU151" s="4" t="str">
        <f>IF('Gene Table'!$C151="SMPC",S151,"")</f>
        <v/>
      </c>
      <c r="FV151" s="4" t="str">
        <f>IF('Gene Table'!$C151="SMPC",T151,"")</f>
        <v/>
      </c>
      <c r="FW151" s="4" t="str">
        <f>IF('Gene Table'!$C151="SMPC",U151,"")</f>
        <v/>
      </c>
      <c r="FX151" s="4" t="str">
        <f>IF('Gene Table'!$C151="SMPC",V151,"")</f>
        <v/>
      </c>
      <c r="FY151" s="4" t="str">
        <f>IF('Gene Table'!$C151="SMPC",W151,"")</f>
        <v/>
      </c>
      <c r="FZ151" s="4" t="str">
        <f>IF('Gene Table'!$C151="SMPC",X151,"")</f>
        <v/>
      </c>
      <c r="GA151" s="4" t="str">
        <f>IF('Gene Table'!$C151="SMPC",Y151,"")</f>
        <v/>
      </c>
      <c r="GB151" s="4" t="str">
        <f>IF('Gene Table'!$C151="SMPC",Z151,"")</f>
        <v/>
      </c>
      <c r="GC151" s="4" t="str">
        <f>IF('Gene Table'!$C151="SMPC",AA151,"")</f>
        <v/>
      </c>
      <c r="GD151" s="4" t="str">
        <f>IF('Gene Table'!$C151="SMPC",AB151,"")</f>
        <v/>
      </c>
      <c r="GE151" s="4" t="str">
        <f>IF('Gene Table'!$C151="SMPC",AC151,"")</f>
        <v/>
      </c>
    </row>
    <row r="152" spans="1:187" ht="15" customHeight="1" x14ac:dyDescent="0.25">
      <c r="A152" s="4" t="str">
        <f>'Gene Table'!C152&amp;":"&amp;'Gene Table'!D152</f>
        <v>PTEN:c.334C&gt;G</v>
      </c>
      <c r="B152" s="4">
        <f>IF('Gene Table'!$G$5="NO",IF(ISNUMBER(MATCH('Gene Table'!E152,'Array Content'!$M$2:$M$941,0)),VLOOKUP('Gene Table'!E152,'Array Content'!$M$2:$O$941,2,FALSE),35),IF('Gene Table'!$G$5="YES",IF(ISNUMBER(MATCH('Gene Table'!E152,'Array Content'!$M$2:$M$941,0)),VLOOKUP('Gene Table'!E152,'Array Content'!$M$2:$O$941,3,FALSE),35),"OOPS"))</f>
        <v>37</v>
      </c>
      <c r="C152" s="4" t="s">
        <v>238</v>
      </c>
      <c r="D152" s="29">
        <f>IF('Control Sample Data'!D151="","",IF(SUM('Control Sample Data'!D$2:D$97)&gt;10,IF(AND(ISNUMBER('Control Sample Data'!D151),'Control Sample Data'!D151&lt;$B152, 'Control Sample Data'!D151&gt;0),'Control Sample Data'!D151,$B152),""))</f>
        <v>35</v>
      </c>
      <c r="E152" s="29">
        <f>IF('Control Sample Data'!E151="","",IF(SUM('Control Sample Data'!E$2:E$97)&gt;10,IF(AND(ISNUMBER('Control Sample Data'!E151),'Control Sample Data'!E151&lt;$B152, 'Control Sample Data'!E151&gt;0),'Control Sample Data'!E151,$B152),""))</f>
        <v>35</v>
      </c>
      <c r="F152" s="29" t="str">
        <f>IF('Control Sample Data'!F151="","",IF(SUM('Control Sample Data'!F$2:F$97)&gt;10,IF(AND(ISNUMBER('Control Sample Data'!F151),'Control Sample Data'!F151&lt;$B152, 'Control Sample Data'!F151&gt;0),'Control Sample Data'!F151,$B152),""))</f>
        <v/>
      </c>
      <c r="G152" s="29" t="str">
        <f>IF('Control Sample Data'!G151="","",IF(SUM('Control Sample Data'!G$2:G$97)&gt;10,IF(AND(ISNUMBER('Control Sample Data'!G151),'Control Sample Data'!G151&lt;$B152, 'Control Sample Data'!G151&gt;0),'Control Sample Data'!G151,$B152),""))</f>
        <v/>
      </c>
      <c r="H152" s="29" t="str">
        <f>IF('Control Sample Data'!H151="","",IF(SUM('Control Sample Data'!H$2:H$97)&gt;10,IF(AND(ISNUMBER('Control Sample Data'!H151),'Control Sample Data'!H151&lt;$B152, 'Control Sample Data'!H151&gt;0),'Control Sample Data'!H151,$B152),""))</f>
        <v/>
      </c>
      <c r="I152" s="29" t="str">
        <f>IF('Control Sample Data'!I151="","",IF(SUM('Control Sample Data'!I$2:I$97)&gt;10,IF(AND(ISNUMBER('Control Sample Data'!I151),'Control Sample Data'!I151&lt;$B152, 'Control Sample Data'!I151&gt;0),'Control Sample Data'!I151,$B152),""))</f>
        <v/>
      </c>
      <c r="J152" s="29" t="str">
        <f>IF('Control Sample Data'!J151="","",IF(SUM('Control Sample Data'!J$2:J$97)&gt;10,IF(AND(ISNUMBER('Control Sample Data'!J151),'Control Sample Data'!J151&lt;$B152, 'Control Sample Data'!J151&gt;0),'Control Sample Data'!J151,$B152),""))</f>
        <v/>
      </c>
      <c r="K152" s="29" t="str">
        <f>IF('Control Sample Data'!K151="","",IF(SUM('Control Sample Data'!K$2:K$97)&gt;10,IF(AND(ISNUMBER('Control Sample Data'!K151),'Control Sample Data'!K151&lt;$B152, 'Control Sample Data'!K151&gt;0),'Control Sample Data'!K151,$B152),""))</f>
        <v/>
      </c>
      <c r="L152" s="29" t="str">
        <f>IF('Control Sample Data'!L151="","",IF(SUM('Control Sample Data'!L$2:L$97)&gt;10,IF(AND(ISNUMBER('Control Sample Data'!L151),'Control Sample Data'!L151&lt;$B152, 'Control Sample Data'!L151&gt;0),'Control Sample Data'!L151,$B152),""))</f>
        <v/>
      </c>
      <c r="M152" s="29" t="str">
        <f>IF('Control Sample Data'!M151="","",IF(SUM('Control Sample Data'!M$2:M$97)&gt;10,IF(AND(ISNUMBER('Control Sample Data'!M151),'Control Sample Data'!M151&lt;$B152, 'Control Sample Data'!M151&gt;0),'Control Sample Data'!M151,$B152),""))</f>
        <v/>
      </c>
      <c r="N152" s="29" t="str">
        <f>IF('Control Sample Data'!N151="","",IF(SUM('Control Sample Data'!N$2:N$97)&gt;10,IF(AND(ISNUMBER('Control Sample Data'!N151),'Control Sample Data'!N151&lt;$B152, 'Control Sample Data'!N151&gt;0),'Control Sample Data'!N151,$B152),""))</f>
        <v/>
      </c>
      <c r="O152" s="29" t="str">
        <f>IF('Control Sample Data'!O151="","",IF(SUM('Control Sample Data'!O$2:O$97)&gt;10,IF(AND(ISNUMBER('Control Sample Data'!O151),'Control Sample Data'!O151&lt;$B152, 'Control Sample Data'!O151&gt;0),'Control Sample Data'!O151,$B152),""))</f>
        <v/>
      </c>
      <c r="Q152" s="4" t="s">
        <v>238</v>
      </c>
      <c r="R152" s="29">
        <f>IF('Test Sample Data'!D151="","",IF(SUM('Test Sample Data'!D$2:D$97)&gt;10,IF(AND(ISNUMBER('Test Sample Data'!D151),'Test Sample Data'!D151&lt;$B152, 'Test Sample Data'!D151&gt;0),'Test Sample Data'!D151,$B152),""))</f>
        <v>32.01</v>
      </c>
      <c r="S152" s="29">
        <f>IF('Test Sample Data'!E151="","",IF(SUM('Test Sample Data'!E$2:E$97)&gt;10,IF(AND(ISNUMBER('Test Sample Data'!E151),'Test Sample Data'!E151&lt;$B152, 'Test Sample Data'!E151&gt;0),'Test Sample Data'!E151,$B152),""))</f>
        <v>35</v>
      </c>
      <c r="T152" s="29" t="str">
        <f>IF('Test Sample Data'!F151="","",IF(SUM('Test Sample Data'!F$2:F$97)&gt;10,IF(AND(ISNUMBER('Test Sample Data'!F151),'Test Sample Data'!F151&lt;$B152, 'Test Sample Data'!F151&gt;0),'Test Sample Data'!F151,$B152),""))</f>
        <v/>
      </c>
      <c r="U152" s="29" t="str">
        <f>IF('Test Sample Data'!G151="","",IF(SUM('Test Sample Data'!G$2:G$97)&gt;10,IF(AND(ISNUMBER('Test Sample Data'!G151),'Test Sample Data'!G151&lt;$B152, 'Test Sample Data'!G151&gt;0),'Test Sample Data'!G151,$B152),""))</f>
        <v/>
      </c>
      <c r="V152" s="29" t="str">
        <f>IF('Test Sample Data'!H151="","",IF(SUM('Test Sample Data'!H$2:H$97)&gt;10,IF(AND(ISNUMBER('Test Sample Data'!H151),'Test Sample Data'!H151&lt;$B152, 'Test Sample Data'!H151&gt;0),'Test Sample Data'!H151,$B152),""))</f>
        <v/>
      </c>
      <c r="W152" s="29" t="str">
        <f>IF('Test Sample Data'!I151="","",IF(SUM('Test Sample Data'!I$2:I$97)&gt;10,IF(AND(ISNUMBER('Test Sample Data'!I151),'Test Sample Data'!I151&lt;$B152, 'Test Sample Data'!I151&gt;0),'Test Sample Data'!I151,$B152),""))</f>
        <v/>
      </c>
      <c r="X152" s="29" t="str">
        <f>IF('Test Sample Data'!J151="","",IF(SUM('Test Sample Data'!J$2:J$97)&gt;10,IF(AND(ISNUMBER('Test Sample Data'!J151),'Test Sample Data'!J151&lt;$B152, 'Test Sample Data'!J151&gt;0),'Test Sample Data'!J151,$B152),""))</f>
        <v/>
      </c>
      <c r="Y152" s="29" t="str">
        <f>IF('Test Sample Data'!K151="","",IF(SUM('Test Sample Data'!K$2:K$97)&gt;10,IF(AND(ISNUMBER('Test Sample Data'!K151),'Test Sample Data'!K151&lt;$B152, 'Test Sample Data'!K151&gt;0),'Test Sample Data'!K151,$B152),""))</f>
        <v/>
      </c>
      <c r="Z152" s="29" t="str">
        <f>IF('Test Sample Data'!L151="","",IF(SUM('Test Sample Data'!L$2:L$97)&gt;10,IF(AND(ISNUMBER('Test Sample Data'!L151),'Test Sample Data'!L151&lt;$B152, 'Test Sample Data'!L151&gt;0),'Test Sample Data'!L151,$B152),""))</f>
        <v/>
      </c>
      <c r="AA152" s="29" t="str">
        <f>IF('Test Sample Data'!M151="","",IF(SUM('Test Sample Data'!M$2:M$97)&gt;10,IF(AND(ISNUMBER('Test Sample Data'!M151),'Test Sample Data'!M151&lt;$B152, 'Test Sample Data'!M151&gt;0),'Test Sample Data'!M151,$B152),""))</f>
        <v/>
      </c>
      <c r="AB152" s="29" t="str">
        <f>IF('Test Sample Data'!N151="","",IF(SUM('Test Sample Data'!N$2:N$97)&gt;10,IF(AND(ISNUMBER('Test Sample Data'!N151),'Test Sample Data'!N151&lt;$B152, 'Test Sample Data'!N151&gt;0),'Test Sample Data'!N151,$B152),""))</f>
        <v/>
      </c>
      <c r="AC152" s="29" t="str">
        <f>IF('Test Sample Data'!O151="","",IF(SUM('Test Sample Data'!O$2:O$97)&gt;10,IF(AND(ISNUMBER('Test Sample Data'!O151),'Test Sample Data'!O151&lt;$B152, 'Test Sample Data'!O151&gt;0),'Test Sample Data'!O151,$B152),""))</f>
        <v/>
      </c>
      <c r="AE152" s="4" t="s">
        <v>238</v>
      </c>
      <c r="AF152" s="4">
        <f t="shared" si="183"/>
        <v>9</v>
      </c>
      <c r="AG152" s="4">
        <f t="shared" si="184"/>
        <v>9</v>
      </c>
      <c r="AH152" s="4" t="str">
        <f t="shared" si="185"/>
        <v/>
      </c>
      <c r="AI152" s="4" t="str">
        <f t="shared" si="186"/>
        <v/>
      </c>
      <c r="AJ152" s="4" t="str">
        <f t="shared" si="187"/>
        <v/>
      </c>
      <c r="AK152" s="4" t="str">
        <f t="shared" si="188"/>
        <v/>
      </c>
      <c r="AL152" s="4" t="str">
        <f t="shared" si="189"/>
        <v/>
      </c>
      <c r="AM152" s="4" t="str">
        <f t="shared" si="190"/>
        <v/>
      </c>
      <c r="AN152" s="4" t="str">
        <f t="shared" si="191"/>
        <v/>
      </c>
      <c r="AO152" s="4" t="str">
        <f t="shared" si="192"/>
        <v/>
      </c>
      <c r="AP152" s="4" t="str">
        <f t="shared" si="193"/>
        <v/>
      </c>
      <c r="AQ152" s="4" t="str">
        <f t="shared" si="194"/>
        <v/>
      </c>
      <c r="AR152" s="4">
        <f t="shared" si="195"/>
        <v>0</v>
      </c>
      <c r="AS152" s="4">
        <f t="shared" si="182"/>
        <v>9</v>
      </c>
      <c r="AU152" s="4" t="s">
        <v>238</v>
      </c>
      <c r="AV152" s="4">
        <f t="shared" si="196"/>
        <v>5.27</v>
      </c>
      <c r="AW152" s="4">
        <f t="shared" si="197"/>
        <v>9</v>
      </c>
      <c r="AX152" s="4" t="str">
        <f t="shared" si="198"/>
        <v/>
      </c>
      <c r="AY152" s="4" t="str">
        <f t="shared" si="199"/>
        <v/>
      </c>
      <c r="AZ152" s="4" t="str">
        <f t="shared" si="200"/>
        <v/>
      </c>
      <c r="BA152" s="4" t="str">
        <f t="shared" si="201"/>
        <v/>
      </c>
      <c r="BB152" s="4" t="str">
        <f t="shared" si="202"/>
        <v/>
      </c>
      <c r="BC152" s="4" t="str">
        <f t="shared" si="203"/>
        <v/>
      </c>
      <c r="BD152" s="4" t="str">
        <f t="shared" si="204"/>
        <v/>
      </c>
      <c r="BE152" s="4" t="str">
        <f t="shared" si="205"/>
        <v/>
      </c>
      <c r="BF152" s="4" t="str">
        <f t="shared" si="206"/>
        <v/>
      </c>
      <c r="BG152" s="4" t="str">
        <f t="shared" si="207"/>
        <v/>
      </c>
      <c r="BI152" s="4" t="s">
        <v>238</v>
      </c>
      <c r="BJ152" s="4" t="str">
        <f t="shared" si="169"/>
        <v/>
      </c>
      <c r="BK152" s="4">
        <f t="shared" si="170"/>
        <v>9</v>
      </c>
      <c r="BL152" s="4" t="str">
        <f t="shared" si="171"/>
        <v/>
      </c>
      <c r="BM152" s="4" t="str">
        <f t="shared" si="172"/>
        <v/>
      </c>
      <c r="BN152" s="4" t="str">
        <f t="shared" si="173"/>
        <v/>
      </c>
      <c r="BO152" s="4" t="str">
        <f t="shared" si="174"/>
        <v/>
      </c>
      <c r="BP152" s="4" t="str">
        <f t="shared" si="175"/>
        <v/>
      </c>
      <c r="BQ152" s="4" t="str">
        <f t="shared" si="176"/>
        <v/>
      </c>
      <c r="BR152" s="4" t="str">
        <f t="shared" si="177"/>
        <v/>
      </c>
      <c r="BS152" s="4" t="str">
        <f t="shared" si="178"/>
        <v/>
      </c>
      <c r="BT152" s="4" t="str">
        <f t="shared" si="179"/>
        <v/>
      </c>
      <c r="BU152" s="4" t="str">
        <f t="shared" si="180"/>
        <v/>
      </c>
      <c r="BV152" s="4">
        <f t="shared" si="208"/>
        <v>0</v>
      </c>
      <c r="BW152" s="4">
        <f t="shared" si="181"/>
        <v>9</v>
      </c>
      <c r="BY152" s="4" t="s">
        <v>238</v>
      </c>
      <c r="BZ152" s="4">
        <f t="shared" si="145"/>
        <v>-3.7300000000000004</v>
      </c>
      <c r="CA152" s="4">
        <f t="shared" si="146"/>
        <v>0</v>
      </c>
      <c r="CB152" s="4" t="str">
        <f t="shared" si="147"/>
        <v/>
      </c>
      <c r="CC152" s="4" t="str">
        <f t="shared" si="148"/>
        <v/>
      </c>
      <c r="CD152" s="4" t="str">
        <f t="shared" si="149"/>
        <v/>
      </c>
      <c r="CE152" s="4" t="str">
        <f t="shared" si="150"/>
        <v/>
      </c>
      <c r="CF152" s="4" t="str">
        <f t="shared" si="151"/>
        <v/>
      </c>
      <c r="CG152" s="4" t="str">
        <f t="shared" si="152"/>
        <v/>
      </c>
      <c r="CH152" s="4" t="str">
        <f t="shared" si="153"/>
        <v/>
      </c>
      <c r="CI152" s="4" t="str">
        <f t="shared" si="154"/>
        <v/>
      </c>
      <c r="CJ152" s="4" t="str">
        <f t="shared" si="155"/>
        <v/>
      </c>
      <c r="CK152" s="4" t="str">
        <f t="shared" si="156"/>
        <v/>
      </c>
      <c r="CM152" s="4" t="s">
        <v>238</v>
      </c>
      <c r="CN152" s="4" t="str">
        <f>IF(ISNUMBER(BZ152), IF($BV152&gt;VLOOKUP('Gene Table'!$G$2,'Array Content'!$A$2:$B$3,2,FALSE),IF(BZ152&lt;-$BV152,"mutant","WT"),IF(BZ152&lt;-VLOOKUP('Gene Table'!$G$2,'Array Content'!$A$2:$B$3,2,FALSE),"Mutant","WT")),"")</f>
        <v>Mutant</v>
      </c>
      <c r="CO152" s="4" t="str">
        <f>IF(ISNUMBER(CA152), IF($BV152&gt;VLOOKUP('Gene Table'!$G$2,'Array Content'!$A$2:$B$3,2,FALSE),IF(CA152&lt;-$BV152,"mutant","WT"),IF(CA152&lt;-VLOOKUP('Gene Table'!$G$2,'Array Content'!$A$2:$B$3,2,FALSE),"Mutant","WT")),"")</f>
        <v>WT</v>
      </c>
      <c r="CP152" s="4" t="str">
        <f>IF(ISNUMBER(CB152), IF($BV152&gt;VLOOKUP('Gene Table'!$G$2,'Array Content'!$A$2:$B$3,2,FALSE),IF(CB152&lt;-$BV152,"mutant","WT"),IF(CB152&lt;-VLOOKUP('Gene Table'!$G$2,'Array Content'!$A$2:$B$3,2,FALSE),"Mutant","WT")),"")</f>
        <v/>
      </c>
      <c r="CQ152" s="4" t="str">
        <f>IF(ISNUMBER(CC152), IF($BV152&gt;VLOOKUP('Gene Table'!$G$2,'Array Content'!$A$2:$B$3,2,FALSE),IF(CC152&lt;-$BV152,"mutant","WT"),IF(CC152&lt;-VLOOKUP('Gene Table'!$G$2,'Array Content'!$A$2:$B$3,2,FALSE),"Mutant","WT")),"")</f>
        <v/>
      </c>
      <c r="CR152" s="4" t="str">
        <f>IF(ISNUMBER(CD152), IF($BV152&gt;VLOOKUP('Gene Table'!$G$2,'Array Content'!$A$2:$B$3,2,FALSE),IF(CD152&lt;-$BV152,"mutant","WT"),IF(CD152&lt;-VLOOKUP('Gene Table'!$G$2,'Array Content'!$A$2:$B$3,2,FALSE),"Mutant","WT")),"")</f>
        <v/>
      </c>
      <c r="CS152" s="4" t="str">
        <f>IF(ISNUMBER(CE152), IF($BV152&gt;VLOOKUP('Gene Table'!$G$2,'Array Content'!$A$2:$B$3,2,FALSE),IF(CE152&lt;-$BV152,"mutant","WT"),IF(CE152&lt;-VLOOKUP('Gene Table'!$G$2,'Array Content'!$A$2:$B$3,2,FALSE),"Mutant","WT")),"")</f>
        <v/>
      </c>
      <c r="CT152" s="4" t="str">
        <f>IF(ISNUMBER(CF152), IF($BV152&gt;VLOOKUP('Gene Table'!$G$2,'Array Content'!$A$2:$B$3,2,FALSE),IF(CF152&lt;-$BV152,"mutant","WT"),IF(CF152&lt;-VLOOKUP('Gene Table'!$G$2,'Array Content'!$A$2:$B$3,2,FALSE),"Mutant","WT")),"")</f>
        <v/>
      </c>
      <c r="CU152" s="4" t="str">
        <f>IF(ISNUMBER(CG152), IF($BV152&gt;VLOOKUP('Gene Table'!$G$2,'Array Content'!$A$2:$B$3,2,FALSE),IF(CG152&lt;-$BV152,"mutant","WT"),IF(CG152&lt;-VLOOKUP('Gene Table'!$G$2,'Array Content'!$A$2:$B$3,2,FALSE),"Mutant","WT")),"")</f>
        <v/>
      </c>
      <c r="CV152" s="4" t="str">
        <f>IF(ISNUMBER(CH152), IF($BV152&gt;VLOOKUP('Gene Table'!$G$2,'Array Content'!$A$2:$B$3,2,FALSE),IF(CH152&lt;-$BV152,"mutant","WT"),IF(CH152&lt;-VLOOKUP('Gene Table'!$G$2,'Array Content'!$A$2:$B$3,2,FALSE),"Mutant","WT")),"")</f>
        <v/>
      </c>
      <c r="CW152" s="4" t="str">
        <f>IF(ISNUMBER(CI152), IF($BV152&gt;VLOOKUP('Gene Table'!$G$2,'Array Content'!$A$2:$B$3,2,FALSE),IF(CI152&lt;-$BV152,"mutant","WT"),IF(CI152&lt;-VLOOKUP('Gene Table'!$G$2,'Array Content'!$A$2:$B$3,2,FALSE),"Mutant","WT")),"")</f>
        <v/>
      </c>
      <c r="CX152" s="4" t="str">
        <f>IF(ISNUMBER(CJ152), IF($BV152&gt;VLOOKUP('Gene Table'!$G$2,'Array Content'!$A$2:$B$3,2,FALSE),IF(CJ152&lt;-$BV152,"mutant","WT"),IF(CJ152&lt;-VLOOKUP('Gene Table'!$G$2,'Array Content'!$A$2:$B$3,2,FALSE),"Mutant","WT")),"")</f>
        <v/>
      </c>
      <c r="CY152" s="4" t="str">
        <f>IF(ISNUMBER(CK152), IF($BV152&gt;VLOOKUP('Gene Table'!$G$2,'Array Content'!$A$2:$B$3,2,FALSE),IF(CK152&lt;-$BV152,"mutant","WT"),IF(CK152&lt;-VLOOKUP('Gene Table'!$G$2,'Array Content'!$A$2:$B$3,2,FALSE),"Mutant","WT")),"")</f>
        <v/>
      </c>
      <c r="DA152" s="4" t="s">
        <v>238</v>
      </c>
      <c r="DB152" s="4">
        <f t="shared" si="157"/>
        <v>-3.7300000000000004</v>
      </c>
      <c r="DC152" s="4">
        <f t="shared" si="158"/>
        <v>0</v>
      </c>
      <c r="DD152" s="4" t="str">
        <f t="shared" si="159"/>
        <v/>
      </c>
      <c r="DE152" s="4" t="str">
        <f t="shared" si="160"/>
        <v/>
      </c>
      <c r="DF152" s="4" t="str">
        <f t="shared" si="161"/>
        <v/>
      </c>
      <c r="DG152" s="4" t="str">
        <f t="shared" si="162"/>
        <v/>
      </c>
      <c r="DH152" s="4" t="str">
        <f t="shared" si="163"/>
        <v/>
      </c>
      <c r="DI152" s="4" t="str">
        <f t="shared" si="164"/>
        <v/>
      </c>
      <c r="DJ152" s="4" t="str">
        <f t="shared" si="165"/>
        <v/>
      </c>
      <c r="DK152" s="4" t="str">
        <f t="shared" si="166"/>
        <v/>
      </c>
      <c r="DL152" s="4" t="str">
        <f t="shared" si="167"/>
        <v/>
      </c>
      <c r="DM152" s="4" t="str">
        <f t="shared" si="168"/>
        <v/>
      </c>
      <c r="DO152" s="4" t="s">
        <v>238</v>
      </c>
      <c r="DP152" s="4" t="str">
        <f>IF(ISNUMBER(DB152), IF($AR152&gt;VLOOKUP('Gene Table'!$G$2,'Array Content'!$A$2:$B$3,2,FALSE),IF(DB152&lt;-$AR152,"mutant","WT"),IF(DB152&lt;-VLOOKUP('Gene Table'!$G$2,'Array Content'!$A$2:$B$3,2,FALSE),"Mutant","WT")),"")</f>
        <v>Mutant</v>
      </c>
      <c r="DQ152" s="4" t="str">
        <f>IF(ISNUMBER(DC152), IF($AR152&gt;VLOOKUP('Gene Table'!$G$2,'Array Content'!$A$2:$B$3,2,FALSE),IF(DC152&lt;-$AR152,"mutant","WT"),IF(DC152&lt;-VLOOKUP('Gene Table'!$G$2,'Array Content'!$A$2:$B$3,2,FALSE),"Mutant","WT")),"")</f>
        <v>WT</v>
      </c>
      <c r="DR152" s="4" t="str">
        <f>IF(ISNUMBER(DD152), IF($AR152&gt;VLOOKUP('Gene Table'!$G$2,'Array Content'!$A$2:$B$3,2,FALSE),IF(DD152&lt;-$AR152,"mutant","WT"),IF(DD152&lt;-VLOOKUP('Gene Table'!$G$2,'Array Content'!$A$2:$B$3,2,FALSE),"Mutant","WT")),"")</f>
        <v/>
      </c>
      <c r="DS152" s="4" t="str">
        <f>IF(ISNUMBER(DE152), IF($AR152&gt;VLOOKUP('Gene Table'!$G$2,'Array Content'!$A$2:$B$3,2,FALSE),IF(DE152&lt;-$AR152,"mutant","WT"),IF(DE152&lt;-VLOOKUP('Gene Table'!$G$2,'Array Content'!$A$2:$B$3,2,FALSE),"Mutant","WT")),"")</f>
        <v/>
      </c>
      <c r="DT152" s="4" t="str">
        <f>IF(ISNUMBER(DF152), IF($AR152&gt;VLOOKUP('Gene Table'!$G$2,'Array Content'!$A$2:$B$3,2,FALSE),IF(DF152&lt;-$AR152,"mutant","WT"),IF(DF152&lt;-VLOOKUP('Gene Table'!$G$2,'Array Content'!$A$2:$B$3,2,FALSE),"Mutant","WT")),"")</f>
        <v/>
      </c>
      <c r="DU152" s="4" t="str">
        <f>IF(ISNUMBER(DG152), IF($AR152&gt;VLOOKUP('Gene Table'!$G$2,'Array Content'!$A$2:$B$3,2,FALSE),IF(DG152&lt;-$AR152,"mutant","WT"),IF(DG152&lt;-VLOOKUP('Gene Table'!$G$2,'Array Content'!$A$2:$B$3,2,FALSE),"Mutant","WT")),"")</f>
        <v/>
      </c>
      <c r="DV152" s="4" t="str">
        <f>IF(ISNUMBER(DH152), IF($AR152&gt;VLOOKUP('Gene Table'!$G$2,'Array Content'!$A$2:$B$3,2,FALSE),IF(DH152&lt;-$AR152,"mutant","WT"),IF(DH152&lt;-VLOOKUP('Gene Table'!$G$2,'Array Content'!$A$2:$B$3,2,FALSE),"Mutant","WT")),"")</f>
        <v/>
      </c>
      <c r="DW152" s="4" t="str">
        <f>IF(ISNUMBER(DI152), IF($AR152&gt;VLOOKUP('Gene Table'!$G$2,'Array Content'!$A$2:$B$3,2,FALSE),IF(DI152&lt;-$AR152,"mutant","WT"),IF(DI152&lt;-VLOOKUP('Gene Table'!$G$2,'Array Content'!$A$2:$B$3,2,FALSE),"Mutant","WT")),"")</f>
        <v/>
      </c>
      <c r="DX152" s="4" t="str">
        <f>IF(ISNUMBER(DJ152), IF($AR152&gt;VLOOKUP('Gene Table'!$G$2,'Array Content'!$A$2:$B$3,2,FALSE),IF(DJ152&lt;-$AR152,"mutant","WT"),IF(DJ152&lt;-VLOOKUP('Gene Table'!$G$2,'Array Content'!$A$2:$B$3,2,FALSE),"Mutant","WT")),"")</f>
        <v/>
      </c>
      <c r="DY152" s="4" t="str">
        <f>IF(ISNUMBER(DK152), IF($AR152&gt;VLOOKUP('Gene Table'!$G$2,'Array Content'!$A$2:$B$3,2,FALSE),IF(DK152&lt;-$AR152,"mutant","WT"),IF(DK152&lt;-VLOOKUP('Gene Table'!$G$2,'Array Content'!$A$2:$B$3,2,FALSE),"Mutant","WT")),"")</f>
        <v/>
      </c>
      <c r="DZ152" s="4" t="str">
        <f>IF(ISNUMBER(DL152), IF($AR152&gt;VLOOKUP('Gene Table'!$G$2,'Array Content'!$A$2:$B$3,2,FALSE),IF(DL152&lt;-$AR152,"mutant","WT"),IF(DL152&lt;-VLOOKUP('Gene Table'!$G$2,'Array Content'!$A$2:$B$3,2,FALSE),"Mutant","WT")),"")</f>
        <v/>
      </c>
      <c r="EA152" s="4" t="str">
        <f>IF(ISNUMBER(DM152), IF($AR152&gt;VLOOKUP('Gene Table'!$G$2,'Array Content'!$A$2:$B$3,2,FALSE),IF(DM152&lt;-$AR152,"mutant","WT"),IF(DM152&lt;-VLOOKUP('Gene Table'!$G$2,'Array Content'!$A$2:$B$3,2,FALSE),"Mutant","WT")),"")</f>
        <v/>
      </c>
      <c r="EC152" s="4" t="s">
        <v>238</v>
      </c>
      <c r="ED152" s="4" t="str">
        <f>IF('Gene Table'!$D152="copy number",D152,"")</f>
        <v/>
      </c>
      <c r="EE152" s="4" t="str">
        <f>IF('Gene Table'!$D152="copy number",E152,"")</f>
        <v/>
      </c>
      <c r="EF152" s="4" t="str">
        <f>IF('Gene Table'!$D152="copy number",F152,"")</f>
        <v/>
      </c>
      <c r="EG152" s="4" t="str">
        <f>IF('Gene Table'!$D152="copy number",G152,"")</f>
        <v/>
      </c>
      <c r="EH152" s="4" t="str">
        <f>IF('Gene Table'!$D152="copy number",H152,"")</f>
        <v/>
      </c>
      <c r="EI152" s="4" t="str">
        <f>IF('Gene Table'!$D152="copy number",I152,"")</f>
        <v/>
      </c>
      <c r="EJ152" s="4" t="str">
        <f>IF('Gene Table'!$D152="copy number",J152,"")</f>
        <v/>
      </c>
      <c r="EK152" s="4" t="str">
        <f>IF('Gene Table'!$D152="copy number",K152,"")</f>
        <v/>
      </c>
      <c r="EL152" s="4" t="str">
        <f>IF('Gene Table'!$D152="copy number",L152,"")</f>
        <v/>
      </c>
      <c r="EM152" s="4" t="str">
        <f>IF('Gene Table'!$D152="copy number",M152,"")</f>
        <v/>
      </c>
      <c r="EN152" s="4" t="str">
        <f>IF('Gene Table'!$D152="copy number",N152,"")</f>
        <v/>
      </c>
      <c r="EO152" s="4" t="str">
        <f>IF('Gene Table'!$D152="copy number",O152,"")</f>
        <v/>
      </c>
      <c r="EQ152" s="4" t="s">
        <v>238</v>
      </c>
      <c r="ER152" s="4" t="str">
        <f>IF('Gene Table'!$D152="copy number",R152,"")</f>
        <v/>
      </c>
      <c r="ES152" s="4" t="str">
        <f>IF('Gene Table'!$D152="copy number",S152,"")</f>
        <v/>
      </c>
      <c r="ET152" s="4" t="str">
        <f>IF('Gene Table'!$D152="copy number",T152,"")</f>
        <v/>
      </c>
      <c r="EU152" s="4" t="str">
        <f>IF('Gene Table'!$D152="copy number",U152,"")</f>
        <v/>
      </c>
      <c r="EV152" s="4" t="str">
        <f>IF('Gene Table'!$D152="copy number",V152,"")</f>
        <v/>
      </c>
      <c r="EW152" s="4" t="str">
        <f>IF('Gene Table'!$D152="copy number",W152,"")</f>
        <v/>
      </c>
      <c r="EX152" s="4" t="str">
        <f>IF('Gene Table'!$D152="copy number",X152,"")</f>
        <v/>
      </c>
      <c r="EY152" s="4" t="str">
        <f>IF('Gene Table'!$D152="copy number",Y152,"")</f>
        <v/>
      </c>
      <c r="EZ152" s="4" t="str">
        <f>IF('Gene Table'!$D152="copy number",Z152,"")</f>
        <v/>
      </c>
      <c r="FA152" s="4" t="str">
        <f>IF('Gene Table'!$D152="copy number",AA152,"")</f>
        <v/>
      </c>
      <c r="FB152" s="4" t="str">
        <f>IF('Gene Table'!$D152="copy number",AB152,"")</f>
        <v/>
      </c>
      <c r="FC152" s="4" t="str">
        <f>IF('Gene Table'!$D152="copy number",AC152,"")</f>
        <v/>
      </c>
      <c r="FE152" s="4" t="s">
        <v>238</v>
      </c>
      <c r="FF152" s="4" t="str">
        <f>IF('Gene Table'!$C152="SMPC",D152,"")</f>
        <v/>
      </c>
      <c r="FG152" s="4" t="str">
        <f>IF('Gene Table'!$C152="SMPC",E152,"")</f>
        <v/>
      </c>
      <c r="FH152" s="4" t="str">
        <f>IF('Gene Table'!$C152="SMPC",F152,"")</f>
        <v/>
      </c>
      <c r="FI152" s="4" t="str">
        <f>IF('Gene Table'!$C152="SMPC",G152,"")</f>
        <v/>
      </c>
      <c r="FJ152" s="4" t="str">
        <f>IF('Gene Table'!$C152="SMPC",H152,"")</f>
        <v/>
      </c>
      <c r="FK152" s="4" t="str">
        <f>IF('Gene Table'!$C152="SMPC",I152,"")</f>
        <v/>
      </c>
      <c r="FL152" s="4" t="str">
        <f>IF('Gene Table'!$C152="SMPC",J152,"")</f>
        <v/>
      </c>
      <c r="FM152" s="4" t="str">
        <f>IF('Gene Table'!$C152="SMPC",K152,"")</f>
        <v/>
      </c>
      <c r="FN152" s="4" t="str">
        <f>IF('Gene Table'!$C152="SMPC",L152,"")</f>
        <v/>
      </c>
      <c r="FO152" s="4" t="str">
        <f>IF('Gene Table'!$C152="SMPC",M152,"")</f>
        <v/>
      </c>
      <c r="FP152" s="4" t="str">
        <f>IF('Gene Table'!$C152="SMPC",N152,"")</f>
        <v/>
      </c>
      <c r="FQ152" s="4" t="str">
        <f>IF('Gene Table'!$C152="SMPC",O152,"")</f>
        <v/>
      </c>
      <c r="FS152" s="4" t="s">
        <v>238</v>
      </c>
      <c r="FT152" s="4" t="str">
        <f>IF('Gene Table'!$C152="SMPC",R152,"")</f>
        <v/>
      </c>
      <c r="FU152" s="4" t="str">
        <f>IF('Gene Table'!$C152="SMPC",S152,"")</f>
        <v/>
      </c>
      <c r="FV152" s="4" t="str">
        <f>IF('Gene Table'!$C152="SMPC",T152,"")</f>
        <v/>
      </c>
      <c r="FW152" s="4" t="str">
        <f>IF('Gene Table'!$C152="SMPC",U152,"")</f>
        <v/>
      </c>
      <c r="FX152" s="4" t="str">
        <f>IF('Gene Table'!$C152="SMPC",V152,"")</f>
        <v/>
      </c>
      <c r="FY152" s="4" t="str">
        <f>IF('Gene Table'!$C152="SMPC",W152,"")</f>
        <v/>
      </c>
      <c r="FZ152" s="4" t="str">
        <f>IF('Gene Table'!$C152="SMPC",X152,"")</f>
        <v/>
      </c>
      <c r="GA152" s="4" t="str">
        <f>IF('Gene Table'!$C152="SMPC",Y152,"")</f>
        <v/>
      </c>
      <c r="GB152" s="4" t="str">
        <f>IF('Gene Table'!$C152="SMPC",Z152,"")</f>
        <v/>
      </c>
      <c r="GC152" s="4" t="str">
        <f>IF('Gene Table'!$C152="SMPC",AA152,"")</f>
        <v/>
      </c>
      <c r="GD152" s="4" t="str">
        <f>IF('Gene Table'!$C152="SMPC",AB152,"")</f>
        <v/>
      </c>
      <c r="GE152" s="4" t="str">
        <f>IF('Gene Table'!$C152="SMPC",AC152,"")</f>
        <v/>
      </c>
    </row>
    <row r="153" spans="1:187" ht="15" customHeight="1" x14ac:dyDescent="0.25">
      <c r="A153" s="4" t="str">
        <f>'Gene Table'!C153&amp;":"&amp;'Gene Table'!D153</f>
        <v>PTEN:c.367C&gt;T</v>
      </c>
      <c r="B153" s="4">
        <f>IF('Gene Table'!$G$5="NO",IF(ISNUMBER(MATCH('Gene Table'!E153,'Array Content'!$M$2:$M$941,0)),VLOOKUP('Gene Table'!E153,'Array Content'!$M$2:$O$941,2,FALSE),35),IF('Gene Table'!$G$5="YES",IF(ISNUMBER(MATCH('Gene Table'!E153,'Array Content'!$M$2:$M$941,0)),VLOOKUP('Gene Table'!E153,'Array Content'!$M$2:$O$941,3,FALSE),35),"OOPS"))</f>
        <v>36</v>
      </c>
      <c r="C153" s="4" t="s">
        <v>241</v>
      </c>
      <c r="D153" s="29">
        <f>IF('Control Sample Data'!D152="","",IF(SUM('Control Sample Data'!D$2:D$97)&gt;10,IF(AND(ISNUMBER('Control Sample Data'!D152),'Control Sample Data'!D152&lt;$B153, 'Control Sample Data'!D152&gt;0),'Control Sample Data'!D152,$B153),""))</f>
        <v>35</v>
      </c>
      <c r="E153" s="29">
        <f>IF('Control Sample Data'!E152="","",IF(SUM('Control Sample Data'!E$2:E$97)&gt;10,IF(AND(ISNUMBER('Control Sample Data'!E152),'Control Sample Data'!E152&lt;$B153, 'Control Sample Data'!E152&gt;0),'Control Sample Data'!E152,$B153),""))</f>
        <v>35</v>
      </c>
      <c r="F153" s="29" t="str">
        <f>IF('Control Sample Data'!F152="","",IF(SUM('Control Sample Data'!F$2:F$97)&gt;10,IF(AND(ISNUMBER('Control Sample Data'!F152),'Control Sample Data'!F152&lt;$B153, 'Control Sample Data'!F152&gt;0),'Control Sample Data'!F152,$B153),""))</f>
        <v/>
      </c>
      <c r="G153" s="29" t="str">
        <f>IF('Control Sample Data'!G152="","",IF(SUM('Control Sample Data'!G$2:G$97)&gt;10,IF(AND(ISNUMBER('Control Sample Data'!G152),'Control Sample Data'!G152&lt;$B153, 'Control Sample Data'!G152&gt;0),'Control Sample Data'!G152,$B153),""))</f>
        <v/>
      </c>
      <c r="H153" s="29" t="str">
        <f>IF('Control Sample Data'!H152="","",IF(SUM('Control Sample Data'!H$2:H$97)&gt;10,IF(AND(ISNUMBER('Control Sample Data'!H152),'Control Sample Data'!H152&lt;$B153, 'Control Sample Data'!H152&gt;0),'Control Sample Data'!H152,$B153),""))</f>
        <v/>
      </c>
      <c r="I153" s="29" t="str">
        <f>IF('Control Sample Data'!I152="","",IF(SUM('Control Sample Data'!I$2:I$97)&gt;10,IF(AND(ISNUMBER('Control Sample Data'!I152),'Control Sample Data'!I152&lt;$B153, 'Control Sample Data'!I152&gt;0),'Control Sample Data'!I152,$B153),""))</f>
        <v/>
      </c>
      <c r="J153" s="29" t="str">
        <f>IF('Control Sample Data'!J152="","",IF(SUM('Control Sample Data'!J$2:J$97)&gt;10,IF(AND(ISNUMBER('Control Sample Data'!J152),'Control Sample Data'!J152&lt;$B153, 'Control Sample Data'!J152&gt;0),'Control Sample Data'!J152,$B153),""))</f>
        <v/>
      </c>
      <c r="K153" s="29" t="str">
        <f>IF('Control Sample Data'!K152="","",IF(SUM('Control Sample Data'!K$2:K$97)&gt;10,IF(AND(ISNUMBER('Control Sample Data'!K152),'Control Sample Data'!K152&lt;$B153, 'Control Sample Data'!K152&gt;0),'Control Sample Data'!K152,$B153),""))</f>
        <v/>
      </c>
      <c r="L153" s="29" t="str">
        <f>IF('Control Sample Data'!L152="","",IF(SUM('Control Sample Data'!L$2:L$97)&gt;10,IF(AND(ISNUMBER('Control Sample Data'!L152),'Control Sample Data'!L152&lt;$B153, 'Control Sample Data'!L152&gt;0),'Control Sample Data'!L152,$B153),""))</f>
        <v/>
      </c>
      <c r="M153" s="29" t="str">
        <f>IF('Control Sample Data'!M152="","",IF(SUM('Control Sample Data'!M$2:M$97)&gt;10,IF(AND(ISNUMBER('Control Sample Data'!M152),'Control Sample Data'!M152&lt;$B153, 'Control Sample Data'!M152&gt;0),'Control Sample Data'!M152,$B153),""))</f>
        <v/>
      </c>
      <c r="N153" s="29" t="str">
        <f>IF('Control Sample Data'!N152="","",IF(SUM('Control Sample Data'!N$2:N$97)&gt;10,IF(AND(ISNUMBER('Control Sample Data'!N152),'Control Sample Data'!N152&lt;$B153, 'Control Sample Data'!N152&gt;0),'Control Sample Data'!N152,$B153),""))</f>
        <v/>
      </c>
      <c r="O153" s="29" t="str">
        <f>IF('Control Sample Data'!O152="","",IF(SUM('Control Sample Data'!O$2:O$97)&gt;10,IF(AND(ISNUMBER('Control Sample Data'!O152),'Control Sample Data'!O152&lt;$B153, 'Control Sample Data'!O152&gt;0),'Control Sample Data'!O152,$B153),""))</f>
        <v/>
      </c>
      <c r="Q153" s="4" t="s">
        <v>241</v>
      </c>
      <c r="R153" s="29">
        <f>IF('Test Sample Data'!D152="","",IF(SUM('Test Sample Data'!D$2:D$97)&gt;10,IF(AND(ISNUMBER('Test Sample Data'!D152),'Test Sample Data'!D152&lt;$B153, 'Test Sample Data'!D152&gt;0),'Test Sample Data'!D152,$B153),""))</f>
        <v>35</v>
      </c>
      <c r="S153" s="29">
        <f>IF('Test Sample Data'!E152="","",IF(SUM('Test Sample Data'!E$2:E$97)&gt;10,IF(AND(ISNUMBER('Test Sample Data'!E152),'Test Sample Data'!E152&lt;$B153, 'Test Sample Data'!E152&gt;0),'Test Sample Data'!E152,$B153),""))</f>
        <v>35</v>
      </c>
      <c r="T153" s="29" t="str">
        <f>IF('Test Sample Data'!F152="","",IF(SUM('Test Sample Data'!F$2:F$97)&gt;10,IF(AND(ISNUMBER('Test Sample Data'!F152),'Test Sample Data'!F152&lt;$B153, 'Test Sample Data'!F152&gt;0),'Test Sample Data'!F152,$B153),""))</f>
        <v/>
      </c>
      <c r="U153" s="29" t="str">
        <f>IF('Test Sample Data'!G152="","",IF(SUM('Test Sample Data'!G$2:G$97)&gt;10,IF(AND(ISNUMBER('Test Sample Data'!G152),'Test Sample Data'!G152&lt;$B153, 'Test Sample Data'!G152&gt;0),'Test Sample Data'!G152,$B153),""))</f>
        <v/>
      </c>
      <c r="V153" s="29" t="str">
        <f>IF('Test Sample Data'!H152="","",IF(SUM('Test Sample Data'!H$2:H$97)&gt;10,IF(AND(ISNUMBER('Test Sample Data'!H152),'Test Sample Data'!H152&lt;$B153, 'Test Sample Data'!H152&gt;0),'Test Sample Data'!H152,$B153),""))</f>
        <v/>
      </c>
      <c r="W153" s="29" t="str">
        <f>IF('Test Sample Data'!I152="","",IF(SUM('Test Sample Data'!I$2:I$97)&gt;10,IF(AND(ISNUMBER('Test Sample Data'!I152),'Test Sample Data'!I152&lt;$B153, 'Test Sample Data'!I152&gt;0),'Test Sample Data'!I152,$B153),""))</f>
        <v/>
      </c>
      <c r="X153" s="29" t="str">
        <f>IF('Test Sample Data'!J152="","",IF(SUM('Test Sample Data'!J$2:J$97)&gt;10,IF(AND(ISNUMBER('Test Sample Data'!J152),'Test Sample Data'!J152&lt;$B153, 'Test Sample Data'!J152&gt;0),'Test Sample Data'!J152,$B153),""))</f>
        <v/>
      </c>
      <c r="Y153" s="29" t="str">
        <f>IF('Test Sample Data'!K152="","",IF(SUM('Test Sample Data'!K$2:K$97)&gt;10,IF(AND(ISNUMBER('Test Sample Data'!K152),'Test Sample Data'!K152&lt;$B153, 'Test Sample Data'!K152&gt;0),'Test Sample Data'!K152,$B153),""))</f>
        <v/>
      </c>
      <c r="Z153" s="29" t="str">
        <f>IF('Test Sample Data'!L152="","",IF(SUM('Test Sample Data'!L$2:L$97)&gt;10,IF(AND(ISNUMBER('Test Sample Data'!L152),'Test Sample Data'!L152&lt;$B153, 'Test Sample Data'!L152&gt;0),'Test Sample Data'!L152,$B153),""))</f>
        <v/>
      </c>
      <c r="AA153" s="29" t="str">
        <f>IF('Test Sample Data'!M152="","",IF(SUM('Test Sample Data'!M$2:M$97)&gt;10,IF(AND(ISNUMBER('Test Sample Data'!M152),'Test Sample Data'!M152&lt;$B153, 'Test Sample Data'!M152&gt;0),'Test Sample Data'!M152,$B153),""))</f>
        <v/>
      </c>
      <c r="AB153" s="29" t="str">
        <f>IF('Test Sample Data'!N152="","",IF(SUM('Test Sample Data'!N$2:N$97)&gt;10,IF(AND(ISNUMBER('Test Sample Data'!N152),'Test Sample Data'!N152&lt;$B153, 'Test Sample Data'!N152&gt;0),'Test Sample Data'!N152,$B153),""))</f>
        <v/>
      </c>
      <c r="AC153" s="29" t="str">
        <f>IF('Test Sample Data'!O152="","",IF(SUM('Test Sample Data'!O$2:O$97)&gt;10,IF(AND(ISNUMBER('Test Sample Data'!O152),'Test Sample Data'!O152&lt;$B153, 'Test Sample Data'!O152&gt;0),'Test Sample Data'!O152,$B153),""))</f>
        <v/>
      </c>
      <c r="AE153" s="4" t="s">
        <v>241</v>
      </c>
      <c r="AF153" s="4">
        <f t="shared" si="183"/>
        <v>9</v>
      </c>
      <c r="AG153" s="4">
        <f t="shared" si="184"/>
        <v>9</v>
      </c>
      <c r="AH153" s="4" t="str">
        <f t="shared" si="185"/>
        <v/>
      </c>
      <c r="AI153" s="4" t="str">
        <f t="shared" si="186"/>
        <v/>
      </c>
      <c r="AJ153" s="4" t="str">
        <f t="shared" si="187"/>
        <v/>
      </c>
      <c r="AK153" s="4" t="str">
        <f t="shared" si="188"/>
        <v/>
      </c>
      <c r="AL153" s="4" t="str">
        <f t="shared" si="189"/>
        <v/>
      </c>
      <c r="AM153" s="4" t="str">
        <f t="shared" si="190"/>
        <v/>
      </c>
      <c r="AN153" s="4" t="str">
        <f t="shared" si="191"/>
        <v/>
      </c>
      <c r="AO153" s="4" t="str">
        <f t="shared" si="192"/>
        <v/>
      </c>
      <c r="AP153" s="4" t="str">
        <f t="shared" si="193"/>
        <v/>
      </c>
      <c r="AQ153" s="4" t="str">
        <f t="shared" si="194"/>
        <v/>
      </c>
      <c r="AR153" s="4">
        <f t="shared" si="195"/>
        <v>0</v>
      </c>
      <c r="AS153" s="4">
        <f t="shared" si="182"/>
        <v>9</v>
      </c>
      <c r="AU153" s="4" t="s">
        <v>241</v>
      </c>
      <c r="AV153" s="4">
        <f t="shared" si="196"/>
        <v>8.2600000000000016</v>
      </c>
      <c r="AW153" s="4">
        <f t="shared" si="197"/>
        <v>9</v>
      </c>
      <c r="AX153" s="4" t="str">
        <f t="shared" si="198"/>
        <v/>
      </c>
      <c r="AY153" s="4" t="str">
        <f t="shared" si="199"/>
        <v/>
      </c>
      <c r="AZ153" s="4" t="str">
        <f t="shared" si="200"/>
        <v/>
      </c>
      <c r="BA153" s="4" t="str">
        <f t="shared" si="201"/>
        <v/>
      </c>
      <c r="BB153" s="4" t="str">
        <f t="shared" si="202"/>
        <v/>
      </c>
      <c r="BC153" s="4" t="str">
        <f t="shared" si="203"/>
        <v/>
      </c>
      <c r="BD153" s="4" t="str">
        <f t="shared" si="204"/>
        <v/>
      </c>
      <c r="BE153" s="4" t="str">
        <f t="shared" si="205"/>
        <v/>
      </c>
      <c r="BF153" s="4" t="str">
        <f t="shared" si="206"/>
        <v/>
      </c>
      <c r="BG153" s="4" t="str">
        <f t="shared" si="207"/>
        <v/>
      </c>
      <c r="BI153" s="4" t="s">
        <v>241</v>
      </c>
      <c r="BJ153" s="4">
        <f t="shared" si="169"/>
        <v>8.2600000000000016</v>
      </c>
      <c r="BK153" s="4">
        <f t="shared" si="170"/>
        <v>9</v>
      </c>
      <c r="BL153" s="4" t="str">
        <f t="shared" si="171"/>
        <v/>
      </c>
      <c r="BM153" s="4" t="str">
        <f t="shared" si="172"/>
        <v/>
      </c>
      <c r="BN153" s="4" t="str">
        <f t="shared" si="173"/>
        <v/>
      </c>
      <c r="BO153" s="4" t="str">
        <f t="shared" si="174"/>
        <v/>
      </c>
      <c r="BP153" s="4" t="str">
        <f t="shared" si="175"/>
        <v/>
      </c>
      <c r="BQ153" s="4" t="str">
        <f t="shared" si="176"/>
        <v/>
      </c>
      <c r="BR153" s="4" t="str">
        <f t="shared" si="177"/>
        <v/>
      </c>
      <c r="BS153" s="4" t="str">
        <f t="shared" si="178"/>
        <v/>
      </c>
      <c r="BT153" s="4" t="str">
        <f t="shared" si="179"/>
        <v/>
      </c>
      <c r="BU153" s="4" t="str">
        <f t="shared" si="180"/>
        <v/>
      </c>
      <c r="BV153" s="4">
        <f t="shared" si="208"/>
        <v>1.57</v>
      </c>
      <c r="BW153" s="4">
        <f t="shared" si="181"/>
        <v>8.6300000000000008</v>
      </c>
      <c r="BY153" s="4" t="s">
        <v>241</v>
      </c>
      <c r="BZ153" s="4">
        <f t="shared" si="145"/>
        <v>-0.36999999999999922</v>
      </c>
      <c r="CA153" s="4">
        <f t="shared" si="146"/>
        <v>0.36999999999999922</v>
      </c>
      <c r="CB153" s="4" t="str">
        <f t="shared" si="147"/>
        <v/>
      </c>
      <c r="CC153" s="4" t="str">
        <f t="shared" si="148"/>
        <v/>
      </c>
      <c r="CD153" s="4" t="str">
        <f t="shared" si="149"/>
        <v/>
      </c>
      <c r="CE153" s="4" t="str">
        <f t="shared" si="150"/>
        <v/>
      </c>
      <c r="CF153" s="4" t="str">
        <f t="shared" si="151"/>
        <v/>
      </c>
      <c r="CG153" s="4" t="str">
        <f t="shared" si="152"/>
        <v/>
      </c>
      <c r="CH153" s="4" t="str">
        <f t="shared" si="153"/>
        <v/>
      </c>
      <c r="CI153" s="4" t="str">
        <f t="shared" si="154"/>
        <v/>
      </c>
      <c r="CJ153" s="4" t="str">
        <f t="shared" si="155"/>
        <v/>
      </c>
      <c r="CK153" s="4" t="str">
        <f t="shared" si="156"/>
        <v/>
      </c>
      <c r="CM153" s="4" t="s">
        <v>241</v>
      </c>
      <c r="CN153" s="4" t="str">
        <f>IF(ISNUMBER(BZ153), IF($BV153&gt;VLOOKUP('Gene Table'!$G$2,'Array Content'!$A$2:$B$3,2,FALSE),IF(BZ153&lt;-$BV153,"mutant","WT"),IF(BZ153&lt;-VLOOKUP('Gene Table'!$G$2,'Array Content'!$A$2:$B$3,2,FALSE),"Mutant","WT")),"")</f>
        <v>WT</v>
      </c>
      <c r="CO153" s="4" t="str">
        <f>IF(ISNUMBER(CA153), IF($BV153&gt;VLOOKUP('Gene Table'!$G$2,'Array Content'!$A$2:$B$3,2,FALSE),IF(CA153&lt;-$BV153,"mutant","WT"),IF(CA153&lt;-VLOOKUP('Gene Table'!$G$2,'Array Content'!$A$2:$B$3,2,FALSE),"Mutant","WT")),"")</f>
        <v>WT</v>
      </c>
      <c r="CP153" s="4" t="str">
        <f>IF(ISNUMBER(CB153), IF($BV153&gt;VLOOKUP('Gene Table'!$G$2,'Array Content'!$A$2:$B$3,2,FALSE),IF(CB153&lt;-$BV153,"mutant","WT"),IF(CB153&lt;-VLOOKUP('Gene Table'!$G$2,'Array Content'!$A$2:$B$3,2,FALSE),"Mutant","WT")),"")</f>
        <v/>
      </c>
      <c r="CQ153" s="4" t="str">
        <f>IF(ISNUMBER(CC153), IF($BV153&gt;VLOOKUP('Gene Table'!$G$2,'Array Content'!$A$2:$B$3,2,FALSE),IF(CC153&lt;-$BV153,"mutant","WT"),IF(CC153&lt;-VLOOKUP('Gene Table'!$G$2,'Array Content'!$A$2:$B$3,2,FALSE),"Mutant","WT")),"")</f>
        <v/>
      </c>
      <c r="CR153" s="4" t="str">
        <f>IF(ISNUMBER(CD153), IF($BV153&gt;VLOOKUP('Gene Table'!$G$2,'Array Content'!$A$2:$B$3,2,FALSE),IF(CD153&lt;-$BV153,"mutant","WT"),IF(CD153&lt;-VLOOKUP('Gene Table'!$G$2,'Array Content'!$A$2:$B$3,2,FALSE),"Mutant","WT")),"")</f>
        <v/>
      </c>
      <c r="CS153" s="4" t="str">
        <f>IF(ISNUMBER(CE153), IF($BV153&gt;VLOOKUP('Gene Table'!$G$2,'Array Content'!$A$2:$B$3,2,FALSE),IF(CE153&lt;-$BV153,"mutant","WT"),IF(CE153&lt;-VLOOKUP('Gene Table'!$G$2,'Array Content'!$A$2:$B$3,2,FALSE),"Mutant","WT")),"")</f>
        <v/>
      </c>
      <c r="CT153" s="4" t="str">
        <f>IF(ISNUMBER(CF153), IF($BV153&gt;VLOOKUP('Gene Table'!$G$2,'Array Content'!$A$2:$B$3,2,FALSE),IF(CF153&lt;-$BV153,"mutant","WT"),IF(CF153&lt;-VLOOKUP('Gene Table'!$G$2,'Array Content'!$A$2:$B$3,2,FALSE),"Mutant","WT")),"")</f>
        <v/>
      </c>
      <c r="CU153" s="4" t="str">
        <f>IF(ISNUMBER(CG153), IF($BV153&gt;VLOOKUP('Gene Table'!$G$2,'Array Content'!$A$2:$B$3,2,FALSE),IF(CG153&lt;-$BV153,"mutant","WT"),IF(CG153&lt;-VLOOKUP('Gene Table'!$G$2,'Array Content'!$A$2:$B$3,2,FALSE),"Mutant","WT")),"")</f>
        <v/>
      </c>
      <c r="CV153" s="4" t="str">
        <f>IF(ISNUMBER(CH153), IF($BV153&gt;VLOOKUP('Gene Table'!$G$2,'Array Content'!$A$2:$B$3,2,FALSE),IF(CH153&lt;-$BV153,"mutant","WT"),IF(CH153&lt;-VLOOKUP('Gene Table'!$G$2,'Array Content'!$A$2:$B$3,2,FALSE),"Mutant","WT")),"")</f>
        <v/>
      </c>
      <c r="CW153" s="4" t="str">
        <f>IF(ISNUMBER(CI153), IF($BV153&gt;VLOOKUP('Gene Table'!$G$2,'Array Content'!$A$2:$B$3,2,FALSE),IF(CI153&lt;-$BV153,"mutant","WT"),IF(CI153&lt;-VLOOKUP('Gene Table'!$G$2,'Array Content'!$A$2:$B$3,2,FALSE),"Mutant","WT")),"")</f>
        <v/>
      </c>
      <c r="CX153" s="4" t="str">
        <f>IF(ISNUMBER(CJ153), IF($BV153&gt;VLOOKUP('Gene Table'!$G$2,'Array Content'!$A$2:$B$3,2,FALSE),IF(CJ153&lt;-$BV153,"mutant","WT"),IF(CJ153&lt;-VLOOKUP('Gene Table'!$G$2,'Array Content'!$A$2:$B$3,2,FALSE),"Mutant","WT")),"")</f>
        <v/>
      </c>
      <c r="CY153" s="4" t="str">
        <f>IF(ISNUMBER(CK153), IF($BV153&gt;VLOOKUP('Gene Table'!$G$2,'Array Content'!$A$2:$B$3,2,FALSE),IF(CK153&lt;-$BV153,"mutant","WT"),IF(CK153&lt;-VLOOKUP('Gene Table'!$G$2,'Array Content'!$A$2:$B$3,2,FALSE),"Mutant","WT")),"")</f>
        <v/>
      </c>
      <c r="DA153" s="4" t="s">
        <v>241</v>
      </c>
      <c r="DB153" s="4">
        <f t="shared" si="157"/>
        <v>-0.73999999999999844</v>
      </c>
      <c r="DC153" s="4">
        <f t="shared" si="158"/>
        <v>0</v>
      </c>
      <c r="DD153" s="4" t="str">
        <f t="shared" si="159"/>
        <v/>
      </c>
      <c r="DE153" s="4" t="str">
        <f t="shared" si="160"/>
        <v/>
      </c>
      <c r="DF153" s="4" t="str">
        <f t="shared" si="161"/>
        <v/>
      </c>
      <c r="DG153" s="4" t="str">
        <f t="shared" si="162"/>
        <v/>
      </c>
      <c r="DH153" s="4" t="str">
        <f t="shared" si="163"/>
        <v/>
      </c>
      <c r="DI153" s="4" t="str">
        <f t="shared" si="164"/>
        <v/>
      </c>
      <c r="DJ153" s="4" t="str">
        <f t="shared" si="165"/>
        <v/>
      </c>
      <c r="DK153" s="4" t="str">
        <f t="shared" si="166"/>
        <v/>
      </c>
      <c r="DL153" s="4" t="str">
        <f t="shared" si="167"/>
        <v/>
      </c>
      <c r="DM153" s="4" t="str">
        <f t="shared" si="168"/>
        <v/>
      </c>
      <c r="DO153" s="4" t="s">
        <v>241</v>
      </c>
      <c r="DP153" s="4" t="str">
        <f>IF(ISNUMBER(DB153), IF($AR153&gt;VLOOKUP('Gene Table'!$G$2,'Array Content'!$A$2:$B$3,2,FALSE),IF(DB153&lt;-$AR153,"mutant","WT"),IF(DB153&lt;-VLOOKUP('Gene Table'!$G$2,'Array Content'!$A$2:$B$3,2,FALSE),"Mutant","WT")),"")</f>
        <v>WT</v>
      </c>
      <c r="DQ153" s="4" t="str">
        <f>IF(ISNUMBER(DC153), IF($AR153&gt;VLOOKUP('Gene Table'!$G$2,'Array Content'!$A$2:$B$3,2,FALSE),IF(DC153&lt;-$AR153,"mutant","WT"),IF(DC153&lt;-VLOOKUP('Gene Table'!$G$2,'Array Content'!$A$2:$B$3,2,FALSE),"Mutant","WT")),"")</f>
        <v>WT</v>
      </c>
      <c r="DR153" s="4" t="str">
        <f>IF(ISNUMBER(DD153), IF($AR153&gt;VLOOKUP('Gene Table'!$G$2,'Array Content'!$A$2:$B$3,2,FALSE),IF(DD153&lt;-$AR153,"mutant","WT"),IF(DD153&lt;-VLOOKUP('Gene Table'!$G$2,'Array Content'!$A$2:$B$3,2,FALSE),"Mutant","WT")),"")</f>
        <v/>
      </c>
      <c r="DS153" s="4" t="str">
        <f>IF(ISNUMBER(DE153), IF($AR153&gt;VLOOKUP('Gene Table'!$G$2,'Array Content'!$A$2:$B$3,2,FALSE),IF(DE153&lt;-$AR153,"mutant","WT"),IF(DE153&lt;-VLOOKUP('Gene Table'!$G$2,'Array Content'!$A$2:$B$3,2,FALSE),"Mutant","WT")),"")</f>
        <v/>
      </c>
      <c r="DT153" s="4" t="str">
        <f>IF(ISNUMBER(DF153), IF($AR153&gt;VLOOKUP('Gene Table'!$G$2,'Array Content'!$A$2:$B$3,2,FALSE),IF(DF153&lt;-$AR153,"mutant","WT"),IF(DF153&lt;-VLOOKUP('Gene Table'!$G$2,'Array Content'!$A$2:$B$3,2,FALSE),"Mutant","WT")),"")</f>
        <v/>
      </c>
      <c r="DU153" s="4" t="str">
        <f>IF(ISNUMBER(DG153), IF($AR153&gt;VLOOKUP('Gene Table'!$G$2,'Array Content'!$A$2:$B$3,2,FALSE),IF(DG153&lt;-$AR153,"mutant","WT"),IF(DG153&lt;-VLOOKUP('Gene Table'!$G$2,'Array Content'!$A$2:$B$3,2,FALSE),"Mutant","WT")),"")</f>
        <v/>
      </c>
      <c r="DV153" s="4" t="str">
        <f>IF(ISNUMBER(DH153), IF($AR153&gt;VLOOKUP('Gene Table'!$G$2,'Array Content'!$A$2:$B$3,2,FALSE),IF(DH153&lt;-$AR153,"mutant","WT"),IF(DH153&lt;-VLOOKUP('Gene Table'!$G$2,'Array Content'!$A$2:$B$3,2,FALSE),"Mutant","WT")),"")</f>
        <v/>
      </c>
      <c r="DW153" s="4" t="str">
        <f>IF(ISNUMBER(DI153), IF($AR153&gt;VLOOKUP('Gene Table'!$G$2,'Array Content'!$A$2:$B$3,2,FALSE),IF(DI153&lt;-$AR153,"mutant","WT"),IF(DI153&lt;-VLOOKUP('Gene Table'!$G$2,'Array Content'!$A$2:$B$3,2,FALSE),"Mutant","WT")),"")</f>
        <v/>
      </c>
      <c r="DX153" s="4" t="str">
        <f>IF(ISNUMBER(DJ153), IF($AR153&gt;VLOOKUP('Gene Table'!$G$2,'Array Content'!$A$2:$B$3,2,FALSE),IF(DJ153&lt;-$AR153,"mutant","WT"),IF(DJ153&lt;-VLOOKUP('Gene Table'!$G$2,'Array Content'!$A$2:$B$3,2,FALSE),"Mutant","WT")),"")</f>
        <v/>
      </c>
      <c r="DY153" s="4" t="str">
        <f>IF(ISNUMBER(DK153), IF($AR153&gt;VLOOKUP('Gene Table'!$G$2,'Array Content'!$A$2:$B$3,2,FALSE),IF(DK153&lt;-$AR153,"mutant","WT"),IF(DK153&lt;-VLOOKUP('Gene Table'!$G$2,'Array Content'!$A$2:$B$3,2,FALSE),"Mutant","WT")),"")</f>
        <v/>
      </c>
      <c r="DZ153" s="4" t="str">
        <f>IF(ISNUMBER(DL153), IF($AR153&gt;VLOOKUP('Gene Table'!$G$2,'Array Content'!$A$2:$B$3,2,FALSE),IF(DL153&lt;-$AR153,"mutant","WT"),IF(DL153&lt;-VLOOKUP('Gene Table'!$G$2,'Array Content'!$A$2:$B$3,2,FALSE),"Mutant","WT")),"")</f>
        <v/>
      </c>
      <c r="EA153" s="4" t="str">
        <f>IF(ISNUMBER(DM153), IF($AR153&gt;VLOOKUP('Gene Table'!$G$2,'Array Content'!$A$2:$B$3,2,FALSE),IF(DM153&lt;-$AR153,"mutant","WT"),IF(DM153&lt;-VLOOKUP('Gene Table'!$G$2,'Array Content'!$A$2:$B$3,2,FALSE),"Mutant","WT")),"")</f>
        <v/>
      </c>
      <c r="EC153" s="4" t="s">
        <v>241</v>
      </c>
      <c r="ED153" s="4" t="str">
        <f>IF('Gene Table'!$D153="copy number",D153,"")</f>
        <v/>
      </c>
      <c r="EE153" s="4" t="str">
        <f>IF('Gene Table'!$D153="copy number",E153,"")</f>
        <v/>
      </c>
      <c r="EF153" s="4" t="str">
        <f>IF('Gene Table'!$D153="copy number",F153,"")</f>
        <v/>
      </c>
      <c r="EG153" s="4" t="str">
        <f>IF('Gene Table'!$D153="copy number",G153,"")</f>
        <v/>
      </c>
      <c r="EH153" s="4" t="str">
        <f>IF('Gene Table'!$D153="copy number",H153,"")</f>
        <v/>
      </c>
      <c r="EI153" s="4" t="str">
        <f>IF('Gene Table'!$D153="copy number",I153,"")</f>
        <v/>
      </c>
      <c r="EJ153" s="4" t="str">
        <f>IF('Gene Table'!$D153="copy number",J153,"")</f>
        <v/>
      </c>
      <c r="EK153" s="4" t="str">
        <f>IF('Gene Table'!$D153="copy number",K153,"")</f>
        <v/>
      </c>
      <c r="EL153" s="4" t="str">
        <f>IF('Gene Table'!$D153="copy number",L153,"")</f>
        <v/>
      </c>
      <c r="EM153" s="4" t="str">
        <f>IF('Gene Table'!$D153="copy number",M153,"")</f>
        <v/>
      </c>
      <c r="EN153" s="4" t="str">
        <f>IF('Gene Table'!$D153="copy number",N153,"")</f>
        <v/>
      </c>
      <c r="EO153" s="4" t="str">
        <f>IF('Gene Table'!$D153="copy number",O153,"")</f>
        <v/>
      </c>
      <c r="EQ153" s="4" t="s">
        <v>241</v>
      </c>
      <c r="ER153" s="4" t="str">
        <f>IF('Gene Table'!$D153="copy number",R153,"")</f>
        <v/>
      </c>
      <c r="ES153" s="4" t="str">
        <f>IF('Gene Table'!$D153="copy number",S153,"")</f>
        <v/>
      </c>
      <c r="ET153" s="4" t="str">
        <f>IF('Gene Table'!$D153="copy number",T153,"")</f>
        <v/>
      </c>
      <c r="EU153" s="4" t="str">
        <f>IF('Gene Table'!$D153="copy number",U153,"")</f>
        <v/>
      </c>
      <c r="EV153" s="4" t="str">
        <f>IF('Gene Table'!$D153="copy number",V153,"")</f>
        <v/>
      </c>
      <c r="EW153" s="4" t="str">
        <f>IF('Gene Table'!$D153="copy number",W153,"")</f>
        <v/>
      </c>
      <c r="EX153" s="4" t="str">
        <f>IF('Gene Table'!$D153="copy number",X153,"")</f>
        <v/>
      </c>
      <c r="EY153" s="4" t="str">
        <f>IF('Gene Table'!$D153="copy number",Y153,"")</f>
        <v/>
      </c>
      <c r="EZ153" s="4" t="str">
        <f>IF('Gene Table'!$D153="copy number",Z153,"")</f>
        <v/>
      </c>
      <c r="FA153" s="4" t="str">
        <f>IF('Gene Table'!$D153="copy number",AA153,"")</f>
        <v/>
      </c>
      <c r="FB153" s="4" t="str">
        <f>IF('Gene Table'!$D153="copy number",AB153,"")</f>
        <v/>
      </c>
      <c r="FC153" s="4" t="str">
        <f>IF('Gene Table'!$D153="copy number",AC153,"")</f>
        <v/>
      </c>
      <c r="FE153" s="4" t="s">
        <v>241</v>
      </c>
      <c r="FF153" s="4" t="str">
        <f>IF('Gene Table'!$C153="SMPC",D153,"")</f>
        <v/>
      </c>
      <c r="FG153" s="4" t="str">
        <f>IF('Gene Table'!$C153="SMPC",E153,"")</f>
        <v/>
      </c>
      <c r="FH153" s="4" t="str">
        <f>IF('Gene Table'!$C153="SMPC",F153,"")</f>
        <v/>
      </c>
      <c r="FI153" s="4" t="str">
        <f>IF('Gene Table'!$C153="SMPC",G153,"")</f>
        <v/>
      </c>
      <c r="FJ153" s="4" t="str">
        <f>IF('Gene Table'!$C153="SMPC",H153,"")</f>
        <v/>
      </c>
      <c r="FK153" s="4" t="str">
        <f>IF('Gene Table'!$C153="SMPC",I153,"")</f>
        <v/>
      </c>
      <c r="FL153" s="4" t="str">
        <f>IF('Gene Table'!$C153="SMPC",J153,"")</f>
        <v/>
      </c>
      <c r="FM153" s="4" t="str">
        <f>IF('Gene Table'!$C153="SMPC",K153,"")</f>
        <v/>
      </c>
      <c r="FN153" s="4" t="str">
        <f>IF('Gene Table'!$C153="SMPC",L153,"")</f>
        <v/>
      </c>
      <c r="FO153" s="4" t="str">
        <f>IF('Gene Table'!$C153="SMPC",M153,"")</f>
        <v/>
      </c>
      <c r="FP153" s="4" t="str">
        <f>IF('Gene Table'!$C153="SMPC",N153,"")</f>
        <v/>
      </c>
      <c r="FQ153" s="4" t="str">
        <f>IF('Gene Table'!$C153="SMPC",O153,"")</f>
        <v/>
      </c>
      <c r="FS153" s="4" t="s">
        <v>241</v>
      </c>
      <c r="FT153" s="4" t="str">
        <f>IF('Gene Table'!$C153="SMPC",R153,"")</f>
        <v/>
      </c>
      <c r="FU153" s="4" t="str">
        <f>IF('Gene Table'!$C153="SMPC",S153,"")</f>
        <v/>
      </c>
      <c r="FV153" s="4" t="str">
        <f>IF('Gene Table'!$C153="SMPC",T153,"")</f>
        <v/>
      </c>
      <c r="FW153" s="4" t="str">
        <f>IF('Gene Table'!$C153="SMPC",U153,"")</f>
        <v/>
      </c>
      <c r="FX153" s="4" t="str">
        <f>IF('Gene Table'!$C153="SMPC",V153,"")</f>
        <v/>
      </c>
      <c r="FY153" s="4" t="str">
        <f>IF('Gene Table'!$C153="SMPC",W153,"")</f>
        <v/>
      </c>
      <c r="FZ153" s="4" t="str">
        <f>IF('Gene Table'!$C153="SMPC",X153,"")</f>
        <v/>
      </c>
      <c r="GA153" s="4" t="str">
        <f>IF('Gene Table'!$C153="SMPC",Y153,"")</f>
        <v/>
      </c>
      <c r="GB153" s="4" t="str">
        <f>IF('Gene Table'!$C153="SMPC",Z153,"")</f>
        <v/>
      </c>
      <c r="GC153" s="4" t="str">
        <f>IF('Gene Table'!$C153="SMPC",AA153,"")</f>
        <v/>
      </c>
      <c r="GD153" s="4" t="str">
        <f>IF('Gene Table'!$C153="SMPC",AB153,"")</f>
        <v/>
      </c>
      <c r="GE153" s="4" t="str">
        <f>IF('Gene Table'!$C153="SMPC",AC153,"")</f>
        <v/>
      </c>
    </row>
    <row r="154" spans="1:187" ht="15" customHeight="1" x14ac:dyDescent="0.25">
      <c r="A154" s="4" t="str">
        <f>'Gene Table'!C154&amp;":"&amp;'Gene Table'!D154</f>
        <v>PTEN:c.385G&gt;A</v>
      </c>
      <c r="B154" s="4">
        <f>IF('Gene Table'!$G$5="NO",IF(ISNUMBER(MATCH('Gene Table'!E154,'Array Content'!$M$2:$M$941,0)),VLOOKUP('Gene Table'!E154,'Array Content'!$M$2:$O$941,2,FALSE),35),IF('Gene Table'!$G$5="YES",IF(ISNUMBER(MATCH('Gene Table'!E154,'Array Content'!$M$2:$M$941,0)),VLOOKUP('Gene Table'!E154,'Array Content'!$M$2:$O$941,3,FALSE),35),"OOPS"))</f>
        <v>36</v>
      </c>
      <c r="C154" s="4" t="s">
        <v>244</v>
      </c>
      <c r="D154" s="29">
        <f>IF('Control Sample Data'!D153="","",IF(SUM('Control Sample Data'!D$2:D$97)&gt;10,IF(AND(ISNUMBER('Control Sample Data'!D153),'Control Sample Data'!D153&lt;$B154, 'Control Sample Data'!D153&gt;0),'Control Sample Data'!D153,$B154),""))</f>
        <v>35</v>
      </c>
      <c r="E154" s="29">
        <f>IF('Control Sample Data'!E153="","",IF(SUM('Control Sample Data'!E$2:E$97)&gt;10,IF(AND(ISNUMBER('Control Sample Data'!E153),'Control Sample Data'!E153&lt;$B154, 'Control Sample Data'!E153&gt;0),'Control Sample Data'!E153,$B154),""))</f>
        <v>35</v>
      </c>
      <c r="F154" s="29" t="str">
        <f>IF('Control Sample Data'!F153="","",IF(SUM('Control Sample Data'!F$2:F$97)&gt;10,IF(AND(ISNUMBER('Control Sample Data'!F153),'Control Sample Data'!F153&lt;$B154, 'Control Sample Data'!F153&gt;0),'Control Sample Data'!F153,$B154),""))</f>
        <v/>
      </c>
      <c r="G154" s="29" t="str">
        <f>IF('Control Sample Data'!G153="","",IF(SUM('Control Sample Data'!G$2:G$97)&gt;10,IF(AND(ISNUMBER('Control Sample Data'!G153),'Control Sample Data'!G153&lt;$B154, 'Control Sample Data'!G153&gt;0),'Control Sample Data'!G153,$B154),""))</f>
        <v/>
      </c>
      <c r="H154" s="29" t="str">
        <f>IF('Control Sample Data'!H153="","",IF(SUM('Control Sample Data'!H$2:H$97)&gt;10,IF(AND(ISNUMBER('Control Sample Data'!H153),'Control Sample Data'!H153&lt;$B154, 'Control Sample Data'!H153&gt;0),'Control Sample Data'!H153,$B154),""))</f>
        <v/>
      </c>
      <c r="I154" s="29" t="str">
        <f>IF('Control Sample Data'!I153="","",IF(SUM('Control Sample Data'!I$2:I$97)&gt;10,IF(AND(ISNUMBER('Control Sample Data'!I153),'Control Sample Data'!I153&lt;$B154, 'Control Sample Data'!I153&gt;0),'Control Sample Data'!I153,$B154),""))</f>
        <v/>
      </c>
      <c r="J154" s="29" t="str">
        <f>IF('Control Sample Data'!J153="","",IF(SUM('Control Sample Data'!J$2:J$97)&gt;10,IF(AND(ISNUMBER('Control Sample Data'!J153),'Control Sample Data'!J153&lt;$B154, 'Control Sample Data'!J153&gt;0),'Control Sample Data'!J153,$B154),""))</f>
        <v/>
      </c>
      <c r="K154" s="29" t="str">
        <f>IF('Control Sample Data'!K153="","",IF(SUM('Control Sample Data'!K$2:K$97)&gt;10,IF(AND(ISNUMBER('Control Sample Data'!K153),'Control Sample Data'!K153&lt;$B154, 'Control Sample Data'!K153&gt;0),'Control Sample Data'!K153,$B154),""))</f>
        <v/>
      </c>
      <c r="L154" s="29" t="str">
        <f>IF('Control Sample Data'!L153="","",IF(SUM('Control Sample Data'!L$2:L$97)&gt;10,IF(AND(ISNUMBER('Control Sample Data'!L153),'Control Sample Data'!L153&lt;$B154, 'Control Sample Data'!L153&gt;0),'Control Sample Data'!L153,$B154),""))</f>
        <v/>
      </c>
      <c r="M154" s="29" t="str">
        <f>IF('Control Sample Data'!M153="","",IF(SUM('Control Sample Data'!M$2:M$97)&gt;10,IF(AND(ISNUMBER('Control Sample Data'!M153),'Control Sample Data'!M153&lt;$B154, 'Control Sample Data'!M153&gt;0),'Control Sample Data'!M153,$B154),""))</f>
        <v/>
      </c>
      <c r="N154" s="29" t="str">
        <f>IF('Control Sample Data'!N153="","",IF(SUM('Control Sample Data'!N$2:N$97)&gt;10,IF(AND(ISNUMBER('Control Sample Data'!N153),'Control Sample Data'!N153&lt;$B154, 'Control Sample Data'!N153&gt;0),'Control Sample Data'!N153,$B154),""))</f>
        <v/>
      </c>
      <c r="O154" s="29" t="str">
        <f>IF('Control Sample Data'!O153="","",IF(SUM('Control Sample Data'!O$2:O$97)&gt;10,IF(AND(ISNUMBER('Control Sample Data'!O153),'Control Sample Data'!O153&lt;$B154, 'Control Sample Data'!O153&gt;0),'Control Sample Data'!O153,$B154),""))</f>
        <v/>
      </c>
      <c r="Q154" s="4" t="s">
        <v>244</v>
      </c>
      <c r="R154" s="29">
        <f>IF('Test Sample Data'!D153="","",IF(SUM('Test Sample Data'!D$2:D$97)&gt;10,IF(AND(ISNUMBER('Test Sample Data'!D153),'Test Sample Data'!D153&lt;$B154, 'Test Sample Data'!D153&gt;0),'Test Sample Data'!D153,$B154),""))</f>
        <v>35</v>
      </c>
      <c r="S154" s="29">
        <f>IF('Test Sample Data'!E153="","",IF(SUM('Test Sample Data'!E$2:E$97)&gt;10,IF(AND(ISNUMBER('Test Sample Data'!E153),'Test Sample Data'!E153&lt;$B154, 'Test Sample Data'!E153&gt;0),'Test Sample Data'!E153,$B154),""))</f>
        <v>35</v>
      </c>
      <c r="T154" s="29" t="str">
        <f>IF('Test Sample Data'!F153="","",IF(SUM('Test Sample Data'!F$2:F$97)&gt;10,IF(AND(ISNUMBER('Test Sample Data'!F153),'Test Sample Data'!F153&lt;$B154, 'Test Sample Data'!F153&gt;0),'Test Sample Data'!F153,$B154),""))</f>
        <v/>
      </c>
      <c r="U154" s="29" t="str">
        <f>IF('Test Sample Data'!G153="","",IF(SUM('Test Sample Data'!G$2:G$97)&gt;10,IF(AND(ISNUMBER('Test Sample Data'!G153),'Test Sample Data'!G153&lt;$B154, 'Test Sample Data'!G153&gt;0),'Test Sample Data'!G153,$B154),""))</f>
        <v/>
      </c>
      <c r="V154" s="29" t="str">
        <f>IF('Test Sample Data'!H153="","",IF(SUM('Test Sample Data'!H$2:H$97)&gt;10,IF(AND(ISNUMBER('Test Sample Data'!H153),'Test Sample Data'!H153&lt;$B154, 'Test Sample Data'!H153&gt;0),'Test Sample Data'!H153,$B154),""))</f>
        <v/>
      </c>
      <c r="W154" s="29" t="str">
        <f>IF('Test Sample Data'!I153="","",IF(SUM('Test Sample Data'!I$2:I$97)&gt;10,IF(AND(ISNUMBER('Test Sample Data'!I153),'Test Sample Data'!I153&lt;$B154, 'Test Sample Data'!I153&gt;0),'Test Sample Data'!I153,$B154),""))</f>
        <v/>
      </c>
      <c r="X154" s="29" t="str">
        <f>IF('Test Sample Data'!J153="","",IF(SUM('Test Sample Data'!J$2:J$97)&gt;10,IF(AND(ISNUMBER('Test Sample Data'!J153),'Test Sample Data'!J153&lt;$B154, 'Test Sample Data'!J153&gt;0),'Test Sample Data'!J153,$B154),""))</f>
        <v/>
      </c>
      <c r="Y154" s="29" t="str">
        <f>IF('Test Sample Data'!K153="","",IF(SUM('Test Sample Data'!K$2:K$97)&gt;10,IF(AND(ISNUMBER('Test Sample Data'!K153),'Test Sample Data'!K153&lt;$B154, 'Test Sample Data'!K153&gt;0),'Test Sample Data'!K153,$B154),""))</f>
        <v/>
      </c>
      <c r="Z154" s="29" t="str">
        <f>IF('Test Sample Data'!L153="","",IF(SUM('Test Sample Data'!L$2:L$97)&gt;10,IF(AND(ISNUMBER('Test Sample Data'!L153),'Test Sample Data'!L153&lt;$B154, 'Test Sample Data'!L153&gt;0),'Test Sample Data'!L153,$B154),""))</f>
        <v/>
      </c>
      <c r="AA154" s="29" t="str">
        <f>IF('Test Sample Data'!M153="","",IF(SUM('Test Sample Data'!M$2:M$97)&gt;10,IF(AND(ISNUMBER('Test Sample Data'!M153),'Test Sample Data'!M153&lt;$B154, 'Test Sample Data'!M153&gt;0),'Test Sample Data'!M153,$B154),""))</f>
        <v/>
      </c>
      <c r="AB154" s="29" t="str">
        <f>IF('Test Sample Data'!N153="","",IF(SUM('Test Sample Data'!N$2:N$97)&gt;10,IF(AND(ISNUMBER('Test Sample Data'!N153),'Test Sample Data'!N153&lt;$B154, 'Test Sample Data'!N153&gt;0),'Test Sample Data'!N153,$B154),""))</f>
        <v/>
      </c>
      <c r="AC154" s="29" t="str">
        <f>IF('Test Sample Data'!O153="","",IF(SUM('Test Sample Data'!O$2:O$97)&gt;10,IF(AND(ISNUMBER('Test Sample Data'!O153),'Test Sample Data'!O153&lt;$B154, 'Test Sample Data'!O153&gt;0),'Test Sample Data'!O153,$B154),""))</f>
        <v/>
      </c>
      <c r="AE154" s="4" t="s">
        <v>244</v>
      </c>
      <c r="AF154" s="4">
        <f t="shared" si="183"/>
        <v>9</v>
      </c>
      <c r="AG154" s="4">
        <f t="shared" si="184"/>
        <v>9</v>
      </c>
      <c r="AH154" s="4" t="str">
        <f t="shared" si="185"/>
        <v/>
      </c>
      <c r="AI154" s="4" t="str">
        <f t="shared" si="186"/>
        <v/>
      </c>
      <c r="AJ154" s="4" t="str">
        <f t="shared" si="187"/>
        <v/>
      </c>
      <c r="AK154" s="4" t="str">
        <f t="shared" si="188"/>
        <v/>
      </c>
      <c r="AL154" s="4" t="str">
        <f t="shared" si="189"/>
        <v/>
      </c>
      <c r="AM154" s="4" t="str">
        <f t="shared" si="190"/>
        <v/>
      </c>
      <c r="AN154" s="4" t="str">
        <f t="shared" si="191"/>
        <v/>
      </c>
      <c r="AO154" s="4" t="str">
        <f t="shared" si="192"/>
        <v/>
      </c>
      <c r="AP154" s="4" t="str">
        <f t="shared" si="193"/>
        <v/>
      </c>
      <c r="AQ154" s="4" t="str">
        <f t="shared" si="194"/>
        <v/>
      </c>
      <c r="AR154" s="4">
        <f t="shared" si="195"/>
        <v>0</v>
      </c>
      <c r="AS154" s="4">
        <f t="shared" si="182"/>
        <v>9</v>
      </c>
      <c r="AU154" s="4" t="s">
        <v>244</v>
      </c>
      <c r="AV154" s="4">
        <f t="shared" si="196"/>
        <v>8.2600000000000016</v>
      </c>
      <c r="AW154" s="4">
        <f t="shared" si="197"/>
        <v>9</v>
      </c>
      <c r="AX154" s="4" t="str">
        <f t="shared" si="198"/>
        <v/>
      </c>
      <c r="AY154" s="4" t="str">
        <f t="shared" si="199"/>
        <v/>
      </c>
      <c r="AZ154" s="4" t="str">
        <f t="shared" si="200"/>
        <v/>
      </c>
      <c r="BA154" s="4" t="str">
        <f t="shared" si="201"/>
        <v/>
      </c>
      <c r="BB154" s="4" t="str">
        <f t="shared" si="202"/>
        <v/>
      </c>
      <c r="BC154" s="4" t="str">
        <f t="shared" si="203"/>
        <v/>
      </c>
      <c r="BD154" s="4" t="str">
        <f t="shared" si="204"/>
        <v/>
      </c>
      <c r="BE154" s="4" t="str">
        <f t="shared" si="205"/>
        <v/>
      </c>
      <c r="BF154" s="4" t="str">
        <f t="shared" si="206"/>
        <v/>
      </c>
      <c r="BG154" s="4" t="str">
        <f t="shared" si="207"/>
        <v/>
      </c>
      <c r="BI154" s="4" t="s">
        <v>244</v>
      </c>
      <c r="BJ154" s="4">
        <f t="shared" si="169"/>
        <v>8.2600000000000016</v>
      </c>
      <c r="BK154" s="4">
        <f t="shared" si="170"/>
        <v>9</v>
      </c>
      <c r="BL154" s="4" t="str">
        <f t="shared" si="171"/>
        <v/>
      </c>
      <c r="BM154" s="4" t="str">
        <f t="shared" si="172"/>
        <v/>
      </c>
      <c r="BN154" s="4" t="str">
        <f t="shared" si="173"/>
        <v/>
      </c>
      <c r="BO154" s="4" t="str">
        <f t="shared" si="174"/>
        <v/>
      </c>
      <c r="BP154" s="4" t="str">
        <f t="shared" si="175"/>
        <v/>
      </c>
      <c r="BQ154" s="4" t="str">
        <f t="shared" si="176"/>
        <v/>
      </c>
      <c r="BR154" s="4" t="str">
        <f t="shared" si="177"/>
        <v/>
      </c>
      <c r="BS154" s="4" t="str">
        <f t="shared" si="178"/>
        <v/>
      </c>
      <c r="BT154" s="4" t="str">
        <f t="shared" si="179"/>
        <v/>
      </c>
      <c r="BU154" s="4" t="str">
        <f t="shared" si="180"/>
        <v/>
      </c>
      <c r="BV154" s="4">
        <f t="shared" si="208"/>
        <v>1.57</v>
      </c>
      <c r="BW154" s="4">
        <f t="shared" si="181"/>
        <v>8.6300000000000008</v>
      </c>
      <c r="BY154" s="4" t="s">
        <v>244</v>
      </c>
      <c r="BZ154" s="4">
        <f t="shared" si="145"/>
        <v>-0.36999999999999922</v>
      </c>
      <c r="CA154" s="4">
        <f t="shared" si="146"/>
        <v>0.36999999999999922</v>
      </c>
      <c r="CB154" s="4" t="str">
        <f t="shared" si="147"/>
        <v/>
      </c>
      <c r="CC154" s="4" t="str">
        <f t="shared" si="148"/>
        <v/>
      </c>
      <c r="CD154" s="4" t="str">
        <f t="shared" si="149"/>
        <v/>
      </c>
      <c r="CE154" s="4" t="str">
        <f t="shared" si="150"/>
        <v/>
      </c>
      <c r="CF154" s="4" t="str">
        <f t="shared" si="151"/>
        <v/>
      </c>
      <c r="CG154" s="4" t="str">
        <f t="shared" si="152"/>
        <v/>
      </c>
      <c r="CH154" s="4" t="str">
        <f t="shared" si="153"/>
        <v/>
      </c>
      <c r="CI154" s="4" t="str">
        <f t="shared" si="154"/>
        <v/>
      </c>
      <c r="CJ154" s="4" t="str">
        <f t="shared" si="155"/>
        <v/>
      </c>
      <c r="CK154" s="4" t="str">
        <f t="shared" si="156"/>
        <v/>
      </c>
      <c r="CM154" s="4" t="s">
        <v>244</v>
      </c>
      <c r="CN154" s="4" t="str">
        <f>IF(ISNUMBER(BZ154), IF($BV154&gt;VLOOKUP('Gene Table'!$G$2,'Array Content'!$A$2:$B$3,2,FALSE),IF(BZ154&lt;-$BV154,"mutant","WT"),IF(BZ154&lt;-VLOOKUP('Gene Table'!$G$2,'Array Content'!$A$2:$B$3,2,FALSE),"Mutant","WT")),"")</f>
        <v>WT</v>
      </c>
      <c r="CO154" s="4" t="str">
        <f>IF(ISNUMBER(CA154), IF($BV154&gt;VLOOKUP('Gene Table'!$G$2,'Array Content'!$A$2:$B$3,2,FALSE),IF(CA154&lt;-$BV154,"mutant","WT"),IF(CA154&lt;-VLOOKUP('Gene Table'!$G$2,'Array Content'!$A$2:$B$3,2,FALSE),"Mutant","WT")),"")</f>
        <v>WT</v>
      </c>
      <c r="CP154" s="4" t="str">
        <f>IF(ISNUMBER(CB154), IF($BV154&gt;VLOOKUP('Gene Table'!$G$2,'Array Content'!$A$2:$B$3,2,FALSE),IF(CB154&lt;-$BV154,"mutant","WT"),IF(CB154&lt;-VLOOKUP('Gene Table'!$G$2,'Array Content'!$A$2:$B$3,2,FALSE),"Mutant","WT")),"")</f>
        <v/>
      </c>
      <c r="CQ154" s="4" t="str">
        <f>IF(ISNUMBER(CC154), IF($BV154&gt;VLOOKUP('Gene Table'!$G$2,'Array Content'!$A$2:$B$3,2,FALSE),IF(CC154&lt;-$BV154,"mutant","WT"),IF(CC154&lt;-VLOOKUP('Gene Table'!$G$2,'Array Content'!$A$2:$B$3,2,FALSE),"Mutant","WT")),"")</f>
        <v/>
      </c>
      <c r="CR154" s="4" t="str">
        <f>IF(ISNUMBER(CD154), IF($BV154&gt;VLOOKUP('Gene Table'!$G$2,'Array Content'!$A$2:$B$3,2,FALSE),IF(CD154&lt;-$BV154,"mutant","WT"),IF(CD154&lt;-VLOOKUP('Gene Table'!$G$2,'Array Content'!$A$2:$B$3,2,FALSE),"Mutant","WT")),"")</f>
        <v/>
      </c>
      <c r="CS154" s="4" t="str">
        <f>IF(ISNUMBER(CE154), IF($BV154&gt;VLOOKUP('Gene Table'!$G$2,'Array Content'!$A$2:$B$3,2,FALSE),IF(CE154&lt;-$BV154,"mutant","WT"),IF(CE154&lt;-VLOOKUP('Gene Table'!$G$2,'Array Content'!$A$2:$B$3,2,FALSE),"Mutant","WT")),"")</f>
        <v/>
      </c>
      <c r="CT154" s="4" t="str">
        <f>IF(ISNUMBER(CF154), IF($BV154&gt;VLOOKUP('Gene Table'!$G$2,'Array Content'!$A$2:$B$3,2,FALSE),IF(CF154&lt;-$BV154,"mutant","WT"),IF(CF154&lt;-VLOOKUP('Gene Table'!$G$2,'Array Content'!$A$2:$B$3,2,FALSE),"Mutant","WT")),"")</f>
        <v/>
      </c>
      <c r="CU154" s="4" t="str">
        <f>IF(ISNUMBER(CG154), IF($BV154&gt;VLOOKUP('Gene Table'!$G$2,'Array Content'!$A$2:$B$3,2,FALSE),IF(CG154&lt;-$BV154,"mutant","WT"),IF(CG154&lt;-VLOOKUP('Gene Table'!$G$2,'Array Content'!$A$2:$B$3,2,FALSE),"Mutant","WT")),"")</f>
        <v/>
      </c>
      <c r="CV154" s="4" t="str">
        <f>IF(ISNUMBER(CH154), IF($BV154&gt;VLOOKUP('Gene Table'!$G$2,'Array Content'!$A$2:$B$3,2,FALSE),IF(CH154&lt;-$BV154,"mutant","WT"),IF(CH154&lt;-VLOOKUP('Gene Table'!$G$2,'Array Content'!$A$2:$B$3,2,FALSE),"Mutant","WT")),"")</f>
        <v/>
      </c>
      <c r="CW154" s="4" t="str">
        <f>IF(ISNUMBER(CI154), IF($BV154&gt;VLOOKUP('Gene Table'!$G$2,'Array Content'!$A$2:$B$3,2,FALSE),IF(CI154&lt;-$BV154,"mutant","WT"),IF(CI154&lt;-VLOOKUP('Gene Table'!$G$2,'Array Content'!$A$2:$B$3,2,FALSE),"Mutant","WT")),"")</f>
        <v/>
      </c>
      <c r="CX154" s="4" t="str">
        <f>IF(ISNUMBER(CJ154), IF($BV154&gt;VLOOKUP('Gene Table'!$G$2,'Array Content'!$A$2:$B$3,2,FALSE),IF(CJ154&lt;-$BV154,"mutant","WT"),IF(CJ154&lt;-VLOOKUP('Gene Table'!$G$2,'Array Content'!$A$2:$B$3,2,FALSE),"Mutant","WT")),"")</f>
        <v/>
      </c>
      <c r="CY154" s="4" t="str">
        <f>IF(ISNUMBER(CK154), IF($BV154&gt;VLOOKUP('Gene Table'!$G$2,'Array Content'!$A$2:$B$3,2,FALSE),IF(CK154&lt;-$BV154,"mutant","WT"),IF(CK154&lt;-VLOOKUP('Gene Table'!$G$2,'Array Content'!$A$2:$B$3,2,FALSE),"Mutant","WT")),"")</f>
        <v/>
      </c>
      <c r="DA154" s="4" t="s">
        <v>244</v>
      </c>
      <c r="DB154" s="4">
        <f t="shared" si="157"/>
        <v>-0.73999999999999844</v>
      </c>
      <c r="DC154" s="4">
        <f t="shared" si="158"/>
        <v>0</v>
      </c>
      <c r="DD154" s="4" t="str">
        <f t="shared" si="159"/>
        <v/>
      </c>
      <c r="DE154" s="4" t="str">
        <f t="shared" si="160"/>
        <v/>
      </c>
      <c r="DF154" s="4" t="str">
        <f t="shared" si="161"/>
        <v/>
      </c>
      <c r="DG154" s="4" t="str">
        <f t="shared" si="162"/>
        <v/>
      </c>
      <c r="DH154" s="4" t="str">
        <f t="shared" si="163"/>
        <v/>
      </c>
      <c r="DI154" s="4" t="str">
        <f t="shared" si="164"/>
        <v/>
      </c>
      <c r="DJ154" s="4" t="str">
        <f t="shared" si="165"/>
        <v/>
      </c>
      <c r="DK154" s="4" t="str">
        <f t="shared" si="166"/>
        <v/>
      </c>
      <c r="DL154" s="4" t="str">
        <f t="shared" si="167"/>
        <v/>
      </c>
      <c r="DM154" s="4" t="str">
        <f t="shared" si="168"/>
        <v/>
      </c>
      <c r="DO154" s="4" t="s">
        <v>244</v>
      </c>
      <c r="DP154" s="4" t="str">
        <f>IF(ISNUMBER(DB154), IF($AR154&gt;VLOOKUP('Gene Table'!$G$2,'Array Content'!$A$2:$B$3,2,FALSE),IF(DB154&lt;-$AR154,"mutant","WT"),IF(DB154&lt;-VLOOKUP('Gene Table'!$G$2,'Array Content'!$A$2:$B$3,2,FALSE),"Mutant","WT")),"")</f>
        <v>WT</v>
      </c>
      <c r="DQ154" s="4" t="str">
        <f>IF(ISNUMBER(DC154), IF($AR154&gt;VLOOKUP('Gene Table'!$G$2,'Array Content'!$A$2:$B$3,2,FALSE),IF(DC154&lt;-$AR154,"mutant","WT"),IF(DC154&lt;-VLOOKUP('Gene Table'!$G$2,'Array Content'!$A$2:$B$3,2,FALSE),"Mutant","WT")),"")</f>
        <v>WT</v>
      </c>
      <c r="DR154" s="4" t="str">
        <f>IF(ISNUMBER(DD154), IF($AR154&gt;VLOOKUP('Gene Table'!$G$2,'Array Content'!$A$2:$B$3,2,FALSE),IF(DD154&lt;-$AR154,"mutant","WT"),IF(DD154&lt;-VLOOKUP('Gene Table'!$G$2,'Array Content'!$A$2:$B$3,2,FALSE),"Mutant","WT")),"")</f>
        <v/>
      </c>
      <c r="DS154" s="4" t="str">
        <f>IF(ISNUMBER(DE154), IF($AR154&gt;VLOOKUP('Gene Table'!$G$2,'Array Content'!$A$2:$B$3,2,FALSE),IF(DE154&lt;-$AR154,"mutant","WT"),IF(DE154&lt;-VLOOKUP('Gene Table'!$G$2,'Array Content'!$A$2:$B$3,2,FALSE),"Mutant","WT")),"")</f>
        <v/>
      </c>
      <c r="DT154" s="4" t="str">
        <f>IF(ISNUMBER(DF154), IF($AR154&gt;VLOOKUP('Gene Table'!$G$2,'Array Content'!$A$2:$B$3,2,FALSE),IF(DF154&lt;-$AR154,"mutant","WT"),IF(DF154&lt;-VLOOKUP('Gene Table'!$G$2,'Array Content'!$A$2:$B$3,2,FALSE),"Mutant","WT")),"")</f>
        <v/>
      </c>
      <c r="DU154" s="4" t="str">
        <f>IF(ISNUMBER(DG154), IF($AR154&gt;VLOOKUP('Gene Table'!$G$2,'Array Content'!$A$2:$B$3,2,FALSE),IF(DG154&lt;-$AR154,"mutant","WT"),IF(DG154&lt;-VLOOKUP('Gene Table'!$G$2,'Array Content'!$A$2:$B$3,2,FALSE),"Mutant","WT")),"")</f>
        <v/>
      </c>
      <c r="DV154" s="4" t="str">
        <f>IF(ISNUMBER(DH154), IF($AR154&gt;VLOOKUP('Gene Table'!$G$2,'Array Content'!$A$2:$B$3,2,FALSE),IF(DH154&lt;-$AR154,"mutant","WT"),IF(DH154&lt;-VLOOKUP('Gene Table'!$G$2,'Array Content'!$A$2:$B$3,2,FALSE),"Mutant","WT")),"")</f>
        <v/>
      </c>
      <c r="DW154" s="4" t="str">
        <f>IF(ISNUMBER(DI154), IF($AR154&gt;VLOOKUP('Gene Table'!$G$2,'Array Content'!$A$2:$B$3,2,FALSE),IF(DI154&lt;-$AR154,"mutant","WT"),IF(DI154&lt;-VLOOKUP('Gene Table'!$G$2,'Array Content'!$A$2:$B$3,2,FALSE),"Mutant","WT")),"")</f>
        <v/>
      </c>
      <c r="DX154" s="4" t="str">
        <f>IF(ISNUMBER(DJ154), IF($AR154&gt;VLOOKUP('Gene Table'!$G$2,'Array Content'!$A$2:$B$3,2,FALSE),IF(DJ154&lt;-$AR154,"mutant","WT"),IF(DJ154&lt;-VLOOKUP('Gene Table'!$G$2,'Array Content'!$A$2:$B$3,2,FALSE),"Mutant","WT")),"")</f>
        <v/>
      </c>
      <c r="DY154" s="4" t="str">
        <f>IF(ISNUMBER(DK154), IF($AR154&gt;VLOOKUP('Gene Table'!$G$2,'Array Content'!$A$2:$B$3,2,FALSE),IF(DK154&lt;-$AR154,"mutant","WT"),IF(DK154&lt;-VLOOKUP('Gene Table'!$G$2,'Array Content'!$A$2:$B$3,2,FALSE),"Mutant","WT")),"")</f>
        <v/>
      </c>
      <c r="DZ154" s="4" t="str">
        <f>IF(ISNUMBER(DL154), IF($AR154&gt;VLOOKUP('Gene Table'!$G$2,'Array Content'!$A$2:$B$3,2,FALSE),IF(DL154&lt;-$AR154,"mutant","WT"),IF(DL154&lt;-VLOOKUP('Gene Table'!$G$2,'Array Content'!$A$2:$B$3,2,FALSE),"Mutant","WT")),"")</f>
        <v/>
      </c>
      <c r="EA154" s="4" t="str">
        <f>IF(ISNUMBER(DM154), IF($AR154&gt;VLOOKUP('Gene Table'!$G$2,'Array Content'!$A$2:$B$3,2,FALSE),IF(DM154&lt;-$AR154,"mutant","WT"),IF(DM154&lt;-VLOOKUP('Gene Table'!$G$2,'Array Content'!$A$2:$B$3,2,FALSE),"Mutant","WT")),"")</f>
        <v/>
      </c>
      <c r="EC154" s="4" t="s">
        <v>244</v>
      </c>
      <c r="ED154" s="4" t="str">
        <f>IF('Gene Table'!$D154="copy number",D154,"")</f>
        <v/>
      </c>
      <c r="EE154" s="4" t="str">
        <f>IF('Gene Table'!$D154="copy number",E154,"")</f>
        <v/>
      </c>
      <c r="EF154" s="4" t="str">
        <f>IF('Gene Table'!$D154="copy number",F154,"")</f>
        <v/>
      </c>
      <c r="EG154" s="4" t="str">
        <f>IF('Gene Table'!$D154="copy number",G154,"")</f>
        <v/>
      </c>
      <c r="EH154" s="4" t="str">
        <f>IF('Gene Table'!$D154="copy number",H154,"")</f>
        <v/>
      </c>
      <c r="EI154" s="4" t="str">
        <f>IF('Gene Table'!$D154="copy number",I154,"")</f>
        <v/>
      </c>
      <c r="EJ154" s="4" t="str">
        <f>IF('Gene Table'!$D154="copy number",J154,"")</f>
        <v/>
      </c>
      <c r="EK154" s="4" t="str">
        <f>IF('Gene Table'!$D154="copy number",K154,"")</f>
        <v/>
      </c>
      <c r="EL154" s="4" t="str">
        <f>IF('Gene Table'!$D154="copy number",L154,"")</f>
        <v/>
      </c>
      <c r="EM154" s="4" t="str">
        <f>IF('Gene Table'!$D154="copy number",M154,"")</f>
        <v/>
      </c>
      <c r="EN154" s="4" t="str">
        <f>IF('Gene Table'!$D154="copy number",N154,"")</f>
        <v/>
      </c>
      <c r="EO154" s="4" t="str">
        <f>IF('Gene Table'!$D154="copy number",O154,"")</f>
        <v/>
      </c>
      <c r="EQ154" s="4" t="s">
        <v>244</v>
      </c>
      <c r="ER154" s="4" t="str">
        <f>IF('Gene Table'!$D154="copy number",R154,"")</f>
        <v/>
      </c>
      <c r="ES154" s="4" t="str">
        <f>IF('Gene Table'!$D154="copy number",S154,"")</f>
        <v/>
      </c>
      <c r="ET154" s="4" t="str">
        <f>IF('Gene Table'!$D154="copy number",T154,"")</f>
        <v/>
      </c>
      <c r="EU154" s="4" t="str">
        <f>IF('Gene Table'!$D154="copy number",U154,"")</f>
        <v/>
      </c>
      <c r="EV154" s="4" t="str">
        <f>IF('Gene Table'!$D154="copy number",V154,"")</f>
        <v/>
      </c>
      <c r="EW154" s="4" t="str">
        <f>IF('Gene Table'!$D154="copy number",W154,"")</f>
        <v/>
      </c>
      <c r="EX154" s="4" t="str">
        <f>IF('Gene Table'!$D154="copy number",X154,"")</f>
        <v/>
      </c>
      <c r="EY154" s="4" t="str">
        <f>IF('Gene Table'!$D154="copy number",Y154,"")</f>
        <v/>
      </c>
      <c r="EZ154" s="4" t="str">
        <f>IF('Gene Table'!$D154="copy number",Z154,"")</f>
        <v/>
      </c>
      <c r="FA154" s="4" t="str">
        <f>IF('Gene Table'!$D154="copy number",AA154,"")</f>
        <v/>
      </c>
      <c r="FB154" s="4" t="str">
        <f>IF('Gene Table'!$D154="copy number",AB154,"")</f>
        <v/>
      </c>
      <c r="FC154" s="4" t="str">
        <f>IF('Gene Table'!$D154="copy number",AC154,"")</f>
        <v/>
      </c>
      <c r="FE154" s="4" t="s">
        <v>244</v>
      </c>
      <c r="FF154" s="4" t="str">
        <f>IF('Gene Table'!$C154="SMPC",D154,"")</f>
        <v/>
      </c>
      <c r="FG154" s="4" t="str">
        <f>IF('Gene Table'!$C154="SMPC",E154,"")</f>
        <v/>
      </c>
      <c r="FH154" s="4" t="str">
        <f>IF('Gene Table'!$C154="SMPC",F154,"")</f>
        <v/>
      </c>
      <c r="FI154" s="4" t="str">
        <f>IF('Gene Table'!$C154="SMPC",G154,"")</f>
        <v/>
      </c>
      <c r="FJ154" s="4" t="str">
        <f>IF('Gene Table'!$C154="SMPC",H154,"")</f>
        <v/>
      </c>
      <c r="FK154" s="4" t="str">
        <f>IF('Gene Table'!$C154="SMPC",I154,"")</f>
        <v/>
      </c>
      <c r="FL154" s="4" t="str">
        <f>IF('Gene Table'!$C154="SMPC",J154,"")</f>
        <v/>
      </c>
      <c r="FM154" s="4" t="str">
        <f>IF('Gene Table'!$C154="SMPC",K154,"")</f>
        <v/>
      </c>
      <c r="FN154" s="4" t="str">
        <f>IF('Gene Table'!$C154="SMPC",L154,"")</f>
        <v/>
      </c>
      <c r="FO154" s="4" t="str">
        <f>IF('Gene Table'!$C154="SMPC",M154,"")</f>
        <v/>
      </c>
      <c r="FP154" s="4" t="str">
        <f>IF('Gene Table'!$C154="SMPC",N154,"")</f>
        <v/>
      </c>
      <c r="FQ154" s="4" t="str">
        <f>IF('Gene Table'!$C154="SMPC",O154,"")</f>
        <v/>
      </c>
      <c r="FS154" s="4" t="s">
        <v>244</v>
      </c>
      <c r="FT154" s="4" t="str">
        <f>IF('Gene Table'!$C154="SMPC",R154,"")</f>
        <v/>
      </c>
      <c r="FU154" s="4" t="str">
        <f>IF('Gene Table'!$C154="SMPC",S154,"")</f>
        <v/>
      </c>
      <c r="FV154" s="4" t="str">
        <f>IF('Gene Table'!$C154="SMPC",T154,"")</f>
        <v/>
      </c>
      <c r="FW154" s="4" t="str">
        <f>IF('Gene Table'!$C154="SMPC",U154,"")</f>
        <v/>
      </c>
      <c r="FX154" s="4" t="str">
        <f>IF('Gene Table'!$C154="SMPC",V154,"")</f>
        <v/>
      </c>
      <c r="FY154" s="4" t="str">
        <f>IF('Gene Table'!$C154="SMPC",W154,"")</f>
        <v/>
      </c>
      <c r="FZ154" s="4" t="str">
        <f>IF('Gene Table'!$C154="SMPC",X154,"")</f>
        <v/>
      </c>
      <c r="GA154" s="4" t="str">
        <f>IF('Gene Table'!$C154="SMPC",Y154,"")</f>
        <v/>
      </c>
      <c r="GB154" s="4" t="str">
        <f>IF('Gene Table'!$C154="SMPC",Z154,"")</f>
        <v/>
      </c>
      <c r="GC154" s="4" t="str">
        <f>IF('Gene Table'!$C154="SMPC",AA154,"")</f>
        <v/>
      </c>
      <c r="GD154" s="4" t="str">
        <f>IF('Gene Table'!$C154="SMPC",AB154,"")</f>
        <v/>
      </c>
      <c r="GE154" s="4" t="str">
        <f>IF('Gene Table'!$C154="SMPC",AC154,"")</f>
        <v/>
      </c>
    </row>
    <row r="155" spans="1:187" ht="15" customHeight="1" x14ac:dyDescent="0.25">
      <c r="A155" s="4" t="str">
        <f>'Gene Table'!C155&amp;":"&amp;'Gene Table'!D155</f>
        <v>PTEN:c.388C&gt;G</v>
      </c>
      <c r="B155" s="4">
        <f>IF('Gene Table'!$G$5="NO",IF(ISNUMBER(MATCH('Gene Table'!E155,'Array Content'!$M$2:$M$941,0)),VLOOKUP('Gene Table'!E155,'Array Content'!$M$2:$O$941,2,FALSE),35),IF('Gene Table'!$G$5="YES",IF(ISNUMBER(MATCH('Gene Table'!E155,'Array Content'!$M$2:$M$941,0)),VLOOKUP('Gene Table'!E155,'Array Content'!$M$2:$O$941,3,FALSE),35),"OOPS"))</f>
        <v>35</v>
      </c>
      <c r="C155" s="4" t="s">
        <v>248</v>
      </c>
      <c r="D155" s="29">
        <f>IF('Control Sample Data'!D154="","",IF(SUM('Control Sample Data'!D$2:D$97)&gt;10,IF(AND(ISNUMBER('Control Sample Data'!D154),'Control Sample Data'!D154&lt;$B155, 'Control Sample Data'!D154&gt;0),'Control Sample Data'!D154,$B155),""))</f>
        <v>35</v>
      </c>
      <c r="E155" s="29">
        <f>IF('Control Sample Data'!E154="","",IF(SUM('Control Sample Data'!E$2:E$97)&gt;10,IF(AND(ISNUMBER('Control Sample Data'!E154),'Control Sample Data'!E154&lt;$B155, 'Control Sample Data'!E154&gt;0),'Control Sample Data'!E154,$B155),""))</f>
        <v>35</v>
      </c>
      <c r="F155" s="29" t="str">
        <f>IF('Control Sample Data'!F154="","",IF(SUM('Control Sample Data'!F$2:F$97)&gt;10,IF(AND(ISNUMBER('Control Sample Data'!F154),'Control Sample Data'!F154&lt;$B155, 'Control Sample Data'!F154&gt;0),'Control Sample Data'!F154,$B155),""))</f>
        <v/>
      </c>
      <c r="G155" s="29" t="str">
        <f>IF('Control Sample Data'!G154="","",IF(SUM('Control Sample Data'!G$2:G$97)&gt;10,IF(AND(ISNUMBER('Control Sample Data'!G154),'Control Sample Data'!G154&lt;$B155, 'Control Sample Data'!G154&gt;0),'Control Sample Data'!G154,$B155),""))</f>
        <v/>
      </c>
      <c r="H155" s="29" t="str">
        <f>IF('Control Sample Data'!H154="","",IF(SUM('Control Sample Data'!H$2:H$97)&gt;10,IF(AND(ISNUMBER('Control Sample Data'!H154),'Control Sample Data'!H154&lt;$B155, 'Control Sample Data'!H154&gt;0),'Control Sample Data'!H154,$B155),""))</f>
        <v/>
      </c>
      <c r="I155" s="29" t="str">
        <f>IF('Control Sample Data'!I154="","",IF(SUM('Control Sample Data'!I$2:I$97)&gt;10,IF(AND(ISNUMBER('Control Sample Data'!I154),'Control Sample Data'!I154&lt;$B155, 'Control Sample Data'!I154&gt;0),'Control Sample Data'!I154,$B155),""))</f>
        <v/>
      </c>
      <c r="J155" s="29" t="str">
        <f>IF('Control Sample Data'!J154="","",IF(SUM('Control Sample Data'!J$2:J$97)&gt;10,IF(AND(ISNUMBER('Control Sample Data'!J154),'Control Sample Data'!J154&lt;$B155, 'Control Sample Data'!J154&gt;0),'Control Sample Data'!J154,$B155),""))</f>
        <v/>
      </c>
      <c r="K155" s="29" t="str">
        <f>IF('Control Sample Data'!K154="","",IF(SUM('Control Sample Data'!K$2:K$97)&gt;10,IF(AND(ISNUMBER('Control Sample Data'!K154),'Control Sample Data'!K154&lt;$B155, 'Control Sample Data'!K154&gt;0),'Control Sample Data'!K154,$B155),""))</f>
        <v/>
      </c>
      <c r="L155" s="29" t="str">
        <f>IF('Control Sample Data'!L154="","",IF(SUM('Control Sample Data'!L$2:L$97)&gt;10,IF(AND(ISNUMBER('Control Sample Data'!L154),'Control Sample Data'!L154&lt;$B155, 'Control Sample Data'!L154&gt;0),'Control Sample Data'!L154,$B155),""))</f>
        <v/>
      </c>
      <c r="M155" s="29" t="str">
        <f>IF('Control Sample Data'!M154="","",IF(SUM('Control Sample Data'!M$2:M$97)&gt;10,IF(AND(ISNUMBER('Control Sample Data'!M154),'Control Sample Data'!M154&lt;$B155, 'Control Sample Data'!M154&gt;0),'Control Sample Data'!M154,$B155),""))</f>
        <v/>
      </c>
      <c r="N155" s="29" t="str">
        <f>IF('Control Sample Data'!N154="","",IF(SUM('Control Sample Data'!N$2:N$97)&gt;10,IF(AND(ISNUMBER('Control Sample Data'!N154),'Control Sample Data'!N154&lt;$B155, 'Control Sample Data'!N154&gt;0),'Control Sample Data'!N154,$B155),""))</f>
        <v/>
      </c>
      <c r="O155" s="29" t="str">
        <f>IF('Control Sample Data'!O154="","",IF(SUM('Control Sample Data'!O$2:O$97)&gt;10,IF(AND(ISNUMBER('Control Sample Data'!O154),'Control Sample Data'!O154&lt;$B155, 'Control Sample Data'!O154&gt;0),'Control Sample Data'!O154,$B155),""))</f>
        <v/>
      </c>
      <c r="Q155" s="4" t="s">
        <v>248</v>
      </c>
      <c r="R155" s="29">
        <f>IF('Test Sample Data'!D154="","",IF(SUM('Test Sample Data'!D$2:D$97)&gt;10,IF(AND(ISNUMBER('Test Sample Data'!D154),'Test Sample Data'!D154&lt;$B155, 'Test Sample Data'!D154&gt;0),'Test Sample Data'!D154,$B155),""))</f>
        <v>34.96</v>
      </c>
      <c r="S155" s="29">
        <f>IF('Test Sample Data'!E154="","",IF(SUM('Test Sample Data'!E$2:E$97)&gt;10,IF(AND(ISNUMBER('Test Sample Data'!E154),'Test Sample Data'!E154&lt;$B155, 'Test Sample Data'!E154&gt;0),'Test Sample Data'!E154,$B155),""))</f>
        <v>35</v>
      </c>
      <c r="T155" s="29" t="str">
        <f>IF('Test Sample Data'!F154="","",IF(SUM('Test Sample Data'!F$2:F$97)&gt;10,IF(AND(ISNUMBER('Test Sample Data'!F154),'Test Sample Data'!F154&lt;$B155, 'Test Sample Data'!F154&gt;0),'Test Sample Data'!F154,$B155),""))</f>
        <v/>
      </c>
      <c r="U155" s="29" t="str">
        <f>IF('Test Sample Data'!G154="","",IF(SUM('Test Sample Data'!G$2:G$97)&gt;10,IF(AND(ISNUMBER('Test Sample Data'!G154),'Test Sample Data'!G154&lt;$B155, 'Test Sample Data'!G154&gt;0),'Test Sample Data'!G154,$B155),""))</f>
        <v/>
      </c>
      <c r="V155" s="29" t="str">
        <f>IF('Test Sample Data'!H154="","",IF(SUM('Test Sample Data'!H$2:H$97)&gt;10,IF(AND(ISNUMBER('Test Sample Data'!H154),'Test Sample Data'!H154&lt;$B155, 'Test Sample Data'!H154&gt;0),'Test Sample Data'!H154,$B155),""))</f>
        <v/>
      </c>
      <c r="W155" s="29" t="str">
        <f>IF('Test Sample Data'!I154="","",IF(SUM('Test Sample Data'!I$2:I$97)&gt;10,IF(AND(ISNUMBER('Test Sample Data'!I154),'Test Sample Data'!I154&lt;$B155, 'Test Sample Data'!I154&gt;0),'Test Sample Data'!I154,$B155),""))</f>
        <v/>
      </c>
      <c r="X155" s="29" t="str">
        <f>IF('Test Sample Data'!J154="","",IF(SUM('Test Sample Data'!J$2:J$97)&gt;10,IF(AND(ISNUMBER('Test Sample Data'!J154),'Test Sample Data'!J154&lt;$B155, 'Test Sample Data'!J154&gt;0),'Test Sample Data'!J154,$B155),""))</f>
        <v/>
      </c>
      <c r="Y155" s="29" t="str">
        <f>IF('Test Sample Data'!K154="","",IF(SUM('Test Sample Data'!K$2:K$97)&gt;10,IF(AND(ISNUMBER('Test Sample Data'!K154),'Test Sample Data'!K154&lt;$B155, 'Test Sample Data'!K154&gt;0),'Test Sample Data'!K154,$B155),""))</f>
        <v/>
      </c>
      <c r="Z155" s="29" t="str">
        <f>IF('Test Sample Data'!L154="","",IF(SUM('Test Sample Data'!L$2:L$97)&gt;10,IF(AND(ISNUMBER('Test Sample Data'!L154),'Test Sample Data'!L154&lt;$B155, 'Test Sample Data'!L154&gt;0),'Test Sample Data'!L154,$B155),""))</f>
        <v/>
      </c>
      <c r="AA155" s="29" t="str">
        <f>IF('Test Sample Data'!M154="","",IF(SUM('Test Sample Data'!M$2:M$97)&gt;10,IF(AND(ISNUMBER('Test Sample Data'!M154),'Test Sample Data'!M154&lt;$B155, 'Test Sample Data'!M154&gt;0),'Test Sample Data'!M154,$B155),""))</f>
        <v/>
      </c>
      <c r="AB155" s="29" t="str">
        <f>IF('Test Sample Data'!N154="","",IF(SUM('Test Sample Data'!N$2:N$97)&gt;10,IF(AND(ISNUMBER('Test Sample Data'!N154),'Test Sample Data'!N154&lt;$B155, 'Test Sample Data'!N154&gt;0),'Test Sample Data'!N154,$B155),""))</f>
        <v/>
      </c>
      <c r="AC155" s="29" t="str">
        <f>IF('Test Sample Data'!O154="","",IF(SUM('Test Sample Data'!O$2:O$97)&gt;10,IF(AND(ISNUMBER('Test Sample Data'!O154),'Test Sample Data'!O154&lt;$B155, 'Test Sample Data'!O154&gt;0),'Test Sample Data'!O154,$B155),""))</f>
        <v/>
      </c>
      <c r="AE155" s="4" t="s">
        <v>248</v>
      </c>
      <c r="AF155" s="4">
        <f t="shared" si="183"/>
        <v>9</v>
      </c>
      <c r="AG155" s="4">
        <f t="shared" si="184"/>
        <v>9</v>
      </c>
      <c r="AH155" s="4" t="str">
        <f t="shared" si="185"/>
        <v/>
      </c>
      <c r="AI155" s="4" t="str">
        <f t="shared" si="186"/>
        <v/>
      </c>
      <c r="AJ155" s="4" t="str">
        <f t="shared" si="187"/>
        <v/>
      </c>
      <c r="AK155" s="4" t="str">
        <f t="shared" si="188"/>
        <v/>
      </c>
      <c r="AL155" s="4" t="str">
        <f t="shared" si="189"/>
        <v/>
      </c>
      <c r="AM155" s="4" t="str">
        <f t="shared" si="190"/>
        <v/>
      </c>
      <c r="AN155" s="4" t="str">
        <f t="shared" si="191"/>
        <v/>
      </c>
      <c r="AO155" s="4" t="str">
        <f t="shared" si="192"/>
        <v/>
      </c>
      <c r="AP155" s="4" t="str">
        <f t="shared" si="193"/>
        <v/>
      </c>
      <c r="AQ155" s="4" t="str">
        <f t="shared" si="194"/>
        <v/>
      </c>
      <c r="AR155" s="4">
        <f t="shared" si="195"/>
        <v>0</v>
      </c>
      <c r="AS155" s="4">
        <f t="shared" si="182"/>
        <v>9</v>
      </c>
      <c r="AU155" s="4" t="s">
        <v>248</v>
      </c>
      <c r="AV155" s="4">
        <f t="shared" si="196"/>
        <v>8.2200000000000024</v>
      </c>
      <c r="AW155" s="4">
        <f t="shared" si="197"/>
        <v>9</v>
      </c>
      <c r="AX155" s="4" t="str">
        <f t="shared" si="198"/>
        <v/>
      </c>
      <c r="AY155" s="4" t="str">
        <f t="shared" si="199"/>
        <v/>
      </c>
      <c r="AZ155" s="4" t="str">
        <f t="shared" si="200"/>
        <v/>
      </c>
      <c r="BA155" s="4" t="str">
        <f t="shared" si="201"/>
        <v/>
      </c>
      <c r="BB155" s="4" t="str">
        <f t="shared" si="202"/>
        <v/>
      </c>
      <c r="BC155" s="4" t="str">
        <f t="shared" si="203"/>
        <v/>
      </c>
      <c r="BD155" s="4" t="str">
        <f t="shared" si="204"/>
        <v/>
      </c>
      <c r="BE155" s="4" t="str">
        <f t="shared" si="205"/>
        <v/>
      </c>
      <c r="BF155" s="4" t="str">
        <f t="shared" si="206"/>
        <v/>
      </c>
      <c r="BG155" s="4" t="str">
        <f t="shared" si="207"/>
        <v/>
      </c>
      <c r="BI155" s="4" t="s">
        <v>248</v>
      </c>
      <c r="BJ155" s="4" t="str">
        <f t="shared" si="169"/>
        <v/>
      </c>
      <c r="BK155" s="4">
        <f t="shared" si="170"/>
        <v>9</v>
      </c>
      <c r="BL155" s="4" t="str">
        <f t="shared" si="171"/>
        <v/>
      </c>
      <c r="BM155" s="4" t="str">
        <f t="shared" si="172"/>
        <v/>
      </c>
      <c r="BN155" s="4" t="str">
        <f t="shared" si="173"/>
        <v/>
      </c>
      <c r="BO155" s="4" t="str">
        <f t="shared" si="174"/>
        <v/>
      </c>
      <c r="BP155" s="4" t="str">
        <f t="shared" si="175"/>
        <v/>
      </c>
      <c r="BQ155" s="4" t="str">
        <f t="shared" si="176"/>
        <v/>
      </c>
      <c r="BR155" s="4" t="str">
        <f t="shared" si="177"/>
        <v/>
      </c>
      <c r="BS155" s="4" t="str">
        <f t="shared" si="178"/>
        <v/>
      </c>
      <c r="BT155" s="4" t="str">
        <f t="shared" si="179"/>
        <v/>
      </c>
      <c r="BU155" s="4" t="str">
        <f t="shared" si="180"/>
        <v/>
      </c>
      <c r="BV155" s="4">
        <f t="shared" si="208"/>
        <v>0</v>
      </c>
      <c r="BW155" s="4">
        <f t="shared" si="181"/>
        <v>9</v>
      </c>
      <c r="BY155" s="4" t="s">
        <v>248</v>
      </c>
      <c r="BZ155" s="4">
        <f t="shared" si="145"/>
        <v>-0.77999999999999758</v>
      </c>
      <c r="CA155" s="4">
        <f t="shared" si="146"/>
        <v>0</v>
      </c>
      <c r="CB155" s="4" t="str">
        <f t="shared" si="147"/>
        <v/>
      </c>
      <c r="CC155" s="4" t="str">
        <f t="shared" si="148"/>
        <v/>
      </c>
      <c r="CD155" s="4" t="str">
        <f t="shared" si="149"/>
        <v/>
      </c>
      <c r="CE155" s="4" t="str">
        <f t="shared" si="150"/>
        <v/>
      </c>
      <c r="CF155" s="4" t="str">
        <f t="shared" si="151"/>
        <v/>
      </c>
      <c r="CG155" s="4" t="str">
        <f t="shared" si="152"/>
        <v/>
      </c>
      <c r="CH155" s="4" t="str">
        <f t="shared" si="153"/>
        <v/>
      </c>
      <c r="CI155" s="4" t="str">
        <f t="shared" si="154"/>
        <v/>
      </c>
      <c r="CJ155" s="4" t="str">
        <f t="shared" si="155"/>
        <v/>
      </c>
      <c r="CK155" s="4" t="str">
        <f t="shared" si="156"/>
        <v/>
      </c>
      <c r="CM155" s="4" t="s">
        <v>248</v>
      </c>
      <c r="CN155" s="4" t="str">
        <f>IF(ISNUMBER(BZ155), IF($BV155&gt;VLOOKUP('Gene Table'!$G$2,'Array Content'!$A$2:$B$3,2,FALSE),IF(BZ155&lt;-$BV155,"mutant","WT"),IF(BZ155&lt;-VLOOKUP('Gene Table'!$G$2,'Array Content'!$A$2:$B$3,2,FALSE),"Mutant","WT")),"")</f>
        <v>WT</v>
      </c>
      <c r="CO155" s="4" t="str">
        <f>IF(ISNUMBER(CA155), IF($BV155&gt;VLOOKUP('Gene Table'!$G$2,'Array Content'!$A$2:$B$3,2,FALSE),IF(CA155&lt;-$BV155,"mutant","WT"),IF(CA155&lt;-VLOOKUP('Gene Table'!$G$2,'Array Content'!$A$2:$B$3,2,FALSE),"Mutant","WT")),"")</f>
        <v>WT</v>
      </c>
      <c r="CP155" s="4" t="str">
        <f>IF(ISNUMBER(CB155), IF($BV155&gt;VLOOKUP('Gene Table'!$G$2,'Array Content'!$A$2:$B$3,2,FALSE),IF(CB155&lt;-$BV155,"mutant","WT"),IF(CB155&lt;-VLOOKUP('Gene Table'!$G$2,'Array Content'!$A$2:$B$3,2,FALSE),"Mutant","WT")),"")</f>
        <v/>
      </c>
      <c r="CQ155" s="4" t="str">
        <f>IF(ISNUMBER(CC155), IF($BV155&gt;VLOOKUP('Gene Table'!$G$2,'Array Content'!$A$2:$B$3,2,FALSE),IF(CC155&lt;-$BV155,"mutant","WT"),IF(CC155&lt;-VLOOKUP('Gene Table'!$G$2,'Array Content'!$A$2:$B$3,2,FALSE),"Mutant","WT")),"")</f>
        <v/>
      </c>
      <c r="CR155" s="4" t="str">
        <f>IF(ISNUMBER(CD155), IF($BV155&gt;VLOOKUP('Gene Table'!$G$2,'Array Content'!$A$2:$B$3,2,FALSE),IF(CD155&lt;-$BV155,"mutant","WT"),IF(CD155&lt;-VLOOKUP('Gene Table'!$G$2,'Array Content'!$A$2:$B$3,2,FALSE),"Mutant","WT")),"")</f>
        <v/>
      </c>
      <c r="CS155" s="4" t="str">
        <f>IF(ISNUMBER(CE155), IF($BV155&gt;VLOOKUP('Gene Table'!$G$2,'Array Content'!$A$2:$B$3,2,FALSE),IF(CE155&lt;-$BV155,"mutant","WT"),IF(CE155&lt;-VLOOKUP('Gene Table'!$G$2,'Array Content'!$A$2:$B$3,2,FALSE),"Mutant","WT")),"")</f>
        <v/>
      </c>
      <c r="CT155" s="4" t="str">
        <f>IF(ISNUMBER(CF155), IF($BV155&gt;VLOOKUP('Gene Table'!$G$2,'Array Content'!$A$2:$B$3,2,FALSE),IF(CF155&lt;-$BV155,"mutant","WT"),IF(CF155&lt;-VLOOKUP('Gene Table'!$G$2,'Array Content'!$A$2:$B$3,2,FALSE),"Mutant","WT")),"")</f>
        <v/>
      </c>
      <c r="CU155" s="4" t="str">
        <f>IF(ISNUMBER(CG155), IF($BV155&gt;VLOOKUP('Gene Table'!$G$2,'Array Content'!$A$2:$B$3,2,FALSE),IF(CG155&lt;-$BV155,"mutant","WT"),IF(CG155&lt;-VLOOKUP('Gene Table'!$G$2,'Array Content'!$A$2:$B$3,2,FALSE),"Mutant","WT")),"")</f>
        <v/>
      </c>
      <c r="CV155" s="4" t="str">
        <f>IF(ISNUMBER(CH155), IF($BV155&gt;VLOOKUP('Gene Table'!$G$2,'Array Content'!$A$2:$B$3,2,FALSE),IF(CH155&lt;-$BV155,"mutant","WT"),IF(CH155&lt;-VLOOKUP('Gene Table'!$G$2,'Array Content'!$A$2:$B$3,2,FALSE),"Mutant","WT")),"")</f>
        <v/>
      </c>
      <c r="CW155" s="4" t="str">
        <f>IF(ISNUMBER(CI155), IF($BV155&gt;VLOOKUP('Gene Table'!$G$2,'Array Content'!$A$2:$B$3,2,FALSE),IF(CI155&lt;-$BV155,"mutant","WT"),IF(CI155&lt;-VLOOKUP('Gene Table'!$G$2,'Array Content'!$A$2:$B$3,2,FALSE),"Mutant","WT")),"")</f>
        <v/>
      </c>
      <c r="CX155" s="4" t="str">
        <f>IF(ISNUMBER(CJ155), IF($BV155&gt;VLOOKUP('Gene Table'!$G$2,'Array Content'!$A$2:$B$3,2,FALSE),IF(CJ155&lt;-$BV155,"mutant","WT"),IF(CJ155&lt;-VLOOKUP('Gene Table'!$G$2,'Array Content'!$A$2:$B$3,2,FALSE),"Mutant","WT")),"")</f>
        <v/>
      </c>
      <c r="CY155" s="4" t="str">
        <f>IF(ISNUMBER(CK155), IF($BV155&gt;VLOOKUP('Gene Table'!$G$2,'Array Content'!$A$2:$B$3,2,FALSE),IF(CK155&lt;-$BV155,"mutant","WT"),IF(CK155&lt;-VLOOKUP('Gene Table'!$G$2,'Array Content'!$A$2:$B$3,2,FALSE),"Mutant","WT")),"")</f>
        <v/>
      </c>
      <c r="DA155" s="4" t="s">
        <v>248</v>
      </c>
      <c r="DB155" s="4">
        <f t="shared" si="157"/>
        <v>-0.77999999999999758</v>
      </c>
      <c r="DC155" s="4">
        <f t="shared" si="158"/>
        <v>0</v>
      </c>
      <c r="DD155" s="4" t="str">
        <f t="shared" si="159"/>
        <v/>
      </c>
      <c r="DE155" s="4" t="str">
        <f t="shared" si="160"/>
        <v/>
      </c>
      <c r="DF155" s="4" t="str">
        <f t="shared" si="161"/>
        <v/>
      </c>
      <c r="DG155" s="4" t="str">
        <f t="shared" si="162"/>
        <v/>
      </c>
      <c r="DH155" s="4" t="str">
        <f t="shared" si="163"/>
        <v/>
      </c>
      <c r="DI155" s="4" t="str">
        <f t="shared" si="164"/>
        <v/>
      </c>
      <c r="DJ155" s="4" t="str">
        <f t="shared" si="165"/>
        <v/>
      </c>
      <c r="DK155" s="4" t="str">
        <f t="shared" si="166"/>
        <v/>
      </c>
      <c r="DL155" s="4" t="str">
        <f t="shared" si="167"/>
        <v/>
      </c>
      <c r="DM155" s="4" t="str">
        <f t="shared" si="168"/>
        <v/>
      </c>
      <c r="DO155" s="4" t="s">
        <v>248</v>
      </c>
      <c r="DP155" s="4" t="str">
        <f>IF(ISNUMBER(DB155), IF($AR155&gt;VLOOKUP('Gene Table'!$G$2,'Array Content'!$A$2:$B$3,2,FALSE),IF(DB155&lt;-$AR155,"mutant","WT"),IF(DB155&lt;-VLOOKUP('Gene Table'!$G$2,'Array Content'!$A$2:$B$3,2,FALSE),"Mutant","WT")),"")</f>
        <v>WT</v>
      </c>
      <c r="DQ155" s="4" t="str">
        <f>IF(ISNUMBER(DC155), IF($AR155&gt;VLOOKUP('Gene Table'!$G$2,'Array Content'!$A$2:$B$3,2,FALSE),IF(DC155&lt;-$AR155,"mutant","WT"),IF(DC155&lt;-VLOOKUP('Gene Table'!$G$2,'Array Content'!$A$2:$B$3,2,FALSE),"Mutant","WT")),"")</f>
        <v>WT</v>
      </c>
      <c r="DR155" s="4" t="str">
        <f>IF(ISNUMBER(DD155), IF($AR155&gt;VLOOKUP('Gene Table'!$G$2,'Array Content'!$A$2:$B$3,2,FALSE),IF(DD155&lt;-$AR155,"mutant","WT"),IF(DD155&lt;-VLOOKUP('Gene Table'!$G$2,'Array Content'!$A$2:$B$3,2,FALSE),"Mutant","WT")),"")</f>
        <v/>
      </c>
      <c r="DS155" s="4" t="str">
        <f>IF(ISNUMBER(DE155), IF($AR155&gt;VLOOKUP('Gene Table'!$G$2,'Array Content'!$A$2:$B$3,2,FALSE),IF(DE155&lt;-$AR155,"mutant","WT"),IF(DE155&lt;-VLOOKUP('Gene Table'!$G$2,'Array Content'!$A$2:$B$3,2,FALSE),"Mutant","WT")),"")</f>
        <v/>
      </c>
      <c r="DT155" s="4" t="str">
        <f>IF(ISNUMBER(DF155), IF($AR155&gt;VLOOKUP('Gene Table'!$G$2,'Array Content'!$A$2:$B$3,2,FALSE),IF(DF155&lt;-$AR155,"mutant","WT"),IF(DF155&lt;-VLOOKUP('Gene Table'!$G$2,'Array Content'!$A$2:$B$3,2,FALSE),"Mutant","WT")),"")</f>
        <v/>
      </c>
      <c r="DU155" s="4" t="str">
        <f>IF(ISNUMBER(DG155), IF($AR155&gt;VLOOKUP('Gene Table'!$G$2,'Array Content'!$A$2:$B$3,2,FALSE),IF(DG155&lt;-$AR155,"mutant","WT"),IF(DG155&lt;-VLOOKUP('Gene Table'!$G$2,'Array Content'!$A$2:$B$3,2,FALSE),"Mutant","WT")),"")</f>
        <v/>
      </c>
      <c r="DV155" s="4" t="str">
        <f>IF(ISNUMBER(DH155), IF($AR155&gt;VLOOKUP('Gene Table'!$G$2,'Array Content'!$A$2:$B$3,2,FALSE),IF(DH155&lt;-$AR155,"mutant","WT"),IF(DH155&lt;-VLOOKUP('Gene Table'!$G$2,'Array Content'!$A$2:$B$3,2,FALSE),"Mutant","WT")),"")</f>
        <v/>
      </c>
      <c r="DW155" s="4" t="str">
        <f>IF(ISNUMBER(DI155), IF($AR155&gt;VLOOKUP('Gene Table'!$G$2,'Array Content'!$A$2:$B$3,2,FALSE),IF(DI155&lt;-$AR155,"mutant","WT"),IF(DI155&lt;-VLOOKUP('Gene Table'!$G$2,'Array Content'!$A$2:$B$3,2,FALSE),"Mutant","WT")),"")</f>
        <v/>
      </c>
      <c r="DX155" s="4" t="str">
        <f>IF(ISNUMBER(DJ155), IF($AR155&gt;VLOOKUP('Gene Table'!$G$2,'Array Content'!$A$2:$B$3,2,FALSE),IF(DJ155&lt;-$AR155,"mutant","WT"),IF(DJ155&lt;-VLOOKUP('Gene Table'!$G$2,'Array Content'!$A$2:$B$3,2,FALSE),"Mutant","WT")),"")</f>
        <v/>
      </c>
      <c r="DY155" s="4" t="str">
        <f>IF(ISNUMBER(DK155), IF($AR155&gt;VLOOKUP('Gene Table'!$G$2,'Array Content'!$A$2:$B$3,2,FALSE),IF(DK155&lt;-$AR155,"mutant","WT"),IF(DK155&lt;-VLOOKUP('Gene Table'!$G$2,'Array Content'!$A$2:$B$3,2,FALSE),"Mutant","WT")),"")</f>
        <v/>
      </c>
      <c r="DZ155" s="4" t="str">
        <f>IF(ISNUMBER(DL155), IF($AR155&gt;VLOOKUP('Gene Table'!$G$2,'Array Content'!$A$2:$B$3,2,FALSE),IF(DL155&lt;-$AR155,"mutant","WT"),IF(DL155&lt;-VLOOKUP('Gene Table'!$G$2,'Array Content'!$A$2:$B$3,2,FALSE),"Mutant","WT")),"")</f>
        <v/>
      </c>
      <c r="EA155" s="4" t="str">
        <f>IF(ISNUMBER(DM155), IF($AR155&gt;VLOOKUP('Gene Table'!$G$2,'Array Content'!$A$2:$B$3,2,FALSE),IF(DM155&lt;-$AR155,"mutant","WT"),IF(DM155&lt;-VLOOKUP('Gene Table'!$G$2,'Array Content'!$A$2:$B$3,2,FALSE),"Mutant","WT")),"")</f>
        <v/>
      </c>
      <c r="EC155" s="4" t="s">
        <v>248</v>
      </c>
      <c r="ED155" s="4" t="str">
        <f>IF('Gene Table'!$D155="copy number",D155,"")</f>
        <v/>
      </c>
      <c r="EE155" s="4" t="str">
        <f>IF('Gene Table'!$D155="copy number",E155,"")</f>
        <v/>
      </c>
      <c r="EF155" s="4" t="str">
        <f>IF('Gene Table'!$D155="copy number",F155,"")</f>
        <v/>
      </c>
      <c r="EG155" s="4" t="str">
        <f>IF('Gene Table'!$D155="copy number",G155,"")</f>
        <v/>
      </c>
      <c r="EH155" s="4" t="str">
        <f>IF('Gene Table'!$D155="copy number",H155,"")</f>
        <v/>
      </c>
      <c r="EI155" s="4" t="str">
        <f>IF('Gene Table'!$D155="copy number",I155,"")</f>
        <v/>
      </c>
      <c r="EJ155" s="4" t="str">
        <f>IF('Gene Table'!$D155="copy number",J155,"")</f>
        <v/>
      </c>
      <c r="EK155" s="4" t="str">
        <f>IF('Gene Table'!$D155="copy number",K155,"")</f>
        <v/>
      </c>
      <c r="EL155" s="4" t="str">
        <f>IF('Gene Table'!$D155="copy number",L155,"")</f>
        <v/>
      </c>
      <c r="EM155" s="4" t="str">
        <f>IF('Gene Table'!$D155="copy number",M155,"")</f>
        <v/>
      </c>
      <c r="EN155" s="4" t="str">
        <f>IF('Gene Table'!$D155="copy number",N155,"")</f>
        <v/>
      </c>
      <c r="EO155" s="4" t="str">
        <f>IF('Gene Table'!$D155="copy number",O155,"")</f>
        <v/>
      </c>
      <c r="EQ155" s="4" t="s">
        <v>248</v>
      </c>
      <c r="ER155" s="4" t="str">
        <f>IF('Gene Table'!$D155="copy number",R155,"")</f>
        <v/>
      </c>
      <c r="ES155" s="4" t="str">
        <f>IF('Gene Table'!$D155="copy number",S155,"")</f>
        <v/>
      </c>
      <c r="ET155" s="4" t="str">
        <f>IF('Gene Table'!$D155="copy number",T155,"")</f>
        <v/>
      </c>
      <c r="EU155" s="4" t="str">
        <f>IF('Gene Table'!$D155="copy number",U155,"")</f>
        <v/>
      </c>
      <c r="EV155" s="4" t="str">
        <f>IF('Gene Table'!$D155="copy number",V155,"")</f>
        <v/>
      </c>
      <c r="EW155" s="4" t="str">
        <f>IF('Gene Table'!$D155="copy number",W155,"")</f>
        <v/>
      </c>
      <c r="EX155" s="4" t="str">
        <f>IF('Gene Table'!$D155="copy number",X155,"")</f>
        <v/>
      </c>
      <c r="EY155" s="4" t="str">
        <f>IF('Gene Table'!$D155="copy number",Y155,"")</f>
        <v/>
      </c>
      <c r="EZ155" s="4" t="str">
        <f>IF('Gene Table'!$D155="copy number",Z155,"")</f>
        <v/>
      </c>
      <c r="FA155" s="4" t="str">
        <f>IF('Gene Table'!$D155="copy number",AA155,"")</f>
        <v/>
      </c>
      <c r="FB155" s="4" t="str">
        <f>IF('Gene Table'!$D155="copy number",AB155,"")</f>
        <v/>
      </c>
      <c r="FC155" s="4" t="str">
        <f>IF('Gene Table'!$D155="copy number",AC155,"")</f>
        <v/>
      </c>
      <c r="FE155" s="4" t="s">
        <v>248</v>
      </c>
      <c r="FF155" s="4" t="str">
        <f>IF('Gene Table'!$C155="SMPC",D155,"")</f>
        <v/>
      </c>
      <c r="FG155" s="4" t="str">
        <f>IF('Gene Table'!$C155="SMPC",E155,"")</f>
        <v/>
      </c>
      <c r="FH155" s="4" t="str">
        <f>IF('Gene Table'!$C155="SMPC",F155,"")</f>
        <v/>
      </c>
      <c r="FI155" s="4" t="str">
        <f>IF('Gene Table'!$C155="SMPC",G155,"")</f>
        <v/>
      </c>
      <c r="FJ155" s="4" t="str">
        <f>IF('Gene Table'!$C155="SMPC",H155,"")</f>
        <v/>
      </c>
      <c r="FK155" s="4" t="str">
        <f>IF('Gene Table'!$C155="SMPC",I155,"")</f>
        <v/>
      </c>
      <c r="FL155" s="4" t="str">
        <f>IF('Gene Table'!$C155="SMPC",J155,"")</f>
        <v/>
      </c>
      <c r="FM155" s="4" t="str">
        <f>IF('Gene Table'!$C155="SMPC",K155,"")</f>
        <v/>
      </c>
      <c r="FN155" s="4" t="str">
        <f>IF('Gene Table'!$C155="SMPC",L155,"")</f>
        <v/>
      </c>
      <c r="FO155" s="4" t="str">
        <f>IF('Gene Table'!$C155="SMPC",M155,"")</f>
        <v/>
      </c>
      <c r="FP155" s="4" t="str">
        <f>IF('Gene Table'!$C155="SMPC",N155,"")</f>
        <v/>
      </c>
      <c r="FQ155" s="4" t="str">
        <f>IF('Gene Table'!$C155="SMPC",O155,"")</f>
        <v/>
      </c>
      <c r="FS155" s="4" t="s">
        <v>248</v>
      </c>
      <c r="FT155" s="4" t="str">
        <f>IF('Gene Table'!$C155="SMPC",R155,"")</f>
        <v/>
      </c>
      <c r="FU155" s="4" t="str">
        <f>IF('Gene Table'!$C155="SMPC",S155,"")</f>
        <v/>
      </c>
      <c r="FV155" s="4" t="str">
        <f>IF('Gene Table'!$C155="SMPC",T155,"")</f>
        <v/>
      </c>
      <c r="FW155" s="4" t="str">
        <f>IF('Gene Table'!$C155="SMPC",U155,"")</f>
        <v/>
      </c>
      <c r="FX155" s="4" t="str">
        <f>IF('Gene Table'!$C155="SMPC",V155,"")</f>
        <v/>
      </c>
      <c r="FY155" s="4" t="str">
        <f>IF('Gene Table'!$C155="SMPC",W155,"")</f>
        <v/>
      </c>
      <c r="FZ155" s="4" t="str">
        <f>IF('Gene Table'!$C155="SMPC",X155,"")</f>
        <v/>
      </c>
      <c r="GA155" s="4" t="str">
        <f>IF('Gene Table'!$C155="SMPC",Y155,"")</f>
        <v/>
      </c>
      <c r="GB155" s="4" t="str">
        <f>IF('Gene Table'!$C155="SMPC",Z155,"")</f>
        <v/>
      </c>
      <c r="GC155" s="4" t="str">
        <f>IF('Gene Table'!$C155="SMPC",AA155,"")</f>
        <v/>
      </c>
      <c r="GD155" s="4" t="str">
        <f>IF('Gene Table'!$C155="SMPC",AB155,"")</f>
        <v/>
      </c>
      <c r="GE155" s="4" t="str">
        <f>IF('Gene Table'!$C155="SMPC",AC155,"")</f>
        <v/>
      </c>
    </row>
    <row r="156" spans="1:187" ht="15" customHeight="1" x14ac:dyDescent="0.25">
      <c r="A156" s="4" t="str">
        <f>'Gene Table'!C156&amp;":"&amp;'Gene Table'!D156</f>
        <v>PTEN:c.388C&gt;T</v>
      </c>
      <c r="B156" s="4">
        <f>IF('Gene Table'!$G$5="NO",IF(ISNUMBER(MATCH('Gene Table'!E156,'Array Content'!$M$2:$M$941,0)),VLOOKUP('Gene Table'!E156,'Array Content'!$M$2:$O$941,2,FALSE),35),IF('Gene Table'!$G$5="YES",IF(ISNUMBER(MATCH('Gene Table'!E156,'Array Content'!$M$2:$M$941,0)),VLOOKUP('Gene Table'!E156,'Array Content'!$M$2:$O$941,3,FALSE),35),"OOPS"))</f>
        <v>37</v>
      </c>
      <c r="C156" s="4" t="s">
        <v>251</v>
      </c>
      <c r="D156" s="29">
        <f>IF('Control Sample Data'!D155="","",IF(SUM('Control Sample Data'!D$2:D$97)&gt;10,IF(AND(ISNUMBER('Control Sample Data'!D155),'Control Sample Data'!D155&lt;$B156, 'Control Sample Data'!D155&gt;0),'Control Sample Data'!D155,$B156),""))</f>
        <v>35</v>
      </c>
      <c r="E156" s="29">
        <f>IF('Control Sample Data'!E155="","",IF(SUM('Control Sample Data'!E$2:E$97)&gt;10,IF(AND(ISNUMBER('Control Sample Data'!E155),'Control Sample Data'!E155&lt;$B156, 'Control Sample Data'!E155&gt;0),'Control Sample Data'!E155,$B156),""))</f>
        <v>35</v>
      </c>
      <c r="F156" s="29" t="str">
        <f>IF('Control Sample Data'!F155="","",IF(SUM('Control Sample Data'!F$2:F$97)&gt;10,IF(AND(ISNUMBER('Control Sample Data'!F155),'Control Sample Data'!F155&lt;$B156, 'Control Sample Data'!F155&gt;0),'Control Sample Data'!F155,$B156),""))</f>
        <v/>
      </c>
      <c r="G156" s="29" t="str">
        <f>IF('Control Sample Data'!G155="","",IF(SUM('Control Sample Data'!G$2:G$97)&gt;10,IF(AND(ISNUMBER('Control Sample Data'!G155),'Control Sample Data'!G155&lt;$B156, 'Control Sample Data'!G155&gt;0),'Control Sample Data'!G155,$B156),""))</f>
        <v/>
      </c>
      <c r="H156" s="29" t="str">
        <f>IF('Control Sample Data'!H155="","",IF(SUM('Control Sample Data'!H$2:H$97)&gt;10,IF(AND(ISNUMBER('Control Sample Data'!H155),'Control Sample Data'!H155&lt;$B156, 'Control Sample Data'!H155&gt;0),'Control Sample Data'!H155,$B156),""))</f>
        <v/>
      </c>
      <c r="I156" s="29" t="str">
        <f>IF('Control Sample Data'!I155="","",IF(SUM('Control Sample Data'!I$2:I$97)&gt;10,IF(AND(ISNUMBER('Control Sample Data'!I155),'Control Sample Data'!I155&lt;$B156, 'Control Sample Data'!I155&gt;0),'Control Sample Data'!I155,$B156),""))</f>
        <v/>
      </c>
      <c r="J156" s="29" t="str">
        <f>IF('Control Sample Data'!J155="","",IF(SUM('Control Sample Data'!J$2:J$97)&gt;10,IF(AND(ISNUMBER('Control Sample Data'!J155),'Control Sample Data'!J155&lt;$B156, 'Control Sample Data'!J155&gt;0),'Control Sample Data'!J155,$B156),""))</f>
        <v/>
      </c>
      <c r="K156" s="29" t="str">
        <f>IF('Control Sample Data'!K155="","",IF(SUM('Control Sample Data'!K$2:K$97)&gt;10,IF(AND(ISNUMBER('Control Sample Data'!K155),'Control Sample Data'!K155&lt;$B156, 'Control Sample Data'!K155&gt;0),'Control Sample Data'!K155,$B156),""))</f>
        <v/>
      </c>
      <c r="L156" s="29" t="str">
        <f>IF('Control Sample Data'!L155="","",IF(SUM('Control Sample Data'!L$2:L$97)&gt;10,IF(AND(ISNUMBER('Control Sample Data'!L155),'Control Sample Data'!L155&lt;$B156, 'Control Sample Data'!L155&gt;0),'Control Sample Data'!L155,$B156),""))</f>
        <v/>
      </c>
      <c r="M156" s="29" t="str">
        <f>IF('Control Sample Data'!M155="","",IF(SUM('Control Sample Data'!M$2:M$97)&gt;10,IF(AND(ISNUMBER('Control Sample Data'!M155),'Control Sample Data'!M155&lt;$B156, 'Control Sample Data'!M155&gt;0),'Control Sample Data'!M155,$B156),""))</f>
        <v/>
      </c>
      <c r="N156" s="29" t="str">
        <f>IF('Control Sample Data'!N155="","",IF(SUM('Control Sample Data'!N$2:N$97)&gt;10,IF(AND(ISNUMBER('Control Sample Data'!N155),'Control Sample Data'!N155&lt;$B156, 'Control Sample Data'!N155&gt;0),'Control Sample Data'!N155,$B156),""))</f>
        <v/>
      </c>
      <c r="O156" s="29" t="str">
        <f>IF('Control Sample Data'!O155="","",IF(SUM('Control Sample Data'!O$2:O$97)&gt;10,IF(AND(ISNUMBER('Control Sample Data'!O155),'Control Sample Data'!O155&lt;$B156, 'Control Sample Data'!O155&gt;0),'Control Sample Data'!O155,$B156),""))</f>
        <v/>
      </c>
      <c r="Q156" s="4" t="s">
        <v>251</v>
      </c>
      <c r="R156" s="29">
        <f>IF('Test Sample Data'!D155="","",IF(SUM('Test Sample Data'!D$2:D$97)&gt;10,IF(AND(ISNUMBER('Test Sample Data'!D155),'Test Sample Data'!D155&lt;$B156, 'Test Sample Data'!D155&gt;0),'Test Sample Data'!D155,$B156),""))</f>
        <v>35</v>
      </c>
      <c r="S156" s="29">
        <f>IF('Test Sample Data'!E155="","",IF(SUM('Test Sample Data'!E$2:E$97)&gt;10,IF(AND(ISNUMBER('Test Sample Data'!E155),'Test Sample Data'!E155&lt;$B156, 'Test Sample Data'!E155&gt;0),'Test Sample Data'!E155,$B156),""))</f>
        <v>35</v>
      </c>
      <c r="T156" s="29" t="str">
        <f>IF('Test Sample Data'!F155="","",IF(SUM('Test Sample Data'!F$2:F$97)&gt;10,IF(AND(ISNUMBER('Test Sample Data'!F155),'Test Sample Data'!F155&lt;$B156, 'Test Sample Data'!F155&gt;0),'Test Sample Data'!F155,$B156),""))</f>
        <v/>
      </c>
      <c r="U156" s="29" t="str">
        <f>IF('Test Sample Data'!G155="","",IF(SUM('Test Sample Data'!G$2:G$97)&gt;10,IF(AND(ISNUMBER('Test Sample Data'!G155),'Test Sample Data'!G155&lt;$B156, 'Test Sample Data'!G155&gt;0),'Test Sample Data'!G155,$B156),""))</f>
        <v/>
      </c>
      <c r="V156" s="29" t="str">
        <f>IF('Test Sample Data'!H155="","",IF(SUM('Test Sample Data'!H$2:H$97)&gt;10,IF(AND(ISNUMBER('Test Sample Data'!H155),'Test Sample Data'!H155&lt;$B156, 'Test Sample Data'!H155&gt;0),'Test Sample Data'!H155,$B156),""))</f>
        <v/>
      </c>
      <c r="W156" s="29" t="str">
        <f>IF('Test Sample Data'!I155="","",IF(SUM('Test Sample Data'!I$2:I$97)&gt;10,IF(AND(ISNUMBER('Test Sample Data'!I155),'Test Sample Data'!I155&lt;$B156, 'Test Sample Data'!I155&gt;0),'Test Sample Data'!I155,$B156),""))</f>
        <v/>
      </c>
      <c r="X156" s="29" t="str">
        <f>IF('Test Sample Data'!J155="","",IF(SUM('Test Sample Data'!J$2:J$97)&gt;10,IF(AND(ISNUMBER('Test Sample Data'!J155),'Test Sample Data'!J155&lt;$B156, 'Test Sample Data'!J155&gt;0),'Test Sample Data'!J155,$B156),""))</f>
        <v/>
      </c>
      <c r="Y156" s="29" t="str">
        <f>IF('Test Sample Data'!K155="","",IF(SUM('Test Sample Data'!K$2:K$97)&gt;10,IF(AND(ISNUMBER('Test Sample Data'!K155),'Test Sample Data'!K155&lt;$B156, 'Test Sample Data'!K155&gt;0),'Test Sample Data'!K155,$B156),""))</f>
        <v/>
      </c>
      <c r="Z156" s="29" t="str">
        <f>IF('Test Sample Data'!L155="","",IF(SUM('Test Sample Data'!L$2:L$97)&gt;10,IF(AND(ISNUMBER('Test Sample Data'!L155),'Test Sample Data'!L155&lt;$B156, 'Test Sample Data'!L155&gt;0),'Test Sample Data'!L155,$B156),""))</f>
        <v/>
      </c>
      <c r="AA156" s="29" t="str">
        <f>IF('Test Sample Data'!M155="","",IF(SUM('Test Sample Data'!M$2:M$97)&gt;10,IF(AND(ISNUMBER('Test Sample Data'!M155),'Test Sample Data'!M155&lt;$B156, 'Test Sample Data'!M155&gt;0),'Test Sample Data'!M155,$B156),""))</f>
        <v/>
      </c>
      <c r="AB156" s="29" t="str">
        <f>IF('Test Sample Data'!N155="","",IF(SUM('Test Sample Data'!N$2:N$97)&gt;10,IF(AND(ISNUMBER('Test Sample Data'!N155),'Test Sample Data'!N155&lt;$B156, 'Test Sample Data'!N155&gt;0),'Test Sample Data'!N155,$B156),""))</f>
        <v/>
      </c>
      <c r="AC156" s="29" t="str">
        <f>IF('Test Sample Data'!O155="","",IF(SUM('Test Sample Data'!O$2:O$97)&gt;10,IF(AND(ISNUMBER('Test Sample Data'!O155),'Test Sample Data'!O155&lt;$B156, 'Test Sample Data'!O155&gt;0),'Test Sample Data'!O155,$B156),""))</f>
        <v/>
      </c>
      <c r="AE156" s="4" t="s">
        <v>251</v>
      </c>
      <c r="AF156" s="4">
        <f t="shared" si="183"/>
        <v>9</v>
      </c>
      <c r="AG156" s="4">
        <f t="shared" si="184"/>
        <v>9</v>
      </c>
      <c r="AH156" s="4" t="str">
        <f t="shared" si="185"/>
        <v/>
      </c>
      <c r="AI156" s="4" t="str">
        <f t="shared" si="186"/>
        <v/>
      </c>
      <c r="AJ156" s="4" t="str">
        <f t="shared" si="187"/>
        <v/>
      </c>
      <c r="AK156" s="4" t="str">
        <f t="shared" si="188"/>
        <v/>
      </c>
      <c r="AL156" s="4" t="str">
        <f t="shared" si="189"/>
        <v/>
      </c>
      <c r="AM156" s="4" t="str">
        <f t="shared" si="190"/>
        <v/>
      </c>
      <c r="AN156" s="4" t="str">
        <f t="shared" si="191"/>
        <v/>
      </c>
      <c r="AO156" s="4" t="str">
        <f t="shared" si="192"/>
        <v/>
      </c>
      <c r="AP156" s="4" t="str">
        <f t="shared" si="193"/>
        <v/>
      </c>
      <c r="AQ156" s="4" t="str">
        <f t="shared" si="194"/>
        <v/>
      </c>
      <c r="AR156" s="4">
        <f t="shared" si="195"/>
        <v>0</v>
      </c>
      <c r="AS156" s="4">
        <f t="shared" si="182"/>
        <v>9</v>
      </c>
      <c r="AU156" s="4" t="s">
        <v>251</v>
      </c>
      <c r="AV156" s="4">
        <f t="shared" si="196"/>
        <v>8.2600000000000016</v>
      </c>
      <c r="AW156" s="4">
        <f t="shared" si="197"/>
        <v>9</v>
      </c>
      <c r="AX156" s="4" t="str">
        <f t="shared" si="198"/>
        <v/>
      </c>
      <c r="AY156" s="4" t="str">
        <f t="shared" si="199"/>
        <v/>
      </c>
      <c r="AZ156" s="4" t="str">
        <f t="shared" si="200"/>
        <v/>
      </c>
      <c r="BA156" s="4" t="str">
        <f t="shared" si="201"/>
        <v/>
      </c>
      <c r="BB156" s="4" t="str">
        <f t="shared" si="202"/>
        <v/>
      </c>
      <c r="BC156" s="4" t="str">
        <f t="shared" si="203"/>
        <v/>
      </c>
      <c r="BD156" s="4" t="str">
        <f t="shared" si="204"/>
        <v/>
      </c>
      <c r="BE156" s="4" t="str">
        <f t="shared" si="205"/>
        <v/>
      </c>
      <c r="BF156" s="4" t="str">
        <f t="shared" si="206"/>
        <v/>
      </c>
      <c r="BG156" s="4" t="str">
        <f t="shared" si="207"/>
        <v/>
      </c>
      <c r="BI156" s="4" t="s">
        <v>251</v>
      </c>
      <c r="BJ156" s="4">
        <f t="shared" si="169"/>
        <v>8.2600000000000016</v>
      </c>
      <c r="BK156" s="4">
        <f t="shared" si="170"/>
        <v>9</v>
      </c>
      <c r="BL156" s="4" t="str">
        <f t="shared" si="171"/>
        <v/>
      </c>
      <c r="BM156" s="4" t="str">
        <f t="shared" si="172"/>
        <v/>
      </c>
      <c r="BN156" s="4" t="str">
        <f t="shared" si="173"/>
        <v/>
      </c>
      <c r="BO156" s="4" t="str">
        <f t="shared" si="174"/>
        <v/>
      </c>
      <c r="BP156" s="4" t="str">
        <f t="shared" si="175"/>
        <v/>
      </c>
      <c r="BQ156" s="4" t="str">
        <f t="shared" si="176"/>
        <v/>
      </c>
      <c r="BR156" s="4" t="str">
        <f t="shared" si="177"/>
        <v/>
      </c>
      <c r="BS156" s="4" t="str">
        <f t="shared" si="178"/>
        <v/>
      </c>
      <c r="BT156" s="4" t="str">
        <f t="shared" si="179"/>
        <v/>
      </c>
      <c r="BU156" s="4" t="str">
        <f t="shared" si="180"/>
        <v/>
      </c>
      <c r="BV156" s="4">
        <f t="shared" si="208"/>
        <v>1.57</v>
      </c>
      <c r="BW156" s="4">
        <f t="shared" si="181"/>
        <v>8.6300000000000008</v>
      </c>
      <c r="BY156" s="4" t="s">
        <v>251</v>
      </c>
      <c r="BZ156" s="4">
        <f t="shared" si="145"/>
        <v>-0.36999999999999922</v>
      </c>
      <c r="CA156" s="4">
        <f t="shared" si="146"/>
        <v>0.36999999999999922</v>
      </c>
      <c r="CB156" s="4" t="str">
        <f t="shared" si="147"/>
        <v/>
      </c>
      <c r="CC156" s="4" t="str">
        <f t="shared" si="148"/>
        <v/>
      </c>
      <c r="CD156" s="4" t="str">
        <f t="shared" si="149"/>
        <v/>
      </c>
      <c r="CE156" s="4" t="str">
        <f t="shared" si="150"/>
        <v/>
      </c>
      <c r="CF156" s="4" t="str">
        <f t="shared" si="151"/>
        <v/>
      </c>
      <c r="CG156" s="4" t="str">
        <f t="shared" si="152"/>
        <v/>
      </c>
      <c r="CH156" s="4" t="str">
        <f t="shared" si="153"/>
        <v/>
      </c>
      <c r="CI156" s="4" t="str">
        <f t="shared" si="154"/>
        <v/>
      </c>
      <c r="CJ156" s="4" t="str">
        <f t="shared" si="155"/>
        <v/>
      </c>
      <c r="CK156" s="4" t="str">
        <f t="shared" si="156"/>
        <v/>
      </c>
      <c r="CM156" s="4" t="s">
        <v>251</v>
      </c>
      <c r="CN156" s="4" t="str">
        <f>IF(ISNUMBER(BZ156), IF($BV156&gt;VLOOKUP('Gene Table'!$G$2,'Array Content'!$A$2:$B$3,2,FALSE),IF(BZ156&lt;-$BV156,"mutant","WT"),IF(BZ156&lt;-VLOOKUP('Gene Table'!$G$2,'Array Content'!$A$2:$B$3,2,FALSE),"Mutant","WT")),"")</f>
        <v>WT</v>
      </c>
      <c r="CO156" s="4" t="str">
        <f>IF(ISNUMBER(CA156), IF($BV156&gt;VLOOKUP('Gene Table'!$G$2,'Array Content'!$A$2:$B$3,2,FALSE),IF(CA156&lt;-$BV156,"mutant","WT"),IF(CA156&lt;-VLOOKUP('Gene Table'!$G$2,'Array Content'!$A$2:$B$3,2,FALSE),"Mutant","WT")),"")</f>
        <v>WT</v>
      </c>
      <c r="CP156" s="4" t="str">
        <f>IF(ISNUMBER(CB156), IF($BV156&gt;VLOOKUP('Gene Table'!$G$2,'Array Content'!$A$2:$B$3,2,FALSE),IF(CB156&lt;-$BV156,"mutant","WT"),IF(CB156&lt;-VLOOKUP('Gene Table'!$G$2,'Array Content'!$A$2:$B$3,2,FALSE),"Mutant","WT")),"")</f>
        <v/>
      </c>
      <c r="CQ156" s="4" t="str">
        <f>IF(ISNUMBER(CC156), IF($BV156&gt;VLOOKUP('Gene Table'!$G$2,'Array Content'!$A$2:$B$3,2,FALSE),IF(CC156&lt;-$BV156,"mutant","WT"),IF(CC156&lt;-VLOOKUP('Gene Table'!$G$2,'Array Content'!$A$2:$B$3,2,FALSE),"Mutant","WT")),"")</f>
        <v/>
      </c>
      <c r="CR156" s="4" t="str">
        <f>IF(ISNUMBER(CD156), IF($BV156&gt;VLOOKUP('Gene Table'!$G$2,'Array Content'!$A$2:$B$3,2,FALSE),IF(CD156&lt;-$BV156,"mutant","WT"),IF(CD156&lt;-VLOOKUP('Gene Table'!$G$2,'Array Content'!$A$2:$B$3,2,FALSE),"Mutant","WT")),"")</f>
        <v/>
      </c>
      <c r="CS156" s="4" t="str">
        <f>IF(ISNUMBER(CE156), IF($BV156&gt;VLOOKUP('Gene Table'!$G$2,'Array Content'!$A$2:$B$3,2,FALSE),IF(CE156&lt;-$BV156,"mutant","WT"),IF(CE156&lt;-VLOOKUP('Gene Table'!$G$2,'Array Content'!$A$2:$B$3,2,FALSE),"Mutant","WT")),"")</f>
        <v/>
      </c>
      <c r="CT156" s="4" t="str">
        <f>IF(ISNUMBER(CF156), IF($BV156&gt;VLOOKUP('Gene Table'!$G$2,'Array Content'!$A$2:$B$3,2,FALSE),IF(CF156&lt;-$BV156,"mutant","WT"),IF(CF156&lt;-VLOOKUP('Gene Table'!$G$2,'Array Content'!$A$2:$B$3,2,FALSE),"Mutant","WT")),"")</f>
        <v/>
      </c>
      <c r="CU156" s="4" t="str">
        <f>IF(ISNUMBER(CG156), IF($BV156&gt;VLOOKUP('Gene Table'!$G$2,'Array Content'!$A$2:$B$3,2,FALSE),IF(CG156&lt;-$BV156,"mutant","WT"),IF(CG156&lt;-VLOOKUP('Gene Table'!$G$2,'Array Content'!$A$2:$B$3,2,FALSE),"Mutant","WT")),"")</f>
        <v/>
      </c>
      <c r="CV156" s="4" t="str">
        <f>IF(ISNUMBER(CH156), IF($BV156&gt;VLOOKUP('Gene Table'!$G$2,'Array Content'!$A$2:$B$3,2,FALSE),IF(CH156&lt;-$BV156,"mutant","WT"),IF(CH156&lt;-VLOOKUP('Gene Table'!$G$2,'Array Content'!$A$2:$B$3,2,FALSE),"Mutant","WT")),"")</f>
        <v/>
      </c>
      <c r="CW156" s="4" t="str">
        <f>IF(ISNUMBER(CI156), IF($BV156&gt;VLOOKUP('Gene Table'!$G$2,'Array Content'!$A$2:$B$3,2,FALSE),IF(CI156&lt;-$BV156,"mutant","WT"),IF(CI156&lt;-VLOOKUP('Gene Table'!$G$2,'Array Content'!$A$2:$B$3,2,FALSE),"Mutant","WT")),"")</f>
        <v/>
      </c>
      <c r="CX156" s="4" t="str">
        <f>IF(ISNUMBER(CJ156), IF($BV156&gt;VLOOKUP('Gene Table'!$G$2,'Array Content'!$A$2:$B$3,2,FALSE),IF(CJ156&lt;-$BV156,"mutant","WT"),IF(CJ156&lt;-VLOOKUP('Gene Table'!$G$2,'Array Content'!$A$2:$B$3,2,FALSE),"Mutant","WT")),"")</f>
        <v/>
      </c>
      <c r="CY156" s="4" t="str">
        <f>IF(ISNUMBER(CK156), IF($BV156&gt;VLOOKUP('Gene Table'!$G$2,'Array Content'!$A$2:$B$3,2,FALSE),IF(CK156&lt;-$BV156,"mutant","WT"),IF(CK156&lt;-VLOOKUP('Gene Table'!$G$2,'Array Content'!$A$2:$B$3,2,FALSE),"Mutant","WT")),"")</f>
        <v/>
      </c>
      <c r="DA156" s="4" t="s">
        <v>251</v>
      </c>
      <c r="DB156" s="4">
        <f t="shared" si="157"/>
        <v>-0.73999999999999844</v>
      </c>
      <c r="DC156" s="4">
        <f t="shared" si="158"/>
        <v>0</v>
      </c>
      <c r="DD156" s="4" t="str">
        <f t="shared" si="159"/>
        <v/>
      </c>
      <c r="DE156" s="4" t="str">
        <f t="shared" si="160"/>
        <v/>
      </c>
      <c r="DF156" s="4" t="str">
        <f t="shared" si="161"/>
        <v/>
      </c>
      <c r="DG156" s="4" t="str">
        <f t="shared" si="162"/>
        <v/>
      </c>
      <c r="DH156" s="4" t="str">
        <f t="shared" si="163"/>
        <v/>
      </c>
      <c r="DI156" s="4" t="str">
        <f t="shared" si="164"/>
        <v/>
      </c>
      <c r="DJ156" s="4" t="str">
        <f t="shared" si="165"/>
        <v/>
      </c>
      <c r="DK156" s="4" t="str">
        <f t="shared" si="166"/>
        <v/>
      </c>
      <c r="DL156" s="4" t="str">
        <f t="shared" si="167"/>
        <v/>
      </c>
      <c r="DM156" s="4" t="str">
        <f t="shared" si="168"/>
        <v/>
      </c>
      <c r="DO156" s="4" t="s">
        <v>251</v>
      </c>
      <c r="DP156" s="4" t="str">
        <f>IF(ISNUMBER(DB156), IF($AR156&gt;VLOOKUP('Gene Table'!$G$2,'Array Content'!$A$2:$B$3,2,FALSE),IF(DB156&lt;-$AR156,"mutant","WT"),IF(DB156&lt;-VLOOKUP('Gene Table'!$G$2,'Array Content'!$A$2:$B$3,2,FALSE),"Mutant","WT")),"")</f>
        <v>WT</v>
      </c>
      <c r="DQ156" s="4" t="str">
        <f>IF(ISNUMBER(DC156), IF($AR156&gt;VLOOKUP('Gene Table'!$G$2,'Array Content'!$A$2:$B$3,2,FALSE),IF(DC156&lt;-$AR156,"mutant","WT"),IF(DC156&lt;-VLOOKUP('Gene Table'!$G$2,'Array Content'!$A$2:$B$3,2,FALSE),"Mutant","WT")),"")</f>
        <v>WT</v>
      </c>
      <c r="DR156" s="4" t="str">
        <f>IF(ISNUMBER(DD156), IF($AR156&gt;VLOOKUP('Gene Table'!$G$2,'Array Content'!$A$2:$B$3,2,FALSE),IF(DD156&lt;-$AR156,"mutant","WT"),IF(DD156&lt;-VLOOKUP('Gene Table'!$G$2,'Array Content'!$A$2:$B$3,2,FALSE),"Mutant","WT")),"")</f>
        <v/>
      </c>
      <c r="DS156" s="4" t="str">
        <f>IF(ISNUMBER(DE156), IF($AR156&gt;VLOOKUP('Gene Table'!$G$2,'Array Content'!$A$2:$B$3,2,FALSE),IF(DE156&lt;-$AR156,"mutant","WT"),IF(DE156&lt;-VLOOKUP('Gene Table'!$G$2,'Array Content'!$A$2:$B$3,2,FALSE),"Mutant","WT")),"")</f>
        <v/>
      </c>
      <c r="DT156" s="4" t="str">
        <f>IF(ISNUMBER(DF156), IF($AR156&gt;VLOOKUP('Gene Table'!$G$2,'Array Content'!$A$2:$B$3,2,FALSE),IF(DF156&lt;-$AR156,"mutant","WT"),IF(DF156&lt;-VLOOKUP('Gene Table'!$G$2,'Array Content'!$A$2:$B$3,2,FALSE),"Mutant","WT")),"")</f>
        <v/>
      </c>
      <c r="DU156" s="4" t="str">
        <f>IF(ISNUMBER(DG156), IF($AR156&gt;VLOOKUP('Gene Table'!$G$2,'Array Content'!$A$2:$B$3,2,FALSE),IF(DG156&lt;-$AR156,"mutant","WT"),IF(DG156&lt;-VLOOKUP('Gene Table'!$G$2,'Array Content'!$A$2:$B$3,2,FALSE),"Mutant","WT")),"")</f>
        <v/>
      </c>
      <c r="DV156" s="4" t="str">
        <f>IF(ISNUMBER(DH156), IF($AR156&gt;VLOOKUP('Gene Table'!$G$2,'Array Content'!$A$2:$B$3,2,FALSE),IF(DH156&lt;-$AR156,"mutant","WT"),IF(DH156&lt;-VLOOKUP('Gene Table'!$G$2,'Array Content'!$A$2:$B$3,2,FALSE),"Mutant","WT")),"")</f>
        <v/>
      </c>
      <c r="DW156" s="4" t="str">
        <f>IF(ISNUMBER(DI156), IF($AR156&gt;VLOOKUP('Gene Table'!$G$2,'Array Content'!$A$2:$B$3,2,FALSE),IF(DI156&lt;-$AR156,"mutant","WT"),IF(DI156&lt;-VLOOKUP('Gene Table'!$G$2,'Array Content'!$A$2:$B$3,2,FALSE),"Mutant","WT")),"")</f>
        <v/>
      </c>
      <c r="DX156" s="4" t="str">
        <f>IF(ISNUMBER(DJ156), IF($AR156&gt;VLOOKUP('Gene Table'!$G$2,'Array Content'!$A$2:$B$3,2,FALSE),IF(DJ156&lt;-$AR156,"mutant","WT"),IF(DJ156&lt;-VLOOKUP('Gene Table'!$G$2,'Array Content'!$A$2:$B$3,2,FALSE),"Mutant","WT")),"")</f>
        <v/>
      </c>
      <c r="DY156" s="4" t="str">
        <f>IF(ISNUMBER(DK156), IF($AR156&gt;VLOOKUP('Gene Table'!$G$2,'Array Content'!$A$2:$B$3,2,FALSE),IF(DK156&lt;-$AR156,"mutant","WT"),IF(DK156&lt;-VLOOKUP('Gene Table'!$G$2,'Array Content'!$A$2:$B$3,2,FALSE),"Mutant","WT")),"")</f>
        <v/>
      </c>
      <c r="DZ156" s="4" t="str">
        <f>IF(ISNUMBER(DL156), IF($AR156&gt;VLOOKUP('Gene Table'!$G$2,'Array Content'!$A$2:$B$3,2,FALSE),IF(DL156&lt;-$AR156,"mutant","WT"),IF(DL156&lt;-VLOOKUP('Gene Table'!$G$2,'Array Content'!$A$2:$B$3,2,FALSE),"Mutant","WT")),"")</f>
        <v/>
      </c>
      <c r="EA156" s="4" t="str">
        <f>IF(ISNUMBER(DM156), IF($AR156&gt;VLOOKUP('Gene Table'!$G$2,'Array Content'!$A$2:$B$3,2,FALSE),IF(DM156&lt;-$AR156,"mutant","WT"),IF(DM156&lt;-VLOOKUP('Gene Table'!$G$2,'Array Content'!$A$2:$B$3,2,FALSE),"Mutant","WT")),"")</f>
        <v/>
      </c>
      <c r="EC156" s="4" t="s">
        <v>251</v>
      </c>
      <c r="ED156" s="4" t="str">
        <f>IF('Gene Table'!$D156="copy number",D156,"")</f>
        <v/>
      </c>
      <c r="EE156" s="4" t="str">
        <f>IF('Gene Table'!$D156="copy number",E156,"")</f>
        <v/>
      </c>
      <c r="EF156" s="4" t="str">
        <f>IF('Gene Table'!$D156="copy number",F156,"")</f>
        <v/>
      </c>
      <c r="EG156" s="4" t="str">
        <f>IF('Gene Table'!$D156="copy number",G156,"")</f>
        <v/>
      </c>
      <c r="EH156" s="4" t="str">
        <f>IF('Gene Table'!$D156="copy number",H156,"")</f>
        <v/>
      </c>
      <c r="EI156" s="4" t="str">
        <f>IF('Gene Table'!$D156="copy number",I156,"")</f>
        <v/>
      </c>
      <c r="EJ156" s="4" t="str">
        <f>IF('Gene Table'!$D156="copy number",J156,"")</f>
        <v/>
      </c>
      <c r="EK156" s="4" t="str">
        <f>IF('Gene Table'!$D156="copy number",K156,"")</f>
        <v/>
      </c>
      <c r="EL156" s="4" t="str">
        <f>IF('Gene Table'!$D156="copy number",L156,"")</f>
        <v/>
      </c>
      <c r="EM156" s="4" t="str">
        <f>IF('Gene Table'!$D156="copy number",M156,"")</f>
        <v/>
      </c>
      <c r="EN156" s="4" t="str">
        <f>IF('Gene Table'!$D156="copy number",N156,"")</f>
        <v/>
      </c>
      <c r="EO156" s="4" t="str">
        <f>IF('Gene Table'!$D156="copy number",O156,"")</f>
        <v/>
      </c>
      <c r="EQ156" s="4" t="s">
        <v>251</v>
      </c>
      <c r="ER156" s="4" t="str">
        <f>IF('Gene Table'!$D156="copy number",R156,"")</f>
        <v/>
      </c>
      <c r="ES156" s="4" t="str">
        <f>IF('Gene Table'!$D156="copy number",S156,"")</f>
        <v/>
      </c>
      <c r="ET156" s="4" t="str">
        <f>IF('Gene Table'!$D156="copy number",T156,"")</f>
        <v/>
      </c>
      <c r="EU156" s="4" t="str">
        <f>IF('Gene Table'!$D156="copy number",U156,"")</f>
        <v/>
      </c>
      <c r="EV156" s="4" t="str">
        <f>IF('Gene Table'!$D156="copy number",V156,"")</f>
        <v/>
      </c>
      <c r="EW156" s="4" t="str">
        <f>IF('Gene Table'!$D156="copy number",W156,"")</f>
        <v/>
      </c>
      <c r="EX156" s="4" t="str">
        <f>IF('Gene Table'!$D156="copy number",X156,"")</f>
        <v/>
      </c>
      <c r="EY156" s="4" t="str">
        <f>IF('Gene Table'!$D156="copy number",Y156,"")</f>
        <v/>
      </c>
      <c r="EZ156" s="4" t="str">
        <f>IF('Gene Table'!$D156="copy number",Z156,"")</f>
        <v/>
      </c>
      <c r="FA156" s="4" t="str">
        <f>IF('Gene Table'!$D156="copy number",AA156,"")</f>
        <v/>
      </c>
      <c r="FB156" s="4" t="str">
        <f>IF('Gene Table'!$D156="copy number",AB156,"")</f>
        <v/>
      </c>
      <c r="FC156" s="4" t="str">
        <f>IF('Gene Table'!$D156="copy number",AC156,"")</f>
        <v/>
      </c>
      <c r="FE156" s="4" t="s">
        <v>251</v>
      </c>
      <c r="FF156" s="4" t="str">
        <f>IF('Gene Table'!$C156="SMPC",D156,"")</f>
        <v/>
      </c>
      <c r="FG156" s="4" t="str">
        <f>IF('Gene Table'!$C156="SMPC",E156,"")</f>
        <v/>
      </c>
      <c r="FH156" s="4" t="str">
        <f>IF('Gene Table'!$C156="SMPC",F156,"")</f>
        <v/>
      </c>
      <c r="FI156" s="4" t="str">
        <f>IF('Gene Table'!$C156="SMPC",G156,"")</f>
        <v/>
      </c>
      <c r="FJ156" s="4" t="str">
        <f>IF('Gene Table'!$C156="SMPC",H156,"")</f>
        <v/>
      </c>
      <c r="FK156" s="4" t="str">
        <f>IF('Gene Table'!$C156="SMPC",I156,"")</f>
        <v/>
      </c>
      <c r="FL156" s="4" t="str">
        <f>IF('Gene Table'!$C156="SMPC",J156,"")</f>
        <v/>
      </c>
      <c r="FM156" s="4" t="str">
        <f>IF('Gene Table'!$C156="SMPC",K156,"")</f>
        <v/>
      </c>
      <c r="FN156" s="4" t="str">
        <f>IF('Gene Table'!$C156="SMPC",L156,"")</f>
        <v/>
      </c>
      <c r="FO156" s="4" t="str">
        <f>IF('Gene Table'!$C156="SMPC",M156,"")</f>
        <v/>
      </c>
      <c r="FP156" s="4" t="str">
        <f>IF('Gene Table'!$C156="SMPC",N156,"")</f>
        <v/>
      </c>
      <c r="FQ156" s="4" t="str">
        <f>IF('Gene Table'!$C156="SMPC",O156,"")</f>
        <v/>
      </c>
      <c r="FS156" s="4" t="s">
        <v>251</v>
      </c>
      <c r="FT156" s="4" t="str">
        <f>IF('Gene Table'!$C156="SMPC",R156,"")</f>
        <v/>
      </c>
      <c r="FU156" s="4" t="str">
        <f>IF('Gene Table'!$C156="SMPC",S156,"")</f>
        <v/>
      </c>
      <c r="FV156" s="4" t="str">
        <f>IF('Gene Table'!$C156="SMPC",T156,"")</f>
        <v/>
      </c>
      <c r="FW156" s="4" t="str">
        <f>IF('Gene Table'!$C156="SMPC",U156,"")</f>
        <v/>
      </c>
      <c r="FX156" s="4" t="str">
        <f>IF('Gene Table'!$C156="SMPC",V156,"")</f>
        <v/>
      </c>
      <c r="FY156" s="4" t="str">
        <f>IF('Gene Table'!$C156="SMPC",W156,"")</f>
        <v/>
      </c>
      <c r="FZ156" s="4" t="str">
        <f>IF('Gene Table'!$C156="SMPC",X156,"")</f>
        <v/>
      </c>
      <c r="GA156" s="4" t="str">
        <f>IF('Gene Table'!$C156="SMPC",Y156,"")</f>
        <v/>
      </c>
      <c r="GB156" s="4" t="str">
        <f>IF('Gene Table'!$C156="SMPC",Z156,"")</f>
        <v/>
      </c>
      <c r="GC156" s="4" t="str">
        <f>IF('Gene Table'!$C156="SMPC",AA156,"")</f>
        <v/>
      </c>
      <c r="GD156" s="4" t="str">
        <f>IF('Gene Table'!$C156="SMPC",AB156,"")</f>
        <v/>
      </c>
      <c r="GE156" s="4" t="str">
        <f>IF('Gene Table'!$C156="SMPC",AC156,"")</f>
        <v/>
      </c>
    </row>
    <row r="157" spans="1:187" ht="15" customHeight="1" x14ac:dyDescent="0.25">
      <c r="A157" s="4" t="str">
        <f>'Gene Table'!C157&amp;":"&amp;'Gene Table'!D157</f>
        <v>PTEN:c.389delG</v>
      </c>
      <c r="B157" s="4">
        <f>IF('Gene Table'!$G$5="NO",IF(ISNUMBER(MATCH('Gene Table'!E157,'Array Content'!$M$2:$M$941,0)),VLOOKUP('Gene Table'!E157,'Array Content'!$M$2:$O$941,2,FALSE),35),IF('Gene Table'!$G$5="YES",IF(ISNUMBER(MATCH('Gene Table'!E157,'Array Content'!$M$2:$M$941,0)),VLOOKUP('Gene Table'!E157,'Array Content'!$M$2:$O$941,3,FALSE),35),"OOPS"))</f>
        <v>36</v>
      </c>
      <c r="C157" s="4" t="s">
        <v>254</v>
      </c>
      <c r="D157" s="29">
        <f>IF('Control Sample Data'!D156="","",IF(SUM('Control Sample Data'!D$2:D$97)&gt;10,IF(AND(ISNUMBER('Control Sample Data'!D156),'Control Sample Data'!D156&lt;$B157, 'Control Sample Data'!D156&gt;0),'Control Sample Data'!D156,$B157),""))</f>
        <v>35</v>
      </c>
      <c r="E157" s="29">
        <f>IF('Control Sample Data'!E156="","",IF(SUM('Control Sample Data'!E$2:E$97)&gt;10,IF(AND(ISNUMBER('Control Sample Data'!E156),'Control Sample Data'!E156&lt;$B157, 'Control Sample Data'!E156&gt;0),'Control Sample Data'!E156,$B157),""))</f>
        <v>35</v>
      </c>
      <c r="F157" s="29" t="str">
        <f>IF('Control Sample Data'!F156="","",IF(SUM('Control Sample Data'!F$2:F$97)&gt;10,IF(AND(ISNUMBER('Control Sample Data'!F156),'Control Sample Data'!F156&lt;$B157, 'Control Sample Data'!F156&gt;0),'Control Sample Data'!F156,$B157),""))</f>
        <v/>
      </c>
      <c r="G157" s="29" t="str">
        <f>IF('Control Sample Data'!G156="","",IF(SUM('Control Sample Data'!G$2:G$97)&gt;10,IF(AND(ISNUMBER('Control Sample Data'!G156),'Control Sample Data'!G156&lt;$B157, 'Control Sample Data'!G156&gt;0),'Control Sample Data'!G156,$B157),""))</f>
        <v/>
      </c>
      <c r="H157" s="29" t="str">
        <f>IF('Control Sample Data'!H156="","",IF(SUM('Control Sample Data'!H$2:H$97)&gt;10,IF(AND(ISNUMBER('Control Sample Data'!H156),'Control Sample Data'!H156&lt;$B157, 'Control Sample Data'!H156&gt;0),'Control Sample Data'!H156,$B157),""))</f>
        <v/>
      </c>
      <c r="I157" s="29" t="str">
        <f>IF('Control Sample Data'!I156="","",IF(SUM('Control Sample Data'!I$2:I$97)&gt;10,IF(AND(ISNUMBER('Control Sample Data'!I156),'Control Sample Data'!I156&lt;$B157, 'Control Sample Data'!I156&gt;0),'Control Sample Data'!I156,$B157),""))</f>
        <v/>
      </c>
      <c r="J157" s="29" t="str">
        <f>IF('Control Sample Data'!J156="","",IF(SUM('Control Sample Data'!J$2:J$97)&gt;10,IF(AND(ISNUMBER('Control Sample Data'!J156),'Control Sample Data'!J156&lt;$B157, 'Control Sample Data'!J156&gt;0),'Control Sample Data'!J156,$B157),""))</f>
        <v/>
      </c>
      <c r="K157" s="29" t="str">
        <f>IF('Control Sample Data'!K156="","",IF(SUM('Control Sample Data'!K$2:K$97)&gt;10,IF(AND(ISNUMBER('Control Sample Data'!K156),'Control Sample Data'!K156&lt;$B157, 'Control Sample Data'!K156&gt;0),'Control Sample Data'!K156,$B157),""))</f>
        <v/>
      </c>
      <c r="L157" s="29" t="str">
        <f>IF('Control Sample Data'!L156="","",IF(SUM('Control Sample Data'!L$2:L$97)&gt;10,IF(AND(ISNUMBER('Control Sample Data'!L156),'Control Sample Data'!L156&lt;$B157, 'Control Sample Data'!L156&gt;0),'Control Sample Data'!L156,$B157),""))</f>
        <v/>
      </c>
      <c r="M157" s="29" t="str">
        <f>IF('Control Sample Data'!M156="","",IF(SUM('Control Sample Data'!M$2:M$97)&gt;10,IF(AND(ISNUMBER('Control Sample Data'!M156),'Control Sample Data'!M156&lt;$B157, 'Control Sample Data'!M156&gt;0),'Control Sample Data'!M156,$B157),""))</f>
        <v/>
      </c>
      <c r="N157" s="29" t="str">
        <f>IF('Control Sample Data'!N156="","",IF(SUM('Control Sample Data'!N$2:N$97)&gt;10,IF(AND(ISNUMBER('Control Sample Data'!N156),'Control Sample Data'!N156&lt;$B157, 'Control Sample Data'!N156&gt;0),'Control Sample Data'!N156,$B157),""))</f>
        <v/>
      </c>
      <c r="O157" s="29" t="str">
        <f>IF('Control Sample Data'!O156="","",IF(SUM('Control Sample Data'!O$2:O$97)&gt;10,IF(AND(ISNUMBER('Control Sample Data'!O156),'Control Sample Data'!O156&lt;$B157, 'Control Sample Data'!O156&gt;0),'Control Sample Data'!O156,$B157),""))</f>
        <v/>
      </c>
      <c r="Q157" s="4" t="s">
        <v>254</v>
      </c>
      <c r="R157" s="29">
        <f>IF('Test Sample Data'!D156="","",IF(SUM('Test Sample Data'!D$2:D$97)&gt;10,IF(AND(ISNUMBER('Test Sample Data'!D156),'Test Sample Data'!D156&lt;$B157, 'Test Sample Data'!D156&gt;0),'Test Sample Data'!D156,$B157),""))</f>
        <v>35</v>
      </c>
      <c r="S157" s="29">
        <f>IF('Test Sample Data'!E156="","",IF(SUM('Test Sample Data'!E$2:E$97)&gt;10,IF(AND(ISNUMBER('Test Sample Data'!E156),'Test Sample Data'!E156&lt;$B157, 'Test Sample Data'!E156&gt;0),'Test Sample Data'!E156,$B157),""))</f>
        <v>35</v>
      </c>
      <c r="T157" s="29" t="str">
        <f>IF('Test Sample Data'!F156="","",IF(SUM('Test Sample Data'!F$2:F$97)&gt;10,IF(AND(ISNUMBER('Test Sample Data'!F156),'Test Sample Data'!F156&lt;$B157, 'Test Sample Data'!F156&gt;0),'Test Sample Data'!F156,$B157),""))</f>
        <v/>
      </c>
      <c r="U157" s="29" t="str">
        <f>IF('Test Sample Data'!G156="","",IF(SUM('Test Sample Data'!G$2:G$97)&gt;10,IF(AND(ISNUMBER('Test Sample Data'!G156),'Test Sample Data'!G156&lt;$B157, 'Test Sample Data'!G156&gt;0),'Test Sample Data'!G156,$B157),""))</f>
        <v/>
      </c>
      <c r="V157" s="29" t="str">
        <f>IF('Test Sample Data'!H156="","",IF(SUM('Test Sample Data'!H$2:H$97)&gt;10,IF(AND(ISNUMBER('Test Sample Data'!H156),'Test Sample Data'!H156&lt;$B157, 'Test Sample Data'!H156&gt;0),'Test Sample Data'!H156,$B157),""))</f>
        <v/>
      </c>
      <c r="W157" s="29" t="str">
        <f>IF('Test Sample Data'!I156="","",IF(SUM('Test Sample Data'!I$2:I$97)&gt;10,IF(AND(ISNUMBER('Test Sample Data'!I156),'Test Sample Data'!I156&lt;$B157, 'Test Sample Data'!I156&gt;0),'Test Sample Data'!I156,$B157),""))</f>
        <v/>
      </c>
      <c r="X157" s="29" t="str">
        <f>IF('Test Sample Data'!J156="","",IF(SUM('Test Sample Data'!J$2:J$97)&gt;10,IF(AND(ISNUMBER('Test Sample Data'!J156),'Test Sample Data'!J156&lt;$B157, 'Test Sample Data'!J156&gt;0),'Test Sample Data'!J156,$B157),""))</f>
        <v/>
      </c>
      <c r="Y157" s="29" t="str">
        <f>IF('Test Sample Data'!K156="","",IF(SUM('Test Sample Data'!K$2:K$97)&gt;10,IF(AND(ISNUMBER('Test Sample Data'!K156),'Test Sample Data'!K156&lt;$B157, 'Test Sample Data'!K156&gt;0),'Test Sample Data'!K156,$B157),""))</f>
        <v/>
      </c>
      <c r="Z157" s="29" t="str">
        <f>IF('Test Sample Data'!L156="","",IF(SUM('Test Sample Data'!L$2:L$97)&gt;10,IF(AND(ISNUMBER('Test Sample Data'!L156),'Test Sample Data'!L156&lt;$B157, 'Test Sample Data'!L156&gt;0),'Test Sample Data'!L156,$B157),""))</f>
        <v/>
      </c>
      <c r="AA157" s="29" t="str">
        <f>IF('Test Sample Data'!M156="","",IF(SUM('Test Sample Data'!M$2:M$97)&gt;10,IF(AND(ISNUMBER('Test Sample Data'!M156),'Test Sample Data'!M156&lt;$B157, 'Test Sample Data'!M156&gt;0),'Test Sample Data'!M156,$B157),""))</f>
        <v/>
      </c>
      <c r="AB157" s="29" t="str">
        <f>IF('Test Sample Data'!N156="","",IF(SUM('Test Sample Data'!N$2:N$97)&gt;10,IF(AND(ISNUMBER('Test Sample Data'!N156),'Test Sample Data'!N156&lt;$B157, 'Test Sample Data'!N156&gt;0),'Test Sample Data'!N156,$B157),""))</f>
        <v/>
      </c>
      <c r="AC157" s="29" t="str">
        <f>IF('Test Sample Data'!O156="","",IF(SUM('Test Sample Data'!O$2:O$97)&gt;10,IF(AND(ISNUMBER('Test Sample Data'!O156),'Test Sample Data'!O156&lt;$B157, 'Test Sample Data'!O156&gt;0),'Test Sample Data'!O156,$B157),""))</f>
        <v/>
      </c>
      <c r="AE157" s="4" t="s">
        <v>254</v>
      </c>
      <c r="AF157" s="4">
        <f t="shared" si="183"/>
        <v>9</v>
      </c>
      <c r="AG157" s="4">
        <f t="shared" si="184"/>
        <v>9</v>
      </c>
      <c r="AH157" s="4" t="str">
        <f t="shared" si="185"/>
        <v/>
      </c>
      <c r="AI157" s="4" t="str">
        <f t="shared" si="186"/>
        <v/>
      </c>
      <c r="AJ157" s="4" t="str">
        <f t="shared" si="187"/>
        <v/>
      </c>
      <c r="AK157" s="4" t="str">
        <f t="shared" si="188"/>
        <v/>
      </c>
      <c r="AL157" s="4" t="str">
        <f t="shared" si="189"/>
        <v/>
      </c>
      <c r="AM157" s="4" t="str">
        <f t="shared" si="190"/>
        <v/>
      </c>
      <c r="AN157" s="4" t="str">
        <f t="shared" si="191"/>
        <v/>
      </c>
      <c r="AO157" s="4" t="str">
        <f t="shared" si="192"/>
        <v/>
      </c>
      <c r="AP157" s="4" t="str">
        <f t="shared" si="193"/>
        <v/>
      </c>
      <c r="AQ157" s="4" t="str">
        <f t="shared" si="194"/>
        <v/>
      </c>
      <c r="AR157" s="4">
        <f t="shared" si="195"/>
        <v>0</v>
      </c>
      <c r="AS157" s="4">
        <f t="shared" si="182"/>
        <v>9</v>
      </c>
      <c r="AU157" s="4" t="s">
        <v>254</v>
      </c>
      <c r="AV157" s="4">
        <f t="shared" si="196"/>
        <v>8.2600000000000016</v>
      </c>
      <c r="AW157" s="4">
        <f t="shared" si="197"/>
        <v>9</v>
      </c>
      <c r="AX157" s="4" t="str">
        <f t="shared" si="198"/>
        <v/>
      </c>
      <c r="AY157" s="4" t="str">
        <f t="shared" si="199"/>
        <v/>
      </c>
      <c r="AZ157" s="4" t="str">
        <f t="shared" si="200"/>
        <v/>
      </c>
      <c r="BA157" s="4" t="str">
        <f t="shared" si="201"/>
        <v/>
      </c>
      <c r="BB157" s="4" t="str">
        <f t="shared" si="202"/>
        <v/>
      </c>
      <c r="BC157" s="4" t="str">
        <f t="shared" si="203"/>
        <v/>
      </c>
      <c r="BD157" s="4" t="str">
        <f t="shared" si="204"/>
        <v/>
      </c>
      <c r="BE157" s="4" t="str">
        <f t="shared" si="205"/>
        <v/>
      </c>
      <c r="BF157" s="4" t="str">
        <f t="shared" si="206"/>
        <v/>
      </c>
      <c r="BG157" s="4" t="str">
        <f t="shared" si="207"/>
        <v/>
      </c>
      <c r="BI157" s="4" t="s">
        <v>254</v>
      </c>
      <c r="BJ157" s="4">
        <f t="shared" si="169"/>
        <v>8.2600000000000016</v>
      </c>
      <c r="BK157" s="4">
        <f t="shared" si="170"/>
        <v>9</v>
      </c>
      <c r="BL157" s="4" t="str">
        <f t="shared" si="171"/>
        <v/>
      </c>
      <c r="BM157" s="4" t="str">
        <f t="shared" si="172"/>
        <v/>
      </c>
      <c r="BN157" s="4" t="str">
        <f t="shared" si="173"/>
        <v/>
      </c>
      <c r="BO157" s="4" t="str">
        <f t="shared" si="174"/>
        <v/>
      </c>
      <c r="BP157" s="4" t="str">
        <f t="shared" si="175"/>
        <v/>
      </c>
      <c r="BQ157" s="4" t="str">
        <f t="shared" si="176"/>
        <v/>
      </c>
      <c r="BR157" s="4" t="str">
        <f t="shared" si="177"/>
        <v/>
      </c>
      <c r="BS157" s="4" t="str">
        <f t="shared" si="178"/>
        <v/>
      </c>
      <c r="BT157" s="4" t="str">
        <f t="shared" si="179"/>
        <v/>
      </c>
      <c r="BU157" s="4" t="str">
        <f t="shared" si="180"/>
        <v/>
      </c>
      <c r="BV157" s="4">
        <f t="shared" si="208"/>
        <v>1.57</v>
      </c>
      <c r="BW157" s="4">
        <f t="shared" si="181"/>
        <v>8.6300000000000008</v>
      </c>
      <c r="BY157" s="4" t="s">
        <v>254</v>
      </c>
      <c r="BZ157" s="4">
        <f t="shared" si="145"/>
        <v>-0.36999999999999922</v>
      </c>
      <c r="CA157" s="4">
        <f t="shared" si="146"/>
        <v>0.36999999999999922</v>
      </c>
      <c r="CB157" s="4" t="str">
        <f t="shared" si="147"/>
        <v/>
      </c>
      <c r="CC157" s="4" t="str">
        <f t="shared" si="148"/>
        <v/>
      </c>
      <c r="CD157" s="4" t="str">
        <f t="shared" si="149"/>
        <v/>
      </c>
      <c r="CE157" s="4" t="str">
        <f t="shared" si="150"/>
        <v/>
      </c>
      <c r="CF157" s="4" t="str">
        <f t="shared" si="151"/>
        <v/>
      </c>
      <c r="CG157" s="4" t="str">
        <f t="shared" si="152"/>
        <v/>
      </c>
      <c r="CH157" s="4" t="str">
        <f t="shared" si="153"/>
        <v/>
      </c>
      <c r="CI157" s="4" t="str">
        <f t="shared" si="154"/>
        <v/>
      </c>
      <c r="CJ157" s="4" t="str">
        <f t="shared" si="155"/>
        <v/>
      </c>
      <c r="CK157" s="4" t="str">
        <f t="shared" si="156"/>
        <v/>
      </c>
      <c r="CM157" s="4" t="s">
        <v>254</v>
      </c>
      <c r="CN157" s="4" t="str">
        <f>IF(ISNUMBER(BZ157), IF($BV157&gt;VLOOKUP('Gene Table'!$G$2,'Array Content'!$A$2:$B$3,2,FALSE),IF(BZ157&lt;-$BV157,"mutant","WT"),IF(BZ157&lt;-VLOOKUP('Gene Table'!$G$2,'Array Content'!$A$2:$B$3,2,FALSE),"Mutant","WT")),"")</f>
        <v>WT</v>
      </c>
      <c r="CO157" s="4" t="str">
        <f>IF(ISNUMBER(CA157), IF($BV157&gt;VLOOKUP('Gene Table'!$G$2,'Array Content'!$A$2:$B$3,2,FALSE),IF(CA157&lt;-$BV157,"mutant","WT"),IF(CA157&lt;-VLOOKUP('Gene Table'!$G$2,'Array Content'!$A$2:$B$3,2,FALSE),"Mutant","WT")),"")</f>
        <v>WT</v>
      </c>
      <c r="CP157" s="4" t="str">
        <f>IF(ISNUMBER(CB157), IF($BV157&gt;VLOOKUP('Gene Table'!$G$2,'Array Content'!$A$2:$B$3,2,FALSE),IF(CB157&lt;-$BV157,"mutant","WT"),IF(CB157&lt;-VLOOKUP('Gene Table'!$G$2,'Array Content'!$A$2:$B$3,2,FALSE),"Mutant","WT")),"")</f>
        <v/>
      </c>
      <c r="CQ157" s="4" t="str">
        <f>IF(ISNUMBER(CC157), IF($BV157&gt;VLOOKUP('Gene Table'!$G$2,'Array Content'!$A$2:$B$3,2,FALSE),IF(CC157&lt;-$BV157,"mutant","WT"),IF(CC157&lt;-VLOOKUP('Gene Table'!$G$2,'Array Content'!$A$2:$B$3,2,FALSE),"Mutant","WT")),"")</f>
        <v/>
      </c>
      <c r="CR157" s="4" t="str">
        <f>IF(ISNUMBER(CD157), IF($BV157&gt;VLOOKUP('Gene Table'!$G$2,'Array Content'!$A$2:$B$3,2,FALSE),IF(CD157&lt;-$BV157,"mutant","WT"),IF(CD157&lt;-VLOOKUP('Gene Table'!$G$2,'Array Content'!$A$2:$B$3,2,FALSE),"Mutant","WT")),"")</f>
        <v/>
      </c>
      <c r="CS157" s="4" t="str">
        <f>IF(ISNUMBER(CE157), IF($BV157&gt;VLOOKUP('Gene Table'!$G$2,'Array Content'!$A$2:$B$3,2,FALSE),IF(CE157&lt;-$BV157,"mutant","WT"),IF(CE157&lt;-VLOOKUP('Gene Table'!$G$2,'Array Content'!$A$2:$B$3,2,FALSE),"Mutant","WT")),"")</f>
        <v/>
      </c>
      <c r="CT157" s="4" t="str">
        <f>IF(ISNUMBER(CF157), IF($BV157&gt;VLOOKUP('Gene Table'!$G$2,'Array Content'!$A$2:$B$3,2,FALSE),IF(CF157&lt;-$BV157,"mutant","WT"),IF(CF157&lt;-VLOOKUP('Gene Table'!$G$2,'Array Content'!$A$2:$B$3,2,FALSE),"Mutant","WT")),"")</f>
        <v/>
      </c>
      <c r="CU157" s="4" t="str">
        <f>IF(ISNUMBER(CG157), IF($BV157&gt;VLOOKUP('Gene Table'!$G$2,'Array Content'!$A$2:$B$3,2,FALSE),IF(CG157&lt;-$BV157,"mutant","WT"),IF(CG157&lt;-VLOOKUP('Gene Table'!$G$2,'Array Content'!$A$2:$B$3,2,FALSE),"Mutant","WT")),"")</f>
        <v/>
      </c>
      <c r="CV157" s="4" t="str">
        <f>IF(ISNUMBER(CH157), IF($BV157&gt;VLOOKUP('Gene Table'!$G$2,'Array Content'!$A$2:$B$3,2,FALSE),IF(CH157&lt;-$BV157,"mutant","WT"),IF(CH157&lt;-VLOOKUP('Gene Table'!$G$2,'Array Content'!$A$2:$B$3,2,FALSE),"Mutant","WT")),"")</f>
        <v/>
      </c>
      <c r="CW157" s="4" t="str">
        <f>IF(ISNUMBER(CI157), IF($BV157&gt;VLOOKUP('Gene Table'!$G$2,'Array Content'!$A$2:$B$3,2,FALSE),IF(CI157&lt;-$BV157,"mutant","WT"),IF(CI157&lt;-VLOOKUP('Gene Table'!$G$2,'Array Content'!$A$2:$B$3,2,FALSE),"Mutant","WT")),"")</f>
        <v/>
      </c>
      <c r="CX157" s="4" t="str">
        <f>IF(ISNUMBER(CJ157), IF($BV157&gt;VLOOKUP('Gene Table'!$G$2,'Array Content'!$A$2:$B$3,2,FALSE),IF(CJ157&lt;-$BV157,"mutant","WT"),IF(CJ157&lt;-VLOOKUP('Gene Table'!$G$2,'Array Content'!$A$2:$B$3,2,FALSE),"Mutant","WT")),"")</f>
        <v/>
      </c>
      <c r="CY157" s="4" t="str">
        <f>IF(ISNUMBER(CK157), IF($BV157&gt;VLOOKUP('Gene Table'!$G$2,'Array Content'!$A$2:$B$3,2,FALSE),IF(CK157&lt;-$BV157,"mutant","WT"),IF(CK157&lt;-VLOOKUP('Gene Table'!$G$2,'Array Content'!$A$2:$B$3,2,FALSE),"Mutant","WT")),"")</f>
        <v/>
      </c>
      <c r="DA157" s="4" t="s">
        <v>254</v>
      </c>
      <c r="DB157" s="4">
        <f t="shared" si="157"/>
        <v>-0.73999999999999844</v>
      </c>
      <c r="DC157" s="4">
        <f t="shared" si="158"/>
        <v>0</v>
      </c>
      <c r="DD157" s="4" t="str">
        <f t="shared" si="159"/>
        <v/>
      </c>
      <c r="DE157" s="4" t="str">
        <f t="shared" si="160"/>
        <v/>
      </c>
      <c r="DF157" s="4" t="str">
        <f t="shared" si="161"/>
        <v/>
      </c>
      <c r="DG157" s="4" t="str">
        <f t="shared" si="162"/>
        <v/>
      </c>
      <c r="DH157" s="4" t="str">
        <f t="shared" si="163"/>
        <v/>
      </c>
      <c r="DI157" s="4" t="str">
        <f t="shared" si="164"/>
        <v/>
      </c>
      <c r="DJ157" s="4" t="str">
        <f t="shared" si="165"/>
        <v/>
      </c>
      <c r="DK157" s="4" t="str">
        <f t="shared" si="166"/>
        <v/>
      </c>
      <c r="DL157" s="4" t="str">
        <f t="shared" si="167"/>
        <v/>
      </c>
      <c r="DM157" s="4" t="str">
        <f t="shared" si="168"/>
        <v/>
      </c>
      <c r="DO157" s="4" t="s">
        <v>254</v>
      </c>
      <c r="DP157" s="4" t="str">
        <f>IF(ISNUMBER(DB157), IF($AR157&gt;VLOOKUP('Gene Table'!$G$2,'Array Content'!$A$2:$B$3,2,FALSE),IF(DB157&lt;-$AR157,"mutant","WT"),IF(DB157&lt;-VLOOKUP('Gene Table'!$G$2,'Array Content'!$A$2:$B$3,2,FALSE),"Mutant","WT")),"")</f>
        <v>WT</v>
      </c>
      <c r="DQ157" s="4" t="str">
        <f>IF(ISNUMBER(DC157), IF($AR157&gt;VLOOKUP('Gene Table'!$G$2,'Array Content'!$A$2:$B$3,2,FALSE),IF(DC157&lt;-$AR157,"mutant","WT"),IF(DC157&lt;-VLOOKUP('Gene Table'!$G$2,'Array Content'!$A$2:$B$3,2,FALSE),"Mutant","WT")),"")</f>
        <v>WT</v>
      </c>
      <c r="DR157" s="4" t="str">
        <f>IF(ISNUMBER(DD157), IF($AR157&gt;VLOOKUP('Gene Table'!$G$2,'Array Content'!$A$2:$B$3,2,FALSE),IF(DD157&lt;-$AR157,"mutant","WT"),IF(DD157&lt;-VLOOKUP('Gene Table'!$G$2,'Array Content'!$A$2:$B$3,2,FALSE),"Mutant","WT")),"")</f>
        <v/>
      </c>
      <c r="DS157" s="4" t="str">
        <f>IF(ISNUMBER(DE157), IF($AR157&gt;VLOOKUP('Gene Table'!$G$2,'Array Content'!$A$2:$B$3,2,FALSE),IF(DE157&lt;-$AR157,"mutant","WT"),IF(DE157&lt;-VLOOKUP('Gene Table'!$G$2,'Array Content'!$A$2:$B$3,2,FALSE),"Mutant","WT")),"")</f>
        <v/>
      </c>
      <c r="DT157" s="4" t="str">
        <f>IF(ISNUMBER(DF157), IF($AR157&gt;VLOOKUP('Gene Table'!$G$2,'Array Content'!$A$2:$B$3,2,FALSE),IF(DF157&lt;-$AR157,"mutant","WT"),IF(DF157&lt;-VLOOKUP('Gene Table'!$G$2,'Array Content'!$A$2:$B$3,2,FALSE),"Mutant","WT")),"")</f>
        <v/>
      </c>
      <c r="DU157" s="4" t="str">
        <f>IF(ISNUMBER(DG157), IF($AR157&gt;VLOOKUP('Gene Table'!$G$2,'Array Content'!$A$2:$B$3,2,FALSE),IF(DG157&lt;-$AR157,"mutant","WT"),IF(DG157&lt;-VLOOKUP('Gene Table'!$G$2,'Array Content'!$A$2:$B$3,2,FALSE),"Mutant","WT")),"")</f>
        <v/>
      </c>
      <c r="DV157" s="4" t="str">
        <f>IF(ISNUMBER(DH157), IF($AR157&gt;VLOOKUP('Gene Table'!$G$2,'Array Content'!$A$2:$B$3,2,FALSE),IF(DH157&lt;-$AR157,"mutant","WT"),IF(DH157&lt;-VLOOKUP('Gene Table'!$G$2,'Array Content'!$A$2:$B$3,2,FALSE),"Mutant","WT")),"")</f>
        <v/>
      </c>
      <c r="DW157" s="4" t="str">
        <f>IF(ISNUMBER(DI157), IF($AR157&gt;VLOOKUP('Gene Table'!$G$2,'Array Content'!$A$2:$B$3,2,FALSE),IF(DI157&lt;-$AR157,"mutant","WT"),IF(DI157&lt;-VLOOKUP('Gene Table'!$G$2,'Array Content'!$A$2:$B$3,2,FALSE),"Mutant","WT")),"")</f>
        <v/>
      </c>
      <c r="DX157" s="4" t="str">
        <f>IF(ISNUMBER(DJ157), IF($AR157&gt;VLOOKUP('Gene Table'!$G$2,'Array Content'!$A$2:$B$3,2,FALSE),IF(DJ157&lt;-$AR157,"mutant","WT"),IF(DJ157&lt;-VLOOKUP('Gene Table'!$G$2,'Array Content'!$A$2:$B$3,2,FALSE),"Mutant","WT")),"")</f>
        <v/>
      </c>
      <c r="DY157" s="4" t="str">
        <f>IF(ISNUMBER(DK157), IF($AR157&gt;VLOOKUP('Gene Table'!$G$2,'Array Content'!$A$2:$B$3,2,FALSE),IF(DK157&lt;-$AR157,"mutant","WT"),IF(DK157&lt;-VLOOKUP('Gene Table'!$G$2,'Array Content'!$A$2:$B$3,2,FALSE),"Mutant","WT")),"")</f>
        <v/>
      </c>
      <c r="DZ157" s="4" t="str">
        <f>IF(ISNUMBER(DL157), IF($AR157&gt;VLOOKUP('Gene Table'!$G$2,'Array Content'!$A$2:$B$3,2,FALSE),IF(DL157&lt;-$AR157,"mutant","WT"),IF(DL157&lt;-VLOOKUP('Gene Table'!$G$2,'Array Content'!$A$2:$B$3,2,FALSE),"Mutant","WT")),"")</f>
        <v/>
      </c>
      <c r="EA157" s="4" t="str">
        <f>IF(ISNUMBER(DM157), IF($AR157&gt;VLOOKUP('Gene Table'!$G$2,'Array Content'!$A$2:$B$3,2,FALSE),IF(DM157&lt;-$AR157,"mutant","WT"),IF(DM157&lt;-VLOOKUP('Gene Table'!$G$2,'Array Content'!$A$2:$B$3,2,FALSE),"Mutant","WT")),"")</f>
        <v/>
      </c>
      <c r="EC157" s="4" t="s">
        <v>254</v>
      </c>
      <c r="ED157" s="4" t="str">
        <f>IF('Gene Table'!$D157="copy number",D157,"")</f>
        <v/>
      </c>
      <c r="EE157" s="4" t="str">
        <f>IF('Gene Table'!$D157="copy number",E157,"")</f>
        <v/>
      </c>
      <c r="EF157" s="4" t="str">
        <f>IF('Gene Table'!$D157="copy number",F157,"")</f>
        <v/>
      </c>
      <c r="EG157" s="4" t="str">
        <f>IF('Gene Table'!$D157="copy number",G157,"")</f>
        <v/>
      </c>
      <c r="EH157" s="4" t="str">
        <f>IF('Gene Table'!$D157="copy number",H157,"")</f>
        <v/>
      </c>
      <c r="EI157" s="4" t="str">
        <f>IF('Gene Table'!$D157="copy number",I157,"")</f>
        <v/>
      </c>
      <c r="EJ157" s="4" t="str">
        <f>IF('Gene Table'!$D157="copy number",J157,"")</f>
        <v/>
      </c>
      <c r="EK157" s="4" t="str">
        <f>IF('Gene Table'!$D157="copy number",K157,"")</f>
        <v/>
      </c>
      <c r="EL157" s="4" t="str">
        <f>IF('Gene Table'!$D157="copy number",L157,"")</f>
        <v/>
      </c>
      <c r="EM157" s="4" t="str">
        <f>IF('Gene Table'!$D157="copy number",M157,"")</f>
        <v/>
      </c>
      <c r="EN157" s="4" t="str">
        <f>IF('Gene Table'!$D157="copy number",N157,"")</f>
        <v/>
      </c>
      <c r="EO157" s="4" t="str">
        <f>IF('Gene Table'!$D157="copy number",O157,"")</f>
        <v/>
      </c>
      <c r="EQ157" s="4" t="s">
        <v>254</v>
      </c>
      <c r="ER157" s="4" t="str">
        <f>IF('Gene Table'!$D157="copy number",R157,"")</f>
        <v/>
      </c>
      <c r="ES157" s="4" t="str">
        <f>IF('Gene Table'!$D157="copy number",S157,"")</f>
        <v/>
      </c>
      <c r="ET157" s="4" t="str">
        <f>IF('Gene Table'!$D157="copy number",T157,"")</f>
        <v/>
      </c>
      <c r="EU157" s="4" t="str">
        <f>IF('Gene Table'!$D157="copy number",U157,"")</f>
        <v/>
      </c>
      <c r="EV157" s="4" t="str">
        <f>IF('Gene Table'!$D157="copy number",V157,"")</f>
        <v/>
      </c>
      <c r="EW157" s="4" t="str">
        <f>IF('Gene Table'!$D157="copy number",W157,"")</f>
        <v/>
      </c>
      <c r="EX157" s="4" t="str">
        <f>IF('Gene Table'!$D157="copy number",X157,"")</f>
        <v/>
      </c>
      <c r="EY157" s="4" t="str">
        <f>IF('Gene Table'!$D157="copy number",Y157,"")</f>
        <v/>
      </c>
      <c r="EZ157" s="4" t="str">
        <f>IF('Gene Table'!$D157="copy number",Z157,"")</f>
        <v/>
      </c>
      <c r="FA157" s="4" t="str">
        <f>IF('Gene Table'!$D157="copy number",AA157,"")</f>
        <v/>
      </c>
      <c r="FB157" s="4" t="str">
        <f>IF('Gene Table'!$D157="copy number",AB157,"")</f>
        <v/>
      </c>
      <c r="FC157" s="4" t="str">
        <f>IF('Gene Table'!$D157="copy number",AC157,"")</f>
        <v/>
      </c>
      <c r="FE157" s="4" t="s">
        <v>254</v>
      </c>
      <c r="FF157" s="4" t="str">
        <f>IF('Gene Table'!$C157="SMPC",D157,"")</f>
        <v/>
      </c>
      <c r="FG157" s="4" t="str">
        <f>IF('Gene Table'!$C157="SMPC",E157,"")</f>
        <v/>
      </c>
      <c r="FH157" s="4" t="str">
        <f>IF('Gene Table'!$C157="SMPC",F157,"")</f>
        <v/>
      </c>
      <c r="FI157" s="4" t="str">
        <f>IF('Gene Table'!$C157="SMPC",G157,"")</f>
        <v/>
      </c>
      <c r="FJ157" s="4" t="str">
        <f>IF('Gene Table'!$C157="SMPC",H157,"")</f>
        <v/>
      </c>
      <c r="FK157" s="4" t="str">
        <f>IF('Gene Table'!$C157="SMPC",I157,"")</f>
        <v/>
      </c>
      <c r="FL157" s="4" t="str">
        <f>IF('Gene Table'!$C157="SMPC",J157,"")</f>
        <v/>
      </c>
      <c r="FM157" s="4" t="str">
        <f>IF('Gene Table'!$C157="SMPC",K157,"")</f>
        <v/>
      </c>
      <c r="FN157" s="4" t="str">
        <f>IF('Gene Table'!$C157="SMPC",L157,"")</f>
        <v/>
      </c>
      <c r="FO157" s="4" t="str">
        <f>IF('Gene Table'!$C157="SMPC",M157,"")</f>
        <v/>
      </c>
      <c r="FP157" s="4" t="str">
        <f>IF('Gene Table'!$C157="SMPC",N157,"")</f>
        <v/>
      </c>
      <c r="FQ157" s="4" t="str">
        <f>IF('Gene Table'!$C157="SMPC",O157,"")</f>
        <v/>
      </c>
      <c r="FS157" s="4" t="s">
        <v>254</v>
      </c>
      <c r="FT157" s="4" t="str">
        <f>IF('Gene Table'!$C157="SMPC",R157,"")</f>
        <v/>
      </c>
      <c r="FU157" s="4" t="str">
        <f>IF('Gene Table'!$C157="SMPC",S157,"")</f>
        <v/>
      </c>
      <c r="FV157" s="4" t="str">
        <f>IF('Gene Table'!$C157="SMPC",T157,"")</f>
        <v/>
      </c>
      <c r="FW157" s="4" t="str">
        <f>IF('Gene Table'!$C157="SMPC",U157,"")</f>
        <v/>
      </c>
      <c r="FX157" s="4" t="str">
        <f>IF('Gene Table'!$C157="SMPC",V157,"")</f>
        <v/>
      </c>
      <c r="FY157" s="4" t="str">
        <f>IF('Gene Table'!$C157="SMPC",W157,"")</f>
        <v/>
      </c>
      <c r="FZ157" s="4" t="str">
        <f>IF('Gene Table'!$C157="SMPC",X157,"")</f>
        <v/>
      </c>
      <c r="GA157" s="4" t="str">
        <f>IF('Gene Table'!$C157="SMPC",Y157,"")</f>
        <v/>
      </c>
      <c r="GB157" s="4" t="str">
        <f>IF('Gene Table'!$C157="SMPC",Z157,"")</f>
        <v/>
      </c>
      <c r="GC157" s="4" t="str">
        <f>IF('Gene Table'!$C157="SMPC",AA157,"")</f>
        <v/>
      </c>
      <c r="GD157" s="4" t="str">
        <f>IF('Gene Table'!$C157="SMPC",AB157,"")</f>
        <v/>
      </c>
      <c r="GE157" s="4" t="str">
        <f>IF('Gene Table'!$C157="SMPC",AC157,"")</f>
        <v/>
      </c>
    </row>
    <row r="158" spans="1:187" ht="15" customHeight="1" x14ac:dyDescent="0.25">
      <c r="A158" s="4" t="str">
        <f>'Gene Table'!C158&amp;":"&amp;'Gene Table'!D158</f>
        <v>PTEN:c.389G&gt;A</v>
      </c>
      <c r="B158" s="4">
        <f>IF('Gene Table'!$G$5="NO",IF(ISNUMBER(MATCH('Gene Table'!E158,'Array Content'!$M$2:$M$941,0)),VLOOKUP('Gene Table'!E158,'Array Content'!$M$2:$O$941,2,FALSE),35),IF('Gene Table'!$G$5="YES",IF(ISNUMBER(MATCH('Gene Table'!E158,'Array Content'!$M$2:$M$941,0)),VLOOKUP('Gene Table'!E158,'Array Content'!$M$2:$O$941,3,FALSE),35),"OOPS"))</f>
        <v>35</v>
      </c>
      <c r="C158" s="4" t="s">
        <v>257</v>
      </c>
      <c r="D158" s="29">
        <f>IF('Control Sample Data'!D157="","",IF(SUM('Control Sample Data'!D$2:D$97)&gt;10,IF(AND(ISNUMBER('Control Sample Data'!D157),'Control Sample Data'!D157&lt;$B158, 'Control Sample Data'!D157&gt;0),'Control Sample Data'!D157,$B158),""))</f>
        <v>35</v>
      </c>
      <c r="E158" s="29">
        <f>IF('Control Sample Data'!E157="","",IF(SUM('Control Sample Data'!E$2:E$97)&gt;10,IF(AND(ISNUMBER('Control Sample Data'!E157),'Control Sample Data'!E157&lt;$B158, 'Control Sample Data'!E157&gt;0),'Control Sample Data'!E157,$B158),""))</f>
        <v>35</v>
      </c>
      <c r="F158" s="29" t="str">
        <f>IF('Control Sample Data'!F157="","",IF(SUM('Control Sample Data'!F$2:F$97)&gt;10,IF(AND(ISNUMBER('Control Sample Data'!F157),'Control Sample Data'!F157&lt;$B158, 'Control Sample Data'!F157&gt;0),'Control Sample Data'!F157,$B158),""))</f>
        <v/>
      </c>
      <c r="G158" s="29" t="str">
        <f>IF('Control Sample Data'!G157="","",IF(SUM('Control Sample Data'!G$2:G$97)&gt;10,IF(AND(ISNUMBER('Control Sample Data'!G157),'Control Sample Data'!G157&lt;$B158, 'Control Sample Data'!G157&gt;0),'Control Sample Data'!G157,$B158),""))</f>
        <v/>
      </c>
      <c r="H158" s="29" t="str">
        <f>IF('Control Sample Data'!H157="","",IF(SUM('Control Sample Data'!H$2:H$97)&gt;10,IF(AND(ISNUMBER('Control Sample Data'!H157),'Control Sample Data'!H157&lt;$B158, 'Control Sample Data'!H157&gt;0),'Control Sample Data'!H157,$B158),""))</f>
        <v/>
      </c>
      <c r="I158" s="29" t="str">
        <f>IF('Control Sample Data'!I157="","",IF(SUM('Control Sample Data'!I$2:I$97)&gt;10,IF(AND(ISNUMBER('Control Sample Data'!I157),'Control Sample Data'!I157&lt;$B158, 'Control Sample Data'!I157&gt;0),'Control Sample Data'!I157,$B158),""))</f>
        <v/>
      </c>
      <c r="J158" s="29" t="str">
        <f>IF('Control Sample Data'!J157="","",IF(SUM('Control Sample Data'!J$2:J$97)&gt;10,IF(AND(ISNUMBER('Control Sample Data'!J157),'Control Sample Data'!J157&lt;$B158, 'Control Sample Data'!J157&gt;0),'Control Sample Data'!J157,$B158),""))</f>
        <v/>
      </c>
      <c r="K158" s="29" t="str">
        <f>IF('Control Sample Data'!K157="","",IF(SUM('Control Sample Data'!K$2:K$97)&gt;10,IF(AND(ISNUMBER('Control Sample Data'!K157),'Control Sample Data'!K157&lt;$B158, 'Control Sample Data'!K157&gt;0),'Control Sample Data'!K157,$B158),""))</f>
        <v/>
      </c>
      <c r="L158" s="29" t="str">
        <f>IF('Control Sample Data'!L157="","",IF(SUM('Control Sample Data'!L$2:L$97)&gt;10,IF(AND(ISNUMBER('Control Sample Data'!L157),'Control Sample Data'!L157&lt;$B158, 'Control Sample Data'!L157&gt;0),'Control Sample Data'!L157,$B158),""))</f>
        <v/>
      </c>
      <c r="M158" s="29" t="str">
        <f>IF('Control Sample Data'!M157="","",IF(SUM('Control Sample Data'!M$2:M$97)&gt;10,IF(AND(ISNUMBER('Control Sample Data'!M157),'Control Sample Data'!M157&lt;$B158, 'Control Sample Data'!M157&gt;0),'Control Sample Data'!M157,$B158),""))</f>
        <v/>
      </c>
      <c r="N158" s="29" t="str">
        <f>IF('Control Sample Data'!N157="","",IF(SUM('Control Sample Data'!N$2:N$97)&gt;10,IF(AND(ISNUMBER('Control Sample Data'!N157),'Control Sample Data'!N157&lt;$B158, 'Control Sample Data'!N157&gt;0),'Control Sample Data'!N157,$B158),""))</f>
        <v/>
      </c>
      <c r="O158" s="29" t="str">
        <f>IF('Control Sample Data'!O157="","",IF(SUM('Control Sample Data'!O$2:O$97)&gt;10,IF(AND(ISNUMBER('Control Sample Data'!O157),'Control Sample Data'!O157&lt;$B158, 'Control Sample Data'!O157&gt;0),'Control Sample Data'!O157,$B158),""))</f>
        <v/>
      </c>
      <c r="Q158" s="4" t="s">
        <v>257</v>
      </c>
      <c r="R158" s="29">
        <f>IF('Test Sample Data'!D157="","",IF(SUM('Test Sample Data'!D$2:D$97)&gt;10,IF(AND(ISNUMBER('Test Sample Data'!D157),'Test Sample Data'!D157&lt;$B158, 'Test Sample Data'!D157&gt;0),'Test Sample Data'!D157,$B158),""))</f>
        <v>33.14</v>
      </c>
      <c r="S158" s="29">
        <f>IF('Test Sample Data'!E157="","",IF(SUM('Test Sample Data'!E$2:E$97)&gt;10,IF(AND(ISNUMBER('Test Sample Data'!E157),'Test Sample Data'!E157&lt;$B158, 'Test Sample Data'!E157&gt;0),'Test Sample Data'!E157,$B158),""))</f>
        <v>35</v>
      </c>
      <c r="T158" s="29" t="str">
        <f>IF('Test Sample Data'!F157="","",IF(SUM('Test Sample Data'!F$2:F$97)&gt;10,IF(AND(ISNUMBER('Test Sample Data'!F157),'Test Sample Data'!F157&lt;$B158, 'Test Sample Data'!F157&gt;0),'Test Sample Data'!F157,$B158),""))</f>
        <v/>
      </c>
      <c r="U158" s="29" t="str">
        <f>IF('Test Sample Data'!G157="","",IF(SUM('Test Sample Data'!G$2:G$97)&gt;10,IF(AND(ISNUMBER('Test Sample Data'!G157),'Test Sample Data'!G157&lt;$B158, 'Test Sample Data'!G157&gt;0),'Test Sample Data'!G157,$B158),""))</f>
        <v/>
      </c>
      <c r="V158" s="29" t="str">
        <f>IF('Test Sample Data'!H157="","",IF(SUM('Test Sample Data'!H$2:H$97)&gt;10,IF(AND(ISNUMBER('Test Sample Data'!H157),'Test Sample Data'!H157&lt;$B158, 'Test Sample Data'!H157&gt;0),'Test Sample Data'!H157,$B158),""))</f>
        <v/>
      </c>
      <c r="W158" s="29" t="str">
        <f>IF('Test Sample Data'!I157="","",IF(SUM('Test Sample Data'!I$2:I$97)&gt;10,IF(AND(ISNUMBER('Test Sample Data'!I157),'Test Sample Data'!I157&lt;$B158, 'Test Sample Data'!I157&gt;0),'Test Sample Data'!I157,$B158),""))</f>
        <v/>
      </c>
      <c r="X158" s="29" t="str">
        <f>IF('Test Sample Data'!J157="","",IF(SUM('Test Sample Data'!J$2:J$97)&gt;10,IF(AND(ISNUMBER('Test Sample Data'!J157),'Test Sample Data'!J157&lt;$B158, 'Test Sample Data'!J157&gt;0),'Test Sample Data'!J157,$B158),""))</f>
        <v/>
      </c>
      <c r="Y158" s="29" t="str">
        <f>IF('Test Sample Data'!K157="","",IF(SUM('Test Sample Data'!K$2:K$97)&gt;10,IF(AND(ISNUMBER('Test Sample Data'!K157),'Test Sample Data'!K157&lt;$B158, 'Test Sample Data'!K157&gt;0),'Test Sample Data'!K157,$B158),""))</f>
        <v/>
      </c>
      <c r="Z158" s="29" t="str">
        <f>IF('Test Sample Data'!L157="","",IF(SUM('Test Sample Data'!L$2:L$97)&gt;10,IF(AND(ISNUMBER('Test Sample Data'!L157),'Test Sample Data'!L157&lt;$B158, 'Test Sample Data'!L157&gt;0),'Test Sample Data'!L157,$B158),""))</f>
        <v/>
      </c>
      <c r="AA158" s="29" t="str">
        <f>IF('Test Sample Data'!M157="","",IF(SUM('Test Sample Data'!M$2:M$97)&gt;10,IF(AND(ISNUMBER('Test Sample Data'!M157),'Test Sample Data'!M157&lt;$B158, 'Test Sample Data'!M157&gt;0),'Test Sample Data'!M157,$B158),""))</f>
        <v/>
      </c>
      <c r="AB158" s="29" t="str">
        <f>IF('Test Sample Data'!N157="","",IF(SUM('Test Sample Data'!N$2:N$97)&gt;10,IF(AND(ISNUMBER('Test Sample Data'!N157),'Test Sample Data'!N157&lt;$B158, 'Test Sample Data'!N157&gt;0),'Test Sample Data'!N157,$B158),""))</f>
        <v/>
      </c>
      <c r="AC158" s="29" t="str">
        <f>IF('Test Sample Data'!O157="","",IF(SUM('Test Sample Data'!O$2:O$97)&gt;10,IF(AND(ISNUMBER('Test Sample Data'!O157),'Test Sample Data'!O157&lt;$B158, 'Test Sample Data'!O157&gt;0),'Test Sample Data'!O157,$B158),""))</f>
        <v/>
      </c>
      <c r="AE158" s="4" t="s">
        <v>257</v>
      </c>
      <c r="AF158" s="4">
        <f t="shared" si="183"/>
        <v>9</v>
      </c>
      <c r="AG158" s="4">
        <f t="shared" si="184"/>
        <v>9</v>
      </c>
      <c r="AH158" s="4" t="str">
        <f t="shared" si="185"/>
        <v/>
      </c>
      <c r="AI158" s="4" t="str">
        <f t="shared" si="186"/>
        <v/>
      </c>
      <c r="AJ158" s="4" t="str">
        <f t="shared" si="187"/>
        <v/>
      </c>
      <c r="AK158" s="4" t="str">
        <f t="shared" si="188"/>
        <v/>
      </c>
      <c r="AL158" s="4" t="str">
        <f t="shared" si="189"/>
        <v/>
      </c>
      <c r="AM158" s="4" t="str">
        <f t="shared" si="190"/>
        <v/>
      </c>
      <c r="AN158" s="4" t="str">
        <f t="shared" si="191"/>
        <v/>
      </c>
      <c r="AO158" s="4" t="str">
        <f t="shared" si="192"/>
        <v/>
      </c>
      <c r="AP158" s="4" t="str">
        <f t="shared" si="193"/>
        <v/>
      </c>
      <c r="AQ158" s="4" t="str">
        <f t="shared" si="194"/>
        <v/>
      </c>
      <c r="AR158" s="4">
        <f t="shared" si="195"/>
        <v>0</v>
      </c>
      <c r="AS158" s="4">
        <f t="shared" si="182"/>
        <v>9</v>
      </c>
      <c r="AU158" s="4" t="s">
        <v>257</v>
      </c>
      <c r="AV158" s="4">
        <f t="shared" si="196"/>
        <v>6.4000000000000021</v>
      </c>
      <c r="AW158" s="4">
        <f t="shared" si="197"/>
        <v>9</v>
      </c>
      <c r="AX158" s="4" t="str">
        <f t="shared" si="198"/>
        <v/>
      </c>
      <c r="AY158" s="4" t="str">
        <f t="shared" si="199"/>
        <v/>
      </c>
      <c r="AZ158" s="4" t="str">
        <f t="shared" si="200"/>
        <v/>
      </c>
      <c r="BA158" s="4" t="str">
        <f t="shared" si="201"/>
        <v/>
      </c>
      <c r="BB158" s="4" t="str">
        <f t="shared" si="202"/>
        <v/>
      </c>
      <c r="BC158" s="4" t="str">
        <f t="shared" si="203"/>
        <v/>
      </c>
      <c r="BD158" s="4" t="str">
        <f t="shared" si="204"/>
        <v/>
      </c>
      <c r="BE158" s="4" t="str">
        <f t="shared" si="205"/>
        <v/>
      </c>
      <c r="BF158" s="4" t="str">
        <f t="shared" si="206"/>
        <v/>
      </c>
      <c r="BG158" s="4" t="str">
        <f t="shared" si="207"/>
        <v/>
      </c>
      <c r="BI158" s="4" t="s">
        <v>257</v>
      </c>
      <c r="BJ158" s="4" t="str">
        <f t="shared" si="169"/>
        <v/>
      </c>
      <c r="BK158" s="4">
        <f t="shared" si="170"/>
        <v>9</v>
      </c>
      <c r="BL158" s="4" t="str">
        <f t="shared" si="171"/>
        <v/>
      </c>
      <c r="BM158" s="4" t="str">
        <f t="shared" si="172"/>
        <v/>
      </c>
      <c r="BN158" s="4" t="str">
        <f t="shared" si="173"/>
        <v/>
      </c>
      <c r="BO158" s="4" t="str">
        <f t="shared" si="174"/>
        <v/>
      </c>
      <c r="BP158" s="4" t="str">
        <f t="shared" si="175"/>
        <v/>
      </c>
      <c r="BQ158" s="4" t="str">
        <f t="shared" si="176"/>
        <v/>
      </c>
      <c r="BR158" s="4" t="str">
        <f t="shared" si="177"/>
        <v/>
      </c>
      <c r="BS158" s="4" t="str">
        <f t="shared" si="178"/>
        <v/>
      </c>
      <c r="BT158" s="4" t="str">
        <f t="shared" si="179"/>
        <v/>
      </c>
      <c r="BU158" s="4" t="str">
        <f t="shared" si="180"/>
        <v/>
      </c>
      <c r="BV158" s="4">
        <f t="shared" si="208"/>
        <v>0</v>
      </c>
      <c r="BW158" s="4">
        <f t="shared" si="181"/>
        <v>9</v>
      </c>
      <c r="BY158" s="4" t="s">
        <v>257</v>
      </c>
      <c r="BZ158" s="4">
        <f t="shared" si="145"/>
        <v>-2.5999999999999979</v>
      </c>
      <c r="CA158" s="4">
        <f t="shared" si="146"/>
        <v>0</v>
      </c>
      <c r="CB158" s="4" t="str">
        <f t="shared" si="147"/>
        <v/>
      </c>
      <c r="CC158" s="4" t="str">
        <f t="shared" si="148"/>
        <v/>
      </c>
      <c r="CD158" s="4" t="str">
        <f t="shared" si="149"/>
        <v/>
      </c>
      <c r="CE158" s="4" t="str">
        <f t="shared" si="150"/>
        <v/>
      </c>
      <c r="CF158" s="4" t="str">
        <f t="shared" si="151"/>
        <v/>
      </c>
      <c r="CG158" s="4" t="str">
        <f t="shared" si="152"/>
        <v/>
      </c>
      <c r="CH158" s="4" t="str">
        <f t="shared" si="153"/>
        <v/>
      </c>
      <c r="CI158" s="4" t="str">
        <f t="shared" si="154"/>
        <v/>
      </c>
      <c r="CJ158" s="4" t="str">
        <f t="shared" si="155"/>
        <v/>
      </c>
      <c r="CK158" s="4" t="str">
        <f t="shared" si="156"/>
        <v/>
      </c>
      <c r="CM158" s="4" t="s">
        <v>257</v>
      </c>
      <c r="CN158" s="4" t="str">
        <f>IF(ISNUMBER(BZ158), IF($BV158&gt;VLOOKUP('Gene Table'!$G$2,'Array Content'!$A$2:$B$3,2,FALSE),IF(BZ158&lt;-$BV158,"mutant","WT"),IF(BZ158&lt;-VLOOKUP('Gene Table'!$G$2,'Array Content'!$A$2:$B$3,2,FALSE),"Mutant","WT")),"")</f>
        <v>Mutant</v>
      </c>
      <c r="CO158" s="4" t="str">
        <f>IF(ISNUMBER(CA158), IF($BV158&gt;VLOOKUP('Gene Table'!$G$2,'Array Content'!$A$2:$B$3,2,FALSE),IF(CA158&lt;-$BV158,"mutant","WT"),IF(CA158&lt;-VLOOKUP('Gene Table'!$G$2,'Array Content'!$A$2:$B$3,2,FALSE),"Mutant","WT")),"")</f>
        <v>WT</v>
      </c>
      <c r="CP158" s="4" t="str">
        <f>IF(ISNUMBER(CB158), IF($BV158&gt;VLOOKUP('Gene Table'!$G$2,'Array Content'!$A$2:$B$3,2,FALSE),IF(CB158&lt;-$BV158,"mutant","WT"),IF(CB158&lt;-VLOOKUP('Gene Table'!$G$2,'Array Content'!$A$2:$B$3,2,FALSE),"Mutant","WT")),"")</f>
        <v/>
      </c>
      <c r="CQ158" s="4" t="str">
        <f>IF(ISNUMBER(CC158), IF($BV158&gt;VLOOKUP('Gene Table'!$G$2,'Array Content'!$A$2:$B$3,2,FALSE),IF(CC158&lt;-$BV158,"mutant","WT"),IF(CC158&lt;-VLOOKUP('Gene Table'!$G$2,'Array Content'!$A$2:$B$3,2,FALSE),"Mutant","WT")),"")</f>
        <v/>
      </c>
      <c r="CR158" s="4" t="str">
        <f>IF(ISNUMBER(CD158), IF($BV158&gt;VLOOKUP('Gene Table'!$G$2,'Array Content'!$A$2:$B$3,2,FALSE),IF(CD158&lt;-$BV158,"mutant","WT"),IF(CD158&lt;-VLOOKUP('Gene Table'!$G$2,'Array Content'!$A$2:$B$3,2,FALSE),"Mutant","WT")),"")</f>
        <v/>
      </c>
      <c r="CS158" s="4" t="str">
        <f>IF(ISNUMBER(CE158), IF($BV158&gt;VLOOKUP('Gene Table'!$G$2,'Array Content'!$A$2:$B$3,2,FALSE),IF(CE158&lt;-$BV158,"mutant","WT"),IF(CE158&lt;-VLOOKUP('Gene Table'!$G$2,'Array Content'!$A$2:$B$3,2,FALSE),"Mutant","WT")),"")</f>
        <v/>
      </c>
      <c r="CT158" s="4" t="str">
        <f>IF(ISNUMBER(CF158), IF($BV158&gt;VLOOKUP('Gene Table'!$G$2,'Array Content'!$A$2:$B$3,2,FALSE),IF(CF158&lt;-$BV158,"mutant","WT"),IF(CF158&lt;-VLOOKUP('Gene Table'!$G$2,'Array Content'!$A$2:$B$3,2,FALSE),"Mutant","WT")),"")</f>
        <v/>
      </c>
      <c r="CU158" s="4" t="str">
        <f>IF(ISNUMBER(CG158), IF($BV158&gt;VLOOKUP('Gene Table'!$G$2,'Array Content'!$A$2:$B$3,2,FALSE),IF(CG158&lt;-$BV158,"mutant","WT"),IF(CG158&lt;-VLOOKUP('Gene Table'!$G$2,'Array Content'!$A$2:$B$3,2,FALSE),"Mutant","WT")),"")</f>
        <v/>
      </c>
      <c r="CV158" s="4" t="str">
        <f>IF(ISNUMBER(CH158), IF($BV158&gt;VLOOKUP('Gene Table'!$G$2,'Array Content'!$A$2:$B$3,2,FALSE),IF(CH158&lt;-$BV158,"mutant","WT"),IF(CH158&lt;-VLOOKUP('Gene Table'!$G$2,'Array Content'!$A$2:$B$3,2,FALSE),"Mutant","WT")),"")</f>
        <v/>
      </c>
      <c r="CW158" s="4" t="str">
        <f>IF(ISNUMBER(CI158), IF($BV158&gt;VLOOKUP('Gene Table'!$G$2,'Array Content'!$A$2:$B$3,2,FALSE),IF(CI158&lt;-$BV158,"mutant","WT"),IF(CI158&lt;-VLOOKUP('Gene Table'!$G$2,'Array Content'!$A$2:$B$3,2,FALSE),"Mutant","WT")),"")</f>
        <v/>
      </c>
      <c r="CX158" s="4" t="str">
        <f>IF(ISNUMBER(CJ158), IF($BV158&gt;VLOOKUP('Gene Table'!$G$2,'Array Content'!$A$2:$B$3,2,FALSE),IF(CJ158&lt;-$BV158,"mutant","WT"),IF(CJ158&lt;-VLOOKUP('Gene Table'!$G$2,'Array Content'!$A$2:$B$3,2,FALSE),"Mutant","WT")),"")</f>
        <v/>
      </c>
      <c r="CY158" s="4" t="str">
        <f>IF(ISNUMBER(CK158), IF($BV158&gt;VLOOKUP('Gene Table'!$G$2,'Array Content'!$A$2:$B$3,2,FALSE),IF(CK158&lt;-$BV158,"mutant","WT"),IF(CK158&lt;-VLOOKUP('Gene Table'!$G$2,'Array Content'!$A$2:$B$3,2,FALSE),"Mutant","WT")),"")</f>
        <v/>
      </c>
      <c r="DA158" s="4" t="s">
        <v>257</v>
      </c>
      <c r="DB158" s="4">
        <f t="shared" si="157"/>
        <v>-2.5999999999999979</v>
      </c>
      <c r="DC158" s="4">
        <f t="shared" si="158"/>
        <v>0</v>
      </c>
      <c r="DD158" s="4" t="str">
        <f t="shared" si="159"/>
        <v/>
      </c>
      <c r="DE158" s="4" t="str">
        <f t="shared" si="160"/>
        <v/>
      </c>
      <c r="DF158" s="4" t="str">
        <f t="shared" si="161"/>
        <v/>
      </c>
      <c r="DG158" s="4" t="str">
        <f t="shared" si="162"/>
        <v/>
      </c>
      <c r="DH158" s="4" t="str">
        <f t="shared" si="163"/>
        <v/>
      </c>
      <c r="DI158" s="4" t="str">
        <f t="shared" si="164"/>
        <v/>
      </c>
      <c r="DJ158" s="4" t="str">
        <f t="shared" si="165"/>
        <v/>
      </c>
      <c r="DK158" s="4" t="str">
        <f t="shared" si="166"/>
        <v/>
      </c>
      <c r="DL158" s="4" t="str">
        <f t="shared" si="167"/>
        <v/>
      </c>
      <c r="DM158" s="4" t="str">
        <f t="shared" si="168"/>
        <v/>
      </c>
      <c r="DO158" s="4" t="s">
        <v>257</v>
      </c>
      <c r="DP158" s="4" t="str">
        <f>IF(ISNUMBER(DB158), IF($AR158&gt;VLOOKUP('Gene Table'!$G$2,'Array Content'!$A$2:$B$3,2,FALSE),IF(DB158&lt;-$AR158,"mutant","WT"),IF(DB158&lt;-VLOOKUP('Gene Table'!$G$2,'Array Content'!$A$2:$B$3,2,FALSE),"Mutant","WT")),"")</f>
        <v>Mutant</v>
      </c>
      <c r="DQ158" s="4" t="str">
        <f>IF(ISNUMBER(DC158), IF($AR158&gt;VLOOKUP('Gene Table'!$G$2,'Array Content'!$A$2:$B$3,2,FALSE),IF(DC158&lt;-$AR158,"mutant","WT"),IF(DC158&lt;-VLOOKUP('Gene Table'!$G$2,'Array Content'!$A$2:$B$3,2,FALSE),"Mutant","WT")),"")</f>
        <v>WT</v>
      </c>
      <c r="DR158" s="4" t="str">
        <f>IF(ISNUMBER(DD158), IF($AR158&gt;VLOOKUP('Gene Table'!$G$2,'Array Content'!$A$2:$B$3,2,FALSE),IF(DD158&lt;-$AR158,"mutant","WT"),IF(DD158&lt;-VLOOKUP('Gene Table'!$G$2,'Array Content'!$A$2:$B$3,2,FALSE),"Mutant","WT")),"")</f>
        <v/>
      </c>
      <c r="DS158" s="4" t="str">
        <f>IF(ISNUMBER(DE158), IF($AR158&gt;VLOOKUP('Gene Table'!$G$2,'Array Content'!$A$2:$B$3,2,FALSE),IF(DE158&lt;-$AR158,"mutant","WT"),IF(DE158&lt;-VLOOKUP('Gene Table'!$G$2,'Array Content'!$A$2:$B$3,2,FALSE),"Mutant","WT")),"")</f>
        <v/>
      </c>
      <c r="DT158" s="4" t="str">
        <f>IF(ISNUMBER(DF158), IF($AR158&gt;VLOOKUP('Gene Table'!$G$2,'Array Content'!$A$2:$B$3,2,FALSE),IF(DF158&lt;-$AR158,"mutant","WT"),IF(DF158&lt;-VLOOKUP('Gene Table'!$G$2,'Array Content'!$A$2:$B$3,2,FALSE),"Mutant","WT")),"")</f>
        <v/>
      </c>
      <c r="DU158" s="4" t="str">
        <f>IF(ISNUMBER(DG158), IF($AR158&gt;VLOOKUP('Gene Table'!$G$2,'Array Content'!$A$2:$B$3,2,FALSE),IF(DG158&lt;-$AR158,"mutant","WT"),IF(DG158&lt;-VLOOKUP('Gene Table'!$G$2,'Array Content'!$A$2:$B$3,2,FALSE),"Mutant","WT")),"")</f>
        <v/>
      </c>
      <c r="DV158" s="4" t="str">
        <f>IF(ISNUMBER(DH158), IF($AR158&gt;VLOOKUP('Gene Table'!$G$2,'Array Content'!$A$2:$B$3,2,FALSE),IF(DH158&lt;-$AR158,"mutant","WT"),IF(DH158&lt;-VLOOKUP('Gene Table'!$G$2,'Array Content'!$A$2:$B$3,2,FALSE),"Mutant","WT")),"")</f>
        <v/>
      </c>
      <c r="DW158" s="4" t="str">
        <f>IF(ISNUMBER(DI158), IF($AR158&gt;VLOOKUP('Gene Table'!$G$2,'Array Content'!$A$2:$B$3,2,FALSE),IF(DI158&lt;-$AR158,"mutant","WT"),IF(DI158&lt;-VLOOKUP('Gene Table'!$G$2,'Array Content'!$A$2:$B$3,2,FALSE),"Mutant","WT")),"")</f>
        <v/>
      </c>
      <c r="DX158" s="4" t="str">
        <f>IF(ISNUMBER(DJ158), IF($AR158&gt;VLOOKUP('Gene Table'!$G$2,'Array Content'!$A$2:$B$3,2,FALSE),IF(DJ158&lt;-$AR158,"mutant","WT"),IF(DJ158&lt;-VLOOKUP('Gene Table'!$G$2,'Array Content'!$A$2:$B$3,2,FALSE),"Mutant","WT")),"")</f>
        <v/>
      </c>
      <c r="DY158" s="4" t="str">
        <f>IF(ISNUMBER(DK158), IF($AR158&gt;VLOOKUP('Gene Table'!$G$2,'Array Content'!$A$2:$B$3,2,FALSE),IF(DK158&lt;-$AR158,"mutant","WT"),IF(DK158&lt;-VLOOKUP('Gene Table'!$G$2,'Array Content'!$A$2:$B$3,2,FALSE),"Mutant","WT")),"")</f>
        <v/>
      </c>
      <c r="DZ158" s="4" t="str">
        <f>IF(ISNUMBER(DL158), IF($AR158&gt;VLOOKUP('Gene Table'!$G$2,'Array Content'!$A$2:$B$3,2,FALSE),IF(DL158&lt;-$AR158,"mutant","WT"),IF(DL158&lt;-VLOOKUP('Gene Table'!$G$2,'Array Content'!$A$2:$B$3,2,FALSE),"Mutant","WT")),"")</f>
        <v/>
      </c>
      <c r="EA158" s="4" t="str">
        <f>IF(ISNUMBER(DM158), IF($AR158&gt;VLOOKUP('Gene Table'!$G$2,'Array Content'!$A$2:$B$3,2,FALSE),IF(DM158&lt;-$AR158,"mutant","WT"),IF(DM158&lt;-VLOOKUP('Gene Table'!$G$2,'Array Content'!$A$2:$B$3,2,FALSE),"Mutant","WT")),"")</f>
        <v/>
      </c>
      <c r="EC158" s="4" t="s">
        <v>257</v>
      </c>
      <c r="ED158" s="4" t="str">
        <f>IF('Gene Table'!$D158="copy number",D158,"")</f>
        <v/>
      </c>
      <c r="EE158" s="4" t="str">
        <f>IF('Gene Table'!$D158="copy number",E158,"")</f>
        <v/>
      </c>
      <c r="EF158" s="4" t="str">
        <f>IF('Gene Table'!$D158="copy number",F158,"")</f>
        <v/>
      </c>
      <c r="EG158" s="4" t="str">
        <f>IF('Gene Table'!$D158="copy number",G158,"")</f>
        <v/>
      </c>
      <c r="EH158" s="4" t="str">
        <f>IF('Gene Table'!$D158="copy number",H158,"")</f>
        <v/>
      </c>
      <c r="EI158" s="4" t="str">
        <f>IF('Gene Table'!$D158="copy number",I158,"")</f>
        <v/>
      </c>
      <c r="EJ158" s="4" t="str">
        <f>IF('Gene Table'!$D158="copy number",J158,"")</f>
        <v/>
      </c>
      <c r="EK158" s="4" t="str">
        <f>IF('Gene Table'!$D158="copy number",K158,"")</f>
        <v/>
      </c>
      <c r="EL158" s="4" t="str">
        <f>IF('Gene Table'!$D158="copy number",L158,"")</f>
        <v/>
      </c>
      <c r="EM158" s="4" t="str">
        <f>IF('Gene Table'!$D158="copy number",M158,"")</f>
        <v/>
      </c>
      <c r="EN158" s="4" t="str">
        <f>IF('Gene Table'!$D158="copy number",N158,"")</f>
        <v/>
      </c>
      <c r="EO158" s="4" t="str">
        <f>IF('Gene Table'!$D158="copy number",O158,"")</f>
        <v/>
      </c>
      <c r="EQ158" s="4" t="s">
        <v>257</v>
      </c>
      <c r="ER158" s="4" t="str">
        <f>IF('Gene Table'!$D158="copy number",R158,"")</f>
        <v/>
      </c>
      <c r="ES158" s="4" t="str">
        <f>IF('Gene Table'!$D158="copy number",S158,"")</f>
        <v/>
      </c>
      <c r="ET158" s="4" t="str">
        <f>IF('Gene Table'!$D158="copy number",T158,"")</f>
        <v/>
      </c>
      <c r="EU158" s="4" t="str">
        <f>IF('Gene Table'!$D158="copy number",U158,"")</f>
        <v/>
      </c>
      <c r="EV158" s="4" t="str">
        <f>IF('Gene Table'!$D158="copy number",V158,"")</f>
        <v/>
      </c>
      <c r="EW158" s="4" t="str">
        <f>IF('Gene Table'!$D158="copy number",W158,"")</f>
        <v/>
      </c>
      <c r="EX158" s="4" t="str">
        <f>IF('Gene Table'!$D158="copy number",X158,"")</f>
        <v/>
      </c>
      <c r="EY158" s="4" t="str">
        <f>IF('Gene Table'!$D158="copy number",Y158,"")</f>
        <v/>
      </c>
      <c r="EZ158" s="4" t="str">
        <f>IF('Gene Table'!$D158="copy number",Z158,"")</f>
        <v/>
      </c>
      <c r="FA158" s="4" t="str">
        <f>IF('Gene Table'!$D158="copy number",AA158,"")</f>
        <v/>
      </c>
      <c r="FB158" s="4" t="str">
        <f>IF('Gene Table'!$D158="copy number",AB158,"")</f>
        <v/>
      </c>
      <c r="FC158" s="4" t="str">
        <f>IF('Gene Table'!$D158="copy number",AC158,"")</f>
        <v/>
      </c>
      <c r="FE158" s="4" t="s">
        <v>257</v>
      </c>
      <c r="FF158" s="4" t="str">
        <f>IF('Gene Table'!$C158="SMPC",D158,"")</f>
        <v/>
      </c>
      <c r="FG158" s="4" t="str">
        <f>IF('Gene Table'!$C158="SMPC",E158,"")</f>
        <v/>
      </c>
      <c r="FH158" s="4" t="str">
        <f>IF('Gene Table'!$C158="SMPC",F158,"")</f>
        <v/>
      </c>
      <c r="FI158" s="4" t="str">
        <f>IF('Gene Table'!$C158="SMPC",G158,"")</f>
        <v/>
      </c>
      <c r="FJ158" s="4" t="str">
        <f>IF('Gene Table'!$C158="SMPC",H158,"")</f>
        <v/>
      </c>
      <c r="FK158" s="4" t="str">
        <f>IF('Gene Table'!$C158="SMPC",I158,"")</f>
        <v/>
      </c>
      <c r="FL158" s="4" t="str">
        <f>IF('Gene Table'!$C158="SMPC",J158,"")</f>
        <v/>
      </c>
      <c r="FM158" s="4" t="str">
        <f>IF('Gene Table'!$C158="SMPC",K158,"")</f>
        <v/>
      </c>
      <c r="FN158" s="4" t="str">
        <f>IF('Gene Table'!$C158="SMPC",L158,"")</f>
        <v/>
      </c>
      <c r="FO158" s="4" t="str">
        <f>IF('Gene Table'!$C158="SMPC",M158,"")</f>
        <v/>
      </c>
      <c r="FP158" s="4" t="str">
        <f>IF('Gene Table'!$C158="SMPC",N158,"")</f>
        <v/>
      </c>
      <c r="FQ158" s="4" t="str">
        <f>IF('Gene Table'!$C158="SMPC",O158,"")</f>
        <v/>
      </c>
      <c r="FS158" s="4" t="s">
        <v>257</v>
      </c>
      <c r="FT158" s="4" t="str">
        <f>IF('Gene Table'!$C158="SMPC",R158,"")</f>
        <v/>
      </c>
      <c r="FU158" s="4" t="str">
        <f>IF('Gene Table'!$C158="SMPC",S158,"")</f>
        <v/>
      </c>
      <c r="FV158" s="4" t="str">
        <f>IF('Gene Table'!$C158="SMPC",T158,"")</f>
        <v/>
      </c>
      <c r="FW158" s="4" t="str">
        <f>IF('Gene Table'!$C158="SMPC",U158,"")</f>
        <v/>
      </c>
      <c r="FX158" s="4" t="str">
        <f>IF('Gene Table'!$C158="SMPC",V158,"")</f>
        <v/>
      </c>
      <c r="FY158" s="4" t="str">
        <f>IF('Gene Table'!$C158="SMPC",W158,"")</f>
        <v/>
      </c>
      <c r="FZ158" s="4" t="str">
        <f>IF('Gene Table'!$C158="SMPC",X158,"")</f>
        <v/>
      </c>
      <c r="GA158" s="4" t="str">
        <f>IF('Gene Table'!$C158="SMPC",Y158,"")</f>
        <v/>
      </c>
      <c r="GB158" s="4" t="str">
        <f>IF('Gene Table'!$C158="SMPC",Z158,"")</f>
        <v/>
      </c>
      <c r="GC158" s="4" t="str">
        <f>IF('Gene Table'!$C158="SMPC",AA158,"")</f>
        <v/>
      </c>
      <c r="GD158" s="4" t="str">
        <f>IF('Gene Table'!$C158="SMPC",AB158,"")</f>
        <v/>
      </c>
      <c r="GE158" s="4" t="str">
        <f>IF('Gene Table'!$C158="SMPC",AC158,"")</f>
        <v/>
      </c>
    </row>
    <row r="159" spans="1:187" ht="15" customHeight="1" x14ac:dyDescent="0.25">
      <c r="A159" s="4" t="str">
        <f>'Gene Table'!C159&amp;":"&amp;'Gene Table'!D159</f>
        <v>PTEN:c.389G&gt;C</v>
      </c>
      <c r="B159" s="4">
        <f>IF('Gene Table'!$G$5="NO",IF(ISNUMBER(MATCH('Gene Table'!E159,'Array Content'!$M$2:$M$941,0)),VLOOKUP('Gene Table'!E159,'Array Content'!$M$2:$O$941,2,FALSE),35),IF('Gene Table'!$G$5="YES",IF(ISNUMBER(MATCH('Gene Table'!E159,'Array Content'!$M$2:$M$941,0)),VLOOKUP('Gene Table'!E159,'Array Content'!$M$2:$O$941,3,FALSE),35),"OOPS"))</f>
        <v>37</v>
      </c>
      <c r="C159" s="4" t="s">
        <v>4828</v>
      </c>
      <c r="D159" s="29">
        <f>IF('Control Sample Data'!D158="","",IF(SUM('Control Sample Data'!D$2:D$97)&gt;10,IF(AND(ISNUMBER('Control Sample Data'!D158),'Control Sample Data'!D158&lt;$B159, 'Control Sample Data'!D158&gt;0),'Control Sample Data'!D158,$B159),""))</f>
        <v>35</v>
      </c>
      <c r="E159" s="29">
        <f>IF('Control Sample Data'!E158="","",IF(SUM('Control Sample Data'!E$2:E$97)&gt;10,IF(AND(ISNUMBER('Control Sample Data'!E158),'Control Sample Data'!E158&lt;$B159, 'Control Sample Data'!E158&gt;0),'Control Sample Data'!E158,$B159),""))</f>
        <v>35</v>
      </c>
      <c r="F159" s="29" t="str">
        <f>IF('Control Sample Data'!F158="","",IF(SUM('Control Sample Data'!F$2:F$97)&gt;10,IF(AND(ISNUMBER('Control Sample Data'!F158),'Control Sample Data'!F158&lt;$B159, 'Control Sample Data'!F158&gt;0),'Control Sample Data'!F158,$B159),""))</f>
        <v/>
      </c>
      <c r="G159" s="29" t="str">
        <f>IF('Control Sample Data'!G158="","",IF(SUM('Control Sample Data'!G$2:G$97)&gt;10,IF(AND(ISNUMBER('Control Sample Data'!G158),'Control Sample Data'!G158&lt;$B159, 'Control Sample Data'!G158&gt;0),'Control Sample Data'!G158,$B159),""))</f>
        <v/>
      </c>
      <c r="H159" s="29" t="str">
        <f>IF('Control Sample Data'!H158="","",IF(SUM('Control Sample Data'!H$2:H$97)&gt;10,IF(AND(ISNUMBER('Control Sample Data'!H158),'Control Sample Data'!H158&lt;$B159, 'Control Sample Data'!H158&gt;0),'Control Sample Data'!H158,$B159),""))</f>
        <v/>
      </c>
      <c r="I159" s="29" t="str">
        <f>IF('Control Sample Data'!I158="","",IF(SUM('Control Sample Data'!I$2:I$97)&gt;10,IF(AND(ISNUMBER('Control Sample Data'!I158),'Control Sample Data'!I158&lt;$B159, 'Control Sample Data'!I158&gt;0),'Control Sample Data'!I158,$B159),""))</f>
        <v/>
      </c>
      <c r="J159" s="29" t="str">
        <f>IF('Control Sample Data'!J158="","",IF(SUM('Control Sample Data'!J$2:J$97)&gt;10,IF(AND(ISNUMBER('Control Sample Data'!J158),'Control Sample Data'!J158&lt;$B159, 'Control Sample Data'!J158&gt;0),'Control Sample Data'!J158,$B159),""))</f>
        <v/>
      </c>
      <c r="K159" s="29" t="str">
        <f>IF('Control Sample Data'!K158="","",IF(SUM('Control Sample Data'!K$2:K$97)&gt;10,IF(AND(ISNUMBER('Control Sample Data'!K158),'Control Sample Data'!K158&lt;$B159, 'Control Sample Data'!K158&gt;0),'Control Sample Data'!K158,$B159),""))</f>
        <v/>
      </c>
      <c r="L159" s="29" t="str">
        <f>IF('Control Sample Data'!L158="","",IF(SUM('Control Sample Data'!L$2:L$97)&gt;10,IF(AND(ISNUMBER('Control Sample Data'!L158),'Control Sample Data'!L158&lt;$B159, 'Control Sample Data'!L158&gt;0),'Control Sample Data'!L158,$B159),""))</f>
        <v/>
      </c>
      <c r="M159" s="29" t="str">
        <f>IF('Control Sample Data'!M158="","",IF(SUM('Control Sample Data'!M$2:M$97)&gt;10,IF(AND(ISNUMBER('Control Sample Data'!M158),'Control Sample Data'!M158&lt;$B159, 'Control Sample Data'!M158&gt;0),'Control Sample Data'!M158,$B159),""))</f>
        <v/>
      </c>
      <c r="N159" s="29" t="str">
        <f>IF('Control Sample Data'!N158="","",IF(SUM('Control Sample Data'!N$2:N$97)&gt;10,IF(AND(ISNUMBER('Control Sample Data'!N158),'Control Sample Data'!N158&lt;$B159, 'Control Sample Data'!N158&gt;0),'Control Sample Data'!N158,$B159),""))</f>
        <v/>
      </c>
      <c r="O159" s="29" t="str">
        <f>IF('Control Sample Data'!O158="","",IF(SUM('Control Sample Data'!O$2:O$97)&gt;10,IF(AND(ISNUMBER('Control Sample Data'!O158),'Control Sample Data'!O158&lt;$B159, 'Control Sample Data'!O158&gt;0),'Control Sample Data'!O158,$B159),""))</f>
        <v/>
      </c>
      <c r="Q159" s="4" t="s">
        <v>4828</v>
      </c>
      <c r="R159" s="29">
        <f>IF('Test Sample Data'!D158="","",IF(SUM('Test Sample Data'!D$2:D$97)&gt;10,IF(AND(ISNUMBER('Test Sample Data'!D158),'Test Sample Data'!D158&lt;$B159, 'Test Sample Data'!D158&gt;0),'Test Sample Data'!D158,$B159),""))</f>
        <v>35</v>
      </c>
      <c r="S159" s="29">
        <f>IF('Test Sample Data'!E158="","",IF(SUM('Test Sample Data'!E$2:E$97)&gt;10,IF(AND(ISNUMBER('Test Sample Data'!E158),'Test Sample Data'!E158&lt;$B159, 'Test Sample Data'!E158&gt;0),'Test Sample Data'!E158,$B159),""))</f>
        <v>35</v>
      </c>
      <c r="T159" s="29" t="str">
        <f>IF('Test Sample Data'!F158="","",IF(SUM('Test Sample Data'!F$2:F$97)&gt;10,IF(AND(ISNUMBER('Test Sample Data'!F158),'Test Sample Data'!F158&lt;$B159, 'Test Sample Data'!F158&gt;0),'Test Sample Data'!F158,$B159),""))</f>
        <v/>
      </c>
      <c r="U159" s="29" t="str">
        <f>IF('Test Sample Data'!G158="","",IF(SUM('Test Sample Data'!G$2:G$97)&gt;10,IF(AND(ISNUMBER('Test Sample Data'!G158),'Test Sample Data'!G158&lt;$B159, 'Test Sample Data'!G158&gt;0),'Test Sample Data'!G158,$B159),""))</f>
        <v/>
      </c>
      <c r="V159" s="29" t="str">
        <f>IF('Test Sample Data'!H158="","",IF(SUM('Test Sample Data'!H$2:H$97)&gt;10,IF(AND(ISNUMBER('Test Sample Data'!H158),'Test Sample Data'!H158&lt;$B159, 'Test Sample Data'!H158&gt;0),'Test Sample Data'!H158,$B159),""))</f>
        <v/>
      </c>
      <c r="W159" s="29" t="str">
        <f>IF('Test Sample Data'!I158="","",IF(SUM('Test Sample Data'!I$2:I$97)&gt;10,IF(AND(ISNUMBER('Test Sample Data'!I158),'Test Sample Data'!I158&lt;$B159, 'Test Sample Data'!I158&gt;0),'Test Sample Data'!I158,$B159),""))</f>
        <v/>
      </c>
      <c r="X159" s="29" t="str">
        <f>IF('Test Sample Data'!J158="","",IF(SUM('Test Sample Data'!J$2:J$97)&gt;10,IF(AND(ISNUMBER('Test Sample Data'!J158),'Test Sample Data'!J158&lt;$B159, 'Test Sample Data'!J158&gt;0),'Test Sample Data'!J158,$B159),""))</f>
        <v/>
      </c>
      <c r="Y159" s="29" t="str">
        <f>IF('Test Sample Data'!K158="","",IF(SUM('Test Sample Data'!K$2:K$97)&gt;10,IF(AND(ISNUMBER('Test Sample Data'!K158),'Test Sample Data'!K158&lt;$B159, 'Test Sample Data'!K158&gt;0),'Test Sample Data'!K158,$B159),""))</f>
        <v/>
      </c>
      <c r="Z159" s="29" t="str">
        <f>IF('Test Sample Data'!L158="","",IF(SUM('Test Sample Data'!L$2:L$97)&gt;10,IF(AND(ISNUMBER('Test Sample Data'!L158),'Test Sample Data'!L158&lt;$B159, 'Test Sample Data'!L158&gt;0),'Test Sample Data'!L158,$B159),""))</f>
        <v/>
      </c>
      <c r="AA159" s="29" t="str">
        <f>IF('Test Sample Data'!M158="","",IF(SUM('Test Sample Data'!M$2:M$97)&gt;10,IF(AND(ISNUMBER('Test Sample Data'!M158),'Test Sample Data'!M158&lt;$B159, 'Test Sample Data'!M158&gt;0),'Test Sample Data'!M158,$B159),""))</f>
        <v/>
      </c>
      <c r="AB159" s="29" t="str">
        <f>IF('Test Sample Data'!N158="","",IF(SUM('Test Sample Data'!N$2:N$97)&gt;10,IF(AND(ISNUMBER('Test Sample Data'!N158),'Test Sample Data'!N158&lt;$B159, 'Test Sample Data'!N158&gt;0),'Test Sample Data'!N158,$B159),""))</f>
        <v/>
      </c>
      <c r="AC159" s="29" t="str">
        <f>IF('Test Sample Data'!O158="","",IF(SUM('Test Sample Data'!O$2:O$97)&gt;10,IF(AND(ISNUMBER('Test Sample Data'!O158),'Test Sample Data'!O158&lt;$B159, 'Test Sample Data'!O158&gt;0),'Test Sample Data'!O158,$B159),""))</f>
        <v/>
      </c>
      <c r="AE159" s="4" t="s">
        <v>4828</v>
      </c>
      <c r="AF159" s="4">
        <f t="shared" si="183"/>
        <v>9</v>
      </c>
      <c r="AG159" s="4">
        <f t="shared" si="184"/>
        <v>9</v>
      </c>
      <c r="AH159" s="4" t="str">
        <f t="shared" si="185"/>
        <v/>
      </c>
      <c r="AI159" s="4" t="str">
        <f t="shared" si="186"/>
        <v/>
      </c>
      <c r="AJ159" s="4" t="str">
        <f t="shared" si="187"/>
        <v/>
      </c>
      <c r="AK159" s="4" t="str">
        <f t="shared" si="188"/>
        <v/>
      </c>
      <c r="AL159" s="4" t="str">
        <f t="shared" si="189"/>
        <v/>
      </c>
      <c r="AM159" s="4" t="str">
        <f t="shared" si="190"/>
        <v/>
      </c>
      <c r="AN159" s="4" t="str">
        <f t="shared" si="191"/>
        <v/>
      </c>
      <c r="AO159" s="4" t="str">
        <f t="shared" si="192"/>
        <v/>
      </c>
      <c r="AP159" s="4" t="str">
        <f t="shared" si="193"/>
        <v/>
      </c>
      <c r="AQ159" s="4" t="str">
        <f t="shared" si="194"/>
        <v/>
      </c>
      <c r="AR159" s="4">
        <f t="shared" si="195"/>
        <v>0</v>
      </c>
      <c r="AS159" s="4">
        <f t="shared" si="182"/>
        <v>9</v>
      </c>
      <c r="AU159" s="4" t="s">
        <v>4828</v>
      </c>
      <c r="AV159" s="4">
        <f t="shared" si="196"/>
        <v>8.2600000000000016</v>
      </c>
      <c r="AW159" s="4">
        <f t="shared" si="197"/>
        <v>9</v>
      </c>
      <c r="AX159" s="4" t="str">
        <f t="shared" si="198"/>
        <v/>
      </c>
      <c r="AY159" s="4" t="str">
        <f t="shared" si="199"/>
        <v/>
      </c>
      <c r="AZ159" s="4" t="str">
        <f t="shared" si="200"/>
        <v/>
      </c>
      <c r="BA159" s="4" t="str">
        <f t="shared" si="201"/>
        <v/>
      </c>
      <c r="BB159" s="4" t="str">
        <f t="shared" si="202"/>
        <v/>
      </c>
      <c r="BC159" s="4" t="str">
        <f t="shared" si="203"/>
        <v/>
      </c>
      <c r="BD159" s="4" t="str">
        <f t="shared" si="204"/>
        <v/>
      </c>
      <c r="BE159" s="4" t="str">
        <f t="shared" si="205"/>
        <v/>
      </c>
      <c r="BF159" s="4" t="str">
        <f t="shared" si="206"/>
        <v/>
      </c>
      <c r="BG159" s="4" t="str">
        <f t="shared" si="207"/>
        <v/>
      </c>
      <c r="BI159" s="4" t="s">
        <v>4828</v>
      </c>
      <c r="BJ159" s="4">
        <f t="shared" si="169"/>
        <v>8.2600000000000016</v>
      </c>
      <c r="BK159" s="4">
        <f t="shared" si="170"/>
        <v>9</v>
      </c>
      <c r="BL159" s="4" t="str">
        <f t="shared" si="171"/>
        <v/>
      </c>
      <c r="BM159" s="4" t="str">
        <f t="shared" si="172"/>
        <v/>
      </c>
      <c r="BN159" s="4" t="str">
        <f t="shared" si="173"/>
        <v/>
      </c>
      <c r="BO159" s="4" t="str">
        <f t="shared" si="174"/>
        <v/>
      </c>
      <c r="BP159" s="4" t="str">
        <f t="shared" si="175"/>
        <v/>
      </c>
      <c r="BQ159" s="4" t="str">
        <f t="shared" si="176"/>
        <v/>
      </c>
      <c r="BR159" s="4" t="str">
        <f t="shared" si="177"/>
        <v/>
      </c>
      <c r="BS159" s="4" t="str">
        <f t="shared" si="178"/>
        <v/>
      </c>
      <c r="BT159" s="4" t="str">
        <f t="shared" si="179"/>
        <v/>
      </c>
      <c r="BU159" s="4" t="str">
        <f t="shared" si="180"/>
        <v/>
      </c>
      <c r="BV159" s="4">
        <f t="shared" si="208"/>
        <v>1.57</v>
      </c>
      <c r="BW159" s="4">
        <f t="shared" si="181"/>
        <v>8.6300000000000008</v>
      </c>
      <c r="BY159" s="4" t="s">
        <v>4828</v>
      </c>
      <c r="BZ159" s="4">
        <f t="shared" si="145"/>
        <v>-0.36999999999999922</v>
      </c>
      <c r="CA159" s="4">
        <f t="shared" si="146"/>
        <v>0.36999999999999922</v>
      </c>
      <c r="CB159" s="4" t="str">
        <f t="shared" si="147"/>
        <v/>
      </c>
      <c r="CC159" s="4" t="str">
        <f t="shared" si="148"/>
        <v/>
      </c>
      <c r="CD159" s="4" t="str">
        <f t="shared" si="149"/>
        <v/>
      </c>
      <c r="CE159" s="4" t="str">
        <f t="shared" si="150"/>
        <v/>
      </c>
      <c r="CF159" s="4" t="str">
        <f t="shared" si="151"/>
        <v/>
      </c>
      <c r="CG159" s="4" t="str">
        <f t="shared" si="152"/>
        <v/>
      </c>
      <c r="CH159" s="4" t="str">
        <f t="shared" si="153"/>
        <v/>
      </c>
      <c r="CI159" s="4" t="str">
        <f t="shared" si="154"/>
        <v/>
      </c>
      <c r="CJ159" s="4" t="str">
        <f t="shared" si="155"/>
        <v/>
      </c>
      <c r="CK159" s="4" t="str">
        <f t="shared" si="156"/>
        <v/>
      </c>
      <c r="CM159" s="4" t="s">
        <v>4828</v>
      </c>
      <c r="CN159" s="4" t="str">
        <f>IF(ISNUMBER(BZ159), IF($BV159&gt;VLOOKUP('Gene Table'!$G$2,'Array Content'!$A$2:$B$3,2,FALSE),IF(BZ159&lt;-$BV159,"mutant","WT"),IF(BZ159&lt;-VLOOKUP('Gene Table'!$G$2,'Array Content'!$A$2:$B$3,2,FALSE),"Mutant","WT")),"")</f>
        <v>WT</v>
      </c>
      <c r="CO159" s="4" t="str">
        <f>IF(ISNUMBER(CA159), IF($BV159&gt;VLOOKUP('Gene Table'!$G$2,'Array Content'!$A$2:$B$3,2,FALSE),IF(CA159&lt;-$BV159,"mutant","WT"),IF(CA159&lt;-VLOOKUP('Gene Table'!$G$2,'Array Content'!$A$2:$B$3,2,FALSE),"Mutant","WT")),"")</f>
        <v>WT</v>
      </c>
      <c r="CP159" s="4" t="str">
        <f>IF(ISNUMBER(CB159), IF($BV159&gt;VLOOKUP('Gene Table'!$G$2,'Array Content'!$A$2:$B$3,2,FALSE),IF(CB159&lt;-$BV159,"mutant","WT"),IF(CB159&lt;-VLOOKUP('Gene Table'!$G$2,'Array Content'!$A$2:$B$3,2,FALSE),"Mutant","WT")),"")</f>
        <v/>
      </c>
      <c r="CQ159" s="4" t="str">
        <f>IF(ISNUMBER(CC159), IF($BV159&gt;VLOOKUP('Gene Table'!$G$2,'Array Content'!$A$2:$B$3,2,FALSE),IF(CC159&lt;-$BV159,"mutant","WT"),IF(CC159&lt;-VLOOKUP('Gene Table'!$G$2,'Array Content'!$A$2:$B$3,2,FALSE),"Mutant","WT")),"")</f>
        <v/>
      </c>
      <c r="CR159" s="4" t="str">
        <f>IF(ISNUMBER(CD159), IF($BV159&gt;VLOOKUP('Gene Table'!$G$2,'Array Content'!$A$2:$B$3,2,FALSE),IF(CD159&lt;-$BV159,"mutant","WT"),IF(CD159&lt;-VLOOKUP('Gene Table'!$G$2,'Array Content'!$A$2:$B$3,2,FALSE),"Mutant","WT")),"")</f>
        <v/>
      </c>
      <c r="CS159" s="4" t="str">
        <f>IF(ISNUMBER(CE159), IF($BV159&gt;VLOOKUP('Gene Table'!$G$2,'Array Content'!$A$2:$B$3,2,FALSE),IF(CE159&lt;-$BV159,"mutant","WT"),IF(CE159&lt;-VLOOKUP('Gene Table'!$G$2,'Array Content'!$A$2:$B$3,2,FALSE),"Mutant","WT")),"")</f>
        <v/>
      </c>
      <c r="CT159" s="4" t="str">
        <f>IF(ISNUMBER(CF159), IF($BV159&gt;VLOOKUP('Gene Table'!$G$2,'Array Content'!$A$2:$B$3,2,FALSE),IF(CF159&lt;-$BV159,"mutant","WT"),IF(CF159&lt;-VLOOKUP('Gene Table'!$G$2,'Array Content'!$A$2:$B$3,2,FALSE),"Mutant","WT")),"")</f>
        <v/>
      </c>
      <c r="CU159" s="4" t="str">
        <f>IF(ISNUMBER(CG159), IF($BV159&gt;VLOOKUP('Gene Table'!$G$2,'Array Content'!$A$2:$B$3,2,FALSE),IF(CG159&lt;-$BV159,"mutant","WT"),IF(CG159&lt;-VLOOKUP('Gene Table'!$G$2,'Array Content'!$A$2:$B$3,2,FALSE),"Mutant","WT")),"")</f>
        <v/>
      </c>
      <c r="CV159" s="4" t="str">
        <f>IF(ISNUMBER(CH159), IF($BV159&gt;VLOOKUP('Gene Table'!$G$2,'Array Content'!$A$2:$B$3,2,FALSE),IF(CH159&lt;-$BV159,"mutant","WT"),IF(CH159&lt;-VLOOKUP('Gene Table'!$G$2,'Array Content'!$A$2:$B$3,2,FALSE),"Mutant","WT")),"")</f>
        <v/>
      </c>
      <c r="CW159" s="4" t="str">
        <f>IF(ISNUMBER(CI159), IF($BV159&gt;VLOOKUP('Gene Table'!$G$2,'Array Content'!$A$2:$B$3,2,FALSE),IF(CI159&lt;-$BV159,"mutant","WT"),IF(CI159&lt;-VLOOKUP('Gene Table'!$G$2,'Array Content'!$A$2:$B$3,2,FALSE),"Mutant","WT")),"")</f>
        <v/>
      </c>
      <c r="CX159" s="4" t="str">
        <f>IF(ISNUMBER(CJ159), IF($BV159&gt;VLOOKUP('Gene Table'!$G$2,'Array Content'!$A$2:$B$3,2,FALSE),IF(CJ159&lt;-$BV159,"mutant","WT"),IF(CJ159&lt;-VLOOKUP('Gene Table'!$G$2,'Array Content'!$A$2:$B$3,2,FALSE),"Mutant","WT")),"")</f>
        <v/>
      </c>
      <c r="CY159" s="4" t="str">
        <f>IF(ISNUMBER(CK159), IF($BV159&gt;VLOOKUP('Gene Table'!$G$2,'Array Content'!$A$2:$B$3,2,FALSE),IF(CK159&lt;-$BV159,"mutant","WT"),IF(CK159&lt;-VLOOKUP('Gene Table'!$G$2,'Array Content'!$A$2:$B$3,2,FALSE),"Mutant","WT")),"")</f>
        <v/>
      </c>
      <c r="DA159" s="4" t="s">
        <v>4828</v>
      </c>
      <c r="DB159" s="4">
        <f t="shared" si="157"/>
        <v>-0.73999999999999844</v>
      </c>
      <c r="DC159" s="4">
        <f t="shared" si="158"/>
        <v>0</v>
      </c>
      <c r="DD159" s="4" t="str">
        <f t="shared" si="159"/>
        <v/>
      </c>
      <c r="DE159" s="4" t="str">
        <f t="shared" si="160"/>
        <v/>
      </c>
      <c r="DF159" s="4" t="str">
        <f t="shared" si="161"/>
        <v/>
      </c>
      <c r="DG159" s="4" t="str">
        <f t="shared" si="162"/>
        <v/>
      </c>
      <c r="DH159" s="4" t="str">
        <f t="shared" si="163"/>
        <v/>
      </c>
      <c r="DI159" s="4" t="str">
        <f t="shared" si="164"/>
        <v/>
      </c>
      <c r="DJ159" s="4" t="str">
        <f t="shared" si="165"/>
        <v/>
      </c>
      <c r="DK159" s="4" t="str">
        <f t="shared" si="166"/>
        <v/>
      </c>
      <c r="DL159" s="4" t="str">
        <f t="shared" si="167"/>
        <v/>
      </c>
      <c r="DM159" s="4" t="str">
        <f t="shared" si="168"/>
        <v/>
      </c>
      <c r="DO159" s="4" t="s">
        <v>4828</v>
      </c>
      <c r="DP159" s="4" t="str">
        <f>IF(ISNUMBER(DB159), IF($AR159&gt;VLOOKUP('Gene Table'!$G$2,'Array Content'!$A$2:$B$3,2,FALSE),IF(DB159&lt;-$AR159,"mutant","WT"),IF(DB159&lt;-VLOOKUP('Gene Table'!$G$2,'Array Content'!$A$2:$B$3,2,FALSE),"Mutant","WT")),"")</f>
        <v>WT</v>
      </c>
      <c r="DQ159" s="4" t="str">
        <f>IF(ISNUMBER(DC159), IF($AR159&gt;VLOOKUP('Gene Table'!$G$2,'Array Content'!$A$2:$B$3,2,FALSE),IF(DC159&lt;-$AR159,"mutant","WT"),IF(DC159&lt;-VLOOKUP('Gene Table'!$G$2,'Array Content'!$A$2:$B$3,2,FALSE),"Mutant","WT")),"")</f>
        <v>WT</v>
      </c>
      <c r="DR159" s="4" t="str">
        <f>IF(ISNUMBER(DD159), IF($AR159&gt;VLOOKUP('Gene Table'!$G$2,'Array Content'!$A$2:$B$3,2,FALSE),IF(DD159&lt;-$AR159,"mutant","WT"),IF(DD159&lt;-VLOOKUP('Gene Table'!$G$2,'Array Content'!$A$2:$B$3,2,FALSE),"Mutant","WT")),"")</f>
        <v/>
      </c>
      <c r="DS159" s="4" t="str">
        <f>IF(ISNUMBER(DE159), IF($AR159&gt;VLOOKUP('Gene Table'!$G$2,'Array Content'!$A$2:$B$3,2,FALSE),IF(DE159&lt;-$AR159,"mutant","WT"),IF(DE159&lt;-VLOOKUP('Gene Table'!$G$2,'Array Content'!$A$2:$B$3,2,FALSE),"Mutant","WT")),"")</f>
        <v/>
      </c>
      <c r="DT159" s="4" t="str">
        <f>IF(ISNUMBER(DF159), IF($AR159&gt;VLOOKUP('Gene Table'!$G$2,'Array Content'!$A$2:$B$3,2,FALSE),IF(DF159&lt;-$AR159,"mutant","WT"),IF(DF159&lt;-VLOOKUP('Gene Table'!$G$2,'Array Content'!$A$2:$B$3,2,FALSE),"Mutant","WT")),"")</f>
        <v/>
      </c>
      <c r="DU159" s="4" t="str">
        <f>IF(ISNUMBER(DG159), IF($AR159&gt;VLOOKUP('Gene Table'!$G$2,'Array Content'!$A$2:$B$3,2,FALSE),IF(DG159&lt;-$AR159,"mutant","WT"),IF(DG159&lt;-VLOOKUP('Gene Table'!$G$2,'Array Content'!$A$2:$B$3,2,FALSE),"Mutant","WT")),"")</f>
        <v/>
      </c>
      <c r="DV159" s="4" t="str">
        <f>IF(ISNUMBER(DH159), IF($AR159&gt;VLOOKUP('Gene Table'!$G$2,'Array Content'!$A$2:$B$3,2,FALSE),IF(DH159&lt;-$AR159,"mutant","WT"),IF(DH159&lt;-VLOOKUP('Gene Table'!$G$2,'Array Content'!$A$2:$B$3,2,FALSE),"Mutant","WT")),"")</f>
        <v/>
      </c>
      <c r="DW159" s="4" t="str">
        <f>IF(ISNUMBER(DI159), IF($AR159&gt;VLOOKUP('Gene Table'!$G$2,'Array Content'!$A$2:$B$3,2,FALSE),IF(DI159&lt;-$AR159,"mutant","WT"),IF(DI159&lt;-VLOOKUP('Gene Table'!$G$2,'Array Content'!$A$2:$B$3,2,FALSE),"Mutant","WT")),"")</f>
        <v/>
      </c>
      <c r="DX159" s="4" t="str">
        <f>IF(ISNUMBER(DJ159), IF($AR159&gt;VLOOKUP('Gene Table'!$G$2,'Array Content'!$A$2:$B$3,2,FALSE),IF(DJ159&lt;-$AR159,"mutant","WT"),IF(DJ159&lt;-VLOOKUP('Gene Table'!$G$2,'Array Content'!$A$2:$B$3,2,FALSE),"Mutant","WT")),"")</f>
        <v/>
      </c>
      <c r="DY159" s="4" t="str">
        <f>IF(ISNUMBER(DK159), IF($AR159&gt;VLOOKUP('Gene Table'!$G$2,'Array Content'!$A$2:$B$3,2,FALSE),IF(DK159&lt;-$AR159,"mutant","WT"),IF(DK159&lt;-VLOOKUP('Gene Table'!$G$2,'Array Content'!$A$2:$B$3,2,FALSE),"Mutant","WT")),"")</f>
        <v/>
      </c>
      <c r="DZ159" s="4" t="str">
        <f>IF(ISNUMBER(DL159), IF($AR159&gt;VLOOKUP('Gene Table'!$G$2,'Array Content'!$A$2:$B$3,2,FALSE),IF(DL159&lt;-$AR159,"mutant","WT"),IF(DL159&lt;-VLOOKUP('Gene Table'!$G$2,'Array Content'!$A$2:$B$3,2,FALSE),"Mutant","WT")),"")</f>
        <v/>
      </c>
      <c r="EA159" s="4" t="str">
        <f>IF(ISNUMBER(DM159), IF($AR159&gt;VLOOKUP('Gene Table'!$G$2,'Array Content'!$A$2:$B$3,2,FALSE),IF(DM159&lt;-$AR159,"mutant","WT"),IF(DM159&lt;-VLOOKUP('Gene Table'!$G$2,'Array Content'!$A$2:$B$3,2,FALSE),"Mutant","WT")),"")</f>
        <v/>
      </c>
      <c r="EC159" s="4" t="s">
        <v>4828</v>
      </c>
      <c r="ED159" s="4" t="str">
        <f>IF('Gene Table'!$D159="copy number",D159,"")</f>
        <v/>
      </c>
      <c r="EE159" s="4" t="str">
        <f>IF('Gene Table'!$D159="copy number",E159,"")</f>
        <v/>
      </c>
      <c r="EF159" s="4" t="str">
        <f>IF('Gene Table'!$D159="copy number",F159,"")</f>
        <v/>
      </c>
      <c r="EG159" s="4" t="str">
        <f>IF('Gene Table'!$D159="copy number",G159,"")</f>
        <v/>
      </c>
      <c r="EH159" s="4" t="str">
        <f>IF('Gene Table'!$D159="copy number",H159,"")</f>
        <v/>
      </c>
      <c r="EI159" s="4" t="str">
        <f>IF('Gene Table'!$D159="copy number",I159,"")</f>
        <v/>
      </c>
      <c r="EJ159" s="4" t="str">
        <f>IF('Gene Table'!$D159="copy number",J159,"")</f>
        <v/>
      </c>
      <c r="EK159" s="4" t="str">
        <f>IF('Gene Table'!$D159="copy number",K159,"")</f>
        <v/>
      </c>
      <c r="EL159" s="4" t="str">
        <f>IF('Gene Table'!$D159="copy number",L159,"")</f>
        <v/>
      </c>
      <c r="EM159" s="4" t="str">
        <f>IF('Gene Table'!$D159="copy number",M159,"")</f>
        <v/>
      </c>
      <c r="EN159" s="4" t="str">
        <f>IF('Gene Table'!$D159="copy number",N159,"")</f>
        <v/>
      </c>
      <c r="EO159" s="4" t="str">
        <f>IF('Gene Table'!$D159="copy number",O159,"")</f>
        <v/>
      </c>
      <c r="EQ159" s="4" t="s">
        <v>4828</v>
      </c>
      <c r="ER159" s="4" t="str">
        <f>IF('Gene Table'!$D159="copy number",R159,"")</f>
        <v/>
      </c>
      <c r="ES159" s="4" t="str">
        <f>IF('Gene Table'!$D159="copy number",S159,"")</f>
        <v/>
      </c>
      <c r="ET159" s="4" t="str">
        <f>IF('Gene Table'!$D159="copy number",T159,"")</f>
        <v/>
      </c>
      <c r="EU159" s="4" t="str">
        <f>IF('Gene Table'!$D159="copy number",U159,"")</f>
        <v/>
      </c>
      <c r="EV159" s="4" t="str">
        <f>IF('Gene Table'!$D159="copy number",V159,"")</f>
        <v/>
      </c>
      <c r="EW159" s="4" t="str">
        <f>IF('Gene Table'!$D159="copy number",W159,"")</f>
        <v/>
      </c>
      <c r="EX159" s="4" t="str">
        <f>IF('Gene Table'!$D159="copy number",X159,"")</f>
        <v/>
      </c>
      <c r="EY159" s="4" t="str">
        <f>IF('Gene Table'!$D159="copy number",Y159,"")</f>
        <v/>
      </c>
      <c r="EZ159" s="4" t="str">
        <f>IF('Gene Table'!$D159="copy number",Z159,"")</f>
        <v/>
      </c>
      <c r="FA159" s="4" t="str">
        <f>IF('Gene Table'!$D159="copy number",AA159,"")</f>
        <v/>
      </c>
      <c r="FB159" s="4" t="str">
        <f>IF('Gene Table'!$D159="copy number",AB159,"")</f>
        <v/>
      </c>
      <c r="FC159" s="4" t="str">
        <f>IF('Gene Table'!$D159="copy number",AC159,"")</f>
        <v/>
      </c>
      <c r="FE159" s="4" t="s">
        <v>4828</v>
      </c>
      <c r="FF159" s="4" t="str">
        <f>IF('Gene Table'!$C159="SMPC",D159,"")</f>
        <v/>
      </c>
      <c r="FG159" s="4" t="str">
        <f>IF('Gene Table'!$C159="SMPC",E159,"")</f>
        <v/>
      </c>
      <c r="FH159" s="4" t="str">
        <f>IF('Gene Table'!$C159="SMPC",F159,"")</f>
        <v/>
      </c>
      <c r="FI159" s="4" t="str">
        <f>IF('Gene Table'!$C159="SMPC",G159,"")</f>
        <v/>
      </c>
      <c r="FJ159" s="4" t="str">
        <f>IF('Gene Table'!$C159="SMPC",H159,"")</f>
        <v/>
      </c>
      <c r="FK159" s="4" t="str">
        <f>IF('Gene Table'!$C159="SMPC",I159,"")</f>
        <v/>
      </c>
      <c r="FL159" s="4" t="str">
        <f>IF('Gene Table'!$C159="SMPC",J159,"")</f>
        <v/>
      </c>
      <c r="FM159" s="4" t="str">
        <f>IF('Gene Table'!$C159="SMPC",K159,"")</f>
        <v/>
      </c>
      <c r="FN159" s="4" t="str">
        <f>IF('Gene Table'!$C159="SMPC",L159,"")</f>
        <v/>
      </c>
      <c r="FO159" s="4" t="str">
        <f>IF('Gene Table'!$C159="SMPC",M159,"")</f>
        <v/>
      </c>
      <c r="FP159" s="4" t="str">
        <f>IF('Gene Table'!$C159="SMPC",N159,"")</f>
        <v/>
      </c>
      <c r="FQ159" s="4" t="str">
        <f>IF('Gene Table'!$C159="SMPC",O159,"")</f>
        <v/>
      </c>
      <c r="FS159" s="4" t="s">
        <v>4828</v>
      </c>
      <c r="FT159" s="4" t="str">
        <f>IF('Gene Table'!$C159="SMPC",R159,"")</f>
        <v/>
      </c>
      <c r="FU159" s="4" t="str">
        <f>IF('Gene Table'!$C159="SMPC",S159,"")</f>
        <v/>
      </c>
      <c r="FV159" s="4" t="str">
        <f>IF('Gene Table'!$C159="SMPC",T159,"")</f>
        <v/>
      </c>
      <c r="FW159" s="4" t="str">
        <f>IF('Gene Table'!$C159="SMPC",U159,"")</f>
        <v/>
      </c>
      <c r="FX159" s="4" t="str">
        <f>IF('Gene Table'!$C159="SMPC",V159,"")</f>
        <v/>
      </c>
      <c r="FY159" s="4" t="str">
        <f>IF('Gene Table'!$C159="SMPC",W159,"")</f>
        <v/>
      </c>
      <c r="FZ159" s="4" t="str">
        <f>IF('Gene Table'!$C159="SMPC",X159,"")</f>
        <v/>
      </c>
      <c r="GA159" s="4" t="str">
        <f>IF('Gene Table'!$C159="SMPC",Y159,"")</f>
        <v/>
      </c>
      <c r="GB159" s="4" t="str">
        <f>IF('Gene Table'!$C159="SMPC",Z159,"")</f>
        <v/>
      </c>
      <c r="GC159" s="4" t="str">
        <f>IF('Gene Table'!$C159="SMPC",AA159,"")</f>
        <v/>
      </c>
      <c r="GD159" s="4" t="str">
        <f>IF('Gene Table'!$C159="SMPC",AB159,"")</f>
        <v/>
      </c>
      <c r="GE159" s="4" t="str">
        <f>IF('Gene Table'!$C159="SMPC",AC159,"")</f>
        <v/>
      </c>
    </row>
    <row r="160" spans="1:187" ht="15" customHeight="1" x14ac:dyDescent="0.25">
      <c r="A160" s="4" t="str">
        <f>'Gene Table'!C160&amp;":"&amp;'Gene Table'!D160</f>
        <v>PTEN:c.389G&gt;T</v>
      </c>
      <c r="B160" s="4">
        <f>IF('Gene Table'!$G$5="NO",IF(ISNUMBER(MATCH('Gene Table'!E160,'Array Content'!$M$2:$M$941,0)),VLOOKUP('Gene Table'!E160,'Array Content'!$M$2:$O$941,2,FALSE),35),IF('Gene Table'!$G$5="YES",IF(ISNUMBER(MATCH('Gene Table'!E160,'Array Content'!$M$2:$M$941,0)),VLOOKUP('Gene Table'!E160,'Array Content'!$M$2:$O$941,3,FALSE),35),"OOPS"))</f>
        <v>34</v>
      </c>
      <c r="C160" s="4" t="s">
        <v>4829</v>
      </c>
      <c r="D160" s="29">
        <f>IF('Control Sample Data'!D159="","",IF(SUM('Control Sample Data'!D$2:D$97)&gt;10,IF(AND(ISNUMBER('Control Sample Data'!D159),'Control Sample Data'!D159&lt;$B160, 'Control Sample Data'!D159&gt;0),'Control Sample Data'!D159,$B160),""))</f>
        <v>34</v>
      </c>
      <c r="E160" s="29">
        <f>IF('Control Sample Data'!E159="","",IF(SUM('Control Sample Data'!E$2:E$97)&gt;10,IF(AND(ISNUMBER('Control Sample Data'!E159),'Control Sample Data'!E159&lt;$B160, 'Control Sample Data'!E159&gt;0),'Control Sample Data'!E159,$B160),""))</f>
        <v>34</v>
      </c>
      <c r="F160" s="29" t="str">
        <f>IF('Control Sample Data'!F159="","",IF(SUM('Control Sample Data'!F$2:F$97)&gt;10,IF(AND(ISNUMBER('Control Sample Data'!F159),'Control Sample Data'!F159&lt;$B160, 'Control Sample Data'!F159&gt;0),'Control Sample Data'!F159,$B160),""))</f>
        <v/>
      </c>
      <c r="G160" s="29" t="str">
        <f>IF('Control Sample Data'!G159="","",IF(SUM('Control Sample Data'!G$2:G$97)&gt;10,IF(AND(ISNUMBER('Control Sample Data'!G159),'Control Sample Data'!G159&lt;$B160, 'Control Sample Data'!G159&gt;0),'Control Sample Data'!G159,$B160),""))</f>
        <v/>
      </c>
      <c r="H160" s="29" t="str">
        <f>IF('Control Sample Data'!H159="","",IF(SUM('Control Sample Data'!H$2:H$97)&gt;10,IF(AND(ISNUMBER('Control Sample Data'!H159),'Control Sample Data'!H159&lt;$B160, 'Control Sample Data'!H159&gt;0),'Control Sample Data'!H159,$B160),""))</f>
        <v/>
      </c>
      <c r="I160" s="29" t="str">
        <f>IF('Control Sample Data'!I159="","",IF(SUM('Control Sample Data'!I$2:I$97)&gt;10,IF(AND(ISNUMBER('Control Sample Data'!I159),'Control Sample Data'!I159&lt;$B160, 'Control Sample Data'!I159&gt;0),'Control Sample Data'!I159,$B160),""))</f>
        <v/>
      </c>
      <c r="J160" s="29" t="str">
        <f>IF('Control Sample Data'!J159="","",IF(SUM('Control Sample Data'!J$2:J$97)&gt;10,IF(AND(ISNUMBER('Control Sample Data'!J159),'Control Sample Data'!J159&lt;$B160, 'Control Sample Data'!J159&gt;0),'Control Sample Data'!J159,$B160),""))</f>
        <v/>
      </c>
      <c r="K160" s="29" t="str">
        <f>IF('Control Sample Data'!K159="","",IF(SUM('Control Sample Data'!K$2:K$97)&gt;10,IF(AND(ISNUMBER('Control Sample Data'!K159),'Control Sample Data'!K159&lt;$B160, 'Control Sample Data'!K159&gt;0),'Control Sample Data'!K159,$B160),""))</f>
        <v/>
      </c>
      <c r="L160" s="29" t="str">
        <f>IF('Control Sample Data'!L159="","",IF(SUM('Control Sample Data'!L$2:L$97)&gt;10,IF(AND(ISNUMBER('Control Sample Data'!L159),'Control Sample Data'!L159&lt;$B160, 'Control Sample Data'!L159&gt;0),'Control Sample Data'!L159,$B160),""))</f>
        <v/>
      </c>
      <c r="M160" s="29" t="str">
        <f>IF('Control Sample Data'!M159="","",IF(SUM('Control Sample Data'!M$2:M$97)&gt;10,IF(AND(ISNUMBER('Control Sample Data'!M159),'Control Sample Data'!M159&lt;$B160, 'Control Sample Data'!M159&gt;0),'Control Sample Data'!M159,$B160),""))</f>
        <v/>
      </c>
      <c r="N160" s="29" t="str">
        <f>IF('Control Sample Data'!N159="","",IF(SUM('Control Sample Data'!N$2:N$97)&gt;10,IF(AND(ISNUMBER('Control Sample Data'!N159),'Control Sample Data'!N159&lt;$B160, 'Control Sample Data'!N159&gt;0),'Control Sample Data'!N159,$B160),""))</f>
        <v/>
      </c>
      <c r="O160" s="29" t="str">
        <f>IF('Control Sample Data'!O159="","",IF(SUM('Control Sample Data'!O$2:O$97)&gt;10,IF(AND(ISNUMBER('Control Sample Data'!O159),'Control Sample Data'!O159&lt;$B160, 'Control Sample Data'!O159&gt;0),'Control Sample Data'!O159,$B160),""))</f>
        <v/>
      </c>
      <c r="Q160" s="4" t="s">
        <v>4829</v>
      </c>
      <c r="R160" s="29">
        <f>IF('Test Sample Data'!D159="","",IF(SUM('Test Sample Data'!D$2:D$97)&gt;10,IF(AND(ISNUMBER('Test Sample Data'!D159),'Test Sample Data'!D159&lt;$B160, 'Test Sample Data'!D159&gt;0),'Test Sample Data'!D159,$B160),""))</f>
        <v>31.799999999999997</v>
      </c>
      <c r="S160" s="29">
        <f>IF('Test Sample Data'!E159="","",IF(SUM('Test Sample Data'!E$2:E$97)&gt;10,IF(AND(ISNUMBER('Test Sample Data'!E159),'Test Sample Data'!E159&lt;$B160, 'Test Sample Data'!E159&gt;0),'Test Sample Data'!E159,$B160),""))</f>
        <v>34</v>
      </c>
      <c r="T160" s="29" t="str">
        <f>IF('Test Sample Data'!F159="","",IF(SUM('Test Sample Data'!F$2:F$97)&gt;10,IF(AND(ISNUMBER('Test Sample Data'!F159),'Test Sample Data'!F159&lt;$B160, 'Test Sample Data'!F159&gt;0),'Test Sample Data'!F159,$B160),""))</f>
        <v/>
      </c>
      <c r="U160" s="29" t="str">
        <f>IF('Test Sample Data'!G159="","",IF(SUM('Test Sample Data'!G$2:G$97)&gt;10,IF(AND(ISNUMBER('Test Sample Data'!G159),'Test Sample Data'!G159&lt;$B160, 'Test Sample Data'!G159&gt;0),'Test Sample Data'!G159,$B160),""))</f>
        <v/>
      </c>
      <c r="V160" s="29" t="str">
        <f>IF('Test Sample Data'!H159="","",IF(SUM('Test Sample Data'!H$2:H$97)&gt;10,IF(AND(ISNUMBER('Test Sample Data'!H159),'Test Sample Data'!H159&lt;$B160, 'Test Sample Data'!H159&gt;0),'Test Sample Data'!H159,$B160),""))</f>
        <v/>
      </c>
      <c r="W160" s="29" t="str">
        <f>IF('Test Sample Data'!I159="","",IF(SUM('Test Sample Data'!I$2:I$97)&gt;10,IF(AND(ISNUMBER('Test Sample Data'!I159),'Test Sample Data'!I159&lt;$B160, 'Test Sample Data'!I159&gt;0),'Test Sample Data'!I159,$B160),""))</f>
        <v/>
      </c>
      <c r="X160" s="29" t="str">
        <f>IF('Test Sample Data'!J159="","",IF(SUM('Test Sample Data'!J$2:J$97)&gt;10,IF(AND(ISNUMBER('Test Sample Data'!J159),'Test Sample Data'!J159&lt;$B160, 'Test Sample Data'!J159&gt;0),'Test Sample Data'!J159,$B160),""))</f>
        <v/>
      </c>
      <c r="Y160" s="29" t="str">
        <f>IF('Test Sample Data'!K159="","",IF(SUM('Test Sample Data'!K$2:K$97)&gt;10,IF(AND(ISNUMBER('Test Sample Data'!K159),'Test Sample Data'!K159&lt;$B160, 'Test Sample Data'!K159&gt;0),'Test Sample Data'!K159,$B160),""))</f>
        <v/>
      </c>
      <c r="Z160" s="29" t="str">
        <f>IF('Test Sample Data'!L159="","",IF(SUM('Test Sample Data'!L$2:L$97)&gt;10,IF(AND(ISNUMBER('Test Sample Data'!L159),'Test Sample Data'!L159&lt;$B160, 'Test Sample Data'!L159&gt;0),'Test Sample Data'!L159,$B160),""))</f>
        <v/>
      </c>
      <c r="AA160" s="29" t="str">
        <f>IF('Test Sample Data'!M159="","",IF(SUM('Test Sample Data'!M$2:M$97)&gt;10,IF(AND(ISNUMBER('Test Sample Data'!M159),'Test Sample Data'!M159&lt;$B160, 'Test Sample Data'!M159&gt;0),'Test Sample Data'!M159,$B160),""))</f>
        <v/>
      </c>
      <c r="AB160" s="29" t="str">
        <f>IF('Test Sample Data'!N159="","",IF(SUM('Test Sample Data'!N$2:N$97)&gt;10,IF(AND(ISNUMBER('Test Sample Data'!N159),'Test Sample Data'!N159&lt;$B160, 'Test Sample Data'!N159&gt;0),'Test Sample Data'!N159,$B160),""))</f>
        <v/>
      </c>
      <c r="AC160" s="29" t="str">
        <f>IF('Test Sample Data'!O159="","",IF(SUM('Test Sample Data'!O$2:O$97)&gt;10,IF(AND(ISNUMBER('Test Sample Data'!O159),'Test Sample Data'!O159&lt;$B160, 'Test Sample Data'!O159&gt;0),'Test Sample Data'!O159,$B160),""))</f>
        <v/>
      </c>
      <c r="AE160" s="4" t="s">
        <v>4829</v>
      </c>
      <c r="AF160" s="4">
        <f t="shared" si="183"/>
        <v>8</v>
      </c>
      <c r="AG160" s="4">
        <f t="shared" si="184"/>
        <v>8</v>
      </c>
      <c r="AH160" s="4" t="str">
        <f t="shared" si="185"/>
        <v/>
      </c>
      <c r="AI160" s="4" t="str">
        <f t="shared" si="186"/>
        <v/>
      </c>
      <c r="AJ160" s="4" t="str">
        <f t="shared" si="187"/>
        <v/>
      </c>
      <c r="AK160" s="4" t="str">
        <f t="shared" si="188"/>
        <v/>
      </c>
      <c r="AL160" s="4" t="str">
        <f t="shared" si="189"/>
        <v/>
      </c>
      <c r="AM160" s="4" t="str">
        <f t="shared" si="190"/>
        <v/>
      </c>
      <c r="AN160" s="4" t="str">
        <f t="shared" si="191"/>
        <v/>
      </c>
      <c r="AO160" s="4" t="str">
        <f t="shared" si="192"/>
        <v/>
      </c>
      <c r="AP160" s="4" t="str">
        <f t="shared" si="193"/>
        <v/>
      </c>
      <c r="AQ160" s="4" t="str">
        <f t="shared" si="194"/>
        <v/>
      </c>
      <c r="AR160" s="4">
        <f t="shared" si="195"/>
        <v>0</v>
      </c>
      <c r="AS160" s="4">
        <f t="shared" si="182"/>
        <v>8</v>
      </c>
      <c r="AU160" s="4" t="s">
        <v>4829</v>
      </c>
      <c r="AV160" s="4">
        <f t="shared" si="196"/>
        <v>5.0599999999999987</v>
      </c>
      <c r="AW160" s="4">
        <f t="shared" si="197"/>
        <v>8</v>
      </c>
      <c r="AX160" s="4" t="str">
        <f t="shared" si="198"/>
        <v/>
      </c>
      <c r="AY160" s="4" t="str">
        <f t="shared" si="199"/>
        <v/>
      </c>
      <c r="AZ160" s="4" t="str">
        <f t="shared" si="200"/>
        <v/>
      </c>
      <c r="BA160" s="4" t="str">
        <f t="shared" si="201"/>
        <v/>
      </c>
      <c r="BB160" s="4" t="str">
        <f t="shared" si="202"/>
        <v/>
      </c>
      <c r="BC160" s="4" t="str">
        <f t="shared" si="203"/>
        <v/>
      </c>
      <c r="BD160" s="4" t="str">
        <f t="shared" si="204"/>
        <v/>
      </c>
      <c r="BE160" s="4" t="str">
        <f t="shared" si="205"/>
        <v/>
      </c>
      <c r="BF160" s="4" t="str">
        <f t="shared" si="206"/>
        <v/>
      </c>
      <c r="BG160" s="4" t="str">
        <f t="shared" si="207"/>
        <v/>
      </c>
      <c r="BI160" s="4" t="s">
        <v>4829</v>
      </c>
      <c r="BJ160" s="4" t="str">
        <f t="shared" si="169"/>
        <v/>
      </c>
      <c r="BK160" s="4">
        <f t="shared" si="170"/>
        <v>8</v>
      </c>
      <c r="BL160" s="4" t="str">
        <f t="shared" si="171"/>
        <v/>
      </c>
      <c r="BM160" s="4" t="str">
        <f t="shared" si="172"/>
        <v/>
      </c>
      <c r="BN160" s="4" t="str">
        <f t="shared" si="173"/>
        <v/>
      </c>
      <c r="BO160" s="4" t="str">
        <f t="shared" si="174"/>
        <v/>
      </c>
      <c r="BP160" s="4" t="str">
        <f t="shared" si="175"/>
        <v/>
      </c>
      <c r="BQ160" s="4" t="str">
        <f t="shared" si="176"/>
        <v/>
      </c>
      <c r="BR160" s="4" t="str">
        <f t="shared" si="177"/>
        <v/>
      </c>
      <c r="BS160" s="4" t="str">
        <f t="shared" si="178"/>
        <v/>
      </c>
      <c r="BT160" s="4" t="str">
        <f t="shared" si="179"/>
        <v/>
      </c>
      <c r="BU160" s="4" t="str">
        <f t="shared" si="180"/>
        <v/>
      </c>
      <c r="BV160" s="4">
        <f t="shared" si="208"/>
        <v>0</v>
      </c>
      <c r="BW160" s="4">
        <f t="shared" si="181"/>
        <v>8</v>
      </c>
      <c r="BY160" s="4" t="s">
        <v>4829</v>
      </c>
      <c r="BZ160" s="4">
        <f t="shared" si="145"/>
        <v>-2.9400000000000013</v>
      </c>
      <c r="CA160" s="4">
        <f t="shared" si="146"/>
        <v>0</v>
      </c>
      <c r="CB160" s="4" t="str">
        <f t="shared" si="147"/>
        <v/>
      </c>
      <c r="CC160" s="4" t="str">
        <f t="shared" si="148"/>
        <v/>
      </c>
      <c r="CD160" s="4" t="str">
        <f t="shared" si="149"/>
        <v/>
      </c>
      <c r="CE160" s="4" t="str">
        <f t="shared" si="150"/>
        <v/>
      </c>
      <c r="CF160" s="4" t="str">
        <f t="shared" si="151"/>
        <v/>
      </c>
      <c r="CG160" s="4" t="str">
        <f t="shared" si="152"/>
        <v/>
      </c>
      <c r="CH160" s="4" t="str">
        <f t="shared" si="153"/>
        <v/>
      </c>
      <c r="CI160" s="4" t="str">
        <f t="shared" si="154"/>
        <v/>
      </c>
      <c r="CJ160" s="4" t="str">
        <f t="shared" si="155"/>
        <v/>
      </c>
      <c r="CK160" s="4" t="str">
        <f t="shared" si="156"/>
        <v/>
      </c>
      <c r="CM160" s="4" t="s">
        <v>4829</v>
      </c>
      <c r="CN160" s="4" t="str">
        <f>IF(ISNUMBER(BZ160), IF($BV160&gt;VLOOKUP('Gene Table'!$G$2,'Array Content'!$A$2:$B$3,2,FALSE),IF(BZ160&lt;-$BV160,"mutant","WT"),IF(BZ160&lt;-VLOOKUP('Gene Table'!$G$2,'Array Content'!$A$2:$B$3,2,FALSE),"Mutant","WT")),"")</f>
        <v>Mutant</v>
      </c>
      <c r="CO160" s="4" t="str">
        <f>IF(ISNUMBER(CA160), IF($BV160&gt;VLOOKUP('Gene Table'!$G$2,'Array Content'!$A$2:$B$3,2,FALSE),IF(CA160&lt;-$BV160,"mutant","WT"),IF(CA160&lt;-VLOOKUP('Gene Table'!$G$2,'Array Content'!$A$2:$B$3,2,FALSE),"Mutant","WT")),"")</f>
        <v>WT</v>
      </c>
      <c r="CP160" s="4" t="str">
        <f>IF(ISNUMBER(CB160), IF($BV160&gt;VLOOKUP('Gene Table'!$G$2,'Array Content'!$A$2:$B$3,2,FALSE),IF(CB160&lt;-$BV160,"mutant","WT"),IF(CB160&lt;-VLOOKUP('Gene Table'!$G$2,'Array Content'!$A$2:$B$3,2,FALSE),"Mutant","WT")),"")</f>
        <v/>
      </c>
      <c r="CQ160" s="4" t="str">
        <f>IF(ISNUMBER(CC160), IF($BV160&gt;VLOOKUP('Gene Table'!$G$2,'Array Content'!$A$2:$B$3,2,FALSE),IF(CC160&lt;-$BV160,"mutant","WT"),IF(CC160&lt;-VLOOKUP('Gene Table'!$G$2,'Array Content'!$A$2:$B$3,2,FALSE),"Mutant","WT")),"")</f>
        <v/>
      </c>
      <c r="CR160" s="4" t="str">
        <f>IF(ISNUMBER(CD160), IF($BV160&gt;VLOOKUP('Gene Table'!$G$2,'Array Content'!$A$2:$B$3,2,FALSE),IF(CD160&lt;-$BV160,"mutant","WT"),IF(CD160&lt;-VLOOKUP('Gene Table'!$G$2,'Array Content'!$A$2:$B$3,2,FALSE),"Mutant","WT")),"")</f>
        <v/>
      </c>
      <c r="CS160" s="4" t="str">
        <f>IF(ISNUMBER(CE160), IF($BV160&gt;VLOOKUP('Gene Table'!$G$2,'Array Content'!$A$2:$B$3,2,FALSE),IF(CE160&lt;-$BV160,"mutant","WT"),IF(CE160&lt;-VLOOKUP('Gene Table'!$G$2,'Array Content'!$A$2:$B$3,2,FALSE),"Mutant","WT")),"")</f>
        <v/>
      </c>
      <c r="CT160" s="4" t="str">
        <f>IF(ISNUMBER(CF160), IF($BV160&gt;VLOOKUP('Gene Table'!$G$2,'Array Content'!$A$2:$B$3,2,FALSE),IF(CF160&lt;-$BV160,"mutant","WT"),IF(CF160&lt;-VLOOKUP('Gene Table'!$G$2,'Array Content'!$A$2:$B$3,2,FALSE),"Mutant","WT")),"")</f>
        <v/>
      </c>
      <c r="CU160" s="4" t="str">
        <f>IF(ISNUMBER(CG160), IF($BV160&gt;VLOOKUP('Gene Table'!$G$2,'Array Content'!$A$2:$B$3,2,FALSE),IF(CG160&lt;-$BV160,"mutant","WT"),IF(CG160&lt;-VLOOKUP('Gene Table'!$G$2,'Array Content'!$A$2:$B$3,2,FALSE),"Mutant","WT")),"")</f>
        <v/>
      </c>
      <c r="CV160" s="4" t="str">
        <f>IF(ISNUMBER(CH160), IF($BV160&gt;VLOOKUP('Gene Table'!$G$2,'Array Content'!$A$2:$B$3,2,FALSE),IF(CH160&lt;-$BV160,"mutant","WT"),IF(CH160&lt;-VLOOKUP('Gene Table'!$G$2,'Array Content'!$A$2:$B$3,2,FALSE),"Mutant","WT")),"")</f>
        <v/>
      </c>
      <c r="CW160" s="4" t="str">
        <f>IF(ISNUMBER(CI160), IF($BV160&gt;VLOOKUP('Gene Table'!$G$2,'Array Content'!$A$2:$B$3,2,FALSE),IF(CI160&lt;-$BV160,"mutant","WT"),IF(CI160&lt;-VLOOKUP('Gene Table'!$G$2,'Array Content'!$A$2:$B$3,2,FALSE),"Mutant","WT")),"")</f>
        <v/>
      </c>
      <c r="CX160" s="4" t="str">
        <f>IF(ISNUMBER(CJ160), IF($BV160&gt;VLOOKUP('Gene Table'!$G$2,'Array Content'!$A$2:$B$3,2,FALSE),IF(CJ160&lt;-$BV160,"mutant","WT"),IF(CJ160&lt;-VLOOKUP('Gene Table'!$G$2,'Array Content'!$A$2:$B$3,2,FALSE),"Mutant","WT")),"")</f>
        <v/>
      </c>
      <c r="CY160" s="4" t="str">
        <f>IF(ISNUMBER(CK160), IF($BV160&gt;VLOOKUP('Gene Table'!$G$2,'Array Content'!$A$2:$B$3,2,FALSE),IF(CK160&lt;-$BV160,"mutant","WT"),IF(CK160&lt;-VLOOKUP('Gene Table'!$G$2,'Array Content'!$A$2:$B$3,2,FALSE),"Mutant","WT")),"")</f>
        <v/>
      </c>
      <c r="DA160" s="4" t="s">
        <v>4829</v>
      </c>
      <c r="DB160" s="4">
        <f t="shared" si="157"/>
        <v>-2.9400000000000013</v>
      </c>
      <c r="DC160" s="4">
        <f t="shared" si="158"/>
        <v>0</v>
      </c>
      <c r="DD160" s="4" t="str">
        <f t="shared" si="159"/>
        <v/>
      </c>
      <c r="DE160" s="4" t="str">
        <f t="shared" si="160"/>
        <v/>
      </c>
      <c r="DF160" s="4" t="str">
        <f t="shared" si="161"/>
        <v/>
      </c>
      <c r="DG160" s="4" t="str">
        <f t="shared" si="162"/>
        <v/>
      </c>
      <c r="DH160" s="4" t="str">
        <f t="shared" si="163"/>
        <v/>
      </c>
      <c r="DI160" s="4" t="str">
        <f t="shared" si="164"/>
        <v/>
      </c>
      <c r="DJ160" s="4" t="str">
        <f t="shared" si="165"/>
        <v/>
      </c>
      <c r="DK160" s="4" t="str">
        <f t="shared" si="166"/>
        <v/>
      </c>
      <c r="DL160" s="4" t="str">
        <f t="shared" si="167"/>
        <v/>
      </c>
      <c r="DM160" s="4" t="str">
        <f t="shared" si="168"/>
        <v/>
      </c>
      <c r="DO160" s="4" t="s">
        <v>4829</v>
      </c>
      <c r="DP160" s="4" t="str">
        <f>IF(ISNUMBER(DB160), IF($AR160&gt;VLOOKUP('Gene Table'!$G$2,'Array Content'!$A$2:$B$3,2,FALSE),IF(DB160&lt;-$AR160,"mutant","WT"),IF(DB160&lt;-VLOOKUP('Gene Table'!$G$2,'Array Content'!$A$2:$B$3,2,FALSE),"Mutant","WT")),"")</f>
        <v>Mutant</v>
      </c>
      <c r="DQ160" s="4" t="str">
        <f>IF(ISNUMBER(DC160), IF($AR160&gt;VLOOKUP('Gene Table'!$G$2,'Array Content'!$A$2:$B$3,2,FALSE),IF(DC160&lt;-$AR160,"mutant","WT"),IF(DC160&lt;-VLOOKUP('Gene Table'!$G$2,'Array Content'!$A$2:$B$3,2,FALSE),"Mutant","WT")),"")</f>
        <v>WT</v>
      </c>
      <c r="DR160" s="4" t="str">
        <f>IF(ISNUMBER(DD160), IF($AR160&gt;VLOOKUP('Gene Table'!$G$2,'Array Content'!$A$2:$B$3,2,FALSE),IF(DD160&lt;-$AR160,"mutant","WT"),IF(DD160&lt;-VLOOKUP('Gene Table'!$G$2,'Array Content'!$A$2:$B$3,2,FALSE),"Mutant","WT")),"")</f>
        <v/>
      </c>
      <c r="DS160" s="4" t="str">
        <f>IF(ISNUMBER(DE160), IF($AR160&gt;VLOOKUP('Gene Table'!$G$2,'Array Content'!$A$2:$B$3,2,FALSE),IF(DE160&lt;-$AR160,"mutant","WT"),IF(DE160&lt;-VLOOKUP('Gene Table'!$G$2,'Array Content'!$A$2:$B$3,2,FALSE),"Mutant","WT")),"")</f>
        <v/>
      </c>
      <c r="DT160" s="4" t="str">
        <f>IF(ISNUMBER(DF160), IF($AR160&gt;VLOOKUP('Gene Table'!$G$2,'Array Content'!$A$2:$B$3,2,FALSE),IF(DF160&lt;-$AR160,"mutant","WT"),IF(DF160&lt;-VLOOKUP('Gene Table'!$G$2,'Array Content'!$A$2:$B$3,2,FALSE),"Mutant","WT")),"")</f>
        <v/>
      </c>
      <c r="DU160" s="4" t="str">
        <f>IF(ISNUMBER(DG160), IF($AR160&gt;VLOOKUP('Gene Table'!$G$2,'Array Content'!$A$2:$B$3,2,FALSE),IF(DG160&lt;-$AR160,"mutant","WT"),IF(DG160&lt;-VLOOKUP('Gene Table'!$G$2,'Array Content'!$A$2:$B$3,2,FALSE),"Mutant","WT")),"")</f>
        <v/>
      </c>
      <c r="DV160" s="4" t="str">
        <f>IF(ISNUMBER(DH160), IF($AR160&gt;VLOOKUP('Gene Table'!$G$2,'Array Content'!$A$2:$B$3,2,FALSE),IF(DH160&lt;-$AR160,"mutant","WT"),IF(DH160&lt;-VLOOKUP('Gene Table'!$G$2,'Array Content'!$A$2:$B$3,2,FALSE),"Mutant","WT")),"")</f>
        <v/>
      </c>
      <c r="DW160" s="4" t="str">
        <f>IF(ISNUMBER(DI160), IF($AR160&gt;VLOOKUP('Gene Table'!$G$2,'Array Content'!$A$2:$B$3,2,FALSE),IF(DI160&lt;-$AR160,"mutant","WT"),IF(DI160&lt;-VLOOKUP('Gene Table'!$G$2,'Array Content'!$A$2:$B$3,2,FALSE),"Mutant","WT")),"")</f>
        <v/>
      </c>
      <c r="DX160" s="4" t="str">
        <f>IF(ISNUMBER(DJ160), IF($AR160&gt;VLOOKUP('Gene Table'!$G$2,'Array Content'!$A$2:$B$3,2,FALSE),IF(DJ160&lt;-$AR160,"mutant","WT"),IF(DJ160&lt;-VLOOKUP('Gene Table'!$G$2,'Array Content'!$A$2:$B$3,2,FALSE),"Mutant","WT")),"")</f>
        <v/>
      </c>
      <c r="DY160" s="4" t="str">
        <f>IF(ISNUMBER(DK160), IF($AR160&gt;VLOOKUP('Gene Table'!$G$2,'Array Content'!$A$2:$B$3,2,FALSE),IF(DK160&lt;-$AR160,"mutant","WT"),IF(DK160&lt;-VLOOKUP('Gene Table'!$G$2,'Array Content'!$A$2:$B$3,2,FALSE),"Mutant","WT")),"")</f>
        <v/>
      </c>
      <c r="DZ160" s="4" t="str">
        <f>IF(ISNUMBER(DL160), IF($AR160&gt;VLOOKUP('Gene Table'!$G$2,'Array Content'!$A$2:$B$3,2,FALSE),IF(DL160&lt;-$AR160,"mutant","WT"),IF(DL160&lt;-VLOOKUP('Gene Table'!$G$2,'Array Content'!$A$2:$B$3,2,FALSE),"Mutant","WT")),"")</f>
        <v/>
      </c>
      <c r="EA160" s="4" t="str">
        <f>IF(ISNUMBER(DM160), IF($AR160&gt;VLOOKUP('Gene Table'!$G$2,'Array Content'!$A$2:$B$3,2,FALSE),IF(DM160&lt;-$AR160,"mutant","WT"),IF(DM160&lt;-VLOOKUP('Gene Table'!$G$2,'Array Content'!$A$2:$B$3,2,FALSE),"Mutant","WT")),"")</f>
        <v/>
      </c>
      <c r="EC160" s="4" t="s">
        <v>4829</v>
      </c>
      <c r="ED160" s="4" t="str">
        <f>IF('Gene Table'!$D160="copy number",D160,"")</f>
        <v/>
      </c>
      <c r="EE160" s="4" t="str">
        <f>IF('Gene Table'!$D160="copy number",E160,"")</f>
        <v/>
      </c>
      <c r="EF160" s="4" t="str">
        <f>IF('Gene Table'!$D160="copy number",F160,"")</f>
        <v/>
      </c>
      <c r="EG160" s="4" t="str">
        <f>IF('Gene Table'!$D160="copy number",G160,"")</f>
        <v/>
      </c>
      <c r="EH160" s="4" t="str">
        <f>IF('Gene Table'!$D160="copy number",H160,"")</f>
        <v/>
      </c>
      <c r="EI160" s="4" t="str">
        <f>IF('Gene Table'!$D160="copy number",I160,"")</f>
        <v/>
      </c>
      <c r="EJ160" s="4" t="str">
        <f>IF('Gene Table'!$D160="copy number",J160,"")</f>
        <v/>
      </c>
      <c r="EK160" s="4" t="str">
        <f>IF('Gene Table'!$D160="copy number",K160,"")</f>
        <v/>
      </c>
      <c r="EL160" s="4" t="str">
        <f>IF('Gene Table'!$D160="copy number",L160,"")</f>
        <v/>
      </c>
      <c r="EM160" s="4" t="str">
        <f>IF('Gene Table'!$D160="copy number",M160,"")</f>
        <v/>
      </c>
      <c r="EN160" s="4" t="str">
        <f>IF('Gene Table'!$D160="copy number",N160,"")</f>
        <v/>
      </c>
      <c r="EO160" s="4" t="str">
        <f>IF('Gene Table'!$D160="copy number",O160,"")</f>
        <v/>
      </c>
      <c r="EQ160" s="4" t="s">
        <v>4829</v>
      </c>
      <c r="ER160" s="4" t="str">
        <f>IF('Gene Table'!$D160="copy number",R160,"")</f>
        <v/>
      </c>
      <c r="ES160" s="4" t="str">
        <f>IF('Gene Table'!$D160="copy number",S160,"")</f>
        <v/>
      </c>
      <c r="ET160" s="4" t="str">
        <f>IF('Gene Table'!$D160="copy number",T160,"")</f>
        <v/>
      </c>
      <c r="EU160" s="4" t="str">
        <f>IF('Gene Table'!$D160="copy number",U160,"")</f>
        <v/>
      </c>
      <c r="EV160" s="4" t="str">
        <f>IF('Gene Table'!$D160="copy number",V160,"")</f>
        <v/>
      </c>
      <c r="EW160" s="4" t="str">
        <f>IF('Gene Table'!$D160="copy number",W160,"")</f>
        <v/>
      </c>
      <c r="EX160" s="4" t="str">
        <f>IF('Gene Table'!$D160="copy number",X160,"")</f>
        <v/>
      </c>
      <c r="EY160" s="4" t="str">
        <f>IF('Gene Table'!$D160="copy number",Y160,"")</f>
        <v/>
      </c>
      <c r="EZ160" s="4" t="str">
        <f>IF('Gene Table'!$D160="copy number",Z160,"")</f>
        <v/>
      </c>
      <c r="FA160" s="4" t="str">
        <f>IF('Gene Table'!$D160="copy number",AA160,"")</f>
        <v/>
      </c>
      <c r="FB160" s="4" t="str">
        <f>IF('Gene Table'!$D160="copy number",AB160,"")</f>
        <v/>
      </c>
      <c r="FC160" s="4" t="str">
        <f>IF('Gene Table'!$D160="copy number",AC160,"")</f>
        <v/>
      </c>
      <c r="FE160" s="4" t="s">
        <v>4829</v>
      </c>
      <c r="FF160" s="4" t="str">
        <f>IF('Gene Table'!$C160="SMPC",D160,"")</f>
        <v/>
      </c>
      <c r="FG160" s="4" t="str">
        <f>IF('Gene Table'!$C160="SMPC",E160,"")</f>
        <v/>
      </c>
      <c r="FH160" s="4" t="str">
        <f>IF('Gene Table'!$C160="SMPC",F160,"")</f>
        <v/>
      </c>
      <c r="FI160" s="4" t="str">
        <f>IF('Gene Table'!$C160="SMPC",G160,"")</f>
        <v/>
      </c>
      <c r="FJ160" s="4" t="str">
        <f>IF('Gene Table'!$C160="SMPC",H160,"")</f>
        <v/>
      </c>
      <c r="FK160" s="4" t="str">
        <f>IF('Gene Table'!$C160="SMPC",I160,"")</f>
        <v/>
      </c>
      <c r="FL160" s="4" t="str">
        <f>IF('Gene Table'!$C160="SMPC",J160,"")</f>
        <v/>
      </c>
      <c r="FM160" s="4" t="str">
        <f>IF('Gene Table'!$C160="SMPC",K160,"")</f>
        <v/>
      </c>
      <c r="FN160" s="4" t="str">
        <f>IF('Gene Table'!$C160="SMPC",L160,"")</f>
        <v/>
      </c>
      <c r="FO160" s="4" t="str">
        <f>IF('Gene Table'!$C160="SMPC",M160,"")</f>
        <v/>
      </c>
      <c r="FP160" s="4" t="str">
        <f>IF('Gene Table'!$C160="SMPC",N160,"")</f>
        <v/>
      </c>
      <c r="FQ160" s="4" t="str">
        <f>IF('Gene Table'!$C160="SMPC",O160,"")</f>
        <v/>
      </c>
      <c r="FS160" s="4" t="s">
        <v>4829</v>
      </c>
      <c r="FT160" s="4" t="str">
        <f>IF('Gene Table'!$C160="SMPC",R160,"")</f>
        <v/>
      </c>
      <c r="FU160" s="4" t="str">
        <f>IF('Gene Table'!$C160="SMPC",S160,"")</f>
        <v/>
      </c>
      <c r="FV160" s="4" t="str">
        <f>IF('Gene Table'!$C160="SMPC",T160,"")</f>
        <v/>
      </c>
      <c r="FW160" s="4" t="str">
        <f>IF('Gene Table'!$C160="SMPC",U160,"")</f>
        <v/>
      </c>
      <c r="FX160" s="4" t="str">
        <f>IF('Gene Table'!$C160="SMPC",V160,"")</f>
        <v/>
      </c>
      <c r="FY160" s="4" t="str">
        <f>IF('Gene Table'!$C160="SMPC",W160,"")</f>
        <v/>
      </c>
      <c r="FZ160" s="4" t="str">
        <f>IF('Gene Table'!$C160="SMPC",X160,"")</f>
        <v/>
      </c>
      <c r="GA160" s="4" t="str">
        <f>IF('Gene Table'!$C160="SMPC",Y160,"")</f>
        <v/>
      </c>
      <c r="GB160" s="4" t="str">
        <f>IF('Gene Table'!$C160="SMPC",Z160,"")</f>
        <v/>
      </c>
      <c r="GC160" s="4" t="str">
        <f>IF('Gene Table'!$C160="SMPC",AA160,"")</f>
        <v/>
      </c>
      <c r="GD160" s="4" t="str">
        <f>IF('Gene Table'!$C160="SMPC",AB160,"")</f>
        <v/>
      </c>
      <c r="GE160" s="4" t="str">
        <f>IF('Gene Table'!$C160="SMPC",AC160,"")</f>
        <v/>
      </c>
    </row>
    <row r="161" spans="1:187" ht="15" customHeight="1" x14ac:dyDescent="0.25">
      <c r="A161" s="4" t="str">
        <f>'Gene Table'!C161&amp;":"&amp;'Gene Table'!D161</f>
        <v>PTEN:c.395G&gt;A</v>
      </c>
      <c r="B161" s="4">
        <f>IF('Gene Table'!$G$5="NO",IF(ISNUMBER(MATCH('Gene Table'!E161,'Array Content'!$M$2:$M$941,0)),VLOOKUP('Gene Table'!E161,'Array Content'!$M$2:$O$941,2,FALSE),35),IF('Gene Table'!$G$5="YES",IF(ISNUMBER(MATCH('Gene Table'!E161,'Array Content'!$M$2:$M$941,0)),VLOOKUP('Gene Table'!E161,'Array Content'!$M$2:$O$941,3,FALSE),35),"OOPS"))</f>
        <v>37</v>
      </c>
      <c r="C161" s="4" t="s">
        <v>4830</v>
      </c>
      <c r="D161" s="29">
        <f>IF('Control Sample Data'!D160="","",IF(SUM('Control Sample Data'!D$2:D$97)&gt;10,IF(AND(ISNUMBER('Control Sample Data'!D160),'Control Sample Data'!D160&lt;$B161, 'Control Sample Data'!D160&gt;0),'Control Sample Data'!D160,$B161),""))</f>
        <v>35</v>
      </c>
      <c r="E161" s="29">
        <f>IF('Control Sample Data'!E160="","",IF(SUM('Control Sample Data'!E$2:E$97)&gt;10,IF(AND(ISNUMBER('Control Sample Data'!E160),'Control Sample Data'!E160&lt;$B161, 'Control Sample Data'!E160&gt;0),'Control Sample Data'!E160,$B161),""))</f>
        <v>35</v>
      </c>
      <c r="F161" s="29" t="str">
        <f>IF('Control Sample Data'!F160="","",IF(SUM('Control Sample Data'!F$2:F$97)&gt;10,IF(AND(ISNUMBER('Control Sample Data'!F160),'Control Sample Data'!F160&lt;$B161, 'Control Sample Data'!F160&gt;0),'Control Sample Data'!F160,$B161),""))</f>
        <v/>
      </c>
      <c r="G161" s="29" t="str">
        <f>IF('Control Sample Data'!G160="","",IF(SUM('Control Sample Data'!G$2:G$97)&gt;10,IF(AND(ISNUMBER('Control Sample Data'!G160),'Control Sample Data'!G160&lt;$B161, 'Control Sample Data'!G160&gt;0),'Control Sample Data'!G160,$B161),""))</f>
        <v/>
      </c>
      <c r="H161" s="29" t="str">
        <f>IF('Control Sample Data'!H160="","",IF(SUM('Control Sample Data'!H$2:H$97)&gt;10,IF(AND(ISNUMBER('Control Sample Data'!H160),'Control Sample Data'!H160&lt;$B161, 'Control Sample Data'!H160&gt;0),'Control Sample Data'!H160,$B161),""))</f>
        <v/>
      </c>
      <c r="I161" s="29" t="str">
        <f>IF('Control Sample Data'!I160="","",IF(SUM('Control Sample Data'!I$2:I$97)&gt;10,IF(AND(ISNUMBER('Control Sample Data'!I160),'Control Sample Data'!I160&lt;$B161, 'Control Sample Data'!I160&gt;0),'Control Sample Data'!I160,$B161),""))</f>
        <v/>
      </c>
      <c r="J161" s="29" t="str">
        <f>IF('Control Sample Data'!J160="","",IF(SUM('Control Sample Data'!J$2:J$97)&gt;10,IF(AND(ISNUMBER('Control Sample Data'!J160),'Control Sample Data'!J160&lt;$B161, 'Control Sample Data'!J160&gt;0),'Control Sample Data'!J160,$B161),""))</f>
        <v/>
      </c>
      <c r="K161" s="29" t="str">
        <f>IF('Control Sample Data'!K160="","",IF(SUM('Control Sample Data'!K$2:K$97)&gt;10,IF(AND(ISNUMBER('Control Sample Data'!K160),'Control Sample Data'!K160&lt;$B161, 'Control Sample Data'!K160&gt;0),'Control Sample Data'!K160,$B161),""))</f>
        <v/>
      </c>
      <c r="L161" s="29" t="str">
        <f>IF('Control Sample Data'!L160="","",IF(SUM('Control Sample Data'!L$2:L$97)&gt;10,IF(AND(ISNUMBER('Control Sample Data'!L160),'Control Sample Data'!L160&lt;$B161, 'Control Sample Data'!L160&gt;0),'Control Sample Data'!L160,$B161),""))</f>
        <v/>
      </c>
      <c r="M161" s="29" t="str">
        <f>IF('Control Sample Data'!M160="","",IF(SUM('Control Sample Data'!M$2:M$97)&gt;10,IF(AND(ISNUMBER('Control Sample Data'!M160),'Control Sample Data'!M160&lt;$B161, 'Control Sample Data'!M160&gt;0),'Control Sample Data'!M160,$B161),""))</f>
        <v/>
      </c>
      <c r="N161" s="29" t="str">
        <f>IF('Control Sample Data'!N160="","",IF(SUM('Control Sample Data'!N$2:N$97)&gt;10,IF(AND(ISNUMBER('Control Sample Data'!N160),'Control Sample Data'!N160&lt;$B161, 'Control Sample Data'!N160&gt;0),'Control Sample Data'!N160,$B161),""))</f>
        <v/>
      </c>
      <c r="O161" s="29" t="str">
        <f>IF('Control Sample Data'!O160="","",IF(SUM('Control Sample Data'!O$2:O$97)&gt;10,IF(AND(ISNUMBER('Control Sample Data'!O160),'Control Sample Data'!O160&lt;$B161, 'Control Sample Data'!O160&gt;0),'Control Sample Data'!O160,$B161),""))</f>
        <v/>
      </c>
      <c r="Q161" s="4" t="s">
        <v>4830</v>
      </c>
      <c r="R161" s="29">
        <f>IF('Test Sample Data'!D160="","",IF(SUM('Test Sample Data'!D$2:D$97)&gt;10,IF(AND(ISNUMBER('Test Sample Data'!D160),'Test Sample Data'!D160&lt;$B161, 'Test Sample Data'!D160&gt;0),'Test Sample Data'!D160,$B161),""))</f>
        <v>35</v>
      </c>
      <c r="S161" s="29">
        <f>IF('Test Sample Data'!E160="","",IF(SUM('Test Sample Data'!E$2:E$97)&gt;10,IF(AND(ISNUMBER('Test Sample Data'!E160),'Test Sample Data'!E160&lt;$B161, 'Test Sample Data'!E160&gt;0),'Test Sample Data'!E160,$B161),""))</f>
        <v>35</v>
      </c>
      <c r="T161" s="29" t="str">
        <f>IF('Test Sample Data'!F160="","",IF(SUM('Test Sample Data'!F$2:F$97)&gt;10,IF(AND(ISNUMBER('Test Sample Data'!F160),'Test Sample Data'!F160&lt;$B161, 'Test Sample Data'!F160&gt;0),'Test Sample Data'!F160,$B161),""))</f>
        <v/>
      </c>
      <c r="U161" s="29" t="str">
        <f>IF('Test Sample Data'!G160="","",IF(SUM('Test Sample Data'!G$2:G$97)&gt;10,IF(AND(ISNUMBER('Test Sample Data'!G160),'Test Sample Data'!G160&lt;$B161, 'Test Sample Data'!G160&gt;0),'Test Sample Data'!G160,$B161),""))</f>
        <v/>
      </c>
      <c r="V161" s="29" t="str">
        <f>IF('Test Sample Data'!H160="","",IF(SUM('Test Sample Data'!H$2:H$97)&gt;10,IF(AND(ISNUMBER('Test Sample Data'!H160),'Test Sample Data'!H160&lt;$B161, 'Test Sample Data'!H160&gt;0),'Test Sample Data'!H160,$B161),""))</f>
        <v/>
      </c>
      <c r="W161" s="29" t="str">
        <f>IF('Test Sample Data'!I160="","",IF(SUM('Test Sample Data'!I$2:I$97)&gt;10,IF(AND(ISNUMBER('Test Sample Data'!I160),'Test Sample Data'!I160&lt;$B161, 'Test Sample Data'!I160&gt;0),'Test Sample Data'!I160,$B161),""))</f>
        <v/>
      </c>
      <c r="X161" s="29" t="str">
        <f>IF('Test Sample Data'!J160="","",IF(SUM('Test Sample Data'!J$2:J$97)&gt;10,IF(AND(ISNUMBER('Test Sample Data'!J160),'Test Sample Data'!J160&lt;$B161, 'Test Sample Data'!J160&gt;0),'Test Sample Data'!J160,$B161),""))</f>
        <v/>
      </c>
      <c r="Y161" s="29" t="str">
        <f>IF('Test Sample Data'!K160="","",IF(SUM('Test Sample Data'!K$2:K$97)&gt;10,IF(AND(ISNUMBER('Test Sample Data'!K160),'Test Sample Data'!K160&lt;$B161, 'Test Sample Data'!K160&gt;0),'Test Sample Data'!K160,$B161),""))</f>
        <v/>
      </c>
      <c r="Z161" s="29" t="str">
        <f>IF('Test Sample Data'!L160="","",IF(SUM('Test Sample Data'!L$2:L$97)&gt;10,IF(AND(ISNUMBER('Test Sample Data'!L160),'Test Sample Data'!L160&lt;$B161, 'Test Sample Data'!L160&gt;0),'Test Sample Data'!L160,$B161),""))</f>
        <v/>
      </c>
      <c r="AA161" s="29" t="str">
        <f>IF('Test Sample Data'!M160="","",IF(SUM('Test Sample Data'!M$2:M$97)&gt;10,IF(AND(ISNUMBER('Test Sample Data'!M160),'Test Sample Data'!M160&lt;$B161, 'Test Sample Data'!M160&gt;0),'Test Sample Data'!M160,$B161),""))</f>
        <v/>
      </c>
      <c r="AB161" s="29" t="str">
        <f>IF('Test Sample Data'!N160="","",IF(SUM('Test Sample Data'!N$2:N$97)&gt;10,IF(AND(ISNUMBER('Test Sample Data'!N160),'Test Sample Data'!N160&lt;$B161, 'Test Sample Data'!N160&gt;0),'Test Sample Data'!N160,$B161),""))</f>
        <v/>
      </c>
      <c r="AC161" s="29" t="str">
        <f>IF('Test Sample Data'!O160="","",IF(SUM('Test Sample Data'!O$2:O$97)&gt;10,IF(AND(ISNUMBER('Test Sample Data'!O160),'Test Sample Data'!O160&lt;$B161, 'Test Sample Data'!O160&gt;0),'Test Sample Data'!O160,$B161),""))</f>
        <v/>
      </c>
      <c r="AE161" s="4" t="s">
        <v>4830</v>
      </c>
      <c r="AF161" s="4">
        <f t="shared" si="183"/>
        <v>9</v>
      </c>
      <c r="AG161" s="4">
        <f t="shared" si="184"/>
        <v>9</v>
      </c>
      <c r="AH161" s="4" t="str">
        <f t="shared" si="185"/>
        <v/>
      </c>
      <c r="AI161" s="4" t="str">
        <f t="shared" si="186"/>
        <v/>
      </c>
      <c r="AJ161" s="4" t="str">
        <f t="shared" si="187"/>
        <v/>
      </c>
      <c r="AK161" s="4" t="str">
        <f t="shared" si="188"/>
        <v/>
      </c>
      <c r="AL161" s="4" t="str">
        <f t="shared" si="189"/>
        <v/>
      </c>
      <c r="AM161" s="4" t="str">
        <f t="shared" si="190"/>
        <v/>
      </c>
      <c r="AN161" s="4" t="str">
        <f t="shared" si="191"/>
        <v/>
      </c>
      <c r="AO161" s="4" t="str">
        <f t="shared" si="192"/>
        <v/>
      </c>
      <c r="AP161" s="4" t="str">
        <f t="shared" si="193"/>
        <v/>
      </c>
      <c r="AQ161" s="4" t="str">
        <f t="shared" si="194"/>
        <v/>
      </c>
      <c r="AR161" s="4">
        <f t="shared" si="195"/>
        <v>0</v>
      </c>
      <c r="AS161" s="4">
        <f t="shared" si="182"/>
        <v>9</v>
      </c>
      <c r="AU161" s="4" t="s">
        <v>4830</v>
      </c>
      <c r="AV161" s="4">
        <f t="shared" si="196"/>
        <v>8.2600000000000016</v>
      </c>
      <c r="AW161" s="4">
        <f t="shared" si="197"/>
        <v>9</v>
      </c>
      <c r="AX161" s="4" t="str">
        <f t="shared" si="198"/>
        <v/>
      </c>
      <c r="AY161" s="4" t="str">
        <f t="shared" si="199"/>
        <v/>
      </c>
      <c r="AZ161" s="4" t="str">
        <f t="shared" si="200"/>
        <v/>
      </c>
      <c r="BA161" s="4" t="str">
        <f t="shared" si="201"/>
        <v/>
      </c>
      <c r="BB161" s="4" t="str">
        <f t="shared" si="202"/>
        <v/>
      </c>
      <c r="BC161" s="4" t="str">
        <f t="shared" si="203"/>
        <v/>
      </c>
      <c r="BD161" s="4" t="str">
        <f t="shared" si="204"/>
        <v/>
      </c>
      <c r="BE161" s="4" t="str">
        <f t="shared" si="205"/>
        <v/>
      </c>
      <c r="BF161" s="4" t="str">
        <f t="shared" si="206"/>
        <v/>
      </c>
      <c r="BG161" s="4" t="str">
        <f t="shared" si="207"/>
        <v/>
      </c>
      <c r="BI161" s="4" t="s">
        <v>4830</v>
      </c>
      <c r="BJ161" s="4">
        <f t="shared" si="169"/>
        <v>8.2600000000000016</v>
      </c>
      <c r="BK161" s="4">
        <f t="shared" si="170"/>
        <v>9</v>
      </c>
      <c r="BL161" s="4" t="str">
        <f t="shared" si="171"/>
        <v/>
      </c>
      <c r="BM161" s="4" t="str">
        <f t="shared" si="172"/>
        <v/>
      </c>
      <c r="BN161" s="4" t="str">
        <f t="shared" si="173"/>
        <v/>
      </c>
      <c r="BO161" s="4" t="str">
        <f t="shared" si="174"/>
        <v/>
      </c>
      <c r="BP161" s="4" t="str">
        <f t="shared" si="175"/>
        <v/>
      </c>
      <c r="BQ161" s="4" t="str">
        <f t="shared" si="176"/>
        <v/>
      </c>
      <c r="BR161" s="4" t="str">
        <f t="shared" si="177"/>
        <v/>
      </c>
      <c r="BS161" s="4" t="str">
        <f t="shared" si="178"/>
        <v/>
      </c>
      <c r="BT161" s="4" t="str">
        <f t="shared" si="179"/>
        <v/>
      </c>
      <c r="BU161" s="4" t="str">
        <f t="shared" si="180"/>
        <v/>
      </c>
      <c r="BV161" s="4">
        <f t="shared" si="208"/>
        <v>1.57</v>
      </c>
      <c r="BW161" s="4">
        <f t="shared" si="181"/>
        <v>8.6300000000000008</v>
      </c>
      <c r="BY161" s="4" t="s">
        <v>4830</v>
      </c>
      <c r="BZ161" s="4">
        <f t="shared" si="145"/>
        <v>-0.36999999999999922</v>
      </c>
      <c r="CA161" s="4">
        <f t="shared" si="146"/>
        <v>0.36999999999999922</v>
      </c>
      <c r="CB161" s="4" t="str">
        <f t="shared" si="147"/>
        <v/>
      </c>
      <c r="CC161" s="4" t="str">
        <f t="shared" si="148"/>
        <v/>
      </c>
      <c r="CD161" s="4" t="str">
        <f t="shared" si="149"/>
        <v/>
      </c>
      <c r="CE161" s="4" t="str">
        <f t="shared" si="150"/>
        <v/>
      </c>
      <c r="CF161" s="4" t="str">
        <f t="shared" si="151"/>
        <v/>
      </c>
      <c r="CG161" s="4" t="str">
        <f t="shared" si="152"/>
        <v/>
      </c>
      <c r="CH161" s="4" t="str">
        <f t="shared" si="153"/>
        <v/>
      </c>
      <c r="CI161" s="4" t="str">
        <f t="shared" si="154"/>
        <v/>
      </c>
      <c r="CJ161" s="4" t="str">
        <f t="shared" si="155"/>
        <v/>
      </c>
      <c r="CK161" s="4" t="str">
        <f t="shared" si="156"/>
        <v/>
      </c>
      <c r="CM161" s="4" t="s">
        <v>4830</v>
      </c>
      <c r="CN161" s="4" t="str">
        <f>IF(ISNUMBER(BZ161), IF($BV161&gt;VLOOKUP('Gene Table'!$G$2,'Array Content'!$A$2:$B$3,2,FALSE),IF(BZ161&lt;-$BV161,"mutant","WT"),IF(BZ161&lt;-VLOOKUP('Gene Table'!$G$2,'Array Content'!$A$2:$B$3,2,FALSE),"Mutant","WT")),"")</f>
        <v>WT</v>
      </c>
      <c r="CO161" s="4" t="str">
        <f>IF(ISNUMBER(CA161), IF($BV161&gt;VLOOKUP('Gene Table'!$G$2,'Array Content'!$A$2:$B$3,2,FALSE),IF(CA161&lt;-$BV161,"mutant","WT"),IF(CA161&lt;-VLOOKUP('Gene Table'!$G$2,'Array Content'!$A$2:$B$3,2,FALSE),"Mutant","WT")),"")</f>
        <v>WT</v>
      </c>
      <c r="CP161" s="4" t="str">
        <f>IF(ISNUMBER(CB161), IF($BV161&gt;VLOOKUP('Gene Table'!$G$2,'Array Content'!$A$2:$B$3,2,FALSE),IF(CB161&lt;-$BV161,"mutant","WT"),IF(CB161&lt;-VLOOKUP('Gene Table'!$G$2,'Array Content'!$A$2:$B$3,2,FALSE),"Mutant","WT")),"")</f>
        <v/>
      </c>
      <c r="CQ161" s="4" t="str">
        <f>IF(ISNUMBER(CC161), IF($BV161&gt;VLOOKUP('Gene Table'!$G$2,'Array Content'!$A$2:$B$3,2,FALSE),IF(CC161&lt;-$BV161,"mutant","WT"),IF(CC161&lt;-VLOOKUP('Gene Table'!$G$2,'Array Content'!$A$2:$B$3,2,FALSE),"Mutant","WT")),"")</f>
        <v/>
      </c>
      <c r="CR161" s="4" t="str">
        <f>IF(ISNUMBER(CD161), IF($BV161&gt;VLOOKUP('Gene Table'!$G$2,'Array Content'!$A$2:$B$3,2,FALSE),IF(CD161&lt;-$BV161,"mutant","WT"),IF(CD161&lt;-VLOOKUP('Gene Table'!$G$2,'Array Content'!$A$2:$B$3,2,FALSE),"Mutant","WT")),"")</f>
        <v/>
      </c>
      <c r="CS161" s="4" t="str">
        <f>IF(ISNUMBER(CE161), IF($BV161&gt;VLOOKUP('Gene Table'!$G$2,'Array Content'!$A$2:$B$3,2,FALSE),IF(CE161&lt;-$BV161,"mutant","WT"),IF(CE161&lt;-VLOOKUP('Gene Table'!$G$2,'Array Content'!$A$2:$B$3,2,FALSE),"Mutant","WT")),"")</f>
        <v/>
      </c>
      <c r="CT161" s="4" t="str">
        <f>IF(ISNUMBER(CF161), IF($BV161&gt;VLOOKUP('Gene Table'!$G$2,'Array Content'!$A$2:$B$3,2,FALSE),IF(CF161&lt;-$BV161,"mutant","WT"),IF(CF161&lt;-VLOOKUP('Gene Table'!$G$2,'Array Content'!$A$2:$B$3,2,FALSE),"Mutant","WT")),"")</f>
        <v/>
      </c>
      <c r="CU161" s="4" t="str">
        <f>IF(ISNUMBER(CG161), IF($BV161&gt;VLOOKUP('Gene Table'!$G$2,'Array Content'!$A$2:$B$3,2,FALSE),IF(CG161&lt;-$BV161,"mutant","WT"),IF(CG161&lt;-VLOOKUP('Gene Table'!$G$2,'Array Content'!$A$2:$B$3,2,FALSE),"Mutant","WT")),"")</f>
        <v/>
      </c>
      <c r="CV161" s="4" t="str">
        <f>IF(ISNUMBER(CH161), IF($BV161&gt;VLOOKUP('Gene Table'!$G$2,'Array Content'!$A$2:$B$3,2,FALSE),IF(CH161&lt;-$BV161,"mutant","WT"),IF(CH161&lt;-VLOOKUP('Gene Table'!$G$2,'Array Content'!$A$2:$B$3,2,FALSE),"Mutant","WT")),"")</f>
        <v/>
      </c>
      <c r="CW161" s="4" t="str">
        <f>IF(ISNUMBER(CI161), IF($BV161&gt;VLOOKUP('Gene Table'!$G$2,'Array Content'!$A$2:$B$3,2,FALSE),IF(CI161&lt;-$BV161,"mutant","WT"),IF(CI161&lt;-VLOOKUP('Gene Table'!$G$2,'Array Content'!$A$2:$B$3,2,FALSE),"Mutant","WT")),"")</f>
        <v/>
      </c>
      <c r="CX161" s="4" t="str">
        <f>IF(ISNUMBER(CJ161), IF($BV161&gt;VLOOKUP('Gene Table'!$G$2,'Array Content'!$A$2:$B$3,2,FALSE),IF(CJ161&lt;-$BV161,"mutant","WT"),IF(CJ161&lt;-VLOOKUP('Gene Table'!$G$2,'Array Content'!$A$2:$B$3,2,FALSE),"Mutant","WT")),"")</f>
        <v/>
      </c>
      <c r="CY161" s="4" t="str">
        <f>IF(ISNUMBER(CK161), IF($BV161&gt;VLOOKUP('Gene Table'!$G$2,'Array Content'!$A$2:$B$3,2,FALSE),IF(CK161&lt;-$BV161,"mutant","WT"),IF(CK161&lt;-VLOOKUP('Gene Table'!$G$2,'Array Content'!$A$2:$B$3,2,FALSE),"Mutant","WT")),"")</f>
        <v/>
      </c>
      <c r="DA161" s="4" t="s">
        <v>4830</v>
      </c>
      <c r="DB161" s="4">
        <f t="shared" si="157"/>
        <v>-0.73999999999999844</v>
      </c>
      <c r="DC161" s="4">
        <f t="shared" si="158"/>
        <v>0</v>
      </c>
      <c r="DD161" s="4" t="str">
        <f t="shared" si="159"/>
        <v/>
      </c>
      <c r="DE161" s="4" t="str">
        <f t="shared" si="160"/>
        <v/>
      </c>
      <c r="DF161" s="4" t="str">
        <f t="shared" si="161"/>
        <v/>
      </c>
      <c r="DG161" s="4" t="str">
        <f t="shared" si="162"/>
        <v/>
      </c>
      <c r="DH161" s="4" t="str">
        <f t="shared" si="163"/>
        <v/>
      </c>
      <c r="DI161" s="4" t="str">
        <f t="shared" si="164"/>
        <v/>
      </c>
      <c r="DJ161" s="4" t="str">
        <f t="shared" si="165"/>
        <v/>
      </c>
      <c r="DK161" s="4" t="str">
        <f t="shared" si="166"/>
        <v/>
      </c>
      <c r="DL161" s="4" t="str">
        <f t="shared" si="167"/>
        <v/>
      </c>
      <c r="DM161" s="4" t="str">
        <f t="shared" si="168"/>
        <v/>
      </c>
      <c r="DO161" s="4" t="s">
        <v>4830</v>
      </c>
      <c r="DP161" s="4" t="str">
        <f>IF(ISNUMBER(DB161), IF($AR161&gt;VLOOKUP('Gene Table'!$G$2,'Array Content'!$A$2:$B$3,2,FALSE),IF(DB161&lt;-$AR161,"mutant","WT"),IF(DB161&lt;-VLOOKUP('Gene Table'!$G$2,'Array Content'!$A$2:$B$3,2,FALSE),"Mutant","WT")),"")</f>
        <v>WT</v>
      </c>
      <c r="DQ161" s="4" t="str">
        <f>IF(ISNUMBER(DC161), IF($AR161&gt;VLOOKUP('Gene Table'!$G$2,'Array Content'!$A$2:$B$3,2,FALSE),IF(DC161&lt;-$AR161,"mutant","WT"),IF(DC161&lt;-VLOOKUP('Gene Table'!$G$2,'Array Content'!$A$2:$B$3,2,FALSE),"Mutant","WT")),"")</f>
        <v>WT</v>
      </c>
      <c r="DR161" s="4" t="str">
        <f>IF(ISNUMBER(DD161), IF($AR161&gt;VLOOKUP('Gene Table'!$G$2,'Array Content'!$A$2:$B$3,2,FALSE),IF(DD161&lt;-$AR161,"mutant","WT"),IF(DD161&lt;-VLOOKUP('Gene Table'!$G$2,'Array Content'!$A$2:$B$3,2,FALSE),"Mutant","WT")),"")</f>
        <v/>
      </c>
      <c r="DS161" s="4" t="str">
        <f>IF(ISNUMBER(DE161), IF($AR161&gt;VLOOKUP('Gene Table'!$G$2,'Array Content'!$A$2:$B$3,2,FALSE),IF(DE161&lt;-$AR161,"mutant","WT"),IF(DE161&lt;-VLOOKUP('Gene Table'!$G$2,'Array Content'!$A$2:$B$3,2,FALSE),"Mutant","WT")),"")</f>
        <v/>
      </c>
      <c r="DT161" s="4" t="str">
        <f>IF(ISNUMBER(DF161), IF($AR161&gt;VLOOKUP('Gene Table'!$G$2,'Array Content'!$A$2:$B$3,2,FALSE),IF(DF161&lt;-$AR161,"mutant","WT"),IF(DF161&lt;-VLOOKUP('Gene Table'!$G$2,'Array Content'!$A$2:$B$3,2,FALSE),"Mutant","WT")),"")</f>
        <v/>
      </c>
      <c r="DU161" s="4" t="str">
        <f>IF(ISNUMBER(DG161), IF($AR161&gt;VLOOKUP('Gene Table'!$G$2,'Array Content'!$A$2:$B$3,2,FALSE),IF(DG161&lt;-$AR161,"mutant","WT"),IF(DG161&lt;-VLOOKUP('Gene Table'!$G$2,'Array Content'!$A$2:$B$3,2,FALSE),"Mutant","WT")),"")</f>
        <v/>
      </c>
      <c r="DV161" s="4" t="str">
        <f>IF(ISNUMBER(DH161), IF($AR161&gt;VLOOKUP('Gene Table'!$G$2,'Array Content'!$A$2:$B$3,2,FALSE),IF(DH161&lt;-$AR161,"mutant","WT"),IF(DH161&lt;-VLOOKUP('Gene Table'!$G$2,'Array Content'!$A$2:$B$3,2,FALSE),"Mutant","WT")),"")</f>
        <v/>
      </c>
      <c r="DW161" s="4" t="str">
        <f>IF(ISNUMBER(DI161), IF($AR161&gt;VLOOKUP('Gene Table'!$G$2,'Array Content'!$A$2:$B$3,2,FALSE),IF(DI161&lt;-$AR161,"mutant","WT"),IF(DI161&lt;-VLOOKUP('Gene Table'!$G$2,'Array Content'!$A$2:$B$3,2,FALSE),"Mutant","WT")),"")</f>
        <v/>
      </c>
      <c r="DX161" s="4" t="str">
        <f>IF(ISNUMBER(DJ161), IF($AR161&gt;VLOOKUP('Gene Table'!$G$2,'Array Content'!$A$2:$B$3,2,FALSE),IF(DJ161&lt;-$AR161,"mutant","WT"),IF(DJ161&lt;-VLOOKUP('Gene Table'!$G$2,'Array Content'!$A$2:$B$3,2,FALSE),"Mutant","WT")),"")</f>
        <v/>
      </c>
      <c r="DY161" s="4" t="str">
        <f>IF(ISNUMBER(DK161), IF($AR161&gt;VLOOKUP('Gene Table'!$G$2,'Array Content'!$A$2:$B$3,2,FALSE),IF(DK161&lt;-$AR161,"mutant","WT"),IF(DK161&lt;-VLOOKUP('Gene Table'!$G$2,'Array Content'!$A$2:$B$3,2,FALSE),"Mutant","WT")),"")</f>
        <v/>
      </c>
      <c r="DZ161" s="4" t="str">
        <f>IF(ISNUMBER(DL161), IF($AR161&gt;VLOOKUP('Gene Table'!$G$2,'Array Content'!$A$2:$B$3,2,FALSE),IF(DL161&lt;-$AR161,"mutant","WT"),IF(DL161&lt;-VLOOKUP('Gene Table'!$G$2,'Array Content'!$A$2:$B$3,2,FALSE),"Mutant","WT")),"")</f>
        <v/>
      </c>
      <c r="EA161" s="4" t="str">
        <f>IF(ISNUMBER(DM161), IF($AR161&gt;VLOOKUP('Gene Table'!$G$2,'Array Content'!$A$2:$B$3,2,FALSE),IF(DM161&lt;-$AR161,"mutant","WT"),IF(DM161&lt;-VLOOKUP('Gene Table'!$G$2,'Array Content'!$A$2:$B$3,2,FALSE),"Mutant","WT")),"")</f>
        <v/>
      </c>
      <c r="EC161" s="4" t="s">
        <v>4830</v>
      </c>
      <c r="ED161" s="4" t="str">
        <f>IF('Gene Table'!$D161="copy number",D161,"")</f>
        <v/>
      </c>
      <c r="EE161" s="4" t="str">
        <f>IF('Gene Table'!$D161="copy number",E161,"")</f>
        <v/>
      </c>
      <c r="EF161" s="4" t="str">
        <f>IF('Gene Table'!$D161="copy number",F161,"")</f>
        <v/>
      </c>
      <c r="EG161" s="4" t="str">
        <f>IF('Gene Table'!$D161="copy number",G161,"")</f>
        <v/>
      </c>
      <c r="EH161" s="4" t="str">
        <f>IF('Gene Table'!$D161="copy number",H161,"")</f>
        <v/>
      </c>
      <c r="EI161" s="4" t="str">
        <f>IF('Gene Table'!$D161="copy number",I161,"")</f>
        <v/>
      </c>
      <c r="EJ161" s="4" t="str">
        <f>IF('Gene Table'!$D161="copy number",J161,"")</f>
        <v/>
      </c>
      <c r="EK161" s="4" t="str">
        <f>IF('Gene Table'!$D161="copy number",K161,"")</f>
        <v/>
      </c>
      <c r="EL161" s="4" t="str">
        <f>IF('Gene Table'!$D161="copy number",L161,"")</f>
        <v/>
      </c>
      <c r="EM161" s="4" t="str">
        <f>IF('Gene Table'!$D161="copy number",M161,"")</f>
        <v/>
      </c>
      <c r="EN161" s="4" t="str">
        <f>IF('Gene Table'!$D161="copy number",N161,"")</f>
        <v/>
      </c>
      <c r="EO161" s="4" t="str">
        <f>IF('Gene Table'!$D161="copy number",O161,"")</f>
        <v/>
      </c>
      <c r="EQ161" s="4" t="s">
        <v>4830</v>
      </c>
      <c r="ER161" s="4" t="str">
        <f>IF('Gene Table'!$D161="copy number",R161,"")</f>
        <v/>
      </c>
      <c r="ES161" s="4" t="str">
        <f>IF('Gene Table'!$D161="copy number",S161,"")</f>
        <v/>
      </c>
      <c r="ET161" s="4" t="str">
        <f>IF('Gene Table'!$D161="copy number",T161,"")</f>
        <v/>
      </c>
      <c r="EU161" s="4" t="str">
        <f>IF('Gene Table'!$D161="copy number",U161,"")</f>
        <v/>
      </c>
      <c r="EV161" s="4" t="str">
        <f>IF('Gene Table'!$D161="copy number",V161,"")</f>
        <v/>
      </c>
      <c r="EW161" s="4" t="str">
        <f>IF('Gene Table'!$D161="copy number",W161,"")</f>
        <v/>
      </c>
      <c r="EX161" s="4" t="str">
        <f>IF('Gene Table'!$D161="copy number",X161,"")</f>
        <v/>
      </c>
      <c r="EY161" s="4" t="str">
        <f>IF('Gene Table'!$D161="copy number",Y161,"")</f>
        <v/>
      </c>
      <c r="EZ161" s="4" t="str">
        <f>IF('Gene Table'!$D161="copy number",Z161,"")</f>
        <v/>
      </c>
      <c r="FA161" s="4" t="str">
        <f>IF('Gene Table'!$D161="copy number",AA161,"")</f>
        <v/>
      </c>
      <c r="FB161" s="4" t="str">
        <f>IF('Gene Table'!$D161="copy number",AB161,"")</f>
        <v/>
      </c>
      <c r="FC161" s="4" t="str">
        <f>IF('Gene Table'!$D161="copy number",AC161,"")</f>
        <v/>
      </c>
      <c r="FE161" s="4" t="s">
        <v>4830</v>
      </c>
      <c r="FF161" s="4" t="str">
        <f>IF('Gene Table'!$C161="SMPC",D161,"")</f>
        <v/>
      </c>
      <c r="FG161" s="4" t="str">
        <f>IF('Gene Table'!$C161="SMPC",E161,"")</f>
        <v/>
      </c>
      <c r="FH161" s="4" t="str">
        <f>IF('Gene Table'!$C161="SMPC",F161,"")</f>
        <v/>
      </c>
      <c r="FI161" s="4" t="str">
        <f>IF('Gene Table'!$C161="SMPC",G161,"")</f>
        <v/>
      </c>
      <c r="FJ161" s="4" t="str">
        <f>IF('Gene Table'!$C161="SMPC",H161,"")</f>
        <v/>
      </c>
      <c r="FK161" s="4" t="str">
        <f>IF('Gene Table'!$C161="SMPC",I161,"")</f>
        <v/>
      </c>
      <c r="FL161" s="4" t="str">
        <f>IF('Gene Table'!$C161="SMPC",J161,"")</f>
        <v/>
      </c>
      <c r="FM161" s="4" t="str">
        <f>IF('Gene Table'!$C161="SMPC",K161,"")</f>
        <v/>
      </c>
      <c r="FN161" s="4" t="str">
        <f>IF('Gene Table'!$C161="SMPC",L161,"")</f>
        <v/>
      </c>
      <c r="FO161" s="4" t="str">
        <f>IF('Gene Table'!$C161="SMPC",M161,"")</f>
        <v/>
      </c>
      <c r="FP161" s="4" t="str">
        <f>IF('Gene Table'!$C161="SMPC",N161,"")</f>
        <v/>
      </c>
      <c r="FQ161" s="4" t="str">
        <f>IF('Gene Table'!$C161="SMPC",O161,"")</f>
        <v/>
      </c>
      <c r="FS161" s="4" t="s">
        <v>4830</v>
      </c>
      <c r="FT161" s="4" t="str">
        <f>IF('Gene Table'!$C161="SMPC",R161,"")</f>
        <v/>
      </c>
      <c r="FU161" s="4" t="str">
        <f>IF('Gene Table'!$C161="SMPC",S161,"")</f>
        <v/>
      </c>
      <c r="FV161" s="4" t="str">
        <f>IF('Gene Table'!$C161="SMPC",T161,"")</f>
        <v/>
      </c>
      <c r="FW161" s="4" t="str">
        <f>IF('Gene Table'!$C161="SMPC",U161,"")</f>
        <v/>
      </c>
      <c r="FX161" s="4" t="str">
        <f>IF('Gene Table'!$C161="SMPC",V161,"")</f>
        <v/>
      </c>
      <c r="FY161" s="4" t="str">
        <f>IF('Gene Table'!$C161="SMPC",W161,"")</f>
        <v/>
      </c>
      <c r="FZ161" s="4" t="str">
        <f>IF('Gene Table'!$C161="SMPC",X161,"")</f>
        <v/>
      </c>
      <c r="GA161" s="4" t="str">
        <f>IF('Gene Table'!$C161="SMPC",Y161,"")</f>
        <v/>
      </c>
      <c r="GB161" s="4" t="str">
        <f>IF('Gene Table'!$C161="SMPC",Z161,"")</f>
        <v/>
      </c>
      <c r="GC161" s="4" t="str">
        <f>IF('Gene Table'!$C161="SMPC",AA161,"")</f>
        <v/>
      </c>
      <c r="GD161" s="4" t="str">
        <f>IF('Gene Table'!$C161="SMPC",AB161,"")</f>
        <v/>
      </c>
      <c r="GE161" s="4" t="str">
        <f>IF('Gene Table'!$C161="SMPC",AC161,"")</f>
        <v/>
      </c>
    </row>
    <row r="162" spans="1:187" ht="15" customHeight="1" x14ac:dyDescent="0.25">
      <c r="A162" s="4" t="str">
        <f>'Gene Table'!C162&amp;":"&amp;'Gene Table'!D162</f>
        <v>PTEN:c.416T&gt;G</v>
      </c>
      <c r="B162" s="4">
        <f>IF('Gene Table'!$G$5="NO",IF(ISNUMBER(MATCH('Gene Table'!E162,'Array Content'!$M$2:$M$941,0)),VLOOKUP('Gene Table'!E162,'Array Content'!$M$2:$O$941,2,FALSE),35),IF('Gene Table'!$G$5="YES",IF(ISNUMBER(MATCH('Gene Table'!E162,'Array Content'!$M$2:$M$941,0)),VLOOKUP('Gene Table'!E162,'Array Content'!$M$2:$O$941,3,FALSE),35),"OOPS"))</f>
        <v>37</v>
      </c>
      <c r="C162" s="4" t="s">
        <v>4831</v>
      </c>
      <c r="D162" s="29">
        <f>IF('Control Sample Data'!D161="","",IF(SUM('Control Sample Data'!D$2:D$97)&gt;10,IF(AND(ISNUMBER('Control Sample Data'!D161),'Control Sample Data'!D161&lt;$B162, 'Control Sample Data'!D161&gt;0),'Control Sample Data'!D161,$B162),""))</f>
        <v>35</v>
      </c>
      <c r="E162" s="29">
        <f>IF('Control Sample Data'!E161="","",IF(SUM('Control Sample Data'!E$2:E$97)&gt;10,IF(AND(ISNUMBER('Control Sample Data'!E161),'Control Sample Data'!E161&lt;$B162, 'Control Sample Data'!E161&gt;0),'Control Sample Data'!E161,$B162),""))</f>
        <v>35</v>
      </c>
      <c r="F162" s="29" t="str">
        <f>IF('Control Sample Data'!F161="","",IF(SUM('Control Sample Data'!F$2:F$97)&gt;10,IF(AND(ISNUMBER('Control Sample Data'!F161),'Control Sample Data'!F161&lt;$B162, 'Control Sample Data'!F161&gt;0),'Control Sample Data'!F161,$B162),""))</f>
        <v/>
      </c>
      <c r="G162" s="29" t="str">
        <f>IF('Control Sample Data'!G161="","",IF(SUM('Control Sample Data'!G$2:G$97)&gt;10,IF(AND(ISNUMBER('Control Sample Data'!G161),'Control Sample Data'!G161&lt;$B162, 'Control Sample Data'!G161&gt;0),'Control Sample Data'!G161,$B162),""))</f>
        <v/>
      </c>
      <c r="H162" s="29" t="str">
        <f>IF('Control Sample Data'!H161="","",IF(SUM('Control Sample Data'!H$2:H$97)&gt;10,IF(AND(ISNUMBER('Control Sample Data'!H161),'Control Sample Data'!H161&lt;$B162, 'Control Sample Data'!H161&gt;0),'Control Sample Data'!H161,$B162),""))</f>
        <v/>
      </c>
      <c r="I162" s="29" t="str">
        <f>IF('Control Sample Data'!I161="","",IF(SUM('Control Sample Data'!I$2:I$97)&gt;10,IF(AND(ISNUMBER('Control Sample Data'!I161),'Control Sample Data'!I161&lt;$B162, 'Control Sample Data'!I161&gt;0),'Control Sample Data'!I161,$B162),""))</f>
        <v/>
      </c>
      <c r="J162" s="29" t="str">
        <f>IF('Control Sample Data'!J161="","",IF(SUM('Control Sample Data'!J$2:J$97)&gt;10,IF(AND(ISNUMBER('Control Sample Data'!J161),'Control Sample Data'!J161&lt;$B162, 'Control Sample Data'!J161&gt;0),'Control Sample Data'!J161,$B162),""))</f>
        <v/>
      </c>
      <c r="K162" s="29" t="str">
        <f>IF('Control Sample Data'!K161="","",IF(SUM('Control Sample Data'!K$2:K$97)&gt;10,IF(AND(ISNUMBER('Control Sample Data'!K161),'Control Sample Data'!K161&lt;$B162, 'Control Sample Data'!K161&gt;0),'Control Sample Data'!K161,$B162),""))</f>
        <v/>
      </c>
      <c r="L162" s="29" t="str">
        <f>IF('Control Sample Data'!L161="","",IF(SUM('Control Sample Data'!L$2:L$97)&gt;10,IF(AND(ISNUMBER('Control Sample Data'!L161),'Control Sample Data'!L161&lt;$B162, 'Control Sample Data'!L161&gt;0),'Control Sample Data'!L161,$B162),""))</f>
        <v/>
      </c>
      <c r="M162" s="29" t="str">
        <f>IF('Control Sample Data'!M161="","",IF(SUM('Control Sample Data'!M$2:M$97)&gt;10,IF(AND(ISNUMBER('Control Sample Data'!M161),'Control Sample Data'!M161&lt;$B162, 'Control Sample Data'!M161&gt;0),'Control Sample Data'!M161,$B162),""))</f>
        <v/>
      </c>
      <c r="N162" s="29" t="str">
        <f>IF('Control Sample Data'!N161="","",IF(SUM('Control Sample Data'!N$2:N$97)&gt;10,IF(AND(ISNUMBER('Control Sample Data'!N161),'Control Sample Data'!N161&lt;$B162, 'Control Sample Data'!N161&gt;0),'Control Sample Data'!N161,$B162),""))</f>
        <v/>
      </c>
      <c r="O162" s="29" t="str">
        <f>IF('Control Sample Data'!O161="","",IF(SUM('Control Sample Data'!O$2:O$97)&gt;10,IF(AND(ISNUMBER('Control Sample Data'!O161),'Control Sample Data'!O161&lt;$B162, 'Control Sample Data'!O161&gt;0),'Control Sample Data'!O161,$B162),""))</f>
        <v/>
      </c>
      <c r="Q162" s="4" t="s">
        <v>4831</v>
      </c>
      <c r="R162" s="29">
        <f>IF('Test Sample Data'!D161="","",IF(SUM('Test Sample Data'!D$2:D$97)&gt;10,IF(AND(ISNUMBER('Test Sample Data'!D161),'Test Sample Data'!D161&lt;$B162, 'Test Sample Data'!D161&gt;0),'Test Sample Data'!D161,$B162),""))</f>
        <v>30.869999999999997</v>
      </c>
      <c r="S162" s="29">
        <f>IF('Test Sample Data'!E161="","",IF(SUM('Test Sample Data'!E$2:E$97)&gt;10,IF(AND(ISNUMBER('Test Sample Data'!E161),'Test Sample Data'!E161&lt;$B162, 'Test Sample Data'!E161&gt;0),'Test Sample Data'!E161,$B162),""))</f>
        <v>35</v>
      </c>
      <c r="T162" s="29" t="str">
        <f>IF('Test Sample Data'!F161="","",IF(SUM('Test Sample Data'!F$2:F$97)&gt;10,IF(AND(ISNUMBER('Test Sample Data'!F161),'Test Sample Data'!F161&lt;$B162, 'Test Sample Data'!F161&gt;0),'Test Sample Data'!F161,$B162),""))</f>
        <v/>
      </c>
      <c r="U162" s="29" t="str">
        <f>IF('Test Sample Data'!G161="","",IF(SUM('Test Sample Data'!G$2:G$97)&gt;10,IF(AND(ISNUMBER('Test Sample Data'!G161),'Test Sample Data'!G161&lt;$B162, 'Test Sample Data'!G161&gt;0),'Test Sample Data'!G161,$B162),""))</f>
        <v/>
      </c>
      <c r="V162" s="29" t="str">
        <f>IF('Test Sample Data'!H161="","",IF(SUM('Test Sample Data'!H$2:H$97)&gt;10,IF(AND(ISNUMBER('Test Sample Data'!H161),'Test Sample Data'!H161&lt;$B162, 'Test Sample Data'!H161&gt;0),'Test Sample Data'!H161,$B162),""))</f>
        <v/>
      </c>
      <c r="W162" s="29" t="str">
        <f>IF('Test Sample Data'!I161="","",IF(SUM('Test Sample Data'!I$2:I$97)&gt;10,IF(AND(ISNUMBER('Test Sample Data'!I161),'Test Sample Data'!I161&lt;$B162, 'Test Sample Data'!I161&gt;0),'Test Sample Data'!I161,$B162),""))</f>
        <v/>
      </c>
      <c r="X162" s="29" t="str">
        <f>IF('Test Sample Data'!J161="","",IF(SUM('Test Sample Data'!J$2:J$97)&gt;10,IF(AND(ISNUMBER('Test Sample Data'!J161),'Test Sample Data'!J161&lt;$B162, 'Test Sample Data'!J161&gt;0),'Test Sample Data'!J161,$B162),""))</f>
        <v/>
      </c>
      <c r="Y162" s="29" t="str">
        <f>IF('Test Sample Data'!K161="","",IF(SUM('Test Sample Data'!K$2:K$97)&gt;10,IF(AND(ISNUMBER('Test Sample Data'!K161),'Test Sample Data'!K161&lt;$B162, 'Test Sample Data'!K161&gt;0),'Test Sample Data'!K161,$B162),""))</f>
        <v/>
      </c>
      <c r="Z162" s="29" t="str">
        <f>IF('Test Sample Data'!L161="","",IF(SUM('Test Sample Data'!L$2:L$97)&gt;10,IF(AND(ISNUMBER('Test Sample Data'!L161),'Test Sample Data'!L161&lt;$B162, 'Test Sample Data'!L161&gt;0),'Test Sample Data'!L161,$B162),""))</f>
        <v/>
      </c>
      <c r="AA162" s="29" t="str">
        <f>IF('Test Sample Data'!M161="","",IF(SUM('Test Sample Data'!M$2:M$97)&gt;10,IF(AND(ISNUMBER('Test Sample Data'!M161),'Test Sample Data'!M161&lt;$B162, 'Test Sample Data'!M161&gt;0),'Test Sample Data'!M161,$B162),""))</f>
        <v/>
      </c>
      <c r="AB162" s="29" t="str">
        <f>IF('Test Sample Data'!N161="","",IF(SUM('Test Sample Data'!N$2:N$97)&gt;10,IF(AND(ISNUMBER('Test Sample Data'!N161),'Test Sample Data'!N161&lt;$B162, 'Test Sample Data'!N161&gt;0),'Test Sample Data'!N161,$B162),""))</f>
        <v/>
      </c>
      <c r="AC162" s="29" t="str">
        <f>IF('Test Sample Data'!O161="","",IF(SUM('Test Sample Data'!O$2:O$97)&gt;10,IF(AND(ISNUMBER('Test Sample Data'!O161),'Test Sample Data'!O161&lt;$B162, 'Test Sample Data'!O161&gt;0),'Test Sample Data'!O161,$B162),""))</f>
        <v/>
      </c>
      <c r="AE162" s="4" t="s">
        <v>4831</v>
      </c>
      <c r="AF162" s="4">
        <f t="shared" si="183"/>
        <v>9</v>
      </c>
      <c r="AG162" s="4">
        <f t="shared" si="184"/>
        <v>9</v>
      </c>
      <c r="AH162" s="4" t="str">
        <f t="shared" si="185"/>
        <v/>
      </c>
      <c r="AI162" s="4" t="str">
        <f t="shared" si="186"/>
        <v/>
      </c>
      <c r="AJ162" s="4" t="str">
        <f t="shared" si="187"/>
        <v/>
      </c>
      <c r="AK162" s="4" t="str">
        <f t="shared" si="188"/>
        <v/>
      </c>
      <c r="AL162" s="4" t="str">
        <f t="shared" si="189"/>
        <v/>
      </c>
      <c r="AM162" s="4" t="str">
        <f t="shared" si="190"/>
        <v/>
      </c>
      <c r="AN162" s="4" t="str">
        <f t="shared" si="191"/>
        <v/>
      </c>
      <c r="AO162" s="4" t="str">
        <f t="shared" si="192"/>
        <v/>
      </c>
      <c r="AP162" s="4" t="str">
        <f t="shared" si="193"/>
        <v/>
      </c>
      <c r="AQ162" s="4" t="str">
        <f t="shared" si="194"/>
        <v/>
      </c>
      <c r="AR162" s="4">
        <f t="shared" si="195"/>
        <v>0</v>
      </c>
      <c r="AS162" s="4">
        <f t="shared" si="182"/>
        <v>9</v>
      </c>
      <c r="AU162" s="4" t="s">
        <v>4831</v>
      </c>
      <c r="AV162" s="4">
        <f t="shared" si="196"/>
        <v>4.129999999999999</v>
      </c>
      <c r="AW162" s="4">
        <f t="shared" si="197"/>
        <v>9</v>
      </c>
      <c r="AX162" s="4" t="str">
        <f t="shared" si="198"/>
        <v/>
      </c>
      <c r="AY162" s="4" t="str">
        <f t="shared" si="199"/>
        <v/>
      </c>
      <c r="AZ162" s="4" t="str">
        <f t="shared" si="200"/>
        <v/>
      </c>
      <c r="BA162" s="4" t="str">
        <f t="shared" si="201"/>
        <v/>
      </c>
      <c r="BB162" s="4" t="str">
        <f t="shared" si="202"/>
        <v/>
      </c>
      <c r="BC162" s="4" t="str">
        <f t="shared" si="203"/>
        <v/>
      </c>
      <c r="BD162" s="4" t="str">
        <f t="shared" si="204"/>
        <v/>
      </c>
      <c r="BE162" s="4" t="str">
        <f t="shared" si="205"/>
        <v/>
      </c>
      <c r="BF162" s="4" t="str">
        <f t="shared" si="206"/>
        <v/>
      </c>
      <c r="BG162" s="4" t="str">
        <f t="shared" si="207"/>
        <v/>
      </c>
      <c r="BI162" s="4" t="s">
        <v>4831</v>
      </c>
      <c r="BJ162" s="4" t="str">
        <f t="shared" si="169"/>
        <v/>
      </c>
      <c r="BK162" s="4">
        <f t="shared" si="170"/>
        <v>9</v>
      </c>
      <c r="BL162" s="4" t="str">
        <f t="shared" si="171"/>
        <v/>
      </c>
      <c r="BM162" s="4" t="str">
        <f t="shared" si="172"/>
        <v/>
      </c>
      <c r="BN162" s="4" t="str">
        <f t="shared" si="173"/>
        <v/>
      </c>
      <c r="BO162" s="4" t="str">
        <f t="shared" si="174"/>
        <v/>
      </c>
      <c r="BP162" s="4" t="str">
        <f t="shared" si="175"/>
        <v/>
      </c>
      <c r="BQ162" s="4" t="str">
        <f t="shared" si="176"/>
        <v/>
      </c>
      <c r="BR162" s="4" t="str">
        <f t="shared" si="177"/>
        <v/>
      </c>
      <c r="BS162" s="4" t="str">
        <f t="shared" si="178"/>
        <v/>
      </c>
      <c r="BT162" s="4" t="str">
        <f t="shared" si="179"/>
        <v/>
      </c>
      <c r="BU162" s="4" t="str">
        <f t="shared" si="180"/>
        <v/>
      </c>
      <c r="BV162" s="4">
        <f t="shared" si="208"/>
        <v>0</v>
      </c>
      <c r="BW162" s="4">
        <f t="shared" si="181"/>
        <v>9</v>
      </c>
      <c r="BY162" s="4" t="s">
        <v>4831</v>
      </c>
      <c r="BZ162" s="4">
        <f t="shared" si="145"/>
        <v>-4.870000000000001</v>
      </c>
      <c r="CA162" s="4">
        <f t="shared" si="146"/>
        <v>0</v>
      </c>
      <c r="CB162" s="4" t="str">
        <f t="shared" si="147"/>
        <v/>
      </c>
      <c r="CC162" s="4" t="str">
        <f t="shared" si="148"/>
        <v/>
      </c>
      <c r="CD162" s="4" t="str">
        <f t="shared" si="149"/>
        <v/>
      </c>
      <c r="CE162" s="4" t="str">
        <f t="shared" si="150"/>
        <v/>
      </c>
      <c r="CF162" s="4" t="str">
        <f t="shared" si="151"/>
        <v/>
      </c>
      <c r="CG162" s="4" t="str">
        <f t="shared" si="152"/>
        <v/>
      </c>
      <c r="CH162" s="4" t="str">
        <f t="shared" si="153"/>
        <v/>
      </c>
      <c r="CI162" s="4" t="str">
        <f t="shared" si="154"/>
        <v/>
      </c>
      <c r="CJ162" s="4" t="str">
        <f t="shared" si="155"/>
        <v/>
      </c>
      <c r="CK162" s="4" t="str">
        <f t="shared" si="156"/>
        <v/>
      </c>
      <c r="CM162" s="4" t="s">
        <v>4831</v>
      </c>
      <c r="CN162" s="4" t="str">
        <f>IF(ISNUMBER(BZ162), IF($BV162&gt;VLOOKUP('Gene Table'!$G$2,'Array Content'!$A$2:$B$3,2,FALSE),IF(BZ162&lt;-$BV162,"mutant","WT"),IF(BZ162&lt;-VLOOKUP('Gene Table'!$G$2,'Array Content'!$A$2:$B$3,2,FALSE),"Mutant","WT")),"")</f>
        <v>Mutant</v>
      </c>
      <c r="CO162" s="4" t="str">
        <f>IF(ISNUMBER(CA162), IF($BV162&gt;VLOOKUP('Gene Table'!$G$2,'Array Content'!$A$2:$B$3,2,FALSE),IF(CA162&lt;-$BV162,"mutant","WT"),IF(CA162&lt;-VLOOKUP('Gene Table'!$G$2,'Array Content'!$A$2:$B$3,2,FALSE),"Mutant","WT")),"")</f>
        <v>WT</v>
      </c>
      <c r="CP162" s="4" t="str">
        <f>IF(ISNUMBER(CB162), IF($BV162&gt;VLOOKUP('Gene Table'!$G$2,'Array Content'!$A$2:$B$3,2,FALSE),IF(CB162&lt;-$BV162,"mutant","WT"),IF(CB162&lt;-VLOOKUP('Gene Table'!$G$2,'Array Content'!$A$2:$B$3,2,FALSE),"Mutant","WT")),"")</f>
        <v/>
      </c>
      <c r="CQ162" s="4" t="str">
        <f>IF(ISNUMBER(CC162), IF($BV162&gt;VLOOKUP('Gene Table'!$G$2,'Array Content'!$A$2:$B$3,2,FALSE),IF(CC162&lt;-$BV162,"mutant","WT"),IF(CC162&lt;-VLOOKUP('Gene Table'!$G$2,'Array Content'!$A$2:$B$3,2,FALSE),"Mutant","WT")),"")</f>
        <v/>
      </c>
      <c r="CR162" s="4" t="str">
        <f>IF(ISNUMBER(CD162), IF($BV162&gt;VLOOKUP('Gene Table'!$G$2,'Array Content'!$A$2:$B$3,2,FALSE),IF(CD162&lt;-$BV162,"mutant","WT"),IF(CD162&lt;-VLOOKUP('Gene Table'!$G$2,'Array Content'!$A$2:$B$3,2,FALSE),"Mutant","WT")),"")</f>
        <v/>
      </c>
      <c r="CS162" s="4" t="str">
        <f>IF(ISNUMBER(CE162), IF($BV162&gt;VLOOKUP('Gene Table'!$G$2,'Array Content'!$A$2:$B$3,2,FALSE),IF(CE162&lt;-$BV162,"mutant","WT"),IF(CE162&lt;-VLOOKUP('Gene Table'!$G$2,'Array Content'!$A$2:$B$3,2,FALSE),"Mutant","WT")),"")</f>
        <v/>
      </c>
      <c r="CT162" s="4" t="str">
        <f>IF(ISNUMBER(CF162), IF($BV162&gt;VLOOKUP('Gene Table'!$G$2,'Array Content'!$A$2:$B$3,2,FALSE),IF(CF162&lt;-$BV162,"mutant","WT"),IF(CF162&lt;-VLOOKUP('Gene Table'!$G$2,'Array Content'!$A$2:$B$3,2,FALSE),"Mutant","WT")),"")</f>
        <v/>
      </c>
      <c r="CU162" s="4" t="str">
        <f>IF(ISNUMBER(CG162), IF($BV162&gt;VLOOKUP('Gene Table'!$G$2,'Array Content'!$A$2:$B$3,2,FALSE),IF(CG162&lt;-$BV162,"mutant","WT"),IF(CG162&lt;-VLOOKUP('Gene Table'!$G$2,'Array Content'!$A$2:$B$3,2,FALSE),"Mutant","WT")),"")</f>
        <v/>
      </c>
      <c r="CV162" s="4" t="str">
        <f>IF(ISNUMBER(CH162), IF($BV162&gt;VLOOKUP('Gene Table'!$G$2,'Array Content'!$A$2:$B$3,2,FALSE),IF(CH162&lt;-$BV162,"mutant","WT"),IF(CH162&lt;-VLOOKUP('Gene Table'!$G$2,'Array Content'!$A$2:$B$3,2,FALSE),"Mutant","WT")),"")</f>
        <v/>
      </c>
      <c r="CW162" s="4" t="str">
        <f>IF(ISNUMBER(CI162), IF($BV162&gt;VLOOKUP('Gene Table'!$G$2,'Array Content'!$A$2:$B$3,2,FALSE),IF(CI162&lt;-$BV162,"mutant","WT"),IF(CI162&lt;-VLOOKUP('Gene Table'!$G$2,'Array Content'!$A$2:$B$3,2,FALSE),"Mutant","WT")),"")</f>
        <v/>
      </c>
      <c r="CX162" s="4" t="str">
        <f>IF(ISNUMBER(CJ162), IF($BV162&gt;VLOOKUP('Gene Table'!$G$2,'Array Content'!$A$2:$B$3,2,FALSE),IF(CJ162&lt;-$BV162,"mutant","WT"),IF(CJ162&lt;-VLOOKUP('Gene Table'!$G$2,'Array Content'!$A$2:$B$3,2,FALSE),"Mutant","WT")),"")</f>
        <v/>
      </c>
      <c r="CY162" s="4" t="str">
        <f>IF(ISNUMBER(CK162), IF($BV162&gt;VLOOKUP('Gene Table'!$G$2,'Array Content'!$A$2:$B$3,2,FALSE),IF(CK162&lt;-$BV162,"mutant","WT"),IF(CK162&lt;-VLOOKUP('Gene Table'!$G$2,'Array Content'!$A$2:$B$3,2,FALSE),"Mutant","WT")),"")</f>
        <v/>
      </c>
      <c r="DA162" s="4" t="s">
        <v>4831</v>
      </c>
      <c r="DB162" s="4">
        <f t="shared" si="157"/>
        <v>-4.870000000000001</v>
      </c>
      <c r="DC162" s="4">
        <f t="shared" si="158"/>
        <v>0</v>
      </c>
      <c r="DD162" s="4" t="str">
        <f t="shared" si="159"/>
        <v/>
      </c>
      <c r="DE162" s="4" t="str">
        <f t="shared" si="160"/>
        <v/>
      </c>
      <c r="DF162" s="4" t="str">
        <f t="shared" si="161"/>
        <v/>
      </c>
      <c r="DG162" s="4" t="str">
        <f t="shared" si="162"/>
        <v/>
      </c>
      <c r="DH162" s="4" t="str">
        <f t="shared" si="163"/>
        <v/>
      </c>
      <c r="DI162" s="4" t="str">
        <f t="shared" si="164"/>
        <v/>
      </c>
      <c r="DJ162" s="4" t="str">
        <f t="shared" si="165"/>
        <v/>
      </c>
      <c r="DK162" s="4" t="str">
        <f t="shared" si="166"/>
        <v/>
      </c>
      <c r="DL162" s="4" t="str">
        <f t="shared" si="167"/>
        <v/>
      </c>
      <c r="DM162" s="4" t="str">
        <f t="shared" si="168"/>
        <v/>
      </c>
      <c r="DO162" s="4" t="s">
        <v>4831</v>
      </c>
      <c r="DP162" s="4" t="str">
        <f>IF(ISNUMBER(DB162), IF($AR162&gt;VLOOKUP('Gene Table'!$G$2,'Array Content'!$A$2:$B$3,2,FALSE),IF(DB162&lt;-$AR162,"mutant","WT"),IF(DB162&lt;-VLOOKUP('Gene Table'!$G$2,'Array Content'!$A$2:$B$3,2,FALSE),"Mutant","WT")),"")</f>
        <v>Mutant</v>
      </c>
      <c r="DQ162" s="4" t="str">
        <f>IF(ISNUMBER(DC162), IF($AR162&gt;VLOOKUP('Gene Table'!$G$2,'Array Content'!$A$2:$B$3,2,FALSE),IF(DC162&lt;-$AR162,"mutant","WT"),IF(DC162&lt;-VLOOKUP('Gene Table'!$G$2,'Array Content'!$A$2:$B$3,2,FALSE),"Mutant","WT")),"")</f>
        <v>WT</v>
      </c>
      <c r="DR162" s="4" t="str">
        <f>IF(ISNUMBER(DD162), IF($AR162&gt;VLOOKUP('Gene Table'!$G$2,'Array Content'!$A$2:$B$3,2,FALSE),IF(DD162&lt;-$AR162,"mutant","WT"),IF(DD162&lt;-VLOOKUP('Gene Table'!$G$2,'Array Content'!$A$2:$B$3,2,FALSE),"Mutant","WT")),"")</f>
        <v/>
      </c>
      <c r="DS162" s="4" t="str">
        <f>IF(ISNUMBER(DE162), IF($AR162&gt;VLOOKUP('Gene Table'!$G$2,'Array Content'!$A$2:$B$3,2,FALSE),IF(DE162&lt;-$AR162,"mutant","WT"),IF(DE162&lt;-VLOOKUP('Gene Table'!$G$2,'Array Content'!$A$2:$B$3,2,FALSE),"Mutant","WT")),"")</f>
        <v/>
      </c>
      <c r="DT162" s="4" t="str">
        <f>IF(ISNUMBER(DF162), IF($AR162&gt;VLOOKUP('Gene Table'!$G$2,'Array Content'!$A$2:$B$3,2,FALSE),IF(DF162&lt;-$AR162,"mutant","WT"),IF(DF162&lt;-VLOOKUP('Gene Table'!$G$2,'Array Content'!$A$2:$B$3,2,FALSE),"Mutant","WT")),"")</f>
        <v/>
      </c>
      <c r="DU162" s="4" t="str">
        <f>IF(ISNUMBER(DG162), IF($AR162&gt;VLOOKUP('Gene Table'!$G$2,'Array Content'!$A$2:$B$3,2,FALSE),IF(DG162&lt;-$AR162,"mutant","WT"),IF(DG162&lt;-VLOOKUP('Gene Table'!$G$2,'Array Content'!$A$2:$B$3,2,FALSE),"Mutant","WT")),"")</f>
        <v/>
      </c>
      <c r="DV162" s="4" t="str">
        <f>IF(ISNUMBER(DH162), IF($AR162&gt;VLOOKUP('Gene Table'!$G$2,'Array Content'!$A$2:$B$3,2,FALSE),IF(DH162&lt;-$AR162,"mutant","WT"),IF(DH162&lt;-VLOOKUP('Gene Table'!$G$2,'Array Content'!$A$2:$B$3,2,FALSE),"Mutant","WT")),"")</f>
        <v/>
      </c>
      <c r="DW162" s="4" t="str">
        <f>IF(ISNUMBER(DI162), IF($AR162&gt;VLOOKUP('Gene Table'!$G$2,'Array Content'!$A$2:$B$3,2,FALSE),IF(DI162&lt;-$AR162,"mutant","WT"),IF(DI162&lt;-VLOOKUP('Gene Table'!$G$2,'Array Content'!$A$2:$B$3,2,FALSE),"Mutant","WT")),"")</f>
        <v/>
      </c>
      <c r="DX162" s="4" t="str">
        <f>IF(ISNUMBER(DJ162), IF($AR162&gt;VLOOKUP('Gene Table'!$G$2,'Array Content'!$A$2:$B$3,2,FALSE),IF(DJ162&lt;-$AR162,"mutant","WT"),IF(DJ162&lt;-VLOOKUP('Gene Table'!$G$2,'Array Content'!$A$2:$B$3,2,FALSE),"Mutant","WT")),"")</f>
        <v/>
      </c>
      <c r="DY162" s="4" t="str">
        <f>IF(ISNUMBER(DK162), IF($AR162&gt;VLOOKUP('Gene Table'!$G$2,'Array Content'!$A$2:$B$3,2,FALSE),IF(DK162&lt;-$AR162,"mutant","WT"),IF(DK162&lt;-VLOOKUP('Gene Table'!$G$2,'Array Content'!$A$2:$B$3,2,FALSE),"Mutant","WT")),"")</f>
        <v/>
      </c>
      <c r="DZ162" s="4" t="str">
        <f>IF(ISNUMBER(DL162), IF($AR162&gt;VLOOKUP('Gene Table'!$G$2,'Array Content'!$A$2:$B$3,2,FALSE),IF(DL162&lt;-$AR162,"mutant","WT"),IF(DL162&lt;-VLOOKUP('Gene Table'!$G$2,'Array Content'!$A$2:$B$3,2,FALSE),"Mutant","WT")),"")</f>
        <v/>
      </c>
      <c r="EA162" s="4" t="str">
        <f>IF(ISNUMBER(DM162), IF($AR162&gt;VLOOKUP('Gene Table'!$G$2,'Array Content'!$A$2:$B$3,2,FALSE),IF(DM162&lt;-$AR162,"mutant","WT"),IF(DM162&lt;-VLOOKUP('Gene Table'!$G$2,'Array Content'!$A$2:$B$3,2,FALSE),"Mutant","WT")),"")</f>
        <v/>
      </c>
      <c r="EC162" s="4" t="s">
        <v>4831</v>
      </c>
      <c r="ED162" s="4" t="str">
        <f>IF('Gene Table'!$D162="copy number",D162,"")</f>
        <v/>
      </c>
      <c r="EE162" s="4" t="str">
        <f>IF('Gene Table'!$D162="copy number",E162,"")</f>
        <v/>
      </c>
      <c r="EF162" s="4" t="str">
        <f>IF('Gene Table'!$D162="copy number",F162,"")</f>
        <v/>
      </c>
      <c r="EG162" s="4" t="str">
        <f>IF('Gene Table'!$D162="copy number",G162,"")</f>
        <v/>
      </c>
      <c r="EH162" s="4" t="str">
        <f>IF('Gene Table'!$D162="copy number",H162,"")</f>
        <v/>
      </c>
      <c r="EI162" s="4" t="str">
        <f>IF('Gene Table'!$D162="copy number",I162,"")</f>
        <v/>
      </c>
      <c r="EJ162" s="4" t="str">
        <f>IF('Gene Table'!$D162="copy number",J162,"")</f>
        <v/>
      </c>
      <c r="EK162" s="4" t="str">
        <f>IF('Gene Table'!$D162="copy number",K162,"")</f>
        <v/>
      </c>
      <c r="EL162" s="4" t="str">
        <f>IF('Gene Table'!$D162="copy number",L162,"")</f>
        <v/>
      </c>
      <c r="EM162" s="4" t="str">
        <f>IF('Gene Table'!$D162="copy number",M162,"")</f>
        <v/>
      </c>
      <c r="EN162" s="4" t="str">
        <f>IF('Gene Table'!$D162="copy number",N162,"")</f>
        <v/>
      </c>
      <c r="EO162" s="4" t="str">
        <f>IF('Gene Table'!$D162="copy number",O162,"")</f>
        <v/>
      </c>
      <c r="EQ162" s="4" t="s">
        <v>4831</v>
      </c>
      <c r="ER162" s="4" t="str">
        <f>IF('Gene Table'!$D162="copy number",R162,"")</f>
        <v/>
      </c>
      <c r="ES162" s="4" t="str">
        <f>IF('Gene Table'!$D162="copy number",S162,"")</f>
        <v/>
      </c>
      <c r="ET162" s="4" t="str">
        <f>IF('Gene Table'!$D162="copy number",T162,"")</f>
        <v/>
      </c>
      <c r="EU162" s="4" t="str">
        <f>IF('Gene Table'!$D162="copy number",U162,"")</f>
        <v/>
      </c>
      <c r="EV162" s="4" t="str">
        <f>IF('Gene Table'!$D162="copy number",V162,"")</f>
        <v/>
      </c>
      <c r="EW162" s="4" t="str">
        <f>IF('Gene Table'!$D162="copy number",W162,"")</f>
        <v/>
      </c>
      <c r="EX162" s="4" t="str">
        <f>IF('Gene Table'!$D162="copy number",X162,"")</f>
        <v/>
      </c>
      <c r="EY162" s="4" t="str">
        <f>IF('Gene Table'!$D162="copy number",Y162,"")</f>
        <v/>
      </c>
      <c r="EZ162" s="4" t="str">
        <f>IF('Gene Table'!$D162="copy number",Z162,"")</f>
        <v/>
      </c>
      <c r="FA162" s="4" t="str">
        <f>IF('Gene Table'!$D162="copy number",AA162,"")</f>
        <v/>
      </c>
      <c r="FB162" s="4" t="str">
        <f>IF('Gene Table'!$D162="copy number",AB162,"")</f>
        <v/>
      </c>
      <c r="FC162" s="4" t="str">
        <f>IF('Gene Table'!$D162="copy number",AC162,"")</f>
        <v/>
      </c>
      <c r="FE162" s="4" t="s">
        <v>4831</v>
      </c>
      <c r="FF162" s="4" t="str">
        <f>IF('Gene Table'!$C162="SMPC",D162,"")</f>
        <v/>
      </c>
      <c r="FG162" s="4" t="str">
        <f>IF('Gene Table'!$C162="SMPC",E162,"")</f>
        <v/>
      </c>
      <c r="FH162" s="4" t="str">
        <f>IF('Gene Table'!$C162="SMPC",F162,"")</f>
        <v/>
      </c>
      <c r="FI162" s="4" t="str">
        <f>IF('Gene Table'!$C162="SMPC",G162,"")</f>
        <v/>
      </c>
      <c r="FJ162" s="4" t="str">
        <f>IF('Gene Table'!$C162="SMPC",H162,"")</f>
        <v/>
      </c>
      <c r="FK162" s="4" t="str">
        <f>IF('Gene Table'!$C162="SMPC",I162,"")</f>
        <v/>
      </c>
      <c r="FL162" s="4" t="str">
        <f>IF('Gene Table'!$C162="SMPC",J162,"")</f>
        <v/>
      </c>
      <c r="FM162" s="4" t="str">
        <f>IF('Gene Table'!$C162="SMPC",K162,"")</f>
        <v/>
      </c>
      <c r="FN162" s="4" t="str">
        <f>IF('Gene Table'!$C162="SMPC",L162,"")</f>
        <v/>
      </c>
      <c r="FO162" s="4" t="str">
        <f>IF('Gene Table'!$C162="SMPC",M162,"")</f>
        <v/>
      </c>
      <c r="FP162" s="4" t="str">
        <f>IF('Gene Table'!$C162="SMPC",N162,"")</f>
        <v/>
      </c>
      <c r="FQ162" s="4" t="str">
        <f>IF('Gene Table'!$C162="SMPC",O162,"")</f>
        <v/>
      </c>
      <c r="FS162" s="4" t="s">
        <v>4831</v>
      </c>
      <c r="FT162" s="4" t="str">
        <f>IF('Gene Table'!$C162="SMPC",R162,"")</f>
        <v/>
      </c>
      <c r="FU162" s="4" t="str">
        <f>IF('Gene Table'!$C162="SMPC",S162,"")</f>
        <v/>
      </c>
      <c r="FV162" s="4" t="str">
        <f>IF('Gene Table'!$C162="SMPC",T162,"")</f>
        <v/>
      </c>
      <c r="FW162" s="4" t="str">
        <f>IF('Gene Table'!$C162="SMPC",U162,"")</f>
        <v/>
      </c>
      <c r="FX162" s="4" t="str">
        <f>IF('Gene Table'!$C162="SMPC",V162,"")</f>
        <v/>
      </c>
      <c r="FY162" s="4" t="str">
        <f>IF('Gene Table'!$C162="SMPC",W162,"")</f>
        <v/>
      </c>
      <c r="FZ162" s="4" t="str">
        <f>IF('Gene Table'!$C162="SMPC",X162,"")</f>
        <v/>
      </c>
      <c r="GA162" s="4" t="str">
        <f>IF('Gene Table'!$C162="SMPC",Y162,"")</f>
        <v/>
      </c>
      <c r="GB162" s="4" t="str">
        <f>IF('Gene Table'!$C162="SMPC",Z162,"")</f>
        <v/>
      </c>
      <c r="GC162" s="4" t="str">
        <f>IF('Gene Table'!$C162="SMPC",AA162,"")</f>
        <v/>
      </c>
      <c r="GD162" s="4" t="str">
        <f>IF('Gene Table'!$C162="SMPC",AB162,"")</f>
        <v/>
      </c>
      <c r="GE162" s="4" t="str">
        <f>IF('Gene Table'!$C162="SMPC",AC162,"")</f>
        <v/>
      </c>
    </row>
    <row r="163" spans="1:187" ht="15" customHeight="1" x14ac:dyDescent="0.25">
      <c r="A163" s="4" t="str">
        <f>'Gene Table'!C163&amp;":"&amp;'Gene Table'!D163</f>
        <v>PTEN:c.425G&gt;A</v>
      </c>
      <c r="B163" s="4">
        <f>IF('Gene Table'!$G$5="NO",IF(ISNUMBER(MATCH('Gene Table'!E163,'Array Content'!$M$2:$M$941,0)),VLOOKUP('Gene Table'!E163,'Array Content'!$M$2:$O$941,2,FALSE),35),IF('Gene Table'!$G$5="YES",IF(ISNUMBER(MATCH('Gene Table'!E163,'Array Content'!$M$2:$M$941,0)),VLOOKUP('Gene Table'!E163,'Array Content'!$M$2:$O$941,3,FALSE),35),"OOPS"))</f>
        <v>35</v>
      </c>
      <c r="C163" s="4" t="s">
        <v>4832</v>
      </c>
      <c r="D163" s="29">
        <f>IF('Control Sample Data'!D162="","",IF(SUM('Control Sample Data'!D$2:D$97)&gt;10,IF(AND(ISNUMBER('Control Sample Data'!D162),'Control Sample Data'!D162&lt;$B163, 'Control Sample Data'!D162&gt;0),'Control Sample Data'!D162,$B163),""))</f>
        <v>35</v>
      </c>
      <c r="E163" s="29">
        <f>IF('Control Sample Data'!E162="","",IF(SUM('Control Sample Data'!E$2:E$97)&gt;10,IF(AND(ISNUMBER('Control Sample Data'!E162),'Control Sample Data'!E162&lt;$B163, 'Control Sample Data'!E162&gt;0),'Control Sample Data'!E162,$B163),""))</f>
        <v>35</v>
      </c>
      <c r="F163" s="29" t="str">
        <f>IF('Control Sample Data'!F162="","",IF(SUM('Control Sample Data'!F$2:F$97)&gt;10,IF(AND(ISNUMBER('Control Sample Data'!F162),'Control Sample Data'!F162&lt;$B163, 'Control Sample Data'!F162&gt;0),'Control Sample Data'!F162,$B163),""))</f>
        <v/>
      </c>
      <c r="G163" s="29" t="str">
        <f>IF('Control Sample Data'!G162="","",IF(SUM('Control Sample Data'!G$2:G$97)&gt;10,IF(AND(ISNUMBER('Control Sample Data'!G162),'Control Sample Data'!G162&lt;$B163, 'Control Sample Data'!G162&gt;0),'Control Sample Data'!G162,$B163),""))</f>
        <v/>
      </c>
      <c r="H163" s="29" t="str">
        <f>IF('Control Sample Data'!H162="","",IF(SUM('Control Sample Data'!H$2:H$97)&gt;10,IF(AND(ISNUMBER('Control Sample Data'!H162),'Control Sample Data'!H162&lt;$B163, 'Control Sample Data'!H162&gt;0),'Control Sample Data'!H162,$B163),""))</f>
        <v/>
      </c>
      <c r="I163" s="29" t="str">
        <f>IF('Control Sample Data'!I162="","",IF(SUM('Control Sample Data'!I$2:I$97)&gt;10,IF(AND(ISNUMBER('Control Sample Data'!I162),'Control Sample Data'!I162&lt;$B163, 'Control Sample Data'!I162&gt;0),'Control Sample Data'!I162,$B163),""))</f>
        <v/>
      </c>
      <c r="J163" s="29" t="str">
        <f>IF('Control Sample Data'!J162="","",IF(SUM('Control Sample Data'!J$2:J$97)&gt;10,IF(AND(ISNUMBER('Control Sample Data'!J162),'Control Sample Data'!J162&lt;$B163, 'Control Sample Data'!J162&gt;0),'Control Sample Data'!J162,$B163),""))</f>
        <v/>
      </c>
      <c r="K163" s="29" t="str">
        <f>IF('Control Sample Data'!K162="","",IF(SUM('Control Sample Data'!K$2:K$97)&gt;10,IF(AND(ISNUMBER('Control Sample Data'!K162),'Control Sample Data'!K162&lt;$B163, 'Control Sample Data'!K162&gt;0),'Control Sample Data'!K162,$B163),""))</f>
        <v/>
      </c>
      <c r="L163" s="29" t="str">
        <f>IF('Control Sample Data'!L162="","",IF(SUM('Control Sample Data'!L$2:L$97)&gt;10,IF(AND(ISNUMBER('Control Sample Data'!L162),'Control Sample Data'!L162&lt;$B163, 'Control Sample Data'!L162&gt;0),'Control Sample Data'!L162,$B163),""))</f>
        <v/>
      </c>
      <c r="M163" s="29" t="str">
        <f>IF('Control Sample Data'!M162="","",IF(SUM('Control Sample Data'!M$2:M$97)&gt;10,IF(AND(ISNUMBER('Control Sample Data'!M162),'Control Sample Data'!M162&lt;$B163, 'Control Sample Data'!M162&gt;0),'Control Sample Data'!M162,$B163),""))</f>
        <v/>
      </c>
      <c r="N163" s="29" t="str">
        <f>IF('Control Sample Data'!N162="","",IF(SUM('Control Sample Data'!N$2:N$97)&gt;10,IF(AND(ISNUMBER('Control Sample Data'!N162),'Control Sample Data'!N162&lt;$B163, 'Control Sample Data'!N162&gt;0),'Control Sample Data'!N162,$B163),""))</f>
        <v/>
      </c>
      <c r="O163" s="29" t="str">
        <f>IF('Control Sample Data'!O162="","",IF(SUM('Control Sample Data'!O$2:O$97)&gt;10,IF(AND(ISNUMBER('Control Sample Data'!O162),'Control Sample Data'!O162&lt;$B163, 'Control Sample Data'!O162&gt;0),'Control Sample Data'!O162,$B163),""))</f>
        <v/>
      </c>
      <c r="Q163" s="4" t="s">
        <v>4832</v>
      </c>
      <c r="R163" s="29">
        <f>IF('Test Sample Data'!D162="","",IF(SUM('Test Sample Data'!D$2:D$97)&gt;10,IF(AND(ISNUMBER('Test Sample Data'!D162),'Test Sample Data'!D162&lt;$B163, 'Test Sample Data'!D162&gt;0),'Test Sample Data'!D162,$B163),""))</f>
        <v>35</v>
      </c>
      <c r="S163" s="29">
        <f>IF('Test Sample Data'!E162="","",IF(SUM('Test Sample Data'!E$2:E$97)&gt;10,IF(AND(ISNUMBER('Test Sample Data'!E162),'Test Sample Data'!E162&lt;$B163, 'Test Sample Data'!E162&gt;0),'Test Sample Data'!E162,$B163),""))</f>
        <v>35</v>
      </c>
      <c r="T163" s="29" t="str">
        <f>IF('Test Sample Data'!F162="","",IF(SUM('Test Sample Data'!F$2:F$97)&gt;10,IF(AND(ISNUMBER('Test Sample Data'!F162),'Test Sample Data'!F162&lt;$B163, 'Test Sample Data'!F162&gt;0),'Test Sample Data'!F162,$B163),""))</f>
        <v/>
      </c>
      <c r="U163" s="29" t="str">
        <f>IF('Test Sample Data'!G162="","",IF(SUM('Test Sample Data'!G$2:G$97)&gt;10,IF(AND(ISNUMBER('Test Sample Data'!G162),'Test Sample Data'!G162&lt;$B163, 'Test Sample Data'!G162&gt;0),'Test Sample Data'!G162,$B163),""))</f>
        <v/>
      </c>
      <c r="V163" s="29" t="str">
        <f>IF('Test Sample Data'!H162="","",IF(SUM('Test Sample Data'!H$2:H$97)&gt;10,IF(AND(ISNUMBER('Test Sample Data'!H162),'Test Sample Data'!H162&lt;$B163, 'Test Sample Data'!H162&gt;0),'Test Sample Data'!H162,$B163),""))</f>
        <v/>
      </c>
      <c r="W163" s="29" t="str">
        <f>IF('Test Sample Data'!I162="","",IF(SUM('Test Sample Data'!I$2:I$97)&gt;10,IF(AND(ISNUMBER('Test Sample Data'!I162),'Test Sample Data'!I162&lt;$B163, 'Test Sample Data'!I162&gt;0),'Test Sample Data'!I162,$B163),""))</f>
        <v/>
      </c>
      <c r="X163" s="29" t="str">
        <f>IF('Test Sample Data'!J162="","",IF(SUM('Test Sample Data'!J$2:J$97)&gt;10,IF(AND(ISNUMBER('Test Sample Data'!J162),'Test Sample Data'!J162&lt;$B163, 'Test Sample Data'!J162&gt;0),'Test Sample Data'!J162,$B163),""))</f>
        <v/>
      </c>
      <c r="Y163" s="29" t="str">
        <f>IF('Test Sample Data'!K162="","",IF(SUM('Test Sample Data'!K$2:K$97)&gt;10,IF(AND(ISNUMBER('Test Sample Data'!K162),'Test Sample Data'!K162&lt;$B163, 'Test Sample Data'!K162&gt;0),'Test Sample Data'!K162,$B163),""))</f>
        <v/>
      </c>
      <c r="Z163" s="29" t="str">
        <f>IF('Test Sample Data'!L162="","",IF(SUM('Test Sample Data'!L$2:L$97)&gt;10,IF(AND(ISNUMBER('Test Sample Data'!L162),'Test Sample Data'!L162&lt;$B163, 'Test Sample Data'!L162&gt;0),'Test Sample Data'!L162,$B163),""))</f>
        <v/>
      </c>
      <c r="AA163" s="29" t="str">
        <f>IF('Test Sample Data'!M162="","",IF(SUM('Test Sample Data'!M$2:M$97)&gt;10,IF(AND(ISNUMBER('Test Sample Data'!M162),'Test Sample Data'!M162&lt;$B163, 'Test Sample Data'!M162&gt;0),'Test Sample Data'!M162,$B163),""))</f>
        <v/>
      </c>
      <c r="AB163" s="29" t="str">
        <f>IF('Test Sample Data'!N162="","",IF(SUM('Test Sample Data'!N$2:N$97)&gt;10,IF(AND(ISNUMBER('Test Sample Data'!N162),'Test Sample Data'!N162&lt;$B163, 'Test Sample Data'!N162&gt;0),'Test Sample Data'!N162,$B163),""))</f>
        <v/>
      </c>
      <c r="AC163" s="29" t="str">
        <f>IF('Test Sample Data'!O162="","",IF(SUM('Test Sample Data'!O$2:O$97)&gt;10,IF(AND(ISNUMBER('Test Sample Data'!O162),'Test Sample Data'!O162&lt;$B163, 'Test Sample Data'!O162&gt;0),'Test Sample Data'!O162,$B163),""))</f>
        <v/>
      </c>
      <c r="AE163" s="4" t="s">
        <v>4832</v>
      </c>
      <c r="AF163" s="4">
        <f t="shared" si="183"/>
        <v>9</v>
      </c>
      <c r="AG163" s="4">
        <f t="shared" si="184"/>
        <v>9</v>
      </c>
      <c r="AH163" s="4" t="str">
        <f t="shared" si="185"/>
        <v/>
      </c>
      <c r="AI163" s="4" t="str">
        <f t="shared" si="186"/>
        <v/>
      </c>
      <c r="AJ163" s="4" t="str">
        <f t="shared" si="187"/>
        <v/>
      </c>
      <c r="AK163" s="4" t="str">
        <f t="shared" si="188"/>
        <v/>
      </c>
      <c r="AL163" s="4" t="str">
        <f t="shared" si="189"/>
        <v/>
      </c>
      <c r="AM163" s="4" t="str">
        <f t="shared" si="190"/>
        <v/>
      </c>
      <c r="AN163" s="4" t="str">
        <f t="shared" si="191"/>
        <v/>
      </c>
      <c r="AO163" s="4" t="str">
        <f t="shared" si="192"/>
        <v/>
      </c>
      <c r="AP163" s="4" t="str">
        <f t="shared" si="193"/>
        <v/>
      </c>
      <c r="AQ163" s="4" t="str">
        <f t="shared" si="194"/>
        <v/>
      </c>
      <c r="AR163" s="4">
        <f t="shared" si="195"/>
        <v>0</v>
      </c>
      <c r="AS163" s="4">
        <f t="shared" si="182"/>
        <v>9</v>
      </c>
      <c r="AU163" s="4" t="s">
        <v>4832</v>
      </c>
      <c r="AV163" s="4">
        <f t="shared" si="196"/>
        <v>8.2600000000000016</v>
      </c>
      <c r="AW163" s="4">
        <f t="shared" si="197"/>
        <v>9</v>
      </c>
      <c r="AX163" s="4" t="str">
        <f t="shared" si="198"/>
        <v/>
      </c>
      <c r="AY163" s="4" t="str">
        <f t="shared" si="199"/>
        <v/>
      </c>
      <c r="AZ163" s="4" t="str">
        <f t="shared" si="200"/>
        <v/>
      </c>
      <c r="BA163" s="4" t="str">
        <f t="shared" si="201"/>
        <v/>
      </c>
      <c r="BB163" s="4" t="str">
        <f t="shared" si="202"/>
        <v/>
      </c>
      <c r="BC163" s="4" t="str">
        <f t="shared" si="203"/>
        <v/>
      </c>
      <c r="BD163" s="4" t="str">
        <f t="shared" si="204"/>
        <v/>
      </c>
      <c r="BE163" s="4" t="str">
        <f t="shared" si="205"/>
        <v/>
      </c>
      <c r="BF163" s="4" t="str">
        <f t="shared" si="206"/>
        <v/>
      </c>
      <c r="BG163" s="4" t="str">
        <f t="shared" si="207"/>
        <v/>
      </c>
      <c r="BI163" s="4" t="s">
        <v>4832</v>
      </c>
      <c r="BJ163" s="4">
        <f t="shared" si="169"/>
        <v>8.2600000000000016</v>
      </c>
      <c r="BK163" s="4">
        <f t="shared" si="170"/>
        <v>9</v>
      </c>
      <c r="BL163" s="4" t="str">
        <f t="shared" si="171"/>
        <v/>
      </c>
      <c r="BM163" s="4" t="str">
        <f t="shared" si="172"/>
        <v/>
      </c>
      <c r="BN163" s="4" t="str">
        <f t="shared" si="173"/>
        <v/>
      </c>
      <c r="BO163" s="4" t="str">
        <f t="shared" si="174"/>
        <v/>
      </c>
      <c r="BP163" s="4" t="str">
        <f t="shared" si="175"/>
        <v/>
      </c>
      <c r="BQ163" s="4" t="str">
        <f t="shared" si="176"/>
        <v/>
      </c>
      <c r="BR163" s="4" t="str">
        <f t="shared" si="177"/>
        <v/>
      </c>
      <c r="BS163" s="4" t="str">
        <f t="shared" si="178"/>
        <v/>
      </c>
      <c r="BT163" s="4" t="str">
        <f t="shared" si="179"/>
        <v/>
      </c>
      <c r="BU163" s="4" t="str">
        <f t="shared" si="180"/>
        <v/>
      </c>
      <c r="BV163" s="4">
        <f t="shared" si="208"/>
        <v>1.57</v>
      </c>
      <c r="BW163" s="4">
        <f t="shared" si="181"/>
        <v>8.6300000000000008</v>
      </c>
      <c r="BY163" s="4" t="s">
        <v>4832</v>
      </c>
      <c r="BZ163" s="4">
        <f t="shared" ref="BZ163:BZ226" si="209">IF(ISNUMBER(AV163),AV163-$BW163,"")</f>
        <v>-0.36999999999999922</v>
      </c>
      <c r="CA163" s="4">
        <f t="shared" ref="CA163:CA226" si="210">IF(ISNUMBER(AW163),AW163-$BW163,"")</f>
        <v>0.36999999999999922</v>
      </c>
      <c r="CB163" s="4" t="str">
        <f t="shared" ref="CB163:CB226" si="211">IF(ISNUMBER(AX163),AX163-$BW163,"")</f>
        <v/>
      </c>
      <c r="CC163" s="4" t="str">
        <f t="shared" ref="CC163:CC226" si="212">IF(ISNUMBER(AY163),AY163-$BW163,"")</f>
        <v/>
      </c>
      <c r="CD163" s="4" t="str">
        <f t="shared" ref="CD163:CD226" si="213">IF(ISNUMBER(AZ163),AZ163-$BW163,"")</f>
        <v/>
      </c>
      <c r="CE163" s="4" t="str">
        <f t="shared" ref="CE163:CE226" si="214">IF(ISNUMBER(BA163),BA163-$BW163,"")</f>
        <v/>
      </c>
      <c r="CF163" s="4" t="str">
        <f t="shared" ref="CF163:CF226" si="215">IF(ISNUMBER(BB163),BB163-$BW163,"")</f>
        <v/>
      </c>
      <c r="CG163" s="4" t="str">
        <f t="shared" ref="CG163:CG226" si="216">IF(ISNUMBER(BC163),BC163-$BW163,"")</f>
        <v/>
      </c>
      <c r="CH163" s="4" t="str">
        <f t="shared" ref="CH163:CH226" si="217">IF(ISNUMBER(BD163),BD163-$BW163,"")</f>
        <v/>
      </c>
      <c r="CI163" s="4" t="str">
        <f t="shared" ref="CI163:CI226" si="218">IF(ISNUMBER(BE163),BE163-$BW163,"")</f>
        <v/>
      </c>
      <c r="CJ163" s="4" t="str">
        <f t="shared" ref="CJ163:CJ226" si="219">IF(ISNUMBER(BF163),BF163-$BW163,"")</f>
        <v/>
      </c>
      <c r="CK163" s="4" t="str">
        <f t="shared" ref="CK163:CK226" si="220">IF(ISNUMBER(BG163),BG163-$BW163,"")</f>
        <v/>
      </c>
      <c r="CM163" s="4" t="s">
        <v>4832</v>
      </c>
      <c r="CN163" s="4" t="str">
        <f>IF(ISNUMBER(BZ163), IF($BV163&gt;VLOOKUP('Gene Table'!$G$2,'Array Content'!$A$2:$B$3,2,FALSE),IF(BZ163&lt;-$BV163,"mutant","WT"),IF(BZ163&lt;-VLOOKUP('Gene Table'!$G$2,'Array Content'!$A$2:$B$3,2,FALSE),"Mutant","WT")),"")</f>
        <v>WT</v>
      </c>
      <c r="CO163" s="4" t="str">
        <f>IF(ISNUMBER(CA163), IF($BV163&gt;VLOOKUP('Gene Table'!$G$2,'Array Content'!$A$2:$B$3,2,FALSE),IF(CA163&lt;-$BV163,"mutant","WT"),IF(CA163&lt;-VLOOKUP('Gene Table'!$G$2,'Array Content'!$A$2:$B$3,2,FALSE),"Mutant","WT")),"")</f>
        <v>WT</v>
      </c>
      <c r="CP163" s="4" t="str">
        <f>IF(ISNUMBER(CB163), IF($BV163&gt;VLOOKUP('Gene Table'!$G$2,'Array Content'!$A$2:$B$3,2,FALSE),IF(CB163&lt;-$BV163,"mutant","WT"),IF(CB163&lt;-VLOOKUP('Gene Table'!$G$2,'Array Content'!$A$2:$B$3,2,FALSE),"Mutant","WT")),"")</f>
        <v/>
      </c>
      <c r="CQ163" s="4" t="str">
        <f>IF(ISNUMBER(CC163), IF($BV163&gt;VLOOKUP('Gene Table'!$G$2,'Array Content'!$A$2:$B$3,2,FALSE),IF(CC163&lt;-$BV163,"mutant","WT"),IF(CC163&lt;-VLOOKUP('Gene Table'!$G$2,'Array Content'!$A$2:$B$3,2,FALSE),"Mutant","WT")),"")</f>
        <v/>
      </c>
      <c r="CR163" s="4" t="str">
        <f>IF(ISNUMBER(CD163), IF($BV163&gt;VLOOKUP('Gene Table'!$G$2,'Array Content'!$A$2:$B$3,2,FALSE),IF(CD163&lt;-$BV163,"mutant","WT"),IF(CD163&lt;-VLOOKUP('Gene Table'!$G$2,'Array Content'!$A$2:$B$3,2,FALSE),"Mutant","WT")),"")</f>
        <v/>
      </c>
      <c r="CS163" s="4" t="str">
        <f>IF(ISNUMBER(CE163), IF($BV163&gt;VLOOKUP('Gene Table'!$G$2,'Array Content'!$A$2:$B$3,2,FALSE),IF(CE163&lt;-$BV163,"mutant","WT"),IF(CE163&lt;-VLOOKUP('Gene Table'!$G$2,'Array Content'!$A$2:$B$3,2,FALSE),"Mutant","WT")),"")</f>
        <v/>
      </c>
      <c r="CT163" s="4" t="str">
        <f>IF(ISNUMBER(CF163), IF($BV163&gt;VLOOKUP('Gene Table'!$G$2,'Array Content'!$A$2:$B$3,2,FALSE),IF(CF163&lt;-$BV163,"mutant","WT"),IF(CF163&lt;-VLOOKUP('Gene Table'!$G$2,'Array Content'!$A$2:$B$3,2,FALSE),"Mutant","WT")),"")</f>
        <v/>
      </c>
      <c r="CU163" s="4" t="str">
        <f>IF(ISNUMBER(CG163), IF($BV163&gt;VLOOKUP('Gene Table'!$G$2,'Array Content'!$A$2:$B$3,2,FALSE),IF(CG163&lt;-$BV163,"mutant","WT"),IF(CG163&lt;-VLOOKUP('Gene Table'!$G$2,'Array Content'!$A$2:$B$3,2,FALSE),"Mutant","WT")),"")</f>
        <v/>
      </c>
      <c r="CV163" s="4" t="str">
        <f>IF(ISNUMBER(CH163), IF($BV163&gt;VLOOKUP('Gene Table'!$G$2,'Array Content'!$A$2:$B$3,2,FALSE),IF(CH163&lt;-$BV163,"mutant","WT"),IF(CH163&lt;-VLOOKUP('Gene Table'!$G$2,'Array Content'!$A$2:$B$3,2,FALSE),"Mutant","WT")),"")</f>
        <v/>
      </c>
      <c r="CW163" s="4" t="str">
        <f>IF(ISNUMBER(CI163), IF($BV163&gt;VLOOKUP('Gene Table'!$G$2,'Array Content'!$A$2:$B$3,2,FALSE),IF(CI163&lt;-$BV163,"mutant","WT"),IF(CI163&lt;-VLOOKUP('Gene Table'!$G$2,'Array Content'!$A$2:$B$3,2,FALSE),"Mutant","WT")),"")</f>
        <v/>
      </c>
      <c r="CX163" s="4" t="str">
        <f>IF(ISNUMBER(CJ163), IF($BV163&gt;VLOOKUP('Gene Table'!$G$2,'Array Content'!$A$2:$B$3,2,FALSE),IF(CJ163&lt;-$BV163,"mutant","WT"),IF(CJ163&lt;-VLOOKUP('Gene Table'!$G$2,'Array Content'!$A$2:$B$3,2,FALSE),"Mutant","WT")),"")</f>
        <v/>
      </c>
      <c r="CY163" s="4" t="str">
        <f>IF(ISNUMBER(CK163), IF($BV163&gt;VLOOKUP('Gene Table'!$G$2,'Array Content'!$A$2:$B$3,2,FALSE),IF(CK163&lt;-$BV163,"mutant","WT"),IF(CK163&lt;-VLOOKUP('Gene Table'!$G$2,'Array Content'!$A$2:$B$3,2,FALSE),"Mutant","WT")),"")</f>
        <v/>
      </c>
      <c r="DA163" s="4" t="s">
        <v>4832</v>
      </c>
      <c r="DB163" s="4">
        <f t="shared" ref="DB163:DB226" si="221">IF(ISNUMBER(AV163),AV163-$AS163,"")</f>
        <v>-0.73999999999999844</v>
      </c>
      <c r="DC163" s="4">
        <f t="shared" ref="DC163:DC226" si="222">IF(ISNUMBER(AW163),AW163-$AS163,"")</f>
        <v>0</v>
      </c>
      <c r="DD163" s="4" t="str">
        <f t="shared" ref="DD163:DD226" si="223">IF(ISNUMBER(AX163),AX163-$AS163,"")</f>
        <v/>
      </c>
      <c r="DE163" s="4" t="str">
        <f t="shared" ref="DE163:DE226" si="224">IF(ISNUMBER(AY163),AY163-$AS163,"")</f>
        <v/>
      </c>
      <c r="DF163" s="4" t="str">
        <f t="shared" ref="DF163:DF226" si="225">IF(ISNUMBER(AZ163),AZ163-$AS163,"")</f>
        <v/>
      </c>
      <c r="DG163" s="4" t="str">
        <f t="shared" ref="DG163:DG226" si="226">IF(ISNUMBER(BA163),BA163-$AS163,"")</f>
        <v/>
      </c>
      <c r="DH163" s="4" t="str">
        <f t="shared" ref="DH163:DH226" si="227">IF(ISNUMBER(BB163),BB163-$AS163,"")</f>
        <v/>
      </c>
      <c r="DI163" s="4" t="str">
        <f t="shared" ref="DI163:DI226" si="228">IF(ISNUMBER(BC163),BC163-$AS163,"")</f>
        <v/>
      </c>
      <c r="DJ163" s="4" t="str">
        <f t="shared" ref="DJ163:DJ226" si="229">IF(ISNUMBER(BD163),BD163-$AS163,"")</f>
        <v/>
      </c>
      <c r="DK163" s="4" t="str">
        <f t="shared" ref="DK163:DK226" si="230">IF(ISNUMBER(BE163),BE163-$AS163,"")</f>
        <v/>
      </c>
      <c r="DL163" s="4" t="str">
        <f t="shared" ref="DL163:DL226" si="231">IF(ISNUMBER(BF163),BF163-$AS163,"")</f>
        <v/>
      </c>
      <c r="DM163" s="4" t="str">
        <f t="shared" ref="DM163:DM226" si="232">IF(ISNUMBER(BG163),BG163-$AS163,"")</f>
        <v/>
      </c>
      <c r="DO163" s="4" t="s">
        <v>4832</v>
      </c>
      <c r="DP163" s="4" t="str">
        <f>IF(ISNUMBER(DB163), IF($AR163&gt;VLOOKUP('Gene Table'!$G$2,'Array Content'!$A$2:$B$3,2,FALSE),IF(DB163&lt;-$AR163,"mutant","WT"),IF(DB163&lt;-VLOOKUP('Gene Table'!$G$2,'Array Content'!$A$2:$B$3,2,FALSE),"Mutant","WT")),"")</f>
        <v>WT</v>
      </c>
      <c r="DQ163" s="4" t="str">
        <f>IF(ISNUMBER(DC163), IF($AR163&gt;VLOOKUP('Gene Table'!$G$2,'Array Content'!$A$2:$B$3,2,FALSE),IF(DC163&lt;-$AR163,"mutant","WT"),IF(DC163&lt;-VLOOKUP('Gene Table'!$G$2,'Array Content'!$A$2:$B$3,2,FALSE),"Mutant","WT")),"")</f>
        <v>WT</v>
      </c>
      <c r="DR163" s="4" t="str">
        <f>IF(ISNUMBER(DD163), IF($AR163&gt;VLOOKUP('Gene Table'!$G$2,'Array Content'!$A$2:$B$3,2,FALSE),IF(DD163&lt;-$AR163,"mutant","WT"),IF(DD163&lt;-VLOOKUP('Gene Table'!$G$2,'Array Content'!$A$2:$B$3,2,FALSE),"Mutant","WT")),"")</f>
        <v/>
      </c>
      <c r="DS163" s="4" t="str">
        <f>IF(ISNUMBER(DE163), IF($AR163&gt;VLOOKUP('Gene Table'!$G$2,'Array Content'!$A$2:$B$3,2,FALSE),IF(DE163&lt;-$AR163,"mutant","WT"),IF(DE163&lt;-VLOOKUP('Gene Table'!$G$2,'Array Content'!$A$2:$B$3,2,FALSE),"Mutant","WT")),"")</f>
        <v/>
      </c>
      <c r="DT163" s="4" t="str">
        <f>IF(ISNUMBER(DF163), IF($AR163&gt;VLOOKUP('Gene Table'!$G$2,'Array Content'!$A$2:$B$3,2,FALSE),IF(DF163&lt;-$AR163,"mutant","WT"),IF(DF163&lt;-VLOOKUP('Gene Table'!$G$2,'Array Content'!$A$2:$B$3,2,FALSE),"Mutant","WT")),"")</f>
        <v/>
      </c>
      <c r="DU163" s="4" t="str">
        <f>IF(ISNUMBER(DG163), IF($AR163&gt;VLOOKUP('Gene Table'!$G$2,'Array Content'!$A$2:$B$3,2,FALSE),IF(DG163&lt;-$AR163,"mutant","WT"),IF(DG163&lt;-VLOOKUP('Gene Table'!$G$2,'Array Content'!$A$2:$B$3,2,FALSE),"Mutant","WT")),"")</f>
        <v/>
      </c>
      <c r="DV163" s="4" t="str">
        <f>IF(ISNUMBER(DH163), IF($AR163&gt;VLOOKUP('Gene Table'!$G$2,'Array Content'!$A$2:$B$3,2,FALSE),IF(DH163&lt;-$AR163,"mutant","WT"),IF(DH163&lt;-VLOOKUP('Gene Table'!$G$2,'Array Content'!$A$2:$B$3,2,FALSE),"Mutant","WT")),"")</f>
        <v/>
      </c>
      <c r="DW163" s="4" t="str">
        <f>IF(ISNUMBER(DI163), IF($AR163&gt;VLOOKUP('Gene Table'!$G$2,'Array Content'!$A$2:$B$3,2,FALSE),IF(DI163&lt;-$AR163,"mutant","WT"),IF(DI163&lt;-VLOOKUP('Gene Table'!$G$2,'Array Content'!$A$2:$B$3,2,FALSE),"Mutant","WT")),"")</f>
        <v/>
      </c>
      <c r="DX163" s="4" t="str">
        <f>IF(ISNUMBER(DJ163), IF($AR163&gt;VLOOKUP('Gene Table'!$G$2,'Array Content'!$A$2:$B$3,2,FALSE),IF(DJ163&lt;-$AR163,"mutant","WT"),IF(DJ163&lt;-VLOOKUP('Gene Table'!$G$2,'Array Content'!$A$2:$B$3,2,FALSE),"Mutant","WT")),"")</f>
        <v/>
      </c>
      <c r="DY163" s="4" t="str">
        <f>IF(ISNUMBER(DK163), IF($AR163&gt;VLOOKUP('Gene Table'!$G$2,'Array Content'!$A$2:$B$3,2,FALSE),IF(DK163&lt;-$AR163,"mutant","WT"),IF(DK163&lt;-VLOOKUP('Gene Table'!$G$2,'Array Content'!$A$2:$B$3,2,FALSE),"Mutant","WT")),"")</f>
        <v/>
      </c>
      <c r="DZ163" s="4" t="str">
        <f>IF(ISNUMBER(DL163), IF($AR163&gt;VLOOKUP('Gene Table'!$G$2,'Array Content'!$A$2:$B$3,2,FALSE),IF(DL163&lt;-$AR163,"mutant","WT"),IF(DL163&lt;-VLOOKUP('Gene Table'!$G$2,'Array Content'!$A$2:$B$3,2,FALSE),"Mutant","WT")),"")</f>
        <v/>
      </c>
      <c r="EA163" s="4" t="str">
        <f>IF(ISNUMBER(DM163), IF($AR163&gt;VLOOKUP('Gene Table'!$G$2,'Array Content'!$A$2:$B$3,2,FALSE),IF(DM163&lt;-$AR163,"mutant","WT"),IF(DM163&lt;-VLOOKUP('Gene Table'!$G$2,'Array Content'!$A$2:$B$3,2,FALSE),"Mutant","WT")),"")</f>
        <v/>
      </c>
      <c r="EC163" s="4" t="s">
        <v>4832</v>
      </c>
      <c r="ED163" s="4" t="str">
        <f>IF('Gene Table'!$D163="copy number",D163,"")</f>
        <v/>
      </c>
      <c r="EE163" s="4" t="str">
        <f>IF('Gene Table'!$D163="copy number",E163,"")</f>
        <v/>
      </c>
      <c r="EF163" s="4" t="str">
        <f>IF('Gene Table'!$D163="copy number",F163,"")</f>
        <v/>
      </c>
      <c r="EG163" s="4" t="str">
        <f>IF('Gene Table'!$D163="copy number",G163,"")</f>
        <v/>
      </c>
      <c r="EH163" s="4" t="str">
        <f>IF('Gene Table'!$D163="copy number",H163,"")</f>
        <v/>
      </c>
      <c r="EI163" s="4" t="str">
        <f>IF('Gene Table'!$D163="copy number",I163,"")</f>
        <v/>
      </c>
      <c r="EJ163" s="4" t="str">
        <f>IF('Gene Table'!$D163="copy number",J163,"")</f>
        <v/>
      </c>
      <c r="EK163" s="4" t="str">
        <f>IF('Gene Table'!$D163="copy number",K163,"")</f>
        <v/>
      </c>
      <c r="EL163" s="4" t="str">
        <f>IF('Gene Table'!$D163="copy number",L163,"")</f>
        <v/>
      </c>
      <c r="EM163" s="4" t="str">
        <f>IF('Gene Table'!$D163="copy number",M163,"")</f>
        <v/>
      </c>
      <c r="EN163" s="4" t="str">
        <f>IF('Gene Table'!$D163="copy number",N163,"")</f>
        <v/>
      </c>
      <c r="EO163" s="4" t="str">
        <f>IF('Gene Table'!$D163="copy number",O163,"")</f>
        <v/>
      </c>
      <c r="EQ163" s="4" t="s">
        <v>4832</v>
      </c>
      <c r="ER163" s="4" t="str">
        <f>IF('Gene Table'!$D163="copy number",R163,"")</f>
        <v/>
      </c>
      <c r="ES163" s="4" t="str">
        <f>IF('Gene Table'!$D163="copy number",S163,"")</f>
        <v/>
      </c>
      <c r="ET163" s="4" t="str">
        <f>IF('Gene Table'!$D163="copy number",T163,"")</f>
        <v/>
      </c>
      <c r="EU163" s="4" t="str">
        <f>IF('Gene Table'!$D163="copy number",U163,"")</f>
        <v/>
      </c>
      <c r="EV163" s="4" t="str">
        <f>IF('Gene Table'!$D163="copy number",V163,"")</f>
        <v/>
      </c>
      <c r="EW163" s="4" t="str">
        <f>IF('Gene Table'!$D163="copy number",W163,"")</f>
        <v/>
      </c>
      <c r="EX163" s="4" t="str">
        <f>IF('Gene Table'!$D163="copy number",X163,"")</f>
        <v/>
      </c>
      <c r="EY163" s="4" t="str">
        <f>IF('Gene Table'!$D163="copy number",Y163,"")</f>
        <v/>
      </c>
      <c r="EZ163" s="4" t="str">
        <f>IF('Gene Table'!$D163="copy number",Z163,"")</f>
        <v/>
      </c>
      <c r="FA163" s="4" t="str">
        <f>IF('Gene Table'!$D163="copy number",AA163,"")</f>
        <v/>
      </c>
      <c r="FB163" s="4" t="str">
        <f>IF('Gene Table'!$D163="copy number",AB163,"")</f>
        <v/>
      </c>
      <c r="FC163" s="4" t="str">
        <f>IF('Gene Table'!$D163="copy number",AC163,"")</f>
        <v/>
      </c>
      <c r="FE163" s="4" t="s">
        <v>4832</v>
      </c>
      <c r="FF163" s="4" t="str">
        <f>IF('Gene Table'!$C163="SMPC",D163,"")</f>
        <v/>
      </c>
      <c r="FG163" s="4" t="str">
        <f>IF('Gene Table'!$C163="SMPC",E163,"")</f>
        <v/>
      </c>
      <c r="FH163" s="4" t="str">
        <f>IF('Gene Table'!$C163="SMPC",F163,"")</f>
        <v/>
      </c>
      <c r="FI163" s="4" t="str">
        <f>IF('Gene Table'!$C163="SMPC",G163,"")</f>
        <v/>
      </c>
      <c r="FJ163" s="4" t="str">
        <f>IF('Gene Table'!$C163="SMPC",H163,"")</f>
        <v/>
      </c>
      <c r="FK163" s="4" t="str">
        <f>IF('Gene Table'!$C163="SMPC",I163,"")</f>
        <v/>
      </c>
      <c r="FL163" s="4" t="str">
        <f>IF('Gene Table'!$C163="SMPC",J163,"")</f>
        <v/>
      </c>
      <c r="FM163" s="4" t="str">
        <f>IF('Gene Table'!$C163="SMPC",K163,"")</f>
        <v/>
      </c>
      <c r="FN163" s="4" t="str">
        <f>IF('Gene Table'!$C163="SMPC",L163,"")</f>
        <v/>
      </c>
      <c r="FO163" s="4" t="str">
        <f>IF('Gene Table'!$C163="SMPC",M163,"")</f>
        <v/>
      </c>
      <c r="FP163" s="4" t="str">
        <f>IF('Gene Table'!$C163="SMPC",N163,"")</f>
        <v/>
      </c>
      <c r="FQ163" s="4" t="str">
        <f>IF('Gene Table'!$C163="SMPC",O163,"")</f>
        <v/>
      </c>
      <c r="FS163" s="4" t="s">
        <v>4832</v>
      </c>
      <c r="FT163" s="4" t="str">
        <f>IF('Gene Table'!$C163="SMPC",R163,"")</f>
        <v/>
      </c>
      <c r="FU163" s="4" t="str">
        <f>IF('Gene Table'!$C163="SMPC",S163,"")</f>
        <v/>
      </c>
      <c r="FV163" s="4" t="str">
        <f>IF('Gene Table'!$C163="SMPC",T163,"")</f>
        <v/>
      </c>
      <c r="FW163" s="4" t="str">
        <f>IF('Gene Table'!$C163="SMPC",U163,"")</f>
        <v/>
      </c>
      <c r="FX163" s="4" t="str">
        <f>IF('Gene Table'!$C163="SMPC",V163,"")</f>
        <v/>
      </c>
      <c r="FY163" s="4" t="str">
        <f>IF('Gene Table'!$C163="SMPC",W163,"")</f>
        <v/>
      </c>
      <c r="FZ163" s="4" t="str">
        <f>IF('Gene Table'!$C163="SMPC",X163,"")</f>
        <v/>
      </c>
      <c r="GA163" s="4" t="str">
        <f>IF('Gene Table'!$C163="SMPC",Y163,"")</f>
        <v/>
      </c>
      <c r="GB163" s="4" t="str">
        <f>IF('Gene Table'!$C163="SMPC",Z163,"")</f>
        <v/>
      </c>
      <c r="GC163" s="4" t="str">
        <f>IF('Gene Table'!$C163="SMPC",AA163,"")</f>
        <v/>
      </c>
      <c r="GD163" s="4" t="str">
        <f>IF('Gene Table'!$C163="SMPC",AB163,"")</f>
        <v/>
      </c>
      <c r="GE163" s="4" t="str">
        <f>IF('Gene Table'!$C163="SMPC",AC163,"")</f>
        <v/>
      </c>
    </row>
    <row r="164" spans="1:187" ht="15" customHeight="1" x14ac:dyDescent="0.25">
      <c r="A164" s="4" t="str">
        <f>'Gene Table'!C164&amp;":"&amp;'Gene Table'!D164</f>
        <v>PTEN:c.451G&gt;A</v>
      </c>
      <c r="B164" s="4">
        <f>IF('Gene Table'!$G$5="NO",IF(ISNUMBER(MATCH('Gene Table'!E164,'Array Content'!$M$2:$M$941,0)),VLOOKUP('Gene Table'!E164,'Array Content'!$M$2:$O$941,2,FALSE),35),IF('Gene Table'!$G$5="YES",IF(ISNUMBER(MATCH('Gene Table'!E164,'Array Content'!$M$2:$M$941,0)),VLOOKUP('Gene Table'!E164,'Array Content'!$M$2:$O$941,3,FALSE),35),"OOPS"))</f>
        <v>36</v>
      </c>
      <c r="C164" s="4" t="s">
        <v>4833</v>
      </c>
      <c r="D164" s="29">
        <f>IF('Control Sample Data'!D163="","",IF(SUM('Control Sample Data'!D$2:D$97)&gt;10,IF(AND(ISNUMBER('Control Sample Data'!D163),'Control Sample Data'!D163&lt;$B164, 'Control Sample Data'!D163&gt;0),'Control Sample Data'!D163,$B164),""))</f>
        <v>35</v>
      </c>
      <c r="E164" s="29">
        <f>IF('Control Sample Data'!E163="","",IF(SUM('Control Sample Data'!E$2:E$97)&gt;10,IF(AND(ISNUMBER('Control Sample Data'!E163),'Control Sample Data'!E163&lt;$B164, 'Control Sample Data'!E163&gt;0),'Control Sample Data'!E163,$B164),""))</f>
        <v>35</v>
      </c>
      <c r="F164" s="29" t="str">
        <f>IF('Control Sample Data'!F163="","",IF(SUM('Control Sample Data'!F$2:F$97)&gt;10,IF(AND(ISNUMBER('Control Sample Data'!F163),'Control Sample Data'!F163&lt;$B164, 'Control Sample Data'!F163&gt;0),'Control Sample Data'!F163,$B164),""))</f>
        <v/>
      </c>
      <c r="G164" s="29" t="str">
        <f>IF('Control Sample Data'!G163="","",IF(SUM('Control Sample Data'!G$2:G$97)&gt;10,IF(AND(ISNUMBER('Control Sample Data'!G163),'Control Sample Data'!G163&lt;$B164, 'Control Sample Data'!G163&gt;0),'Control Sample Data'!G163,$B164),""))</f>
        <v/>
      </c>
      <c r="H164" s="29" t="str">
        <f>IF('Control Sample Data'!H163="","",IF(SUM('Control Sample Data'!H$2:H$97)&gt;10,IF(AND(ISNUMBER('Control Sample Data'!H163),'Control Sample Data'!H163&lt;$B164, 'Control Sample Data'!H163&gt;0),'Control Sample Data'!H163,$B164),""))</f>
        <v/>
      </c>
      <c r="I164" s="29" t="str">
        <f>IF('Control Sample Data'!I163="","",IF(SUM('Control Sample Data'!I$2:I$97)&gt;10,IF(AND(ISNUMBER('Control Sample Data'!I163),'Control Sample Data'!I163&lt;$B164, 'Control Sample Data'!I163&gt;0),'Control Sample Data'!I163,$B164),""))</f>
        <v/>
      </c>
      <c r="J164" s="29" t="str">
        <f>IF('Control Sample Data'!J163="","",IF(SUM('Control Sample Data'!J$2:J$97)&gt;10,IF(AND(ISNUMBER('Control Sample Data'!J163),'Control Sample Data'!J163&lt;$B164, 'Control Sample Data'!J163&gt;0),'Control Sample Data'!J163,$B164),""))</f>
        <v/>
      </c>
      <c r="K164" s="29" t="str">
        <f>IF('Control Sample Data'!K163="","",IF(SUM('Control Sample Data'!K$2:K$97)&gt;10,IF(AND(ISNUMBER('Control Sample Data'!K163),'Control Sample Data'!K163&lt;$B164, 'Control Sample Data'!K163&gt;0),'Control Sample Data'!K163,$B164),""))</f>
        <v/>
      </c>
      <c r="L164" s="29" t="str">
        <f>IF('Control Sample Data'!L163="","",IF(SUM('Control Sample Data'!L$2:L$97)&gt;10,IF(AND(ISNUMBER('Control Sample Data'!L163),'Control Sample Data'!L163&lt;$B164, 'Control Sample Data'!L163&gt;0),'Control Sample Data'!L163,$B164),""))</f>
        <v/>
      </c>
      <c r="M164" s="29" t="str">
        <f>IF('Control Sample Data'!M163="","",IF(SUM('Control Sample Data'!M$2:M$97)&gt;10,IF(AND(ISNUMBER('Control Sample Data'!M163),'Control Sample Data'!M163&lt;$B164, 'Control Sample Data'!M163&gt;0),'Control Sample Data'!M163,$B164),""))</f>
        <v/>
      </c>
      <c r="N164" s="29" t="str">
        <f>IF('Control Sample Data'!N163="","",IF(SUM('Control Sample Data'!N$2:N$97)&gt;10,IF(AND(ISNUMBER('Control Sample Data'!N163),'Control Sample Data'!N163&lt;$B164, 'Control Sample Data'!N163&gt;0),'Control Sample Data'!N163,$B164),""))</f>
        <v/>
      </c>
      <c r="O164" s="29" t="str">
        <f>IF('Control Sample Data'!O163="","",IF(SUM('Control Sample Data'!O$2:O$97)&gt;10,IF(AND(ISNUMBER('Control Sample Data'!O163),'Control Sample Data'!O163&lt;$B164, 'Control Sample Data'!O163&gt;0),'Control Sample Data'!O163,$B164),""))</f>
        <v/>
      </c>
      <c r="Q164" s="4" t="s">
        <v>4833</v>
      </c>
      <c r="R164" s="29">
        <f>IF('Test Sample Data'!D163="","",IF(SUM('Test Sample Data'!D$2:D$97)&gt;10,IF(AND(ISNUMBER('Test Sample Data'!D163),'Test Sample Data'!D163&lt;$B164, 'Test Sample Data'!D163&gt;0),'Test Sample Data'!D163,$B164),""))</f>
        <v>35</v>
      </c>
      <c r="S164" s="29">
        <f>IF('Test Sample Data'!E163="","",IF(SUM('Test Sample Data'!E$2:E$97)&gt;10,IF(AND(ISNUMBER('Test Sample Data'!E163),'Test Sample Data'!E163&lt;$B164, 'Test Sample Data'!E163&gt;0),'Test Sample Data'!E163,$B164),""))</f>
        <v>35</v>
      </c>
      <c r="T164" s="29" t="str">
        <f>IF('Test Sample Data'!F163="","",IF(SUM('Test Sample Data'!F$2:F$97)&gt;10,IF(AND(ISNUMBER('Test Sample Data'!F163),'Test Sample Data'!F163&lt;$B164, 'Test Sample Data'!F163&gt;0),'Test Sample Data'!F163,$B164),""))</f>
        <v/>
      </c>
      <c r="U164" s="29" t="str">
        <f>IF('Test Sample Data'!G163="","",IF(SUM('Test Sample Data'!G$2:G$97)&gt;10,IF(AND(ISNUMBER('Test Sample Data'!G163),'Test Sample Data'!G163&lt;$B164, 'Test Sample Data'!G163&gt;0),'Test Sample Data'!G163,$B164),""))</f>
        <v/>
      </c>
      <c r="V164" s="29" t="str">
        <f>IF('Test Sample Data'!H163="","",IF(SUM('Test Sample Data'!H$2:H$97)&gt;10,IF(AND(ISNUMBER('Test Sample Data'!H163),'Test Sample Data'!H163&lt;$B164, 'Test Sample Data'!H163&gt;0),'Test Sample Data'!H163,$B164),""))</f>
        <v/>
      </c>
      <c r="W164" s="29" t="str">
        <f>IF('Test Sample Data'!I163="","",IF(SUM('Test Sample Data'!I$2:I$97)&gt;10,IF(AND(ISNUMBER('Test Sample Data'!I163),'Test Sample Data'!I163&lt;$B164, 'Test Sample Data'!I163&gt;0),'Test Sample Data'!I163,$B164),""))</f>
        <v/>
      </c>
      <c r="X164" s="29" t="str">
        <f>IF('Test Sample Data'!J163="","",IF(SUM('Test Sample Data'!J$2:J$97)&gt;10,IF(AND(ISNUMBER('Test Sample Data'!J163),'Test Sample Data'!J163&lt;$B164, 'Test Sample Data'!J163&gt;0),'Test Sample Data'!J163,$B164),""))</f>
        <v/>
      </c>
      <c r="Y164" s="29" t="str">
        <f>IF('Test Sample Data'!K163="","",IF(SUM('Test Sample Data'!K$2:K$97)&gt;10,IF(AND(ISNUMBER('Test Sample Data'!K163),'Test Sample Data'!K163&lt;$B164, 'Test Sample Data'!K163&gt;0),'Test Sample Data'!K163,$B164),""))</f>
        <v/>
      </c>
      <c r="Z164" s="29" t="str">
        <f>IF('Test Sample Data'!L163="","",IF(SUM('Test Sample Data'!L$2:L$97)&gt;10,IF(AND(ISNUMBER('Test Sample Data'!L163),'Test Sample Data'!L163&lt;$B164, 'Test Sample Data'!L163&gt;0),'Test Sample Data'!L163,$B164),""))</f>
        <v/>
      </c>
      <c r="AA164" s="29" t="str">
        <f>IF('Test Sample Data'!M163="","",IF(SUM('Test Sample Data'!M$2:M$97)&gt;10,IF(AND(ISNUMBER('Test Sample Data'!M163),'Test Sample Data'!M163&lt;$B164, 'Test Sample Data'!M163&gt;0),'Test Sample Data'!M163,$B164),""))</f>
        <v/>
      </c>
      <c r="AB164" s="29" t="str">
        <f>IF('Test Sample Data'!N163="","",IF(SUM('Test Sample Data'!N$2:N$97)&gt;10,IF(AND(ISNUMBER('Test Sample Data'!N163),'Test Sample Data'!N163&lt;$B164, 'Test Sample Data'!N163&gt;0),'Test Sample Data'!N163,$B164),""))</f>
        <v/>
      </c>
      <c r="AC164" s="29" t="str">
        <f>IF('Test Sample Data'!O163="","",IF(SUM('Test Sample Data'!O$2:O$97)&gt;10,IF(AND(ISNUMBER('Test Sample Data'!O163),'Test Sample Data'!O163&lt;$B164, 'Test Sample Data'!O163&gt;0),'Test Sample Data'!O163,$B164),""))</f>
        <v/>
      </c>
      <c r="AE164" s="4" t="s">
        <v>4833</v>
      </c>
      <c r="AF164" s="4">
        <f t="shared" si="183"/>
        <v>9</v>
      </c>
      <c r="AG164" s="4">
        <f t="shared" si="184"/>
        <v>9</v>
      </c>
      <c r="AH164" s="4" t="str">
        <f t="shared" si="185"/>
        <v/>
      </c>
      <c r="AI164" s="4" t="str">
        <f t="shared" si="186"/>
        <v/>
      </c>
      <c r="AJ164" s="4" t="str">
        <f t="shared" si="187"/>
        <v/>
      </c>
      <c r="AK164" s="4" t="str">
        <f t="shared" si="188"/>
        <v/>
      </c>
      <c r="AL164" s="4" t="str">
        <f t="shared" si="189"/>
        <v/>
      </c>
      <c r="AM164" s="4" t="str">
        <f t="shared" si="190"/>
        <v/>
      </c>
      <c r="AN164" s="4" t="str">
        <f t="shared" si="191"/>
        <v/>
      </c>
      <c r="AO164" s="4" t="str">
        <f t="shared" si="192"/>
        <v/>
      </c>
      <c r="AP164" s="4" t="str">
        <f t="shared" si="193"/>
        <v/>
      </c>
      <c r="AQ164" s="4" t="str">
        <f t="shared" si="194"/>
        <v/>
      </c>
      <c r="AR164" s="4">
        <f t="shared" si="195"/>
        <v>0</v>
      </c>
      <c r="AS164" s="4">
        <f t="shared" si="182"/>
        <v>9</v>
      </c>
      <c r="AU164" s="4" t="s">
        <v>4833</v>
      </c>
      <c r="AV164" s="4">
        <f t="shared" si="196"/>
        <v>8.2600000000000016</v>
      </c>
      <c r="AW164" s="4">
        <f t="shared" si="197"/>
        <v>9</v>
      </c>
      <c r="AX164" s="4" t="str">
        <f t="shared" si="198"/>
        <v/>
      </c>
      <c r="AY164" s="4" t="str">
        <f t="shared" si="199"/>
        <v/>
      </c>
      <c r="AZ164" s="4" t="str">
        <f t="shared" si="200"/>
        <v/>
      </c>
      <c r="BA164" s="4" t="str">
        <f t="shared" si="201"/>
        <v/>
      </c>
      <c r="BB164" s="4" t="str">
        <f t="shared" si="202"/>
        <v/>
      </c>
      <c r="BC164" s="4" t="str">
        <f t="shared" si="203"/>
        <v/>
      </c>
      <c r="BD164" s="4" t="str">
        <f t="shared" si="204"/>
        <v/>
      </c>
      <c r="BE164" s="4" t="str">
        <f t="shared" si="205"/>
        <v/>
      </c>
      <c r="BF164" s="4" t="str">
        <f t="shared" si="206"/>
        <v/>
      </c>
      <c r="BG164" s="4" t="str">
        <f t="shared" si="207"/>
        <v/>
      </c>
      <c r="BI164" s="4" t="s">
        <v>4833</v>
      </c>
      <c r="BJ164" s="4">
        <f t="shared" ref="BJ164:BJ227" si="233">IF(ISNUMBER(R164),IF(R164&gt;=MEDIAN($R164:$AC164),AV164,""),"")</f>
        <v>8.2600000000000016</v>
      </c>
      <c r="BK164" s="4">
        <f t="shared" ref="BK164:BK227" si="234">IF(ISNUMBER(S164),IF(S164&gt;=MEDIAN($R164:$AC164),AW164,""),"")</f>
        <v>9</v>
      </c>
      <c r="BL164" s="4" t="str">
        <f t="shared" ref="BL164:BL227" si="235">IF(ISNUMBER(T164),IF(T164&gt;=MEDIAN($R164:$AC164),AX164,""),"")</f>
        <v/>
      </c>
      <c r="BM164" s="4" t="str">
        <f t="shared" ref="BM164:BM227" si="236">IF(ISNUMBER(U164),IF(U164&gt;=MEDIAN($R164:$AC164),AY164,""),"")</f>
        <v/>
      </c>
      <c r="BN164" s="4" t="str">
        <f t="shared" ref="BN164:BN227" si="237">IF(ISNUMBER(V164),IF(V164&gt;=MEDIAN($R164:$AC164),AZ164,""),"")</f>
        <v/>
      </c>
      <c r="BO164" s="4" t="str">
        <f t="shared" ref="BO164:BO227" si="238">IF(ISNUMBER(W164),IF(W164&gt;=MEDIAN($R164:$AC164),BA164,""),"")</f>
        <v/>
      </c>
      <c r="BP164" s="4" t="str">
        <f t="shared" ref="BP164:BP227" si="239">IF(ISNUMBER(X164),IF(X164&gt;=MEDIAN($R164:$AC164),BB164,""),"")</f>
        <v/>
      </c>
      <c r="BQ164" s="4" t="str">
        <f t="shared" ref="BQ164:BQ227" si="240">IF(ISNUMBER(Y164),IF(Y164&gt;=MEDIAN($R164:$AC164),BC164,""),"")</f>
        <v/>
      </c>
      <c r="BR164" s="4" t="str">
        <f t="shared" ref="BR164:BR227" si="241">IF(ISNUMBER(Z164),IF(Z164&gt;=MEDIAN($R164:$AC164),BD164,""),"")</f>
        <v/>
      </c>
      <c r="BS164" s="4" t="str">
        <f t="shared" ref="BS164:BS227" si="242">IF(ISNUMBER(AA164),IF(AA164&gt;=MEDIAN($R164:$AC164),BE164,""),"")</f>
        <v/>
      </c>
      <c r="BT164" s="4" t="str">
        <f t="shared" ref="BT164:BT227" si="243">IF(ISNUMBER(AB164),IF(AB164&gt;=MEDIAN($R164:$AC164),BF164,""),"")</f>
        <v/>
      </c>
      <c r="BU164" s="4" t="str">
        <f t="shared" ref="BU164:BU227" si="244">IF(ISNUMBER(AC164),IF(AC164&gt;=MEDIAN($R164:$AC164),BG164,""),"")</f>
        <v/>
      </c>
      <c r="BV164" s="4">
        <f t="shared" si="208"/>
        <v>1.57</v>
      </c>
      <c r="BW164" s="4">
        <f t="shared" ref="BW164:BW227" si="245">ROUND(AVERAGE(BJ164:BU164),2)</f>
        <v>8.6300000000000008</v>
      </c>
      <c r="BY164" s="4" t="s">
        <v>4833</v>
      </c>
      <c r="BZ164" s="4">
        <f t="shared" si="209"/>
        <v>-0.36999999999999922</v>
      </c>
      <c r="CA164" s="4">
        <f t="shared" si="210"/>
        <v>0.36999999999999922</v>
      </c>
      <c r="CB164" s="4" t="str">
        <f t="shared" si="211"/>
        <v/>
      </c>
      <c r="CC164" s="4" t="str">
        <f t="shared" si="212"/>
        <v/>
      </c>
      <c r="CD164" s="4" t="str">
        <f t="shared" si="213"/>
        <v/>
      </c>
      <c r="CE164" s="4" t="str">
        <f t="shared" si="214"/>
        <v/>
      </c>
      <c r="CF164" s="4" t="str">
        <f t="shared" si="215"/>
        <v/>
      </c>
      <c r="CG164" s="4" t="str">
        <f t="shared" si="216"/>
        <v/>
      </c>
      <c r="CH164" s="4" t="str">
        <f t="shared" si="217"/>
        <v/>
      </c>
      <c r="CI164" s="4" t="str">
        <f t="shared" si="218"/>
        <v/>
      </c>
      <c r="CJ164" s="4" t="str">
        <f t="shared" si="219"/>
        <v/>
      </c>
      <c r="CK164" s="4" t="str">
        <f t="shared" si="220"/>
        <v/>
      </c>
      <c r="CM164" s="4" t="s">
        <v>4833</v>
      </c>
      <c r="CN164" s="4" t="str">
        <f>IF(ISNUMBER(BZ164), IF($BV164&gt;VLOOKUP('Gene Table'!$G$2,'Array Content'!$A$2:$B$3,2,FALSE),IF(BZ164&lt;-$BV164,"mutant","WT"),IF(BZ164&lt;-VLOOKUP('Gene Table'!$G$2,'Array Content'!$A$2:$B$3,2,FALSE),"Mutant","WT")),"")</f>
        <v>WT</v>
      </c>
      <c r="CO164" s="4" t="str">
        <f>IF(ISNUMBER(CA164), IF($BV164&gt;VLOOKUP('Gene Table'!$G$2,'Array Content'!$A$2:$B$3,2,FALSE),IF(CA164&lt;-$BV164,"mutant","WT"),IF(CA164&lt;-VLOOKUP('Gene Table'!$G$2,'Array Content'!$A$2:$B$3,2,FALSE),"Mutant","WT")),"")</f>
        <v>WT</v>
      </c>
      <c r="CP164" s="4" t="str">
        <f>IF(ISNUMBER(CB164), IF($BV164&gt;VLOOKUP('Gene Table'!$G$2,'Array Content'!$A$2:$B$3,2,FALSE),IF(CB164&lt;-$BV164,"mutant","WT"),IF(CB164&lt;-VLOOKUP('Gene Table'!$G$2,'Array Content'!$A$2:$B$3,2,FALSE),"Mutant","WT")),"")</f>
        <v/>
      </c>
      <c r="CQ164" s="4" t="str">
        <f>IF(ISNUMBER(CC164), IF($BV164&gt;VLOOKUP('Gene Table'!$G$2,'Array Content'!$A$2:$B$3,2,FALSE),IF(CC164&lt;-$BV164,"mutant","WT"),IF(CC164&lt;-VLOOKUP('Gene Table'!$G$2,'Array Content'!$A$2:$B$3,2,FALSE),"Mutant","WT")),"")</f>
        <v/>
      </c>
      <c r="CR164" s="4" t="str">
        <f>IF(ISNUMBER(CD164), IF($BV164&gt;VLOOKUP('Gene Table'!$G$2,'Array Content'!$A$2:$B$3,2,FALSE),IF(CD164&lt;-$BV164,"mutant","WT"),IF(CD164&lt;-VLOOKUP('Gene Table'!$G$2,'Array Content'!$A$2:$B$3,2,FALSE),"Mutant","WT")),"")</f>
        <v/>
      </c>
      <c r="CS164" s="4" t="str">
        <f>IF(ISNUMBER(CE164), IF($BV164&gt;VLOOKUP('Gene Table'!$G$2,'Array Content'!$A$2:$B$3,2,FALSE),IF(CE164&lt;-$BV164,"mutant","WT"),IF(CE164&lt;-VLOOKUP('Gene Table'!$G$2,'Array Content'!$A$2:$B$3,2,FALSE),"Mutant","WT")),"")</f>
        <v/>
      </c>
      <c r="CT164" s="4" t="str">
        <f>IF(ISNUMBER(CF164), IF($BV164&gt;VLOOKUP('Gene Table'!$G$2,'Array Content'!$A$2:$B$3,2,FALSE),IF(CF164&lt;-$BV164,"mutant","WT"),IF(CF164&lt;-VLOOKUP('Gene Table'!$G$2,'Array Content'!$A$2:$B$3,2,FALSE),"Mutant","WT")),"")</f>
        <v/>
      </c>
      <c r="CU164" s="4" t="str">
        <f>IF(ISNUMBER(CG164), IF($BV164&gt;VLOOKUP('Gene Table'!$G$2,'Array Content'!$A$2:$B$3,2,FALSE),IF(CG164&lt;-$BV164,"mutant","WT"),IF(CG164&lt;-VLOOKUP('Gene Table'!$G$2,'Array Content'!$A$2:$B$3,2,FALSE),"Mutant","WT")),"")</f>
        <v/>
      </c>
      <c r="CV164" s="4" t="str">
        <f>IF(ISNUMBER(CH164), IF($BV164&gt;VLOOKUP('Gene Table'!$G$2,'Array Content'!$A$2:$B$3,2,FALSE),IF(CH164&lt;-$BV164,"mutant","WT"),IF(CH164&lt;-VLOOKUP('Gene Table'!$G$2,'Array Content'!$A$2:$B$3,2,FALSE),"Mutant","WT")),"")</f>
        <v/>
      </c>
      <c r="CW164" s="4" t="str">
        <f>IF(ISNUMBER(CI164), IF($BV164&gt;VLOOKUP('Gene Table'!$G$2,'Array Content'!$A$2:$B$3,2,FALSE),IF(CI164&lt;-$BV164,"mutant","WT"),IF(CI164&lt;-VLOOKUP('Gene Table'!$G$2,'Array Content'!$A$2:$B$3,2,FALSE),"Mutant","WT")),"")</f>
        <v/>
      </c>
      <c r="CX164" s="4" t="str">
        <f>IF(ISNUMBER(CJ164), IF($BV164&gt;VLOOKUP('Gene Table'!$G$2,'Array Content'!$A$2:$B$3,2,FALSE),IF(CJ164&lt;-$BV164,"mutant","WT"),IF(CJ164&lt;-VLOOKUP('Gene Table'!$G$2,'Array Content'!$A$2:$B$3,2,FALSE),"Mutant","WT")),"")</f>
        <v/>
      </c>
      <c r="CY164" s="4" t="str">
        <f>IF(ISNUMBER(CK164), IF($BV164&gt;VLOOKUP('Gene Table'!$G$2,'Array Content'!$A$2:$B$3,2,FALSE),IF(CK164&lt;-$BV164,"mutant","WT"),IF(CK164&lt;-VLOOKUP('Gene Table'!$G$2,'Array Content'!$A$2:$B$3,2,FALSE),"Mutant","WT")),"")</f>
        <v/>
      </c>
      <c r="DA164" s="4" t="s">
        <v>4833</v>
      </c>
      <c r="DB164" s="4">
        <f t="shared" si="221"/>
        <v>-0.73999999999999844</v>
      </c>
      <c r="DC164" s="4">
        <f t="shared" si="222"/>
        <v>0</v>
      </c>
      <c r="DD164" s="4" t="str">
        <f t="shared" si="223"/>
        <v/>
      </c>
      <c r="DE164" s="4" t="str">
        <f t="shared" si="224"/>
        <v/>
      </c>
      <c r="DF164" s="4" t="str">
        <f t="shared" si="225"/>
        <v/>
      </c>
      <c r="DG164" s="4" t="str">
        <f t="shared" si="226"/>
        <v/>
      </c>
      <c r="DH164" s="4" t="str">
        <f t="shared" si="227"/>
        <v/>
      </c>
      <c r="DI164" s="4" t="str">
        <f t="shared" si="228"/>
        <v/>
      </c>
      <c r="DJ164" s="4" t="str">
        <f t="shared" si="229"/>
        <v/>
      </c>
      <c r="DK164" s="4" t="str">
        <f t="shared" si="230"/>
        <v/>
      </c>
      <c r="DL164" s="4" t="str">
        <f t="shared" si="231"/>
        <v/>
      </c>
      <c r="DM164" s="4" t="str">
        <f t="shared" si="232"/>
        <v/>
      </c>
      <c r="DO164" s="4" t="s">
        <v>4833</v>
      </c>
      <c r="DP164" s="4" t="str">
        <f>IF(ISNUMBER(DB164), IF($AR164&gt;VLOOKUP('Gene Table'!$G$2,'Array Content'!$A$2:$B$3,2,FALSE),IF(DB164&lt;-$AR164,"mutant","WT"),IF(DB164&lt;-VLOOKUP('Gene Table'!$G$2,'Array Content'!$A$2:$B$3,2,FALSE),"Mutant","WT")),"")</f>
        <v>WT</v>
      </c>
      <c r="DQ164" s="4" t="str">
        <f>IF(ISNUMBER(DC164), IF($AR164&gt;VLOOKUP('Gene Table'!$G$2,'Array Content'!$A$2:$B$3,2,FALSE),IF(DC164&lt;-$AR164,"mutant","WT"),IF(DC164&lt;-VLOOKUP('Gene Table'!$G$2,'Array Content'!$A$2:$B$3,2,FALSE),"Mutant","WT")),"")</f>
        <v>WT</v>
      </c>
      <c r="DR164" s="4" t="str">
        <f>IF(ISNUMBER(DD164), IF($AR164&gt;VLOOKUP('Gene Table'!$G$2,'Array Content'!$A$2:$B$3,2,FALSE),IF(DD164&lt;-$AR164,"mutant","WT"),IF(DD164&lt;-VLOOKUP('Gene Table'!$G$2,'Array Content'!$A$2:$B$3,2,FALSE),"Mutant","WT")),"")</f>
        <v/>
      </c>
      <c r="DS164" s="4" t="str">
        <f>IF(ISNUMBER(DE164), IF($AR164&gt;VLOOKUP('Gene Table'!$G$2,'Array Content'!$A$2:$B$3,2,FALSE),IF(DE164&lt;-$AR164,"mutant","WT"),IF(DE164&lt;-VLOOKUP('Gene Table'!$G$2,'Array Content'!$A$2:$B$3,2,FALSE),"Mutant","WT")),"")</f>
        <v/>
      </c>
      <c r="DT164" s="4" t="str">
        <f>IF(ISNUMBER(DF164), IF($AR164&gt;VLOOKUP('Gene Table'!$G$2,'Array Content'!$A$2:$B$3,2,FALSE),IF(DF164&lt;-$AR164,"mutant","WT"),IF(DF164&lt;-VLOOKUP('Gene Table'!$G$2,'Array Content'!$A$2:$B$3,2,FALSE),"Mutant","WT")),"")</f>
        <v/>
      </c>
      <c r="DU164" s="4" t="str">
        <f>IF(ISNUMBER(DG164), IF($AR164&gt;VLOOKUP('Gene Table'!$G$2,'Array Content'!$A$2:$B$3,2,FALSE),IF(DG164&lt;-$AR164,"mutant","WT"),IF(DG164&lt;-VLOOKUP('Gene Table'!$G$2,'Array Content'!$A$2:$B$3,2,FALSE),"Mutant","WT")),"")</f>
        <v/>
      </c>
      <c r="DV164" s="4" t="str">
        <f>IF(ISNUMBER(DH164), IF($AR164&gt;VLOOKUP('Gene Table'!$G$2,'Array Content'!$A$2:$B$3,2,FALSE),IF(DH164&lt;-$AR164,"mutant","WT"),IF(DH164&lt;-VLOOKUP('Gene Table'!$G$2,'Array Content'!$A$2:$B$3,2,FALSE),"Mutant","WT")),"")</f>
        <v/>
      </c>
      <c r="DW164" s="4" t="str">
        <f>IF(ISNUMBER(DI164), IF($AR164&gt;VLOOKUP('Gene Table'!$G$2,'Array Content'!$A$2:$B$3,2,FALSE),IF(DI164&lt;-$AR164,"mutant","WT"),IF(DI164&lt;-VLOOKUP('Gene Table'!$G$2,'Array Content'!$A$2:$B$3,2,FALSE),"Mutant","WT")),"")</f>
        <v/>
      </c>
      <c r="DX164" s="4" t="str">
        <f>IF(ISNUMBER(DJ164), IF($AR164&gt;VLOOKUP('Gene Table'!$G$2,'Array Content'!$A$2:$B$3,2,FALSE),IF(DJ164&lt;-$AR164,"mutant","WT"),IF(DJ164&lt;-VLOOKUP('Gene Table'!$G$2,'Array Content'!$A$2:$B$3,2,FALSE),"Mutant","WT")),"")</f>
        <v/>
      </c>
      <c r="DY164" s="4" t="str">
        <f>IF(ISNUMBER(DK164), IF($AR164&gt;VLOOKUP('Gene Table'!$G$2,'Array Content'!$A$2:$B$3,2,FALSE),IF(DK164&lt;-$AR164,"mutant","WT"),IF(DK164&lt;-VLOOKUP('Gene Table'!$G$2,'Array Content'!$A$2:$B$3,2,FALSE),"Mutant","WT")),"")</f>
        <v/>
      </c>
      <c r="DZ164" s="4" t="str">
        <f>IF(ISNUMBER(DL164), IF($AR164&gt;VLOOKUP('Gene Table'!$G$2,'Array Content'!$A$2:$B$3,2,FALSE),IF(DL164&lt;-$AR164,"mutant","WT"),IF(DL164&lt;-VLOOKUP('Gene Table'!$G$2,'Array Content'!$A$2:$B$3,2,FALSE),"Mutant","WT")),"")</f>
        <v/>
      </c>
      <c r="EA164" s="4" t="str">
        <f>IF(ISNUMBER(DM164), IF($AR164&gt;VLOOKUP('Gene Table'!$G$2,'Array Content'!$A$2:$B$3,2,FALSE),IF(DM164&lt;-$AR164,"mutant","WT"),IF(DM164&lt;-VLOOKUP('Gene Table'!$G$2,'Array Content'!$A$2:$B$3,2,FALSE),"Mutant","WT")),"")</f>
        <v/>
      </c>
      <c r="EC164" s="4" t="s">
        <v>4833</v>
      </c>
      <c r="ED164" s="4" t="str">
        <f>IF('Gene Table'!$D164="copy number",D164,"")</f>
        <v/>
      </c>
      <c r="EE164" s="4" t="str">
        <f>IF('Gene Table'!$D164="copy number",E164,"")</f>
        <v/>
      </c>
      <c r="EF164" s="4" t="str">
        <f>IF('Gene Table'!$D164="copy number",F164,"")</f>
        <v/>
      </c>
      <c r="EG164" s="4" t="str">
        <f>IF('Gene Table'!$D164="copy number",G164,"")</f>
        <v/>
      </c>
      <c r="EH164" s="4" t="str">
        <f>IF('Gene Table'!$D164="copy number",H164,"")</f>
        <v/>
      </c>
      <c r="EI164" s="4" t="str">
        <f>IF('Gene Table'!$D164="copy number",I164,"")</f>
        <v/>
      </c>
      <c r="EJ164" s="4" t="str">
        <f>IF('Gene Table'!$D164="copy number",J164,"")</f>
        <v/>
      </c>
      <c r="EK164" s="4" t="str">
        <f>IF('Gene Table'!$D164="copy number",K164,"")</f>
        <v/>
      </c>
      <c r="EL164" s="4" t="str">
        <f>IF('Gene Table'!$D164="copy number",L164,"")</f>
        <v/>
      </c>
      <c r="EM164" s="4" t="str">
        <f>IF('Gene Table'!$D164="copy number",M164,"")</f>
        <v/>
      </c>
      <c r="EN164" s="4" t="str">
        <f>IF('Gene Table'!$D164="copy number",N164,"")</f>
        <v/>
      </c>
      <c r="EO164" s="4" t="str">
        <f>IF('Gene Table'!$D164="copy number",O164,"")</f>
        <v/>
      </c>
      <c r="EQ164" s="4" t="s">
        <v>4833</v>
      </c>
      <c r="ER164" s="4" t="str">
        <f>IF('Gene Table'!$D164="copy number",R164,"")</f>
        <v/>
      </c>
      <c r="ES164" s="4" t="str">
        <f>IF('Gene Table'!$D164="copy number",S164,"")</f>
        <v/>
      </c>
      <c r="ET164" s="4" t="str">
        <f>IF('Gene Table'!$D164="copy number",T164,"")</f>
        <v/>
      </c>
      <c r="EU164" s="4" t="str">
        <f>IF('Gene Table'!$D164="copy number",U164,"")</f>
        <v/>
      </c>
      <c r="EV164" s="4" t="str">
        <f>IF('Gene Table'!$D164="copy number",V164,"")</f>
        <v/>
      </c>
      <c r="EW164" s="4" t="str">
        <f>IF('Gene Table'!$D164="copy number",W164,"")</f>
        <v/>
      </c>
      <c r="EX164" s="4" t="str">
        <f>IF('Gene Table'!$D164="copy number",X164,"")</f>
        <v/>
      </c>
      <c r="EY164" s="4" t="str">
        <f>IF('Gene Table'!$D164="copy number",Y164,"")</f>
        <v/>
      </c>
      <c r="EZ164" s="4" t="str">
        <f>IF('Gene Table'!$D164="copy number",Z164,"")</f>
        <v/>
      </c>
      <c r="FA164" s="4" t="str">
        <f>IF('Gene Table'!$D164="copy number",AA164,"")</f>
        <v/>
      </c>
      <c r="FB164" s="4" t="str">
        <f>IF('Gene Table'!$D164="copy number",AB164,"")</f>
        <v/>
      </c>
      <c r="FC164" s="4" t="str">
        <f>IF('Gene Table'!$D164="copy number",AC164,"")</f>
        <v/>
      </c>
      <c r="FE164" s="4" t="s">
        <v>4833</v>
      </c>
      <c r="FF164" s="4" t="str">
        <f>IF('Gene Table'!$C164="SMPC",D164,"")</f>
        <v/>
      </c>
      <c r="FG164" s="4" t="str">
        <f>IF('Gene Table'!$C164="SMPC",E164,"")</f>
        <v/>
      </c>
      <c r="FH164" s="4" t="str">
        <f>IF('Gene Table'!$C164="SMPC",F164,"")</f>
        <v/>
      </c>
      <c r="FI164" s="4" t="str">
        <f>IF('Gene Table'!$C164="SMPC",G164,"")</f>
        <v/>
      </c>
      <c r="FJ164" s="4" t="str">
        <f>IF('Gene Table'!$C164="SMPC",H164,"")</f>
        <v/>
      </c>
      <c r="FK164" s="4" t="str">
        <f>IF('Gene Table'!$C164="SMPC",I164,"")</f>
        <v/>
      </c>
      <c r="FL164" s="4" t="str">
        <f>IF('Gene Table'!$C164="SMPC",J164,"")</f>
        <v/>
      </c>
      <c r="FM164" s="4" t="str">
        <f>IF('Gene Table'!$C164="SMPC",K164,"")</f>
        <v/>
      </c>
      <c r="FN164" s="4" t="str">
        <f>IF('Gene Table'!$C164="SMPC",L164,"")</f>
        <v/>
      </c>
      <c r="FO164" s="4" t="str">
        <f>IF('Gene Table'!$C164="SMPC",M164,"")</f>
        <v/>
      </c>
      <c r="FP164" s="4" t="str">
        <f>IF('Gene Table'!$C164="SMPC",N164,"")</f>
        <v/>
      </c>
      <c r="FQ164" s="4" t="str">
        <f>IF('Gene Table'!$C164="SMPC",O164,"")</f>
        <v/>
      </c>
      <c r="FS164" s="4" t="s">
        <v>4833</v>
      </c>
      <c r="FT164" s="4" t="str">
        <f>IF('Gene Table'!$C164="SMPC",R164,"")</f>
        <v/>
      </c>
      <c r="FU164" s="4" t="str">
        <f>IF('Gene Table'!$C164="SMPC",S164,"")</f>
        <v/>
      </c>
      <c r="FV164" s="4" t="str">
        <f>IF('Gene Table'!$C164="SMPC",T164,"")</f>
        <v/>
      </c>
      <c r="FW164" s="4" t="str">
        <f>IF('Gene Table'!$C164="SMPC",U164,"")</f>
        <v/>
      </c>
      <c r="FX164" s="4" t="str">
        <f>IF('Gene Table'!$C164="SMPC",V164,"")</f>
        <v/>
      </c>
      <c r="FY164" s="4" t="str">
        <f>IF('Gene Table'!$C164="SMPC",W164,"")</f>
        <v/>
      </c>
      <c r="FZ164" s="4" t="str">
        <f>IF('Gene Table'!$C164="SMPC",X164,"")</f>
        <v/>
      </c>
      <c r="GA164" s="4" t="str">
        <f>IF('Gene Table'!$C164="SMPC",Y164,"")</f>
        <v/>
      </c>
      <c r="GB164" s="4" t="str">
        <f>IF('Gene Table'!$C164="SMPC",Z164,"")</f>
        <v/>
      </c>
      <c r="GC164" s="4" t="str">
        <f>IF('Gene Table'!$C164="SMPC",AA164,"")</f>
        <v/>
      </c>
      <c r="GD164" s="4" t="str">
        <f>IF('Gene Table'!$C164="SMPC",AB164,"")</f>
        <v/>
      </c>
      <c r="GE164" s="4" t="str">
        <f>IF('Gene Table'!$C164="SMPC",AC164,"")</f>
        <v/>
      </c>
    </row>
    <row r="165" spans="1:187" ht="15" customHeight="1" x14ac:dyDescent="0.25">
      <c r="A165" s="4" t="str">
        <f>'Gene Table'!C165&amp;":"&amp;'Gene Table'!D165</f>
        <v>PTEN:c.476G&gt;A</v>
      </c>
      <c r="B165" s="4">
        <f>IF('Gene Table'!$G$5="NO",IF(ISNUMBER(MATCH('Gene Table'!E165,'Array Content'!$M$2:$M$941,0)),VLOOKUP('Gene Table'!E165,'Array Content'!$M$2:$O$941,2,FALSE),35),IF('Gene Table'!$G$5="YES",IF(ISNUMBER(MATCH('Gene Table'!E165,'Array Content'!$M$2:$M$941,0)),VLOOKUP('Gene Table'!E165,'Array Content'!$M$2:$O$941,3,FALSE),35),"OOPS"))</f>
        <v>36</v>
      </c>
      <c r="C165" s="4" t="s">
        <v>4834</v>
      </c>
      <c r="D165" s="29">
        <f>IF('Control Sample Data'!D164="","",IF(SUM('Control Sample Data'!D$2:D$97)&gt;10,IF(AND(ISNUMBER('Control Sample Data'!D164),'Control Sample Data'!D164&lt;$B165, 'Control Sample Data'!D164&gt;0),'Control Sample Data'!D164,$B165),""))</f>
        <v>35</v>
      </c>
      <c r="E165" s="29">
        <f>IF('Control Sample Data'!E164="","",IF(SUM('Control Sample Data'!E$2:E$97)&gt;10,IF(AND(ISNUMBER('Control Sample Data'!E164),'Control Sample Data'!E164&lt;$B165, 'Control Sample Data'!E164&gt;0),'Control Sample Data'!E164,$B165),""))</f>
        <v>35</v>
      </c>
      <c r="F165" s="29" t="str">
        <f>IF('Control Sample Data'!F164="","",IF(SUM('Control Sample Data'!F$2:F$97)&gt;10,IF(AND(ISNUMBER('Control Sample Data'!F164),'Control Sample Data'!F164&lt;$B165, 'Control Sample Data'!F164&gt;0),'Control Sample Data'!F164,$B165),""))</f>
        <v/>
      </c>
      <c r="G165" s="29" t="str">
        <f>IF('Control Sample Data'!G164="","",IF(SUM('Control Sample Data'!G$2:G$97)&gt;10,IF(AND(ISNUMBER('Control Sample Data'!G164),'Control Sample Data'!G164&lt;$B165, 'Control Sample Data'!G164&gt;0),'Control Sample Data'!G164,$B165),""))</f>
        <v/>
      </c>
      <c r="H165" s="29" t="str">
        <f>IF('Control Sample Data'!H164="","",IF(SUM('Control Sample Data'!H$2:H$97)&gt;10,IF(AND(ISNUMBER('Control Sample Data'!H164),'Control Sample Data'!H164&lt;$B165, 'Control Sample Data'!H164&gt;0),'Control Sample Data'!H164,$B165),""))</f>
        <v/>
      </c>
      <c r="I165" s="29" t="str">
        <f>IF('Control Sample Data'!I164="","",IF(SUM('Control Sample Data'!I$2:I$97)&gt;10,IF(AND(ISNUMBER('Control Sample Data'!I164),'Control Sample Data'!I164&lt;$B165, 'Control Sample Data'!I164&gt;0),'Control Sample Data'!I164,$B165),""))</f>
        <v/>
      </c>
      <c r="J165" s="29" t="str">
        <f>IF('Control Sample Data'!J164="","",IF(SUM('Control Sample Data'!J$2:J$97)&gt;10,IF(AND(ISNUMBER('Control Sample Data'!J164),'Control Sample Data'!J164&lt;$B165, 'Control Sample Data'!J164&gt;0),'Control Sample Data'!J164,$B165),""))</f>
        <v/>
      </c>
      <c r="K165" s="29" t="str">
        <f>IF('Control Sample Data'!K164="","",IF(SUM('Control Sample Data'!K$2:K$97)&gt;10,IF(AND(ISNUMBER('Control Sample Data'!K164),'Control Sample Data'!K164&lt;$B165, 'Control Sample Data'!K164&gt;0),'Control Sample Data'!K164,$B165),""))</f>
        <v/>
      </c>
      <c r="L165" s="29" t="str">
        <f>IF('Control Sample Data'!L164="","",IF(SUM('Control Sample Data'!L$2:L$97)&gt;10,IF(AND(ISNUMBER('Control Sample Data'!L164),'Control Sample Data'!L164&lt;$B165, 'Control Sample Data'!L164&gt;0),'Control Sample Data'!L164,$B165),""))</f>
        <v/>
      </c>
      <c r="M165" s="29" t="str">
        <f>IF('Control Sample Data'!M164="","",IF(SUM('Control Sample Data'!M$2:M$97)&gt;10,IF(AND(ISNUMBER('Control Sample Data'!M164),'Control Sample Data'!M164&lt;$B165, 'Control Sample Data'!M164&gt;0),'Control Sample Data'!M164,$B165),""))</f>
        <v/>
      </c>
      <c r="N165" s="29" t="str">
        <f>IF('Control Sample Data'!N164="","",IF(SUM('Control Sample Data'!N$2:N$97)&gt;10,IF(AND(ISNUMBER('Control Sample Data'!N164),'Control Sample Data'!N164&lt;$B165, 'Control Sample Data'!N164&gt;0),'Control Sample Data'!N164,$B165),""))</f>
        <v/>
      </c>
      <c r="O165" s="29" t="str">
        <f>IF('Control Sample Data'!O164="","",IF(SUM('Control Sample Data'!O$2:O$97)&gt;10,IF(AND(ISNUMBER('Control Sample Data'!O164),'Control Sample Data'!O164&lt;$B165, 'Control Sample Data'!O164&gt;0),'Control Sample Data'!O164,$B165),""))</f>
        <v/>
      </c>
      <c r="Q165" s="4" t="s">
        <v>4834</v>
      </c>
      <c r="R165" s="29">
        <f>IF('Test Sample Data'!D164="","",IF(SUM('Test Sample Data'!D$2:D$97)&gt;10,IF(AND(ISNUMBER('Test Sample Data'!D164),'Test Sample Data'!D164&lt;$B165, 'Test Sample Data'!D164&gt;0),'Test Sample Data'!D164,$B165),""))</f>
        <v>27.909999999999997</v>
      </c>
      <c r="S165" s="29">
        <f>IF('Test Sample Data'!E164="","",IF(SUM('Test Sample Data'!E$2:E$97)&gt;10,IF(AND(ISNUMBER('Test Sample Data'!E164),'Test Sample Data'!E164&lt;$B165, 'Test Sample Data'!E164&gt;0),'Test Sample Data'!E164,$B165),""))</f>
        <v>35</v>
      </c>
      <c r="T165" s="29" t="str">
        <f>IF('Test Sample Data'!F164="","",IF(SUM('Test Sample Data'!F$2:F$97)&gt;10,IF(AND(ISNUMBER('Test Sample Data'!F164),'Test Sample Data'!F164&lt;$B165, 'Test Sample Data'!F164&gt;0),'Test Sample Data'!F164,$B165),""))</f>
        <v/>
      </c>
      <c r="U165" s="29" t="str">
        <f>IF('Test Sample Data'!G164="","",IF(SUM('Test Sample Data'!G$2:G$97)&gt;10,IF(AND(ISNUMBER('Test Sample Data'!G164),'Test Sample Data'!G164&lt;$B165, 'Test Sample Data'!G164&gt;0),'Test Sample Data'!G164,$B165),""))</f>
        <v/>
      </c>
      <c r="V165" s="29" t="str">
        <f>IF('Test Sample Data'!H164="","",IF(SUM('Test Sample Data'!H$2:H$97)&gt;10,IF(AND(ISNUMBER('Test Sample Data'!H164),'Test Sample Data'!H164&lt;$B165, 'Test Sample Data'!H164&gt;0),'Test Sample Data'!H164,$B165),""))</f>
        <v/>
      </c>
      <c r="W165" s="29" t="str">
        <f>IF('Test Sample Data'!I164="","",IF(SUM('Test Sample Data'!I$2:I$97)&gt;10,IF(AND(ISNUMBER('Test Sample Data'!I164),'Test Sample Data'!I164&lt;$B165, 'Test Sample Data'!I164&gt;0),'Test Sample Data'!I164,$B165),""))</f>
        <v/>
      </c>
      <c r="X165" s="29" t="str">
        <f>IF('Test Sample Data'!J164="","",IF(SUM('Test Sample Data'!J$2:J$97)&gt;10,IF(AND(ISNUMBER('Test Sample Data'!J164),'Test Sample Data'!J164&lt;$B165, 'Test Sample Data'!J164&gt;0),'Test Sample Data'!J164,$B165),""))</f>
        <v/>
      </c>
      <c r="Y165" s="29" t="str">
        <f>IF('Test Sample Data'!K164="","",IF(SUM('Test Sample Data'!K$2:K$97)&gt;10,IF(AND(ISNUMBER('Test Sample Data'!K164),'Test Sample Data'!K164&lt;$B165, 'Test Sample Data'!K164&gt;0),'Test Sample Data'!K164,$B165),""))</f>
        <v/>
      </c>
      <c r="Z165" s="29" t="str">
        <f>IF('Test Sample Data'!L164="","",IF(SUM('Test Sample Data'!L$2:L$97)&gt;10,IF(AND(ISNUMBER('Test Sample Data'!L164),'Test Sample Data'!L164&lt;$B165, 'Test Sample Data'!L164&gt;0),'Test Sample Data'!L164,$B165),""))</f>
        <v/>
      </c>
      <c r="AA165" s="29" t="str">
        <f>IF('Test Sample Data'!M164="","",IF(SUM('Test Sample Data'!M$2:M$97)&gt;10,IF(AND(ISNUMBER('Test Sample Data'!M164),'Test Sample Data'!M164&lt;$B165, 'Test Sample Data'!M164&gt;0),'Test Sample Data'!M164,$B165),""))</f>
        <v/>
      </c>
      <c r="AB165" s="29" t="str">
        <f>IF('Test Sample Data'!N164="","",IF(SUM('Test Sample Data'!N$2:N$97)&gt;10,IF(AND(ISNUMBER('Test Sample Data'!N164),'Test Sample Data'!N164&lt;$B165, 'Test Sample Data'!N164&gt;0),'Test Sample Data'!N164,$B165),""))</f>
        <v/>
      </c>
      <c r="AC165" s="29" t="str">
        <f>IF('Test Sample Data'!O164="","",IF(SUM('Test Sample Data'!O$2:O$97)&gt;10,IF(AND(ISNUMBER('Test Sample Data'!O164),'Test Sample Data'!O164&lt;$B165, 'Test Sample Data'!O164&gt;0),'Test Sample Data'!O164,$B165),""))</f>
        <v/>
      </c>
      <c r="AE165" s="4" t="s">
        <v>4834</v>
      </c>
      <c r="AF165" s="4">
        <f t="shared" si="183"/>
        <v>9</v>
      </c>
      <c r="AG165" s="4">
        <f t="shared" si="184"/>
        <v>9</v>
      </c>
      <c r="AH165" s="4" t="str">
        <f t="shared" si="185"/>
        <v/>
      </c>
      <c r="AI165" s="4" t="str">
        <f t="shared" si="186"/>
        <v/>
      </c>
      <c r="AJ165" s="4" t="str">
        <f t="shared" si="187"/>
        <v/>
      </c>
      <c r="AK165" s="4" t="str">
        <f t="shared" si="188"/>
        <v/>
      </c>
      <c r="AL165" s="4" t="str">
        <f t="shared" si="189"/>
        <v/>
      </c>
      <c r="AM165" s="4" t="str">
        <f t="shared" si="190"/>
        <v/>
      </c>
      <c r="AN165" s="4" t="str">
        <f t="shared" si="191"/>
        <v/>
      </c>
      <c r="AO165" s="4" t="str">
        <f t="shared" si="192"/>
        <v/>
      </c>
      <c r="AP165" s="4" t="str">
        <f t="shared" si="193"/>
        <v/>
      </c>
      <c r="AQ165" s="4" t="str">
        <f t="shared" si="194"/>
        <v/>
      </c>
      <c r="AR165" s="4">
        <f t="shared" si="195"/>
        <v>0</v>
      </c>
      <c r="AS165" s="4">
        <f t="shared" ref="AS165:AS228" si="246">ROUND(AVERAGE(AF165:AQ165),2)</f>
        <v>9</v>
      </c>
      <c r="AU165" s="4" t="s">
        <v>4834</v>
      </c>
      <c r="AV165" s="4">
        <f t="shared" si="196"/>
        <v>1.1699999999999982</v>
      </c>
      <c r="AW165" s="4">
        <f t="shared" si="197"/>
        <v>9</v>
      </c>
      <c r="AX165" s="4" t="str">
        <f t="shared" si="198"/>
        <v/>
      </c>
      <c r="AY165" s="4" t="str">
        <f t="shared" si="199"/>
        <v/>
      </c>
      <c r="AZ165" s="4" t="str">
        <f t="shared" si="200"/>
        <v/>
      </c>
      <c r="BA165" s="4" t="str">
        <f t="shared" si="201"/>
        <v/>
      </c>
      <c r="BB165" s="4" t="str">
        <f t="shared" si="202"/>
        <v/>
      </c>
      <c r="BC165" s="4" t="str">
        <f t="shared" si="203"/>
        <v/>
      </c>
      <c r="BD165" s="4" t="str">
        <f t="shared" si="204"/>
        <v/>
      </c>
      <c r="BE165" s="4" t="str">
        <f t="shared" si="205"/>
        <v/>
      </c>
      <c r="BF165" s="4" t="str">
        <f t="shared" si="206"/>
        <v/>
      </c>
      <c r="BG165" s="4" t="str">
        <f t="shared" si="207"/>
        <v/>
      </c>
      <c r="BI165" s="4" t="s">
        <v>4834</v>
      </c>
      <c r="BJ165" s="4" t="str">
        <f t="shared" si="233"/>
        <v/>
      </c>
      <c r="BK165" s="4">
        <f t="shared" si="234"/>
        <v>9</v>
      </c>
      <c r="BL165" s="4" t="str">
        <f t="shared" si="235"/>
        <v/>
      </c>
      <c r="BM165" s="4" t="str">
        <f t="shared" si="236"/>
        <v/>
      </c>
      <c r="BN165" s="4" t="str">
        <f t="shared" si="237"/>
        <v/>
      </c>
      <c r="BO165" s="4" t="str">
        <f t="shared" si="238"/>
        <v/>
      </c>
      <c r="BP165" s="4" t="str">
        <f t="shared" si="239"/>
        <v/>
      </c>
      <c r="BQ165" s="4" t="str">
        <f t="shared" si="240"/>
        <v/>
      </c>
      <c r="BR165" s="4" t="str">
        <f t="shared" si="241"/>
        <v/>
      </c>
      <c r="BS165" s="4" t="str">
        <f t="shared" si="242"/>
        <v/>
      </c>
      <c r="BT165" s="4" t="str">
        <f t="shared" si="243"/>
        <v/>
      </c>
      <c r="BU165" s="4" t="str">
        <f t="shared" si="244"/>
        <v/>
      </c>
      <c r="BV165" s="4">
        <f t="shared" si="208"/>
        <v>0</v>
      </c>
      <c r="BW165" s="4">
        <f t="shared" si="245"/>
        <v>9</v>
      </c>
      <c r="BY165" s="4" t="s">
        <v>4834</v>
      </c>
      <c r="BZ165" s="4">
        <f t="shared" si="209"/>
        <v>-7.8300000000000018</v>
      </c>
      <c r="CA165" s="4">
        <f t="shared" si="210"/>
        <v>0</v>
      </c>
      <c r="CB165" s="4" t="str">
        <f t="shared" si="211"/>
        <v/>
      </c>
      <c r="CC165" s="4" t="str">
        <f t="shared" si="212"/>
        <v/>
      </c>
      <c r="CD165" s="4" t="str">
        <f t="shared" si="213"/>
        <v/>
      </c>
      <c r="CE165" s="4" t="str">
        <f t="shared" si="214"/>
        <v/>
      </c>
      <c r="CF165" s="4" t="str">
        <f t="shared" si="215"/>
        <v/>
      </c>
      <c r="CG165" s="4" t="str">
        <f t="shared" si="216"/>
        <v/>
      </c>
      <c r="CH165" s="4" t="str">
        <f t="shared" si="217"/>
        <v/>
      </c>
      <c r="CI165" s="4" t="str">
        <f t="shared" si="218"/>
        <v/>
      </c>
      <c r="CJ165" s="4" t="str">
        <f t="shared" si="219"/>
        <v/>
      </c>
      <c r="CK165" s="4" t="str">
        <f t="shared" si="220"/>
        <v/>
      </c>
      <c r="CM165" s="4" t="s">
        <v>4834</v>
      </c>
      <c r="CN165" s="4" t="str">
        <f>IF(ISNUMBER(BZ165), IF($BV165&gt;VLOOKUP('Gene Table'!$G$2,'Array Content'!$A$2:$B$3,2,FALSE),IF(BZ165&lt;-$BV165,"mutant","WT"),IF(BZ165&lt;-VLOOKUP('Gene Table'!$G$2,'Array Content'!$A$2:$B$3,2,FALSE),"Mutant","WT")),"")</f>
        <v>Mutant</v>
      </c>
      <c r="CO165" s="4" t="str">
        <f>IF(ISNUMBER(CA165), IF($BV165&gt;VLOOKUP('Gene Table'!$G$2,'Array Content'!$A$2:$B$3,2,FALSE),IF(CA165&lt;-$BV165,"mutant","WT"),IF(CA165&lt;-VLOOKUP('Gene Table'!$G$2,'Array Content'!$A$2:$B$3,2,FALSE),"Mutant","WT")),"")</f>
        <v>WT</v>
      </c>
      <c r="CP165" s="4" t="str">
        <f>IF(ISNUMBER(CB165), IF($BV165&gt;VLOOKUP('Gene Table'!$G$2,'Array Content'!$A$2:$B$3,2,FALSE),IF(CB165&lt;-$BV165,"mutant","WT"),IF(CB165&lt;-VLOOKUP('Gene Table'!$G$2,'Array Content'!$A$2:$B$3,2,FALSE),"Mutant","WT")),"")</f>
        <v/>
      </c>
      <c r="CQ165" s="4" t="str">
        <f>IF(ISNUMBER(CC165), IF($BV165&gt;VLOOKUP('Gene Table'!$G$2,'Array Content'!$A$2:$B$3,2,FALSE),IF(CC165&lt;-$BV165,"mutant","WT"),IF(CC165&lt;-VLOOKUP('Gene Table'!$G$2,'Array Content'!$A$2:$B$3,2,FALSE),"Mutant","WT")),"")</f>
        <v/>
      </c>
      <c r="CR165" s="4" t="str">
        <f>IF(ISNUMBER(CD165), IF($BV165&gt;VLOOKUP('Gene Table'!$G$2,'Array Content'!$A$2:$B$3,2,FALSE),IF(CD165&lt;-$BV165,"mutant","WT"),IF(CD165&lt;-VLOOKUP('Gene Table'!$G$2,'Array Content'!$A$2:$B$3,2,FALSE),"Mutant","WT")),"")</f>
        <v/>
      </c>
      <c r="CS165" s="4" t="str">
        <f>IF(ISNUMBER(CE165), IF($BV165&gt;VLOOKUP('Gene Table'!$G$2,'Array Content'!$A$2:$B$3,2,FALSE),IF(CE165&lt;-$BV165,"mutant","WT"),IF(CE165&lt;-VLOOKUP('Gene Table'!$G$2,'Array Content'!$A$2:$B$3,2,FALSE),"Mutant","WT")),"")</f>
        <v/>
      </c>
      <c r="CT165" s="4" t="str">
        <f>IF(ISNUMBER(CF165), IF($BV165&gt;VLOOKUP('Gene Table'!$G$2,'Array Content'!$A$2:$B$3,2,FALSE),IF(CF165&lt;-$BV165,"mutant","WT"),IF(CF165&lt;-VLOOKUP('Gene Table'!$G$2,'Array Content'!$A$2:$B$3,2,FALSE),"Mutant","WT")),"")</f>
        <v/>
      </c>
      <c r="CU165" s="4" t="str">
        <f>IF(ISNUMBER(CG165), IF($BV165&gt;VLOOKUP('Gene Table'!$G$2,'Array Content'!$A$2:$B$3,2,FALSE),IF(CG165&lt;-$BV165,"mutant","WT"),IF(CG165&lt;-VLOOKUP('Gene Table'!$G$2,'Array Content'!$A$2:$B$3,2,FALSE),"Mutant","WT")),"")</f>
        <v/>
      </c>
      <c r="CV165" s="4" t="str">
        <f>IF(ISNUMBER(CH165), IF($BV165&gt;VLOOKUP('Gene Table'!$G$2,'Array Content'!$A$2:$B$3,2,FALSE),IF(CH165&lt;-$BV165,"mutant","WT"),IF(CH165&lt;-VLOOKUP('Gene Table'!$G$2,'Array Content'!$A$2:$B$3,2,FALSE),"Mutant","WT")),"")</f>
        <v/>
      </c>
      <c r="CW165" s="4" t="str">
        <f>IF(ISNUMBER(CI165), IF($BV165&gt;VLOOKUP('Gene Table'!$G$2,'Array Content'!$A$2:$B$3,2,FALSE),IF(CI165&lt;-$BV165,"mutant","WT"),IF(CI165&lt;-VLOOKUP('Gene Table'!$G$2,'Array Content'!$A$2:$B$3,2,FALSE),"Mutant","WT")),"")</f>
        <v/>
      </c>
      <c r="CX165" s="4" t="str">
        <f>IF(ISNUMBER(CJ165), IF($BV165&gt;VLOOKUP('Gene Table'!$G$2,'Array Content'!$A$2:$B$3,2,FALSE),IF(CJ165&lt;-$BV165,"mutant","WT"),IF(CJ165&lt;-VLOOKUP('Gene Table'!$G$2,'Array Content'!$A$2:$B$3,2,FALSE),"Mutant","WT")),"")</f>
        <v/>
      </c>
      <c r="CY165" s="4" t="str">
        <f>IF(ISNUMBER(CK165), IF($BV165&gt;VLOOKUP('Gene Table'!$G$2,'Array Content'!$A$2:$B$3,2,FALSE),IF(CK165&lt;-$BV165,"mutant","WT"),IF(CK165&lt;-VLOOKUP('Gene Table'!$G$2,'Array Content'!$A$2:$B$3,2,FALSE),"Mutant","WT")),"")</f>
        <v/>
      </c>
      <c r="DA165" s="4" t="s">
        <v>4834</v>
      </c>
      <c r="DB165" s="4">
        <f t="shared" si="221"/>
        <v>-7.8300000000000018</v>
      </c>
      <c r="DC165" s="4">
        <f t="shared" si="222"/>
        <v>0</v>
      </c>
      <c r="DD165" s="4" t="str">
        <f t="shared" si="223"/>
        <v/>
      </c>
      <c r="DE165" s="4" t="str">
        <f t="shared" si="224"/>
        <v/>
      </c>
      <c r="DF165" s="4" t="str">
        <f t="shared" si="225"/>
        <v/>
      </c>
      <c r="DG165" s="4" t="str">
        <f t="shared" si="226"/>
        <v/>
      </c>
      <c r="DH165" s="4" t="str">
        <f t="shared" si="227"/>
        <v/>
      </c>
      <c r="DI165" s="4" t="str">
        <f t="shared" si="228"/>
        <v/>
      </c>
      <c r="DJ165" s="4" t="str">
        <f t="shared" si="229"/>
        <v/>
      </c>
      <c r="DK165" s="4" t="str">
        <f t="shared" si="230"/>
        <v/>
      </c>
      <c r="DL165" s="4" t="str">
        <f t="shared" si="231"/>
        <v/>
      </c>
      <c r="DM165" s="4" t="str">
        <f t="shared" si="232"/>
        <v/>
      </c>
      <c r="DO165" s="4" t="s">
        <v>4834</v>
      </c>
      <c r="DP165" s="4" t="str">
        <f>IF(ISNUMBER(DB165), IF($AR165&gt;VLOOKUP('Gene Table'!$G$2,'Array Content'!$A$2:$B$3,2,FALSE),IF(DB165&lt;-$AR165,"mutant","WT"),IF(DB165&lt;-VLOOKUP('Gene Table'!$G$2,'Array Content'!$A$2:$B$3,2,FALSE),"Mutant","WT")),"")</f>
        <v>Mutant</v>
      </c>
      <c r="DQ165" s="4" t="str">
        <f>IF(ISNUMBER(DC165), IF($AR165&gt;VLOOKUP('Gene Table'!$G$2,'Array Content'!$A$2:$B$3,2,FALSE),IF(DC165&lt;-$AR165,"mutant","WT"),IF(DC165&lt;-VLOOKUP('Gene Table'!$G$2,'Array Content'!$A$2:$B$3,2,FALSE),"Mutant","WT")),"")</f>
        <v>WT</v>
      </c>
      <c r="DR165" s="4" t="str">
        <f>IF(ISNUMBER(DD165), IF($AR165&gt;VLOOKUP('Gene Table'!$G$2,'Array Content'!$A$2:$B$3,2,FALSE),IF(DD165&lt;-$AR165,"mutant","WT"),IF(DD165&lt;-VLOOKUP('Gene Table'!$G$2,'Array Content'!$A$2:$B$3,2,FALSE),"Mutant","WT")),"")</f>
        <v/>
      </c>
      <c r="DS165" s="4" t="str">
        <f>IF(ISNUMBER(DE165), IF($AR165&gt;VLOOKUP('Gene Table'!$G$2,'Array Content'!$A$2:$B$3,2,FALSE),IF(DE165&lt;-$AR165,"mutant","WT"),IF(DE165&lt;-VLOOKUP('Gene Table'!$G$2,'Array Content'!$A$2:$B$3,2,FALSE),"Mutant","WT")),"")</f>
        <v/>
      </c>
      <c r="DT165" s="4" t="str">
        <f>IF(ISNUMBER(DF165), IF($AR165&gt;VLOOKUP('Gene Table'!$G$2,'Array Content'!$A$2:$B$3,2,FALSE),IF(DF165&lt;-$AR165,"mutant","WT"),IF(DF165&lt;-VLOOKUP('Gene Table'!$G$2,'Array Content'!$A$2:$B$3,2,FALSE),"Mutant","WT")),"")</f>
        <v/>
      </c>
      <c r="DU165" s="4" t="str">
        <f>IF(ISNUMBER(DG165), IF($AR165&gt;VLOOKUP('Gene Table'!$G$2,'Array Content'!$A$2:$B$3,2,FALSE),IF(DG165&lt;-$AR165,"mutant","WT"),IF(DG165&lt;-VLOOKUP('Gene Table'!$G$2,'Array Content'!$A$2:$B$3,2,FALSE),"Mutant","WT")),"")</f>
        <v/>
      </c>
      <c r="DV165" s="4" t="str">
        <f>IF(ISNUMBER(DH165), IF($AR165&gt;VLOOKUP('Gene Table'!$G$2,'Array Content'!$A$2:$B$3,2,FALSE),IF(DH165&lt;-$AR165,"mutant","WT"),IF(DH165&lt;-VLOOKUP('Gene Table'!$G$2,'Array Content'!$A$2:$B$3,2,FALSE),"Mutant","WT")),"")</f>
        <v/>
      </c>
      <c r="DW165" s="4" t="str">
        <f>IF(ISNUMBER(DI165), IF($AR165&gt;VLOOKUP('Gene Table'!$G$2,'Array Content'!$A$2:$B$3,2,FALSE),IF(DI165&lt;-$AR165,"mutant","WT"),IF(DI165&lt;-VLOOKUP('Gene Table'!$G$2,'Array Content'!$A$2:$B$3,2,FALSE),"Mutant","WT")),"")</f>
        <v/>
      </c>
      <c r="DX165" s="4" t="str">
        <f>IF(ISNUMBER(DJ165), IF($AR165&gt;VLOOKUP('Gene Table'!$G$2,'Array Content'!$A$2:$B$3,2,FALSE),IF(DJ165&lt;-$AR165,"mutant","WT"),IF(DJ165&lt;-VLOOKUP('Gene Table'!$G$2,'Array Content'!$A$2:$B$3,2,FALSE),"Mutant","WT")),"")</f>
        <v/>
      </c>
      <c r="DY165" s="4" t="str">
        <f>IF(ISNUMBER(DK165), IF($AR165&gt;VLOOKUP('Gene Table'!$G$2,'Array Content'!$A$2:$B$3,2,FALSE),IF(DK165&lt;-$AR165,"mutant","WT"),IF(DK165&lt;-VLOOKUP('Gene Table'!$G$2,'Array Content'!$A$2:$B$3,2,FALSE),"Mutant","WT")),"")</f>
        <v/>
      </c>
      <c r="DZ165" s="4" t="str">
        <f>IF(ISNUMBER(DL165), IF($AR165&gt;VLOOKUP('Gene Table'!$G$2,'Array Content'!$A$2:$B$3,2,FALSE),IF(DL165&lt;-$AR165,"mutant","WT"),IF(DL165&lt;-VLOOKUP('Gene Table'!$G$2,'Array Content'!$A$2:$B$3,2,FALSE),"Mutant","WT")),"")</f>
        <v/>
      </c>
      <c r="EA165" s="4" t="str">
        <f>IF(ISNUMBER(DM165), IF($AR165&gt;VLOOKUP('Gene Table'!$G$2,'Array Content'!$A$2:$B$3,2,FALSE),IF(DM165&lt;-$AR165,"mutant","WT"),IF(DM165&lt;-VLOOKUP('Gene Table'!$G$2,'Array Content'!$A$2:$B$3,2,FALSE),"Mutant","WT")),"")</f>
        <v/>
      </c>
      <c r="EC165" s="4" t="s">
        <v>4834</v>
      </c>
      <c r="ED165" s="4" t="str">
        <f>IF('Gene Table'!$D165="copy number",D165,"")</f>
        <v/>
      </c>
      <c r="EE165" s="4" t="str">
        <f>IF('Gene Table'!$D165="copy number",E165,"")</f>
        <v/>
      </c>
      <c r="EF165" s="4" t="str">
        <f>IF('Gene Table'!$D165="copy number",F165,"")</f>
        <v/>
      </c>
      <c r="EG165" s="4" t="str">
        <f>IF('Gene Table'!$D165="copy number",G165,"")</f>
        <v/>
      </c>
      <c r="EH165" s="4" t="str">
        <f>IF('Gene Table'!$D165="copy number",H165,"")</f>
        <v/>
      </c>
      <c r="EI165" s="4" t="str">
        <f>IF('Gene Table'!$D165="copy number",I165,"")</f>
        <v/>
      </c>
      <c r="EJ165" s="4" t="str">
        <f>IF('Gene Table'!$D165="copy number",J165,"")</f>
        <v/>
      </c>
      <c r="EK165" s="4" t="str">
        <f>IF('Gene Table'!$D165="copy number",K165,"")</f>
        <v/>
      </c>
      <c r="EL165" s="4" t="str">
        <f>IF('Gene Table'!$D165="copy number",L165,"")</f>
        <v/>
      </c>
      <c r="EM165" s="4" t="str">
        <f>IF('Gene Table'!$D165="copy number",M165,"")</f>
        <v/>
      </c>
      <c r="EN165" s="4" t="str">
        <f>IF('Gene Table'!$D165="copy number",N165,"")</f>
        <v/>
      </c>
      <c r="EO165" s="4" t="str">
        <f>IF('Gene Table'!$D165="copy number",O165,"")</f>
        <v/>
      </c>
      <c r="EQ165" s="4" t="s">
        <v>4834</v>
      </c>
      <c r="ER165" s="4" t="str">
        <f>IF('Gene Table'!$D165="copy number",R165,"")</f>
        <v/>
      </c>
      <c r="ES165" s="4" t="str">
        <f>IF('Gene Table'!$D165="copy number",S165,"")</f>
        <v/>
      </c>
      <c r="ET165" s="4" t="str">
        <f>IF('Gene Table'!$D165="copy number",T165,"")</f>
        <v/>
      </c>
      <c r="EU165" s="4" t="str">
        <f>IF('Gene Table'!$D165="copy number",U165,"")</f>
        <v/>
      </c>
      <c r="EV165" s="4" t="str">
        <f>IF('Gene Table'!$D165="copy number",V165,"")</f>
        <v/>
      </c>
      <c r="EW165" s="4" t="str">
        <f>IF('Gene Table'!$D165="copy number",W165,"")</f>
        <v/>
      </c>
      <c r="EX165" s="4" t="str">
        <f>IF('Gene Table'!$D165="copy number",X165,"")</f>
        <v/>
      </c>
      <c r="EY165" s="4" t="str">
        <f>IF('Gene Table'!$D165="copy number",Y165,"")</f>
        <v/>
      </c>
      <c r="EZ165" s="4" t="str">
        <f>IF('Gene Table'!$D165="copy number",Z165,"")</f>
        <v/>
      </c>
      <c r="FA165" s="4" t="str">
        <f>IF('Gene Table'!$D165="copy number",AA165,"")</f>
        <v/>
      </c>
      <c r="FB165" s="4" t="str">
        <f>IF('Gene Table'!$D165="copy number",AB165,"")</f>
        <v/>
      </c>
      <c r="FC165" s="4" t="str">
        <f>IF('Gene Table'!$D165="copy number",AC165,"")</f>
        <v/>
      </c>
      <c r="FE165" s="4" t="s">
        <v>4834</v>
      </c>
      <c r="FF165" s="4" t="str">
        <f>IF('Gene Table'!$C165="SMPC",D165,"")</f>
        <v/>
      </c>
      <c r="FG165" s="4" t="str">
        <f>IF('Gene Table'!$C165="SMPC",E165,"")</f>
        <v/>
      </c>
      <c r="FH165" s="4" t="str">
        <f>IF('Gene Table'!$C165="SMPC",F165,"")</f>
        <v/>
      </c>
      <c r="FI165" s="4" t="str">
        <f>IF('Gene Table'!$C165="SMPC",G165,"")</f>
        <v/>
      </c>
      <c r="FJ165" s="4" t="str">
        <f>IF('Gene Table'!$C165="SMPC",H165,"")</f>
        <v/>
      </c>
      <c r="FK165" s="4" t="str">
        <f>IF('Gene Table'!$C165="SMPC",I165,"")</f>
        <v/>
      </c>
      <c r="FL165" s="4" t="str">
        <f>IF('Gene Table'!$C165="SMPC",J165,"")</f>
        <v/>
      </c>
      <c r="FM165" s="4" t="str">
        <f>IF('Gene Table'!$C165="SMPC",K165,"")</f>
        <v/>
      </c>
      <c r="FN165" s="4" t="str">
        <f>IF('Gene Table'!$C165="SMPC",L165,"")</f>
        <v/>
      </c>
      <c r="FO165" s="4" t="str">
        <f>IF('Gene Table'!$C165="SMPC",M165,"")</f>
        <v/>
      </c>
      <c r="FP165" s="4" t="str">
        <f>IF('Gene Table'!$C165="SMPC",N165,"")</f>
        <v/>
      </c>
      <c r="FQ165" s="4" t="str">
        <f>IF('Gene Table'!$C165="SMPC",O165,"")</f>
        <v/>
      </c>
      <c r="FS165" s="4" t="s">
        <v>4834</v>
      </c>
      <c r="FT165" s="4" t="str">
        <f>IF('Gene Table'!$C165="SMPC",R165,"")</f>
        <v/>
      </c>
      <c r="FU165" s="4" t="str">
        <f>IF('Gene Table'!$C165="SMPC",S165,"")</f>
        <v/>
      </c>
      <c r="FV165" s="4" t="str">
        <f>IF('Gene Table'!$C165="SMPC",T165,"")</f>
        <v/>
      </c>
      <c r="FW165" s="4" t="str">
        <f>IF('Gene Table'!$C165="SMPC",U165,"")</f>
        <v/>
      </c>
      <c r="FX165" s="4" t="str">
        <f>IF('Gene Table'!$C165="SMPC",V165,"")</f>
        <v/>
      </c>
      <c r="FY165" s="4" t="str">
        <f>IF('Gene Table'!$C165="SMPC",W165,"")</f>
        <v/>
      </c>
      <c r="FZ165" s="4" t="str">
        <f>IF('Gene Table'!$C165="SMPC",X165,"")</f>
        <v/>
      </c>
      <c r="GA165" s="4" t="str">
        <f>IF('Gene Table'!$C165="SMPC",Y165,"")</f>
        <v/>
      </c>
      <c r="GB165" s="4" t="str">
        <f>IF('Gene Table'!$C165="SMPC",Z165,"")</f>
        <v/>
      </c>
      <c r="GC165" s="4" t="str">
        <f>IF('Gene Table'!$C165="SMPC",AA165,"")</f>
        <v/>
      </c>
      <c r="GD165" s="4" t="str">
        <f>IF('Gene Table'!$C165="SMPC",AB165,"")</f>
        <v/>
      </c>
      <c r="GE165" s="4" t="str">
        <f>IF('Gene Table'!$C165="SMPC",AC165,"")</f>
        <v/>
      </c>
    </row>
    <row r="166" spans="1:187" ht="15" customHeight="1" x14ac:dyDescent="0.25">
      <c r="A166" s="4" t="str">
        <f>'Gene Table'!C166&amp;":"&amp;'Gene Table'!D166</f>
        <v>PTEN:c.491delA</v>
      </c>
      <c r="B166" s="4">
        <f>IF('Gene Table'!$G$5="NO",IF(ISNUMBER(MATCH('Gene Table'!E166,'Array Content'!$M$2:$M$941,0)),VLOOKUP('Gene Table'!E166,'Array Content'!$M$2:$O$941,2,FALSE),35),IF('Gene Table'!$G$5="YES",IF(ISNUMBER(MATCH('Gene Table'!E166,'Array Content'!$M$2:$M$941,0)),VLOOKUP('Gene Table'!E166,'Array Content'!$M$2:$O$941,3,FALSE),35),"OOPS"))</f>
        <v>37</v>
      </c>
      <c r="C166" s="4" t="s">
        <v>4835</v>
      </c>
      <c r="D166" s="29">
        <f>IF('Control Sample Data'!D165="","",IF(SUM('Control Sample Data'!D$2:D$97)&gt;10,IF(AND(ISNUMBER('Control Sample Data'!D165),'Control Sample Data'!D165&lt;$B166, 'Control Sample Data'!D165&gt;0),'Control Sample Data'!D165,$B166),""))</f>
        <v>35</v>
      </c>
      <c r="E166" s="29">
        <f>IF('Control Sample Data'!E165="","",IF(SUM('Control Sample Data'!E$2:E$97)&gt;10,IF(AND(ISNUMBER('Control Sample Data'!E165),'Control Sample Data'!E165&lt;$B166, 'Control Sample Data'!E165&gt;0),'Control Sample Data'!E165,$B166),""))</f>
        <v>35</v>
      </c>
      <c r="F166" s="29" t="str">
        <f>IF('Control Sample Data'!F165="","",IF(SUM('Control Sample Data'!F$2:F$97)&gt;10,IF(AND(ISNUMBER('Control Sample Data'!F165),'Control Sample Data'!F165&lt;$B166, 'Control Sample Data'!F165&gt;0),'Control Sample Data'!F165,$B166),""))</f>
        <v/>
      </c>
      <c r="G166" s="29" t="str">
        <f>IF('Control Sample Data'!G165="","",IF(SUM('Control Sample Data'!G$2:G$97)&gt;10,IF(AND(ISNUMBER('Control Sample Data'!G165),'Control Sample Data'!G165&lt;$B166, 'Control Sample Data'!G165&gt;0),'Control Sample Data'!G165,$B166),""))</f>
        <v/>
      </c>
      <c r="H166" s="29" t="str">
        <f>IF('Control Sample Data'!H165="","",IF(SUM('Control Sample Data'!H$2:H$97)&gt;10,IF(AND(ISNUMBER('Control Sample Data'!H165),'Control Sample Data'!H165&lt;$B166, 'Control Sample Data'!H165&gt;0),'Control Sample Data'!H165,$B166),""))</f>
        <v/>
      </c>
      <c r="I166" s="29" t="str">
        <f>IF('Control Sample Data'!I165="","",IF(SUM('Control Sample Data'!I$2:I$97)&gt;10,IF(AND(ISNUMBER('Control Sample Data'!I165),'Control Sample Data'!I165&lt;$B166, 'Control Sample Data'!I165&gt;0),'Control Sample Data'!I165,$B166),""))</f>
        <v/>
      </c>
      <c r="J166" s="29" t="str">
        <f>IF('Control Sample Data'!J165="","",IF(SUM('Control Sample Data'!J$2:J$97)&gt;10,IF(AND(ISNUMBER('Control Sample Data'!J165),'Control Sample Data'!J165&lt;$B166, 'Control Sample Data'!J165&gt;0),'Control Sample Data'!J165,$B166),""))</f>
        <v/>
      </c>
      <c r="K166" s="29" t="str">
        <f>IF('Control Sample Data'!K165="","",IF(SUM('Control Sample Data'!K$2:K$97)&gt;10,IF(AND(ISNUMBER('Control Sample Data'!K165),'Control Sample Data'!K165&lt;$B166, 'Control Sample Data'!K165&gt;0),'Control Sample Data'!K165,$B166),""))</f>
        <v/>
      </c>
      <c r="L166" s="29" t="str">
        <f>IF('Control Sample Data'!L165="","",IF(SUM('Control Sample Data'!L$2:L$97)&gt;10,IF(AND(ISNUMBER('Control Sample Data'!L165),'Control Sample Data'!L165&lt;$B166, 'Control Sample Data'!L165&gt;0),'Control Sample Data'!L165,$B166),""))</f>
        <v/>
      </c>
      <c r="M166" s="29" t="str">
        <f>IF('Control Sample Data'!M165="","",IF(SUM('Control Sample Data'!M$2:M$97)&gt;10,IF(AND(ISNUMBER('Control Sample Data'!M165),'Control Sample Data'!M165&lt;$B166, 'Control Sample Data'!M165&gt;0),'Control Sample Data'!M165,$B166),""))</f>
        <v/>
      </c>
      <c r="N166" s="29" t="str">
        <f>IF('Control Sample Data'!N165="","",IF(SUM('Control Sample Data'!N$2:N$97)&gt;10,IF(AND(ISNUMBER('Control Sample Data'!N165),'Control Sample Data'!N165&lt;$B166, 'Control Sample Data'!N165&gt;0),'Control Sample Data'!N165,$B166),""))</f>
        <v/>
      </c>
      <c r="O166" s="29" t="str">
        <f>IF('Control Sample Data'!O165="","",IF(SUM('Control Sample Data'!O$2:O$97)&gt;10,IF(AND(ISNUMBER('Control Sample Data'!O165),'Control Sample Data'!O165&lt;$B166, 'Control Sample Data'!O165&gt;0),'Control Sample Data'!O165,$B166),""))</f>
        <v/>
      </c>
      <c r="Q166" s="4" t="s">
        <v>4835</v>
      </c>
      <c r="R166" s="29">
        <f>IF('Test Sample Data'!D165="","",IF(SUM('Test Sample Data'!D$2:D$97)&gt;10,IF(AND(ISNUMBER('Test Sample Data'!D165),'Test Sample Data'!D165&lt;$B166, 'Test Sample Data'!D165&gt;0),'Test Sample Data'!D165,$B166),""))</f>
        <v>35</v>
      </c>
      <c r="S166" s="29">
        <f>IF('Test Sample Data'!E165="","",IF(SUM('Test Sample Data'!E$2:E$97)&gt;10,IF(AND(ISNUMBER('Test Sample Data'!E165),'Test Sample Data'!E165&lt;$B166, 'Test Sample Data'!E165&gt;0),'Test Sample Data'!E165,$B166),""))</f>
        <v>35</v>
      </c>
      <c r="T166" s="29" t="str">
        <f>IF('Test Sample Data'!F165="","",IF(SUM('Test Sample Data'!F$2:F$97)&gt;10,IF(AND(ISNUMBER('Test Sample Data'!F165),'Test Sample Data'!F165&lt;$B166, 'Test Sample Data'!F165&gt;0),'Test Sample Data'!F165,$B166),""))</f>
        <v/>
      </c>
      <c r="U166" s="29" t="str">
        <f>IF('Test Sample Data'!G165="","",IF(SUM('Test Sample Data'!G$2:G$97)&gt;10,IF(AND(ISNUMBER('Test Sample Data'!G165),'Test Sample Data'!G165&lt;$B166, 'Test Sample Data'!G165&gt;0),'Test Sample Data'!G165,$B166),""))</f>
        <v/>
      </c>
      <c r="V166" s="29" t="str">
        <f>IF('Test Sample Data'!H165="","",IF(SUM('Test Sample Data'!H$2:H$97)&gt;10,IF(AND(ISNUMBER('Test Sample Data'!H165),'Test Sample Data'!H165&lt;$B166, 'Test Sample Data'!H165&gt;0),'Test Sample Data'!H165,$B166),""))</f>
        <v/>
      </c>
      <c r="W166" s="29" t="str">
        <f>IF('Test Sample Data'!I165="","",IF(SUM('Test Sample Data'!I$2:I$97)&gt;10,IF(AND(ISNUMBER('Test Sample Data'!I165),'Test Sample Data'!I165&lt;$B166, 'Test Sample Data'!I165&gt;0),'Test Sample Data'!I165,$B166),""))</f>
        <v/>
      </c>
      <c r="X166" s="29" t="str">
        <f>IF('Test Sample Data'!J165="","",IF(SUM('Test Sample Data'!J$2:J$97)&gt;10,IF(AND(ISNUMBER('Test Sample Data'!J165),'Test Sample Data'!J165&lt;$B166, 'Test Sample Data'!J165&gt;0),'Test Sample Data'!J165,$B166),""))</f>
        <v/>
      </c>
      <c r="Y166" s="29" t="str">
        <f>IF('Test Sample Data'!K165="","",IF(SUM('Test Sample Data'!K$2:K$97)&gt;10,IF(AND(ISNUMBER('Test Sample Data'!K165),'Test Sample Data'!K165&lt;$B166, 'Test Sample Data'!K165&gt;0),'Test Sample Data'!K165,$B166),""))</f>
        <v/>
      </c>
      <c r="Z166" s="29" t="str">
        <f>IF('Test Sample Data'!L165="","",IF(SUM('Test Sample Data'!L$2:L$97)&gt;10,IF(AND(ISNUMBER('Test Sample Data'!L165),'Test Sample Data'!L165&lt;$B166, 'Test Sample Data'!L165&gt;0),'Test Sample Data'!L165,$B166),""))</f>
        <v/>
      </c>
      <c r="AA166" s="29" t="str">
        <f>IF('Test Sample Data'!M165="","",IF(SUM('Test Sample Data'!M$2:M$97)&gt;10,IF(AND(ISNUMBER('Test Sample Data'!M165),'Test Sample Data'!M165&lt;$B166, 'Test Sample Data'!M165&gt;0),'Test Sample Data'!M165,$B166),""))</f>
        <v/>
      </c>
      <c r="AB166" s="29" t="str">
        <f>IF('Test Sample Data'!N165="","",IF(SUM('Test Sample Data'!N$2:N$97)&gt;10,IF(AND(ISNUMBER('Test Sample Data'!N165),'Test Sample Data'!N165&lt;$B166, 'Test Sample Data'!N165&gt;0),'Test Sample Data'!N165,$B166),""))</f>
        <v/>
      </c>
      <c r="AC166" s="29" t="str">
        <f>IF('Test Sample Data'!O165="","",IF(SUM('Test Sample Data'!O$2:O$97)&gt;10,IF(AND(ISNUMBER('Test Sample Data'!O165),'Test Sample Data'!O165&lt;$B166, 'Test Sample Data'!O165&gt;0),'Test Sample Data'!O165,$B166),""))</f>
        <v/>
      </c>
      <c r="AE166" s="4" t="s">
        <v>4835</v>
      </c>
      <c r="AF166" s="4">
        <f t="shared" si="183"/>
        <v>9</v>
      </c>
      <c r="AG166" s="4">
        <f t="shared" si="184"/>
        <v>9</v>
      </c>
      <c r="AH166" s="4" t="str">
        <f t="shared" si="185"/>
        <v/>
      </c>
      <c r="AI166" s="4" t="str">
        <f t="shared" si="186"/>
        <v/>
      </c>
      <c r="AJ166" s="4" t="str">
        <f t="shared" si="187"/>
        <v/>
      </c>
      <c r="AK166" s="4" t="str">
        <f t="shared" si="188"/>
        <v/>
      </c>
      <c r="AL166" s="4" t="str">
        <f t="shared" si="189"/>
        <v/>
      </c>
      <c r="AM166" s="4" t="str">
        <f t="shared" si="190"/>
        <v/>
      </c>
      <c r="AN166" s="4" t="str">
        <f t="shared" si="191"/>
        <v/>
      </c>
      <c r="AO166" s="4" t="str">
        <f t="shared" si="192"/>
        <v/>
      </c>
      <c r="AP166" s="4" t="str">
        <f t="shared" si="193"/>
        <v/>
      </c>
      <c r="AQ166" s="4" t="str">
        <f t="shared" si="194"/>
        <v/>
      </c>
      <c r="AR166" s="4">
        <f t="shared" si="195"/>
        <v>0</v>
      </c>
      <c r="AS166" s="4">
        <f t="shared" si="246"/>
        <v>9</v>
      </c>
      <c r="AU166" s="4" t="s">
        <v>4835</v>
      </c>
      <c r="AV166" s="4">
        <f t="shared" si="196"/>
        <v>8.2600000000000016</v>
      </c>
      <c r="AW166" s="4">
        <f t="shared" si="197"/>
        <v>9</v>
      </c>
      <c r="AX166" s="4" t="str">
        <f t="shared" si="198"/>
        <v/>
      </c>
      <c r="AY166" s="4" t="str">
        <f t="shared" si="199"/>
        <v/>
      </c>
      <c r="AZ166" s="4" t="str">
        <f t="shared" si="200"/>
        <v/>
      </c>
      <c r="BA166" s="4" t="str">
        <f t="shared" si="201"/>
        <v/>
      </c>
      <c r="BB166" s="4" t="str">
        <f t="shared" si="202"/>
        <v/>
      </c>
      <c r="BC166" s="4" t="str">
        <f t="shared" si="203"/>
        <v/>
      </c>
      <c r="BD166" s="4" t="str">
        <f t="shared" si="204"/>
        <v/>
      </c>
      <c r="BE166" s="4" t="str">
        <f t="shared" si="205"/>
        <v/>
      </c>
      <c r="BF166" s="4" t="str">
        <f t="shared" si="206"/>
        <v/>
      </c>
      <c r="BG166" s="4" t="str">
        <f t="shared" si="207"/>
        <v/>
      </c>
      <c r="BI166" s="4" t="s">
        <v>4835</v>
      </c>
      <c r="BJ166" s="4">
        <f t="shared" si="233"/>
        <v>8.2600000000000016</v>
      </c>
      <c r="BK166" s="4">
        <f t="shared" si="234"/>
        <v>9</v>
      </c>
      <c r="BL166" s="4" t="str">
        <f t="shared" si="235"/>
        <v/>
      </c>
      <c r="BM166" s="4" t="str">
        <f t="shared" si="236"/>
        <v/>
      </c>
      <c r="BN166" s="4" t="str">
        <f t="shared" si="237"/>
        <v/>
      </c>
      <c r="BO166" s="4" t="str">
        <f t="shared" si="238"/>
        <v/>
      </c>
      <c r="BP166" s="4" t="str">
        <f t="shared" si="239"/>
        <v/>
      </c>
      <c r="BQ166" s="4" t="str">
        <f t="shared" si="240"/>
        <v/>
      </c>
      <c r="BR166" s="4" t="str">
        <f t="shared" si="241"/>
        <v/>
      </c>
      <c r="BS166" s="4" t="str">
        <f t="shared" si="242"/>
        <v/>
      </c>
      <c r="BT166" s="4" t="str">
        <f t="shared" si="243"/>
        <v/>
      </c>
      <c r="BU166" s="4" t="str">
        <f t="shared" si="244"/>
        <v/>
      </c>
      <c r="BV166" s="4">
        <f t="shared" si="208"/>
        <v>1.57</v>
      </c>
      <c r="BW166" s="4">
        <f t="shared" si="245"/>
        <v>8.6300000000000008</v>
      </c>
      <c r="BY166" s="4" t="s">
        <v>4835</v>
      </c>
      <c r="BZ166" s="4">
        <f t="shared" si="209"/>
        <v>-0.36999999999999922</v>
      </c>
      <c r="CA166" s="4">
        <f t="shared" si="210"/>
        <v>0.36999999999999922</v>
      </c>
      <c r="CB166" s="4" t="str">
        <f t="shared" si="211"/>
        <v/>
      </c>
      <c r="CC166" s="4" t="str">
        <f t="shared" si="212"/>
        <v/>
      </c>
      <c r="CD166" s="4" t="str">
        <f t="shared" si="213"/>
        <v/>
      </c>
      <c r="CE166" s="4" t="str">
        <f t="shared" si="214"/>
        <v/>
      </c>
      <c r="CF166" s="4" t="str">
        <f t="shared" si="215"/>
        <v/>
      </c>
      <c r="CG166" s="4" t="str">
        <f t="shared" si="216"/>
        <v/>
      </c>
      <c r="CH166" s="4" t="str">
        <f t="shared" si="217"/>
        <v/>
      </c>
      <c r="CI166" s="4" t="str">
        <f t="shared" si="218"/>
        <v/>
      </c>
      <c r="CJ166" s="4" t="str">
        <f t="shared" si="219"/>
        <v/>
      </c>
      <c r="CK166" s="4" t="str">
        <f t="shared" si="220"/>
        <v/>
      </c>
      <c r="CM166" s="4" t="s">
        <v>4835</v>
      </c>
      <c r="CN166" s="4" t="str">
        <f>IF(ISNUMBER(BZ166), IF($BV166&gt;VLOOKUP('Gene Table'!$G$2,'Array Content'!$A$2:$B$3,2,FALSE),IF(BZ166&lt;-$BV166,"mutant","WT"),IF(BZ166&lt;-VLOOKUP('Gene Table'!$G$2,'Array Content'!$A$2:$B$3,2,FALSE),"Mutant","WT")),"")</f>
        <v>WT</v>
      </c>
      <c r="CO166" s="4" t="str">
        <f>IF(ISNUMBER(CA166), IF($BV166&gt;VLOOKUP('Gene Table'!$G$2,'Array Content'!$A$2:$B$3,2,FALSE),IF(CA166&lt;-$BV166,"mutant","WT"),IF(CA166&lt;-VLOOKUP('Gene Table'!$G$2,'Array Content'!$A$2:$B$3,2,FALSE),"Mutant","WT")),"")</f>
        <v>WT</v>
      </c>
      <c r="CP166" s="4" t="str">
        <f>IF(ISNUMBER(CB166), IF($BV166&gt;VLOOKUP('Gene Table'!$G$2,'Array Content'!$A$2:$B$3,2,FALSE),IF(CB166&lt;-$BV166,"mutant","WT"),IF(CB166&lt;-VLOOKUP('Gene Table'!$G$2,'Array Content'!$A$2:$B$3,2,FALSE),"Mutant","WT")),"")</f>
        <v/>
      </c>
      <c r="CQ166" s="4" t="str">
        <f>IF(ISNUMBER(CC166), IF($BV166&gt;VLOOKUP('Gene Table'!$G$2,'Array Content'!$A$2:$B$3,2,FALSE),IF(CC166&lt;-$BV166,"mutant","WT"),IF(CC166&lt;-VLOOKUP('Gene Table'!$G$2,'Array Content'!$A$2:$B$3,2,FALSE),"Mutant","WT")),"")</f>
        <v/>
      </c>
      <c r="CR166" s="4" t="str">
        <f>IF(ISNUMBER(CD166), IF($BV166&gt;VLOOKUP('Gene Table'!$G$2,'Array Content'!$A$2:$B$3,2,FALSE),IF(CD166&lt;-$BV166,"mutant","WT"),IF(CD166&lt;-VLOOKUP('Gene Table'!$G$2,'Array Content'!$A$2:$B$3,2,FALSE),"Mutant","WT")),"")</f>
        <v/>
      </c>
      <c r="CS166" s="4" t="str">
        <f>IF(ISNUMBER(CE166), IF($BV166&gt;VLOOKUP('Gene Table'!$G$2,'Array Content'!$A$2:$B$3,2,FALSE),IF(CE166&lt;-$BV166,"mutant","WT"),IF(CE166&lt;-VLOOKUP('Gene Table'!$G$2,'Array Content'!$A$2:$B$3,2,FALSE),"Mutant","WT")),"")</f>
        <v/>
      </c>
      <c r="CT166" s="4" t="str">
        <f>IF(ISNUMBER(CF166), IF($BV166&gt;VLOOKUP('Gene Table'!$G$2,'Array Content'!$A$2:$B$3,2,FALSE),IF(CF166&lt;-$BV166,"mutant","WT"),IF(CF166&lt;-VLOOKUP('Gene Table'!$G$2,'Array Content'!$A$2:$B$3,2,FALSE),"Mutant","WT")),"")</f>
        <v/>
      </c>
      <c r="CU166" s="4" t="str">
        <f>IF(ISNUMBER(CG166), IF($BV166&gt;VLOOKUP('Gene Table'!$G$2,'Array Content'!$A$2:$B$3,2,FALSE),IF(CG166&lt;-$BV166,"mutant","WT"),IF(CG166&lt;-VLOOKUP('Gene Table'!$G$2,'Array Content'!$A$2:$B$3,2,FALSE),"Mutant","WT")),"")</f>
        <v/>
      </c>
      <c r="CV166" s="4" t="str">
        <f>IF(ISNUMBER(CH166), IF($BV166&gt;VLOOKUP('Gene Table'!$G$2,'Array Content'!$A$2:$B$3,2,FALSE),IF(CH166&lt;-$BV166,"mutant","WT"),IF(CH166&lt;-VLOOKUP('Gene Table'!$G$2,'Array Content'!$A$2:$B$3,2,FALSE),"Mutant","WT")),"")</f>
        <v/>
      </c>
      <c r="CW166" s="4" t="str">
        <f>IF(ISNUMBER(CI166), IF($BV166&gt;VLOOKUP('Gene Table'!$G$2,'Array Content'!$A$2:$B$3,2,FALSE),IF(CI166&lt;-$BV166,"mutant","WT"),IF(CI166&lt;-VLOOKUP('Gene Table'!$G$2,'Array Content'!$A$2:$B$3,2,FALSE),"Mutant","WT")),"")</f>
        <v/>
      </c>
      <c r="CX166" s="4" t="str">
        <f>IF(ISNUMBER(CJ166), IF($BV166&gt;VLOOKUP('Gene Table'!$G$2,'Array Content'!$A$2:$B$3,2,FALSE),IF(CJ166&lt;-$BV166,"mutant","WT"),IF(CJ166&lt;-VLOOKUP('Gene Table'!$G$2,'Array Content'!$A$2:$B$3,2,FALSE),"Mutant","WT")),"")</f>
        <v/>
      </c>
      <c r="CY166" s="4" t="str">
        <f>IF(ISNUMBER(CK166), IF($BV166&gt;VLOOKUP('Gene Table'!$G$2,'Array Content'!$A$2:$B$3,2,FALSE),IF(CK166&lt;-$BV166,"mutant","WT"),IF(CK166&lt;-VLOOKUP('Gene Table'!$G$2,'Array Content'!$A$2:$B$3,2,FALSE),"Mutant","WT")),"")</f>
        <v/>
      </c>
      <c r="DA166" s="4" t="s">
        <v>4835</v>
      </c>
      <c r="DB166" s="4">
        <f t="shared" si="221"/>
        <v>-0.73999999999999844</v>
      </c>
      <c r="DC166" s="4">
        <f t="shared" si="222"/>
        <v>0</v>
      </c>
      <c r="DD166" s="4" t="str">
        <f t="shared" si="223"/>
        <v/>
      </c>
      <c r="DE166" s="4" t="str">
        <f t="shared" si="224"/>
        <v/>
      </c>
      <c r="DF166" s="4" t="str">
        <f t="shared" si="225"/>
        <v/>
      </c>
      <c r="DG166" s="4" t="str">
        <f t="shared" si="226"/>
        <v/>
      </c>
      <c r="DH166" s="4" t="str">
        <f t="shared" si="227"/>
        <v/>
      </c>
      <c r="DI166" s="4" t="str">
        <f t="shared" si="228"/>
        <v/>
      </c>
      <c r="DJ166" s="4" t="str">
        <f t="shared" si="229"/>
        <v/>
      </c>
      <c r="DK166" s="4" t="str">
        <f t="shared" si="230"/>
        <v/>
      </c>
      <c r="DL166" s="4" t="str">
        <f t="shared" si="231"/>
        <v/>
      </c>
      <c r="DM166" s="4" t="str">
        <f t="shared" si="232"/>
        <v/>
      </c>
      <c r="DO166" s="4" t="s">
        <v>4835</v>
      </c>
      <c r="DP166" s="4" t="str">
        <f>IF(ISNUMBER(DB166), IF($AR166&gt;VLOOKUP('Gene Table'!$G$2,'Array Content'!$A$2:$B$3,2,FALSE),IF(DB166&lt;-$AR166,"mutant","WT"),IF(DB166&lt;-VLOOKUP('Gene Table'!$G$2,'Array Content'!$A$2:$B$3,2,FALSE),"Mutant","WT")),"")</f>
        <v>WT</v>
      </c>
      <c r="DQ166" s="4" t="str">
        <f>IF(ISNUMBER(DC166), IF($AR166&gt;VLOOKUP('Gene Table'!$G$2,'Array Content'!$A$2:$B$3,2,FALSE),IF(DC166&lt;-$AR166,"mutant","WT"),IF(DC166&lt;-VLOOKUP('Gene Table'!$G$2,'Array Content'!$A$2:$B$3,2,FALSE),"Mutant","WT")),"")</f>
        <v>WT</v>
      </c>
      <c r="DR166" s="4" t="str">
        <f>IF(ISNUMBER(DD166), IF($AR166&gt;VLOOKUP('Gene Table'!$G$2,'Array Content'!$A$2:$B$3,2,FALSE),IF(DD166&lt;-$AR166,"mutant","WT"),IF(DD166&lt;-VLOOKUP('Gene Table'!$G$2,'Array Content'!$A$2:$B$3,2,FALSE),"Mutant","WT")),"")</f>
        <v/>
      </c>
      <c r="DS166" s="4" t="str">
        <f>IF(ISNUMBER(DE166), IF($AR166&gt;VLOOKUP('Gene Table'!$G$2,'Array Content'!$A$2:$B$3,2,FALSE),IF(DE166&lt;-$AR166,"mutant","WT"),IF(DE166&lt;-VLOOKUP('Gene Table'!$G$2,'Array Content'!$A$2:$B$3,2,FALSE),"Mutant","WT")),"")</f>
        <v/>
      </c>
      <c r="DT166" s="4" t="str">
        <f>IF(ISNUMBER(DF166), IF($AR166&gt;VLOOKUP('Gene Table'!$G$2,'Array Content'!$A$2:$B$3,2,FALSE),IF(DF166&lt;-$AR166,"mutant","WT"),IF(DF166&lt;-VLOOKUP('Gene Table'!$G$2,'Array Content'!$A$2:$B$3,2,FALSE),"Mutant","WT")),"")</f>
        <v/>
      </c>
      <c r="DU166" s="4" t="str">
        <f>IF(ISNUMBER(DG166), IF($AR166&gt;VLOOKUP('Gene Table'!$G$2,'Array Content'!$A$2:$B$3,2,FALSE),IF(DG166&lt;-$AR166,"mutant","WT"),IF(DG166&lt;-VLOOKUP('Gene Table'!$G$2,'Array Content'!$A$2:$B$3,2,FALSE),"Mutant","WT")),"")</f>
        <v/>
      </c>
      <c r="DV166" s="4" t="str">
        <f>IF(ISNUMBER(DH166), IF($AR166&gt;VLOOKUP('Gene Table'!$G$2,'Array Content'!$A$2:$B$3,2,FALSE),IF(DH166&lt;-$AR166,"mutant","WT"),IF(DH166&lt;-VLOOKUP('Gene Table'!$G$2,'Array Content'!$A$2:$B$3,2,FALSE),"Mutant","WT")),"")</f>
        <v/>
      </c>
      <c r="DW166" s="4" t="str">
        <f>IF(ISNUMBER(DI166), IF($AR166&gt;VLOOKUP('Gene Table'!$G$2,'Array Content'!$A$2:$B$3,2,FALSE),IF(DI166&lt;-$AR166,"mutant","WT"),IF(DI166&lt;-VLOOKUP('Gene Table'!$G$2,'Array Content'!$A$2:$B$3,2,FALSE),"Mutant","WT")),"")</f>
        <v/>
      </c>
      <c r="DX166" s="4" t="str">
        <f>IF(ISNUMBER(DJ166), IF($AR166&gt;VLOOKUP('Gene Table'!$G$2,'Array Content'!$A$2:$B$3,2,FALSE),IF(DJ166&lt;-$AR166,"mutant","WT"),IF(DJ166&lt;-VLOOKUP('Gene Table'!$G$2,'Array Content'!$A$2:$B$3,2,FALSE),"Mutant","WT")),"")</f>
        <v/>
      </c>
      <c r="DY166" s="4" t="str">
        <f>IF(ISNUMBER(DK166), IF($AR166&gt;VLOOKUP('Gene Table'!$G$2,'Array Content'!$A$2:$B$3,2,FALSE),IF(DK166&lt;-$AR166,"mutant","WT"),IF(DK166&lt;-VLOOKUP('Gene Table'!$G$2,'Array Content'!$A$2:$B$3,2,FALSE),"Mutant","WT")),"")</f>
        <v/>
      </c>
      <c r="DZ166" s="4" t="str">
        <f>IF(ISNUMBER(DL166), IF($AR166&gt;VLOOKUP('Gene Table'!$G$2,'Array Content'!$A$2:$B$3,2,FALSE),IF(DL166&lt;-$AR166,"mutant","WT"),IF(DL166&lt;-VLOOKUP('Gene Table'!$G$2,'Array Content'!$A$2:$B$3,2,FALSE),"Mutant","WT")),"")</f>
        <v/>
      </c>
      <c r="EA166" s="4" t="str">
        <f>IF(ISNUMBER(DM166), IF($AR166&gt;VLOOKUP('Gene Table'!$G$2,'Array Content'!$A$2:$B$3,2,FALSE),IF(DM166&lt;-$AR166,"mutant","WT"),IF(DM166&lt;-VLOOKUP('Gene Table'!$G$2,'Array Content'!$A$2:$B$3,2,FALSE),"Mutant","WT")),"")</f>
        <v/>
      </c>
      <c r="EC166" s="4" t="s">
        <v>4835</v>
      </c>
      <c r="ED166" s="4" t="str">
        <f>IF('Gene Table'!$D166="copy number",D166,"")</f>
        <v/>
      </c>
      <c r="EE166" s="4" t="str">
        <f>IF('Gene Table'!$D166="copy number",E166,"")</f>
        <v/>
      </c>
      <c r="EF166" s="4" t="str">
        <f>IF('Gene Table'!$D166="copy number",F166,"")</f>
        <v/>
      </c>
      <c r="EG166" s="4" t="str">
        <f>IF('Gene Table'!$D166="copy number",G166,"")</f>
        <v/>
      </c>
      <c r="EH166" s="4" t="str">
        <f>IF('Gene Table'!$D166="copy number",H166,"")</f>
        <v/>
      </c>
      <c r="EI166" s="4" t="str">
        <f>IF('Gene Table'!$D166="copy number",I166,"")</f>
        <v/>
      </c>
      <c r="EJ166" s="4" t="str">
        <f>IF('Gene Table'!$D166="copy number",J166,"")</f>
        <v/>
      </c>
      <c r="EK166" s="4" t="str">
        <f>IF('Gene Table'!$D166="copy number",K166,"")</f>
        <v/>
      </c>
      <c r="EL166" s="4" t="str">
        <f>IF('Gene Table'!$D166="copy number",L166,"")</f>
        <v/>
      </c>
      <c r="EM166" s="4" t="str">
        <f>IF('Gene Table'!$D166="copy number",M166,"")</f>
        <v/>
      </c>
      <c r="EN166" s="4" t="str">
        <f>IF('Gene Table'!$D166="copy number",N166,"")</f>
        <v/>
      </c>
      <c r="EO166" s="4" t="str">
        <f>IF('Gene Table'!$D166="copy number",O166,"")</f>
        <v/>
      </c>
      <c r="EQ166" s="4" t="s">
        <v>4835</v>
      </c>
      <c r="ER166" s="4" t="str">
        <f>IF('Gene Table'!$D166="copy number",R166,"")</f>
        <v/>
      </c>
      <c r="ES166" s="4" t="str">
        <f>IF('Gene Table'!$D166="copy number",S166,"")</f>
        <v/>
      </c>
      <c r="ET166" s="4" t="str">
        <f>IF('Gene Table'!$D166="copy number",T166,"")</f>
        <v/>
      </c>
      <c r="EU166" s="4" t="str">
        <f>IF('Gene Table'!$D166="copy number",U166,"")</f>
        <v/>
      </c>
      <c r="EV166" s="4" t="str">
        <f>IF('Gene Table'!$D166="copy number",V166,"")</f>
        <v/>
      </c>
      <c r="EW166" s="4" t="str">
        <f>IF('Gene Table'!$D166="copy number",W166,"")</f>
        <v/>
      </c>
      <c r="EX166" s="4" t="str">
        <f>IF('Gene Table'!$D166="copy number",X166,"")</f>
        <v/>
      </c>
      <c r="EY166" s="4" t="str">
        <f>IF('Gene Table'!$D166="copy number",Y166,"")</f>
        <v/>
      </c>
      <c r="EZ166" s="4" t="str">
        <f>IF('Gene Table'!$D166="copy number",Z166,"")</f>
        <v/>
      </c>
      <c r="FA166" s="4" t="str">
        <f>IF('Gene Table'!$D166="copy number",AA166,"")</f>
        <v/>
      </c>
      <c r="FB166" s="4" t="str">
        <f>IF('Gene Table'!$D166="copy number",AB166,"")</f>
        <v/>
      </c>
      <c r="FC166" s="4" t="str">
        <f>IF('Gene Table'!$D166="copy number",AC166,"")</f>
        <v/>
      </c>
      <c r="FE166" s="4" t="s">
        <v>4835</v>
      </c>
      <c r="FF166" s="4" t="str">
        <f>IF('Gene Table'!$C166="SMPC",D166,"")</f>
        <v/>
      </c>
      <c r="FG166" s="4" t="str">
        <f>IF('Gene Table'!$C166="SMPC",E166,"")</f>
        <v/>
      </c>
      <c r="FH166" s="4" t="str">
        <f>IF('Gene Table'!$C166="SMPC",F166,"")</f>
        <v/>
      </c>
      <c r="FI166" s="4" t="str">
        <f>IF('Gene Table'!$C166="SMPC",G166,"")</f>
        <v/>
      </c>
      <c r="FJ166" s="4" t="str">
        <f>IF('Gene Table'!$C166="SMPC",H166,"")</f>
        <v/>
      </c>
      <c r="FK166" s="4" t="str">
        <f>IF('Gene Table'!$C166="SMPC",I166,"")</f>
        <v/>
      </c>
      <c r="FL166" s="4" t="str">
        <f>IF('Gene Table'!$C166="SMPC",J166,"")</f>
        <v/>
      </c>
      <c r="FM166" s="4" t="str">
        <f>IF('Gene Table'!$C166="SMPC",K166,"")</f>
        <v/>
      </c>
      <c r="FN166" s="4" t="str">
        <f>IF('Gene Table'!$C166="SMPC",L166,"")</f>
        <v/>
      </c>
      <c r="FO166" s="4" t="str">
        <f>IF('Gene Table'!$C166="SMPC",M166,"")</f>
        <v/>
      </c>
      <c r="FP166" s="4" t="str">
        <f>IF('Gene Table'!$C166="SMPC",N166,"")</f>
        <v/>
      </c>
      <c r="FQ166" s="4" t="str">
        <f>IF('Gene Table'!$C166="SMPC",O166,"")</f>
        <v/>
      </c>
      <c r="FS166" s="4" t="s">
        <v>4835</v>
      </c>
      <c r="FT166" s="4" t="str">
        <f>IF('Gene Table'!$C166="SMPC",R166,"")</f>
        <v/>
      </c>
      <c r="FU166" s="4" t="str">
        <f>IF('Gene Table'!$C166="SMPC",S166,"")</f>
        <v/>
      </c>
      <c r="FV166" s="4" t="str">
        <f>IF('Gene Table'!$C166="SMPC",T166,"")</f>
        <v/>
      </c>
      <c r="FW166" s="4" t="str">
        <f>IF('Gene Table'!$C166="SMPC",U166,"")</f>
        <v/>
      </c>
      <c r="FX166" s="4" t="str">
        <f>IF('Gene Table'!$C166="SMPC",V166,"")</f>
        <v/>
      </c>
      <c r="FY166" s="4" t="str">
        <f>IF('Gene Table'!$C166="SMPC",W166,"")</f>
        <v/>
      </c>
      <c r="FZ166" s="4" t="str">
        <f>IF('Gene Table'!$C166="SMPC",X166,"")</f>
        <v/>
      </c>
      <c r="GA166" s="4" t="str">
        <f>IF('Gene Table'!$C166="SMPC",Y166,"")</f>
        <v/>
      </c>
      <c r="GB166" s="4" t="str">
        <f>IF('Gene Table'!$C166="SMPC",Z166,"")</f>
        <v/>
      </c>
      <c r="GC166" s="4" t="str">
        <f>IF('Gene Table'!$C166="SMPC",AA166,"")</f>
        <v/>
      </c>
      <c r="GD166" s="4" t="str">
        <f>IF('Gene Table'!$C166="SMPC",AB166,"")</f>
        <v/>
      </c>
      <c r="GE166" s="4" t="str">
        <f>IF('Gene Table'!$C166="SMPC",AC166,"")</f>
        <v/>
      </c>
    </row>
    <row r="167" spans="1:187" ht="15" customHeight="1" x14ac:dyDescent="0.25">
      <c r="A167" s="4" t="str">
        <f>'Gene Table'!C167&amp;":"&amp;'Gene Table'!D167</f>
        <v>PTEN:c.493G&gt;A</v>
      </c>
      <c r="B167" s="4">
        <f>IF('Gene Table'!$G$5="NO",IF(ISNUMBER(MATCH('Gene Table'!E167,'Array Content'!$M$2:$M$941,0)),VLOOKUP('Gene Table'!E167,'Array Content'!$M$2:$O$941,2,FALSE),35),IF('Gene Table'!$G$5="YES",IF(ISNUMBER(MATCH('Gene Table'!E167,'Array Content'!$M$2:$M$941,0)),VLOOKUP('Gene Table'!E167,'Array Content'!$M$2:$O$941,3,FALSE),35),"OOPS"))</f>
        <v>37</v>
      </c>
      <c r="C167" s="4" t="s">
        <v>4836</v>
      </c>
      <c r="D167" s="29">
        <f>IF('Control Sample Data'!D166="","",IF(SUM('Control Sample Data'!D$2:D$97)&gt;10,IF(AND(ISNUMBER('Control Sample Data'!D166),'Control Sample Data'!D166&lt;$B167, 'Control Sample Data'!D166&gt;0),'Control Sample Data'!D166,$B167),""))</f>
        <v>35</v>
      </c>
      <c r="E167" s="29">
        <f>IF('Control Sample Data'!E166="","",IF(SUM('Control Sample Data'!E$2:E$97)&gt;10,IF(AND(ISNUMBER('Control Sample Data'!E166),'Control Sample Data'!E166&lt;$B167, 'Control Sample Data'!E166&gt;0),'Control Sample Data'!E166,$B167),""))</f>
        <v>35</v>
      </c>
      <c r="F167" s="29" t="str">
        <f>IF('Control Sample Data'!F166="","",IF(SUM('Control Sample Data'!F$2:F$97)&gt;10,IF(AND(ISNUMBER('Control Sample Data'!F166),'Control Sample Data'!F166&lt;$B167, 'Control Sample Data'!F166&gt;0),'Control Sample Data'!F166,$B167),""))</f>
        <v/>
      </c>
      <c r="G167" s="29" t="str">
        <f>IF('Control Sample Data'!G166="","",IF(SUM('Control Sample Data'!G$2:G$97)&gt;10,IF(AND(ISNUMBER('Control Sample Data'!G166),'Control Sample Data'!G166&lt;$B167, 'Control Sample Data'!G166&gt;0),'Control Sample Data'!G166,$B167),""))</f>
        <v/>
      </c>
      <c r="H167" s="29" t="str">
        <f>IF('Control Sample Data'!H166="","",IF(SUM('Control Sample Data'!H$2:H$97)&gt;10,IF(AND(ISNUMBER('Control Sample Data'!H166),'Control Sample Data'!H166&lt;$B167, 'Control Sample Data'!H166&gt;0),'Control Sample Data'!H166,$B167),""))</f>
        <v/>
      </c>
      <c r="I167" s="29" t="str">
        <f>IF('Control Sample Data'!I166="","",IF(SUM('Control Sample Data'!I$2:I$97)&gt;10,IF(AND(ISNUMBER('Control Sample Data'!I166),'Control Sample Data'!I166&lt;$B167, 'Control Sample Data'!I166&gt;0),'Control Sample Data'!I166,$B167),""))</f>
        <v/>
      </c>
      <c r="J167" s="29" t="str">
        <f>IF('Control Sample Data'!J166="","",IF(SUM('Control Sample Data'!J$2:J$97)&gt;10,IF(AND(ISNUMBER('Control Sample Data'!J166),'Control Sample Data'!J166&lt;$B167, 'Control Sample Data'!J166&gt;0),'Control Sample Data'!J166,$B167),""))</f>
        <v/>
      </c>
      <c r="K167" s="29" t="str">
        <f>IF('Control Sample Data'!K166="","",IF(SUM('Control Sample Data'!K$2:K$97)&gt;10,IF(AND(ISNUMBER('Control Sample Data'!K166),'Control Sample Data'!K166&lt;$B167, 'Control Sample Data'!K166&gt;0),'Control Sample Data'!K166,$B167),""))</f>
        <v/>
      </c>
      <c r="L167" s="29" t="str">
        <f>IF('Control Sample Data'!L166="","",IF(SUM('Control Sample Data'!L$2:L$97)&gt;10,IF(AND(ISNUMBER('Control Sample Data'!L166),'Control Sample Data'!L166&lt;$B167, 'Control Sample Data'!L166&gt;0),'Control Sample Data'!L166,$B167),""))</f>
        <v/>
      </c>
      <c r="M167" s="29" t="str">
        <f>IF('Control Sample Data'!M166="","",IF(SUM('Control Sample Data'!M$2:M$97)&gt;10,IF(AND(ISNUMBER('Control Sample Data'!M166),'Control Sample Data'!M166&lt;$B167, 'Control Sample Data'!M166&gt;0),'Control Sample Data'!M166,$B167),""))</f>
        <v/>
      </c>
      <c r="N167" s="29" t="str">
        <f>IF('Control Sample Data'!N166="","",IF(SUM('Control Sample Data'!N$2:N$97)&gt;10,IF(AND(ISNUMBER('Control Sample Data'!N166),'Control Sample Data'!N166&lt;$B167, 'Control Sample Data'!N166&gt;0),'Control Sample Data'!N166,$B167),""))</f>
        <v/>
      </c>
      <c r="O167" s="29" t="str">
        <f>IF('Control Sample Data'!O166="","",IF(SUM('Control Sample Data'!O$2:O$97)&gt;10,IF(AND(ISNUMBER('Control Sample Data'!O166),'Control Sample Data'!O166&lt;$B167, 'Control Sample Data'!O166&gt;0),'Control Sample Data'!O166,$B167),""))</f>
        <v/>
      </c>
      <c r="Q167" s="4" t="s">
        <v>4836</v>
      </c>
      <c r="R167" s="29">
        <f>IF('Test Sample Data'!D166="","",IF(SUM('Test Sample Data'!D$2:D$97)&gt;10,IF(AND(ISNUMBER('Test Sample Data'!D166),'Test Sample Data'!D166&lt;$B167, 'Test Sample Data'!D166&gt;0),'Test Sample Data'!D166,$B167),""))</f>
        <v>35</v>
      </c>
      <c r="S167" s="29">
        <f>IF('Test Sample Data'!E166="","",IF(SUM('Test Sample Data'!E$2:E$97)&gt;10,IF(AND(ISNUMBER('Test Sample Data'!E166),'Test Sample Data'!E166&lt;$B167, 'Test Sample Data'!E166&gt;0),'Test Sample Data'!E166,$B167),""))</f>
        <v>35</v>
      </c>
      <c r="T167" s="29" t="str">
        <f>IF('Test Sample Data'!F166="","",IF(SUM('Test Sample Data'!F$2:F$97)&gt;10,IF(AND(ISNUMBER('Test Sample Data'!F166),'Test Sample Data'!F166&lt;$B167, 'Test Sample Data'!F166&gt;0),'Test Sample Data'!F166,$B167),""))</f>
        <v/>
      </c>
      <c r="U167" s="29" t="str">
        <f>IF('Test Sample Data'!G166="","",IF(SUM('Test Sample Data'!G$2:G$97)&gt;10,IF(AND(ISNUMBER('Test Sample Data'!G166),'Test Sample Data'!G166&lt;$B167, 'Test Sample Data'!G166&gt;0),'Test Sample Data'!G166,$B167),""))</f>
        <v/>
      </c>
      <c r="V167" s="29" t="str">
        <f>IF('Test Sample Data'!H166="","",IF(SUM('Test Sample Data'!H$2:H$97)&gt;10,IF(AND(ISNUMBER('Test Sample Data'!H166),'Test Sample Data'!H166&lt;$B167, 'Test Sample Data'!H166&gt;0),'Test Sample Data'!H166,$B167),""))</f>
        <v/>
      </c>
      <c r="W167" s="29" t="str">
        <f>IF('Test Sample Data'!I166="","",IF(SUM('Test Sample Data'!I$2:I$97)&gt;10,IF(AND(ISNUMBER('Test Sample Data'!I166),'Test Sample Data'!I166&lt;$B167, 'Test Sample Data'!I166&gt;0),'Test Sample Data'!I166,$B167),""))</f>
        <v/>
      </c>
      <c r="X167" s="29" t="str">
        <f>IF('Test Sample Data'!J166="","",IF(SUM('Test Sample Data'!J$2:J$97)&gt;10,IF(AND(ISNUMBER('Test Sample Data'!J166),'Test Sample Data'!J166&lt;$B167, 'Test Sample Data'!J166&gt;0),'Test Sample Data'!J166,$B167),""))</f>
        <v/>
      </c>
      <c r="Y167" s="29" t="str">
        <f>IF('Test Sample Data'!K166="","",IF(SUM('Test Sample Data'!K$2:K$97)&gt;10,IF(AND(ISNUMBER('Test Sample Data'!K166),'Test Sample Data'!K166&lt;$B167, 'Test Sample Data'!K166&gt;0),'Test Sample Data'!K166,$B167),""))</f>
        <v/>
      </c>
      <c r="Z167" s="29" t="str">
        <f>IF('Test Sample Data'!L166="","",IF(SUM('Test Sample Data'!L$2:L$97)&gt;10,IF(AND(ISNUMBER('Test Sample Data'!L166),'Test Sample Data'!L166&lt;$B167, 'Test Sample Data'!L166&gt;0),'Test Sample Data'!L166,$B167),""))</f>
        <v/>
      </c>
      <c r="AA167" s="29" t="str">
        <f>IF('Test Sample Data'!M166="","",IF(SUM('Test Sample Data'!M$2:M$97)&gt;10,IF(AND(ISNUMBER('Test Sample Data'!M166),'Test Sample Data'!M166&lt;$B167, 'Test Sample Data'!M166&gt;0),'Test Sample Data'!M166,$B167),""))</f>
        <v/>
      </c>
      <c r="AB167" s="29" t="str">
        <f>IF('Test Sample Data'!N166="","",IF(SUM('Test Sample Data'!N$2:N$97)&gt;10,IF(AND(ISNUMBER('Test Sample Data'!N166),'Test Sample Data'!N166&lt;$B167, 'Test Sample Data'!N166&gt;0),'Test Sample Data'!N166,$B167),""))</f>
        <v/>
      </c>
      <c r="AC167" s="29" t="str">
        <f>IF('Test Sample Data'!O166="","",IF(SUM('Test Sample Data'!O$2:O$97)&gt;10,IF(AND(ISNUMBER('Test Sample Data'!O166),'Test Sample Data'!O166&lt;$B167, 'Test Sample Data'!O166&gt;0),'Test Sample Data'!O166,$B167),""))</f>
        <v/>
      </c>
      <c r="AE167" s="4" t="s">
        <v>4836</v>
      </c>
      <c r="AF167" s="4">
        <f t="shared" si="183"/>
        <v>9</v>
      </c>
      <c r="AG167" s="4">
        <f t="shared" si="184"/>
        <v>9</v>
      </c>
      <c r="AH167" s="4" t="str">
        <f t="shared" si="185"/>
        <v/>
      </c>
      <c r="AI167" s="4" t="str">
        <f t="shared" si="186"/>
        <v/>
      </c>
      <c r="AJ167" s="4" t="str">
        <f t="shared" si="187"/>
        <v/>
      </c>
      <c r="AK167" s="4" t="str">
        <f t="shared" si="188"/>
        <v/>
      </c>
      <c r="AL167" s="4" t="str">
        <f t="shared" si="189"/>
        <v/>
      </c>
      <c r="AM167" s="4" t="str">
        <f t="shared" si="190"/>
        <v/>
      </c>
      <c r="AN167" s="4" t="str">
        <f t="shared" si="191"/>
        <v/>
      </c>
      <c r="AO167" s="4" t="str">
        <f t="shared" si="192"/>
        <v/>
      </c>
      <c r="AP167" s="4" t="str">
        <f t="shared" si="193"/>
        <v/>
      </c>
      <c r="AQ167" s="4" t="str">
        <f t="shared" si="194"/>
        <v/>
      </c>
      <c r="AR167" s="4">
        <f t="shared" si="195"/>
        <v>0</v>
      </c>
      <c r="AS167" s="4">
        <f t="shared" si="246"/>
        <v>9</v>
      </c>
      <c r="AU167" s="4" t="s">
        <v>4836</v>
      </c>
      <c r="AV167" s="4">
        <f t="shared" si="196"/>
        <v>8.2600000000000016</v>
      </c>
      <c r="AW167" s="4">
        <f t="shared" si="197"/>
        <v>9</v>
      </c>
      <c r="AX167" s="4" t="str">
        <f t="shared" si="198"/>
        <v/>
      </c>
      <c r="AY167" s="4" t="str">
        <f t="shared" si="199"/>
        <v/>
      </c>
      <c r="AZ167" s="4" t="str">
        <f t="shared" si="200"/>
        <v/>
      </c>
      <c r="BA167" s="4" t="str">
        <f t="shared" si="201"/>
        <v/>
      </c>
      <c r="BB167" s="4" t="str">
        <f t="shared" si="202"/>
        <v/>
      </c>
      <c r="BC167" s="4" t="str">
        <f t="shared" si="203"/>
        <v/>
      </c>
      <c r="BD167" s="4" t="str">
        <f t="shared" si="204"/>
        <v/>
      </c>
      <c r="BE167" s="4" t="str">
        <f t="shared" si="205"/>
        <v/>
      </c>
      <c r="BF167" s="4" t="str">
        <f t="shared" si="206"/>
        <v/>
      </c>
      <c r="BG167" s="4" t="str">
        <f t="shared" si="207"/>
        <v/>
      </c>
      <c r="BI167" s="4" t="s">
        <v>4836</v>
      </c>
      <c r="BJ167" s="4">
        <f t="shared" si="233"/>
        <v>8.2600000000000016</v>
      </c>
      <c r="BK167" s="4">
        <f t="shared" si="234"/>
        <v>9</v>
      </c>
      <c r="BL167" s="4" t="str">
        <f t="shared" si="235"/>
        <v/>
      </c>
      <c r="BM167" s="4" t="str">
        <f t="shared" si="236"/>
        <v/>
      </c>
      <c r="BN167" s="4" t="str">
        <f t="shared" si="237"/>
        <v/>
      </c>
      <c r="BO167" s="4" t="str">
        <f t="shared" si="238"/>
        <v/>
      </c>
      <c r="BP167" s="4" t="str">
        <f t="shared" si="239"/>
        <v/>
      </c>
      <c r="BQ167" s="4" t="str">
        <f t="shared" si="240"/>
        <v/>
      </c>
      <c r="BR167" s="4" t="str">
        <f t="shared" si="241"/>
        <v/>
      </c>
      <c r="BS167" s="4" t="str">
        <f t="shared" si="242"/>
        <v/>
      </c>
      <c r="BT167" s="4" t="str">
        <f t="shared" si="243"/>
        <v/>
      </c>
      <c r="BU167" s="4" t="str">
        <f t="shared" si="244"/>
        <v/>
      </c>
      <c r="BV167" s="4">
        <f t="shared" si="208"/>
        <v>1.57</v>
      </c>
      <c r="BW167" s="4">
        <f t="shared" si="245"/>
        <v>8.6300000000000008</v>
      </c>
      <c r="BY167" s="4" t="s">
        <v>4836</v>
      </c>
      <c r="BZ167" s="4">
        <f t="shared" si="209"/>
        <v>-0.36999999999999922</v>
      </c>
      <c r="CA167" s="4">
        <f t="shared" si="210"/>
        <v>0.36999999999999922</v>
      </c>
      <c r="CB167" s="4" t="str">
        <f t="shared" si="211"/>
        <v/>
      </c>
      <c r="CC167" s="4" t="str">
        <f t="shared" si="212"/>
        <v/>
      </c>
      <c r="CD167" s="4" t="str">
        <f t="shared" si="213"/>
        <v/>
      </c>
      <c r="CE167" s="4" t="str">
        <f t="shared" si="214"/>
        <v/>
      </c>
      <c r="CF167" s="4" t="str">
        <f t="shared" si="215"/>
        <v/>
      </c>
      <c r="CG167" s="4" t="str">
        <f t="shared" si="216"/>
        <v/>
      </c>
      <c r="CH167" s="4" t="str">
        <f t="shared" si="217"/>
        <v/>
      </c>
      <c r="CI167" s="4" t="str">
        <f t="shared" si="218"/>
        <v/>
      </c>
      <c r="CJ167" s="4" t="str">
        <f t="shared" si="219"/>
        <v/>
      </c>
      <c r="CK167" s="4" t="str">
        <f t="shared" si="220"/>
        <v/>
      </c>
      <c r="CM167" s="4" t="s">
        <v>4836</v>
      </c>
      <c r="CN167" s="4" t="str">
        <f>IF(ISNUMBER(BZ167), IF($BV167&gt;VLOOKUP('Gene Table'!$G$2,'Array Content'!$A$2:$B$3,2,FALSE),IF(BZ167&lt;-$BV167,"mutant","WT"),IF(BZ167&lt;-VLOOKUP('Gene Table'!$G$2,'Array Content'!$A$2:$B$3,2,FALSE),"Mutant","WT")),"")</f>
        <v>WT</v>
      </c>
      <c r="CO167" s="4" t="str">
        <f>IF(ISNUMBER(CA167), IF($BV167&gt;VLOOKUP('Gene Table'!$G$2,'Array Content'!$A$2:$B$3,2,FALSE),IF(CA167&lt;-$BV167,"mutant","WT"),IF(CA167&lt;-VLOOKUP('Gene Table'!$G$2,'Array Content'!$A$2:$B$3,2,FALSE),"Mutant","WT")),"")</f>
        <v>WT</v>
      </c>
      <c r="CP167" s="4" t="str">
        <f>IF(ISNUMBER(CB167), IF($BV167&gt;VLOOKUP('Gene Table'!$G$2,'Array Content'!$A$2:$B$3,2,FALSE),IF(CB167&lt;-$BV167,"mutant","WT"),IF(CB167&lt;-VLOOKUP('Gene Table'!$G$2,'Array Content'!$A$2:$B$3,2,FALSE),"Mutant","WT")),"")</f>
        <v/>
      </c>
      <c r="CQ167" s="4" t="str">
        <f>IF(ISNUMBER(CC167), IF($BV167&gt;VLOOKUP('Gene Table'!$G$2,'Array Content'!$A$2:$B$3,2,FALSE),IF(CC167&lt;-$BV167,"mutant","WT"),IF(CC167&lt;-VLOOKUP('Gene Table'!$G$2,'Array Content'!$A$2:$B$3,2,FALSE),"Mutant","WT")),"")</f>
        <v/>
      </c>
      <c r="CR167" s="4" t="str">
        <f>IF(ISNUMBER(CD167), IF($BV167&gt;VLOOKUP('Gene Table'!$G$2,'Array Content'!$A$2:$B$3,2,FALSE),IF(CD167&lt;-$BV167,"mutant","WT"),IF(CD167&lt;-VLOOKUP('Gene Table'!$G$2,'Array Content'!$A$2:$B$3,2,FALSE),"Mutant","WT")),"")</f>
        <v/>
      </c>
      <c r="CS167" s="4" t="str">
        <f>IF(ISNUMBER(CE167), IF($BV167&gt;VLOOKUP('Gene Table'!$G$2,'Array Content'!$A$2:$B$3,2,FALSE),IF(CE167&lt;-$BV167,"mutant","WT"),IF(CE167&lt;-VLOOKUP('Gene Table'!$G$2,'Array Content'!$A$2:$B$3,2,FALSE),"Mutant","WT")),"")</f>
        <v/>
      </c>
      <c r="CT167" s="4" t="str">
        <f>IF(ISNUMBER(CF167), IF($BV167&gt;VLOOKUP('Gene Table'!$G$2,'Array Content'!$A$2:$B$3,2,FALSE),IF(CF167&lt;-$BV167,"mutant","WT"),IF(CF167&lt;-VLOOKUP('Gene Table'!$G$2,'Array Content'!$A$2:$B$3,2,FALSE),"Mutant","WT")),"")</f>
        <v/>
      </c>
      <c r="CU167" s="4" t="str">
        <f>IF(ISNUMBER(CG167), IF($BV167&gt;VLOOKUP('Gene Table'!$G$2,'Array Content'!$A$2:$B$3,2,FALSE),IF(CG167&lt;-$BV167,"mutant","WT"),IF(CG167&lt;-VLOOKUP('Gene Table'!$G$2,'Array Content'!$A$2:$B$3,2,FALSE),"Mutant","WT")),"")</f>
        <v/>
      </c>
      <c r="CV167" s="4" t="str">
        <f>IF(ISNUMBER(CH167), IF($BV167&gt;VLOOKUP('Gene Table'!$G$2,'Array Content'!$A$2:$B$3,2,FALSE),IF(CH167&lt;-$BV167,"mutant","WT"),IF(CH167&lt;-VLOOKUP('Gene Table'!$G$2,'Array Content'!$A$2:$B$3,2,FALSE),"Mutant","WT")),"")</f>
        <v/>
      </c>
      <c r="CW167" s="4" t="str">
        <f>IF(ISNUMBER(CI167), IF($BV167&gt;VLOOKUP('Gene Table'!$G$2,'Array Content'!$A$2:$B$3,2,FALSE),IF(CI167&lt;-$BV167,"mutant","WT"),IF(CI167&lt;-VLOOKUP('Gene Table'!$G$2,'Array Content'!$A$2:$B$3,2,FALSE),"Mutant","WT")),"")</f>
        <v/>
      </c>
      <c r="CX167" s="4" t="str">
        <f>IF(ISNUMBER(CJ167), IF($BV167&gt;VLOOKUP('Gene Table'!$G$2,'Array Content'!$A$2:$B$3,2,FALSE),IF(CJ167&lt;-$BV167,"mutant","WT"),IF(CJ167&lt;-VLOOKUP('Gene Table'!$G$2,'Array Content'!$A$2:$B$3,2,FALSE),"Mutant","WT")),"")</f>
        <v/>
      </c>
      <c r="CY167" s="4" t="str">
        <f>IF(ISNUMBER(CK167), IF($BV167&gt;VLOOKUP('Gene Table'!$G$2,'Array Content'!$A$2:$B$3,2,FALSE),IF(CK167&lt;-$BV167,"mutant","WT"),IF(CK167&lt;-VLOOKUP('Gene Table'!$G$2,'Array Content'!$A$2:$B$3,2,FALSE),"Mutant","WT")),"")</f>
        <v/>
      </c>
      <c r="DA167" s="4" t="s">
        <v>4836</v>
      </c>
      <c r="DB167" s="4">
        <f t="shared" si="221"/>
        <v>-0.73999999999999844</v>
      </c>
      <c r="DC167" s="4">
        <f t="shared" si="222"/>
        <v>0</v>
      </c>
      <c r="DD167" s="4" t="str">
        <f t="shared" si="223"/>
        <v/>
      </c>
      <c r="DE167" s="4" t="str">
        <f t="shared" si="224"/>
        <v/>
      </c>
      <c r="DF167" s="4" t="str">
        <f t="shared" si="225"/>
        <v/>
      </c>
      <c r="DG167" s="4" t="str">
        <f t="shared" si="226"/>
        <v/>
      </c>
      <c r="DH167" s="4" t="str">
        <f t="shared" si="227"/>
        <v/>
      </c>
      <c r="DI167" s="4" t="str">
        <f t="shared" si="228"/>
        <v/>
      </c>
      <c r="DJ167" s="4" t="str">
        <f t="shared" si="229"/>
        <v/>
      </c>
      <c r="DK167" s="4" t="str">
        <f t="shared" si="230"/>
        <v/>
      </c>
      <c r="DL167" s="4" t="str">
        <f t="shared" si="231"/>
        <v/>
      </c>
      <c r="DM167" s="4" t="str">
        <f t="shared" si="232"/>
        <v/>
      </c>
      <c r="DO167" s="4" t="s">
        <v>4836</v>
      </c>
      <c r="DP167" s="4" t="str">
        <f>IF(ISNUMBER(DB167), IF($AR167&gt;VLOOKUP('Gene Table'!$G$2,'Array Content'!$A$2:$B$3,2,FALSE),IF(DB167&lt;-$AR167,"mutant","WT"),IF(DB167&lt;-VLOOKUP('Gene Table'!$G$2,'Array Content'!$A$2:$B$3,2,FALSE),"Mutant","WT")),"")</f>
        <v>WT</v>
      </c>
      <c r="DQ167" s="4" t="str">
        <f>IF(ISNUMBER(DC167), IF($AR167&gt;VLOOKUP('Gene Table'!$G$2,'Array Content'!$A$2:$B$3,2,FALSE),IF(DC167&lt;-$AR167,"mutant","WT"),IF(DC167&lt;-VLOOKUP('Gene Table'!$G$2,'Array Content'!$A$2:$B$3,2,FALSE),"Mutant","WT")),"")</f>
        <v>WT</v>
      </c>
      <c r="DR167" s="4" t="str">
        <f>IF(ISNUMBER(DD167), IF($AR167&gt;VLOOKUP('Gene Table'!$G$2,'Array Content'!$A$2:$B$3,2,FALSE),IF(DD167&lt;-$AR167,"mutant","WT"),IF(DD167&lt;-VLOOKUP('Gene Table'!$G$2,'Array Content'!$A$2:$B$3,2,FALSE),"Mutant","WT")),"")</f>
        <v/>
      </c>
      <c r="DS167" s="4" t="str">
        <f>IF(ISNUMBER(DE167), IF($AR167&gt;VLOOKUP('Gene Table'!$G$2,'Array Content'!$A$2:$B$3,2,FALSE),IF(DE167&lt;-$AR167,"mutant","WT"),IF(DE167&lt;-VLOOKUP('Gene Table'!$G$2,'Array Content'!$A$2:$B$3,2,FALSE),"Mutant","WT")),"")</f>
        <v/>
      </c>
      <c r="DT167" s="4" t="str">
        <f>IF(ISNUMBER(DF167), IF($AR167&gt;VLOOKUP('Gene Table'!$G$2,'Array Content'!$A$2:$B$3,2,FALSE),IF(DF167&lt;-$AR167,"mutant","WT"),IF(DF167&lt;-VLOOKUP('Gene Table'!$G$2,'Array Content'!$A$2:$B$3,2,FALSE),"Mutant","WT")),"")</f>
        <v/>
      </c>
      <c r="DU167" s="4" t="str">
        <f>IF(ISNUMBER(DG167), IF($AR167&gt;VLOOKUP('Gene Table'!$G$2,'Array Content'!$A$2:$B$3,2,FALSE),IF(DG167&lt;-$AR167,"mutant","WT"),IF(DG167&lt;-VLOOKUP('Gene Table'!$G$2,'Array Content'!$A$2:$B$3,2,FALSE),"Mutant","WT")),"")</f>
        <v/>
      </c>
      <c r="DV167" s="4" t="str">
        <f>IF(ISNUMBER(DH167), IF($AR167&gt;VLOOKUP('Gene Table'!$G$2,'Array Content'!$A$2:$B$3,2,FALSE),IF(DH167&lt;-$AR167,"mutant","WT"),IF(DH167&lt;-VLOOKUP('Gene Table'!$G$2,'Array Content'!$A$2:$B$3,2,FALSE),"Mutant","WT")),"")</f>
        <v/>
      </c>
      <c r="DW167" s="4" t="str">
        <f>IF(ISNUMBER(DI167), IF($AR167&gt;VLOOKUP('Gene Table'!$G$2,'Array Content'!$A$2:$B$3,2,FALSE),IF(DI167&lt;-$AR167,"mutant","WT"),IF(DI167&lt;-VLOOKUP('Gene Table'!$G$2,'Array Content'!$A$2:$B$3,2,FALSE),"Mutant","WT")),"")</f>
        <v/>
      </c>
      <c r="DX167" s="4" t="str">
        <f>IF(ISNUMBER(DJ167), IF($AR167&gt;VLOOKUP('Gene Table'!$G$2,'Array Content'!$A$2:$B$3,2,FALSE),IF(DJ167&lt;-$AR167,"mutant","WT"),IF(DJ167&lt;-VLOOKUP('Gene Table'!$G$2,'Array Content'!$A$2:$B$3,2,FALSE),"Mutant","WT")),"")</f>
        <v/>
      </c>
      <c r="DY167" s="4" t="str">
        <f>IF(ISNUMBER(DK167), IF($AR167&gt;VLOOKUP('Gene Table'!$G$2,'Array Content'!$A$2:$B$3,2,FALSE),IF(DK167&lt;-$AR167,"mutant","WT"),IF(DK167&lt;-VLOOKUP('Gene Table'!$G$2,'Array Content'!$A$2:$B$3,2,FALSE),"Mutant","WT")),"")</f>
        <v/>
      </c>
      <c r="DZ167" s="4" t="str">
        <f>IF(ISNUMBER(DL167), IF($AR167&gt;VLOOKUP('Gene Table'!$G$2,'Array Content'!$A$2:$B$3,2,FALSE),IF(DL167&lt;-$AR167,"mutant","WT"),IF(DL167&lt;-VLOOKUP('Gene Table'!$G$2,'Array Content'!$A$2:$B$3,2,FALSE),"Mutant","WT")),"")</f>
        <v/>
      </c>
      <c r="EA167" s="4" t="str">
        <f>IF(ISNUMBER(DM167), IF($AR167&gt;VLOOKUP('Gene Table'!$G$2,'Array Content'!$A$2:$B$3,2,FALSE),IF(DM167&lt;-$AR167,"mutant","WT"),IF(DM167&lt;-VLOOKUP('Gene Table'!$G$2,'Array Content'!$A$2:$B$3,2,FALSE),"Mutant","WT")),"")</f>
        <v/>
      </c>
      <c r="EC167" s="4" t="s">
        <v>4836</v>
      </c>
      <c r="ED167" s="4" t="str">
        <f>IF('Gene Table'!$D167="copy number",D167,"")</f>
        <v/>
      </c>
      <c r="EE167" s="4" t="str">
        <f>IF('Gene Table'!$D167="copy number",E167,"")</f>
        <v/>
      </c>
      <c r="EF167" s="4" t="str">
        <f>IF('Gene Table'!$D167="copy number",F167,"")</f>
        <v/>
      </c>
      <c r="EG167" s="4" t="str">
        <f>IF('Gene Table'!$D167="copy number",G167,"")</f>
        <v/>
      </c>
      <c r="EH167" s="4" t="str">
        <f>IF('Gene Table'!$D167="copy number",H167,"")</f>
        <v/>
      </c>
      <c r="EI167" s="4" t="str">
        <f>IF('Gene Table'!$D167="copy number",I167,"")</f>
        <v/>
      </c>
      <c r="EJ167" s="4" t="str">
        <f>IF('Gene Table'!$D167="copy number",J167,"")</f>
        <v/>
      </c>
      <c r="EK167" s="4" t="str">
        <f>IF('Gene Table'!$D167="copy number",K167,"")</f>
        <v/>
      </c>
      <c r="EL167" s="4" t="str">
        <f>IF('Gene Table'!$D167="copy number",L167,"")</f>
        <v/>
      </c>
      <c r="EM167" s="4" t="str">
        <f>IF('Gene Table'!$D167="copy number",M167,"")</f>
        <v/>
      </c>
      <c r="EN167" s="4" t="str">
        <f>IF('Gene Table'!$D167="copy number",N167,"")</f>
        <v/>
      </c>
      <c r="EO167" s="4" t="str">
        <f>IF('Gene Table'!$D167="copy number",O167,"")</f>
        <v/>
      </c>
      <c r="EQ167" s="4" t="s">
        <v>4836</v>
      </c>
      <c r="ER167" s="4" t="str">
        <f>IF('Gene Table'!$D167="copy number",R167,"")</f>
        <v/>
      </c>
      <c r="ES167" s="4" t="str">
        <f>IF('Gene Table'!$D167="copy number",S167,"")</f>
        <v/>
      </c>
      <c r="ET167" s="4" t="str">
        <f>IF('Gene Table'!$D167="copy number",T167,"")</f>
        <v/>
      </c>
      <c r="EU167" s="4" t="str">
        <f>IF('Gene Table'!$D167="copy number",U167,"")</f>
        <v/>
      </c>
      <c r="EV167" s="4" t="str">
        <f>IF('Gene Table'!$D167="copy number",V167,"")</f>
        <v/>
      </c>
      <c r="EW167" s="4" t="str">
        <f>IF('Gene Table'!$D167="copy number",W167,"")</f>
        <v/>
      </c>
      <c r="EX167" s="4" t="str">
        <f>IF('Gene Table'!$D167="copy number",X167,"")</f>
        <v/>
      </c>
      <c r="EY167" s="4" t="str">
        <f>IF('Gene Table'!$D167="copy number",Y167,"")</f>
        <v/>
      </c>
      <c r="EZ167" s="4" t="str">
        <f>IF('Gene Table'!$D167="copy number",Z167,"")</f>
        <v/>
      </c>
      <c r="FA167" s="4" t="str">
        <f>IF('Gene Table'!$D167="copy number",AA167,"")</f>
        <v/>
      </c>
      <c r="FB167" s="4" t="str">
        <f>IF('Gene Table'!$D167="copy number",AB167,"")</f>
        <v/>
      </c>
      <c r="FC167" s="4" t="str">
        <f>IF('Gene Table'!$D167="copy number",AC167,"")</f>
        <v/>
      </c>
      <c r="FE167" s="4" t="s">
        <v>4836</v>
      </c>
      <c r="FF167" s="4" t="str">
        <f>IF('Gene Table'!$C167="SMPC",D167,"")</f>
        <v/>
      </c>
      <c r="FG167" s="4" t="str">
        <f>IF('Gene Table'!$C167="SMPC",E167,"")</f>
        <v/>
      </c>
      <c r="FH167" s="4" t="str">
        <f>IF('Gene Table'!$C167="SMPC",F167,"")</f>
        <v/>
      </c>
      <c r="FI167" s="4" t="str">
        <f>IF('Gene Table'!$C167="SMPC",G167,"")</f>
        <v/>
      </c>
      <c r="FJ167" s="4" t="str">
        <f>IF('Gene Table'!$C167="SMPC",H167,"")</f>
        <v/>
      </c>
      <c r="FK167" s="4" t="str">
        <f>IF('Gene Table'!$C167="SMPC",I167,"")</f>
        <v/>
      </c>
      <c r="FL167" s="4" t="str">
        <f>IF('Gene Table'!$C167="SMPC",J167,"")</f>
        <v/>
      </c>
      <c r="FM167" s="4" t="str">
        <f>IF('Gene Table'!$C167="SMPC",K167,"")</f>
        <v/>
      </c>
      <c r="FN167" s="4" t="str">
        <f>IF('Gene Table'!$C167="SMPC",L167,"")</f>
        <v/>
      </c>
      <c r="FO167" s="4" t="str">
        <f>IF('Gene Table'!$C167="SMPC",M167,"")</f>
        <v/>
      </c>
      <c r="FP167" s="4" t="str">
        <f>IF('Gene Table'!$C167="SMPC",N167,"")</f>
        <v/>
      </c>
      <c r="FQ167" s="4" t="str">
        <f>IF('Gene Table'!$C167="SMPC",O167,"")</f>
        <v/>
      </c>
      <c r="FS167" s="4" t="s">
        <v>4836</v>
      </c>
      <c r="FT167" s="4" t="str">
        <f>IF('Gene Table'!$C167="SMPC",R167,"")</f>
        <v/>
      </c>
      <c r="FU167" s="4" t="str">
        <f>IF('Gene Table'!$C167="SMPC",S167,"")</f>
        <v/>
      </c>
      <c r="FV167" s="4" t="str">
        <f>IF('Gene Table'!$C167="SMPC",T167,"")</f>
        <v/>
      </c>
      <c r="FW167" s="4" t="str">
        <f>IF('Gene Table'!$C167="SMPC",U167,"")</f>
        <v/>
      </c>
      <c r="FX167" s="4" t="str">
        <f>IF('Gene Table'!$C167="SMPC",V167,"")</f>
        <v/>
      </c>
      <c r="FY167" s="4" t="str">
        <f>IF('Gene Table'!$C167="SMPC",W167,"")</f>
        <v/>
      </c>
      <c r="FZ167" s="4" t="str">
        <f>IF('Gene Table'!$C167="SMPC",X167,"")</f>
        <v/>
      </c>
      <c r="GA167" s="4" t="str">
        <f>IF('Gene Table'!$C167="SMPC",Y167,"")</f>
        <v/>
      </c>
      <c r="GB167" s="4" t="str">
        <f>IF('Gene Table'!$C167="SMPC",Z167,"")</f>
        <v/>
      </c>
      <c r="GC167" s="4" t="str">
        <f>IF('Gene Table'!$C167="SMPC",AA167,"")</f>
        <v/>
      </c>
      <c r="GD167" s="4" t="str">
        <f>IF('Gene Table'!$C167="SMPC",AB167,"")</f>
        <v/>
      </c>
      <c r="GE167" s="4" t="str">
        <f>IF('Gene Table'!$C167="SMPC",AC167,"")</f>
        <v/>
      </c>
    </row>
    <row r="168" spans="1:187" ht="15" customHeight="1" x14ac:dyDescent="0.25">
      <c r="A168" s="4" t="str">
        <f>'Gene Table'!C168&amp;":"&amp;'Gene Table'!D168</f>
        <v>PTEN:c.517C&gt;T</v>
      </c>
      <c r="B168" s="4">
        <f>IF('Gene Table'!$G$5="NO",IF(ISNUMBER(MATCH('Gene Table'!E168,'Array Content'!$M$2:$M$941,0)),VLOOKUP('Gene Table'!E168,'Array Content'!$M$2:$O$941,2,FALSE),35),IF('Gene Table'!$G$5="YES",IF(ISNUMBER(MATCH('Gene Table'!E168,'Array Content'!$M$2:$M$941,0)),VLOOKUP('Gene Table'!E168,'Array Content'!$M$2:$O$941,3,FALSE),35),"OOPS"))</f>
        <v>37</v>
      </c>
      <c r="C168" s="4" t="s">
        <v>4837</v>
      </c>
      <c r="D168" s="29">
        <f>IF('Control Sample Data'!D167="","",IF(SUM('Control Sample Data'!D$2:D$97)&gt;10,IF(AND(ISNUMBER('Control Sample Data'!D167),'Control Sample Data'!D167&lt;$B168, 'Control Sample Data'!D167&gt;0),'Control Sample Data'!D167,$B168),""))</f>
        <v>35</v>
      </c>
      <c r="E168" s="29">
        <f>IF('Control Sample Data'!E167="","",IF(SUM('Control Sample Data'!E$2:E$97)&gt;10,IF(AND(ISNUMBER('Control Sample Data'!E167),'Control Sample Data'!E167&lt;$B168, 'Control Sample Data'!E167&gt;0),'Control Sample Data'!E167,$B168),""))</f>
        <v>35</v>
      </c>
      <c r="F168" s="29" t="str">
        <f>IF('Control Sample Data'!F167="","",IF(SUM('Control Sample Data'!F$2:F$97)&gt;10,IF(AND(ISNUMBER('Control Sample Data'!F167),'Control Sample Data'!F167&lt;$B168, 'Control Sample Data'!F167&gt;0),'Control Sample Data'!F167,$B168),""))</f>
        <v/>
      </c>
      <c r="G168" s="29" t="str">
        <f>IF('Control Sample Data'!G167="","",IF(SUM('Control Sample Data'!G$2:G$97)&gt;10,IF(AND(ISNUMBER('Control Sample Data'!G167),'Control Sample Data'!G167&lt;$B168, 'Control Sample Data'!G167&gt;0),'Control Sample Data'!G167,$B168),""))</f>
        <v/>
      </c>
      <c r="H168" s="29" t="str">
        <f>IF('Control Sample Data'!H167="","",IF(SUM('Control Sample Data'!H$2:H$97)&gt;10,IF(AND(ISNUMBER('Control Sample Data'!H167),'Control Sample Data'!H167&lt;$B168, 'Control Sample Data'!H167&gt;0),'Control Sample Data'!H167,$B168),""))</f>
        <v/>
      </c>
      <c r="I168" s="29" t="str">
        <f>IF('Control Sample Data'!I167="","",IF(SUM('Control Sample Data'!I$2:I$97)&gt;10,IF(AND(ISNUMBER('Control Sample Data'!I167),'Control Sample Data'!I167&lt;$B168, 'Control Sample Data'!I167&gt;0),'Control Sample Data'!I167,$B168),""))</f>
        <v/>
      </c>
      <c r="J168" s="29" t="str">
        <f>IF('Control Sample Data'!J167="","",IF(SUM('Control Sample Data'!J$2:J$97)&gt;10,IF(AND(ISNUMBER('Control Sample Data'!J167),'Control Sample Data'!J167&lt;$B168, 'Control Sample Data'!J167&gt;0),'Control Sample Data'!J167,$B168),""))</f>
        <v/>
      </c>
      <c r="K168" s="29" t="str">
        <f>IF('Control Sample Data'!K167="","",IF(SUM('Control Sample Data'!K$2:K$97)&gt;10,IF(AND(ISNUMBER('Control Sample Data'!K167),'Control Sample Data'!K167&lt;$B168, 'Control Sample Data'!K167&gt;0),'Control Sample Data'!K167,$B168),""))</f>
        <v/>
      </c>
      <c r="L168" s="29" t="str">
        <f>IF('Control Sample Data'!L167="","",IF(SUM('Control Sample Data'!L$2:L$97)&gt;10,IF(AND(ISNUMBER('Control Sample Data'!L167),'Control Sample Data'!L167&lt;$B168, 'Control Sample Data'!L167&gt;0),'Control Sample Data'!L167,$B168),""))</f>
        <v/>
      </c>
      <c r="M168" s="29" t="str">
        <f>IF('Control Sample Data'!M167="","",IF(SUM('Control Sample Data'!M$2:M$97)&gt;10,IF(AND(ISNUMBER('Control Sample Data'!M167),'Control Sample Data'!M167&lt;$B168, 'Control Sample Data'!M167&gt;0),'Control Sample Data'!M167,$B168),""))</f>
        <v/>
      </c>
      <c r="N168" s="29" t="str">
        <f>IF('Control Sample Data'!N167="","",IF(SUM('Control Sample Data'!N$2:N$97)&gt;10,IF(AND(ISNUMBER('Control Sample Data'!N167),'Control Sample Data'!N167&lt;$B168, 'Control Sample Data'!N167&gt;0),'Control Sample Data'!N167,$B168),""))</f>
        <v/>
      </c>
      <c r="O168" s="29" t="str">
        <f>IF('Control Sample Data'!O167="","",IF(SUM('Control Sample Data'!O$2:O$97)&gt;10,IF(AND(ISNUMBER('Control Sample Data'!O167),'Control Sample Data'!O167&lt;$B168, 'Control Sample Data'!O167&gt;0),'Control Sample Data'!O167,$B168),""))</f>
        <v/>
      </c>
      <c r="Q168" s="4" t="s">
        <v>4837</v>
      </c>
      <c r="R168" s="29">
        <f>IF('Test Sample Data'!D167="","",IF(SUM('Test Sample Data'!D$2:D$97)&gt;10,IF(AND(ISNUMBER('Test Sample Data'!D167),'Test Sample Data'!D167&lt;$B168, 'Test Sample Data'!D167&gt;0),'Test Sample Data'!D167,$B168),""))</f>
        <v>35</v>
      </c>
      <c r="S168" s="29">
        <f>IF('Test Sample Data'!E167="","",IF(SUM('Test Sample Data'!E$2:E$97)&gt;10,IF(AND(ISNUMBER('Test Sample Data'!E167),'Test Sample Data'!E167&lt;$B168, 'Test Sample Data'!E167&gt;0),'Test Sample Data'!E167,$B168),""))</f>
        <v>35</v>
      </c>
      <c r="T168" s="29" t="str">
        <f>IF('Test Sample Data'!F167="","",IF(SUM('Test Sample Data'!F$2:F$97)&gt;10,IF(AND(ISNUMBER('Test Sample Data'!F167),'Test Sample Data'!F167&lt;$B168, 'Test Sample Data'!F167&gt;0),'Test Sample Data'!F167,$B168),""))</f>
        <v/>
      </c>
      <c r="U168" s="29" t="str">
        <f>IF('Test Sample Data'!G167="","",IF(SUM('Test Sample Data'!G$2:G$97)&gt;10,IF(AND(ISNUMBER('Test Sample Data'!G167),'Test Sample Data'!G167&lt;$B168, 'Test Sample Data'!G167&gt;0),'Test Sample Data'!G167,$B168),""))</f>
        <v/>
      </c>
      <c r="V168" s="29" t="str">
        <f>IF('Test Sample Data'!H167="","",IF(SUM('Test Sample Data'!H$2:H$97)&gt;10,IF(AND(ISNUMBER('Test Sample Data'!H167),'Test Sample Data'!H167&lt;$B168, 'Test Sample Data'!H167&gt;0),'Test Sample Data'!H167,$B168),""))</f>
        <v/>
      </c>
      <c r="W168" s="29" t="str">
        <f>IF('Test Sample Data'!I167="","",IF(SUM('Test Sample Data'!I$2:I$97)&gt;10,IF(AND(ISNUMBER('Test Sample Data'!I167),'Test Sample Data'!I167&lt;$B168, 'Test Sample Data'!I167&gt;0),'Test Sample Data'!I167,$B168),""))</f>
        <v/>
      </c>
      <c r="X168" s="29" t="str">
        <f>IF('Test Sample Data'!J167="","",IF(SUM('Test Sample Data'!J$2:J$97)&gt;10,IF(AND(ISNUMBER('Test Sample Data'!J167),'Test Sample Data'!J167&lt;$B168, 'Test Sample Data'!J167&gt;0),'Test Sample Data'!J167,$B168),""))</f>
        <v/>
      </c>
      <c r="Y168" s="29" t="str">
        <f>IF('Test Sample Data'!K167="","",IF(SUM('Test Sample Data'!K$2:K$97)&gt;10,IF(AND(ISNUMBER('Test Sample Data'!K167),'Test Sample Data'!K167&lt;$B168, 'Test Sample Data'!K167&gt;0),'Test Sample Data'!K167,$B168),""))</f>
        <v/>
      </c>
      <c r="Z168" s="29" t="str">
        <f>IF('Test Sample Data'!L167="","",IF(SUM('Test Sample Data'!L$2:L$97)&gt;10,IF(AND(ISNUMBER('Test Sample Data'!L167),'Test Sample Data'!L167&lt;$B168, 'Test Sample Data'!L167&gt;0),'Test Sample Data'!L167,$B168),""))</f>
        <v/>
      </c>
      <c r="AA168" s="29" t="str">
        <f>IF('Test Sample Data'!M167="","",IF(SUM('Test Sample Data'!M$2:M$97)&gt;10,IF(AND(ISNUMBER('Test Sample Data'!M167),'Test Sample Data'!M167&lt;$B168, 'Test Sample Data'!M167&gt;0),'Test Sample Data'!M167,$B168),""))</f>
        <v/>
      </c>
      <c r="AB168" s="29" t="str">
        <f>IF('Test Sample Data'!N167="","",IF(SUM('Test Sample Data'!N$2:N$97)&gt;10,IF(AND(ISNUMBER('Test Sample Data'!N167),'Test Sample Data'!N167&lt;$B168, 'Test Sample Data'!N167&gt;0),'Test Sample Data'!N167,$B168),""))</f>
        <v/>
      </c>
      <c r="AC168" s="29" t="str">
        <f>IF('Test Sample Data'!O167="","",IF(SUM('Test Sample Data'!O$2:O$97)&gt;10,IF(AND(ISNUMBER('Test Sample Data'!O167),'Test Sample Data'!O167&lt;$B168, 'Test Sample Data'!O167&gt;0),'Test Sample Data'!O167,$B168),""))</f>
        <v/>
      </c>
      <c r="AE168" s="4" t="s">
        <v>4837</v>
      </c>
      <c r="AF168" s="4">
        <f t="shared" si="183"/>
        <v>9</v>
      </c>
      <c r="AG168" s="4">
        <f t="shared" si="184"/>
        <v>9</v>
      </c>
      <c r="AH168" s="4" t="str">
        <f t="shared" si="185"/>
        <v/>
      </c>
      <c r="AI168" s="4" t="str">
        <f t="shared" si="186"/>
        <v/>
      </c>
      <c r="AJ168" s="4" t="str">
        <f t="shared" si="187"/>
        <v/>
      </c>
      <c r="AK168" s="4" t="str">
        <f t="shared" si="188"/>
        <v/>
      </c>
      <c r="AL168" s="4" t="str">
        <f t="shared" si="189"/>
        <v/>
      </c>
      <c r="AM168" s="4" t="str">
        <f t="shared" si="190"/>
        <v/>
      </c>
      <c r="AN168" s="4" t="str">
        <f t="shared" si="191"/>
        <v/>
      </c>
      <c r="AO168" s="4" t="str">
        <f t="shared" si="192"/>
        <v/>
      </c>
      <c r="AP168" s="4" t="str">
        <f t="shared" si="193"/>
        <v/>
      </c>
      <c r="AQ168" s="4" t="str">
        <f t="shared" si="194"/>
        <v/>
      </c>
      <c r="AR168" s="4">
        <f t="shared" si="195"/>
        <v>0</v>
      </c>
      <c r="AS168" s="4">
        <f t="shared" si="246"/>
        <v>9</v>
      </c>
      <c r="AU168" s="4" t="s">
        <v>4837</v>
      </c>
      <c r="AV168" s="4">
        <f t="shared" si="196"/>
        <v>8.2600000000000016</v>
      </c>
      <c r="AW168" s="4">
        <f t="shared" si="197"/>
        <v>9</v>
      </c>
      <c r="AX168" s="4" t="str">
        <f t="shared" si="198"/>
        <v/>
      </c>
      <c r="AY168" s="4" t="str">
        <f t="shared" si="199"/>
        <v/>
      </c>
      <c r="AZ168" s="4" t="str">
        <f t="shared" si="200"/>
        <v/>
      </c>
      <c r="BA168" s="4" t="str">
        <f t="shared" si="201"/>
        <v/>
      </c>
      <c r="BB168" s="4" t="str">
        <f t="shared" si="202"/>
        <v/>
      </c>
      <c r="BC168" s="4" t="str">
        <f t="shared" si="203"/>
        <v/>
      </c>
      <c r="BD168" s="4" t="str">
        <f t="shared" si="204"/>
        <v/>
      </c>
      <c r="BE168" s="4" t="str">
        <f t="shared" si="205"/>
        <v/>
      </c>
      <c r="BF168" s="4" t="str">
        <f t="shared" si="206"/>
        <v/>
      </c>
      <c r="BG168" s="4" t="str">
        <f t="shared" si="207"/>
        <v/>
      </c>
      <c r="BI168" s="4" t="s">
        <v>4837</v>
      </c>
      <c r="BJ168" s="4">
        <f t="shared" si="233"/>
        <v>8.2600000000000016</v>
      </c>
      <c r="BK168" s="4">
        <f t="shared" si="234"/>
        <v>9</v>
      </c>
      <c r="BL168" s="4" t="str">
        <f t="shared" si="235"/>
        <v/>
      </c>
      <c r="BM168" s="4" t="str">
        <f t="shared" si="236"/>
        <v/>
      </c>
      <c r="BN168" s="4" t="str">
        <f t="shared" si="237"/>
        <v/>
      </c>
      <c r="BO168" s="4" t="str">
        <f t="shared" si="238"/>
        <v/>
      </c>
      <c r="BP168" s="4" t="str">
        <f t="shared" si="239"/>
        <v/>
      </c>
      <c r="BQ168" s="4" t="str">
        <f t="shared" si="240"/>
        <v/>
      </c>
      <c r="BR168" s="4" t="str">
        <f t="shared" si="241"/>
        <v/>
      </c>
      <c r="BS168" s="4" t="str">
        <f t="shared" si="242"/>
        <v/>
      </c>
      <c r="BT168" s="4" t="str">
        <f t="shared" si="243"/>
        <v/>
      </c>
      <c r="BU168" s="4" t="str">
        <f t="shared" si="244"/>
        <v/>
      </c>
      <c r="BV168" s="4">
        <f t="shared" si="208"/>
        <v>1.57</v>
      </c>
      <c r="BW168" s="4">
        <f t="shared" si="245"/>
        <v>8.6300000000000008</v>
      </c>
      <c r="BY168" s="4" t="s">
        <v>4837</v>
      </c>
      <c r="BZ168" s="4">
        <f t="shared" si="209"/>
        <v>-0.36999999999999922</v>
      </c>
      <c r="CA168" s="4">
        <f t="shared" si="210"/>
        <v>0.36999999999999922</v>
      </c>
      <c r="CB168" s="4" t="str">
        <f t="shared" si="211"/>
        <v/>
      </c>
      <c r="CC168" s="4" t="str">
        <f t="shared" si="212"/>
        <v/>
      </c>
      <c r="CD168" s="4" t="str">
        <f t="shared" si="213"/>
        <v/>
      </c>
      <c r="CE168" s="4" t="str">
        <f t="shared" si="214"/>
        <v/>
      </c>
      <c r="CF168" s="4" t="str">
        <f t="shared" si="215"/>
        <v/>
      </c>
      <c r="CG168" s="4" t="str">
        <f t="shared" si="216"/>
        <v/>
      </c>
      <c r="CH168" s="4" t="str">
        <f t="shared" si="217"/>
        <v/>
      </c>
      <c r="CI168" s="4" t="str">
        <f t="shared" si="218"/>
        <v/>
      </c>
      <c r="CJ168" s="4" t="str">
        <f t="shared" si="219"/>
        <v/>
      </c>
      <c r="CK168" s="4" t="str">
        <f t="shared" si="220"/>
        <v/>
      </c>
      <c r="CM168" s="4" t="s">
        <v>4837</v>
      </c>
      <c r="CN168" s="4" t="str">
        <f>IF(ISNUMBER(BZ168), IF($BV168&gt;VLOOKUP('Gene Table'!$G$2,'Array Content'!$A$2:$B$3,2,FALSE),IF(BZ168&lt;-$BV168,"mutant","WT"),IF(BZ168&lt;-VLOOKUP('Gene Table'!$G$2,'Array Content'!$A$2:$B$3,2,FALSE),"Mutant","WT")),"")</f>
        <v>WT</v>
      </c>
      <c r="CO168" s="4" t="str">
        <f>IF(ISNUMBER(CA168), IF($BV168&gt;VLOOKUP('Gene Table'!$G$2,'Array Content'!$A$2:$B$3,2,FALSE),IF(CA168&lt;-$BV168,"mutant","WT"),IF(CA168&lt;-VLOOKUP('Gene Table'!$G$2,'Array Content'!$A$2:$B$3,2,FALSE),"Mutant","WT")),"")</f>
        <v>WT</v>
      </c>
      <c r="CP168" s="4" t="str">
        <f>IF(ISNUMBER(CB168), IF($BV168&gt;VLOOKUP('Gene Table'!$G$2,'Array Content'!$A$2:$B$3,2,FALSE),IF(CB168&lt;-$BV168,"mutant","WT"),IF(CB168&lt;-VLOOKUP('Gene Table'!$G$2,'Array Content'!$A$2:$B$3,2,FALSE),"Mutant","WT")),"")</f>
        <v/>
      </c>
      <c r="CQ168" s="4" t="str">
        <f>IF(ISNUMBER(CC168), IF($BV168&gt;VLOOKUP('Gene Table'!$G$2,'Array Content'!$A$2:$B$3,2,FALSE),IF(CC168&lt;-$BV168,"mutant","WT"),IF(CC168&lt;-VLOOKUP('Gene Table'!$G$2,'Array Content'!$A$2:$B$3,2,FALSE),"Mutant","WT")),"")</f>
        <v/>
      </c>
      <c r="CR168" s="4" t="str">
        <f>IF(ISNUMBER(CD168), IF($BV168&gt;VLOOKUP('Gene Table'!$G$2,'Array Content'!$A$2:$B$3,2,FALSE),IF(CD168&lt;-$BV168,"mutant","WT"),IF(CD168&lt;-VLOOKUP('Gene Table'!$G$2,'Array Content'!$A$2:$B$3,2,FALSE),"Mutant","WT")),"")</f>
        <v/>
      </c>
      <c r="CS168" s="4" t="str">
        <f>IF(ISNUMBER(CE168), IF($BV168&gt;VLOOKUP('Gene Table'!$G$2,'Array Content'!$A$2:$B$3,2,FALSE),IF(CE168&lt;-$BV168,"mutant","WT"),IF(CE168&lt;-VLOOKUP('Gene Table'!$G$2,'Array Content'!$A$2:$B$3,2,FALSE),"Mutant","WT")),"")</f>
        <v/>
      </c>
      <c r="CT168" s="4" t="str">
        <f>IF(ISNUMBER(CF168), IF($BV168&gt;VLOOKUP('Gene Table'!$G$2,'Array Content'!$A$2:$B$3,2,FALSE),IF(CF168&lt;-$BV168,"mutant","WT"),IF(CF168&lt;-VLOOKUP('Gene Table'!$G$2,'Array Content'!$A$2:$B$3,2,FALSE),"Mutant","WT")),"")</f>
        <v/>
      </c>
      <c r="CU168" s="4" t="str">
        <f>IF(ISNUMBER(CG168), IF($BV168&gt;VLOOKUP('Gene Table'!$G$2,'Array Content'!$A$2:$B$3,2,FALSE),IF(CG168&lt;-$BV168,"mutant","WT"),IF(CG168&lt;-VLOOKUP('Gene Table'!$G$2,'Array Content'!$A$2:$B$3,2,FALSE),"Mutant","WT")),"")</f>
        <v/>
      </c>
      <c r="CV168" s="4" t="str">
        <f>IF(ISNUMBER(CH168), IF($BV168&gt;VLOOKUP('Gene Table'!$G$2,'Array Content'!$A$2:$B$3,2,FALSE),IF(CH168&lt;-$BV168,"mutant","WT"),IF(CH168&lt;-VLOOKUP('Gene Table'!$G$2,'Array Content'!$A$2:$B$3,2,FALSE),"Mutant","WT")),"")</f>
        <v/>
      </c>
      <c r="CW168" s="4" t="str">
        <f>IF(ISNUMBER(CI168), IF($BV168&gt;VLOOKUP('Gene Table'!$G$2,'Array Content'!$A$2:$B$3,2,FALSE),IF(CI168&lt;-$BV168,"mutant","WT"),IF(CI168&lt;-VLOOKUP('Gene Table'!$G$2,'Array Content'!$A$2:$B$3,2,FALSE),"Mutant","WT")),"")</f>
        <v/>
      </c>
      <c r="CX168" s="4" t="str">
        <f>IF(ISNUMBER(CJ168), IF($BV168&gt;VLOOKUP('Gene Table'!$G$2,'Array Content'!$A$2:$B$3,2,FALSE),IF(CJ168&lt;-$BV168,"mutant","WT"),IF(CJ168&lt;-VLOOKUP('Gene Table'!$G$2,'Array Content'!$A$2:$B$3,2,FALSE),"Mutant","WT")),"")</f>
        <v/>
      </c>
      <c r="CY168" s="4" t="str">
        <f>IF(ISNUMBER(CK168), IF($BV168&gt;VLOOKUP('Gene Table'!$G$2,'Array Content'!$A$2:$B$3,2,FALSE),IF(CK168&lt;-$BV168,"mutant","WT"),IF(CK168&lt;-VLOOKUP('Gene Table'!$G$2,'Array Content'!$A$2:$B$3,2,FALSE),"Mutant","WT")),"")</f>
        <v/>
      </c>
      <c r="DA168" s="4" t="s">
        <v>4837</v>
      </c>
      <c r="DB168" s="4">
        <f t="shared" si="221"/>
        <v>-0.73999999999999844</v>
      </c>
      <c r="DC168" s="4">
        <f t="shared" si="222"/>
        <v>0</v>
      </c>
      <c r="DD168" s="4" t="str">
        <f t="shared" si="223"/>
        <v/>
      </c>
      <c r="DE168" s="4" t="str">
        <f t="shared" si="224"/>
        <v/>
      </c>
      <c r="DF168" s="4" t="str">
        <f t="shared" si="225"/>
        <v/>
      </c>
      <c r="DG168" s="4" t="str">
        <f t="shared" si="226"/>
        <v/>
      </c>
      <c r="DH168" s="4" t="str">
        <f t="shared" si="227"/>
        <v/>
      </c>
      <c r="DI168" s="4" t="str">
        <f t="shared" si="228"/>
        <v/>
      </c>
      <c r="DJ168" s="4" t="str">
        <f t="shared" si="229"/>
        <v/>
      </c>
      <c r="DK168" s="4" t="str">
        <f t="shared" si="230"/>
        <v/>
      </c>
      <c r="DL168" s="4" t="str">
        <f t="shared" si="231"/>
        <v/>
      </c>
      <c r="DM168" s="4" t="str">
        <f t="shared" si="232"/>
        <v/>
      </c>
      <c r="DO168" s="4" t="s">
        <v>4837</v>
      </c>
      <c r="DP168" s="4" t="str">
        <f>IF(ISNUMBER(DB168), IF($AR168&gt;VLOOKUP('Gene Table'!$G$2,'Array Content'!$A$2:$B$3,2,FALSE),IF(DB168&lt;-$AR168,"mutant","WT"),IF(DB168&lt;-VLOOKUP('Gene Table'!$G$2,'Array Content'!$A$2:$B$3,2,FALSE),"Mutant","WT")),"")</f>
        <v>WT</v>
      </c>
      <c r="DQ168" s="4" t="str">
        <f>IF(ISNUMBER(DC168), IF($AR168&gt;VLOOKUP('Gene Table'!$G$2,'Array Content'!$A$2:$B$3,2,FALSE),IF(DC168&lt;-$AR168,"mutant","WT"),IF(DC168&lt;-VLOOKUP('Gene Table'!$G$2,'Array Content'!$A$2:$B$3,2,FALSE),"Mutant","WT")),"")</f>
        <v>WT</v>
      </c>
      <c r="DR168" s="4" t="str">
        <f>IF(ISNUMBER(DD168), IF($AR168&gt;VLOOKUP('Gene Table'!$G$2,'Array Content'!$A$2:$B$3,2,FALSE),IF(DD168&lt;-$AR168,"mutant","WT"),IF(DD168&lt;-VLOOKUP('Gene Table'!$G$2,'Array Content'!$A$2:$B$3,2,FALSE),"Mutant","WT")),"")</f>
        <v/>
      </c>
      <c r="DS168" s="4" t="str">
        <f>IF(ISNUMBER(DE168), IF($AR168&gt;VLOOKUP('Gene Table'!$G$2,'Array Content'!$A$2:$B$3,2,FALSE),IF(DE168&lt;-$AR168,"mutant","WT"),IF(DE168&lt;-VLOOKUP('Gene Table'!$G$2,'Array Content'!$A$2:$B$3,2,FALSE),"Mutant","WT")),"")</f>
        <v/>
      </c>
      <c r="DT168" s="4" t="str">
        <f>IF(ISNUMBER(DF168), IF($AR168&gt;VLOOKUP('Gene Table'!$G$2,'Array Content'!$A$2:$B$3,2,FALSE),IF(DF168&lt;-$AR168,"mutant","WT"),IF(DF168&lt;-VLOOKUP('Gene Table'!$G$2,'Array Content'!$A$2:$B$3,2,FALSE),"Mutant","WT")),"")</f>
        <v/>
      </c>
      <c r="DU168" s="4" t="str">
        <f>IF(ISNUMBER(DG168), IF($AR168&gt;VLOOKUP('Gene Table'!$G$2,'Array Content'!$A$2:$B$3,2,FALSE),IF(DG168&lt;-$AR168,"mutant","WT"),IF(DG168&lt;-VLOOKUP('Gene Table'!$G$2,'Array Content'!$A$2:$B$3,2,FALSE),"Mutant","WT")),"")</f>
        <v/>
      </c>
      <c r="DV168" s="4" t="str">
        <f>IF(ISNUMBER(DH168), IF($AR168&gt;VLOOKUP('Gene Table'!$G$2,'Array Content'!$A$2:$B$3,2,FALSE),IF(DH168&lt;-$AR168,"mutant","WT"),IF(DH168&lt;-VLOOKUP('Gene Table'!$G$2,'Array Content'!$A$2:$B$3,2,FALSE),"Mutant","WT")),"")</f>
        <v/>
      </c>
      <c r="DW168" s="4" t="str">
        <f>IF(ISNUMBER(DI168), IF($AR168&gt;VLOOKUP('Gene Table'!$G$2,'Array Content'!$A$2:$B$3,2,FALSE),IF(DI168&lt;-$AR168,"mutant","WT"),IF(DI168&lt;-VLOOKUP('Gene Table'!$G$2,'Array Content'!$A$2:$B$3,2,FALSE),"Mutant","WT")),"")</f>
        <v/>
      </c>
      <c r="DX168" s="4" t="str">
        <f>IF(ISNUMBER(DJ168), IF($AR168&gt;VLOOKUP('Gene Table'!$G$2,'Array Content'!$A$2:$B$3,2,FALSE),IF(DJ168&lt;-$AR168,"mutant","WT"),IF(DJ168&lt;-VLOOKUP('Gene Table'!$G$2,'Array Content'!$A$2:$B$3,2,FALSE),"Mutant","WT")),"")</f>
        <v/>
      </c>
      <c r="DY168" s="4" t="str">
        <f>IF(ISNUMBER(DK168), IF($AR168&gt;VLOOKUP('Gene Table'!$G$2,'Array Content'!$A$2:$B$3,2,FALSE),IF(DK168&lt;-$AR168,"mutant","WT"),IF(DK168&lt;-VLOOKUP('Gene Table'!$G$2,'Array Content'!$A$2:$B$3,2,FALSE),"Mutant","WT")),"")</f>
        <v/>
      </c>
      <c r="DZ168" s="4" t="str">
        <f>IF(ISNUMBER(DL168), IF($AR168&gt;VLOOKUP('Gene Table'!$G$2,'Array Content'!$A$2:$B$3,2,FALSE),IF(DL168&lt;-$AR168,"mutant","WT"),IF(DL168&lt;-VLOOKUP('Gene Table'!$G$2,'Array Content'!$A$2:$B$3,2,FALSE),"Mutant","WT")),"")</f>
        <v/>
      </c>
      <c r="EA168" s="4" t="str">
        <f>IF(ISNUMBER(DM168), IF($AR168&gt;VLOOKUP('Gene Table'!$G$2,'Array Content'!$A$2:$B$3,2,FALSE),IF(DM168&lt;-$AR168,"mutant","WT"),IF(DM168&lt;-VLOOKUP('Gene Table'!$G$2,'Array Content'!$A$2:$B$3,2,FALSE),"Mutant","WT")),"")</f>
        <v/>
      </c>
      <c r="EC168" s="4" t="s">
        <v>4837</v>
      </c>
      <c r="ED168" s="4" t="str">
        <f>IF('Gene Table'!$D168="copy number",D168,"")</f>
        <v/>
      </c>
      <c r="EE168" s="4" t="str">
        <f>IF('Gene Table'!$D168="copy number",E168,"")</f>
        <v/>
      </c>
      <c r="EF168" s="4" t="str">
        <f>IF('Gene Table'!$D168="copy number",F168,"")</f>
        <v/>
      </c>
      <c r="EG168" s="4" t="str">
        <f>IF('Gene Table'!$D168="copy number",G168,"")</f>
        <v/>
      </c>
      <c r="EH168" s="4" t="str">
        <f>IF('Gene Table'!$D168="copy number",H168,"")</f>
        <v/>
      </c>
      <c r="EI168" s="4" t="str">
        <f>IF('Gene Table'!$D168="copy number",I168,"")</f>
        <v/>
      </c>
      <c r="EJ168" s="4" t="str">
        <f>IF('Gene Table'!$D168="copy number",J168,"")</f>
        <v/>
      </c>
      <c r="EK168" s="4" t="str">
        <f>IF('Gene Table'!$D168="copy number",K168,"")</f>
        <v/>
      </c>
      <c r="EL168" s="4" t="str">
        <f>IF('Gene Table'!$D168="copy number",L168,"")</f>
        <v/>
      </c>
      <c r="EM168" s="4" t="str">
        <f>IF('Gene Table'!$D168="copy number",M168,"")</f>
        <v/>
      </c>
      <c r="EN168" s="4" t="str">
        <f>IF('Gene Table'!$D168="copy number",N168,"")</f>
        <v/>
      </c>
      <c r="EO168" s="4" t="str">
        <f>IF('Gene Table'!$D168="copy number",O168,"")</f>
        <v/>
      </c>
      <c r="EQ168" s="4" t="s">
        <v>4837</v>
      </c>
      <c r="ER168" s="4" t="str">
        <f>IF('Gene Table'!$D168="copy number",R168,"")</f>
        <v/>
      </c>
      <c r="ES168" s="4" t="str">
        <f>IF('Gene Table'!$D168="copy number",S168,"")</f>
        <v/>
      </c>
      <c r="ET168" s="4" t="str">
        <f>IF('Gene Table'!$D168="copy number",T168,"")</f>
        <v/>
      </c>
      <c r="EU168" s="4" t="str">
        <f>IF('Gene Table'!$D168="copy number",U168,"")</f>
        <v/>
      </c>
      <c r="EV168" s="4" t="str">
        <f>IF('Gene Table'!$D168="copy number",V168,"")</f>
        <v/>
      </c>
      <c r="EW168" s="4" t="str">
        <f>IF('Gene Table'!$D168="copy number",W168,"")</f>
        <v/>
      </c>
      <c r="EX168" s="4" t="str">
        <f>IF('Gene Table'!$D168="copy number",X168,"")</f>
        <v/>
      </c>
      <c r="EY168" s="4" t="str">
        <f>IF('Gene Table'!$D168="copy number",Y168,"")</f>
        <v/>
      </c>
      <c r="EZ168" s="4" t="str">
        <f>IF('Gene Table'!$D168="copy number",Z168,"")</f>
        <v/>
      </c>
      <c r="FA168" s="4" t="str">
        <f>IF('Gene Table'!$D168="copy number",AA168,"")</f>
        <v/>
      </c>
      <c r="FB168" s="4" t="str">
        <f>IF('Gene Table'!$D168="copy number",AB168,"")</f>
        <v/>
      </c>
      <c r="FC168" s="4" t="str">
        <f>IF('Gene Table'!$D168="copy number",AC168,"")</f>
        <v/>
      </c>
      <c r="FE168" s="4" t="s">
        <v>4837</v>
      </c>
      <c r="FF168" s="4" t="str">
        <f>IF('Gene Table'!$C168="SMPC",D168,"")</f>
        <v/>
      </c>
      <c r="FG168" s="4" t="str">
        <f>IF('Gene Table'!$C168="SMPC",E168,"")</f>
        <v/>
      </c>
      <c r="FH168" s="4" t="str">
        <f>IF('Gene Table'!$C168="SMPC",F168,"")</f>
        <v/>
      </c>
      <c r="FI168" s="4" t="str">
        <f>IF('Gene Table'!$C168="SMPC",G168,"")</f>
        <v/>
      </c>
      <c r="FJ168" s="4" t="str">
        <f>IF('Gene Table'!$C168="SMPC",H168,"")</f>
        <v/>
      </c>
      <c r="FK168" s="4" t="str">
        <f>IF('Gene Table'!$C168="SMPC",I168,"")</f>
        <v/>
      </c>
      <c r="FL168" s="4" t="str">
        <f>IF('Gene Table'!$C168="SMPC",J168,"")</f>
        <v/>
      </c>
      <c r="FM168" s="4" t="str">
        <f>IF('Gene Table'!$C168="SMPC",K168,"")</f>
        <v/>
      </c>
      <c r="FN168" s="4" t="str">
        <f>IF('Gene Table'!$C168="SMPC",L168,"")</f>
        <v/>
      </c>
      <c r="FO168" s="4" t="str">
        <f>IF('Gene Table'!$C168="SMPC",M168,"")</f>
        <v/>
      </c>
      <c r="FP168" s="4" t="str">
        <f>IF('Gene Table'!$C168="SMPC",N168,"")</f>
        <v/>
      </c>
      <c r="FQ168" s="4" t="str">
        <f>IF('Gene Table'!$C168="SMPC",O168,"")</f>
        <v/>
      </c>
      <c r="FS168" s="4" t="s">
        <v>4837</v>
      </c>
      <c r="FT168" s="4" t="str">
        <f>IF('Gene Table'!$C168="SMPC",R168,"")</f>
        <v/>
      </c>
      <c r="FU168" s="4" t="str">
        <f>IF('Gene Table'!$C168="SMPC",S168,"")</f>
        <v/>
      </c>
      <c r="FV168" s="4" t="str">
        <f>IF('Gene Table'!$C168="SMPC",T168,"")</f>
        <v/>
      </c>
      <c r="FW168" s="4" t="str">
        <f>IF('Gene Table'!$C168="SMPC",U168,"")</f>
        <v/>
      </c>
      <c r="FX168" s="4" t="str">
        <f>IF('Gene Table'!$C168="SMPC",V168,"")</f>
        <v/>
      </c>
      <c r="FY168" s="4" t="str">
        <f>IF('Gene Table'!$C168="SMPC",W168,"")</f>
        <v/>
      </c>
      <c r="FZ168" s="4" t="str">
        <f>IF('Gene Table'!$C168="SMPC",X168,"")</f>
        <v/>
      </c>
      <c r="GA168" s="4" t="str">
        <f>IF('Gene Table'!$C168="SMPC",Y168,"")</f>
        <v/>
      </c>
      <c r="GB168" s="4" t="str">
        <f>IF('Gene Table'!$C168="SMPC",Z168,"")</f>
        <v/>
      </c>
      <c r="GC168" s="4" t="str">
        <f>IF('Gene Table'!$C168="SMPC",AA168,"")</f>
        <v/>
      </c>
      <c r="GD168" s="4" t="str">
        <f>IF('Gene Table'!$C168="SMPC",AB168,"")</f>
        <v/>
      </c>
      <c r="GE168" s="4" t="str">
        <f>IF('Gene Table'!$C168="SMPC",AC168,"")</f>
        <v/>
      </c>
    </row>
    <row r="169" spans="1:187" ht="15" customHeight="1" x14ac:dyDescent="0.25">
      <c r="A169" s="4" t="str">
        <f>'Gene Table'!C169&amp;":"&amp;'Gene Table'!D169</f>
        <v>PTEN:c.518G&gt;A</v>
      </c>
      <c r="B169" s="4">
        <f>IF('Gene Table'!$G$5="NO",IF(ISNUMBER(MATCH('Gene Table'!E169,'Array Content'!$M$2:$M$941,0)),VLOOKUP('Gene Table'!E169,'Array Content'!$M$2:$O$941,2,FALSE),35),IF('Gene Table'!$G$5="YES",IF(ISNUMBER(MATCH('Gene Table'!E169,'Array Content'!$M$2:$M$941,0)),VLOOKUP('Gene Table'!E169,'Array Content'!$M$2:$O$941,3,FALSE),35),"OOPS"))</f>
        <v>35</v>
      </c>
      <c r="C169" s="4" t="s">
        <v>4838</v>
      </c>
      <c r="D169" s="29">
        <f>IF('Control Sample Data'!D168="","",IF(SUM('Control Sample Data'!D$2:D$97)&gt;10,IF(AND(ISNUMBER('Control Sample Data'!D168),'Control Sample Data'!D168&lt;$B169, 'Control Sample Data'!D168&gt;0),'Control Sample Data'!D168,$B169),""))</f>
        <v>35</v>
      </c>
      <c r="E169" s="29">
        <f>IF('Control Sample Data'!E168="","",IF(SUM('Control Sample Data'!E$2:E$97)&gt;10,IF(AND(ISNUMBER('Control Sample Data'!E168),'Control Sample Data'!E168&lt;$B169, 'Control Sample Data'!E168&gt;0),'Control Sample Data'!E168,$B169),""))</f>
        <v>35</v>
      </c>
      <c r="F169" s="29" t="str">
        <f>IF('Control Sample Data'!F168="","",IF(SUM('Control Sample Data'!F$2:F$97)&gt;10,IF(AND(ISNUMBER('Control Sample Data'!F168),'Control Sample Data'!F168&lt;$B169, 'Control Sample Data'!F168&gt;0),'Control Sample Data'!F168,$B169),""))</f>
        <v/>
      </c>
      <c r="G169" s="29" t="str">
        <f>IF('Control Sample Data'!G168="","",IF(SUM('Control Sample Data'!G$2:G$97)&gt;10,IF(AND(ISNUMBER('Control Sample Data'!G168),'Control Sample Data'!G168&lt;$B169, 'Control Sample Data'!G168&gt;0),'Control Sample Data'!G168,$B169),""))</f>
        <v/>
      </c>
      <c r="H169" s="29" t="str">
        <f>IF('Control Sample Data'!H168="","",IF(SUM('Control Sample Data'!H$2:H$97)&gt;10,IF(AND(ISNUMBER('Control Sample Data'!H168),'Control Sample Data'!H168&lt;$B169, 'Control Sample Data'!H168&gt;0),'Control Sample Data'!H168,$B169),""))</f>
        <v/>
      </c>
      <c r="I169" s="29" t="str">
        <f>IF('Control Sample Data'!I168="","",IF(SUM('Control Sample Data'!I$2:I$97)&gt;10,IF(AND(ISNUMBER('Control Sample Data'!I168),'Control Sample Data'!I168&lt;$B169, 'Control Sample Data'!I168&gt;0),'Control Sample Data'!I168,$B169),""))</f>
        <v/>
      </c>
      <c r="J169" s="29" t="str">
        <f>IF('Control Sample Data'!J168="","",IF(SUM('Control Sample Data'!J$2:J$97)&gt;10,IF(AND(ISNUMBER('Control Sample Data'!J168),'Control Sample Data'!J168&lt;$B169, 'Control Sample Data'!J168&gt;0),'Control Sample Data'!J168,$B169),""))</f>
        <v/>
      </c>
      <c r="K169" s="29" t="str">
        <f>IF('Control Sample Data'!K168="","",IF(SUM('Control Sample Data'!K$2:K$97)&gt;10,IF(AND(ISNUMBER('Control Sample Data'!K168),'Control Sample Data'!K168&lt;$B169, 'Control Sample Data'!K168&gt;0),'Control Sample Data'!K168,$B169),""))</f>
        <v/>
      </c>
      <c r="L169" s="29" t="str">
        <f>IF('Control Sample Data'!L168="","",IF(SUM('Control Sample Data'!L$2:L$97)&gt;10,IF(AND(ISNUMBER('Control Sample Data'!L168),'Control Sample Data'!L168&lt;$B169, 'Control Sample Data'!L168&gt;0),'Control Sample Data'!L168,$B169),""))</f>
        <v/>
      </c>
      <c r="M169" s="29" t="str">
        <f>IF('Control Sample Data'!M168="","",IF(SUM('Control Sample Data'!M$2:M$97)&gt;10,IF(AND(ISNUMBER('Control Sample Data'!M168),'Control Sample Data'!M168&lt;$B169, 'Control Sample Data'!M168&gt;0),'Control Sample Data'!M168,$B169),""))</f>
        <v/>
      </c>
      <c r="N169" s="29" t="str">
        <f>IF('Control Sample Data'!N168="","",IF(SUM('Control Sample Data'!N$2:N$97)&gt;10,IF(AND(ISNUMBER('Control Sample Data'!N168),'Control Sample Data'!N168&lt;$B169, 'Control Sample Data'!N168&gt;0),'Control Sample Data'!N168,$B169),""))</f>
        <v/>
      </c>
      <c r="O169" s="29" t="str">
        <f>IF('Control Sample Data'!O168="","",IF(SUM('Control Sample Data'!O$2:O$97)&gt;10,IF(AND(ISNUMBER('Control Sample Data'!O168),'Control Sample Data'!O168&lt;$B169, 'Control Sample Data'!O168&gt;0),'Control Sample Data'!O168,$B169),""))</f>
        <v/>
      </c>
      <c r="Q169" s="4" t="s">
        <v>4838</v>
      </c>
      <c r="R169" s="29">
        <f>IF('Test Sample Data'!D168="","",IF(SUM('Test Sample Data'!D$2:D$97)&gt;10,IF(AND(ISNUMBER('Test Sample Data'!D168),'Test Sample Data'!D168&lt;$B169, 'Test Sample Data'!D168&gt;0),'Test Sample Data'!D168,$B169),""))</f>
        <v>35</v>
      </c>
      <c r="S169" s="29">
        <f>IF('Test Sample Data'!E168="","",IF(SUM('Test Sample Data'!E$2:E$97)&gt;10,IF(AND(ISNUMBER('Test Sample Data'!E168),'Test Sample Data'!E168&lt;$B169, 'Test Sample Data'!E168&gt;0),'Test Sample Data'!E168,$B169),""))</f>
        <v>35</v>
      </c>
      <c r="T169" s="29" t="str">
        <f>IF('Test Sample Data'!F168="","",IF(SUM('Test Sample Data'!F$2:F$97)&gt;10,IF(AND(ISNUMBER('Test Sample Data'!F168),'Test Sample Data'!F168&lt;$B169, 'Test Sample Data'!F168&gt;0),'Test Sample Data'!F168,$B169),""))</f>
        <v/>
      </c>
      <c r="U169" s="29" t="str">
        <f>IF('Test Sample Data'!G168="","",IF(SUM('Test Sample Data'!G$2:G$97)&gt;10,IF(AND(ISNUMBER('Test Sample Data'!G168),'Test Sample Data'!G168&lt;$B169, 'Test Sample Data'!G168&gt;0),'Test Sample Data'!G168,$B169),""))</f>
        <v/>
      </c>
      <c r="V169" s="29" t="str">
        <f>IF('Test Sample Data'!H168="","",IF(SUM('Test Sample Data'!H$2:H$97)&gt;10,IF(AND(ISNUMBER('Test Sample Data'!H168),'Test Sample Data'!H168&lt;$B169, 'Test Sample Data'!H168&gt;0),'Test Sample Data'!H168,$B169),""))</f>
        <v/>
      </c>
      <c r="W169" s="29" t="str">
        <f>IF('Test Sample Data'!I168="","",IF(SUM('Test Sample Data'!I$2:I$97)&gt;10,IF(AND(ISNUMBER('Test Sample Data'!I168),'Test Sample Data'!I168&lt;$B169, 'Test Sample Data'!I168&gt;0),'Test Sample Data'!I168,$B169),""))</f>
        <v/>
      </c>
      <c r="X169" s="29" t="str">
        <f>IF('Test Sample Data'!J168="","",IF(SUM('Test Sample Data'!J$2:J$97)&gt;10,IF(AND(ISNUMBER('Test Sample Data'!J168),'Test Sample Data'!J168&lt;$B169, 'Test Sample Data'!J168&gt;0),'Test Sample Data'!J168,$B169),""))</f>
        <v/>
      </c>
      <c r="Y169" s="29" t="str">
        <f>IF('Test Sample Data'!K168="","",IF(SUM('Test Sample Data'!K$2:K$97)&gt;10,IF(AND(ISNUMBER('Test Sample Data'!K168),'Test Sample Data'!K168&lt;$B169, 'Test Sample Data'!K168&gt;0),'Test Sample Data'!K168,$B169),""))</f>
        <v/>
      </c>
      <c r="Z169" s="29" t="str">
        <f>IF('Test Sample Data'!L168="","",IF(SUM('Test Sample Data'!L$2:L$97)&gt;10,IF(AND(ISNUMBER('Test Sample Data'!L168),'Test Sample Data'!L168&lt;$B169, 'Test Sample Data'!L168&gt;0),'Test Sample Data'!L168,$B169),""))</f>
        <v/>
      </c>
      <c r="AA169" s="29" t="str">
        <f>IF('Test Sample Data'!M168="","",IF(SUM('Test Sample Data'!M$2:M$97)&gt;10,IF(AND(ISNUMBER('Test Sample Data'!M168),'Test Sample Data'!M168&lt;$B169, 'Test Sample Data'!M168&gt;0),'Test Sample Data'!M168,$B169),""))</f>
        <v/>
      </c>
      <c r="AB169" s="29" t="str">
        <f>IF('Test Sample Data'!N168="","",IF(SUM('Test Sample Data'!N$2:N$97)&gt;10,IF(AND(ISNUMBER('Test Sample Data'!N168),'Test Sample Data'!N168&lt;$B169, 'Test Sample Data'!N168&gt;0),'Test Sample Data'!N168,$B169),""))</f>
        <v/>
      </c>
      <c r="AC169" s="29" t="str">
        <f>IF('Test Sample Data'!O168="","",IF(SUM('Test Sample Data'!O$2:O$97)&gt;10,IF(AND(ISNUMBER('Test Sample Data'!O168),'Test Sample Data'!O168&lt;$B169, 'Test Sample Data'!O168&gt;0),'Test Sample Data'!O168,$B169),""))</f>
        <v/>
      </c>
      <c r="AE169" s="4" t="s">
        <v>4838</v>
      </c>
      <c r="AF169" s="4">
        <f t="shared" si="183"/>
        <v>9</v>
      </c>
      <c r="AG169" s="4">
        <f t="shared" si="184"/>
        <v>9</v>
      </c>
      <c r="AH169" s="4" t="str">
        <f t="shared" si="185"/>
        <v/>
      </c>
      <c r="AI169" s="4" t="str">
        <f t="shared" si="186"/>
        <v/>
      </c>
      <c r="AJ169" s="4" t="str">
        <f t="shared" si="187"/>
        <v/>
      </c>
      <c r="AK169" s="4" t="str">
        <f t="shared" si="188"/>
        <v/>
      </c>
      <c r="AL169" s="4" t="str">
        <f t="shared" si="189"/>
        <v/>
      </c>
      <c r="AM169" s="4" t="str">
        <f t="shared" si="190"/>
        <v/>
      </c>
      <c r="AN169" s="4" t="str">
        <f t="shared" si="191"/>
        <v/>
      </c>
      <c r="AO169" s="4" t="str">
        <f t="shared" si="192"/>
        <v/>
      </c>
      <c r="AP169" s="4" t="str">
        <f t="shared" si="193"/>
        <v/>
      </c>
      <c r="AQ169" s="4" t="str">
        <f t="shared" si="194"/>
        <v/>
      </c>
      <c r="AR169" s="4">
        <f t="shared" si="195"/>
        <v>0</v>
      </c>
      <c r="AS169" s="4">
        <f t="shared" si="246"/>
        <v>9</v>
      </c>
      <c r="AU169" s="4" t="s">
        <v>4838</v>
      </c>
      <c r="AV169" s="4">
        <f t="shared" si="196"/>
        <v>8.2600000000000016</v>
      </c>
      <c r="AW169" s="4">
        <f t="shared" si="197"/>
        <v>9</v>
      </c>
      <c r="AX169" s="4" t="str">
        <f t="shared" si="198"/>
        <v/>
      </c>
      <c r="AY169" s="4" t="str">
        <f t="shared" si="199"/>
        <v/>
      </c>
      <c r="AZ169" s="4" t="str">
        <f t="shared" si="200"/>
        <v/>
      </c>
      <c r="BA169" s="4" t="str">
        <f t="shared" si="201"/>
        <v/>
      </c>
      <c r="BB169" s="4" t="str">
        <f t="shared" si="202"/>
        <v/>
      </c>
      <c r="BC169" s="4" t="str">
        <f t="shared" si="203"/>
        <v/>
      </c>
      <c r="BD169" s="4" t="str">
        <f t="shared" si="204"/>
        <v/>
      </c>
      <c r="BE169" s="4" t="str">
        <f t="shared" si="205"/>
        <v/>
      </c>
      <c r="BF169" s="4" t="str">
        <f t="shared" si="206"/>
        <v/>
      </c>
      <c r="BG169" s="4" t="str">
        <f t="shared" si="207"/>
        <v/>
      </c>
      <c r="BI169" s="4" t="s">
        <v>4838</v>
      </c>
      <c r="BJ169" s="4">
        <f t="shared" si="233"/>
        <v>8.2600000000000016</v>
      </c>
      <c r="BK169" s="4">
        <f t="shared" si="234"/>
        <v>9</v>
      </c>
      <c r="BL169" s="4" t="str">
        <f t="shared" si="235"/>
        <v/>
      </c>
      <c r="BM169" s="4" t="str">
        <f t="shared" si="236"/>
        <v/>
      </c>
      <c r="BN169" s="4" t="str">
        <f t="shared" si="237"/>
        <v/>
      </c>
      <c r="BO169" s="4" t="str">
        <f t="shared" si="238"/>
        <v/>
      </c>
      <c r="BP169" s="4" t="str">
        <f t="shared" si="239"/>
        <v/>
      </c>
      <c r="BQ169" s="4" t="str">
        <f t="shared" si="240"/>
        <v/>
      </c>
      <c r="BR169" s="4" t="str">
        <f t="shared" si="241"/>
        <v/>
      </c>
      <c r="BS169" s="4" t="str">
        <f t="shared" si="242"/>
        <v/>
      </c>
      <c r="BT169" s="4" t="str">
        <f t="shared" si="243"/>
        <v/>
      </c>
      <c r="BU169" s="4" t="str">
        <f t="shared" si="244"/>
        <v/>
      </c>
      <c r="BV169" s="4">
        <f t="shared" si="208"/>
        <v>1.57</v>
      </c>
      <c r="BW169" s="4">
        <f t="shared" si="245"/>
        <v>8.6300000000000008</v>
      </c>
      <c r="BY169" s="4" t="s">
        <v>4838</v>
      </c>
      <c r="BZ169" s="4">
        <f t="shared" si="209"/>
        <v>-0.36999999999999922</v>
      </c>
      <c r="CA169" s="4">
        <f t="shared" si="210"/>
        <v>0.36999999999999922</v>
      </c>
      <c r="CB169" s="4" t="str">
        <f t="shared" si="211"/>
        <v/>
      </c>
      <c r="CC169" s="4" t="str">
        <f t="shared" si="212"/>
        <v/>
      </c>
      <c r="CD169" s="4" t="str">
        <f t="shared" si="213"/>
        <v/>
      </c>
      <c r="CE169" s="4" t="str">
        <f t="shared" si="214"/>
        <v/>
      </c>
      <c r="CF169" s="4" t="str">
        <f t="shared" si="215"/>
        <v/>
      </c>
      <c r="CG169" s="4" t="str">
        <f t="shared" si="216"/>
        <v/>
      </c>
      <c r="CH169" s="4" t="str">
        <f t="shared" si="217"/>
        <v/>
      </c>
      <c r="CI169" s="4" t="str">
        <f t="shared" si="218"/>
        <v/>
      </c>
      <c r="CJ169" s="4" t="str">
        <f t="shared" si="219"/>
        <v/>
      </c>
      <c r="CK169" s="4" t="str">
        <f t="shared" si="220"/>
        <v/>
      </c>
      <c r="CM169" s="4" t="s">
        <v>4838</v>
      </c>
      <c r="CN169" s="4" t="str">
        <f>IF(ISNUMBER(BZ169), IF($BV169&gt;VLOOKUP('Gene Table'!$G$2,'Array Content'!$A$2:$B$3,2,FALSE),IF(BZ169&lt;-$BV169,"mutant","WT"),IF(BZ169&lt;-VLOOKUP('Gene Table'!$G$2,'Array Content'!$A$2:$B$3,2,FALSE),"Mutant","WT")),"")</f>
        <v>WT</v>
      </c>
      <c r="CO169" s="4" t="str">
        <f>IF(ISNUMBER(CA169), IF($BV169&gt;VLOOKUP('Gene Table'!$G$2,'Array Content'!$A$2:$B$3,2,FALSE),IF(CA169&lt;-$BV169,"mutant","WT"),IF(CA169&lt;-VLOOKUP('Gene Table'!$G$2,'Array Content'!$A$2:$B$3,2,FALSE),"Mutant","WT")),"")</f>
        <v>WT</v>
      </c>
      <c r="CP169" s="4" t="str">
        <f>IF(ISNUMBER(CB169), IF($BV169&gt;VLOOKUP('Gene Table'!$G$2,'Array Content'!$A$2:$B$3,2,FALSE),IF(CB169&lt;-$BV169,"mutant","WT"),IF(CB169&lt;-VLOOKUP('Gene Table'!$G$2,'Array Content'!$A$2:$B$3,2,FALSE),"Mutant","WT")),"")</f>
        <v/>
      </c>
      <c r="CQ169" s="4" t="str">
        <f>IF(ISNUMBER(CC169), IF($BV169&gt;VLOOKUP('Gene Table'!$G$2,'Array Content'!$A$2:$B$3,2,FALSE),IF(CC169&lt;-$BV169,"mutant","WT"),IF(CC169&lt;-VLOOKUP('Gene Table'!$G$2,'Array Content'!$A$2:$B$3,2,FALSE),"Mutant","WT")),"")</f>
        <v/>
      </c>
      <c r="CR169" s="4" t="str">
        <f>IF(ISNUMBER(CD169), IF($BV169&gt;VLOOKUP('Gene Table'!$G$2,'Array Content'!$A$2:$B$3,2,FALSE),IF(CD169&lt;-$BV169,"mutant","WT"),IF(CD169&lt;-VLOOKUP('Gene Table'!$G$2,'Array Content'!$A$2:$B$3,2,FALSE),"Mutant","WT")),"")</f>
        <v/>
      </c>
      <c r="CS169" s="4" t="str">
        <f>IF(ISNUMBER(CE169), IF($BV169&gt;VLOOKUP('Gene Table'!$G$2,'Array Content'!$A$2:$B$3,2,FALSE),IF(CE169&lt;-$BV169,"mutant","WT"),IF(CE169&lt;-VLOOKUP('Gene Table'!$G$2,'Array Content'!$A$2:$B$3,2,FALSE),"Mutant","WT")),"")</f>
        <v/>
      </c>
      <c r="CT169" s="4" t="str">
        <f>IF(ISNUMBER(CF169), IF($BV169&gt;VLOOKUP('Gene Table'!$G$2,'Array Content'!$A$2:$B$3,2,FALSE),IF(CF169&lt;-$BV169,"mutant","WT"),IF(CF169&lt;-VLOOKUP('Gene Table'!$G$2,'Array Content'!$A$2:$B$3,2,FALSE),"Mutant","WT")),"")</f>
        <v/>
      </c>
      <c r="CU169" s="4" t="str">
        <f>IF(ISNUMBER(CG169), IF($BV169&gt;VLOOKUP('Gene Table'!$G$2,'Array Content'!$A$2:$B$3,2,FALSE),IF(CG169&lt;-$BV169,"mutant","WT"),IF(CG169&lt;-VLOOKUP('Gene Table'!$G$2,'Array Content'!$A$2:$B$3,2,FALSE),"Mutant","WT")),"")</f>
        <v/>
      </c>
      <c r="CV169" s="4" t="str">
        <f>IF(ISNUMBER(CH169), IF($BV169&gt;VLOOKUP('Gene Table'!$G$2,'Array Content'!$A$2:$B$3,2,FALSE),IF(CH169&lt;-$BV169,"mutant","WT"),IF(CH169&lt;-VLOOKUP('Gene Table'!$G$2,'Array Content'!$A$2:$B$3,2,FALSE),"Mutant","WT")),"")</f>
        <v/>
      </c>
      <c r="CW169" s="4" t="str">
        <f>IF(ISNUMBER(CI169), IF($BV169&gt;VLOOKUP('Gene Table'!$G$2,'Array Content'!$A$2:$B$3,2,FALSE),IF(CI169&lt;-$BV169,"mutant","WT"),IF(CI169&lt;-VLOOKUP('Gene Table'!$G$2,'Array Content'!$A$2:$B$3,2,FALSE),"Mutant","WT")),"")</f>
        <v/>
      </c>
      <c r="CX169" s="4" t="str">
        <f>IF(ISNUMBER(CJ169), IF($BV169&gt;VLOOKUP('Gene Table'!$G$2,'Array Content'!$A$2:$B$3,2,FALSE),IF(CJ169&lt;-$BV169,"mutant","WT"),IF(CJ169&lt;-VLOOKUP('Gene Table'!$G$2,'Array Content'!$A$2:$B$3,2,FALSE),"Mutant","WT")),"")</f>
        <v/>
      </c>
      <c r="CY169" s="4" t="str">
        <f>IF(ISNUMBER(CK169), IF($BV169&gt;VLOOKUP('Gene Table'!$G$2,'Array Content'!$A$2:$B$3,2,FALSE),IF(CK169&lt;-$BV169,"mutant","WT"),IF(CK169&lt;-VLOOKUP('Gene Table'!$G$2,'Array Content'!$A$2:$B$3,2,FALSE),"Mutant","WT")),"")</f>
        <v/>
      </c>
      <c r="DA169" s="4" t="s">
        <v>4838</v>
      </c>
      <c r="DB169" s="4">
        <f t="shared" si="221"/>
        <v>-0.73999999999999844</v>
      </c>
      <c r="DC169" s="4">
        <f t="shared" si="222"/>
        <v>0</v>
      </c>
      <c r="DD169" s="4" t="str">
        <f t="shared" si="223"/>
        <v/>
      </c>
      <c r="DE169" s="4" t="str">
        <f t="shared" si="224"/>
        <v/>
      </c>
      <c r="DF169" s="4" t="str">
        <f t="shared" si="225"/>
        <v/>
      </c>
      <c r="DG169" s="4" t="str">
        <f t="shared" si="226"/>
        <v/>
      </c>
      <c r="DH169" s="4" t="str">
        <f t="shared" si="227"/>
        <v/>
      </c>
      <c r="DI169" s="4" t="str">
        <f t="shared" si="228"/>
        <v/>
      </c>
      <c r="DJ169" s="4" t="str">
        <f t="shared" si="229"/>
        <v/>
      </c>
      <c r="DK169" s="4" t="str">
        <f t="shared" si="230"/>
        <v/>
      </c>
      <c r="DL169" s="4" t="str">
        <f t="shared" si="231"/>
        <v/>
      </c>
      <c r="DM169" s="4" t="str">
        <f t="shared" si="232"/>
        <v/>
      </c>
      <c r="DO169" s="4" t="s">
        <v>4838</v>
      </c>
      <c r="DP169" s="4" t="str">
        <f>IF(ISNUMBER(DB169), IF($AR169&gt;VLOOKUP('Gene Table'!$G$2,'Array Content'!$A$2:$B$3,2,FALSE),IF(DB169&lt;-$AR169,"mutant","WT"),IF(DB169&lt;-VLOOKUP('Gene Table'!$G$2,'Array Content'!$A$2:$B$3,2,FALSE),"Mutant","WT")),"")</f>
        <v>WT</v>
      </c>
      <c r="DQ169" s="4" t="str">
        <f>IF(ISNUMBER(DC169), IF($AR169&gt;VLOOKUP('Gene Table'!$G$2,'Array Content'!$A$2:$B$3,2,FALSE),IF(DC169&lt;-$AR169,"mutant","WT"),IF(DC169&lt;-VLOOKUP('Gene Table'!$G$2,'Array Content'!$A$2:$B$3,2,FALSE),"Mutant","WT")),"")</f>
        <v>WT</v>
      </c>
      <c r="DR169" s="4" t="str">
        <f>IF(ISNUMBER(DD169), IF($AR169&gt;VLOOKUP('Gene Table'!$G$2,'Array Content'!$A$2:$B$3,2,FALSE),IF(DD169&lt;-$AR169,"mutant","WT"),IF(DD169&lt;-VLOOKUP('Gene Table'!$G$2,'Array Content'!$A$2:$B$3,2,FALSE),"Mutant","WT")),"")</f>
        <v/>
      </c>
      <c r="DS169" s="4" t="str">
        <f>IF(ISNUMBER(DE169), IF($AR169&gt;VLOOKUP('Gene Table'!$G$2,'Array Content'!$A$2:$B$3,2,FALSE),IF(DE169&lt;-$AR169,"mutant","WT"),IF(DE169&lt;-VLOOKUP('Gene Table'!$G$2,'Array Content'!$A$2:$B$3,2,FALSE),"Mutant","WT")),"")</f>
        <v/>
      </c>
      <c r="DT169" s="4" t="str">
        <f>IF(ISNUMBER(DF169), IF($AR169&gt;VLOOKUP('Gene Table'!$G$2,'Array Content'!$A$2:$B$3,2,FALSE),IF(DF169&lt;-$AR169,"mutant","WT"),IF(DF169&lt;-VLOOKUP('Gene Table'!$G$2,'Array Content'!$A$2:$B$3,2,FALSE),"Mutant","WT")),"")</f>
        <v/>
      </c>
      <c r="DU169" s="4" t="str">
        <f>IF(ISNUMBER(DG169), IF($AR169&gt;VLOOKUP('Gene Table'!$G$2,'Array Content'!$A$2:$B$3,2,FALSE),IF(DG169&lt;-$AR169,"mutant","WT"),IF(DG169&lt;-VLOOKUP('Gene Table'!$G$2,'Array Content'!$A$2:$B$3,2,FALSE),"Mutant","WT")),"")</f>
        <v/>
      </c>
      <c r="DV169" s="4" t="str">
        <f>IF(ISNUMBER(DH169), IF($AR169&gt;VLOOKUP('Gene Table'!$G$2,'Array Content'!$A$2:$B$3,2,FALSE),IF(DH169&lt;-$AR169,"mutant","WT"),IF(DH169&lt;-VLOOKUP('Gene Table'!$G$2,'Array Content'!$A$2:$B$3,2,FALSE),"Mutant","WT")),"")</f>
        <v/>
      </c>
      <c r="DW169" s="4" t="str">
        <f>IF(ISNUMBER(DI169), IF($AR169&gt;VLOOKUP('Gene Table'!$G$2,'Array Content'!$A$2:$B$3,2,FALSE),IF(DI169&lt;-$AR169,"mutant","WT"),IF(DI169&lt;-VLOOKUP('Gene Table'!$G$2,'Array Content'!$A$2:$B$3,2,FALSE),"Mutant","WT")),"")</f>
        <v/>
      </c>
      <c r="DX169" s="4" t="str">
        <f>IF(ISNUMBER(DJ169), IF($AR169&gt;VLOOKUP('Gene Table'!$G$2,'Array Content'!$A$2:$B$3,2,FALSE),IF(DJ169&lt;-$AR169,"mutant","WT"),IF(DJ169&lt;-VLOOKUP('Gene Table'!$G$2,'Array Content'!$A$2:$B$3,2,FALSE),"Mutant","WT")),"")</f>
        <v/>
      </c>
      <c r="DY169" s="4" t="str">
        <f>IF(ISNUMBER(DK169), IF($AR169&gt;VLOOKUP('Gene Table'!$G$2,'Array Content'!$A$2:$B$3,2,FALSE),IF(DK169&lt;-$AR169,"mutant","WT"),IF(DK169&lt;-VLOOKUP('Gene Table'!$G$2,'Array Content'!$A$2:$B$3,2,FALSE),"Mutant","WT")),"")</f>
        <v/>
      </c>
      <c r="DZ169" s="4" t="str">
        <f>IF(ISNUMBER(DL169), IF($AR169&gt;VLOOKUP('Gene Table'!$G$2,'Array Content'!$A$2:$B$3,2,FALSE),IF(DL169&lt;-$AR169,"mutant","WT"),IF(DL169&lt;-VLOOKUP('Gene Table'!$G$2,'Array Content'!$A$2:$B$3,2,FALSE),"Mutant","WT")),"")</f>
        <v/>
      </c>
      <c r="EA169" s="4" t="str">
        <f>IF(ISNUMBER(DM169), IF($AR169&gt;VLOOKUP('Gene Table'!$G$2,'Array Content'!$A$2:$B$3,2,FALSE),IF(DM169&lt;-$AR169,"mutant","WT"),IF(DM169&lt;-VLOOKUP('Gene Table'!$G$2,'Array Content'!$A$2:$B$3,2,FALSE),"Mutant","WT")),"")</f>
        <v/>
      </c>
      <c r="EC169" s="4" t="s">
        <v>4838</v>
      </c>
      <c r="ED169" s="4" t="str">
        <f>IF('Gene Table'!$D169="copy number",D169,"")</f>
        <v/>
      </c>
      <c r="EE169" s="4" t="str">
        <f>IF('Gene Table'!$D169="copy number",E169,"")</f>
        <v/>
      </c>
      <c r="EF169" s="4" t="str">
        <f>IF('Gene Table'!$D169="copy number",F169,"")</f>
        <v/>
      </c>
      <c r="EG169" s="4" t="str">
        <f>IF('Gene Table'!$D169="copy number",G169,"")</f>
        <v/>
      </c>
      <c r="EH169" s="4" t="str">
        <f>IF('Gene Table'!$D169="copy number",H169,"")</f>
        <v/>
      </c>
      <c r="EI169" s="4" t="str">
        <f>IF('Gene Table'!$D169="copy number",I169,"")</f>
        <v/>
      </c>
      <c r="EJ169" s="4" t="str">
        <f>IF('Gene Table'!$D169="copy number",J169,"")</f>
        <v/>
      </c>
      <c r="EK169" s="4" t="str">
        <f>IF('Gene Table'!$D169="copy number",K169,"")</f>
        <v/>
      </c>
      <c r="EL169" s="4" t="str">
        <f>IF('Gene Table'!$D169="copy number",L169,"")</f>
        <v/>
      </c>
      <c r="EM169" s="4" t="str">
        <f>IF('Gene Table'!$D169="copy number",M169,"")</f>
        <v/>
      </c>
      <c r="EN169" s="4" t="str">
        <f>IF('Gene Table'!$D169="copy number",N169,"")</f>
        <v/>
      </c>
      <c r="EO169" s="4" t="str">
        <f>IF('Gene Table'!$D169="copy number",O169,"")</f>
        <v/>
      </c>
      <c r="EQ169" s="4" t="s">
        <v>4838</v>
      </c>
      <c r="ER169" s="4" t="str">
        <f>IF('Gene Table'!$D169="copy number",R169,"")</f>
        <v/>
      </c>
      <c r="ES169" s="4" t="str">
        <f>IF('Gene Table'!$D169="copy number",S169,"")</f>
        <v/>
      </c>
      <c r="ET169" s="4" t="str">
        <f>IF('Gene Table'!$D169="copy number",T169,"")</f>
        <v/>
      </c>
      <c r="EU169" s="4" t="str">
        <f>IF('Gene Table'!$D169="copy number",U169,"")</f>
        <v/>
      </c>
      <c r="EV169" s="4" t="str">
        <f>IF('Gene Table'!$D169="copy number",V169,"")</f>
        <v/>
      </c>
      <c r="EW169" s="4" t="str">
        <f>IF('Gene Table'!$D169="copy number",W169,"")</f>
        <v/>
      </c>
      <c r="EX169" s="4" t="str">
        <f>IF('Gene Table'!$D169="copy number",X169,"")</f>
        <v/>
      </c>
      <c r="EY169" s="4" t="str">
        <f>IF('Gene Table'!$D169="copy number",Y169,"")</f>
        <v/>
      </c>
      <c r="EZ169" s="4" t="str">
        <f>IF('Gene Table'!$D169="copy number",Z169,"")</f>
        <v/>
      </c>
      <c r="FA169" s="4" t="str">
        <f>IF('Gene Table'!$D169="copy number",AA169,"")</f>
        <v/>
      </c>
      <c r="FB169" s="4" t="str">
        <f>IF('Gene Table'!$D169="copy number",AB169,"")</f>
        <v/>
      </c>
      <c r="FC169" s="4" t="str">
        <f>IF('Gene Table'!$D169="copy number",AC169,"")</f>
        <v/>
      </c>
      <c r="FE169" s="4" t="s">
        <v>4838</v>
      </c>
      <c r="FF169" s="4" t="str">
        <f>IF('Gene Table'!$C169="SMPC",D169,"")</f>
        <v/>
      </c>
      <c r="FG169" s="4" t="str">
        <f>IF('Gene Table'!$C169="SMPC",E169,"")</f>
        <v/>
      </c>
      <c r="FH169" s="4" t="str">
        <f>IF('Gene Table'!$C169="SMPC",F169,"")</f>
        <v/>
      </c>
      <c r="FI169" s="4" t="str">
        <f>IF('Gene Table'!$C169="SMPC",G169,"")</f>
        <v/>
      </c>
      <c r="FJ169" s="4" t="str">
        <f>IF('Gene Table'!$C169="SMPC",H169,"")</f>
        <v/>
      </c>
      <c r="FK169" s="4" t="str">
        <f>IF('Gene Table'!$C169="SMPC",I169,"")</f>
        <v/>
      </c>
      <c r="FL169" s="4" t="str">
        <f>IF('Gene Table'!$C169="SMPC",J169,"")</f>
        <v/>
      </c>
      <c r="FM169" s="4" t="str">
        <f>IF('Gene Table'!$C169="SMPC",K169,"")</f>
        <v/>
      </c>
      <c r="FN169" s="4" t="str">
        <f>IF('Gene Table'!$C169="SMPC",L169,"")</f>
        <v/>
      </c>
      <c r="FO169" s="4" t="str">
        <f>IF('Gene Table'!$C169="SMPC",M169,"")</f>
        <v/>
      </c>
      <c r="FP169" s="4" t="str">
        <f>IF('Gene Table'!$C169="SMPC",N169,"")</f>
        <v/>
      </c>
      <c r="FQ169" s="4" t="str">
        <f>IF('Gene Table'!$C169="SMPC",O169,"")</f>
        <v/>
      </c>
      <c r="FS169" s="4" t="s">
        <v>4838</v>
      </c>
      <c r="FT169" s="4" t="str">
        <f>IF('Gene Table'!$C169="SMPC",R169,"")</f>
        <v/>
      </c>
      <c r="FU169" s="4" t="str">
        <f>IF('Gene Table'!$C169="SMPC",S169,"")</f>
        <v/>
      </c>
      <c r="FV169" s="4" t="str">
        <f>IF('Gene Table'!$C169="SMPC",T169,"")</f>
        <v/>
      </c>
      <c r="FW169" s="4" t="str">
        <f>IF('Gene Table'!$C169="SMPC",U169,"")</f>
        <v/>
      </c>
      <c r="FX169" s="4" t="str">
        <f>IF('Gene Table'!$C169="SMPC",V169,"")</f>
        <v/>
      </c>
      <c r="FY169" s="4" t="str">
        <f>IF('Gene Table'!$C169="SMPC",W169,"")</f>
        <v/>
      </c>
      <c r="FZ169" s="4" t="str">
        <f>IF('Gene Table'!$C169="SMPC",X169,"")</f>
        <v/>
      </c>
      <c r="GA169" s="4" t="str">
        <f>IF('Gene Table'!$C169="SMPC",Y169,"")</f>
        <v/>
      </c>
      <c r="GB169" s="4" t="str">
        <f>IF('Gene Table'!$C169="SMPC",Z169,"")</f>
        <v/>
      </c>
      <c r="GC169" s="4" t="str">
        <f>IF('Gene Table'!$C169="SMPC",AA169,"")</f>
        <v/>
      </c>
      <c r="GD169" s="4" t="str">
        <f>IF('Gene Table'!$C169="SMPC",AB169,"")</f>
        <v/>
      </c>
      <c r="GE169" s="4" t="str">
        <f>IF('Gene Table'!$C169="SMPC",AC169,"")</f>
        <v/>
      </c>
    </row>
    <row r="170" spans="1:187" ht="15" customHeight="1" x14ac:dyDescent="0.25">
      <c r="A170" s="4" t="str">
        <f>'Gene Table'!C170&amp;":"&amp;'Gene Table'!D170</f>
        <v>PTEN:c.640C&gt;T</v>
      </c>
      <c r="B170" s="4">
        <f>IF('Gene Table'!$G$5="NO",IF(ISNUMBER(MATCH('Gene Table'!E170,'Array Content'!$M$2:$M$941,0)),VLOOKUP('Gene Table'!E170,'Array Content'!$M$2:$O$941,2,FALSE),35),IF('Gene Table'!$G$5="YES",IF(ISNUMBER(MATCH('Gene Table'!E170,'Array Content'!$M$2:$M$941,0)),VLOOKUP('Gene Table'!E170,'Array Content'!$M$2:$O$941,3,FALSE),35),"OOPS"))</f>
        <v>37</v>
      </c>
      <c r="C170" s="4" t="s">
        <v>4839</v>
      </c>
      <c r="D170" s="29">
        <f>IF('Control Sample Data'!D169="","",IF(SUM('Control Sample Data'!D$2:D$97)&gt;10,IF(AND(ISNUMBER('Control Sample Data'!D169),'Control Sample Data'!D169&lt;$B170, 'Control Sample Data'!D169&gt;0),'Control Sample Data'!D169,$B170),""))</f>
        <v>35</v>
      </c>
      <c r="E170" s="29">
        <f>IF('Control Sample Data'!E169="","",IF(SUM('Control Sample Data'!E$2:E$97)&gt;10,IF(AND(ISNUMBER('Control Sample Data'!E169),'Control Sample Data'!E169&lt;$B170, 'Control Sample Data'!E169&gt;0),'Control Sample Data'!E169,$B170),""))</f>
        <v>35</v>
      </c>
      <c r="F170" s="29" t="str">
        <f>IF('Control Sample Data'!F169="","",IF(SUM('Control Sample Data'!F$2:F$97)&gt;10,IF(AND(ISNUMBER('Control Sample Data'!F169),'Control Sample Data'!F169&lt;$B170, 'Control Sample Data'!F169&gt;0),'Control Sample Data'!F169,$B170),""))</f>
        <v/>
      </c>
      <c r="G170" s="29" t="str">
        <f>IF('Control Sample Data'!G169="","",IF(SUM('Control Sample Data'!G$2:G$97)&gt;10,IF(AND(ISNUMBER('Control Sample Data'!G169),'Control Sample Data'!G169&lt;$B170, 'Control Sample Data'!G169&gt;0),'Control Sample Data'!G169,$B170),""))</f>
        <v/>
      </c>
      <c r="H170" s="29" t="str">
        <f>IF('Control Sample Data'!H169="","",IF(SUM('Control Sample Data'!H$2:H$97)&gt;10,IF(AND(ISNUMBER('Control Sample Data'!H169),'Control Sample Data'!H169&lt;$B170, 'Control Sample Data'!H169&gt;0),'Control Sample Data'!H169,$B170),""))</f>
        <v/>
      </c>
      <c r="I170" s="29" t="str">
        <f>IF('Control Sample Data'!I169="","",IF(SUM('Control Sample Data'!I$2:I$97)&gt;10,IF(AND(ISNUMBER('Control Sample Data'!I169),'Control Sample Data'!I169&lt;$B170, 'Control Sample Data'!I169&gt;0),'Control Sample Data'!I169,$B170),""))</f>
        <v/>
      </c>
      <c r="J170" s="29" t="str">
        <f>IF('Control Sample Data'!J169="","",IF(SUM('Control Sample Data'!J$2:J$97)&gt;10,IF(AND(ISNUMBER('Control Sample Data'!J169),'Control Sample Data'!J169&lt;$B170, 'Control Sample Data'!J169&gt;0),'Control Sample Data'!J169,$B170),""))</f>
        <v/>
      </c>
      <c r="K170" s="29" t="str">
        <f>IF('Control Sample Data'!K169="","",IF(SUM('Control Sample Data'!K$2:K$97)&gt;10,IF(AND(ISNUMBER('Control Sample Data'!K169),'Control Sample Data'!K169&lt;$B170, 'Control Sample Data'!K169&gt;0),'Control Sample Data'!K169,$B170),""))</f>
        <v/>
      </c>
      <c r="L170" s="29" t="str">
        <f>IF('Control Sample Data'!L169="","",IF(SUM('Control Sample Data'!L$2:L$97)&gt;10,IF(AND(ISNUMBER('Control Sample Data'!L169),'Control Sample Data'!L169&lt;$B170, 'Control Sample Data'!L169&gt;0),'Control Sample Data'!L169,$B170),""))</f>
        <v/>
      </c>
      <c r="M170" s="29" t="str">
        <f>IF('Control Sample Data'!M169="","",IF(SUM('Control Sample Data'!M$2:M$97)&gt;10,IF(AND(ISNUMBER('Control Sample Data'!M169),'Control Sample Data'!M169&lt;$B170, 'Control Sample Data'!M169&gt;0),'Control Sample Data'!M169,$B170),""))</f>
        <v/>
      </c>
      <c r="N170" s="29" t="str">
        <f>IF('Control Sample Data'!N169="","",IF(SUM('Control Sample Data'!N$2:N$97)&gt;10,IF(AND(ISNUMBER('Control Sample Data'!N169),'Control Sample Data'!N169&lt;$B170, 'Control Sample Data'!N169&gt;0),'Control Sample Data'!N169,$B170),""))</f>
        <v/>
      </c>
      <c r="O170" s="29" t="str">
        <f>IF('Control Sample Data'!O169="","",IF(SUM('Control Sample Data'!O$2:O$97)&gt;10,IF(AND(ISNUMBER('Control Sample Data'!O169),'Control Sample Data'!O169&lt;$B170, 'Control Sample Data'!O169&gt;0),'Control Sample Data'!O169,$B170),""))</f>
        <v/>
      </c>
      <c r="Q170" s="4" t="s">
        <v>4839</v>
      </c>
      <c r="R170" s="29">
        <f>IF('Test Sample Data'!D169="","",IF(SUM('Test Sample Data'!D$2:D$97)&gt;10,IF(AND(ISNUMBER('Test Sample Data'!D169),'Test Sample Data'!D169&lt;$B170, 'Test Sample Data'!D169&gt;0),'Test Sample Data'!D169,$B170),""))</f>
        <v>34.31</v>
      </c>
      <c r="S170" s="29">
        <f>IF('Test Sample Data'!E169="","",IF(SUM('Test Sample Data'!E$2:E$97)&gt;10,IF(AND(ISNUMBER('Test Sample Data'!E169),'Test Sample Data'!E169&lt;$B170, 'Test Sample Data'!E169&gt;0),'Test Sample Data'!E169,$B170),""))</f>
        <v>35</v>
      </c>
      <c r="T170" s="29" t="str">
        <f>IF('Test Sample Data'!F169="","",IF(SUM('Test Sample Data'!F$2:F$97)&gt;10,IF(AND(ISNUMBER('Test Sample Data'!F169),'Test Sample Data'!F169&lt;$B170, 'Test Sample Data'!F169&gt;0),'Test Sample Data'!F169,$B170),""))</f>
        <v/>
      </c>
      <c r="U170" s="29" t="str">
        <f>IF('Test Sample Data'!G169="","",IF(SUM('Test Sample Data'!G$2:G$97)&gt;10,IF(AND(ISNUMBER('Test Sample Data'!G169),'Test Sample Data'!G169&lt;$B170, 'Test Sample Data'!G169&gt;0),'Test Sample Data'!G169,$B170),""))</f>
        <v/>
      </c>
      <c r="V170" s="29" t="str">
        <f>IF('Test Sample Data'!H169="","",IF(SUM('Test Sample Data'!H$2:H$97)&gt;10,IF(AND(ISNUMBER('Test Sample Data'!H169),'Test Sample Data'!H169&lt;$B170, 'Test Sample Data'!H169&gt;0),'Test Sample Data'!H169,$B170),""))</f>
        <v/>
      </c>
      <c r="W170" s="29" t="str">
        <f>IF('Test Sample Data'!I169="","",IF(SUM('Test Sample Data'!I$2:I$97)&gt;10,IF(AND(ISNUMBER('Test Sample Data'!I169),'Test Sample Data'!I169&lt;$B170, 'Test Sample Data'!I169&gt;0),'Test Sample Data'!I169,$B170),""))</f>
        <v/>
      </c>
      <c r="X170" s="29" t="str">
        <f>IF('Test Sample Data'!J169="","",IF(SUM('Test Sample Data'!J$2:J$97)&gt;10,IF(AND(ISNUMBER('Test Sample Data'!J169),'Test Sample Data'!J169&lt;$B170, 'Test Sample Data'!J169&gt;0),'Test Sample Data'!J169,$B170),""))</f>
        <v/>
      </c>
      <c r="Y170" s="29" t="str">
        <f>IF('Test Sample Data'!K169="","",IF(SUM('Test Sample Data'!K$2:K$97)&gt;10,IF(AND(ISNUMBER('Test Sample Data'!K169),'Test Sample Data'!K169&lt;$B170, 'Test Sample Data'!K169&gt;0),'Test Sample Data'!K169,$B170),""))</f>
        <v/>
      </c>
      <c r="Z170" s="29" t="str">
        <f>IF('Test Sample Data'!L169="","",IF(SUM('Test Sample Data'!L$2:L$97)&gt;10,IF(AND(ISNUMBER('Test Sample Data'!L169),'Test Sample Data'!L169&lt;$B170, 'Test Sample Data'!L169&gt;0),'Test Sample Data'!L169,$B170),""))</f>
        <v/>
      </c>
      <c r="AA170" s="29" t="str">
        <f>IF('Test Sample Data'!M169="","",IF(SUM('Test Sample Data'!M$2:M$97)&gt;10,IF(AND(ISNUMBER('Test Sample Data'!M169),'Test Sample Data'!M169&lt;$B170, 'Test Sample Data'!M169&gt;0),'Test Sample Data'!M169,$B170),""))</f>
        <v/>
      </c>
      <c r="AB170" s="29" t="str">
        <f>IF('Test Sample Data'!N169="","",IF(SUM('Test Sample Data'!N$2:N$97)&gt;10,IF(AND(ISNUMBER('Test Sample Data'!N169),'Test Sample Data'!N169&lt;$B170, 'Test Sample Data'!N169&gt;0),'Test Sample Data'!N169,$B170),""))</f>
        <v/>
      </c>
      <c r="AC170" s="29" t="str">
        <f>IF('Test Sample Data'!O169="","",IF(SUM('Test Sample Data'!O$2:O$97)&gt;10,IF(AND(ISNUMBER('Test Sample Data'!O169),'Test Sample Data'!O169&lt;$B170, 'Test Sample Data'!O169&gt;0),'Test Sample Data'!O169,$B170),""))</f>
        <v/>
      </c>
      <c r="AE170" s="4" t="s">
        <v>4839</v>
      </c>
      <c r="AF170" s="4">
        <f t="shared" si="183"/>
        <v>9</v>
      </c>
      <c r="AG170" s="4">
        <f t="shared" si="184"/>
        <v>9</v>
      </c>
      <c r="AH170" s="4" t="str">
        <f t="shared" si="185"/>
        <v/>
      </c>
      <c r="AI170" s="4" t="str">
        <f t="shared" si="186"/>
        <v/>
      </c>
      <c r="AJ170" s="4" t="str">
        <f t="shared" si="187"/>
        <v/>
      </c>
      <c r="AK170" s="4" t="str">
        <f t="shared" si="188"/>
        <v/>
      </c>
      <c r="AL170" s="4" t="str">
        <f t="shared" si="189"/>
        <v/>
      </c>
      <c r="AM170" s="4" t="str">
        <f t="shared" si="190"/>
        <v/>
      </c>
      <c r="AN170" s="4" t="str">
        <f t="shared" si="191"/>
        <v/>
      </c>
      <c r="AO170" s="4" t="str">
        <f t="shared" si="192"/>
        <v/>
      </c>
      <c r="AP170" s="4" t="str">
        <f t="shared" si="193"/>
        <v/>
      </c>
      <c r="AQ170" s="4" t="str">
        <f t="shared" si="194"/>
        <v/>
      </c>
      <c r="AR170" s="4">
        <f t="shared" si="195"/>
        <v>0</v>
      </c>
      <c r="AS170" s="4">
        <f t="shared" si="246"/>
        <v>9</v>
      </c>
      <c r="AU170" s="4" t="s">
        <v>4839</v>
      </c>
      <c r="AV170" s="4">
        <f t="shared" si="196"/>
        <v>7.5700000000000038</v>
      </c>
      <c r="AW170" s="4">
        <f t="shared" si="197"/>
        <v>9</v>
      </c>
      <c r="AX170" s="4" t="str">
        <f t="shared" si="198"/>
        <v/>
      </c>
      <c r="AY170" s="4" t="str">
        <f t="shared" si="199"/>
        <v/>
      </c>
      <c r="AZ170" s="4" t="str">
        <f t="shared" si="200"/>
        <v/>
      </c>
      <c r="BA170" s="4" t="str">
        <f t="shared" si="201"/>
        <v/>
      </c>
      <c r="BB170" s="4" t="str">
        <f t="shared" si="202"/>
        <v/>
      </c>
      <c r="BC170" s="4" t="str">
        <f t="shared" si="203"/>
        <v/>
      </c>
      <c r="BD170" s="4" t="str">
        <f t="shared" si="204"/>
        <v/>
      </c>
      <c r="BE170" s="4" t="str">
        <f t="shared" si="205"/>
        <v/>
      </c>
      <c r="BF170" s="4" t="str">
        <f t="shared" si="206"/>
        <v/>
      </c>
      <c r="BG170" s="4" t="str">
        <f t="shared" si="207"/>
        <v/>
      </c>
      <c r="BI170" s="4" t="s">
        <v>4839</v>
      </c>
      <c r="BJ170" s="4" t="str">
        <f t="shared" si="233"/>
        <v/>
      </c>
      <c r="BK170" s="4">
        <f t="shared" si="234"/>
        <v>9</v>
      </c>
      <c r="BL170" s="4" t="str">
        <f t="shared" si="235"/>
        <v/>
      </c>
      <c r="BM170" s="4" t="str">
        <f t="shared" si="236"/>
        <v/>
      </c>
      <c r="BN170" s="4" t="str">
        <f t="shared" si="237"/>
        <v/>
      </c>
      <c r="BO170" s="4" t="str">
        <f t="shared" si="238"/>
        <v/>
      </c>
      <c r="BP170" s="4" t="str">
        <f t="shared" si="239"/>
        <v/>
      </c>
      <c r="BQ170" s="4" t="str">
        <f t="shared" si="240"/>
        <v/>
      </c>
      <c r="BR170" s="4" t="str">
        <f t="shared" si="241"/>
        <v/>
      </c>
      <c r="BS170" s="4" t="str">
        <f t="shared" si="242"/>
        <v/>
      </c>
      <c r="BT170" s="4" t="str">
        <f t="shared" si="243"/>
        <v/>
      </c>
      <c r="BU170" s="4" t="str">
        <f t="shared" si="244"/>
        <v/>
      </c>
      <c r="BV170" s="4">
        <f t="shared" si="208"/>
        <v>0</v>
      </c>
      <c r="BW170" s="4">
        <f t="shared" si="245"/>
        <v>9</v>
      </c>
      <c r="BY170" s="4" t="s">
        <v>4839</v>
      </c>
      <c r="BZ170" s="4">
        <f t="shared" si="209"/>
        <v>-1.4299999999999962</v>
      </c>
      <c r="CA170" s="4">
        <f t="shared" si="210"/>
        <v>0</v>
      </c>
      <c r="CB170" s="4" t="str">
        <f t="shared" si="211"/>
        <v/>
      </c>
      <c r="CC170" s="4" t="str">
        <f t="shared" si="212"/>
        <v/>
      </c>
      <c r="CD170" s="4" t="str">
        <f t="shared" si="213"/>
        <v/>
      </c>
      <c r="CE170" s="4" t="str">
        <f t="shared" si="214"/>
        <v/>
      </c>
      <c r="CF170" s="4" t="str">
        <f t="shared" si="215"/>
        <v/>
      </c>
      <c r="CG170" s="4" t="str">
        <f t="shared" si="216"/>
        <v/>
      </c>
      <c r="CH170" s="4" t="str">
        <f t="shared" si="217"/>
        <v/>
      </c>
      <c r="CI170" s="4" t="str">
        <f t="shared" si="218"/>
        <v/>
      </c>
      <c r="CJ170" s="4" t="str">
        <f t="shared" si="219"/>
        <v/>
      </c>
      <c r="CK170" s="4" t="str">
        <f t="shared" si="220"/>
        <v/>
      </c>
      <c r="CM170" s="4" t="s">
        <v>4839</v>
      </c>
      <c r="CN170" s="4" t="str">
        <f>IF(ISNUMBER(BZ170), IF($BV170&gt;VLOOKUP('Gene Table'!$G$2,'Array Content'!$A$2:$B$3,2,FALSE),IF(BZ170&lt;-$BV170,"mutant","WT"),IF(BZ170&lt;-VLOOKUP('Gene Table'!$G$2,'Array Content'!$A$2:$B$3,2,FALSE),"Mutant","WT")),"")</f>
        <v>WT</v>
      </c>
      <c r="CO170" s="4" t="str">
        <f>IF(ISNUMBER(CA170), IF($BV170&gt;VLOOKUP('Gene Table'!$G$2,'Array Content'!$A$2:$B$3,2,FALSE),IF(CA170&lt;-$BV170,"mutant","WT"),IF(CA170&lt;-VLOOKUP('Gene Table'!$G$2,'Array Content'!$A$2:$B$3,2,FALSE),"Mutant","WT")),"")</f>
        <v>WT</v>
      </c>
      <c r="CP170" s="4" t="str">
        <f>IF(ISNUMBER(CB170), IF($BV170&gt;VLOOKUP('Gene Table'!$G$2,'Array Content'!$A$2:$B$3,2,FALSE),IF(CB170&lt;-$BV170,"mutant","WT"),IF(CB170&lt;-VLOOKUP('Gene Table'!$G$2,'Array Content'!$A$2:$B$3,2,FALSE),"Mutant","WT")),"")</f>
        <v/>
      </c>
      <c r="CQ170" s="4" t="str">
        <f>IF(ISNUMBER(CC170), IF($BV170&gt;VLOOKUP('Gene Table'!$G$2,'Array Content'!$A$2:$B$3,2,FALSE),IF(CC170&lt;-$BV170,"mutant","WT"),IF(CC170&lt;-VLOOKUP('Gene Table'!$G$2,'Array Content'!$A$2:$B$3,2,FALSE),"Mutant","WT")),"")</f>
        <v/>
      </c>
      <c r="CR170" s="4" t="str">
        <f>IF(ISNUMBER(CD170), IF($BV170&gt;VLOOKUP('Gene Table'!$G$2,'Array Content'!$A$2:$B$3,2,FALSE),IF(CD170&lt;-$BV170,"mutant","WT"),IF(CD170&lt;-VLOOKUP('Gene Table'!$G$2,'Array Content'!$A$2:$B$3,2,FALSE),"Mutant","WT")),"")</f>
        <v/>
      </c>
      <c r="CS170" s="4" t="str">
        <f>IF(ISNUMBER(CE170), IF($BV170&gt;VLOOKUP('Gene Table'!$G$2,'Array Content'!$A$2:$B$3,2,FALSE),IF(CE170&lt;-$BV170,"mutant","WT"),IF(CE170&lt;-VLOOKUP('Gene Table'!$G$2,'Array Content'!$A$2:$B$3,2,FALSE),"Mutant","WT")),"")</f>
        <v/>
      </c>
      <c r="CT170" s="4" t="str">
        <f>IF(ISNUMBER(CF170), IF($BV170&gt;VLOOKUP('Gene Table'!$G$2,'Array Content'!$A$2:$B$3,2,FALSE),IF(CF170&lt;-$BV170,"mutant","WT"),IF(CF170&lt;-VLOOKUP('Gene Table'!$G$2,'Array Content'!$A$2:$B$3,2,FALSE),"Mutant","WT")),"")</f>
        <v/>
      </c>
      <c r="CU170" s="4" t="str">
        <f>IF(ISNUMBER(CG170), IF($BV170&gt;VLOOKUP('Gene Table'!$G$2,'Array Content'!$A$2:$B$3,2,FALSE),IF(CG170&lt;-$BV170,"mutant","WT"),IF(CG170&lt;-VLOOKUP('Gene Table'!$G$2,'Array Content'!$A$2:$B$3,2,FALSE),"Mutant","WT")),"")</f>
        <v/>
      </c>
      <c r="CV170" s="4" t="str">
        <f>IF(ISNUMBER(CH170), IF($BV170&gt;VLOOKUP('Gene Table'!$G$2,'Array Content'!$A$2:$B$3,2,FALSE),IF(CH170&lt;-$BV170,"mutant","WT"),IF(CH170&lt;-VLOOKUP('Gene Table'!$G$2,'Array Content'!$A$2:$B$3,2,FALSE),"Mutant","WT")),"")</f>
        <v/>
      </c>
      <c r="CW170" s="4" t="str">
        <f>IF(ISNUMBER(CI170), IF($BV170&gt;VLOOKUP('Gene Table'!$G$2,'Array Content'!$A$2:$B$3,2,FALSE),IF(CI170&lt;-$BV170,"mutant","WT"),IF(CI170&lt;-VLOOKUP('Gene Table'!$G$2,'Array Content'!$A$2:$B$3,2,FALSE),"Mutant","WT")),"")</f>
        <v/>
      </c>
      <c r="CX170" s="4" t="str">
        <f>IF(ISNUMBER(CJ170), IF($BV170&gt;VLOOKUP('Gene Table'!$G$2,'Array Content'!$A$2:$B$3,2,FALSE),IF(CJ170&lt;-$BV170,"mutant","WT"),IF(CJ170&lt;-VLOOKUP('Gene Table'!$G$2,'Array Content'!$A$2:$B$3,2,FALSE),"Mutant","WT")),"")</f>
        <v/>
      </c>
      <c r="CY170" s="4" t="str">
        <f>IF(ISNUMBER(CK170), IF($BV170&gt;VLOOKUP('Gene Table'!$G$2,'Array Content'!$A$2:$B$3,2,FALSE),IF(CK170&lt;-$BV170,"mutant","WT"),IF(CK170&lt;-VLOOKUP('Gene Table'!$G$2,'Array Content'!$A$2:$B$3,2,FALSE),"Mutant","WT")),"")</f>
        <v/>
      </c>
      <c r="DA170" s="4" t="s">
        <v>4839</v>
      </c>
      <c r="DB170" s="4">
        <f t="shared" si="221"/>
        <v>-1.4299999999999962</v>
      </c>
      <c r="DC170" s="4">
        <f t="shared" si="222"/>
        <v>0</v>
      </c>
      <c r="DD170" s="4" t="str">
        <f t="shared" si="223"/>
        <v/>
      </c>
      <c r="DE170" s="4" t="str">
        <f t="shared" si="224"/>
        <v/>
      </c>
      <c r="DF170" s="4" t="str">
        <f t="shared" si="225"/>
        <v/>
      </c>
      <c r="DG170" s="4" t="str">
        <f t="shared" si="226"/>
        <v/>
      </c>
      <c r="DH170" s="4" t="str">
        <f t="shared" si="227"/>
        <v/>
      </c>
      <c r="DI170" s="4" t="str">
        <f t="shared" si="228"/>
        <v/>
      </c>
      <c r="DJ170" s="4" t="str">
        <f t="shared" si="229"/>
        <v/>
      </c>
      <c r="DK170" s="4" t="str">
        <f t="shared" si="230"/>
        <v/>
      </c>
      <c r="DL170" s="4" t="str">
        <f t="shared" si="231"/>
        <v/>
      </c>
      <c r="DM170" s="4" t="str">
        <f t="shared" si="232"/>
        <v/>
      </c>
      <c r="DO170" s="4" t="s">
        <v>4839</v>
      </c>
      <c r="DP170" s="4" t="str">
        <f>IF(ISNUMBER(DB170), IF($AR170&gt;VLOOKUP('Gene Table'!$G$2,'Array Content'!$A$2:$B$3,2,FALSE),IF(DB170&lt;-$AR170,"mutant","WT"),IF(DB170&lt;-VLOOKUP('Gene Table'!$G$2,'Array Content'!$A$2:$B$3,2,FALSE),"Mutant","WT")),"")</f>
        <v>WT</v>
      </c>
      <c r="DQ170" s="4" t="str">
        <f>IF(ISNUMBER(DC170), IF($AR170&gt;VLOOKUP('Gene Table'!$G$2,'Array Content'!$A$2:$B$3,2,FALSE),IF(DC170&lt;-$AR170,"mutant","WT"),IF(DC170&lt;-VLOOKUP('Gene Table'!$G$2,'Array Content'!$A$2:$B$3,2,FALSE),"Mutant","WT")),"")</f>
        <v>WT</v>
      </c>
      <c r="DR170" s="4" t="str">
        <f>IF(ISNUMBER(DD170), IF($AR170&gt;VLOOKUP('Gene Table'!$G$2,'Array Content'!$A$2:$B$3,2,FALSE),IF(DD170&lt;-$AR170,"mutant","WT"),IF(DD170&lt;-VLOOKUP('Gene Table'!$G$2,'Array Content'!$A$2:$B$3,2,FALSE),"Mutant","WT")),"")</f>
        <v/>
      </c>
      <c r="DS170" s="4" t="str">
        <f>IF(ISNUMBER(DE170), IF($AR170&gt;VLOOKUP('Gene Table'!$G$2,'Array Content'!$A$2:$B$3,2,FALSE),IF(DE170&lt;-$AR170,"mutant","WT"),IF(DE170&lt;-VLOOKUP('Gene Table'!$G$2,'Array Content'!$A$2:$B$3,2,FALSE),"Mutant","WT")),"")</f>
        <v/>
      </c>
      <c r="DT170" s="4" t="str">
        <f>IF(ISNUMBER(DF170), IF($AR170&gt;VLOOKUP('Gene Table'!$G$2,'Array Content'!$A$2:$B$3,2,FALSE),IF(DF170&lt;-$AR170,"mutant","WT"),IF(DF170&lt;-VLOOKUP('Gene Table'!$G$2,'Array Content'!$A$2:$B$3,2,FALSE),"Mutant","WT")),"")</f>
        <v/>
      </c>
      <c r="DU170" s="4" t="str">
        <f>IF(ISNUMBER(DG170), IF($AR170&gt;VLOOKUP('Gene Table'!$G$2,'Array Content'!$A$2:$B$3,2,FALSE),IF(DG170&lt;-$AR170,"mutant","WT"),IF(DG170&lt;-VLOOKUP('Gene Table'!$G$2,'Array Content'!$A$2:$B$3,2,FALSE),"Mutant","WT")),"")</f>
        <v/>
      </c>
      <c r="DV170" s="4" t="str">
        <f>IF(ISNUMBER(DH170), IF($AR170&gt;VLOOKUP('Gene Table'!$G$2,'Array Content'!$A$2:$B$3,2,FALSE),IF(DH170&lt;-$AR170,"mutant","WT"),IF(DH170&lt;-VLOOKUP('Gene Table'!$G$2,'Array Content'!$A$2:$B$3,2,FALSE),"Mutant","WT")),"")</f>
        <v/>
      </c>
      <c r="DW170" s="4" t="str">
        <f>IF(ISNUMBER(DI170), IF($AR170&gt;VLOOKUP('Gene Table'!$G$2,'Array Content'!$A$2:$B$3,2,FALSE),IF(DI170&lt;-$AR170,"mutant","WT"),IF(DI170&lt;-VLOOKUP('Gene Table'!$G$2,'Array Content'!$A$2:$B$3,2,FALSE),"Mutant","WT")),"")</f>
        <v/>
      </c>
      <c r="DX170" s="4" t="str">
        <f>IF(ISNUMBER(DJ170), IF($AR170&gt;VLOOKUP('Gene Table'!$G$2,'Array Content'!$A$2:$B$3,2,FALSE),IF(DJ170&lt;-$AR170,"mutant","WT"),IF(DJ170&lt;-VLOOKUP('Gene Table'!$G$2,'Array Content'!$A$2:$B$3,2,FALSE),"Mutant","WT")),"")</f>
        <v/>
      </c>
      <c r="DY170" s="4" t="str">
        <f>IF(ISNUMBER(DK170), IF($AR170&gt;VLOOKUP('Gene Table'!$G$2,'Array Content'!$A$2:$B$3,2,FALSE),IF(DK170&lt;-$AR170,"mutant","WT"),IF(DK170&lt;-VLOOKUP('Gene Table'!$G$2,'Array Content'!$A$2:$B$3,2,FALSE),"Mutant","WT")),"")</f>
        <v/>
      </c>
      <c r="DZ170" s="4" t="str">
        <f>IF(ISNUMBER(DL170), IF($AR170&gt;VLOOKUP('Gene Table'!$G$2,'Array Content'!$A$2:$B$3,2,FALSE),IF(DL170&lt;-$AR170,"mutant","WT"),IF(DL170&lt;-VLOOKUP('Gene Table'!$G$2,'Array Content'!$A$2:$B$3,2,FALSE),"Mutant","WT")),"")</f>
        <v/>
      </c>
      <c r="EA170" s="4" t="str">
        <f>IF(ISNUMBER(DM170), IF($AR170&gt;VLOOKUP('Gene Table'!$G$2,'Array Content'!$A$2:$B$3,2,FALSE),IF(DM170&lt;-$AR170,"mutant","WT"),IF(DM170&lt;-VLOOKUP('Gene Table'!$G$2,'Array Content'!$A$2:$B$3,2,FALSE),"Mutant","WT")),"")</f>
        <v/>
      </c>
      <c r="EC170" s="4" t="s">
        <v>4839</v>
      </c>
      <c r="ED170" s="4" t="str">
        <f>IF('Gene Table'!$D170="copy number",D170,"")</f>
        <v/>
      </c>
      <c r="EE170" s="4" t="str">
        <f>IF('Gene Table'!$D170="copy number",E170,"")</f>
        <v/>
      </c>
      <c r="EF170" s="4" t="str">
        <f>IF('Gene Table'!$D170="copy number",F170,"")</f>
        <v/>
      </c>
      <c r="EG170" s="4" t="str">
        <f>IF('Gene Table'!$D170="copy number",G170,"")</f>
        <v/>
      </c>
      <c r="EH170" s="4" t="str">
        <f>IF('Gene Table'!$D170="copy number",H170,"")</f>
        <v/>
      </c>
      <c r="EI170" s="4" t="str">
        <f>IF('Gene Table'!$D170="copy number",I170,"")</f>
        <v/>
      </c>
      <c r="EJ170" s="4" t="str">
        <f>IF('Gene Table'!$D170="copy number",J170,"")</f>
        <v/>
      </c>
      <c r="EK170" s="4" t="str">
        <f>IF('Gene Table'!$D170="copy number",K170,"")</f>
        <v/>
      </c>
      <c r="EL170" s="4" t="str">
        <f>IF('Gene Table'!$D170="copy number",L170,"")</f>
        <v/>
      </c>
      <c r="EM170" s="4" t="str">
        <f>IF('Gene Table'!$D170="copy number",M170,"")</f>
        <v/>
      </c>
      <c r="EN170" s="4" t="str">
        <f>IF('Gene Table'!$D170="copy number",N170,"")</f>
        <v/>
      </c>
      <c r="EO170" s="4" t="str">
        <f>IF('Gene Table'!$D170="copy number",O170,"")</f>
        <v/>
      </c>
      <c r="EQ170" s="4" t="s">
        <v>4839</v>
      </c>
      <c r="ER170" s="4" t="str">
        <f>IF('Gene Table'!$D170="copy number",R170,"")</f>
        <v/>
      </c>
      <c r="ES170" s="4" t="str">
        <f>IF('Gene Table'!$D170="copy number",S170,"")</f>
        <v/>
      </c>
      <c r="ET170" s="4" t="str">
        <f>IF('Gene Table'!$D170="copy number",T170,"")</f>
        <v/>
      </c>
      <c r="EU170" s="4" t="str">
        <f>IF('Gene Table'!$D170="copy number",U170,"")</f>
        <v/>
      </c>
      <c r="EV170" s="4" t="str">
        <f>IF('Gene Table'!$D170="copy number",V170,"")</f>
        <v/>
      </c>
      <c r="EW170" s="4" t="str">
        <f>IF('Gene Table'!$D170="copy number",W170,"")</f>
        <v/>
      </c>
      <c r="EX170" s="4" t="str">
        <f>IF('Gene Table'!$D170="copy number",X170,"")</f>
        <v/>
      </c>
      <c r="EY170" s="4" t="str">
        <f>IF('Gene Table'!$D170="copy number",Y170,"")</f>
        <v/>
      </c>
      <c r="EZ170" s="4" t="str">
        <f>IF('Gene Table'!$D170="copy number",Z170,"")</f>
        <v/>
      </c>
      <c r="FA170" s="4" t="str">
        <f>IF('Gene Table'!$D170="copy number",AA170,"")</f>
        <v/>
      </c>
      <c r="FB170" s="4" t="str">
        <f>IF('Gene Table'!$D170="copy number",AB170,"")</f>
        <v/>
      </c>
      <c r="FC170" s="4" t="str">
        <f>IF('Gene Table'!$D170="copy number",AC170,"")</f>
        <v/>
      </c>
      <c r="FE170" s="4" t="s">
        <v>4839</v>
      </c>
      <c r="FF170" s="4" t="str">
        <f>IF('Gene Table'!$C170="SMPC",D170,"")</f>
        <v/>
      </c>
      <c r="FG170" s="4" t="str">
        <f>IF('Gene Table'!$C170="SMPC",E170,"")</f>
        <v/>
      </c>
      <c r="FH170" s="4" t="str">
        <f>IF('Gene Table'!$C170="SMPC",F170,"")</f>
        <v/>
      </c>
      <c r="FI170" s="4" t="str">
        <f>IF('Gene Table'!$C170="SMPC",G170,"")</f>
        <v/>
      </c>
      <c r="FJ170" s="4" t="str">
        <f>IF('Gene Table'!$C170="SMPC",H170,"")</f>
        <v/>
      </c>
      <c r="FK170" s="4" t="str">
        <f>IF('Gene Table'!$C170="SMPC",I170,"")</f>
        <v/>
      </c>
      <c r="FL170" s="4" t="str">
        <f>IF('Gene Table'!$C170="SMPC",J170,"")</f>
        <v/>
      </c>
      <c r="FM170" s="4" t="str">
        <f>IF('Gene Table'!$C170="SMPC",K170,"")</f>
        <v/>
      </c>
      <c r="FN170" s="4" t="str">
        <f>IF('Gene Table'!$C170="SMPC",L170,"")</f>
        <v/>
      </c>
      <c r="FO170" s="4" t="str">
        <f>IF('Gene Table'!$C170="SMPC",M170,"")</f>
        <v/>
      </c>
      <c r="FP170" s="4" t="str">
        <f>IF('Gene Table'!$C170="SMPC",N170,"")</f>
        <v/>
      </c>
      <c r="FQ170" s="4" t="str">
        <f>IF('Gene Table'!$C170="SMPC",O170,"")</f>
        <v/>
      </c>
      <c r="FS170" s="4" t="s">
        <v>4839</v>
      </c>
      <c r="FT170" s="4" t="str">
        <f>IF('Gene Table'!$C170="SMPC",R170,"")</f>
        <v/>
      </c>
      <c r="FU170" s="4" t="str">
        <f>IF('Gene Table'!$C170="SMPC",S170,"")</f>
        <v/>
      </c>
      <c r="FV170" s="4" t="str">
        <f>IF('Gene Table'!$C170="SMPC",T170,"")</f>
        <v/>
      </c>
      <c r="FW170" s="4" t="str">
        <f>IF('Gene Table'!$C170="SMPC",U170,"")</f>
        <v/>
      </c>
      <c r="FX170" s="4" t="str">
        <f>IF('Gene Table'!$C170="SMPC",V170,"")</f>
        <v/>
      </c>
      <c r="FY170" s="4" t="str">
        <f>IF('Gene Table'!$C170="SMPC",W170,"")</f>
        <v/>
      </c>
      <c r="FZ170" s="4" t="str">
        <f>IF('Gene Table'!$C170="SMPC",X170,"")</f>
        <v/>
      </c>
      <c r="GA170" s="4" t="str">
        <f>IF('Gene Table'!$C170="SMPC",Y170,"")</f>
        <v/>
      </c>
      <c r="GB170" s="4" t="str">
        <f>IF('Gene Table'!$C170="SMPC",Z170,"")</f>
        <v/>
      </c>
      <c r="GC170" s="4" t="str">
        <f>IF('Gene Table'!$C170="SMPC",AA170,"")</f>
        <v/>
      </c>
      <c r="GD170" s="4" t="str">
        <f>IF('Gene Table'!$C170="SMPC",AB170,"")</f>
        <v/>
      </c>
      <c r="GE170" s="4" t="str">
        <f>IF('Gene Table'!$C170="SMPC",AC170,"")</f>
        <v/>
      </c>
    </row>
    <row r="171" spans="1:187" ht="15" customHeight="1" x14ac:dyDescent="0.25">
      <c r="A171" s="4" t="str">
        <f>'Gene Table'!C171&amp;":"&amp;'Gene Table'!D171</f>
        <v>PTEN:c.686C&gt;G</v>
      </c>
      <c r="B171" s="4">
        <f>IF('Gene Table'!$G$5="NO",IF(ISNUMBER(MATCH('Gene Table'!E171,'Array Content'!$M$2:$M$941,0)),VLOOKUP('Gene Table'!E171,'Array Content'!$M$2:$O$941,2,FALSE),35),IF('Gene Table'!$G$5="YES",IF(ISNUMBER(MATCH('Gene Table'!E171,'Array Content'!$M$2:$M$941,0)),VLOOKUP('Gene Table'!E171,'Array Content'!$M$2:$O$941,3,FALSE),35),"OOPS"))</f>
        <v>37</v>
      </c>
      <c r="C171" s="4" t="s">
        <v>260</v>
      </c>
      <c r="D171" s="29">
        <f>IF('Control Sample Data'!D170="","",IF(SUM('Control Sample Data'!D$2:D$97)&gt;10,IF(AND(ISNUMBER('Control Sample Data'!D170),'Control Sample Data'!D170&lt;$B171, 'Control Sample Data'!D170&gt;0),'Control Sample Data'!D170,$B171),""))</f>
        <v>35</v>
      </c>
      <c r="E171" s="29">
        <f>IF('Control Sample Data'!E170="","",IF(SUM('Control Sample Data'!E$2:E$97)&gt;10,IF(AND(ISNUMBER('Control Sample Data'!E170),'Control Sample Data'!E170&lt;$B171, 'Control Sample Data'!E170&gt;0),'Control Sample Data'!E170,$B171),""))</f>
        <v>35</v>
      </c>
      <c r="F171" s="29" t="str">
        <f>IF('Control Sample Data'!F170="","",IF(SUM('Control Sample Data'!F$2:F$97)&gt;10,IF(AND(ISNUMBER('Control Sample Data'!F170),'Control Sample Data'!F170&lt;$B171, 'Control Sample Data'!F170&gt;0),'Control Sample Data'!F170,$B171),""))</f>
        <v/>
      </c>
      <c r="G171" s="29" t="str">
        <f>IF('Control Sample Data'!G170="","",IF(SUM('Control Sample Data'!G$2:G$97)&gt;10,IF(AND(ISNUMBER('Control Sample Data'!G170),'Control Sample Data'!G170&lt;$B171, 'Control Sample Data'!G170&gt;0),'Control Sample Data'!G170,$B171),""))</f>
        <v/>
      </c>
      <c r="H171" s="29" t="str">
        <f>IF('Control Sample Data'!H170="","",IF(SUM('Control Sample Data'!H$2:H$97)&gt;10,IF(AND(ISNUMBER('Control Sample Data'!H170),'Control Sample Data'!H170&lt;$B171, 'Control Sample Data'!H170&gt;0),'Control Sample Data'!H170,$B171),""))</f>
        <v/>
      </c>
      <c r="I171" s="29" t="str">
        <f>IF('Control Sample Data'!I170="","",IF(SUM('Control Sample Data'!I$2:I$97)&gt;10,IF(AND(ISNUMBER('Control Sample Data'!I170),'Control Sample Data'!I170&lt;$B171, 'Control Sample Data'!I170&gt;0),'Control Sample Data'!I170,$B171),""))</f>
        <v/>
      </c>
      <c r="J171" s="29" t="str">
        <f>IF('Control Sample Data'!J170="","",IF(SUM('Control Sample Data'!J$2:J$97)&gt;10,IF(AND(ISNUMBER('Control Sample Data'!J170),'Control Sample Data'!J170&lt;$B171, 'Control Sample Data'!J170&gt;0),'Control Sample Data'!J170,$B171),""))</f>
        <v/>
      </c>
      <c r="K171" s="29" t="str">
        <f>IF('Control Sample Data'!K170="","",IF(SUM('Control Sample Data'!K$2:K$97)&gt;10,IF(AND(ISNUMBER('Control Sample Data'!K170),'Control Sample Data'!K170&lt;$B171, 'Control Sample Data'!K170&gt;0),'Control Sample Data'!K170,$B171),""))</f>
        <v/>
      </c>
      <c r="L171" s="29" t="str">
        <f>IF('Control Sample Data'!L170="","",IF(SUM('Control Sample Data'!L$2:L$97)&gt;10,IF(AND(ISNUMBER('Control Sample Data'!L170),'Control Sample Data'!L170&lt;$B171, 'Control Sample Data'!L170&gt;0),'Control Sample Data'!L170,$B171),""))</f>
        <v/>
      </c>
      <c r="M171" s="29" t="str">
        <f>IF('Control Sample Data'!M170="","",IF(SUM('Control Sample Data'!M$2:M$97)&gt;10,IF(AND(ISNUMBER('Control Sample Data'!M170),'Control Sample Data'!M170&lt;$B171, 'Control Sample Data'!M170&gt;0),'Control Sample Data'!M170,$B171),""))</f>
        <v/>
      </c>
      <c r="N171" s="29" t="str">
        <f>IF('Control Sample Data'!N170="","",IF(SUM('Control Sample Data'!N$2:N$97)&gt;10,IF(AND(ISNUMBER('Control Sample Data'!N170),'Control Sample Data'!N170&lt;$B171, 'Control Sample Data'!N170&gt;0),'Control Sample Data'!N170,$B171),""))</f>
        <v/>
      </c>
      <c r="O171" s="29" t="str">
        <f>IF('Control Sample Data'!O170="","",IF(SUM('Control Sample Data'!O$2:O$97)&gt;10,IF(AND(ISNUMBER('Control Sample Data'!O170),'Control Sample Data'!O170&lt;$B171, 'Control Sample Data'!O170&gt;0),'Control Sample Data'!O170,$B171),""))</f>
        <v/>
      </c>
      <c r="Q171" s="4" t="s">
        <v>260</v>
      </c>
      <c r="R171" s="29">
        <f>IF('Test Sample Data'!D170="","",IF(SUM('Test Sample Data'!D$2:D$97)&gt;10,IF(AND(ISNUMBER('Test Sample Data'!D170),'Test Sample Data'!D170&lt;$B171, 'Test Sample Data'!D170&gt;0),'Test Sample Data'!D170,$B171),""))</f>
        <v>35</v>
      </c>
      <c r="S171" s="29">
        <f>IF('Test Sample Data'!E170="","",IF(SUM('Test Sample Data'!E$2:E$97)&gt;10,IF(AND(ISNUMBER('Test Sample Data'!E170),'Test Sample Data'!E170&lt;$B171, 'Test Sample Data'!E170&gt;0),'Test Sample Data'!E170,$B171),""))</f>
        <v>35</v>
      </c>
      <c r="T171" s="29" t="str">
        <f>IF('Test Sample Data'!F170="","",IF(SUM('Test Sample Data'!F$2:F$97)&gt;10,IF(AND(ISNUMBER('Test Sample Data'!F170),'Test Sample Data'!F170&lt;$B171, 'Test Sample Data'!F170&gt;0),'Test Sample Data'!F170,$B171),""))</f>
        <v/>
      </c>
      <c r="U171" s="29" t="str">
        <f>IF('Test Sample Data'!G170="","",IF(SUM('Test Sample Data'!G$2:G$97)&gt;10,IF(AND(ISNUMBER('Test Sample Data'!G170),'Test Sample Data'!G170&lt;$B171, 'Test Sample Data'!G170&gt;0),'Test Sample Data'!G170,$B171),""))</f>
        <v/>
      </c>
      <c r="V171" s="29" t="str">
        <f>IF('Test Sample Data'!H170="","",IF(SUM('Test Sample Data'!H$2:H$97)&gt;10,IF(AND(ISNUMBER('Test Sample Data'!H170),'Test Sample Data'!H170&lt;$B171, 'Test Sample Data'!H170&gt;0),'Test Sample Data'!H170,$B171),""))</f>
        <v/>
      </c>
      <c r="W171" s="29" t="str">
        <f>IF('Test Sample Data'!I170="","",IF(SUM('Test Sample Data'!I$2:I$97)&gt;10,IF(AND(ISNUMBER('Test Sample Data'!I170),'Test Sample Data'!I170&lt;$B171, 'Test Sample Data'!I170&gt;0),'Test Sample Data'!I170,$B171),""))</f>
        <v/>
      </c>
      <c r="X171" s="29" t="str">
        <f>IF('Test Sample Data'!J170="","",IF(SUM('Test Sample Data'!J$2:J$97)&gt;10,IF(AND(ISNUMBER('Test Sample Data'!J170),'Test Sample Data'!J170&lt;$B171, 'Test Sample Data'!J170&gt;0),'Test Sample Data'!J170,$B171),""))</f>
        <v/>
      </c>
      <c r="Y171" s="29" t="str">
        <f>IF('Test Sample Data'!K170="","",IF(SUM('Test Sample Data'!K$2:K$97)&gt;10,IF(AND(ISNUMBER('Test Sample Data'!K170),'Test Sample Data'!K170&lt;$B171, 'Test Sample Data'!K170&gt;0),'Test Sample Data'!K170,$B171),""))</f>
        <v/>
      </c>
      <c r="Z171" s="29" t="str">
        <f>IF('Test Sample Data'!L170="","",IF(SUM('Test Sample Data'!L$2:L$97)&gt;10,IF(AND(ISNUMBER('Test Sample Data'!L170),'Test Sample Data'!L170&lt;$B171, 'Test Sample Data'!L170&gt;0),'Test Sample Data'!L170,$B171),""))</f>
        <v/>
      </c>
      <c r="AA171" s="29" t="str">
        <f>IF('Test Sample Data'!M170="","",IF(SUM('Test Sample Data'!M$2:M$97)&gt;10,IF(AND(ISNUMBER('Test Sample Data'!M170),'Test Sample Data'!M170&lt;$B171, 'Test Sample Data'!M170&gt;0),'Test Sample Data'!M170,$B171),""))</f>
        <v/>
      </c>
      <c r="AB171" s="29" t="str">
        <f>IF('Test Sample Data'!N170="","",IF(SUM('Test Sample Data'!N$2:N$97)&gt;10,IF(AND(ISNUMBER('Test Sample Data'!N170),'Test Sample Data'!N170&lt;$B171, 'Test Sample Data'!N170&gt;0),'Test Sample Data'!N170,$B171),""))</f>
        <v/>
      </c>
      <c r="AC171" s="29" t="str">
        <f>IF('Test Sample Data'!O170="","",IF(SUM('Test Sample Data'!O$2:O$97)&gt;10,IF(AND(ISNUMBER('Test Sample Data'!O170),'Test Sample Data'!O170&lt;$B171, 'Test Sample Data'!O170&gt;0),'Test Sample Data'!O170,$B171),""))</f>
        <v/>
      </c>
      <c r="AE171" s="4" t="s">
        <v>260</v>
      </c>
      <c r="AF171" s="4">
        <f t="shared" si="183"/>
        <v>9</v>
      </c>
      <c r="AG171" s="4">
        <f t="shared" si="184"/>
        <v>9</v>
      </c>
      <c r="AH171" s="4" t="str">
        <f t="shared" si="185"/>
        <v/>
      </c>
      <c r="AI171" s="4" t="str">
        <f t="shared" si="186"/>
        <v/>
      </c>
      <c r="AJ171" s="4" t="str">
        <f t="shared" si="187"/>
        <v/>
      </c>
      <c r="AK171" s="4" t="str">
        <f t="shared" si="188"/>
        <v/>
      </c>
      <c r="AL171" s="4" t="str">
        <f t="shared" si="189"/>
        <v/>
      </c>
      <c r="AM171" s="4" t="str">
        <f t="shared" si="190"/>
        <v/>
      </c>
      <c r="AN171" s="4" t="str">
        <f t="shared" si="191"/>
        <v/>
      </c>
      <c r="AO171" s="4" t="str">
        <f t="shared" si="192"/>
        <v/>
      </c>
      <c r="AP171" s="4" t="str">
        <f t="shared" si="193"/>
        <v/>
      </c>
      <c r="AQ171" s="4" t="str">
        <f t="shared" si="194"/>
        <v/>
      </c>
      <c r="AR171" s="4">
        <f t="shared" si="195"/>
        <v>0</v>
      </c>
      <c r="AS171" s="4">
        <f t="shared" si="246"/>
        <v>9</v>
      </c>
      <c r="AU171" s="4" t="s">
        <v>260</v>
      </c>
      <c r="AV171" s="4">
        <f t="shared" si="196"/>
        <v>8.2600000000000016</v>
      </c>
      <c r="AW171" s="4">
        <f t="shared" si="197"/>
        <v>9</v>
      </c>
      <c r="AX171" s="4" t="str">
        <f t="shared" si="198"/>
        <v/>
      </c>
      <c r="AY171" s="4" t="str">
        <f t="shared" si="199"/>
        <v/>
      </c>
      <c r="AZ171" s="4" t="str">
        <f t="shared" si="200"/>
        <v/>
      </c>
      <c r="BA171" s="4" t="str">
        <f t="shared" si="201"/>
        <v/>
      </c>
      <c r="BB171" s="4" t="str">
        <f t="shared" si="202"/>
        <v/>
      </c>
      <c r="BC171" s="4" t="str">
        <f t="shared" si="203"/>
        <v/>
      </c>
      <c r="BD171" s="4" t="str">
        <f t="shared" si="204"/>
        <v/>
      </c>
      <c r="BE171" s="4" t="str">
        <f t="shared" si="205"/>
        <v/>
      </c>
      <c r="BF171" s="4" t="str">
        <f t="shared" si="206"/>
        <v/>
      </c>
      <c r="BG171" s="4" t="str">
        <f t="shared" si="207"/>
        <v/>
      </c>
      <c r="BI171" s="4" t="s">
        <v>260</v>
      </c>
      <c r="BJ171" s="4">
        <f t="shared" si="233"/>
        <v>8.2600000000000016</v>
      </c>
      <c r="BK171" s="4">
        <f t="shared" si="234"/>
        <v>9</v>
      </c>
      <c r="BL171" s="4" t="str">
        <f t="shared" si="235"/>
        <v/>
      </c>
      <c r="BM171" s="4" t="str">
        <f t="shared" si="236"/>
        <v/>
      </c>
      <c r="BN171" s="4" t="str">
        <f t="shared" si="237"/>
        <v/>
      </c>
      <c r="BO171" s="4" t="str">
        <f t="shared" si="238"/>
        <v/>
      </c>
      <c r="BP171" s="4" t="str">
        <f t="shared" si="239"/>
        <v/>
      </c>
      <c r="BQ171" s="4" t="str">
        <f t="shared" si="240"/>
        <v/>
      </c>
      <c r="BR171" s="4" t="str">
        <f t="shared" si="241"/>
        <v/>
      </c>
      <c r="BS171" s="4" t="str">
        <f t="shared" si="242"/>
        <v/>
      </c>
      <c r="BT171" s="4" t="str">
        <f t="shared" si="243"/>
        <v/>
      </c>
      <c r="BU171" s="4" t="str">
        <f t="shared" si="244"/>
        <v/>
      </c>
      <c r="BV171" s="4">
        <f t="shared" si="208"/>
        <v>1.57</v>
      </c>
      <c r="BW171" s="4">
        <f t="shared" si="245"/>
        <v>8.6300000000000008</v>
      </c>
      <c r="BY171" s="4" t="s">
        <v>260</v>
      </c>
      <c r="BZ171" s="4">
        <f t="shared" si="209"/>
        <v>-0.36999999999999922</v>
      </c>
      <c r="CA171" s="4">
        <f t="shared" si="210"/>
        <v>0.36999999999999922</v>
      </c>
      <c r="CB171" s="4" t="str">
        <f t="shared" si="211"/>
        <v/>
      </c>
      <c r="CC171" s="4" t="str">
        <f t="shared" si="212"/>
        <v/>
      </c>
      <c r="CD171" s="4" t="str">
        <f t="shared" si="213"/>
        <v/>
      </c>
      <c r="CE171" s="4" t="str">
        <f t="shared" si="214"/>
        <v/>
      </c>
      <c r="CF171" s="4" t="str">
        <f t="shared" si="215"/>
        <v/>
      </c>
      <c r="CG171" s="4" t="str">
        <f t="shared" si="216"/>
        <v/>
      </c>
      <c r="CH171" s="4" t="str">
        <f t="shared" si="217"/>
        <v/>
      </c>
      <c r="CI171" s="4" t="str">
        <f t="shared" si="218"/>
        <v/>
      </c>
      <c r="CJ171" s="4" t="str">
        <f t="shared" si="219"/>
        <v/>
      </c>
      <c r="CK171" s="4" t="str">
        <f t="shared" si="220"/>
        <v/>
      </c>
      <c r="CM171" s="4" t="s">
        <v>260</v>
      </c>
      <c r="CN171" s="4" t="str">
        <f>IF(ISNUMBER(BZ171), IF($BV171&gt;VLOOKUP('Gene Table'!$G$2,'Array Content'!$A$2:$B$3,2,FALSE),IF(BZ171&lt;-$BV171,"mutant","WT"),IF(BZ171&lt;-VLOOKUP('Gene Table'!$G$2,'Array Content'!$A$2:$B$3,2,FALSE),"Mutant","WT")),"")</f>
        <v>WT</v>
      </c>
      <c r="CO171" s="4" t="str">
        <f>IF(ISNUMBER(CA171), IF($BV171&gt;VLOOKUP('Gene Table'!$G$2,'Array Content'!$A$2:$B$3,2,FALSE),IF(CA171&lt;-$BV171,"mutant","WT"),IF(CA171&lt;-VLOOKUP('Gene Table'!$G$2,'Array Content'!$A$2:$B$3,2,FALSE),"Mutant","WT")),"")</f>
        <v>WT</v>
      </c>
      <c r="CP171" s="4" t="str">
        <f>IF(ISNUMBER(CB171), IF($BV171&gt;VLOOKUP('Gene Table'!$G$2,'Array Content'!$A$2:$B$3,2,FALSE),IF(CB171&lt;-$BV171,"mutant","WT"),IF(CB171&lt;-VLOOKUP('Gene Table'!$G$2,'Array Content'!$A$2:$B$3,2,FALSE),"Mutant","WT")),"")</f>
        <v/>
      </c>
      <c r="CQ171" s="4" t="str">
        <f>IF(ISNUMBER(CC171), IF($BV171&gt;VLOOKUP('Gene Table'!$G$2,'Array Content'!$A$2:$B$3,2,FALSE),IF(CC171&lt;-$BV171,"mutant","WT"),IF(CC171&lt;-VLOOKUP('Gene Table'!$G$2,'Array Content'!$A$2:$B$3,2,FALSE),"Mutant","WT")),"")</f>
        <v/>
      </c>
      <c r="CR171" s="4" t="str">
        <f>IF(ISNUMBER(CD171), IF($BV171&gt;VLOOKUP('Gene Table'!$G$2,'Array Content'!$A$2:$B$3,2,FALSE),IF(CD171&lt;-$BV171,"mutant","WT"),IF(CD171&lt;-VLOOKUP('Gene Table'!$G$2,'Array Content'!$A$2:$B$3,2,FALSE),"Mutant","WT")),"")</f>
        <v/>
      </c>
      <c r="CS171" s="4" t="str">
        <f>IF(ISNUMBER(CE171), IF($BV171&gt;VLOOKUP('Gene Table'!$G$2,'Array Content'!$A$2:$B$3,2,FALSE),IF(CE171&lt;-$BV171,"mutant","WT"),IF(CE171&lt;-VLOOKUP('Gene Table'!$G$2,'Array Content'!$A$2:$B$3,2,FALSE),"Mutant","WT")),"")</f>
        <v/>
      </c>
      <c r="CT171" s="4" t="str">
        <f>IF(ISNUMBER(CF171), IF($BV171&gt;VLOOKUP('Gene Table'!$G$2,'Array Content'!$A$2:$B$3,2,FALSE),IF(CF171&lt;-$BV171,"mutant","WT"),IF(CF171&lt;-VLOOKUP('Gene Table'!$G$2,'Array Content'!$A$2:$B$3,2,FALSE),"Mutant","WT")),"")</f>
        <v/>
      </c>
      <c r="CU171" s="4" t="str">
        <f>IF(ISNUMBER(CG171), IF($BV171&gt;VLOOKUP('Gene Table'!$G$2,'Array Content'!$A$2:$B$3,2,FALSE),IF(CG171&lt;-$BV171,"mutant","WT"),IF(CG171&lt;-VLOOKUP('Gene Table'!$G$2,'Array Content'!$A$2:$B$3,2,FALSE),"Mutant","WT")),"")</f>
        <v/>
      </c>
      <c r="CV171" s="4" t="str">
        <f>IF(ISNUMBER(CH171), IF($BV171&gt;VLOOKUP('Gene Table'!$G$2,'Array Content'!$A$2:$B$3,2,FALSE),IF(CH171&lt;-$BV171,"mutant","WT"),IF(CH171&lt;-VLOOKUP('Gene Table'!$G$2,'Array Content'!$A$2:$B$3,2,FALSE),"Mutant","WT")),"")</f>
        <v/>
      </c>
      <c r="CW171" s="4" t="str">
        <f>IF(ISNUMBER(CI171), IF($BV171&gt;VLOOKUP('Gene Table'!$G$2,'Array Content'!$A$2:$B$3,2,FALSE),IF(CI171&lt;-$BV171,"mutant","WT"),IF(CI171&lt;-VLOOKUP('Gene Table'!$G$2,'Array Content'!$A$2:$B$3,2,FALSE),"Mutant","WT")),"")</f>
        <v/>
      </c>
      <c r="CX171" s="4" t="str">
        <f>IF(ISNUMBER(CJ171), IF($BV171&gt;VLOOKUP('Gene Table'!$G$2,'Array Content'!$A$2:$B$3,2,FALSE),IF(CJ171&lt;-$BV171,"mutant","WT"),IF(CJ171&lt;-VLOOKUP('Gene Table'!$G$2,'Array Content'!$A$2:$B$3,2,FALSE),"Mutant","WT")),"")</f>
        <v/>
      </c>
      <c r="CY171" s="4" t="str">
        <f>IF(ISNUMBER(CK171), IF($BV171&gt;VLOOKUP('Gene Table'!$G$2,'Array Content'!$A$2:$B$3,2,FALSE),IF(CK171&lt;-$BV171,"mutant","WT"),IF(CK171&lt;-VLOOKUP('Gene Table'!$G$2,'Array Content'!$A$2:$B$3,2,FALSE),"Mutant","WT")),"")</f>
        <v/>
      </c>
      <c r="DA171" s="4" t="s">
        <v>260</v>
      </c>
      <c r="DB171" s="4">
        <f t="shared" si="221"/>
        <v>-0.73999999999999844</v>
      </c>
      <c r="DC171" s="4">
        <f t="shared" si="222"/>
        <v>0</v>
      </c>
      <c r="DD171" s="4" t="str">
        <f t="shared" si="223"/>
        <v/>
      </c>
      <c r="DE171" s="4" t="str">
        <f t="shared" si="224"/>
        <v/>
      </c>
      <c r="DF171" s="4" t="str">
        <f t="shared" si="225"/>
        <v/>
      </c>
      <c r="DG171" s="4" t="str">
        <f t="shared" si="226"/>
        <v/>
      </c>
      <c r="DH171" s="4" t="str">
        <f t="shared" si="227"/>
        <v/>
      </c>
      <c r="DI171" s="4" t="str">
        <f t="shared" si="228"/>
        <v/>
      </c>
      <c r="DJ171" s="4" t="str">
        <f t="shared" si="229"/>
        <v/>
      </c>
      <c r="DK171" s="4" t="str">
        <f t="shared" si="230"/>
        <v/>
      </c>
      <c r="DL171" s="4" t="str">
        <f t="shared" si="231"/>
        <v/>
      </c>
      <c r="DM171" s="4" t="str">
        <f t="shared" si="232"/>
        <v/>
      </c>
      <c r="DO171" s="4" t="s">
        <v>260</v>
      </c>
      <c r="DP171" s="4" t="str">
        <f>IF(ISNUMBER(DB171), IF($AR171&gt;VLOOKUP('Gene Table'!$G$2,'Array Content'!$A$2:$B$3,2,FALSE),IF(DB171&lt;-$AR171,"mutant","WT"),IF(DB171&lt;-VLOOKUP('Gene Table'!$G$2,'Array Content'!$A$2:$B$3,2,FALSE),"Mutant","WT")),"")</f>
        <v>WT</v>
      </c>
      <c r="DQ171" s="4" t="str">
        <f>IF(ISNUMBER(DC171), IF($AR171&gt;VLOOKUP('Gene Table'!$G$2,'Array Content'!$A$2:$B$3,2,FALSE),IF(DC171&lt;-$AR171,"mutant","WT"),IF(DC171&lt;-VLOOKUP('Gene Table'!$G$2,'Array Content'!$A$2:$B$3,2,FALSE),"Mutant","WT")),"")</f>
        <v>WT</v>
      </c>
      <c r="DR171" s="4" t="str">
        <f>IF(ISNUMBER(DD171), IF($AR171&gt;VLOOKUP('Gene Table'!$G$2,'Array Content'!$A$2:$B$3,2,FALSE),IF(DD171&lt;-$AR171,"mutant","WT"),IF(DD171&lt;-VLOOKUP('Gene Table'!$G$2,'Array Content'!$A$2:$B$3,2,FALSE),"Mutant","WT")),"")</f>
        <v/>
      </c>
      <c r="DS171" s="4" t="str">
        <f>IF(ISNUMBER(DE171), IF($AR171&gt;VLOOKUP('Gene Table'!$G$2,'Array Content'!$A$2:$B$3,2,FALSE),IF(DE171&lt;-$AR171,"mutant","WT"),IF(DE171&lt;-VLOOKUP('Gene Table'!$G$2,'Array Content'!$A$2:$B$3,2,FALSE),"Mutant","WT")),"")</f>
        <v/>
      </c>
      <c r="DT171" s="4" t="str">
        <f>IF(ISNUMBER(DF171), IF($AR171&gt;VLOOKUP('Gene Table'!$G$2,'Array Content'!$A$2:$B$3,2,FALSE),IF(DF171&lt;-$AR171,"mutant","WT"),IF(DF171&lt;-VLOOKUP('Gene Table'!$G$2,'Array Content'!$A$2:$B$3,2,FALSE),"Mutant","WT")),"")</f>
        <v/>
      </c>
      <c r="DU171" s="4" t="str">
        <f>IF(ISNUMBER(DG171), IF($AR171&gt;VLOOKUP('Gene Table'!$G$2,'Array Content'!$A$2:$B$3,2,FALSE),IF(DG171&lt;-$AR171,"mutant","WT"),IF(DG171&lt;-VLOOKUP('Gene Table'!$G$2,'Array Content'!$A$2:$B$3,2,FALSE),"Mutant","WT")),"")</f>
        <v/>
      </c>
      <c r="DV171" s="4" t="str">
        <f>IF(ISNUMBER(DH171), IF($AR171&gt;VLOOKUP('Gene Table'!$G$2,'Array Content'!$A$2:$B$3,2,FALSE),IF(DH171&lt;-$AR171,"mutant","WT"),IF(DH171&lt;-VLOOKUP('Gene Table'!$G$2,'Array Content'!$A$2:$B$3,2,FALSE),"Mutant","WT")),"")</f>
        <v/>
      </c>
      <c r="DW171" s="4" t="str">
        <f>IF(ISNUMBER(DI171), IF($AR171&gt;VLOOKUP('Gene Table'!$G$2,'Array Content'!$A$2:$B$3,2,FALSE),IF(DI171&lt;-$AR171,"mutant","WT"),IF(DI171&lt;-VLOOKUP('Gene Table'!$G$2,'Array Content'!$A$2:$B$3,2,FALSE),"Mutant","WT")),"")</f>
        <v/>
      </c>
      <c r="DX171" s="4" t="str">
        <f>IF(ISNUMBER(DJ171), IF($AR171&gt;VLOOKUP('Gene Table'!$G$2,'Array Content'!$A$2:$B$3,2,FALSE),IF(DJ171&lt;-$AR171,"mutant","WT"),IF(DJ171&lt;-VLOOKUP('Gene Table'!$G$2,'Array Content'!$A$2:$B$3,2,FALSE),"Mutant","WT")),"")</f>
        <v/>
      </c>
      <c r="DY171" s="4" t="str">
        <f>IF(ISNUMBER(DK171), IF($AR171&gt;VLOOKUP('Gene Table'!$G$2,'Array Content'!$A$2:$B$3,2,FALSE),IF(DK171&lt;-$AR171,"mutant","WT"),IF(DK171&lt;-VLOOKUP('Gene Table'!$G$2,'Array Content'!$A$2:$B$3,2,FALSE),"Mutant","WT")),"")</f>
        <v/>
      </c>
      <c r="DZ171" s="4" t="str">
        <f>IF(ISNUMBER(DL171), IF($AR171&gt;VLOOKUP('Gene Table'!$G$2,'Array Content'!$A$2:$B$3,2,FALSE),IF(DL171&lt;-$AR171,"mutant","WT"),IF(DL171&lt;-VLOOKUP('Gene Table'!$G$2,'Array Content'!$A$2:$B$3,2,FALSE),"Mutant","WT")),"")</f>
        <v/>
      </c>
      <c r="EA171" s="4" t="str">
        <f>IF(ISNUMBER(DM171), IF($AR171&gt;VLOOKUP('Gene Table'!$G$2,'Array Content'!$A$2:$B$3,2,FALSE),IF(DM171&lt;-$AR171,"mutant","WT"),IF(DM171&lt;-VLOOKUP('Gene Table'!$G$2,'Array Content'!$A$2:$B$3,2,FALSE),"Mutant","WT")),"")</f>
        <v/>
      </c>
      <c r="EC171" s="4" t="s">
        <v>260</v>
      </c>
      <c r="ED171" s="4" t="str">
        <f>IF('Gene Table'!$D171="copy number",D171,"")</f>
        <v/>
      </c>
      <c r="EE171" s="4" t="str">
        <f>IF('Gene Table'!$D171="copy number",E171,"")</f>
        <v/>
      </c>
      <c r="EF171" s="4" t="str">
        <f>IF('Gene Table'!$D171="copy number",F171,"")</f>
        <v/>
      </c>
      <c r="EG171" s="4" t="str">
        <f>IF('Gene Table'!$D171="copy number",G171,"")</f>
        <v/>
      </c>
      <c r="EH171" s="4" t="str">
        <f>IF('Gene Table'!$D171="copy number",H171,"")</f>
        <v/>
      </c>
      <c r="EI171" s="4" t="str">
        <f>IF('Gene Table'!$D171="copy number",I171,"")</f>
        <v/>
      </c>
      <c r="EJ171" s="4" t="str">
        <f>IF('Gene Table'!$D171="copy number",J171,"")</f>
        <v/>
      </c>
      <c r="EK171" s="4" t="str">
        <f>IF('Gene Table'!$D171="copy number",K171,"")</f>
        <v/>
      </c>
      <c r="EL171" s="4" t="str">
        <f>IF('Gene Table'!$D171="copy number",L171,"")</f>
        <v/>
      </c>
      <c r="EM171" s="4" t="str">
        <f>IF('Gene Table'!$D171="copy number",M171,"")</f>
        <v/>
      </c>
      <c r="EN171" s="4" t="str">
        <f>IF('Gene Table'!$D171="copy number",N171,"")</f>
        <v/>
      </c>
      <c r="EO171" s="4" t="str">
        <f>IF('Gene Table'!$D171="copy number",O171,"")</f>
        <v/>
      </c>
      <c r="EQ171" s="4" t="s">
        <v>260</v>
      </c>
      <c r="ER171" s="4" t="str">
        <f>IF('Gene Table'!$D171="copy number",R171,"")</f>
        <v/>
      </c>
      <c r="ES171" s="4" t="str">
        <f>IF('Gene Table'!$D171="copy number",S171,"")</f>
        <v/>
      </c>
      <c r="ET171" s="4" t="str">
        <f>IF('Gene Table'!$D171="copy number",T171,"")</f>
        <v/>
      </c>
      <c r="EU171" s="4" t="str">
        <f>IF('Gene Table'!$D171="copy number",U171,"")</f>
        <v/>
      </c>
      <c r="EV171" s="4" t="str">
        <f>IF('Gene Table'!$D171="copy number",V171,"")</f>
        <v/>
      </c>
      <c r="EW171" s="4" t="str">
        <f>IF('Gene Table'!$D171="copy number",W171,"")</f>
        <v/>
      </c>
      <c r="EX171" s="4" t="str">
        <f>IF('Gene Table'!$D171="copy number",X171,"")</f>
        <v/>
      </c>
      <c r="EY171" s="4" t="str">
        <f>IF('Gene Table'!$D171="copy number",Y171,"")</f>
        <v/>
      </c>
      <c r="EZ171" s="4" t="str">
        <f>IF('Gene Table'!$D171="copy number",Z171,"")</f>
        <v/>
      </c>
      <c r="FA171" s="4" t="str">
        <f>IF('Gene Table'!$D171="copy number",AA171,"")</f>
        <v/>
      </c>
      <c r="FB171" s="4" t="str">
        <f>IF('Gene Table'!$D171="copy number",AB171,"")</f>
        <v/>
      </c>
      <c r="FC171" s="4" t="str">
        <f>IF('Gene Table'!$D171="copy number",AC171,"")</f>
        <v/>
      </c>
      <c r="FE171" s="4" t="s">
        <v>260</v>
      </c>
      <c r="FF171" s="4" t="str">
        <f>IF('Gene Table'!$C171="SMPC",D171,"")</f>
        <v/>
      </c>
      <c r="FG171" s="4" t="str">
        <f>IF('Gene Table'!$C171="SMPC",E171,"")</f>
        <v/>
      </c>
      <c r="FH171" s="4" t="str">
        <f>IF('Gene Table'!$C171="SMPC",F171,"")</f>
        <v/>
      </c>
      <c r="FI171" s="4" t="str">
        <f>IF('Gene Table'!$C171="SMPC",G171,"")</f>
        <v/>
      </c>
      <c r="FJ171" s="4" t="str">
        <f>IF('Gene Table'!$C171="SMPC",H171,"")</f>
        <v/>
      </c>
      <c r="FK171" s="4" t="str">
        <f>IF('Gene Table'!$C171="SMPC",I171,"")</f>
        <v/>
      </c>
      <c r="FL171" s="4" t="str">
        <f>IF('Gene Table'!$C171="SMPC",J171,"")</f>
        <v/>
      </c>
      <c r="FM171" s="4" t="str">
        <f>IF('Gene Table'!$C171="SMPC",K171,"")</f>
        <v/>
      </c>
      <c r="FN171" s="4" t="str">
        <f>IF('Gene Table'!$C171="SMPC",L171,"")</f>
        <v/>
      </c>
      <c r="FO171" s="4" t="str">
        <f>IF('Gene Table'!$C171="SMPC",M171,"")</f>
        <v/>
      </c>
      <c r="FP171" s="4" t="str">
        <f>IF('Gene Table'!$C171="SMPC",N171,"")</f>
        <v/>
      </c>
      <c r="FQ171" s="4" t="str">
        <f>IF('Gene Table'!$C171="SMPC",O171,"")</f>
        <v/>
      </c>
      <c r="FS171" s="4" t="s">
        <v>260</v>
      </c>
      <c r="FT171" s="4" t="str">
        <f>IF('Gene Table'!$C171="SMPC",R171,"")</f>
        <v/>
      </c>
      <c r="FU171" s="4" t="str">
        <f>IF('Gene Table'!$C171="SMPC",S171,"")</f>
        <v/>
      </c>
      <c r="FV171" s="4" t="str">
        <f>IF('Gene Table'!$C171="SMPC",T171,"")</f>
        <v/>
      </c>
      <c r="FW171" s="4" t="str">
        <f>IF('Gene Table'!$C171="SMPC",U171,"")</f>
        <v/>
      </c>
      <c r="FX171" s="4" t="str">
        <f>IF('Gene Table'!$C171="SMPC",V171,"")</f>
        <v/>
      </c>
      <c r="FY171" s="4" t="str">
        <f>IF('Gene Table'!$C171="SMPC",W171,"")</f>
        <v/>
      </c>
      <c r="FZ171" s="4" t="str">
        <f>IF('Gene Table'!$C171="SMPC",X171,"")</f>
        <v/>
      </c>
      <c r="GA171" s="4" t="str">
        <f>IF('Gene Table'!$C171="SMPC",Y171,"")</f>
        <v/>
      </c>
      <c r="GB171" s="4" t="str">
        <f>IF('Gene Table'!$C171="SMPC",Z171,"")</f>
        <v/>
      </c>
      <c r="GC171" s="4" t="str">
        <f>IF('Gene Table'!$C171="SMPC",AA171,"")</f>
        <v/>
      </c>
      <c r="GD171" s="4" t="str">
        <f>IF('Gene Table'!$C171="SMPC",AB171,"")</f>
        <v/>
      </c>
      <c r="GE171" s="4" t="str">
        <f>IF('Gene Table'!$C171="SMPC",AC171,"")</f>
        <v/>
      </c>
    </row>
    <row r="172" spans="1:187" ht="15" customHeight="1" x14ac:dyDescent="0.25">
      <c r="A172" s="4" t="str">
        <f>'Gene Table'!C172&amp;":"&amp;'Gene Table'!D172</f>
        <v>PTEN:c.697C&gt;T</v>
      </c>
      <c r="B172" s="4">
        <f>IF('Gene Table'!$G$5="NO",IF(ISNUMBER(MATCH('Gene Table'!E172,'Array Content'!$M$2:$M$941,0)),VLOOKUP('Gene Table'!E172,'Array Content'!$M$2:$O$941,2,FALSE),35),IF('Gene Table'!$G$5="YES",IF(ISNUMBER(MATCH('Gene Table'!E172,'Array Content'!$M$2:$M$941,0)),VLOOKUP('Gene Table'!E172,'Array Content'!$M$2:$O$941,3,FALSE),35),"OOPS"))</f>
        <v>37</v>
      </c>
      <c r="C172" s="4" t="s">
        <v>263</v>
      </c>
      <c r="D172" s="29">
        <f>IF('Control Sample Data'!D171="","",IF(SUM('Control Sample Data'!D$2:D$97)&gt;10,IF(AND(ISNUMBER('Control Sample Data'!D171),'Control Sample Data'!D171&lt;$B172, 'Control Sample Data'!D171&gt;0),'Control Sample Data'!D171,$B172),""))</f>
        <v>35</v>
      </c>
      <c r="E172" s="29">
        <f>IF('Control Sample Data'!E171="","",IF(SUM('Control Sample Data'!E$2:E$97)&gt;10,IF(AND(ISNUMBER('Control Sample Data'!E171),'Control Sample Data'!E171&lt;$B172, 'Control Sample Data'!E171&gt;0),'Control Sample Data'!E171,$B172),""))</f>
        <v>35</v>
      </c>
      <c r="F172" s="29" t="str">
        <f>IF('Control Sample Data'!F171="","",IF(SUM('Control Sample Data'!F$2:F$97)&gt;10,IF(AND(ISNUMBER('Control Sample Data'!F171),'Control Sample Data'!F171&lt;$B172, 'Control Sample Data'!F171&gt;0),'Control Sample Data'!F171,$B172),""))</f>
        <v/>
      </c>
      <c r="G172" s="29" t="str">
        <f>IF('Control Sample Data'!G171="","",IF(SUM('Control Sample Data'!G$2:G$97)&gt;10,IF(AND(ISNUMBER('Control Sample Data'!G171),'Control Sample Data'!G171&lt;$B172, 'Control Sample Data'!G171&gt;0),'Control Sample Data'!G171,$B172),""))</f>
        <v/>
      </c>
      <c r="H172" s="29" t="str">
        <f>IF('Control Sample Data'!H171="","",IF(SUM('Control Sample Data'!H$2:H$97)&gt;10,IF(AND(ISNUMBER('Control Sample Data'!H171),'Control Sample Data'!H171&lt;$B172, 'Control Sample Data'!H171&gt;0),'Control Sample Data'!H171,$B172),""))</f>
        <v/>
      </c>
      <c r="I172" s="29" t="str">
        <f>IF('Control Sample Data'!I171="","",IF(SUM('Control Sample Data'!I$2:I$97)&gt;10,IF(AND(ISNUMBER('Control Sample Data'!I171),'Control Sample Data'!I171&lt;$B172, 'Control Sample Data'!I171&gt;0),'Control Sample Data'!I171,$B172),""))</f>
        <v/>
      </c>
      <c r="J172" s="29" t="str">
        <f>IF('Control Sample Data'!J171="","",IF(SUM('Control Sample Data'!J$2:J$97)&gt;10,IF(AND(ISNUMBER('Control Sample Data'!J171),'Control Sample Data'!J171&lt;$B172, 'Control Sample Data'!J171&gt;0),'Control Sample Data'!J171,$B172),""))</f>
        <v/>
      </c>
      <c r="K172" s="29" t="str">
        <f>IF('Control Sample Data'!K171="","",IF(SUM('Control Sample Data'!K$2:K$97)&gt;10,IF(AND(ISNUMBER('Control Sample Data'!K171),'Control Sample Data'!K171&lt;$B172, 'Control Sample Data'!K171&gt;0),'Control Sample Data'!K171,$B172),""))</f>
        <v/>
      </c>
      <c r="L172" s="29" t="str">
        <f>IF('Control Sample Data'!L171="","",IF(SUM('Control Sample Data'!L$2:L$97)&gt;10,IF(AND(ISNUMBER('Control Sample Data'!L171),'Control Sample Data'!L171&lt;$B172, 'Control Sample Data'!L171&gt;0),'Control Sample Data'!L171,$B172),""))</f>
        <v/>
      </c>
      <c r="M172" s="29" t="str">
        <f>IF('Control Sample Data'!M171="","",IF(SUM('Control Sample Data'!M$2:M$97)&gt;10,IF(AND(ISNUMBER('Control Sample Data'!M171),'Control Sample Data'!M171&lt;$B172, 'Control Sample Data'!M171&gt;0),'Control Sample Data'!M171,$B172),""))</f>
        <v/>
      </c>
      <c r="N172" s="29" t="str">
        <f>IF('Control Sample Data'!N171="","",IF(SUM('Control Sample Data'!N$2:N$97)&gt;10,IF(AND(ISNUMBER('Control Sample Data'!N171),'Control Sample Data'!N171&lt;$B172, 'Control Sample Data'!N171&gt;0),'Control Sample Data'!N171,$B172),""))</f>
        <v/>
      </c>
      <c r="O172" s="29" t="str">
        <f>IF('Control Sample Data'!O171="","",IF(SUM('Control Sample Data'!O$2:O$97)&gt;10,IF(AND(ISNUMBER('Control Sample Data'!O171),'Control Sample Data'!O171&lt;$B172, 'Control Sample Data'!O171&gt;0),'Control Sample Data'!O171,$B172),""))</f>
        <v/>
      </c>
      <c r="Q172" s="4" t="s">
        <v>263</v>
      </c>
      <c r="R172" s="29">
        <f>IF('Test Sample Data'!D171="","",IF(SUM('Test Sample Data'!D$2:D$97)&gt;10,IF(AND(ISNUMBER('Test Sample Data'!D171),'Test Sample Data'!D171&lt;$B172, 'Test Sample Data'!D171&gt;0),'Test Sample Data'!D171,$B172),""))</f>
        <v>35</v>
      </c>
      <c r="S172" s="29">
        <f>IF('Test Sample Data'!E171="","",IF(SUM('Test Sample Data'!E$2:E$97)&gt;10,IF(AND(ISNUMBER('Test Sample Data'!E171),'Test Sample Data'!E171&lt;$B172, 'Test Sample Data'!E171&gt;0),'Test Sample Data'!E171,$B172),""))</f>
        <v>35</v>
      </c>
      <c r="T172" s="29" t="str">
        <f>IF('Test Sample Data'!F171="","",IF(SUM('Test Sample Data'!F$2:F$97)&gt;10,IF(AND(ISNUMBER('Test Sample Data'!F171),'Test Sample Data'!F171&lt;$B172, 'Test Sample Data'!F171&gt;0),'Test Sample Data'!F171,$B172),""))</f>
        <v/>
      </c>
      <c r="U172" s="29" t="str">
        <f>IF('Test Sample Data'!G171="","",IF(SUM('Test Sample Data'!G$2:G$97)&gt;10,IF(AND(ISNUMBER('Test Sample Data'!G171),'Test Sample Data'!G171&lt;$B172, 'Test Sample Data'!G171&gt;0),'Test Sample Data'!G171,$B172),""))</f>
        <v/>
      </c>
      <c r="V172" s="29" t="str">
        <f>IF('Test Sample Data'!H171="","",IF(SUM('Test Sample Data'!H$2:H$97)&gt;10,IF(AND(ISNUMBER('Test Sample Data'!H171),'Test Sample Data'!H171&lt;$B172, 'Test Sample Data'!H171&gt;0),'Test Sample Data'!H171,$B172),""))</f>
        <v/>
      </c>
      <c r="W172" s="29" t="str">
        <f>IF('Test Sample Data'!I171="","",IF(SUM('Test Sample Data'!I$2:I$97)&gt;10,IF(AND(ISNUMBER('Test Sample Data'!I171),'Test Sample Data'!I171&lt;$B172, 'Test Sample Data'!I171&gt;0),'Test Sample Data'!I171,$B172),""))</f>
        <v/>
      </c>
      <c r="X172" s="29" t="str">
        <f>IF('Test Sample Data'!J171="","",IF(SUM('Test Sample Data'!J$2:J$97)&gt;10,IF(AND(ISNUMBER('Test Sample Data'!J171),'Test Sample Data'!J171&lt;$B172, 'Test Sample Data'!J171&gt;0),'Test Sample Data'!J171,$B172),""))</f>
        <v/>
      </c>
      <c r="Y172" s="29" t="str">
        <f>IF('Test Sample Data'!K171="","",IF(SUM('Test Sample Data'!K$2:K$97)&gt;10,IF(AND(ISNUMBER('Test Sample Data'!K171),'Test Sample Data'!K171&lt;$B172, 'Test Sample Data'!K171&gt;0),'Test Sample Data'!K171,$B172),""))</f>
        <v/>
      </c>
      <c r="Z172" s="29" t="str">
        <f>IF('Test Sample Data'!L171="","",IF(SUM('Test Sample Data'!L$2:L$97)&gt;10,IF(AND(ISNUMBER('Test Sample Data'!L171),'Test Sample Data'!L171&lt;$B172, 'Test Sample Data'!L171&gt;0),'Test Sample Data'!L171,$B172),""))</f>
        <v/>
      </c>
      <c r="AA172" s="29" t="str">
        <f>IF('Test Sample Data'!M171="","",IF(SUM('Test Sample Data'!M$2:M$97)&gt;10,IF(AND(ISNUMBER('Test Sample Data'!M171),'Test Sample Data'!M171&lt;$B172, 'Test Sample Data'!M171&gt;0),'Test Sample Data'!M171,$B172),""))</f>
        <v/>
      </c>
      <c r="AB172" s="29" t="str">
        <f>IF('Test Sample Data'!N171="","",IF(SUM('Test Sample Data'!N$2:N$97)&gt;10,IF(AND(ISNUMBER('Test Sample Data'!N171),'Test Sample Data'!N171&lt;$B172, 'Test Sample Data'!N171&gt;0),'Test Sample Data'!N171,$B172),""))</f>
        <v/>
      </c>
      <c r="AC172" s="29" t="str">
        <f>IF('Test Sample Data'!O171="","",IF(SUM('Test Sample Data'!O$2:O$97)&gt;10,IF(AND(ISNUMBER('Test Sample Data'!O171),'Test Sample Data'!O171&lt;$B172, 'Test Sample Data'!O171&gt;0),'Test Sample Data'!O171,$B172),""))</f>
        <v/>
      </c>
      <c r="AE172" s="4" t="s">
        <v>263</v>
      </c>
      <c r="AF172" s="4">
        <f t="shared" si="183"/>
        <v>9</v>
      </c>
      <c r="AG172" s="4">
        <f t="shared" si="184"/>
        <v>9</v>
      </c>
      <c r="AH172" s="4" t="str">
        <f t="shared" si="185"/>
        <v/>
      </c>
      <c r="AI172" s="4" t="str">
        <f t="shared" si="186"/>
        <v/>
      </c>
      <c r="AJ172" s="4" t="str">
        <f t="shared" si="187"/>
        <v/>
      </c>
      <c r="AK172" s="4" t="str">
        <f t="shared" si="188"/>
        <v/>
      </c>
      <c r="AL172" s="4" t="str">
        <f t="shared" si="189"/>
        <v/>
      </c>
      <c r="AM172" s="4" t="str">
        <f t="shared" si="190"/>
        <v/>
      </c>
      <c r="AN172" s="4" t="str">
        <f t="shared" si="191"/>
        <v/>
      </c>
      <c r="AO172" s="4" t="str">
        <f t="shared" si="192"/>
        <v/>
      </c>
      <c r="AP172" s="4" t="str">
        <f t="shared" si="193"/>
        <v/>
      </c>
      <c r="AQ172" s="4" t="str">
        <f t="shared" si="194"/>
        <v/>
      </c>
      <c r="AR172" s="4">
        <f t="shared" si="195"/>
        <v>0</v>
      </c>
      <c r="AS172" s="4">
        <f t="shared" si="246"/>
        <v>9</v>
      </c>
      <c r="AU172" s="4" t="s">
        <v>263</v>
      </c>
      <c r="AV172" s="4">
        <f t="shared" si="196"/>
        <v>8.2600000000000016</v>
      </c>
      <c r="AW172" s="4">
        <f t="shared" si="197"/>
        <v>9</v>
      </c>
      <c r="AX172" s="4" t="str">
        <f t="shared" si="198"/>
        <v/>
      </c>
      <c r="AY172" s="4" t="str">
        <f t="shared" si="199"/>
        <v/>
      </c>
      <c r="AZ172" s="4" t="str">
        <f t="shared" si="200"/>
        <v/>
      </c>
      <c r="BA172" s="4" t="str">
        <f t="shared" si="201"/>
        <v/>
      </c>
      <c r="BB172" s="4" t="str">
        <f t="shared" si="202"/>
        <v/>
      </c>
      <c r="BC172" s="4" t="str">
        <f t="shared" si="203"/>
        <v/>
      </c>
      <c r="BD172" s="4" t="str">
        <f t="shared" si="204"/>
        <v/>
      </c>
      <c r="BE172" s="4" t="str">
        <f t="shared" si="205"/>
        <v/>
      </c>
      <c r="BF172" s="4" t="str">
        <f t="shared" si="206"/>
        <v/>
      </c>
      <c r="BG172" s="4" t="str">
        <f t="shared" si="207"/>
        <v/>
      </c>
      <c r="BI172" s="4" t="s">
        <v>263</v>
      </c>
      <c r="BJ172" s="4">
        <f t="shared" si="233"/>
        <v>8.2600000000000016</v>
      </c>
      <c r="BK172" s="4">
        <f t="shared" si="234"/>
        <v>9</v>
      </c>
      <c r="BL172" s="4" t="str">
        <f t="shared" si="235"/>
        <v/>
      </c>
      <c r="BM172" s="4" t="str">
        <f t="shared" si="236"/>
        <v/>
      </c>
      <c r="BN172" s="4" t="str">
        <f t="shared" si="237"/>
        <v/>
      </c>
      <c r="BO172" s="4" t="str">
        <f t="shared" si="238"/>
        <v/>
      </c>
      <c r="BP172" s="4" t="str">
        <f t="shared" si="239"/>
        <v/>
      </c>
      <c r="BQ172" s="4" t="str">
        <f t="shared" si="240"/>
        <v/>
      </c>
      <c r="BR172" s="4" t="str">
        <f t="shared" si="241"/>
        <v/>
      </c>
      <c r="BS172" s="4" t="str">
        <f t="shared" si="242"/>
        <v/>
      </c>
      <c r="BT172" s="4" t="str">
        <f t="shared" si="243"/>
        <v/>
      </c>
      <c r="BU172" s="4" t="str">
        <f t="shared" si="244"/>
        <v/>
      </c>
      <c r="BV172" s="4">
        <f t="shared" si="208"/>
        <v>1.57</v>
      </c>
      <c r="BW172" s="4">
        <f t="shared" si="245"/>
        <v>8.6300000000000008</v>
      </c>
      <c r="BY172" s="4" t="s">
        <v>263</v>
      </c>
      <c r="BZ172" s="4">
        <f t="shared" si="209"/>
        <v>-0.36999999999999922</v>
      </c>
      <c r="CA172" s="4">
        <f t="shared" si="210"/>
        <v>0.36999999999999922</v>
      </c>
      <c r="CB172" s="4" t="str">
        <f t="shared" si="211"/>
        <v/>
      </c>
      <c r="CC172" s="4" t="str">
        <f t="shared" si="212"/>
        <v/>
      </c>
      <c r="CD172" s="4" t="str">
        <f t="shared" si="213"/>
        <v/>
      </c>
      <c r="CE172" s="4" t="str">
        <f t="shared" si="214"/>
        <v/>
      </c>
      <c r="CF172" s="4" t="str">
        <f t="shared" si="215"/>
        <v/>
      </c>
      <c r="CG172" s="4" t="str">
        <f t="shared" si="216"/>
        <v/>
      </c>
      <c r="CH172" s="4" t="str">
        <f t="shared" si="217"/>
        <v/>
      </c>
      <c r="CI172" s="4" t="str">
        <f t="shared" si="218"/>
        <v/>
      </c>
      <c r="CJ172" s="4" t="str">
        <f t="shared" si="219"/>
        <v/>
      </c>
      <c r="CK172" s="4" t="str">
        <f t="shared" si="220"/>
        <v/>
      </c>
      <c r="CM172" s="4" t="s">
        <v>263</v>
      </c>
      <c r="CN172" s="4" t="str">
        <f>IF(ISNUMBER(BZ172), IF($BV172&gt;VLOOKUP('Gene Table'!$G$2,'Array Content'!$A$2:$B$3,2,FALSE),IF(BZ172&lt;-$BV172,"mutant","WT"),IF(BZ172&lt;-VLOOKUP('Gene Table'!$G$2,'Array Content'!$A$2:$B$3,2,FALSE),"Mutant","WT")),"")</f>
        <v>WT</v>
      </c>
      <c r="CO172" s="4" t="str">
        <f>IF(ISNUMBER(CA172), IF($BV172&gt;VLOOKUP('Gene Table'!$G$2,'Array Content'!$A$2:$B$3,2,FALSE),IF(CA172&lt;-$BV172,"mutant","WT"),IF(CA172&lt;-VLOOKUP('Gene Table'!$G$2,'Array Content'!$A$2:$B$3,2,FALSE),"Mutant","WT")),"")</f>
        <v>WT</v>
      </c>
      <c r="CP172" s="4" t="str">
        <f>IF(ISNUMBER(CB172), IF($BV172&gt;VLOOKUP('Gene Table'!$G$2,'Array Content'!$A$2:$B$3,2,FALSE),IF(CB172&lt;-$BV172,"mutant","WT"),IF(CB172&lt;-VLOOKUP('Gene Table'!$G$2,'Array Content'!$A$2:$B$3,2,FALSE),"Mutant","WT")),"")</f>
        <v/>
      </c>
      <c r="CQ172" s="4" t="str">
        <f>IF(ISNUMBER(CC172), IF($BV172&gt;VLOOKUP('Gene Table'!$G$2,'Array Content'!$A$2:$B$3,2,FALSE),IF(CC172&lt;-$BV172,"mutant","WT"),IF(CC172&lt;-VLOOKUP('Gene Table'!$G$2,'Array Content'!$A$2:$B$3,2,FALSE),"Mutant","WT")),"")</f>
        <v/>
      </c>
      <c r="CR172" s="4" t="str">
        <f>IF(ISNUMBER(CD172), IF($BV172&gt;VLOOKUP('Gene Table'!$G$2,'Array Content'!$A$2:$B$3,2,FALSE),IF(CD172&lt;-$BV172,"mutant","WT"),IF(CD172&lt;-VLOOKUP('Gene Table'!$G$2,'Array Content'!$A$2:$B$3,2,FALSE),"Mutant","WT")),"")</f>
        <v/>
      </c>
      <c r="CS172" s="4" t="str">
        <f>IF(ISNUMBER(CE172), IF($BV172&gt;VLOOKUP('Gene Table'!$G$2,'Array Content'!$A$2:$B$3,2,FALSE),IF(CE172&lt;-$BV172,"mutant","WT"),IF(CE172&lt;-VLOOKUP('Gene Table'!$G$2,'Array Content'!$A$2:$B$3,2,FALSE),"Mutant","WT")),"")</f>
        <v/>
      </c>
      <c r="CT172" s="4" t="str">
        <f>IF(ISNUMBER(CF172), IF($BV172&gt;VLOOKUP('Gene Table'!$G$2,'Array Content'!$A$2:$B$3,2,FALSE),IF(CF172&lt;-$BV172,"mutant","WT"),IF(CF172&lt;-VLOOKUP('Gene Table'!$G$2,'Array Content'!$A$2:$B$3,2,FALSE),"Mutant","WT")),"")</f>
        <v/>
      </c>
      <c r="CU172" s="4" t="str">
        <f>IF(ISNUMBER(CG172), IF($BV172&gt;VLOOKUP('Gene Table'!$G$2,'Array Content'!$A$2:$B$3,2,FALSE),IF(CG172&lt;-$BV172,"mutant","WT"),IF(CG172&lt;-VLOOKUP('Gene Table'!$G$2,'Array Content'!$A$2:$B$3,2,FALSE),"Mutant","WT")),"")</f>
        <v/>
      </c>
      <c r="CV172" s="4" t="str">
        <f>IF(ISNUMBER(CH172), IF($BV172&gt;VLOOKUP('Gene Table'!$G$2,'Array Content'!$A$2:$B$3,2,FALSE),IF(CH172&lt;-$BV172,"mutant","WT"),IF(CH172&lt;-VLOOKUP('Gene Table'!$G$2,'Array Content'!$A$2:$B$3,2,FALSE),"Mutant","WT")),"")</f>
        <v/>
      </c>
      <c r="CW172" s="4" t="str">
        <f>IF(ISNUMBER(CI172), IF($BV172&gt;VLOOKUP('Gene Table'!$G$2,'Array Content'!$A$2:$B$3,2,FALSE),IF(CI172&lt;-$BV172,"mutant","WT"),IF(CI172&lt;-VLOOKUP('Gene Table'!$G$2,'Array Content'!$A$2:$B$3,2,FALSE),"Mutant","WT")),"")</f>
        <v/>
      </c>
      <c r="CX172" s="4" t="str">
        <f>IF(ISNUMBER(CJ172), IF($BV172&gt;VLOOKUP('Gene Table'!$G$2,'Array Content'!$A$2:$B$3,2,FALSE),IF(CJ172&lt;-$BV172,"mutant","WT"),IF(CJ172&lt;-VLOOKUP('Gene Table'!$G$2,'Array Content'!$A$2:$B$3,2,FALSE),"Mutant","WT")),"")</f>
        <v/>
      </c>
      <c r="CY172" s="4" t="str">
        <f>IF(ISNUMBER(CK172), IF($BV172&gt;VLOOKUP('Gene Table'!$G$2,'Array Content'!$A$2:$B$3,2,FALSE),IF(CK172&lt;-$BV172,"mutant","WT"),IF(CK172&lt;-VLOOKUP('Gene Table'!$G$2,'Array Content'!$A$2:$B$3,2,FALSE),"Mutant","WT")),"")</f>
        <v/>
      </c>
      <c r="DA172" s="4" t="s">
        <v>263</v>
      </c>
      <c r="DB172" s="4">
        <f t="shared" si="221"/>
        <v>-0.73999999999999844</v>
      </c>
      <c r="DC172" s="4">
        <f t="shared" si="222"/>
        <v>0</v>
      </c>
      <c r="DD172" s="4" t="str">
        <f t="shared" si="223"/>
        <v/>
      </c>
      <c r="DE172" s="4" t="str">
        <f t="shared" si="224"/>
        <v/>
      </c>
      <c r="DF172" s="4" t="str">
        <f t="shared" si="225"/>
        <v/>
      </c>
      <c r="DG172" s="4" t="str">
        <f t="shared" si="226"/>
        <v/>
      </c>
      <c r="DH172" s="4" t="str">
        <f t="shared" si="227"/>
        <v/>
      </c>
      <c r="DI172" s="4" t="str">
        <f t="shared" si="228"/>
        <v/>
      </c>
      <c r="DJ172" s="4" t="str">
        <f t="shared" si="229"/>
        <v/>
      </c>
      <c r="DK172" s="4" t="str">
        <f t="shared" si="230"/>
        <v/>
      </c>
      <c r="DL172" s="4" t="str">
        <f t="shared" si="231"/>
        <v/>
      </c>
      <c r="DM172" s="4" t="str">
        <f t="shared" si="232"/>
        <v/>
      </c>
      <c r="DO172" s="4" t="s">
        <v>263</v>
      </c>
      <c r="DP172" s="4" t="str">
        <f>IF(ISNUMBER(DB172), IF($AR172&gt;VLOOKUP('Gene Table'!$G$2,'Array Content'!$A$2:$B$3,2,FALSE),IF(DB172&lt;-$AR172,"mutant","WT"),IF(DB172&lt;-VLOOKUP('Gene Table'!$G$2,'Array Content'!$A$2:$B$3,2,FALSE),"Mutant","WT")),"")</f>
        <v>WT</v>
      </c>
      <c r="DQ172" s="4" t="str">
        <f>IF(ISNUMBER(DC172), IF($AR172&gt;VLOOKUP('Gene Table'!$G$2,'Array Content'!$A$2:$B$3,2,FALSE),IF(DC172&lt;-$AR172,"mutant","WT"),IF(DC172&lt;-VLOOKUP('Gene Table'!$G$2,'Array Content'!$A$2:$B$3,2,FALSE),"Mutant","WT")),"")</f>
        <v>WT</v>
      </c>
      <c r="DR172" s="4" t="str">
        <f>IF(ISNUMBER(DD172), IF($AR172&gt;VLOOKUP('Gene Table'!$G$2,'Array Content'!$A$2:$B$3,2,FALSE),IF(DD172&lt;-$AR172,"mutant","WT"),IF(DD172&lt;-VLOOKUP('Gene Table'!$G$2,'Array Content'!$A$2:$B$3,2,FALSE),"Mutant","WT")),"")</f>
        <v/>
      </c>
      <c r="DS172" s="4" t="str">
        <f>IF(ISNUMBER(DE172), IF($AR172&gt;VLOOKUP('Gene Table'!$G$2,'Array Content'!$A$2:$B$3,2,FALSE),IF(DE172&lt;-$AR172,"mutant","WT"),IF(DE172&lt;-VLOOKUP('Gene Table'!$G$2,'Array Content'!$A$2:$B$3,2,FALSE),"Mutant","WT")),"")</f>
        <v/>
      </c>
      <c r="DT172" s="4" t="str">
        <f>IF(ISNUMBER(DF172), IF($AR172&gt;VLOOKUP('Gene Table'!$G$2,'Array Content'!$A$2:$B$3,2,FALSE),IF(DF172&lt;-$AR172,"mutant","WT"),IF(DF172&lt;-VLOOKUP('Gene Table'!$G$2,'Array Content'!$A$2:$B$3,2,FALSE),"Mutant","WT")),"")</f>
        <v/>
      </c>
      <c r="DU172" s="4" t="str">
        <f>IF(ISNUMBER(DG172), IF($AR172&gt;VLOOKUP('Gene Table'!$G$2,'Array Content'!$A$2:$B$3,2,FALSE),IF(DG172&lt;-$AR172,"mutant","WT"),IF(DG172&lt;-VLOOKUP('Gene Table'!$G$2,'Array Content'!$A$2:$B$3,2,FALSE),"Mutant","WT")),"")</f>
        <v/>
      </c>
      <c r="DV172" s="4" t="str">
        <f>IF(ISNUMBER(DH172), IF($AR172&gt;VLOOKUP('Gene Table'!$G$2,'Array Content'!$A$2:$B$3,2,FALSE),IF(DH172&lt;-$AR172,"mutant","WT"),IF(DH172&lt;-VLOOKUP('Gene Table'!$G$2,'Array Content'!$A$2:$B$3,2,FALSE),"Mutant","WT")),"")</f>
        <v/>
      </c>
      <c r="DW172" s="4" t="str">
        <f>IF(ISNUMBER(DI172), IF($AR172&gt;VLOOKUP('Gene Table'!$G$2,'Array Content'!$A$2:$B$3,2,FALSE),IF(DI172&lt;-$AR172,"mutant","WT"),IF(DI172&lt;-VLOOKUP('Gene Table'!$G$2,'Array Content'!$A$2:$B$3,2,FALSE),"Mutant","WT")),"")</f>
        <v/>
      </c>
      <c r="DX172" s="4" t="str">
        <f>IF(ISNUMBER(DJ172), IF($AR172&gt;VLOOKUP('Gene Table'!$G$2,'Array Content'!$A$2:$B$3,2,FALSE),IF(DJ172&lt;-$AR172,"mutant","WT"),IF(DJ172&lt;-VLOOKUP('Gene Table'!$G$2,'Array Content'!$A$2:$B$3,2,FALSE),"Mutant","WT")),"")</f>
        <v/>
      </c>
      <c r="DY172" s="4" t="str">
        <f>IF(ISNUMBER(DK172), IF($AR172&gt;VLOOKUP('Gene Table'!$G$2,'Array Content'!$A$2:$B$3,2,FALSE),IF(DK172&lt;-$AR172,"mutant","WT"),IF(DK172&lt;-VLOOKUP('Gene Table'!$G$2,'Array Content'!$A$2:$B$3,2,FALSE),"Mutant","WT")),"")</f>
        <v/>
      </c>
      <c r="DZ172" s="4" t="str">
        <f>IF(ISNUMBER(DL172), IF($AR172&gt;VLOOKUP('Gene Table'!$G$2,'Array Content'!$A$2:$B$3,2,FALSE),IF(DL172&lt;-$AR172,"mutant","WT"),IF(DL172&lt;-VLOOKUP('Gene Table'!$G$2,'Array Content'!$A$2:$B$3,2,FALSE),"Mutant","WT")),"")</f>
        <v/>
      </c>
      <c r="EA172" s="4" t="str">
        <f>IF(ISNUMBER(DM172), IF($AR172&gt;VLOOKUP('Gene Table'!$G$2,'Array Content'!$A$2:$B$3,2,FALSE),IF(DM172&lt;-$AR172,"mutant","WT"),IF(DM172&lt;-VLOOKUP('Gene Table'!$G$2,'Array Content'!$A$2:$B$3,2,FALSE),"Mutant","WT")),"")</f>
        <v/>
      </c>
      <c r="EC172" s="4" t="s">
        <v>263</v>
      </c>
      <c r="ED172" s="4" t="str">
        <f>IF('Gene Table'!$D172="copy number",D172,"")</f>
        <v/>
      </c>
      <c r="EE172" s="4" t="str">
        <f>IF('Gene Table'!$D172="copy number",E172,"")</f>
        <v/>
      </c>
      <c r="EF172" s="4" t="str">
        <f>IF('Gene Table'!$D172="copy number",F172,"")</f>
        <v/>
      </c>
      <c r="EG172" s="4" t="str">
        <f>IF('Gene Table'!$D172="copy number",G172,"")</f>
        <v/>
      </c>
      <c r="EH172" s="4" t="str">
        <f>IF('Gene Table'!$D172="copy number",H172,"")</f>
        <v/>
      </c>
      <c r="EI172" s="4" t="str">
        <f>IF('Gene Table'!$D172="copy number",I172,"")</f>
        <v/>
      </c>
      <c r="EJ172" s="4" t="str">
        <f>IF('Gene Table'!$D172="copy number",J172,"")</f>
        <v/>
      </c>
      <c r="EK172" s="4" t="str">
        <f>IF('Gene Table'!$D172="copy number",K172,"")</f>
        <v/>
      </c>
      <c r="EL172" s="4" t="str">
        <f>IF('Gene Table'!$D172="copy number",L172,"")</f>
        <v/>
      </c>
      <c r="EM172" s="4" t="str">
        <f>IF('Gene Table'!$D172="copy number",M172,"")</f>
        <v/>
      </c>
      <c r="EN172" s="4" t="str">
        <f>IF('Gene Table'!$D172="copy number",N172,"")</f>
        <v/>
      </c>
      <c r="EO172" s="4" t="str">
        <f>IF('Gene Table'!$D172="copy number",O172,"")</f>
        <v/>
      </c>
      <c r="EQ172" s="4" t="s">
        <v>263</v>
      </c>
      <c r="ER172" s="4" t="str">
        <f>IF('Gene Table'!$D172="copy number",R172,"")</f>
        <v/>
      </c>
      <c r="ES172" s="4" t="str">
        <f>IF('Gene Table'!$D172="copy number",S172,"")</f>
        <v/>
      </c>
      <c r="ET172" s="4" t="str">
        <f>IF('Gene Table'!$D172="copy number",T172,"")</f>
        <v/>
      </c>
      <c r="EU172" s="4" t="str">
        <f>IF('Gene Table'!$D172="copy number",U172,"")</f>
        <v/>
      </c>
      <c r="EV172" s="4" t="str">
        <f>IF('Gene Table'!$D172="copy number",V172,"")</f>
        <v/>
      </c>
      <c r="EW172" s="4" t="str">
        <f>IF('Gene Table'!$D172="copy number",W172,"")</f>
        <v/>
      </c>
      <c r="EX172" s="4" t="str">
        <f>IF('Gene Table'!$D172="copy number",X172,"")</f>
        <v/>
      </c>
      <c r="EY172" s="4" t="str">
        <f>IF('Gene Table'!$D172="copy number",Y172,"")</f>
        <v/>
      </c>
      <c r="EZ172" s="4" t="str">
        <f>IF('Gene Table'!$D172="copy number",Z172,"")</f>
        <v/>
      </c>
      <c r="FA172" s="4" t="str">
        <f>IF('Gene Table'!$D172="copy number",AA172,"")</f>
        <v/>
      </c>
      <c r="FB172" s="4" t="str">
        <f>IF('Gene Table'!$D172="copy number",AB172,"")</f>
        <v/>
      </c>
      <c r="FC172" s="4" t="str">
        <f>IF('Gene Table'!$D172="copy number",AC172,"")</f>
        <v/>
      </c>
      <c r="FE172" s="4" t="s">
        <v>263</v>
      </c>
      <c r="FF172" s="4" t="str">
        <f>IF('Gene Table'!$C172="SMPC",D172,"")</f>
        <v/>
      </c>
      <c r="FG172" s="4" t="str">
        <f>IF('Gene Table'!$C172="SMPC",E172,"")</f>
        <v/>
      </c>
      <c r="FH172" s="4" t="str">
        <f>IF('Gene Table'!$C172="SMPC",F172,"")</f>
        <v/>
      </c>
      <c r="FI172" s="4" t="str">
        <f>IF('Gene Table'!$C172="SMPC",G172,"")</f>
        <v/>
      </c>
      <c r="FJ172" s="4" t="str">
        <f>IF('Gene Table'!$C172="SMPC",H172,"")</f>
        <v/>
      </c>
      <c r="FK172" s="4" t="str">
        <f>IF('Gene Table'!$C172="SMPC",I172,"")</f>
        <v/>
      </c>
      <c r="FL172" s="4" t="str">
        <f>IF('Gene Table'!$C172="SMPC",J172,"")</f>
        <v/>
      </c>
      <c r="FM172" s="4" t="str">
        <f>IF('Gene Table'!$C172="SMPC",K172,"")</f>
        <v/>
      </c>
      <c r="FN172" s="4" t="str">
        <f>IF('Gene Table'!$C172="SMPC",L172,"")</f>
        <v/>
      </c>
      <c r="FO172" s="4" t="str">
        <f>IF('Gene Table'!$C172="SMPC",M172,"")</f>
        <v/>
      </c>
      <c r="FP172" s="4" t="str">
        <f>IF('Gene Table'!$C172="SMPC",N172,"")</f>
        <v/>
      </c>
      <c r="FQ172" s="4" t="str">
        <f>IF('Gene Table'!$C172="SMPC",O172,"")</f>
        <v/>
      </c>
      <c r="FS172" s="4" t="s">
        <v>263</v>
      </c>
      <c r="FT172" s="4" t="str">
        <f>IF('Gene Table'!$C172="SMPC",R172,"")</f>
        <v/>
      </c>
      <c r="FU172" s="4" t="str">
        <f>IF('Gene Table'!$C172="SMPC",S172,"")</f>
        <v/>
      </c>
      <c r="FV172" s="4" t="str">
        <f>IF('Gene Table'!$C172="SMPC",T172,"")</f>
        <v/>
      </c>
      <c r="FW172" s="4" t="str">
        <f>IF('Gene Table'!$C172="SMPC",U172,"")</f>
        <v/>
      </c>
      <c r="FX172" s="4" t="str">
        <f>IF('Gene Table'!$C172="SMPC",V172,"")</f>
        <v/>
      </c>
      <c r="FY172" s="4" t="str">
        <f>IF('Gene Table'!$C172="SMPC",W172,"")</f>
        <v/>
      </c>
      <c r="FZ172" s="4" t="str">
        <f>IF('Gene Table'!$C172="SMPC",X172,"")</f>
        <v/>
      </c>
      <c r="GA172" s="4" t="str">
        <f>IF('Gene Table'!$C172="SMPC",Y172,"")</f>
        <v/>
      </c>
      <c r="GB172" s="4" t="str">
        <f>IF('Gene Table'!$C172="SMPC",Z172,"")</f>
        <v/>
      </c>
      <c r="GC172" s="4" t="str">
        <f>IF('Gene Table'!$C172="SMPC",AA172,"")</f>
        <v/>
      </c>
      <c r="GD172" s="4" t="str">
        <f>IF('Gene Table'!$C172="SMPC",AB172,"")</f>
        <v/>
      </c>
      <c r="GE172" s="4" t="str">
        <f>IF('Gene Table'!$C172="SMPC",AC172,"")</f>
        <v/>
      </c>
    </row>
    <row r="173" spans="1:187" ht="15" customHeight="1" x14ac:dyDescent="0.25">
      <c r="A173" s="4" t="str">
        <f>'Gene Table'!C173&amp;":"&amp;'Gene Table'!D173</f>
        <v>PTEN:c.703G&gt;T</v>
      </c>
      <c r="B173" s="4">
        <f>IF('Gene Table'!$G$5="NO",IF(ISNUMBER(MATCH('Gene Table'!E173,'Array Content'!$M$2:$M$941,0)),VLOOKUP('Gene Table'!E173,'Array Content'!$M$2:$O$941,2,FALSE),35),IF('Gene Table'!$G$5="YES",IF(ISNUMBER(MATCH('Gene Table'!E173,'Array Content'!$M$2:$M$941,0)),VLOOKUP('Gene Table'!E173,'Array Content'!$M$2:$O$941,3,FALSE),35),"OOPS"))</f>
        <v>37</v>
      </c>
      <c r="C173" s="4" t="s">
        <v>266</v>
      </c>
      <c r="D173" s="29">
        <f>IF('Control Sample Data'!D172="","",IF(SUM('Control Sample Data'!D$2:D$97)&gt;10,IF(AND(ISNUMBER('Control Sample Data'!D172),'Control Sample Data'!D172&lt;$B173, 'Control Sample Data'!D172&gt;0),'Control Sample Data'!D172,$B173),""))</f>
        <v>35</v>
      </c>
      <c r="E173" s="29">
        <f>IF('Control Sample Data'!E172="","",IF(SUM('Control Sample Data'!E$2:E$97)&gt;10,IF(AND(ISNUMBER('Control Sample Data'!E172),'Control Sample Data'!E172&lt;$B173, 'Control Sample Data'!E172&gt;0),'Control Sample Data'!E172,$B173),""))</f>
        <v>35</v>
      </c>
      <c r="F173" s="29" t="str">
        <f>IF('Control Sample Data'!F172="","",IF(SUM('Control Sample Data'!F$2:F$97)&gt;10,IF(AND(ISNUMBER('Control Sample Data'!F172),'Control Sample Data'!F172&lt;$B173, 'Control Sample Data'!F172&gt;0),'Control Sample Data'!F172,$B173),""))</f>
        <v/>
      </c>
      <c r="G173" s="29" t="str">
        <f>IF('Control Sample Data'!G172="","",IF(SUM('Control Sample Data'!G$2:G$97)&gt;10,IF(AND(ISNUMBER('Control Sample Data'!G172),'Control Sample Data'!G172&lt;$B173, 'Control Sample Data'!G172&gt;0),'Control Sample Data'!G172,$B173),""))</f>
        <v/>
      </c>
      <c r="H173" s="29" t="str">
        <f>IF('Control Sample Data'!H172="","",IF(SUM('Control Sample Data'!H$2:H$97)&gt;10,IF(AND(ISNUMBER('Control Sample Data'!H172),'Control Sample Data'!H172&lt;$B173, 'Control Sample Data'!H172&gt;0),'Control Sample Data'!H172,$B173),""))</f>
        <v/>
      </c>
      <c r="I173" s="29" t="str">
        <f>IF('Control Sample Data'!I172="","",IF(SUM('Control Sample Data'!I$2:I$97)&gt;10,IF(AND(ISNUMBER('Control Sample Data'!I172),'Control Sample Data'!I172&lt;$B173, 'Control Sample Data'!I172&gt;0),'Control Sample Data'!I172,$B173),""))</f>
        <v/>
      </c>
      <c r="J173" s="29" t="str">
        <f>IF('Control Sample Data'!J172="","",IF(SUM('Control Sample Data'!J$2:J$97)&gt;10,IF(AND(ISNUMBER('Control Sample Data'!J172),'Control Sample Data'!J172&lt;$B173, 'Control Sample Data'!J172&gt;0),'Control Sample Data'!J172,$B173),""))</f>
        <v/>
      </c>
      <c r="K173" s="29" t="str">
        <f>IF('Control Sample Data'!K172="","",IF(SUM('Control Sample Data'!K$2:K$97)&gt;10,IF(AND(ISNUMBER('Control Sample Data'!K172),'Control Sample Data'!K172&lt;$B173, 'Control Sample Data'!K172&gt;0),'Control Sample Data'!K172,$B173),""))</f>
        <v/>
      </c>
      <c r="L173" s="29" t="str">
        <f>IF('Control Sample Data'!L172="","",IF(SUM('Control Sample Data'!L$2:L$97)&gt;10,IF(AND(ISNUMBER('Control Sample Data'!L172),'Control Sample Data'!L172&lt;$B173, 'Control Sample Data'!L172&gt;0),'Control Sample Data'!L172,$B173),""))</f>
        <v/>
      </c>
      <c r="M173" s="29" t="str">
        <f>IF('Control Sample Data'!M172="","",IF(SUM('Control Sample Data'!M$2:M$97)&gt;10,IF(AND(ISNUMBER('Control Sample Data'!M172),'Control Sample Data'!M172&lt;$B173, 'Control Sample Data'!M172&gt;0),'Control Sample Data'!M172,$B173),""))</f>
        <v/>
      </c>
      <c r="N173" s="29" t="str">
        <f>IF('Control Sample Data'!N172="","",IF(SUM('Control Sample Data'!N$2:N$97)&gt;10,IF(AND(ISNUMBER('Control Sample Data'!N172),'Control Sample Data'!N172&lt;$B173, 'Control Sample Data'!N172&gt;0),'Control Sample Data'!N172,$B173),""))</f>
        <v/>
      </c>
      <c r="O173" s="29" t="str">
        <f>IF('Control Sample Data'!O172="","",IF(SUM('Control Sample Data'!O$2:O$97)&gt;10,IF(AND(ISNUMBER('Control Sample Data'!O172),'Control Sample Data'!O172&lt;$B173, 'Control Sample Data'!O172&gt;0),'Control Sample Data'!O172,$B173),""))</f>
        <v/>
      </c>
      <c r="Q173" s="4" t="s">
        <v>266</v>
      </c>
      <c r="R173" s="29">
        <f>IF('Test Sample Data'!D172="","",IF(SUM('Test Sample Data'!D$2:D$97)&gt;10,IF(AND(ISNUMBER('Test Sample Data'!D172),'Test Sample Data'!D172&lt;$B173, 'Test Sample Data'!D172&gt;0),'Test Sample Data'!D172,$B173),""))</f>
        <v>35</v>
      </c>
      <c r="S173" s="29">
        <f>IF('Test Sample Data'!E172="","",IF(SUM('Test Sample Data'!E$2:E$97)&gt;10,IF(AND(ISNUMBER('Test Sample Data'!E172),'Test Sample Data'!E172&lt;$B173, 'Test Sample Data'!E172&gt;0),'Test Sample Data'!E172,$B173),""))</f>
        <v>35</v>
      </c>
      <c r="T173" s="29" t="str">
        <f>IF('Test Sample Data'!F172="","",IF(SUM('Test Sample Data'!F$2:F$97)&gt;10,IF(AND(ISNUMBER('Test Sample Data'!F172),'Test Sample Data'!F172&lt;$B173, 'Test Sample Data'!F172&gt;0),'Test Sample Data'!F172,$B173),""))</f>
        <v/>
      </c>
      <c r="U173" s="29" t="str">
        <f>IF('Test Sample Data'!G172="","",IF(SUM('Test Sample Data'!G$2:G$97)&gt;10,IF(AND(ISNUMBER('Test Sample Data'!G172),'Test Sample Data'!G172&lt;$B173, 'Test Sample Data'!G172&gt;0),'Test Sample Data'!G172,$B173),""))</f>
        <v/>
      </c>
      <c r="V173" s="29" t="str">
        <f>IF('Test Sample Data'!H172="","",IF(SUM('Test Sample Data'!H$2:H$97)&gt;10,IF(AND(ISNUMBER('Test Sample Data'!H172),'Test Sample Data'!H172&lt;$B173, 'Test Sample Data'!H172&gt;0),'Test Sample Data'!H172,$B173),""))</f>
        <v/>
      </c>
      <c r="W173" s="29" t="str">
        <f>IF('Test Sample Data'!I172="","",IF(SUM('Test Sample Data'!I$2:I$97)&gt;10,IF(AND(ISNUMBER('Test Sample Data'!I172),'Test Sample Data'!I172&lt;$B173, 'Test Sample Data'!I172&gt;0),'Test Sample Data'!I172,$B173),""))</f>
        <v/>
      </c>
      <c r="X173" s="29" t="str">
        <f>IF('Test Sample Data'!J172="","",IF(SUM('Test Sample Data'!J$2:J$97)&gt;10,IF(AND(ISNUMBER('Test Sample Data'!J172),'Test Sample Data'!J172&lt;$B173, 'Test Sample Data'!J172&gt;0),'Test Sample Data'!J172,$B173),""))</f>
        <v/>
      </c>
      <c r="Y173" s="29" t="str">
        <f>IF('Test Sample Data'!K172="","",IF(SUM('Test Sample Data'!K$2:K$97)&gt;10,IF(AND(ISNUMBER('Test Sample Data'!K172),'Test Sample Data'!K172&lt;$B173, 'Test Sample Data'!K172&gt;0),'Test Sample Data'!K172,$B173),""))</f>
        <v/>
      </c>
      <c r="Z173" s="29" t="str">
        <f>IF('Test Sample Data'!L172="","",IF(SUM('Test Sample Data'!L$2:L$97)&gt;10,IF(AND(ISNUMBER('Test Sample Data'!L172),'Test Sample Data'!L172&lt;$B173, 'Test Sample Data'!L172&gt;0),'Test Sample Data'!L172,$B173),""))</f>
        <v/>
      </c>
      <c r="AA173" s="29" t="str">
        <f>IF('Test Sample Data'!M172="","",IF(SUM('Test Sample Data'!M$2:M$97)&gt;10,IF(AND(ISNUMBER('Test Sample Data'!M172),'Test Sample Data'!M172&lt;$B173, 'Test Sample Data'!M172&gt;0),'Test Sample Data'!M172,$B173),""))</f>
        <v/>
      </c>
      <c r="AB173" s="29" t="str">
        <f>IF('Test Sample Data'!N172="","",IF(SUM('Test Sample Data'!N$2:N$97)&gt;10,IF(AND(ISNUMBER('Test Sample Data'!N172),'Test Sample Data'!N172&lt;$B173, 'Test Sample Data'!N172&gt;0),'Test Sample Data'!N172,$B173),""))</f>
        <v/>
      </c>
      <c r="AC173" s="29" t="str">
        <f>IF('Test Sample Data'!O172="","",IF(SUM('Test Sample Data'!O$2:O$97)&gt;10,IF(AND(ISNUMBER('Test Sample Data'!O172),'Test Sample Data'!O172&lt;$B173, 'Test Sample Data'!O172&gt;0),'Test Sample Data'!O172,$B173),""))</f>
        <v/>
      </c>
      <c r="AE173" s="4" t="s">
        <v>266</v>
      </c>
      <c r="AF173" s="4">
        <f t="shared" si="183"/>
        <v>9</v>
      </c>
      <c r="AG173" s="4">
        <f t="shared" si="184"/>
        <v>9</v>
      </c>
      <c r="AH173" s="4" t="str">
        <f t="shared" si="185"/>
        <v/>
      </c>
      <c r="AI173" s="4" t="str">
        <f t="shared" si="186"/>
        <v/>
      </c>
      <c r="AJ173" s="4" t="str">
        <f t="shared" si="187"/>
        <v/>
      </c>
      <c r="AK173" s="4" t="str">
        <f t="shared" si="188"/>
        <v/>
      </c>
      <c r="AL173" s="4" t="str">
        <f t="shared" si="189"/>
        <v/>
      </c>
      <c r="AM173" s="4" t="str">
        <f t="shared" si="190"/>
        <v/>
      </c>
      <c r="AN173" s="4" t="str">
        <f t="shared" si="191"/>
        <v/>
      </c>
      <c r="AO173" s="4" t="str">
        <f t="shared" si="192"/>
        <v/>
      </c>
      <c r="AP173" s="4" t="str">
        <f t="shared" si="193"/>
        <v/>
      </c>
      <c r="AQ173" s="4" t="str">
        <f t="shared" si="194"/>
        <v/>
      </c>
      <c r="AR173" s="4">
        <f t="shared" si="195"/>
        <v>0</v>
      </c>
      <c r="AS173" s="4">
        <f t="shared" si="246"/>
        <v>9</v>
      </c>
      <c r="AU173" s="4" t="s">
        <v>266</v>
      </c>
      <c r="AV173" s="4">
        <f t="shared" si="196"/>
        <v>8.2600000000000016</v>
      </c>
      <c r="AW173" s="4">
        <f t="shared" si="197"/>
        <v>9</v>
      </c>
      <c r="AX173" s="4" t="str">
        <f t="shared" si="198"/>
        <v/>
      </c>
      <c r="AY173" s="4" t="str">
        <f t="shared" si="199"/>
        <v/>
      </c>
      <c r="AZ173" s="4" t="str">
        <f t="shared" si="200"/>
        <v/>
      </c>
      <c r="BA173" s="4" t="str">
        <f t="shared" si="201"/>
        <v/>
      </c>
      <c r="BB173" s="4" t="str">
        <f t="shared" si="202"/>
        <v/>
      </c>
      <c r="BC173" s="4" t="str">
        <f t="shared" si="203"/>
        <v/>
      </c>
      <c r="BD173" s="4" t="str">
        <f t="shared" si="204"/>
        <v/>
      </c>
      <c r="BE173" s="4" t="str">
        <f t="shared" si="205"/>
        <v/>
      </c>
      <c r="BF173" s="4" t="str">
        <f t="shared" si="206"/>
        <v/>
      </c>
      <c r="BG173" s="4" t="str">
        <f t="shared" si="207"/>
        <v/>
      </c>
      <c r="BI173" s="4" t="s">
        <v>266</v>
      </c>
      <c r="BJ173" s="4">
        <f t="shared" si="233"/>
        <v>8.2600000000000016</v>
      </c>
      <c r="BK173" s="4">
        <f t="shared" si="234"/>
        <v>9</v>
      </c>
      <c r="BL173" s="4" t="str">
        <f t="shared" si="235"/>
        <v/>
      </c>
      <c r="BM173" s="4" t="str">
        <f t="shared" si="236"/>
        <v/>
      </c>
      <c r="BN173" s="4" t="str">
        <f t="shared" si="237"/>
        <v/>
      </c>
      <c r="BO173" s="4" t="str">
        <f t="shared" si="238"/>
        <v/>
      </c>
      <c r="BP173" s="4" t="str">
        <f t="shared" si="239"/>
        <v/>
      </c>
      <c r="BQ173" s="4" t="str">
        <f t="shared" si="240"/>
        <v/>
      </c>
      <c r="BR173" s="4" t="str">
        <f t="shared" si="241"/>
        <v/>
      </c>
      <c r="BS173" s="4" t="str">
        <f t="shared" si="242"/>
        <v/>
      </c>
      <c r="BT173" s="4" t="str">
        <f t="shared" si="243"/>
        <v/>
      </c>
      <c r="BU173" s="4" t="str">
        <f t="shared" si="244"/>
        <v/>
      </c>
      <c r="BV173" s="4">
        <f t="shared" si="208"/>
        <v>1.57</v>
      </c>
      <c r="BW173" s="4">
        <f t="shared" si="245"/>
        <v>8.6300000000000008</v>
      </c>
      <c r="BY173" s="4" t="s">
        <v>266</v>
      </c>
      <c r="BZ173" s="4">
        <f t="shared" si="209"/>
        <v>-0.36999999999999922</v>
      </c>
      <c r="CA173" s="4">
        <f t="shared" si="210"/>
        <v>0.36999999999999922</v>
      </c>
      <c r="CB173" s="4" t="str">
        <f t="shared" si="211"/>
        <v/>
      </c>
      <c r="CC173" s="4" t="str">
        <f t="shared" si="212"/>
        <v/>
      </c>
      <c r="CD173" s="4" t="str">
        <f t="shared" si="213"/>
        <v/>
      </c>
      <c r="CE173" s="4" t="str">
        <f t="shared" si="214"/>
        <v/>
      </c>
      <c r="CF173" s="4" t="str">
        <f t="shared" si="215"/>
        <v/>
      </c>
      <c r="CG173" s="4" t="str">
        <f t="shared" si="216"/>
        <v/>
      </c>
      <c r="CH173" s="4" t="str">
        <f t="shared" si="217"/>
        <v/>
      </c>
      <c r="CI173" s="4" t="str">
        <f t="shared" si="218"/>
        <v/>
      </c>
      <c r="CJ173" s="4" t="str">
        <f t="shared" si="219"/>
        <v/>
      </c>
      <c r="CK173" s="4" t="str">
        <f t="shared" si="220"/>
        <v/>
      </c>
      <c r="CM173" s="4" t="s">
        <v>266</v>
      </c>
      <c r="CN173" s="4" t="str">
        <f>IF(ISNUMBER(BZ173), IF($BV173&gt;VLOOKUP('Gene Table'!$G$2,'Array Content'!$A$2:$B$3,2,FALSE),IF(BZ173&lt;-$BV173,"mutant","WT"),IF(BZ173&lt;-VLOOKUP('Gene Table'!$G$2,'Array Content'!$A$2:$B$3,2,FALSE),"Mutant","WT")),"")</f>
        <v>WT</v>
      </c>
      <c r="CO173" s="4" t="str">
        <f>IF(ISNUMBER(CA173), IF($BV173&gt;VLOOKUP('Gene Table'!$G$2,'Array Content'!$A$2:$B$3,2,FALSE),IF(CA173&lt;-$BV173,"mutant","WT"),IF(CA173&lt;-VLOOKUP('Gene Table'!$G$2,'Array Content'!$A$2:$B$3,2,FALSE),"Mutant","WT")),"")</f>
        <v>WT</v>
      </c>
      <c r="CP173" s="4" t="str">
        <f>IF(ISNUMBER(CB173), IF($BV173&gt;VLOOKUP('Gene Table'!$G$2,'Array Content'!$A$2:$B$3,2,FALSE),IF(CB173&lt;-$BV173,"mutant","WT"),IF(CB173&lt;-VLOOKUP('Gene Table'!$G$2,'Array Content'!$A$2:$B$3,2,FALSE),"Mutant","WT")),"")</f>
        <v/>
      </c>
      <c r="CQ173" s="4" t="str">
        <f>IF(ISNUMBER(CC173), IF($BV173&gt;VLOOKUP('Gene Table'!$G$2,'Array Content'!$A$2:$B$3,2,FALSE),IF(CC173&lt;-$BV173,"mutant","WT"),IF(CC173&lt;-VLOOKUP('Gene Table'!$G$2,'Array Content'!$A$2:$B$3,2,FALSE),"Mutant","WT")),"")</f>
        <v/>
      </c>
      <c r="CR173" s="4" t="str">
        <f>IF(ISNUMBER(CD173), IF($BV173&gt;VLOOKUP('Gene Table'!$G$2,'Array Content'!$A$2:$B$3,2,FALSE),IF(CD173&lt;-$BV173,"mutant","WT"),IF(CD173&lt;-VLOOKUP('Gene Table'!$G$2,'Array Content'!$A$2:$B$3,2,FALSE),"Mutant","WT")),"")</f>
        <v/>
      </c>
      <c r="CS173" s="4" t="str">
        <f>IF(ISNUMBER(CE173), IF($BV173&gt;VLOOKUP('Gene Table'!$G$2,'Array Content'!$A$2:$B$3,2,FALSE),IF(CE173&lt;-$BV173,"mutant","WT"),IF(CE173&lt;-VLOOKUP('Gene Table'!$G$2,'Array Content'!$A$2:$B$3,2,FALSE),"Mutant","WT")),"")</f>
        <v/>
      </c>
      <c r="CT173" s="4" t="str">
        <f>IF(ISNUMBER(CF173), IF($BV173&gt;VLOOKUP('Gene Table'!$G$2,'Array Content'!$A$2:$B$3,2,FALSE),IF(CF173&lt;-$BV173,"mutant","WT"),IF(CF173&lt;-VLOOKUP('Gene Table'!$G$2,'Array Content'!$A$2:$B$3,2,FALSE),"Mutant","WT")),"")</f>
        <v/>
      </c>
      <c r="CU173" s="4" t="str">
        <f>IF(ISNUMBER(CG173), IF($BV173&gt;VLOOKUP('Gene Table'!$G$2,'Array Content'!$A$2:$B$3,2,FALSE),IF(CG173&lt;-$BV173,"mutant","WT"),IF(CG173&lt;-VLOOKUP('Gene Table'!$G$2,'Array Content'!$A$2:$B$3,2,FALSE),"Mutant","WT")),"")</f>
        <v/>
      </c>
      <c r="CV173" s="4" t="str">
        <f>IF(ISNUMBER(CH173), IF($BV173&gt;VLOOKUP('Gene Table'!$G$2,'Array Content'!$A$2:$B$3,2,FALSE),IF(CH173&lt;-$BV173,"mutant","WT"),IF(CH173&lt;-VLOOKUP('Gene Table'!$G$2,'Array Content'!$A$2:$B$3,2,FALSE),"Mutant","WT")),"")</f>
        <v/>
      </c>
      <c r="CW173" s="4" t="str">
        <f>IF(ISNUMBER(CI173), IF($BV173&gt;VLOOKUP('Gene Table'!$G$2,'Array Content'!$A$2:$B$3,2,FALSE),IF(CI173&lt;-$BV173,"mutant","WT"),IF(CI173&lt;-VLOOKUP('Gene Table'!$G$2,'Array Content'!$A$2:$B$3,2,FALSE),"Mutant","WT")),"")</f>
        <v/>
      </c>
      <c r="CX173" s="4" t="str">
        <f>IF(ISNUMBER(CJ173), IF($BV173&gt;VLOOKUP('Gene Table'!$G$2,'Array Content'!$A$2:$B$3,2,FALSE),IF(CJ173&lt;-$BV173,"mutant","WT"),IF(CJ173&lt;-VLOOKUP('Gene Table'!$G$2,'Array Content'!$A$2:$B$3,2,FALSE),"Mutant","WT")),"")</f>
        <v/>
      </c>
      <c r="CY173" s="4" t="str">
        <f>IF(ISNUMBER(CK173), IF($BV173&gt;VLOOKUP('Gene Table'!$G$2,'Array Content'!$A$2:$B$3,2,FALSE),IF(CK173&lt;-$BV173,"mutant","WT"),IF(CK173&lt;-VLOOKUP('Gene Table'!$G$2,'Array Content'!$A$2:$B$3,2,FALSE),"Mutant","WT")),"")</f>
        <v/>
      </c>
      <c r="DA173" s="4" t="s">
        <v>266</v>
      </c>
      <c r="DB173" s="4">
        <f t="shared" si="221"/>
        <v>-0.73999999999999844</v>
      </c>
      <c r="DC173" s="4">
        <f t="shared" si="222"/>
        <v>0</v>
      </c>
      <c r="DD173" s="4" t="str">
        <f t="shared" si="223"/>
        <v/>
      </c>
      <c r="DE173" s="4" t="str">
        <f t="shared" si="224"/>
        <v/>
      </c>
      <c r="DF173" s="4" t="str">
        <f t="shared" si="225"/>
        <v/>
      </c>
      <c r="DG173" s="4" t="str">
        <f t="shared" si="226"/>
        <v/>
      </c>
      <c r="DH173" s="4" t="str">
        <f t="shared" si="227"/>
        <v/>
      </c>
      <c r="DI173" s="4" t="str">
        <f t="shared" si="228"/>
        <v/>
      </c>
      <c r="DJ173" s="4" t="str">
        <f t="shared" si="229"/>
        <v/>
      </c>
      <c r="DK173" s="4" t="str">
        <f t="shared" si="230"/>
        <v/>
      </c>
      <c r="DL173" s="4" t="str">
        <f t="shared" si="231"/>
        <v/>
      </c>
      <c r="DM173" s="4" t="str">
        <f t="shared" si="232"/>
        <v/>
      </c>
      <c r="DO173" s="4" t="s">
        <v>266</v>
      </c>
      <c r="DP173" s="4" t="str">
        <f>IF(ISNUMBER(DB173), IF($AR173&gt;VLOOKUP('Gene Table'!$G$2,'Array Content'!$A$2:$B$3,2,FALSE),IF(DB173&lt;-$AR173,"mutant","WT"),IF(DB173&lt;-VLOOKUP('Gene Table'!$G$2,'Array Content'!$A$2:$B$3,2,FALSE),"Mutant","WT")),"")</f>
        <v>WT</v>
      </c>
      <c r="DQ173" s="4" t="str">
        <f>IF(ISNUMBER(DC173), IF($AR173&gt;VLOOKUP('Gene Table'!$G$2,'Array Content'!$A$2:$B$3,2,FALSE),IF(DC173&lt;-$AR173,"mutant","WT"),IF(DC173&lt;-VLOOKUP('Gene Table'!$G$2,'Array Content'!$A$2:$B$3,2,FALSE),"Mutant","WT")),"")</f>
        <v>WT</v>
      </c>
      <c r="DR173" s="4" t="str">
        <f>IF(ISNUMBER(DD173), IF($AR173&gt;VLOOKUP('Gene Table'!$G$2,'Array Content'!$A$2:$B$3,2,FALSE),IF(DD173&lt;-$AR173,"mutant","WT"),IF(DD173&lt;-VLOOKUP('Gene Table'!$G$2,'Array Content'!$A$2:$B$3,2,FALSE),"Mutant","WT")),"")</f>
        <v/>
      </c>
      <c r="DS173" s="4" t="str">
        <f>IF(ISNUMBER(DE173), IF($AR173&gt;VLOOKUP('Gene Table'!$G$2,'Array Content'!$A$2:$B$3,2,FALSE),IF(DE173&lt;-$AR173,"mutant","WT"),IF(DE173&lt;-VLOOKUP('Gene Table'!$G$2,'Array Content'!$A$2:$B$3,2,FALSE),"Mutant","WT")),"")</f>
        <v/>
      </c>
      <c r="DT173" s="4" t="str">
        <f>IF(ISNUMBER(DF173), IF($AR173&gt;VLOOKUP('Gene Table'!$G$2,'Array Content'!$A$2:$B$3,2,FALSE),IF(DF173&lt;-$AR173,"mutant","WT"),IF(DF173&lt;-VLOOKUP('Gene Table'!$G$2,'Array Content'!$A$2:$B$3,2,FALSE),"Mutant","WT")),"")</f>
        <v/>
      </c>
      <c r="DU173" s="4" t="str">
        <f>IF(ISNUMBER(DG173), IF($AR173&gt;VLOOKUP('Gene Table'!$G$2,'Array Content'!$A$2:$B$3,2,FALSE),IF(DG173&lt;-$AR173,"mutant","WT"),IF(DG173&lt;-VLOOKUP('Gene Table'!$G$2,'Array Content'!$A$2:$B$3,2,FALSE),"Mutant","WT")),"")</f>
        <v/>
      </c>
      <c r="DV173" s="4" t="str">
        <f>IF(ISNUMBER(DH173), IF($AR173&gt;VLOOKUP('Gene Table'!$G$2,'Array Content'!$A$2:$B$3,2,FALSE),IF(DH173&lt;-$AR173,"mutant","WT"),IF(DH173&lt;-VLOOKUP('Gene Table'!$G$2,'Array Content'!$A$2:$B$3,2,FALSE),"Mutant","WT")),"")</f>
        <v/>
      </c>
      <c r="DW173" s="4" t="str">
        <f>IF(ISNUMBER(DI173), IF($AR173&gt;VLOOKUP('Gene Table'!$G$2,'Array Content'!$A$2:$B$3,2,FALSE),IF(DI173&lt;-$AR173,"mutant","WT"),IF(DI173&lt;-VLOOKUP('Gene Table'!$G$2,'Array Content'!$A$2:$B$3,2,FALSE),"Mutant","WT")),"")</f>
        <v/>
      </c>
      <c r="DX173" s="4" t="str">
        <f>IF(ISNUMBER(DJ173), IF($AR173&gt;VLOOKUP('Gene Table'!$G$2,'Array Content'!$A$2:$B$3,2,FALSE),IF(DJ173&lt;-$AR173,"mutant","WT"),IF(DJ173&lt;-VLOOKUP('Gene Table'!$G$2,'Array Content'!$A$2:$B$3,2,FALSE),"Mutant","WT")),"")</f>
        <v/>
      </c>
      <c r="DY173" s="4" t="str">
        <f>IF(ISNUMBER(DK173), IF($AR173&gt;VLOOKUP('Gene Table'!$G$2,'Array Content'!$A$2:$B$3,2,FALSE),IF(DK173&lt;-$AR173,"mutant","WT"),IF(DK173&lt;-VLOOKUP('Gene Table'!$G$2,'Array Content'!$A$2:$B$3,2,FALSE),"Mutant","WT")),"")</f>
        <v/>
      </c>
      <c r="DZ173" s="4" t="str">
        <f>IF(ISNUMBER(DL173), IF($AR173&gt;VLOOKUP('Gene Table'!$G$2,'Array Content'!$A$2:$B$3,2,FALSE),IF(DL173&lt;-$AR173,"mutant","WT"),IF(DL173&lt;-VLOOKUP('Gene Table'!$G$2,'Array Content'!$A$2:$B$3,2,FALSE),"Mutant","WT")),"")</f>
        <v/>
      </c>
      <c r="EA173" s="4" t="str">
        <f>IF(ISNUMBER(DM173), IF($AR173&gt;VLOOKUP('Gene Table'!$G$2,'Array Content'!$A$2:$B$3,2,FALSE),IF(DM173&lt;-$AR173,"mutant","WT"),IF(DM173&lt;-VLOOKUP('Gene Table'!$G$2,'Array Content'!$A$2:$B$3,2,FALSE),"Mutant","WT")),"")</f>
        <v/>
      </c>
      <c r="EC173" s="4" t="s">
        <v>266</v>
      </c>
      <c r="ED173" s="4" t="str">
        <f>IF('Gene Table'!$D173="copy number",D173,"")</f>
        <v/>
      </c>
      <c r="EE173" s="4" t="str">
        <f>IF('Gene Table'!$D173="copy number",E173,"")</f>
        <v/>
      </c>
      <c r="EF173" s="4" t="str">
        <f>IF('Gene Table'!$D173="copy number",F173,"")</f>
        <v/>
      </c>
      <c r="EG173" s="4" t="str">
        <f>IF('Gene Table'!$D173="copy number",G173,"")</f>
        <v/>
      </c>
      <c r="EH173" s="4" t="str">
        <f>IF('Gene Table'!$D173="copy number",H173,"")</f>
        <v/>
      </c>
      <c r="EI173" s="4" t="str">
        <f>IF('Gene Table'!$D173="copy number",I173,"")</f>
        <v/>
      </c>
      <c r="EJ173" s="4" t="str">
        <f>IF('Gene Table'!$D173="copy number",J173,"")</f>
        <v/>
      </c>
      <c r="EK173" s="4" t="str">
        <f>IF('Gene Table'!$D173="copy number",K173,"")</f>
        <v/>
      </c>
      <c r="EL173" s="4" t="str">
        <f>IF('Gene Table'!$D173="copy number",L173,"")</f>
        <v/>
      </c>
      <c r="EM173" s="4" t="str">
        <f>IF('Gene Table'!$D173="copy number",M173,"")</f>
        <v/>
      </c>
      <c r="EN173" s="4" t="str">
        <f>IF('Gene Table'!$D173="copy number",N173,"")</f>
        <v/>
      </c>
      <c r="EO173" s="4" t="str">
        <f>IF('Gene Table'!$D173="copy number",O173,"")</f>
        <v/>
      </c>
      <c r="EQ173" s="4" t="s">
        <v>266</v>
      </c>
      <c r="ER173" s="4" t="str">
        <f>IF('Gene Table'!$D173="copy number",R173,"")</f>
        <v/>
      </c>
      <c r="ES173" s="4" t="str">
        <f>IF('Gene Table'!$D173="copy number",S173,"")</f>
        <v/>
      </c>
      <c r="ET173" s="4" t="str">
        <f>IF('Gene Table'!$D173="copy number",T173,"")</f>
        <v/>
      </c>
      <c r="EU173" s="4" t="str">
        <f>IF('Gene Table'!$D173="copy number",U173,"")</f>
        <v/>
      </c>
      <c r="EV173" s="4" t="str">
        <f>IF('Gene Table'!$D173="copy number",V173,"")</f>
        <v/>
      </c>
      <c r="EW173" s="4" t="str">
        <f>IF('Gene Table'!$D173="copy number",W173,"")</f>
        <v/>
      </c>
      <c r="EX173" s="4" t="str">
        <f>IF('Gene Table'!$D173="copy number",X173,"")</f>
        <v/>
      </c>
      <c r="EY173" s="4" t="str">
        <f>IF('Gene Table'!$D173="copy number",Y173,"")</f>
        <v/>
      </c>
      <c r="EZ173" s="4" t="str">
        <f>IF('Gene Table'!$D173="copy number",Z173,"")</f>
        <v/>
      </c>
      <c r="FA173" s="4" t="str">
        <f>IF('Gene Table'!$D173="copy number",AA173,"")</f>
        <v/>
      </c>
      <c r="FB173" s="4" t="str">
        <f>IF('Gene Table'!$D173="copy number",AB173,"")</f>
        <v/>
      </c>
      <c r="FC173" s="4" t="str">
        <f>IF('Gene Table'!$D173="copy number",AC173,"")</f>
        <v/>
      </c>
      <c r="FE173" s="4" t="s">
        <v>266</v>
      </c>
      <c r="FF173" s="4" t="str">
        <f>IF('Gene Table'!$C173="SMPC",D173,"")</f>
        <v/>
      </c>
      <c r="FG173" s="4" t="str">
        <f>IF('Gene Table'!$C173="SMPC",E173,"")</f>
        <v/>
      </c>
      <c r="FH173" s="4" t="str">
        <f>IF('Gene Table'!$C173="SMPC",F173,"")</f>
        <v/>
      </c>
      <c r="FI173" s="4" t="str">
        <f>IF('Gene Table'!$C173="SMPC",G173,"")</f>
        <v/>
      </c>
      <c r="FJ173" s="4" t="str">
        <f>IF('Gene Table'!$C173="SMPC",H173,"")</f>
        <v/>
      </c>
      <c r="FK173" s="4" t="str">
        <f>IF('Gene Table'!$C173="SMPC",I173,"")</f>
        <v/>
      </c>
      <c r="FL173" s="4" t="str">
        <f>IF('Gene Table'!$C173="SMPC",J173,"")</f>
        <v/>
      </c>
      <c r="FM173" s="4" t="str">
        <f>IF('Gene Table'!$C173="SMPC",K173,"")</f>
        <v/>
      </c>
      <c r="FN173" s="4" t="str">
        <f>IF('Gene Table'!$C173="SMPC",L173,"")</f>
        <v/>
      </c>
      <c r="FO173" s="4" t="str">
        <f>IF('Gene Table'!$C173="SMPC",M173,"")</f>
        <v/>
      </c>
      <c r="FP173" s="4" t="str">
        <f>IF('Gene Table'!$C173="SMPC",N173,"")</f>
        <v/>
      </c>
      <c r="FQ173" s="4" t="str">
        <f>IF('Gene Table'!$C173="SMPC",O173,"")</f>
        <v/>
      </c>
      <c r="FS173" s="4" t="s">
        <v>266</v>
      </c>
      <c r="FT173" s="4" t="str">
        <f>IF('Gene Table'!$C173="SMPC",R173,"")</f>
        <v/>
      </c>
      <c r="FU173" s="4" t="str">
        <f>IF('Gene Table'!$C173="SMPC",S173,"")</f>
        <v/>
      </c>
      <c r="FV173" s="4" t="str">
        <f>IF('Gene Table'!$C173="SMPC",T173,"")</f>
        <v/>
      </c>
      <c r="FW173" s="4" t="str">
        <f>IF('Gene Table'!$C173="SMPC",U173,"")</f>
        <v/>
      </c>
      <c r="FX173" s="4" t="str">
        <f>IF('Gene Table'!$C173="SMPC",V173,"")</f>
        <v/>
      </c>
      <c r="FY173" s="4" t="str">
        <f>IF('Gene Table'!$C173="SMPC",W173,"")</f>
        <v/>
      </c>
      <c r="FZ173" s="4" t="str">
        <f>IF('Gene Table'!$C173="SMPC",X173,"")</f>
        <v/>
      </c>
      <c r="GA173" s="4" t="str">
        <f>IF('Gene Table'!$C173="SMPC",Y173,"")</f>
        <v/>
      </c>
      <c r="GB173" s="4" t="str">
        <f>IF('Gene Table'!$C173="SMPC",Z173,"")</f>
        <v/>
      </c>
      <c r="GC173" s="4" t="str">
        <f>IF('Gene Table'!$C173="SMPC",AA173,"")</f>
        <v/>
      </c>
      <c r="GD173" s="4" t="str">
        <f>IF('Gene Table'!$C173="SMPC",AB173,"")</f>
        <v/>
      </c>
      <c r="GE173" s="4" t="str">
        <f>IF('Gene Table'!$C173="SMPC",AC173,"")</f>
        <v/>
      </c>
    </row>
    <row r="174" spans="1:187" ht="15" customHeight="1" x14ac:dyDescent="0.25">
      <c r="A174" s="4" t="str">
        <f>'Gene Table'!C174&amp;":"&amp;'Gene Table'!D174</f>
        <v>PTEN:c.723_724insTT</v>
      </c>
      <c r="B174" s="4">
        <f>IF('Gene Table'!$G$5="NO",IF(ISNUMBER(MATCH('Gene Table'!E174,'Array Content'!$M$2:$M$941,0)),VLOOKUP('Gene Table'!E174,'Array Content'!$M$2:$O$941,2,FALSE),35),IF('Gene Table'!$G$5="YES",IF(ISNUMBER(MATCH('Gene Table'!E174,'Array Content'!$M$2:$M$941,0)),VLOOKUP('Gene Table'!E174,'Array Content'!$M$2:$O$941,3,FALSE),35),"OOPS"))</f>
        <v>37</v>
      </c>
      <c r="C174" s="4" t="s">
        <v>268</v>
      </c>
      <c r="D174" s="29">
        <f>IF('Control Sample Data'!D173="","",IF(SUM('Control Sample Data'!D$2:D$97)&gt;10,IF(AND(ISNUMBER('Control Sample Data'!D173),'Control Sample Data'!D173&lt;$B174, 'Control Sample Data'!D173&gt;0),'Control Sample Data'!D173,$B174),""))</f>
        <v>35</v>
      </c>
      <c r="E174" s="29">
        <f>IF('Control Sample Data'!E173="","",IF(SUM('Control Sample Data'!E$2:E$97)&gt;10,IF(AND(ISNUMBER('Control Sample Data'!E173),'Control Sample Data'!E173&lt;$B174, 'Control Sample Data'!E173&gt;0),'Control Sample Data'!E173,$B174),""))</f>
        <v>35</v>
      </c>
      <c r="F174" s="29" t="str">
        <f>IF('Control Sample Data'!F173="","",IF(SUM('Control Sample Data'!F$2:F$97)&gt;10,IF(AND(ISNUMBER('Control Sample Data'!F173),'Control Sample Data'!F173&lt;$B174, 'Control Sample Data'!F173&gt;0),'Control Sample Data'!F173,$B174),""))</f>
        <v/>
      </c>
      <c r="G174" s="29" t="str">
        <f>IF('Control Sample Data'!G173="","",IF(SUM('Control Sample Data'!G$2:G$97)&gt;10,IF(AND(ISNUMBER('Control Sample Data'!G173),'Control Sample Data'!G173&lt;$B174, 'Control Sample Data'!G173&gt;0),'Control Sample Data'!G173,$B174),""))</f>
        <v/>
      </c>
      <c r="H174" s="29" t="str">
        <f>IF('Control Sample Data'!H173="","",IF(SUM('Control Sample Data'!H$2:H$97)&gt;10,IF(AND(ISNUMBER('Control Sample Data'!H173),'Control Sample Data'!H173&lt;$B174, 'Control Sample Data'!H173&gt;0),'Control Sample Data'!H173,$B174),""))</f>
        <v/>
      </c>
      <c r="I174" s="29" t="str">
        <f>IF('Control Sample Data'!I173="","",IF(SUM('Control Sample Data'!I$2:I$97)&gt;10,IF(AND(ISNUMBER('Control Sample Data'!I173),'Control Sample Data'!I173&lt;$B174, 'Control Sample Data'!I173&gt;0),'Control Sample Data'!I173,$B174),""))</f>
        <v/>
      </c>
      <c r="J174" s="29" t="str">
        <f>IF('Control Sample Data'!J173="","",IF(SUM('Control Sample Data'!J$2:J$97)&gt;10,IF(AND(ISNUMBER('Control Sample Data'!J173),'Control Sample Data'!J173&lt;$B174, 'Control Sample Data'!J173&gt;0),'Control Sample Data'!J173,$B174),""))</f>
        <v/>
      </c>
      <c r="K174" s="29" t="str">
        <f>IF('Control Sample Data'!K173="","",IF(SUM('Control Sample Data'!K$2:K$97)&gt;10,IF(AND(ISNUMBER('Control Sample Data'!K173),'Control Sample Data'!K173&lt;$B174, 'Control Sample Data'!K173&gt;0),'Control Sample Data'!K173,$B174),""))</f>
        <v/>
      </c>
      <c r="L174" s="29" t="str">
        <f>IF('Control Sample Data'!L173="","",IF(SUM('Control Sample Data'!L$2:L$97)&gt;10,IF(AND(ISNUMBER('Control Sample Data'!L173),'Control Sample Data'!L173&lt;$B174, 'Control Sample Data'!L173&gt;0),'Control Sample Data'!L173,$B174),""))</f>
        <v/>
      </c>
      <c r="M174" s="29" t="str">
        <f>IF('Control Sample Data'!M173="","",IF(SUM('Control Sample Data'!M$2:M$97)&gt;10,IF(AND(ISNUMBER('Control Sample Data'!M173),'Control Sample Data'!M173&lt;$B174, 'Control Sample Data'!M173&gt;0),'Control Sample Data'!M173,$B174),""))</f>
        <v/>
      </c>
      <c r="N174" s="29" t="str">
        <f>IF('Control Sample Data'!N173="","",IF(SUM('Control Sample Data'!N$2:N$97)&gt;10,IF(AND(ISNUMBER('Control Sample Data'!N173),'Control Sample Data'!N173&lt;$B174, 'Control Sample Data'!N173&gt;0),'Control Sample Data'!N173,$B174),""))</f>
        <v/>
      </c>
      <c r="O174" s="29" t="str">
        <f>IF('Control Sample Data'!O173="","",IF(SUM('Control Sample Data'!O$2:O$97)&gt;10,IF(AND(ISNUMBER('Control Sample Data'!O173),'Control Sample Data'!O173&lt;$B174, 'Control Sample Data'!O173&gt;0),'Control Sample Data'!O173,$B174),""))</f>
        <v/>
      </c>
      <c r="Q174" s="4" t="s">
        <v>268</v>
      </c>
      <c r="R174" s="29">
        <f>IF('Test Sample Data'!D173="","",IF(SUM('Test Sample Data'!D$2:D$97)&gt;10,IF(AND(ISNUMBER('Test Sample Data'!D173),'Test Sample Data'!D173&lt;$B174, 'Test Sample Data'!D173&gt;0),'Test Sample Data'!D173,$B174),""))</f>
        <v>28.810000000000002</v>
      </c>
      <c r="S174" s="29">
        <f>IF('Test Sample Data'!E173="","",IF(SUM('Test Sample Data'!E$2:E$97)&gt;10,IF(AND(ISNUMBER('Test Sample Data'!E173),'Test Sample Data'!E173&lt;$B174, 'Test Sample Data'!E173&gt;0),'Test Sample Data'!E173,$B174),""))</f>
        <v>35</v>
      </c>
      <c r="T174" s="29" t="str">
        <f>IF('Test Sample Data'!F173="","",IF(SUM('Test Sample Data'!F$2:F$97)&gt;10,IF(AND(ISNUMBER('Test Sample Data'!F173),'Test Sample Data'!F173&lt;$B174, 'Test Sample Data'!F173&gt;0),'Test Sample Data'!F173,$B174),""))</f>
        <v/>
      </c>
      <c r="U174" s="29" t="str">
        <f>IF('Test Sample Data'!G173="","",IF(SUM('Test Sample Data'!G$2:G$97)&gt;10,IF(AND(ISNUMBER('Test Sample Data'!G173),'Test Sample Data'!G173&lt;$B174, 'Test Sample Data'!G173&gt;0),'Test Sample Data'!G173,$B174),""))</f>
        <v/>
      </c>
      <c r="V174" s="29" t="str">
        <f>IF('Test Sample Data'!H173="","",IF(SUM('Test Sample Data'!H$2:H$97)&gt;10,IF(AND(ISNUMBER('Test Sample Data'!H173),'Test Sample Data'!H173&lt;$B174, 'Test Sample Data'!H173&gt;0),'Test Sample Data'!H173,$B174),""))</f>
        <v/>
      </c>
      <c r="W174" s="29" t="str">
        <f>IF('Test Sample Data'!I173="","",IF(SUM('Test Sample Data'!I$2:I$97)&gt;10,IF(AND(ISNUMBER('Test Sample Data'!I173),'Test Sample Data'!I173&lt;$B174, 'Test Sample Data'!I173&gt;0),'Test Sample Data'!I173,$B174),""))</f>
        <v/>
      </c>
      <c r="X174" s="29" t="str">
        <f>IF('Test Sample Data'!J173="","",IF(SUM('Test Sample Data'!J$2:J$97)&gt;10,IF(AND(ISNUMBER('Test Sample Data'!J173),'Test Sample Data'!J173&lt;$B174, 'Test Sample Data'!J173&gt;0),'Test Sample Data'!J173,$B174),""))</f>
        <v/>
      </c>
      <c r="Y174" s="29" t="str">
        <f>IF('Test Sample Data'!K173="","",IF(SUM('Test Sample Data'!K$2:K$97)&gt;10,IF(AND(ISNUMBER('Test Sample Data'!K173),'Test Sample Data'!K173&lt;$B174, 'Test Sample Data'!K173&gt;0),'Test Sample Data'!K173,$B174),""))</f>
        <v/>
      </c>
      <c r="Z174" s="29" t="str">
        <f>IF('Test Sample Data'!L173="","",IF(SUM('Test Sample Data'!L$2:L$97)&gt;10,IF(AND(ISNUMBER('Test Sample Data'!L173),'Test Sample Data'!L173&lt;$B174, 'Test Sample Data'!L173&gt;0),'Test Sample Data'!L173,$B174),""))</f>
        <v/>
      </c>
      <c r="AA174" s="29" t="str">
        <f>IF('Test Sample Data'!M173="","",IF(SUM('Test Sample Data'!M$2:M$97)&gt;10,IF(AND(ISNUMBER('Test Sample Data'!M173),'Test Sample Data'!M173&lt;$B174, 'Test Sample Data'!M173&gt;0),'Test Sample Data'!M173,$B174),""))</f>
        <v/>
      </c>
      <c r="AB174" s="29" t="str">
        <f>IF('Test Sample Data'!N173="","",IF(SUM('Test Sample Data'!N$2:N$97)&gt;10,IF(AND(ISNUMBER('Test Sample Data'!N173),'Test Sample Data'!N173&lt;$B174, 'Test Sample Data'!N173&gt;0),'Test Sample Data'!N173,$B174),""))</f>
        <v/>
      </c>
      <c r="AC174" s="29" t="str">
        <f>IF('Test Sample Data'!O173="","",IF(SUM('Test Sample Data'!O$2:O$97)&gt;10,IF(AND(ISNUMBER('Test Sample Data'!O173),'Test Sample Data'!O173&lt;$B174, 'Test Sample Data'!O173&gt;0),'Test Sample Data'!O173,$B174),""))</f>
        <v/>
      </c>
      <c r="AE174" s="4" t="s">
        <v>268</v>
      </c>
      <c r="AF174" s="4">
        <f t="shared" si="183"/>
        <v>9</v>
      </c>
      <c r="AG174" s="4">
        <f t="shared" si="184"/>
        <v>9</v>
      </c>
      <c r="AH174" s="4" t="str">
        <f t="shared" si="185"/>
        <v/>
      </c>
      <c r="AI174" s="4" t="str">
        <f t="shared" si="186"/>
        <v/>
      </c>
      <c r="AJ174" s="4" t="str">
        <f t="shared" si="187"/>
        <v/>
      </c>
      <c r="AK174" s="4" t="str">
        <f t="shared" si="188"/>
        <v/>
      </c>
      <c r="AL174" s="4" t="str">
        <f t="shared" si="189"/>
        <v/>
      </c>
      <c r="AM174" s="4" t="str">
        <f t="shared" si="190"/>
        <v/>
      </c>
      <c r="AN174" s="4" t="str">
        <f t="shared" si="191"/>
        <v/>
      </c>
      <c r="AO174" s="4" t="str">
        <f t="shared" si="192"/>
        <v/>
      </c>
      <c r="AP174" s="4" t="str">
        <f t="shared" si="193"/>
        <v/>
      </c>
      <c r="AQ174" s="4" t="str">
        <f t="shared" si="194"/>
        <v/>
      </c>
      <c r="AR174" s="4">
        <f t="shared" si="195"/>
        <v>0</v>
      </c>
      <c r="AS174" s="4">
        <f t="shared" si="246"/>
        <v>9</v>
      </c>
      <c r="AU174" s="4" t="s">
        <v>268</v>
      </c>
      <c r="AV174" s="4">
        <f t="shared" si="196"/>
        <v>2.0700000000000038</v>
      </c>
      <c r="AW174" s="4">
        <f t="shared" si="197"/>
        <v>9</v>
      </c>
      <c r="AX174" s="4" t="str">
        <f t="shared" si="198"/>
        <v/>
      </c>
      <c r="AY174" s="4" t="str">
        <f t="shared" si="199"/>
        <v/>
      </c>
      <c r="AZ174" s="4" t="str">
        <f t="shared" si="200"/>
        <v/>
      </c>
      <c r="BA174" s="4" t="str">
        <f t="shared" si="201"/>
        <v/>
      </c>
      <c r="BB174" s="4" t="str">
        <f t="shared" si="202"/>
        <v/>
      </c>
      <c r="BC174" s="4" t="str">
        <f t="shared" si="203"/>
        <v/>
      </c>
      <c r="BD174" s="4" t="str">
        <f t="shared" si="204"/>
        <v/>
      </c>
      <c r="BE174" s="4" t="str">
        <f t="shared" si="205"/>
        <v/>
      </c>
      <c r="BF174" s="4" t="str">
        <f t="shared" si="206"/>
        <v/>
      </c>
      <c r="BG174" s="4" t="str">
        <f t="shared" si="207"/>
        <v/>
      </c>
      <c r="BI174" s="4" t="s">
        <v>268</v>
      </c>
      <c r="BJ174" s="4" t="str">
        <f t="shared" si="233"/>
        <v/>
      </c>
      <c r="BK174" s="4">
        <f t="shared" si="234"/>
        <v>9</v>
      </c>
      <c r="BL174" s="4" t="str">
        <f t="shared" si="235"/>
        <v/>
      </c>
      <c r="BM174" s="4" t="str">
        <f t="shared" si="236"/>
        <v/>
      </c>
      <c r="BN174" s="4" t="str">
        <f t="shared" si="237"/>
        <v/>
      </c>
      <c r="BO174" s="4" t="str">
        <f t="shared" si="238"/>
        <v/>
      </c>
      <c r="BP174" s="4" t="str">
        <f t="shared" si="239"/>
        <v/>
      </c>
      <c r="BQ174" s="4" t="str">
        <f t="shared" si="240"/>
        <v/>
      </c>
      <c r="BR174" s="4" t="str">
        <f t="shared" si="241"/>
        <v/>
      </c>
      <c r="BS174" s="4" t="str">
        <f t="shared" si="242"/>
        <v/>
      </c>
      <c r="BT174" s="4" t="str">
        <f t="shared" si="243"/>
        <v/>
      </c>
      <c r="BU174" s="4" t="str">
        <f t="shared" si="244"/>
        <v/>
      </c>
      <c r="BV174" s="4">
        <f t="shared" si="208"/>
        <v>0</v>
      </c>
      <c r="BW174" s="4">
        <f t="shared" si="245"/>
        <v>9</v>
      </c>
      <c r="BY174" s="4" t="s">
        <v>268</v>
      </c>
      <c r="BZ174" s="4">
        <f t="shared" si="209"/>
        <v>-6.9299999999999962</v>
      </c>
      <c r="CA174" s="4">
        <f t="shared" si="210"/>
        <v>0</v>
      </c>
      <c r="CB174" s="4" t="str">
        <f t="shared" si="211"/>
        <v/>
      </c>
      <c r="CC174" s="4" t="str">
        <f t="shared" si="212"/>
        <v/>
      </c>
      <c r="CD174" s="4" t="str">
        <f t="shared" si="213"/>
        <v/>
      </c>
      <c r="CE174" s="4" t="str">
        <f t="shared" si="214"/>
        <v/>
      </c>
      <c r="CF174" s="4" t="str">
        <f t="shared" si="215"/>
        <v/>
      </c>
      <c r="CG174" s="4" t="str">
        <f t="shared" si="216"/>
        <v/>
      </c>
      <c r="CH174" s="4" t="str">
        <f t="shared" si="217"/>
        <v/>
      </c>
      <c r="CI174" s="4" t="str">
        <f t="shared" si="218"/>
        <v/>
      </c>
      <c r="CJ174" s="4" t="str">
        <f t="shared" si="219"/>
        <v/>
      </c>
      <c r="CK174" s="4" t="str">
        <f t="shared" si="220"/>
        <v/>
      </c>
      <c r="CM174" s="4" t="s">
        <v>268</v>
      </c>
      <c r="CN174" s="4" t="str">
        <f>IF(ISNUMBER(BZ174), IF($BV174&gt;VLOOKUP('Gene Table'!$G$2,'Array Content'!$A$2:$B$3,2,FALSE),IF(BZ174&lt;-$BV174,"mutant","WT"),IF(BZ174&lt;-VLOOKUP('Gene Table'!$G$2,'Array Content'!$A$2:$B$3,2,FALSE),"Mutant","WT")),"")</f>
        <v>Mutant</v>
      </c>
      <c r="CO174" s="4" t="str">
        <f>IF(ISNUMBER(CA174), IF($BV174&gt;VLOOKUP('Gene Table'!$G$2,'Array Content'!$A$2:$B$3,2,FALSE),IF(CA174&lt;-$BV174,"mutant","WT"),IF(CA174&lt;-VLOOKUP('Gene Table'!$G$2,'Array Content'!$A$2:$B$3,2,FALSE),"Mutant","WT")),"")</f>
        <v>WT</v>
      </c>
      <c r="CP174" s="4" t="str">
        <f>IF(ISNUMBER(CB174), IF($BV174&gt;VLOOKUP('Gene Table'!$G$2,'Array Content'!$A$2:$B$3,2,FALSE),IF(CB174&lt;-$BV174,"mutant","WT"),IF(CB174&lt;-VLOOKUP('Gene Table'!$G$2,'Array Content'!$A$2:$B$3,2,FALSE),"Mutant","WT")),"")</f>
        <v/>
      </c>
      <c r="CQ174" s="4" t="str">
        <f>IF(ISNUMBER(CC174), IF($BV174&gt;VLOOKUP('Gene Table'!$G$2,'Array Content'!$A$2:$B$3,2,FALSE),IF(CC174&lt;-$BV174,"mutant","WT"),IF(CC174&lt;-VLOOKUP('Gene Table'!$G$2,'Array Content'!$A$2:$B$3,2,FALSE),"Mutant","WT")),"")</f>
        <v/>
      </c>
      <c r="CR174" s="4" t="str">
        <f>IF(ISNUMBER(CD174), IF($BV174&gt;VLOOKUP('Gene Table'!$G$2,'Array Content'!$A$2:$B$3,2,FALSE),IF(CD174&lt;-$BV174,"mutant","WT"),IF(CD174&lt;-VLOOKUP('Gene Table'!$G$2,'Array Content'!$A$2:$B$3,2,FALSE),"Mutant","WT")),"")</f>
        <v/>
      </c>
      <c r="CS174" s="4" t="str">
        <f>IF(ISNUMBER(CE174), IF($BV174&gt;VLOOKUP('Gene Table'!$G$2,'Array Content'!$A$2:$B$3,2,FALSE),IF(CE174&lt;-$BV174,"mutant","WT"),IF(CE174&lt;-VLOOKUP('Gene Table'!$G$2,'Array Content'!$A$2:$B$3,2,FALSE),"Mutant","WT")),"")</f>
        <v/>
      </c>
      <c r="CT174" s="4" t="str">
        <f>IF(ISNUMBER(CF174), IF($BV174&gt;VLOOKUP('Gene Table'!$G$2,'Array Content'!$A$2:$B$3,2,FALSE),IF(CF174&lt;-$BV174,"mutant","WT"),IF(CF174&lt;-VLOOKUP('Gene Table'!$G$2,'Array Content'!$A$2:$B$3,2,FALSE),"Mutant","WT")),"")</f>
        <v/>
      </c>
      <c r="CU174" s="4" t="str">
        <f>IF(ISNUMBER(CG174), IF($BV174&gt;VLOOKUP('Gene Table'!$G$2,'Array Content'!$A$2:$B$3,2,FALSE),IF(CG174&lt;-$BV174,"mutant","WT"),IF(CG174&lt;-VLOOKUP('Gene Table'!$G$2,'Array Content'!$A$2:$B$3,2,FALSE),"Mutant","WT")),"")</f>
        <v/>
      </c>
      <c r="CV174" s="4" t="str">
        <f>IF(ISNUMBER(CH174), IF($BV174&gt;VLOOKUP('Gene Table'!$G$2,'Array Content'!$A$2:$B$3,2,FALSE),IF(CH174&lt;-$BV174,"mutant","WT"),IF(CH174&lt;-VLOOKUP('Gene Table'!$G$2,'Array Content'!$A$2:$B$3,2,FALSE),"Mutant","WT")),"")</f>
        <v/>
      </c>
      <c r="CW174" s="4" t="str">
        <f>IF(ISNUMBER(CI174), IF($BV174&gt;VLOOKUP('Gene Table'!$G$2,'Array Content'!$A$2:$B$3,2,FALSE),IF(CI174&lt;-$BV174,"mutant","WT"),IF(CI174&lt;-VLOOKUP('Gene Table'!$G$2,'Array Content'!$A$2:$B$3,2,FALSE),"Mutant","WT")),"")</f>
        <v/>
      </c>
      <c r="CX174" s="4" t="str">
        <f>IF(ISNUMBER(CJ174), IF($BV174&gt;VLOOKUP('Gene Table'!$G$2,'Array Content'!$A$2:$B$3,2,FALSE),IF(CJ174&lt;-$BV174,"mutant","WT"),IF(CJ174&lt;-VLOOKUP('Gene Table'!$G$2,'Array Content'!$A$2:$B$3,2,FALSE),"Mutant","WT")),"")</f>
        <v/>
      </c>
      <c r="CY174" s="4" t="str">
        <f>IF(ISNUMBER(CK174), IF($BV174&gt;VLOOKUP('Gene Table'!$G$2,'Array Content'!$A$2:$B$3,2,FALSE),IF(CK174&lt;-$BV174,"mutant","WT"),IF(CK174&lt;-VLOOKUP('Gene Table'!$G$2,'Array Content'!$A$2:$B$3,2,FALSE),"Mutant","WT")),"")</f>
        <v/>
      </c>
      <c r="DA174" s="4" t="s">
        <v>268</v>
      </c>
      <c r="DB174" s="4">
        <f t="shared" si="221"/>
        <v>-6.9299999999999962</v>
      </c>
      <c r="DC174" s="4">
        <f t="shared" si="222"/>
        <v>0</v>
      </c>
      <c r="DD174" s="4" t="str">
        <f t="shared" si="223"/>
        <v/>
      </c>
      <c r="DE174" s="4" t="str">
        <f t="shared" si="224"/>
        <v/>
      </c>
      <c r="DF174" s="4" t="str">
        <f t="shared" si="225"/>
        <v/>
      </c>
      <c r="DG174" s="4" t="str">
        <f t="shared" si="226"/>
        <v/>
      </c>
      <c r="DH174" s="4" t="str">
        <f t="shared" si="227"/>
        <v/>
      </c>
      <c r="DI174" s="4" t="str">
        <f t="shared" si="228"/>
        <v/>
      </c>
      <c r="DJ174" s="4" t="str">
        <f t="shared" si="229"/>
        <v/>
      </c>
      <c r="DK174" s="4" t="str">
        <f t="shared" si="230"/>
        <v/>
      </c>
      <c r="DL174" s="4" t="str">
        <f t="shared" si="231"/>
        <v/>
      </c>
      <c r="DM174" s="4" t="str">
        <f t="shared" si="232"/>
        <v/>
      </c>
      <c r="DO174" s="4" t="s">
        <v>268</v>
      </c>
      <c r="DP174" s="4" t="str">
        <f>IF(ISNUMBER(DB174), IF($AR174&gt;VLOOKUP('Gene Table'!$G$2,'Array Content'!$A$2:$B$3,2,FALSE),IF(DB174&lt;-$AR174,"mutant","WT"),IF(DB174&lt;-VLOOKUP('Gene Table'!$G$2,'Array Content'!$A$2:$B$3,2,FALSE),"Mutant","WT")),"")</f>
        <v>Mutant</v>
      </c>
      <c r="DQ174" s="4" t="str">
        <f>IF(ISNUMBER(DC174), IF($AR174&gt;VLOOKUP('Gene Table'!$G$2,'Array Content'!$A$2:$B$3,2,FALSE),IF(DC174&lt;-$AR174,"mutant","WT"),IF(DC174&lt;-VLOOKUP('Gene Table'!$G$2,'Array Content'!$A$2:$B$3,2,FALSE),"Mutant","WT")),"")</f>
        <v>WT</v>
      </c>
      <c r="DR174" s="4" t="str">
        <f>IF(ISNUMBER(DD174), IF($AR174&gt;VLOOKUP('Gene Table'!$G$2,'Array Content'!$A$2:$B$3,2,FALSE),IF(DD174&lt;-$AR174,"mutant","WT"),IF(DD174&lt;-VLOOKUP('Gene Table'!$G$2,'Array Content'!$A$2:$B$3,2,FALSE),"Mutant","WT")),"")</f>
        <v/>
      </c>
      <c r="DS174" s="4" t="str">
        <f>IF(ISNUMBER(DE174), IF($AR174&gt;VLOOKUP('Gene Table'!$G$2,'Array Content'!$A$2:$B$3,2,FALSE),IF(DE174&lt;-$AR174,"mutant","WT"),IF(DE174&lt;-VLOOKUP('Gene Table'!$G$2,'Array Content'!$A$2:$B$3,2,FALSE),"Mutant","WT")),"")</f>
        <v/>
      </c>
      <c r="DT174" s="4" t="str">
        <f>IF(ISNUMBER(DF174), IF($AR174&gt;VLOOKUP('Gene Table'!$G$2,'Array Content'!$A$2:$B$3,2,FALSE),IF(DF174&lt;-$AR174,"mutant","WT"),IF(DF174&lt;-VLOOKUP('Gene Table'!$G$2,'Array Content'!$A$2:$B$3,2,FALSE),"Mutant","WT")),"")</f>
        <v/>
      </c>
      <c r="DU174" s="4" t="str">
        <f>IF(ISNUMBER(DG174), IF($AR174&gt;VLOOKUP('Gene Table'!$G$2,'Array Content'!$A$2:$B$3,2,FALSE),IF(DG174&lt;-$AR174,"mutant","WT"),IF(DG174&lt;-VLOOKUP('Gene Table'!$G$2,'Array Content'!$A$2:$B$3,2,FALSE),"Mutant","WT")),"")</f>
        <v/>
      </c>
      <c r="DV174" s="4" t="str">
        <f>IF(ISNUMBER(DH174), IF($AR174&gt;VLOOKUP('Gene Table'!$G$2,'Array Content'!$A$2:$B$3,2,FALSE),IF(DH174&lt;-$AR174,"mutant","WT"),IF(DH174&lt;-VLOOKUP('Gene Table'!$G$2,'Array Content'!$A$2:$B$3,2,FALSE),"Mutant","WT")),"")</f>
        <v/>
      </c>
      <c r="DW174" s="4" t="str">
        <f>IF(ISNUMBER(DI174), IF($AR174&gt;VLOOKUP('Gene Table'!$G$2,'Array Content'!$A$2:$B$3,2,FALSE),IF(DI174&lt;-$AR174,"mutant","WT"),IF(DI174&lt;-VLOOKUP('Gene Table'!$G$2,'Array Content'!$A$2:$B$3,2,FALSE),"Mutant","WT")),"")</f>
        <v/>
      </c>
      <c r="DX174" s="4" t="str">
        <f>IF(ISNUMBER(DJ174), IF($AR174&gt;VLOOKUP('Gene Table'!$G$2,'Array Content'!$A$2:$B$3,2,FALSE),IF(DJ174&lt;-$AR174,"mutant","WT"),IF(DJ174&lt;-VLOOKUP('Gene Table'!$G$2,'Array Content'!$A$2:$B$3,2,FALSE),"Mutant","WT")),"")</f>
        <v/>
      </c>
      <c r="DY174" s="4" t="str">
        <f>IF(ISNUMBER(DK174), IF($AR174&gt;VLOOKUP('Gene Table'!$G$2,'Array Content'!$A$2:$B$3,2,FALSE),IF(DK174&lt;-$AR174,"mutant","WT"),IF(DK174&lt;-VLOOKUP('Gene Table'!$G$2,'Array Content'!$A$2:$B$3,2,FALSE),"Mutant","WT")),"")</f>
        <v/>
      </c>
      <c r="DZ174" s="4" t="str">
        <f>IF(ISNUMBER(DL174), IF($AR174&gt;VLOOKUP('Gene Table'!$G$2,'Array Content'!$A$2:$B$3,2,FALSE),IF(DL174&lt;-$AR174,"mutant","WT"),IF(DL174&lt;-VLOOKUP('Gene Table'!$G$2,'Array Content'!$A$2:$B$3,2,FALSE),"Mutant","WT")),"")</f>
        <v/>
      </c>
      <c r="EA174" s="4" t="str">
        <f>IF(ISNUMBER(DM174), IF($AR174&gt;VLOOKUP('Gene Table'!$G$2,'Array Content'!$A$2:$B$3,2,FALSE),IF(DM174&lt;-$AR174,"mutant","WT"),IF(DM174&lt;-VLOOKUP('Gene Table'!$G$2,'Array Content'!$A$2:$B$3,2,FALSE),"Mutant","WT")),"")</f>
        <v/>
      </c>
      <c r="EC174" s="4" t="s">
        <v>268</v>
      </c>
      <c r="ED174" s="4" t="str">
        <f>IF('Gene Table'!$D174="copy number",D174,"")</f>
        <v/>
      </c>
      <c r="EE174" s="4" t="str">
        <f>IF('Gene Table'!$D174="copy number",E174,"")</f>
        <v/>
      </c>
      <c r="EF174" s="4" t="str">
        <f>IF('Gene Table'!$D174="copy number",F174,"")</f>
        <v/>
      </c>
      <c r="EG174" s="4" t="str">
        <f>IF('Gene Table'!$D174="copy number",G174,"")</f>
        <v/>
      </c>
      <c r="EH174" s="4" t="str">
        <f>IF('Gene Table'!$D174="copy number",H174,"")</f>
        <v/>
      </c>
      <c r="EI174" s="4" t="str">
        <f>IF('Gene Table'!$D174="copy number",I174,"")</f>
        <v/>
      </c>
      <c r="EJ174" s="4" t="str">
        <f>IF('Gene Table'!$D174="copy number",J174,"")</f>
        <v/>
      </c>
      <c r="EK174" s="4" t="str">
        <f>IF('Gene Table'!$D174="copy number",K174,"")</f>
        <v/>
      </c>
      <c r="EL174" s="4" t="str">
        <f>IF('Gene Table'!$D174="copy number",L174,"")</f>
        <v/>
      </c>
      <c r="EM174" s="4" t="str">
        <f>IF('Gene Table'!$D174="copy number",M174,"")</f>
        <v/>
      </c>
      <c r="EN174" s="4" t="str">
        <f>IF('Gene Table'!$D174="copy number",N174,"")</f>
        <v/>
      </c>
      <c r="EO174" s="4" t="str">
        <f>IF('Gene Table'!$D174="copy number",O174,"")</f>
        <v/>
      </c>
      <c r="EQ174" s="4" t="s">
        <v>268</v>
      </c>
      <c r="ER174" s="4" t="str">
        <f>IF('Gene Table'!$D174="copy number",R174,"")</f>
        <v/>
      </c>
      <c r="ES174" s="4" t="str">
        <f>IF('Gene Table'!$D174="copy number",S174,"")</f>
        <v/>
      </c>
      <c r="ET174" s="4" t="str">
        <f>IF('Gene Table'!$D174="copy number",T174,"")</f>
        <v/>
      </c>
      <c r="EU174" s="4" t="str">
        <f>IF('Gene Table'!$D174="copy number",U174,"")</f>
        <v/>
      </c>
      <c r="EV174" s="4" t="str">
        <f>IF('Gene Table'!$D174="copy number",V174,"")</f>
        <v/>
      </c>
      <c r="EW174" s="4" t="str">
        <f>IF('Gene Table'!$D174="copy number",W174,"")</f>
        <v/>
      </c>
      <c r="EX174" s="4" t="str">
        <f>IF('Gene Table'!$D174="copy number",X174,"")</f>
        <v/>
      </c>
      <c r="EY174" s="4" t="str">
        <f>IF('Gene Table'!$D174="copy number",Y174,"")</f>
        <v/>
      </c>
      <c r="EZ174" s="4" t="str">
        <f>IF('Gene Table'!$D174="copy number",Z174,"")</f>
        <v/>
      </c>
      <c r="FA174" s="4" t="str">
        <f>IF('Gene Table'!$D174="copy number",AA174,"")</f>
        <v/>
      </c>
      <c r="FB174" s="4" t="str">
        <f>IF('Gene Table'!$D174="copy number",AB174,"")</f>
        <v/>
      </c>
      <c r="FC174" s="4" t="str">
        <f>IF('Gene Table'!$D174="copy number",AC174,"")</f>
        <v/>
      </c>
      <c r="FE174" s="4" t="s">
        <v>268</v>
      </c>
      <c r="FF174" s="4" t="str">
        <f>IF('Gene Table'!$C174="SMPC",D174,"")</f>
        <v/>
      </c>
      <c r="FG174" s="4" t="str">
        <f>IF('Gene Table'!$C174="SMPC",E174,"")</f>
        <v/>
      </c>
      <c r="FH174" s="4" t="str">
        <f>IF('Gene Table'!$C174="SMPC",F174,"")</f>
        <v/>
      </c>
      <c r="FI174" s="4" t="str">
        <f>IF('Gene Table'!$C174="SMPC",G174,"")</f>
        <v/>
      </c>
      <c r="FJ174" s="4" t="str">
        <f>IF('Gene Table'!$C174="SMPC",H174,"")</f>
        <v/>
      </c>
      <c r="FK174" s="4" t="str">
        <f>IF('Gene Table'!$C174="SMPC",I174,"")</f>
        <v/>
      </c>
      <c r="FL174" s="4" t="str">
        <f>IF('Gene Table'!$C174="SMPC",J174,"")</f>
        <v/>
      </c>
      <c r="FM174" s="4" t="str">
        <f>IF('Gene Table'!$C174="SMPC",K174,"")</f>
        <v/>
      </c>
      <c r="FN174" s="4" t="str">
        <f>IF('Gene Table'!$C174="SMPC",L174,"")</f>
        <v/>
      </c>
      <c r="FO174" s="4" t="str">
        <f>IF('Gene Table'!$C174="SMPC",M174,"")</f>
        <v/>
      </c>
      <c r="FP174" s="4" t="str">
        <f>IF('Gene Table'!$C174="SMPC",N174,"")</f>
        <v/>
      </c>
      <c r="FQ174" s="4" t="str">
        <f>IF('Gene Table'!$C174="SMPC",O174,"")</f>
        <v/>
      </c>
      <c r="FS174" s="4" t="s">
        <v>268</v>
      </c>
      <c r="FT174" s="4" t="str">
        <f>IF('Gene Table'!$C174="SMPC",R174,"")</f>
        <v/>
      </c>
      <c r="FU174" s="4" t="str">
        <f>IF('Gene Table'!$C174="SMPC",S174,"")</f>
        <v/>
      </c>
      <c r="FV174" s="4" t="str">
        <f>IF('Gene Table'!$C174="SMPC",T174,"")</f>
        <v/>
      </c>
      <c r="FW174" s="4" t="str">
        <f>IF('Gene Table'!$C174="SMPC",U174,"")</f>
        <v/>
      </c>
      <c r="FX174" s="4" t="str">
        <f>IF('Gene Table'!$C174="SMPC",V174,"")</f>
        <v/>
      </c>
      <c r="FY174" s="4" t="str">
        <f>IF('Gene Table'!$C174="SMPC",W174,"")</f>
        <v/>
      </c>
      <c r="FZ174" s="4" t="str">
        <f>IF('Gene Table'!$C174="SMPC",X174,"")</f>
        <v/>
      </c>
      <c r="GA174" s="4" t="str">
        <f>IF('Gene Table'!$C174="SMPC",Y174,"")</f>
        <v/>
      </c>
      <c r="GB174" s="4" t="str">
        <f>IF('Gene Table'!$C174="SMPC",Z174,"")</f>
        <v/>
      </c>
      <c r="GC174" s="4" t="str">
        <f>IF('Gene Table'!$C174="SMPC",AA174,"")</f>
        <v/>
      </c>
      <c r="GD174" s="4" t="str">
        <f>IF('Gene Table'!$C174="SMPC",AB174,"")</f>
        <v/>
      </c>
      <c r="GE174" s="4" t="str">
        <f>IF('Gene Table'!$C174="SMPC",AC174,"")</f>
        <v/>
      </c>
    </row>
    <row r="175" spans="1:187" ht="15" customHeight="1" x14ac:dyDescent="0.25">
      <c r="A175" s="4" t="str">
        <f>'Gene Table'!C175&amp;":"&amp;'Gene Table'!D175</f>
        <v>PTEN:c.733C&gt;T</v>
      </c>
      <c r="B175" s="4">
        <f>IF('Gene Table'!$G$5="NO",IF(ISNUMBER(MATCH('Gene Table'!E175,'Array Content'!$M$2:$M$941,0)),VLOOKUP('Gene Table'!E175,'Array Content'!$M$2:$O$941,2,FALSE),35),IF('Gene Table'!$G$5="YES",IF(ISNUMBER(MATCH('Gene Table'!E175,'Array Content'!$M$2:$M$941,0)),VLOOKUP('Gene Table'!E175,'Array Content'!$M$2:$O$941,3,FALSE),35),"OOPS"))</f>
        <v>37</v>
      </c>
      <c r="C175" s="4" t="s">
        <v>270</v>
      </c>
      <c r="D175" s="29">
        <f>IF('Control Sample Data'!D174="","",IF(SUM('Control Sample Data'!D$2:D$97)&gt;10,IF(AND(ISNUMBER('Control Sample Data'!D174),'Control Sample Data'!D174&lt;$B175, 'Control Sample Data'!D174&gt;0),'Control Sample Data'!D174,$B175),""))</f>
        <v>35</v>
      </c>
      <c r="E175" s="29">
        <f>IF('Control Sample Data'!E174="","",IF(SUM('Control Sample Data'!E$2:E$97)&gt;10,IF(AND(ISNUMBER('Control Sample Data'!E174),'Control Sample Data'!E174&lt;$B175, 'Control Sample Data'!E174&gt;0),'Control Sample Data'!E174,$B175),""))</f>
        <v>35</v>
      </c>
      <c r="F175" s="29" t="str">
        <f>IF('Control Sample Data'!F174="","",IF(SUM('Control Sample Data'!F$2:F$97)&gt;10,IF(AND(ISNUMBER('Control Sample Data'!F174),'Control Sample Data'!F174&lt;$B175, 'Control Sample Data'!F174&gt;0),'Control Sample Data'!F174,$B175),""))</f>
        <v/>
      </c>
      <c r="G175" s="29" t="str">
        <f>IF('Control Sample Data'!G174="","",IF(SUM('Control Sample Data'!G$2:G$97)&gt;10,IF(AND(ISNUMBER('Control Sample Data'!G174),'Control Sample Data'!G174&lt;$B175, 'Control Sample Data'!G174&gt;0),'Control Sample Data'!G174,$B175),""))</f>
        <v/>
      </c>
      <c r="H175" s="29" t="str">
        <f>IF('Control Sample Data'!H174="","",IF(SUM('Control Sample Data'!H$2:H$97)&gt;10,IF(AND(ISNUMBER('Control Sample Data'!H174),'Control Sample Data'!H174&lt;$B175, 'Control Sample Data'!H174&gt;0),'Control Sample Data'!H174,$B175),""))</f>
        <v/>
      </c>
      <c r="I175" s="29" t="str">
        <f>IF('Control Sample Data'!I174="","",IF(SUM('Control Sample Data'!I$2:I$97)&gt;10,IF(AND(ISNUMBER('Control Sample Data'!I174),'Control Sample Data'!I174&lt;$B175, 'Control Sample Data'!I174&gt;0),'Control Sample Data'!I174,$B175),""))</f>
        <v/>
      </c>
      <c r="J175" s="29" t="str">
        <f>IF('Control Sample Data'!J174="","",IF(SUM('Control Sample Data'!J$2:J$97)&gt;10,IF(AND(ISNUMBER('Control Sample Data'!J174),'Control Sample Data'!J174&lt;$B175, 'Control Sample Data'!J174&gt;0),'Control Sample Data'!J174,$B175),""))</f>
        <v/>
      </c>
      <c r="K175" s="29" t="str">
        <f>IF('Control Sample Data'!K174="","",IF(SUM('Control Sample Data'!K$2:K$97)&gt;10,IF(AND(ISNUMBER('Control Sample Data'!K174),'Control Sample Data'!K174&lt;$B175, 'Control Sample Data'!K174&gt;0),'Control Sample Data'!K174,$B175),""))</f>
        <v/>
      </c>
      <c r="L175" s="29" t="str">
        <f>IF('Control Sample Data'!L174="","",IF(SUM('Control Sample Data'!L$2:L$97)&gt;10,IF(AND(ISNUMBER('Control Sample Data'!L174),'Control Sample Data'!L174&lt;$B175, 'Control Sample Data'!L174&gt;0),'Control Sample Data'!L174,$B175),""))</f>
        <v/>
      </c>
      <c r="M175" s="29" t="str">
        <f>IF('Control Sample Data'!M174="","",IF(SUM('Control Sample Data'!M$2:M$97)&gt;10,IF(AND(ISNUMBER('Control Sample Data'!M174),'Control Sample Data'!M174&lt;$B175, 'Control Sample Data'!M174&gt;0),'Control Sample Data'!M174,$B175),""))</f>
        <v/>
      </c>
      <c r="N175" s="29" t="str">
        <f>IF('Control Sample Data'!N174="","",IF(SUM('Control Sample Data'!N$2:N$97)&gt;10,IF(AND(ISNUMBER('Control Sample Data'!N174),'Control Sample Data'!N174&lt;$B175, 'Control Sample Data'!N174&gt;0),'Control Sample Data'!N174,$B175),""))</f>
        <v/>
      </c>
      <c r="O175" s="29" t="str">
        <f>IF('Control Sample Data'!O174="","",IF(SUM('Control Sample Data'!O$2:O$97)&gt;10,IF(AND(ISNUMBER('Control Sample Data'!O174),'Control Sample Data'!O174&lt;$B175, 'Control Sample Data'!O174&gt;0),'Control Sample Data'!O174,$B175),""))</f>
        <v/>
      </c>
      <c r="Q175" s="4" t="s">
        <v>270</v>
      </c>
      <c r="R175" s="29">
        <f>IF('Test Sample Data'!D174="","",IF(SUM('Test Sample Data'!D$2:D$97)&gt;10,IF(AND(ISNUMBER('Test Sample Data'!D174),'Test Sample Data'!D174&lt;$B175, 'Test Sample Data'!D174&gt;0),'Test Sample Data'!D174,$B175),""))</f>
        <v>35</v>
      </c>
      <c r="S175" s="29">
        <f>IF('Test Sample Data'!E174="","",IF(SUM('Test Sample Data'!E$2:E$97)&gt;10,IF(AND(ISNUMBER('Test Sample Data'!E174),'Test Sample Data'!E174&lt;$B175, 'Test Sample Data'!E174&gt;0),'Test Sample Data'!E174,$B175),""))</f>
        <v>35</v>
      </c>
      <c r="T175" s="29" t="str">
        <f>IF('Test Sample Data'!F174="","",IF(SUM('Test Sample Data'!F$2:F$97)&gt;10,IF(AND(ISNUMBER('Test Sample Data'!F174),'Test Sample Data'!F174&lt;$B175, 'Test Sample Data'!F174&gt;0),'Test Sample Data'!F174,$B175),""))</f>
        <v/>
      </c>
      <c r="U175" s="29" t="str">
        <f>IF('Test Sample Data'!G174="","",IF(SUM('Test Sample Data'!G$2:G$97)&gt;10,IF(AND(ISNUMBER('Test Sample Data'!G174),'Test Sample Data'!G174&lt;$B175, 'Test Sample Data'!G174&gt;0),'Test Sample Data'!G174,$B175),""))</f>
        <v/>
      </c>
      <c r="V175" s="29" t="str">
        <f>IF('Test Sample Data'!H174="","",IF(SUM('Test Sample Data'!H$2:H$97)&gt;10,IF(AND(ISNUMBER('Test Sample Data'!H174),'Test Sample Data'!H174&lt;$B175, 'Test Sample Data'!H174&gt;0),'Test Sample Data'!H174,$B175),""))</f>
        <v/>
      </c>
      <c r="W175" s="29" t="str">
        <f>IF('Test Sample Data'!I174="","",IF(SUM('Test Sample Data'!I$2:I$97)&gt;10,IF(AND(ISNUMBER('Test Sample Data'!I174),'Test Sample Data'!I174&lt;$B175, 'Test Sample Data'!I174&gt;0),'Test Sample Data'!I174,$B175),""))</f>
        <v/>
      </c>
      <c r="X175" s="29" t="str">
        <f>IF('Test Sample Data'!J174="","",IF(SUM('Test Sample Data'!J$2:J$97)&gt;10,IF(AND(ISNUMBER('Test Sample Data'!J174),'Test Sample Data'!J174&lt;$B175, 'Test Sample Data'!J174&gt;0),'Test Sample Data'!J174,$B175),""))</f>
        <v/>
      </c>
      <c r="Y175" s="29" t="str">
        <f>IF('Test Sample Data'!K174="","",IF(SUM('Test Sample Data'!K$2:K$97)&gt;10,IF(AND(ISNUMBER('Test Sample Data'!K174),'Test Sample Data'!K174&lt;$B175, 'Test Sample Data'!K174&gt;0),'Test Sample Data'!K174,$B175),""))</f>
        <v/>
      </c>
      <c r="Z175" s="29" t="str">
        <f>IF('Test Sample Data'!L174="","",IF(SUM('Test Sample Data'!L$2:L$97)&gt;10,IF(AND(ISNUMBER('Test Sample Data'!L174),'Test Sample Data'!L174&lt;$B175, 'Test Sample Data'!L174&gt;0),'Test Sample Data'!L174,$B175),""))</f>
        <v/>
      </c>
      <c r="AA175" s="29" t="str">
        <f>IF('Test Sample Data'!M174="","",IF(SUM('Test Sample Data'!M$2:M$97)&gt;10,IF(AND(ISNUMBER('Test Sample Data'!M174),'Test Sample Data'!M174&lt;$B175, 'Test Sample Data'!M174&gt;0),'Test Sample Data'!M174,$B175),""))</f>
        <v/>
      </c>
      <c r="AB175" s="29" t="str">
        <f>IF('Test Sample Data'!N174="","",IF(SUM('Test Sample Data'!N$2:N$97)&gt;10,IF(AND(ISNUMBER('Test Sample Data'!N174),'Test Sample Data'!N174&lt;$B175, 'Test Sample Data'!N174&gt;0),'Test Sample Data'!N174,$B175),""))</f>
        <v/>
      </c>
      <c r="AC175" s="29" t="str">
        <f>IF('Test Sample Data'!O174="","",IF(SUM('Test Sample Data'!O$2:O$97)&gt;10,IF(AND(ISNUMBER('Test Sample Data'!O174),'Test Sample Data'!O174&lt;$B175, 'Test Sample Data'!O174&gt;0),'Test Sample Data'!O174,$B175),""))</f>
        <v/>
      </c>
      <c r="AE175" s="4" t="s">
        <v>270</v>
      </c>
      <c r="AF175" s="4">
        <f t="shared" si="183"/>
        <v>9</v>
      </c>
      <c r="AG175" s="4">
        <f t="shared" si="184"/>
        <v>9</v>
      </c>
      <c r="AH175" s="4" t="str">
        <f t="shared" si="185"/>
        <v/>
      </c>
      <c r="AI175" s="4" t="str">
        <f t="shared" si="186"/>
        <v/>
      </c>
      <c r="AJ175" s="4" t="str">
        <f t="shared" si="187"/>
        <v/>
      </c>
      <c r="AK175" s="4" t="str">
        <f t="shared" si="188"/>
        <v/>
      </c>
      <c r="AL175" s="4" t="str">
        <f t="shared" si="189"/>
        <v/>
      </c>
      <c r="AM175" s="4" t="str">
        <f t="shared" si="190"/>
        <v/>
      </c>
      <c r="AN175" s="4" t="str">
        <f t="shared" si="191"/>
        <v/>
      </c>
      <c r="AO175" s="4" t="str">
        <f t="shared" si="192"/>
        <v/>
      </c>
      <c r="AP175" s="4" t="str">
        <f t="shared" si="193"/>
        <v/>
      </c>
      <c r="AQ175" s="4" t="str">
        <f t="shared" si="194"/>
        <v/>
      </c>
      <c r="AR175" s="4">
        <f t="shared" si="195"/>
        <v>0</v>
      </c>
      <c r="AS175" s="4">
        <f t="shared" si="246"/>
        <v>9</v>
      </c>
      <c r="AU175" s="4" t="s">
        <v>270</v>
      </c>
      <c r="AV175" s="4">
        <f t="shared" si="196"/>
        <v>8.2600000000000016</v>
      </c>
      <c r="AW175" s="4">
        <f t="shared" si="197"/>
        <v>9</v>
      </c>
      <c r="AX175" s="4" t="str">
        <f t="shared" si="198"/>
        <v/>
      </c>
      <c r="AY175" s="4" t="str">
        <f t="shared" si="199"/>
        <v/>
      </c>
      <c r="AZ175" s="4" t="str">
        <f t="shared" si="200"/>
        <v/>
      </c>
      <c r="BA175" s="4" t="str">
        <f t="shared" si="201"/>
        <v/>
      </c>
      <c r="BB175" s="4" t="str">
        <f t="shared" si="202"/>
        <v/>
      </c>
      <c r="BC175" s="4" t="str">
        <f t="shared" si="203"/>
        <v/>
      </c>
      <c r="BD175" s="4" t="str">
        <f t="shared" si="204"/>
        <v/>
      </c>
      <c r="BE175" s="4" t="str">
        <f t="shared" si="205"/>
        <v/>
      </c>
      <c r="BF175" s="4" t="str">
        <f t="shared" si="206"/>
        <v/>
      </c>
      <c r="BG175" s="4" t="str">
        <f t="shared" si="207"/>
        <v/>
      </c>
      <c r="BI175" s="4" t="s">
        <v>270</v>
      </c>
      <c r="BJ175" s="4">
        <f t="shared" si="233"/>
        <v>8.2600000000000016</v>
      </c>
      <c r="BK175" s="4">
        <f t="shared" si="234"/>
        <v>9</v>
      </c>
      <c r="BL175" s="4" t="str">
        <f t="shared" si="235"/>
        <v/>
      </c>
      <c r="BM175" s="4" t="str">
        <f t="shared" si="236"/>
        <v/>
      </c>
      <c r="BN175" s="4" t="str">
        <f t="shared" si="237"/>
        <v/>
      </c>
      <c r="BO175" s="4" t="str">
        <f t="shared" si="238"/>
        <v/>
      </c>
      <c r="BP175" s="4" t="str">
        <f t="shared" si="239"/>
        <v/>
      </c>
      <c r="BQ175" s="4" t="str">
        <f t="shared" si="240"/>
        <v/>
      </c>
      <c r="BR175" s="4" t="str">
        <f t="shared" si="241"/>
        <v/>
      </c>
      <c r="BS175" s="4" t="str">
        <f t="shared" si="242"/>
        <v/>
      </c>
      <c r="BT175" s="4" t="str">
        <f t="shared" si="243"/>
        <v/>
      </c>
      <c r="BU175" s="4" t="str">
        <f t="shared" si="244"/>
        <v/>
      </c>
      <c r="BV175" s="4">
        <f t="shared" si="208"/>
        <v>1.57</v>
      </c>
      <c r="BW175" s="4">
        <f t="shared" si="245"/>
        <v>8.6300000000000008</v>
      </c>
      <c r="BY175" s="4" t="s">
        <v>270</v>
      </c>
      <c r="BZ175" s="4">
        <f t="shared" si="209"/>
        <v>-0.36999999999999922</v>
      </c>
      <c r="CA175" s="4">
        <f t="shared" si="210"/>
        <v>0.36999999999999922</v>
      </c>
      <c r="CB175" s="4" t="str">
        <f t="shared" si="211"/>
        <v/>
      </c>
      <c r="CC175" s="4" t="str">
        <f t="shared" si="212"/>
        <v/>
      </c>
      <c r="CD175" s="4" t="str">
        <f t="shared" si="213"/>
        <v/>
      </c>
      <c r="CE175" s="4" t="str">
        <f t="shared" si="214"/>
        <v/>
      </c>
      <c r="CF175" s="4" t="str">
        <f t="shared" si="215"/>
        <v/>
      </c>
      <c r="CG175" s="4" t="str">
        <f t="shared" si="216"/>
        <v/>
      </c>
      <c r="CH175" s="4" t="str">
        <f t="shared" si="217"/>
        <v/>
      </c>
      <c r="CI175" s="4" t="str">
        <f t="shared" si="218"/>
        <v/>
      </c>
      <c r="CJ175" s="4" t="str">
        <f t="shared" si="219"/>
        <v/>
      </c>
      <c r="CK175" s="4" t="str">
        <f t="shared" si="220"/>
        <v/>
      </c>
      <c r="CM175" s="4" t="s">
        <v>270</v>
      </c>
      <c r="CN175" s="4" t="str">
        <f>IF(ISNUMBER(BZ175), IF($BV175&gt;VLOOKUP('Gene Table'!$G$2,'Array Content'!$A$2:$B$3,2,FALSE),IF(BZ175&lt;-$BV175,"mutant","WT"),IF(BZ175&lt;-VLOOKUP('Gene Table'!$G$2,'Array Content'!$A$2:$B$3,2,FALSE),"Mutant","WT")),"")</f>
        <v>WT</v>
      </c>
      <c r="CO175" s="4" t="str">
        <f>IF(ISNUMBER(CA175), IF($BV175&gt;VLOOKUP('Gene Table'!$G$2,'Array Content'!$A$2:$B$3,2,FALSE),IF(CA175&lt;-$BV175,"mutant","WT"),IF(CA175&lt;-VLOOKUP('Gene Table'!$G$2,'Array Content'!$A$2:$B$3,2,FALSE),"Mutant","WT")),"")</f>
        <v>WT</v>
      </c>
      <c r="CP175" s="4" t="str">
        <f>IF(ISNUMBER(CB175), IF($BV175&gt;VLOOKUP('Gene Table'!$G$2,'Array Content'!$A$2:$B$3,2,FALSE),IF(CB175&lt;-$BV175,"mutant","WT"),IF(CB175&lt;-VLOOKUP('Gene Table'!$G$2,'Array Content'!$A$2:$B$3,2,FALSE),"Mutant","WT")),"")</f>
        <v/>
      </c>
      <c r="CQ175" s="4" t="str">
        <f>IF(ISNUMBER(CC175), IF($BV175&gt;VLOOKUP('Gene Table'!$G$2,'Array Content'!$A$2:$B$3,2,FALSE),IF(CC175&lt;-$BV175,"mutant","WT"),IF(CC175&lt;-VLOOKUP('Gene Table'!$G$2,'Array Content'!$A$2:$B$3,2,FALSE),"Mutant","WT")),"")</f>
        <v/>
      </c>
      <c r="CR175" s="4" t="str">
        <f>IF(ISNUMBER(CD175), IF($BV175&gt;VLOOKUP('Gene Table'!$G$2,'Array Content'!$A$2:$B$3,2,FALSE),IF(CD175&lt;-$BV175,"mutant","WT"),IF(CD175&lt;-VLOOKUP('Gene Table'!$G$2,'Array Content'!$A$2:$B$3,2,FALSE),"Mutant","WT")),"")</f>
        <v/>
      </c>
      <c r="CS175" s="4" t="str">
        <f>IF(ISNUMBER(CE175), IF($BV175&gt;VLOOKUP('Gene Table'!$G$2,'Array Content'!$A$2:$B$3,2,FALSE),IF(CE175&lt;-$BV175,"mutant","WT"),IF(CE175&lt;-VLOOKUP('Gene Table'!$G$2,'Array Content'!$A$2:$B$3,2,FALSE),"Mutant","WT")),"")</f>
        <v/>
      </c>
      <c r="CT175" s="4" t="str">
        <f>IF(ISNUMBER(CF175), IF($BV175&gt;VLOOKUP('Gene Table'!$G$2,'Array Content'!$A$2:$B$3,2,FALSE),IF(CF175&lt;-$BV175,"mutant","WT"),IF(CF175&lt;-VLOOKUP('Gene Table'!$G$2,'Array Content'!$A$2:$B$3,2,FALSE),"Mutant","WT")),"")</f>
        <v/>
      </c>
      <c r="CU175" s="4" t="str">
        <f>IF(ISNUMBER(CG175), IF($BV175&gt;VLOOKUP('Gene Table'!$G$2,'Array Content'!$A$2:$B$3,2,FALSE),IF(CG175&lt;-$BV175,"mutant","WT"),IF(CG175&lt;-VLOOKUP('Gene Table'!$G$2,'Array Content'!$A$2:$B$3,2,FALSE),"Mutant","WT")),"")</f>
        <v/>
      </c>
      <c r="CV175" s="4" t="str">
        <f>IF(ISNUMBER(CH175), IF($BV175&gt;VLOOKUP('Gene Table'!$G$2,'Array Content'!$A$2:$B$3,2,FALSE),IF(CH175&lt;-$BV175,"mutant","WT"),IF(CH175&lt;-VLOOKUP('Gene Table'!$G$2,'Array Content'!$A$2:$B$3,2,FALSE),"Mutant","WT")),"")</f>
        <v/>
      </c>
      <c r="CW175" s="4" t="str">
        <f>IF(ISNUMBER(CI175), IF($BV175&gt;VLOOKUP('Gene Table'!$G$2,'Array Content'!$A$2:$B$3,2,FALSE),IF(CI175&lt;-$BV175,"mutant","WT"),IF(CI175&lt;-VLOOKUP('Gene Table'!$G$2,'Array Content'!$A$2:$B$3,2,FALSE),"Mutant","WT")),"")</f>
        <v/>
      </c>
      <c r="CX175" s="4" t="str">
        <f>IF(ISNUMBER(CJ175), IF($BV175&gt;VLOOKUP('Gene Table'!$G$2,'Array Content'!$A$2:$B$3,2,FALSE),IF(CJ175&lt;-$BV175,"mutant","WT"),IF(CJ175&lt;-VLOOKUP('Gene Table'!$G$2,'Array Content'!$A$2:$B$3,2,FALSE),"Mutant","WT")),"")</f>
        <v/>
      </c>
      <c r="CY175" s="4" t="str">
        <f>IF(ISNUMBER(CK175), IF($BV175&gt;VLOOKUP('Gene Table'!$G$2,'Array Content'!$A$2:$B$3,2,FALSE),IF(CK175&lt;-$BV175,"mutant","WT"),IF(CK175&lt;-VLOOKUP('Gene Table'!$G$2,'Array Content'!$A$2:$B$3,2,FALSE),"Mutant","WT")),"")</f>
        <v/>
      </c>
      <c r="DA175" s="4" t="s">
        <v>270</v>
      </c>
      <c r="DB175" s="4">
        <f t="shared" si="221"/>
        <v>-0.73999999999999844</v>
      </c>
      <c r="DC175" s="4">
        <f t="shared" si="222"/>
        <v>0</v>
      </c>
      <c r="DD175" s="4" t="str">
        <f t="shared" si="223"/>
        <v/>
      </c>
      <c r="DE175" s="4" t="str">
        <f t="shared" si="224"/>
        <v/>
      </c>
      <c r="DF175" s="4" t="str">
        <f t="shared" si="225"/>
        <v/>
      </c>
      <c r="DG175" s="4" t="str">
        <f t="shared" si="226"/>
        <v/>
      </c>
      <c r="DH175" s="4" t="str">
        <f t="shared" si="227"/>
        <v/>
      </c>
      <c r="DI175" s="4" t="str">
        <f t="shared" si="228"/>
        <v/>
      </c>
      <c r="DJ175" s="4" t="str">
        <f t="shared" si="229"/>
        <v/>
      </c>
      <c r="DK175" s="4" t="str">
        <f t="shared" si="230"/>
        <v/>
      </c>
      <c r="DL175" s="4" t="str">
        <f t="shared" si="231"/>
        <v/>
      </c>
      <c r="DM175" s="4" t="str">
        <f t="shared" si="232"/>
        <v/>
      </c>
      <c r="DO175" s="4" t="s">
        <v>270</v>
      </c>
      <c r="DP175" s="4" t="str">
        <f>IF(ISNUMBER(DB175), IF($AR175&gt;VLOOKUP('Gene Table'!$G$2,'Array Content'!$A$2:$B$3,2,FALSE),IF(DB175&lt;-$AR175,"mutant","WT"),IF(DB175&lt;-VLOOKUP('Gene Table'!$G$2,'Array Content'!$A$2:$B$3,2,FALSE),"Mutant","WT")),"")</f>
        <v>WT</v>
      </c>
      <c r="DQ175" s="4" t="str">
        <f>IF(ISNUMBER(DC175), IF($AR175&gt;VLOOKUP('Gene Table'!$G$2,'Array Content'!$A$2:$B$3,2,FALSE),IF(DC175&lt;-$AR175,"mutant","WT"),IF(DC175&lt;-VLOOKUP('Gene Table'!$G$2,'Array Content'!$A$2:$B$3,2,FALSE),"Mutant","WT")),"")</f>
        <v>WT</v>
      </c>
      <c r="DR175" s="4" t="str">
        <f>IF(ISNUMBER(DD175), IF($AR175&gt;VLOOKUP('Gene Table'!$G$2,'Array Content'!$A$2:$B$3,2,FALSE),IF(DD175&lt;-$AR175,"mutant","WT"),IF(DD175&lt;-VLOOKUP('Gene Table'!$G$2,'Array Content'!$A$2:$B$3,2,FALSE),"Mutant","WT")),"")</f>
        <v/>
      </c>
      <c r="DS175" s="4" t="str">
        <f>IF(ISNUMBER(DE175), IF($AR175&gt;VLOOKUP('Gene Table'!$G$2,'Array Content'!$A$2:$B$3,2,FALSE),IF(DE175&lt;-$AR175,"mutant","WT"),IF(DE175&lt;-VLOOKUP('Gene Table'!$G$2,'Array Content'!$A$2:$B$3,2,FALSE),"Mutant","WT")),"")</f>
        <v/>
      </c>
      <c r="DT175" s="4" t="str">
        <f>IF(ISNUMBER(DF175), IF($AR175&gt;VLOOKUP('Gene Table'!$G$2,'Array Content'!$A$2:$B$3,2,FALSE),IF(DF175&lt;-$AR175,"mutant","WT"),IF(DF175&lt;-VLOOKUP('Gene Table'!$G$2,'Array Content'!$A$2:$B$3,2,FALSE),"Mutant","WT")),"")</f>
        <v/>
      </c>
      <c r="DU175" s="4" t="str">
        <f>IF(ISNUMBER(DG175), IF($AR175&gt;VLOOKUP('Gene Table'!$G$2,'Array Content'!$A$2:$B$3,2,FALSE),IF(DG175&lt;-$AR175,"mutant","WT"),IF(DG175&lt;-VLOOKUP('Gene Table'!$G$2,'Array Content'!$A$2:$B$3,2,FALSE),"Mutant","WT")),"")</f>
        <v/>
      </c>
      <c r="DV175" s="4" t="str">
        <f>IF(ISNUMBER(DH175), IF($AR175&gt;VLOOKUP('Gene Table'!$G$2,'Array Content'!$A$2:$B$3,2,FALSE),IF(DH175&lt;-$AR175,"mutant","WT"),IF(DH175&lt;-VLOOKUP('Gene Table'!$G$2,'Array Content'!$A$2:$B$3,2,FALSE),"Mutant","WT")),"")</f>
        <v/>
      </c>
      <c r="DW175" s="4" t="str">
        <f>IF(ISNUMBER(DI175), IF($AR175&gt;VLOOKUP('Gene Table'!$G$2,'Array Content'!$A$2:$B$3,2,FALSE),IF(DI175&lt;-$AR175,"mutant","WT"),IF(DI175&lt;-VLOOKUP('Gene Table'!$G$2,'Array Content'!$A$2:$B$3,2,FALSE),"Mutant","WT")),"")</f>
        <v/>
      </c>
      <c r="DX175" s="4" t="str">
        <f>IF(ISNUMBER(DJ175), IF($AR175&gt;VLOOKUP('Gene Table'!$G$2,'Array Content'!$A$2:$B$3,2,FALSE),IF(DJ175&lt;-$AR175,"mutant","WT"),IF(DJ175&lt;-VLOOKUP('Gene Table'!$G$2,'Array Content'!$A$2:$B$3,2,FALSE),"Mutant","WT")),"")</f>
        <v/>
      </c>
      <c r="DY175" s="4" t="str">
        <f>IF(ISNUMBER(DK175), IF($AR175&gt;VLOOKUP('Gene Table'!$G$2,'Array Content'!$A$2:$B$3,2,FALSE),IF(DK175&lt;-$AR175,"mutant","WT"),IF(DK175&lt;-VLOOKUP('Gene Table'!$G$2,'Array Content'!$A$2:$B$3,2,FALSE),"Mutant","WT")),"")</f>
        <v/>
      </c>
      <c r="DZ175" s="4" t="str">
        <f>IF(ISNUMBER(DL175), IF($AR175&gt;VLOOKUP('Gene Table'!$G$2,'Array Content'!$A$2:$B$3,2,FALSE),IF(DL175&lt;-$AR175,"mutant","WT"),IF(DL175&lt;-VLOOKUP('Gene Table'!$G$2,'Array Content'!$A$2:$B$3,2,FALSE),"Mutant","WT")),"")</f>
        <v/>
      </c>
      <c r="EA175" s="4" t="str">
        <f>IF(ISNUMBER(DM175), IF($AR175&gt;VLOOKUP('Gene Table'!$G$2,'Array Content'!$A$2:$B$3,2,FALSE),IF(DM175&lt;-$AR175,"mutant","WT"),IF(DM175&lt;-VLOOKUP('Gene Table'!$G$2,'Array Content'!$A$2:$B$3,2,FALSE),"Mutant","WT")),"")</f>
        <v/>
      </c>
      <c r="EC175" s="4" t="s">
        <v>270</v>
      </c>
      <c r="ED175" s="4" t="str">
        <f>IF('Gene Table'!$D175="copy number",D175,"")</f>
        <v/>
      </c>
      <c r="EE175" s="4" t="str">
        <f>IF('Gene Table'!$D175="copy number",E175,"")</f>
        <v/>
      </c>
      <c r="EF175" s="4" t="str">
        <f>IF('Gene Table'!$D175="copy number",F175,"")</f>
        <v/>
      </c>
      <c r="EG175" s="4" t="str">
        <f>IF('Gene Table'!$D175="copy number",G175,"")</f>
        <v/>
      </c>
      <c r="EH175" s="4" t="str">
        <f>IF('Gene Table'!$D175="copy number",H175,"")</f>
        <v/>
      </c>
      <c r="EI175" s="4" t="str">
        <f>IF('Gene Table'!$D175="copy number",I175,"")</f>
        <v/>
      </c>
      <c r="EJ175" s="4" t="str">
        <f>IF('Gene Table'!$D175="copy number",J175,"")</f>
        <v/>
      </c>
      <c r="EK175" s="4" t="str">
        <f>IF('Gene Table'!$D175="copy number",K175,"")</f>
        <v/>
      </c>
      <c r="EL175" s="4" t="str">
        <f>IF('Gene Table'!$D175="copy number",L175,"")</f>
        <v/>
      </c>
      <c r="EM175" s="4" t="str">
        <f>IF('Gene Table'!$D175="copy number",M175,"")</f>
        <v/>
      </c>
      <c r="EN175" s="4" t="str">
        <f>IF('Gene Table'!$D175="copy number",N175,"")</f>
        <v/>
      </c>
      <c r="EO175" s="4" t="str">
        <f>IF('Gene Table'!$D175="copy number",O175,"")</f>
        <v/>
      </c>
      <c r="EQ175" s="4" t="s">
        <v>270</v>
      </c>
      <c r="ER175" s="4" t="str">
        <f>IF('Gene Table'!$D175="copy number",R175,"")</f>
        <v/>
      </c>
      <c r="ES175" s="4" t="str">
        <f>IF('Gene Table'!$D175="copy number",S175,"")</f>
        <v/>
      </c>
      <c r="ET175" s="4" t="str">
        <f>IF('Gene Table'!$D175="copy number",T175,"")</f>
        <v/>
      </c>
      <c r="EU175" s="4" t="str">
        <f>IF('Gene Table'!$D175="copy number",U175,"")</f>
        <v/>
      </c>
      <c r="EV175" s="4" t="str">
        <f>IF('Gene Table'!$D175="copy number",V175,"")</f>
        <v/>
      </c>
      <c r="EW175" s="4" t="str">
        <f>IF('Gene Table'!$D175="copy number",W175,"")</f>
        <v/>
      </c>
      <c r="EX175" s="4" t="str">
        <f>IF('Gene Table'!$D175="copy number",X175,"")</f>
        <v/>
      </c>
      <c r="EY175" s="4" t="str">
        <f>IF('Gene Table'!$D175="copy number",Y175,"")</f>
        <v/>
      </c>
      <c r="EZ175" s="4" t="str">
        <f>IF('Gene Table'!$D175="copy number",Z175,"")</f>
        <v/>
      </c>
      <c r="FA175" s="4" t="str">
        <f>IF('Gene Table'!$D175="copy number",AA175,"")</f>
        <v/>
      </c>
      <c r="FB175" s="4" t="str">
        <f>IF('Gene Table'!$D175="copy number",AB175,"")</f>
        <v/>
      </c>
      <c r="FC175" s="4" t="str">
        <f>IF('Gene Table'!$D175="copy number",AC175,"")</f>
        <v/>
      </c>
      <c r="FE175" s="4" t="s">
        <v>270</v>
      </c>
      <c r="FF175" s="4" t="str">
        <f>IF('Gene Table'!$C175="SMPC",D175,"")</f>
        <v/>
      </c>
      <c r="FG175" s="4" t="str">
        <f>IF('Gene Table'!$C175="SMPC",E175,"")</f>
        <v/>
      </c>
      <c r="FH175" s="4" t="str">
        <f>IF('Gene Table'!$C175="SMPC",F175,"")</f>
        <v/>
      </c>
      <c r="FI175" s="4" t="str">
        <f>IF('Gene Table'!$C175="SMPC",G175,"")</f>
        <v/>
      </c>
      <c r="FJ175" s="4" t="str">
        <f>IF('Gene Table'!$C175="SMPC",H175,"")</f>
        <v/>
      </c>
      <c r="FK175" s="4" t="str">
        <f>IF('Gene Table'!$C175="SMPC",I175,"")</f>
        <v/>
      </c>
      <c r="FL175" s="4" t="str">
        <f>IF('Gene Table'!$C175="SMPC",J175,"")</f>
        <v/>
      </c>
      <c r="FM175" s="4" t="str">
        <f>IF('Gene Table'!$C175="SMPC",K175,"")</f>
        <v/>
      </c>
      <c r="FN175" s="4" t="str">
        <f>IF('Gene Table'!$C175="SMPC",L175,"")</f>
        <v/>
      </c>
      <c r="FO175" s="4" t="str">
        <f>IF('Gene Table'!$C175="SMPC",M175,"")</f>
        <v/>
      </c>
      <c r="FP175" s="4" t="str">
        <f>IF('Gene Table'!$C175="SMPC",N175,"")</f>
        <v/>
      </c>
      <c r="FQ175" s="4" t="str">
        <f>IF('Gene Table'!$C175="SMPC",O175,"")</f>
        <v/>
      </c>
      <c r="FS175" s="4" t="s">
        <v>270</v>
      </c>
      <c r="FT175" s="4" t="str">
        <f>IF('Gene Table'!$C175="SMPC",R175,"")</f>
        <v/>
      </c>
      <c r="FU175" s="4" t="str">
        <f>IF('Gene Table'!$C175="SMPC",S175,"")</f>
        <v/>
      </c>
      <c r="FV175" s="4" t="str">
        <f>IF('Gene Table'!$C175="SMPC",T175,"")</f>
        <v/>
      </c>
      <c r="FW175" s="4" t="str">
        <f>IF('Gene Table'!$C175="SMPC",U175,"")</f>
        <v/>
      </c>
      <c r="FX175" s="4" t="str">
        <f>IF('Gene Table'!$C175="SMPC",V175,"")</f>
        <v/>
      </c>
      <c r="FY175" s="4" t="str">
        <f>IF('Gene Table'!$C175="SMPC",W175,"")</f>
        <v/>
      </c>
      <c r="FZ175" s="4" t="str">
        <f>IF('Gene Table'!$C175="SMPC",X175,"")</f>
        <v/>
      </c>
      <c r="GA175" s="4" t="str">
        <f>IF('Gene Table'!$C175="SMPC",Y175,"")</f>
        <v/>
      </c>
      <c r="GB175" s="4" t="str">
        <f>IF('Gene Table'!$C175="SMPC",Z175,"")</f>
        <v/>
      </c>
      <c r="GC175" s="4" t="str">
        <f>IF('Gene Table'!$C175="SMPC",AA175,"")</f>
        <v/>
      </c>
      <c r="GD175" s="4" t="str">
        <f>IF('Gene Table'!$C175="SMPC",AB175,"")</f>
        <v/>
      </c>
      <c r="GE175" s="4" t="str">
        <f>IF('Gene Table'!$C175="SMPC",AC175,"")</f>
        <v/>
      </c>
    </row>
    <row r="176" spans="1:187" ht="15" customHeight="1" x14ac:dyDescent="0.25">
      <c r="A176" s="4" t="str">
        <f>'Gene Table'!C176&amp;":"&amp;'Gene Table'!D176</f>
        <v>PTEN:c.737C&gt;T</v>
      </c>
      <c r="B176" s="4">
        <f>IF('Gene Table'!$G$5="NO",IF(ISNUMBER(MATCH('Gene Table'!E176,'Array Content'!$M$2:$M$941,0)),VLOOKUP('Gene Table'!E176,'Array Content'!$M$2:$O$941,2,FALSE),35),IF('Gene Table'!$G$5="YES",IF(ISNUMBER(MATCH('Gene Table'!E176,'Array Content'!$M$2:$M$941,0)),VLOOKUP('Gene Table'!E176,'Array Content'!$M$2:$O$941,3,FALSE),35),"OOPS"))</f>
        <v>37</v>
      </c>
      <c r="C176" s="4" t="s">
        <v>272</v>
      </c>
      <c r="D176" s="29">
        <f>IF('Control Sample Data'!D175="","",IF(SUM('Control Sample Data'!D$2:D$97)&gt;10,IF(AND(ISNUMBER('Control Sample Data'!D175),'Control Sample Data'!D175&lt;$B176, 'Control Sample Data'!D175&gt;0),'Control Sample Data'!D175,$B176),""))</f>
        <v>35</v>
      </c>
      <c r="E176" s="29">
        <f>IF('Control Sample Data'!E175="","",IF(SUM('Control Sample Data'!E$2:E$97)&gt;10,IF(AND(ISNUMBER('Control Sample Data'!E175),'Control Sample Data'!E175&lt;$B176, 'Control Sample Data'!E175&gt;0),'Control Sample Data'!E175,$B176),""))</f>
        <v>35</v>
      </c>
      <c r="F176" s="29" t="str">
        <f>IF('Control Sample Data'!F175="","",IF(SUM('Control Sample Data'!F$2:F$97)&gt;10,IF(AND(ISNUMBER('Control Sample Data'!F175),'Control Sample Data'!F175&lt;$B176, 'Control Sample Data'!F175&gt;0),'Control Sample Data'!F175,$B176),""))</f>
        <v/>
      </c>
      <c r="G176" s="29" t="str">
        <f>IF('Control Sample Data'!G175="","",IF(SUM('Control Sample Data'!G$2:G$97)&gt;10,IF(AND(ISNUMBER('Control Sample Data'!G175),'Control Sample Data'!G175&lt;$B176, 'Control Sample Data'!G175&gt;0),'Control Sample Data'!G175,$B176),""))</f>
        <v/>
      </c>
      <c r="H176" s="29" t="str">
        <f>IF('Control Sample Data'!H175="","",IF(SUM('Control Sample Data'!H$2:H$97)&gt;10,IF(AND(ISNUMBER('Control Sample Data'!H175),'Control Sample Data'!H175&lt;$B176, 'Control Sample Data'!H175&gt;0),'Control Sample Data'!H175,$B176),""))</f>
        <v/>
      </c>
      <c r="I176" s="29" t="str">
        <f>IF('Control Sample Data'!I175="","",IF(SUM('Control Sample Data'!I$2:I$97)&gt;10,IF(AND(ISNUMBER('Control Sample Data'!I175),'Control Sample Data'!I175&lt;$B176, 'Control Sample Data'!I175&gt;0),'Control Sample Data'!I175,$B176),""))</f>
        <v/>
      </c>
      <c r="J176" s="29" t="str">
        <f>IF('Control Sample Data'!J175="","",IF(SUM('Control Sample Data'!J$2:J$97)&gt;10,IF(AND(ISNUMBER('Control Sample Data'!J175),'Control Sample Data'!J175&lt;$B176, 'Control Sample Data'!J175&gt;0),'Control Sample Data'!J175,$B176),""))</f>
        <v/>
      </c>
      <c r="K176" s="29" t="str">
        <f>IF('Control Sample Data'!K175="","",IF(SUM('Control Sample Data'!K$2:K$97)&gt;10,IF(AND(ISNUMBER('Control Sample Data'!K175),'Control Sample Data'!K175&lt;$B176, 'Control Sample Data'!K175&gt;0),'Control Sample Data'!K175,$B176),""))</f>
        <v/>
      </c>
      <c r="L176" s="29" t="str">
        <f>IF('Control Sample Data'!L175="","",IF(SUM('Control Sample Data'!L$2:L$97)&gt;10,IF(AND(ISNUMBER('Control Sample Data'!L175),'Control Sample Data'!L175&lt;$B176, 'Control Sample Data'!L175&gt;0),'Control Sample Data'!L175,$B176),""))</f>
        <v/>
      </c>
      <c r="M176" s="29" t="str">
        <f>IF('Control Sample Data'!M175="","",IF(SUM('Control Sample Data'!M$2:M$97)&gt;10,IF(AND(ISNUMBER('Control Sample Data'!M175),'Control Sample Data'!M175&lt;$B176, 'Control Sample Data'!M175&gt;0),'Control Sample Data'!M175,$B176),""))</f>
        <v/>
      </c>
      <c r="N176" s="29" t="str">
        <f>IF('Control Sample Data'!N175="","",IF(SUM('Control Sample Data'!N$2:N$97)&gt;10,IF(AND(ISNUMBER('Control Sample Data'!N175),'Control Sample Data'!N175&lt;$B176, 'Control Sample Data'!N175&gt;0),'Control Sample Data'!N175,$B176),""))</f>
        <v/>
      </c>
      <c r="O176" s="29" t="str">
        <f>IF('Control Sample Data'!O175="","",IF(SUM('Control Sample Data'!O$2:O$97)&gt;10,IF(AND(ISNUMBER('Control Sample Data'!O175),'Control Sample Data'!O175&lt;$B176, 'Control Sample Data'!O175&gt;0),'Control Sample Data'!O175,$B176),""))</f>
        <v/>
      </c>
      <c r="Q176" s="4" t="s">
        <v>272</v>
      </c>
      <c r="R176" s="29">
        <f>IF('Test Sample Data'!D175="","",IF(SUM('Test Sample Data'!D$2:D$97)&gt;10,IF(AND(ISNUMBER('Test Sample Data'!D175),'Test Sample Data'!D175&lt;$B176, 'Test Sample Data'!D175&gt;0),'Test Sample Data'!D175,$B176),""))</f>
        <v>35</v>
      </c>
      <c r="S176" s="29">
        <f>IF('Test Sample Data'!E175="","",IF(SUM('Test Sample Data'!E$2:E$97)&gt;10,IF(AND(ISNUMBER('Test Sample Data'!E175),'Test Sample Data'!E175&lt;$B176, 'Test Sample Data'!E175&gt;0),'Test Sample Data'!E175,$B176),""))</f>
        <v>35</v>
      </c>
      <c r="T176" s="29" t="str">
        <f>IF('Test Sample Data'!F175="","",IF(SUM('Test Sample Data'!F$2:F$97)&gt;10,IF(AND(ISNUMBER('Test Sample Data'!F175),'Test Sample Data'!F175&lt;$B176, 'Test Sample Data'!F175&gt;0),'Test Sample Data'!F175,$B176),""))</f>
        <v/>
      </c>
      <c r="U176" s="29" t="str">
        <f>IF('Test Sample Data'!G175="","",IF(SUM('Test Sample Data'!G$2:G$97)&gt;10,IF(AND(ISNUMBER('Test Sample Data'!G175),'Test Sample Data'!G175&lt;$B176, 'Test Sample Data'!G175&gt;0),'Test Sample Data'!G175,$B176),""))</f>
        <v/>
      </c>
      <c r="V176" s="29" t="str">
        <f>IF('Test Sample Data'!H175="","",IF(SUM('Test Sample Data'!H$2:H$97)&gt;10,IF(AND(ISNUMBER('Test Sample Data'!H175),'Test Sample Data'!H175&lt;$B176, 'Test Sample Data'!H175&gt;0),'Test Sample Data'!H175,$B176),""))</f>
        <v/>
      </c>
      <c r="W176" s="29" t="str">
        <f>IF('Test Sample Data'!I175="","",IF(SUM('Test Sample Data'!I$2:I$97)&gt;10,IF(AND(ISNUMBER('Test Sample Data'!I175),'Test Sample Data'!I175&lt;$B176, 'Test Sample Data'!I175&gt;0),'Test Sample Data'!I175,$B176),""))</f>
        <v/>
      </c>
      <c r="X176" s="29" t="str">
        <f>IF('Test Sample Data'!J175="","",IF(SUM('Test Sample Data'!J$2:J$97)&gt;10,IF(AND(ISNUMBER('Test Sample Data'!J175),'Test Sample Data'!J175&lt;$B176, 'Test Sample Data'!J175&gt;0),'Test Sample Data'!J175,$B176),""))</f>
        <v/>
      </c>
      <c r="Y176" s="29" t="str">
        <f>IF('Test Sample Data'!K175="","",IF(SUM('Test Sample Data'!K$2:K$97)&gt;10,IF(AND(ISNUMBER('Test Sample Data'!K175),'Test Sample Data'!K175&lt;$B176, 'Test Sample Data'!K175&gt;0),'Test Sample Data'!K175,$B176),""))</f>
        <v/>
      </c>
      <c r="Z176" s="29" t="str">
        <f>IF('Test Sample Data'!L175="","",IF(SUM('Test Sample Data'!L$2:L$97)&gt;10,IF(AND(ISNUMBER('Test Sample Data'!L175),'Test Sample Data'!L175&lt;$B176, 'Test Sample Data'!L175&gt;0),'Test Sample Data'!L175,$B176),""))</f>
        <v/>
      </c>
      <c r="AA176" s="29" t="str">
        <f>IF('Test Sample Data'!M175="","",IF(SUM('Test Sample Data'!M$2:M$97)&gt;10,IF(AND(ISNUMBER('Test Sample Data'!M175),'Test Sample Data'!M175&lt;$B176, 'Test Sample Data'!M175&gt;0),'Test Sample Data'!M175,$B176),""))</f>
        <v/>
      </c>
      <c r="AB176" s="29" t="str">
        <f>IF('Test Sample Data'!N175="","",IF(SUM('Test Sample Data'!N$2:N$97)&gt;10,IF(AND(ISNUMBER('Test Sample Data'!N175),'Test Sample Data'!N175&lt;$B176, 'Test Sample Data'!N175&gt;0),'Test Sample Data'!N175,$B176),""))</f>
        <v/>
      </c>
      <c r="AC176" s="29" t="str">
        <f>IF('Test Sample Data'!O175="","",IF(SUM('Test Sample Data'!O$2:O$97)&gt;10,IF(AND(ISNUMBER('Test Sample Data'!O175),'Test Sample Data'!O175&lt;$B176, 'Test Sample Data'!O175&gt;0),'Test Sample Data'!O175,$B176),""))</f>
        <v/>
      </c>
      <c r="AE176" s="4" t="s">
        <v>272</v>
      </c>
      <c r="AF176" s="4">
        <f t="shared" si="183"/>
        <v>9</v>
      </c>
      <c r="AG176" s="4">
        <f t="shared" si="184"/>
        <v>9</v>
      </c>
      <c r="AH176" s="4" t="str">
        <f t="shared" si="185"/>
        <v/>
      </c>
      <c r="AI176" s="4" t="str">
        <f t="shared" si="186"/>
        <v/>
      </c>
      <c r="AJ176" s="4" t="str">
        <f t="shared" si="187"/>
        <v/>
      </c>
      <c r="AK176" s="4" t="str">
        <f t="shared" si="188"/>
        <v/>
      </c>
      <c r="AL176" s="4" t="str">
        <f t="shared" si="189"/>
        <v/>
      </c>
      <c r="AM176" s="4" t="str">
        <f t="shared" si="190"/>
        <v/>
      </c>
      <c r="AN176" s="4" t="str">
        <f t="shared" si="191"/>
        <v/>
      </c>
      <c r="AO176" s="4" t="str">
        <f t="shared" si="192"/>
        <v/>
      </c>
      <c r="AP176" s="4" t="str">
        <f t="shared" si="193"/>
        <v/>
      </c>
      <c r="AQ176" s="4" t="str">
        <f t="shared" si="194"/>
        <v/>
      </c>
      <c r="AR176" s="4">
        <f t="shared" si="195"/>
        <v>0</v>
      </c>
      <c r="AS176" s="4">
        <f t="shared" si="246"/>
        <v>9</v>
      </c>
      <c r="AU176" s="4" t="s">
        <v>272</v>
      </c>
      <c r="AV176" s="4">
        <f t="shared" si="196"/>
        <v>8.2600000000000016</v>
      </c>
      <c r="AW176" s="4">
        <f t="shared" si="197"/>
        <v>9</v>
      </c>
      <c r="AX176" s="4" t="str">
        <f t="shared" si="198"/>
        <v/>
      </c>
      <c r="AY176" s="4" t="str">
        <f t="shared" si="199"/>
        <v/>
      </c>
      <c r="AZ176" s="4" t="str">
        <f t="shared" si="200"/>
        <v/>
      </c>
      <c r="BA176" s="4" t="str">
        <f t="shared" si="201"/>
        <v/>
      </c>
      <c r="BB176" s="4" t="str">
        <f t="shared" si="202"/>
        <v/>
      </c>
      <c r="BC176" s="4" t="str">
        <f t="shared" si="203"/>
        <v/>
      </c>
      <c r="BD176" s="4" t="str">
        <f t="shared" si="204"/>
        <v/>
      </c>
      <c r="BE176" s="4" t="str">
        <f t="shared" si="205"/>
        <v/>
      </c>
      <c r="BF176" s="4" t="str">
        <f t="shared" si="206"/>
        <v/>
      </c>
      <c r="BG176" s="4" t="str">
        <f t="shared" si="207"/>
        <v/>
      </c>
      <c r="BI176" s="4" t="s">
        <v>272</v>
      </c>
      <c r="BJ176" s="4">
        <f t="shared" si="233"/>
        <v>8.2600000000000016</v>
      </c>
      <c r="BK176" s="4">
        <f t="shared" si="234"/>
        <v>9</v>
      </c>
      <c r="BL176" s="4" t="str">
        <f t="shared" si="235"/>
        <v/>
      </c>
      <c r="BM176" s="4" t="str">
        <f t="shared" si="236"/>
        <v/>
      </c>
      <c r="BN176" s="4" t="str">
        <f t="shared" si="237"/>
        <v/>
      </c>
      <c r="BO176" s="4" t="str">
        <f t="shared" si="238"/>
        <v/>
      </c>
      <c r="BP176" s="4" t="str">
        <f t="shared" si="239"/>
        <v/>
      </c>
      <c r="BQ176" s="4" t="str">
        <f t="shared" si="240"/>
        <v/>
      </c>
      <c r="BR176" s="4" t="str">
        <f t="shared" si="241"/>
        <v/>
      </c>
      <c r="BS176" s="4" t="str">
        <f t="shared" si="242"/>
        <v/>
      </c>
      <c r="BT176" s="4" t="str">
        <f t="shared" si="243"/>
        <v/>
      </c>
      <c r="BU176" s="4" t="str">
        <f t="shared" si="244"/>
        <v/>
      </c>
      <c r="BV176" s="4">
        <f t="shared" si="208"/>
        <v>1.57</v>
      </c>
      <c r="BW176" s="4">
        <f t="shared" si="245"/>
        <v>8.6300000000000008</v>
      </c>
      <c r="BY176" s="4" t="s">
        <v>272</v>
      </c>
      <c r="BZ176" s="4">
        <f t="shared" si="209"/>
        <v>-0.36999999999999922</v>
      </c>
      <c r="CA176" s="4">
        <f t="shared" si="210"/>
        <v>0.36999999999999922</v>
      </c>
      <c r="CB176" s="4" t="str">
        <f t="shared" si="211"/>
        <v/>
      </c>
      <c r="CC176" s="4" t="str">
        <f t="shared" si="212"/>
        <v/>
      </c>
      <c r="CD176" s="4" t="str">
        <f t="shared" si="213"/>
        <v/>
      </c>
      <c r="CE176" s="4" t="str">
        <f t="shared" si="214"/>
        <v/>
      </c>
      <c r="CF176" s="4" t="str">
        <f t="shared" si="215"/>
        <v/>
      </c>
      <c r="CG176" s="4" t="str">
        <f t="shared" si="216"/>
        <v/>
      </c>
      <c r="CH176" s="4" t="str">
        <f t="shared" si="217"/>
        <v/>
      </c>
      <c r="CI176" s="4" t="str">
        <f t="shared" si="218"/>
        <v/>
      </c>
      <c r="CJ176" s="4" t="str">
        <f t="shared" si="219"/>
        <v/>
      </c>
      <c r="CK176" s="4" t="str">
        <f t="shared" si="220"/>
        <v/>
      </c>
      <c r="CM176" s="4" t="s">
        <v>272</v>
      </c>
      <c r="CN176" s="4" t="str">
        <f>IF(ISNUMBER(BZ176), IF($BV176&gt;VLOOKUP('Gene Table'!$G$2,'Array Content'!$A$2:$B$3,2,FALSE),IF(BZ176&lt;-$BV176,"mutant","WT"),IF(BZ176&lt;-VLOOKUP('Gene Table'!$G$2,'Array Content'!$A$2:$B$3,2,FALSE),"Mutant","WT")),"")</f>
        <v>WT</v>
      </c>
      <c r="CO176" s="4" t="str">
        <f>IF(ISNUMBER(CA176), IF($BV176&gt;VLOOKUP('Gene Table'!$G$2,'Array Content'!$A$2:$B$3,2,FALSE),IF(CA176&lt;-$BV176,"mutant","WT"),IF(CA176&lt;-VLOOKUP('Gene Table'!$G$2,'Array Content'!$A$2:$B$3,2,FALSE),"Mutant","WT")),"")</f>
        <v>WT</v>
      </c>
      <c r="CP176" s="4" t="str">
        <f>IF(ISNUMBER(CB176), IF($BV176&gt;VLOOKUP('Gene Table'!$G$2,'Array Content'!$A$2:$B$3,2,FALSE),IF(CB176&lt;-$BV176,"mutant","WT"),IF(CB176&lt;-VLOOKUP('Gene Table'!$G$2,'Array Content'!$A$2:$B$3,2,FALSE),"Mutant","WT")),"")</f>
        <v/>
      </c>
      <c r="CQ176" s="4" t="str">
        <f>IF(ISNUMBER(CC176), IF($BV176&gt;VLOOKUP('Gene Table'!$G$2,'Array Content'!$A$2:$B$3,2,FALSE),IF(CC176&lt;-$BV176,"mutant","WT"),IF(CC176&lt;-VLOOKUP('Gene Table'!$G$2,'Array Content'!$A$2:$B$3,2,FALSE),"Mutant","WT")),"")</f>
        <v/>
      </c>
      <c r="CR176" s="4" t="str">
        <f>IF(ISNUMBER(CD176), IF($BV176&gt;VLOOKUP('Gene Table'!$G$2,'Array Content'!$A$2:$B$3,2,FALSE),IF(CD176&lt;-$BV176,"mutant","WT"),IF(CD176&lt;-VLOOKUP('Gene Table'!$G$2,'Array Content'!$A$2:$B$3,2,FALSE),"Mutant","WT")),"")</f>
        <v/>
      </c>
      <c r="CS176" s="4" t="str">
        <f>IF(ISNUMBER(CE176), IF($BV176&gt;VLOOKUP('Gene Table'!$G$2,'Array Content'!$A$2:$B$3,2,FALSE),IF(CE176&lt;-$BV176,"mutant","WT"),IF(CE176&lt;-VLOOKUP('Gene Table'!$G$2,'Array Content'!$A$2:$B$3,2,FALSE),"Mutant","WT")),"")</f>
        <v/>
      </c>
      <c r="CT176" s="4" t="str">
        <f>IF(ISNUMBER(CF176), IF($BV176&gt;VLOOKUP('Gene Table'!$G$2,'Array Content'!$A$2:$B$3,2,FALSE),IF(CF176&lt;-$BV176,"mutant","WT"),IF(CF176&lt;-VLOOKUP('Gene Table'!$G$2,'Array Content'!$A$2:$B$3,2,FALSE),"Mutant","WT")),"")</f>
        <v/>
      </c>
      <c r="CU176" s="4" t="str">
        <f>IF(ISNUMBER(CG176), IF($BV176&gt;VLOOKUP('Gene Table'!$G$2,'Array Content'!$A$2:$B$3,2,FALSE),IF(CG176&lt;-$BV176,"mutant","WT"),IF(CG176&lt;-VLOOKUP('Gene Table'!$G$2,'Array Content'!$A$2:$B$3,2,FALSE),"Mutant","WT")),"")</f>
        <v/>
      </c>
      <c r="CV176" s="4" t="str">
        <f>IF(ISNUMBER(CH176), IF($BV176&gt;VLOOKUP('Gene Table'!$G$2,'Array Content'!$A$2:$B$3,2,FALSE),IF(CH176&lt;-$BV176,"mutant","WT"),IF(CH176&lt;-VLOOKUP('Gene Table'!$G$2,'Array Content'!$A$2:$B$3,2,FALSE),"Mutant","WT")),"")</f>
        <v/>
      </c>
      <c r="CW176" s="4" t="str">
        <f>IF(ISNUMBER(CI176), IF($BV176&gt;VLOOKUP('Gene Table'!$G$2,'Array Content'!$A$2:$B$3,2,FALSE),IF(CI176&lt;-$BV176,"mutant","WT"),IF(CI176&lt;-VLOOKUP('Gene Table'!$G$2,'Array Content'!$A$2:$B$3,2,FALSE),"Mutant","WT")),"")</f>
        <v/>
      </c>
      <c r="CX176" s="4" t="str">
        <f>IF(ISNUMBER(CJ176), IF($BV176&gt;VLOOKUP('Gene Table'!$G$2,'Array Content'!$A$2:$B$3,2,FALSE),IF(CJ176&lt;-$BV176,"mutant","WT"),IF(CJ176&lt;-VLOOKUP('Gene Table'!$G$2,'Array Content'!$A$2:$B$3,2,FALSE),"Mutant","WT")),"")</f>
        <v/>
      </c>
      <c r="CY176" s="4" t="str">
        <f>IF(ISNUMBER(CK176), IF($BV176&gt;VLOOKUP('Gene Table'!$G$2,'Array Content'!$A$2:$B$3,2,FALSE),IF(CK176&lt;-$BV176,"mutant","WT"),IF(CK176&lt;-VLOOKUP('Gene Table'!$G$2,'Array Content'!$A$2:$B$3,2,FALSE),"Mutant","WT")),"")</f>
        <v/>
      </c>
      <c r="DA176" s="4" t="s">
        <v>272</v>
      </c>
      <c r="DB176" s="4">
        <f t="shared" si="221"/>
        <v>-0.73999999999999844</v>
      </c>
      <c r="DC176" s="4">
        <f t="shared" si="222"/>
        <v>0</v>
      </c>
      <c r="DD176" s="4" t="str">
        <f t="shared" si="223"/>
        <v/>
      </c>
      <c r="DE176" s="4" t="str">
        <f t="shared" si="224"/>
        <v/>
      </c>
      <c r="DF176" s="4" t="str">
        <f t="shared" si="225"/>
        <v/>
      </c>
      <c r="DG176" s="4" t="str">
        <f t="shared" si="226"/>
        <v/>
      </c>
      <c r="DH176" s="4" t="str">
        <f t="shared" si="227"/>
        <v/>
      </c>
      <c r="DI176" s="4" t="str">
        <f t="shared" si="228"/>
        <v/>
      </c>
      <c r="DJ176" s="4" t="str">
        <f t="shared" si="229"/>
        <v/>
      </c>
      <c r="DK176" s="4" t="str">
        <f t="shared" si="230"/>
        <v/>
      </c>
      <c r="DL176" s="4" t="str">
        <f t="shared" si="231"/>
        <v/>
      </c>
      <c r="DM176" s="4" t="str">
        <f t="shared" si="232"/>
        <v/>
      </c>
      <c r="DO176" s="4" t="s">
        <v>272</v>
      </c>
      <c r="DP176" s="4" t="str">
        <f>IF(ISNUMBER(DB176), IF($AR176&gt;VLOOKUP('Gene Table'!$G$2,'Array Content'!$A$2:$B$3,2,FALSE),IF(DB176&lt;-$AR176,"mutant","WT"),IF(DB176&lt;-VLOOKUP('Gene Table'!$G$2,'Array Content'!$A$2:$B$3,2,FALSE),"Mutant","WT")),"")</f>
        <v>WT</v>
      </c>
      <c r="DQ176" s="4" t="str">
        <f>IF(ISNUMBER(DC176), IF($AR176&gt;VLOOKUP('Gene Table'!$G$2,'Array Content'!$A$2:$B$3,2,FALSE),IF(DC176&lt;-$AR176,"mutant","WT"),IF(DC176&lt;-VLOOKUP('Gene Table'!$G$2,'Array Content'!$A$2:$B$3,2,FALSE),"Mutant","WT")),"")</f>
        <v>WT</v>
      </c>
      <c r="DR176" s="4" t="str">
        <f>IF(ISNUMBER(DD176), IF($AR176&gt;VLOOKUP('Gene Table'!$G$2,'Array Content'!$A$2:$B$3,2,FALSE),IF(DD176&lt;-$AR176,"mutant","WT"),IF(DD176&lt;-VLOOKUP('Gene Table'!$G$2,'Array Content'!$A$2:$B$3,2,FALSE),"Mutant","WT")),"")</f>
        <v/>
      </c>
      <c r="DS176" s="4" t="str">
        <f>IF(ISNUMBER(DE176), IF($AR176&gt;VLOOKUP('Gene Table'!$G$2,'Array Content'!$A$2:$B$3,2,FALSE),IF(DE176&lt;-$AR176,"mutant","WT"),IF(DE176&lt;-VLOOKUP('Gene Table'!$G$2,'Array Content'!$A$2:$B$3,2,FALSE),"Mutant","WT")),"")</f>
        <v/>
      </c>
      <c r="DT176" s="4" t="str">
        <f>IF(ISNUMBER(DF176), IF($AR176&gt;VLOOKUP('Gene Table'!$G$2,'Array Content'!$A$2:$B$3,2,FALSE),IF(DF176&lt;-$AR176,"mutant","WT"),IF(DF176&lt;-VLOOKUP('Gene Table'!$G$2,'Array Content'!$A$2:$B$3,2,FALSE),"Mutant","WT")),"")</f>
        <v/>
      </c>
      <c r="DU176" s="4" t="str">
        <f>IF(ISNUMBER(DG176), IF($AR176&gt;VLOOKUP('Gene Table'!$G$2,'Array Content'!$A$2:$B$3,2,FALSE),IF(DG176&lt;-$AR176,"mutant","WT"),IF(DG176&lt;-VLOOKUP('Gene Table'!$G$2,'Array Content'!$A$2:$B$3,2,FALSE),"Mutant","WT")),"")</f>
        <v/>
      </c>
      <c r="DV176" s="4" t="str">
        <f>IF(ISNUMBER(DH176), IF($AR176&gt;VLOOKUP('Gene Table'!$G$2,'Array Content'!$A$2:$B$3,2,FALSE),IF(DH176&lt;-$AR176,"mutant","WT"),IF(DH176&lt;-VLOOKUP('Gene Table'!$G$2,'Array Content'!$A$2:$B$3,2,FALSE),"Mutant","WT")),"")</f>
        <v/>
      </c>
      <c r="DW176" s="4" t="str">
        <f>IF(ISNUMBER(DI176), IF($AR176&gt;VLOOKUP('Gene Table'!$G$2,'Array Content'!$A$2:$B$3,2,FALSE),IF(DI176&lt;-$AR176,"mutant","WT"),IF(DI176&lt;-VLOOKUP('Gene Table'!$G$2,'Array Content'!$A$2:$B$3,2,FALSE),"Mutant","WT")),"")</f>
        <v/>
      </c>
      <c r="DX176" s="4" t="str">
        <f>IF(ISNUMBER(DJ176), IF($AR176&gt;VLOOKUP('Gene Table'!$G$2,'Array Content'!$A$2:$B$3,2,FALSE),IF(DJ176&lt;-$AR176,"mutant","WT"),IF(DJ176&lt;-VLOOKUP('Gene Table'!$G$2,'Array Content'!$A$2:$B$3,2,FALSE),"Mutant","WT")),"")</f>
        <v/>
      </c>
      <c r="DY176" s="4" t="str">
        <f>IF(ISNUMBER(DK176), IF($AR176&gt;VLOOKUP('Gene Table'!$G$2,'Array Content'!$A$2:$B$3,2,FALSE),IF(DK176&lt;-$AR176,"mutant","WT"),IF(DK176&lt;-VLOOKUP('Gene Table'!$G$2,'Array Content'!$A$2:$B$3,2,FALSE),"Mutant","WT")),"")</f>
        <v/>
      </c>
      <c r="DZ176" s="4" t="str">
        <f>IF(ISNUMBER(DL176), IF($AR176&gt;VLOOKUP('Gene Table'!$G$2,'Array Content'!$A$2:$B$3,2,FALSE),IF(DL176&lt;-$AR176,"mutant","WT"),IF(DL176&lt;-VLOOKUP('Gene Table'!$G$2,'Array Content'!$A$2:$B$3,2,FALSE),"Mutant","WT")),"")</f>
        <v/>
      </c>
      <c r="EA176" s="4" t="str">
        <f>IF(ISNUMBER(DM176), IF($AR176&gt;VLOOKUP('Gene Table'!$G$2,'Array Content'!$A$2:$B$3,2,FALSE),IF(DM176&lt;-$AR176,"mutant","WT"),IF(DM176&lt;-VLOOKUP('Gene Table'!$G$2,'Array Content'!$A$2:$B$3,2,FALSE),"Mutant","WT")),"")</f>
        <v/>
      </c>
      <c r="EC176" s="4" t="s">
        <v>272</v>
      </c>
      <c r="ED176" s="4" t="str">
        <f>IF('Gene Table'!$D176="copy number",D176,"")</f>
        <v/>
      </c>
      <c r="EE176" s="4" t="str">
        <f>IF('Gene Table'!$D176="copy number",E176,"")</f>
        <v/>
      </c>
      <c r="EF176" s="4" t="str">
        <f>IF('Gene Table'!$D176="copy number",F176,"")</f>
        <v/>
      </c>
      <c r="EG176" s="4" t="str">
        <f>IF('Gene Table'!$D176="copy number",G176,"")</f>
        <v/>
      </c>
      <c r="EH176" s="4" t="str">
        <f>IF('Gene Table'!$D176="copy number",H176,"")</f>
        <v/>
      </c>
      <c r="EI176" s="4" t="str">
        <f>IF('Gene Table'!$D176="copy number",I176,"")</f>
        <v/>
      </c>
      <c r="EJ176" s="4" t="str">
        <f>IF('Gene Table'!$D176="copy number",J176,"")</f>
        <v/>
      </c>
      <c r="EK176" s="4" t="str">
        <f>IF('Gene Table'!$D176="copy number",K176,"")</f>
        <v/>
      </c>
      <c r="EL176" s="4" t="str">
        <f>IF('Gene Table'!$D176="copy number",L176,"")</f>
        <v/>
      </c>
      <c r="EM176" s="4" t="str">
        <f>IF('Gene Table'!$D176="copy number",M176,"")</f>
        <v/>
      </c>
      <c r="EN176" s="4" t="str">
        <f>IF('Gene Table'!$D176="copy number",N176,"")</f>
        <v/>
      </c>
      <c r="EO176" s="4" t="str">
        <f>IF('Gene Table'!$D176="copy number",O176,"")</f>
        <v/>
      </c>
      <c r="EQ176" s="4" t="s">
        <v>272</v>
      </c>
      <c r="ER176" s="4" t="str">
        <f>IF('Gene Table'!$D176="copy number",R176,"")</f>
        <v/>
      </c>
      <c r="ES176" s="4" t="str">
        <f>IF('Gene Table'!$D176="copy number",S176,"")</f>
        <v/>
      </c>
      <c r="ET176" s="4" t="str">
        <f>IF('Gene Table'!$D176="copy number",T176,"")</f>
        <v/>
      </c>
      <c r="EU176" s="4" t="str">
        <f>IF('Gene Table'!$D176="copy number",U176,"")</f>
        <v/>
      </c>
      <c r="EV176" s="4" t="str">
        <f>IF('Gene Table'!$D176="copy number",V176,"")</f>
        <v/>
      </c>
      <c r="EW176" s="4" t="str">
        <f>IF('Gene Table'!$D176="copy number",W176,"")</f>
        <v/>
      </c>
      <c r="EX176" s="4" t="str">
        <f>IF('Gene Table'!$D176="copy number",X176,"")</f>
        <v/>
      </c>
      <c r="EY176" s="4" t="str">
        <f>IF('Gene Table'!$D176="copy number",Y176,"")</f>
        <v/>
      </c>
      <c r="EZ176" s="4" t="str">
        <f>IF('Gene Table'!$D176="copy number",Z176,"")</f>
        <v/>
      </c>
      <c r="FA176" s="4" t="str">
        <f>IF('Gene Table'!$D176="copy number",AA176,"")</f>
        <v/>
      </c>
      <c r="FB176" s="4" t="str">
        <f>IF('Gene Table'!$D176="copy number",AB176,"")</f>
        <v/>
      </c>
      <c r="FC176" s="4" t="str">
        <f>IF('Gene Table'!$D176="copy number",AC176,"")</f>
        <v/>
      </c>
      <c r="FE176" s="4" t="s">
        <v>272</v>
      </c>
      <c r="FF176" s="4" t="str">
        <f>IF('Gene Table'!$C176="SMPC",D176,"")</f>
        <v/>
      </c>
      <c r="FG176" s="4" t="str">
        <f>IF('Gene Table'!$C176="SMPC",E176,"")</f>
        <v/>
      </c>
      <c r="FH176" s="4" t="str">
        <f>IF('Gene Table'!$C176="SMPC",F176,"")</f>
        <v/>
      </c>
      <c r="FI176" s="4" t="str">
        <f>IF('Gene Table'!$C176="SMPC",G176,"")</f>
        <v/>
      </c>
      <c r="FJ176" s="4" t="str">
        <f>IF('Gene Table'!$C176="SMPC",H176,"")</f>
        <v/>
      </c>
      <c r="FK176" s="4" t="str">
        <f>IF('Gene Table'!$C176="SMPC",I176,"")</f>
        <v/>
      </c>
      <c r="FL176" s="4" t="str">
        <f>IF('Gene Table'!$C176="SMPC",J176,"")</f>
        <v/>
      </c>
      <c r="FM176" s="4" t="str">
        <f>IF('Gene Table'!$C176="SMPC",K176,"")</f>
        <v/>
      </c>
      <c r="FN176" s="4" t="str">
        <f>IF('Gene Table'!$C176="SMPC",L176,"")</f>
        <v/>
      </c>
      <c r="FO176" s="4" t="str">
        <f>IF('Gene Table'!$C176="SMPC",M176,"")</f>
        <v/>
      </c>
      <c r="FP176" s="4" t="str">
        <f>IF('Gene Table'!$C176="SMPC",N176,"")</f>
        <v/>
      </c>
      <c r="FQ176" s="4" t="str">
        <f>IF('Gene Table'!$C176="SMPC",O176,"")</f>
        <v/>
      </c>
      <c r="FS176" s="4" t="s">
        <v>272</v>
      </c>
      <c r="FT176" s="4" t="str">
        <f>IF('Gene Table'!$C176="SMPC",R176,"")</f>
        <v/>
      </c>
      <c r="FU176" s="4" t="str">
        <f>IF('Gene Table'!$C176="SMPC",S176,"")</f>
        <v/>
      </c>
      <c r="FV176" s="4" t="str">
        <f>IF('Gene Table'!$C176="SMPC",T176,"")</f>
        <v/>
      </c>
      <c r="FW176" s="4" t="str">
        <f>IF('Gene Table'!$C176="SMPC",U176,"")</f>
        <v/>
      </c>
      <c r="FX176" s="4" t="str">
        <f>IF('Gene Table'!$C176="SMPC",V176,"")</f>
        <v/>
      </c>
      <c r="FY176" s="4" t="str">
        <f>IF('Gene Table'!$C176="SMPC",W176,"")</f>
        <v/>
      </c>
      <c r="FZ176" s="4" t="str">
        <f>IF('Gene Table'!$C176="SMPC",X176,"")</f>
        <v/>
      </c>
      <c r="GA176" s="4" t="str">
        <f>IF('Gene Table'!$C176="SMPC",Y176,"")</f>
        <v/>
      </c>
      <c r="GB176" s="4" t="str">
        <f>IF('Gene Table'!$C176="SMPC",Z176,"")</f>
        <v/>
      </c>
      <c r="GC176" s="4" t="str">
        <f>IF('Gene Table'!$C176="SMPC",AA176,"")</f>
        <v/>
      </c>
      <c r="GD176" s="4" t="str">
        <f>IF('Gene Table'!$C176="SMPC",AB176,"")</f>
        <v/>
      </c>
      <c r="GE176" s="4" t="str">
        <f>IF('Gene Table'!$C176="SMPC",AC176,"")</f>
        <v/>
      </c>
    </row>
    <row r="177" spans="1:187" ht="15" customHeight="1" x14ac:dyDescent="0.25">
      <c r="A177" s="4" t="str">
        <f>'Gene Table'!C177&amp;":"&amp;'Gene Table'!D177</f>
        <v>PTEN:c.741_742insA</v>
      </c>
      <c r="B177" s="4">
        <f>IF('Gene Table'!$G$5="NO",IF(ISNUMBER(MATCH('Gene Table'!E177,'Array Content'!$M$2:$M$941,0)),VLOOKUP('Gene Table'!E177,'Array Content'!$M$2:$O$941,2,FALSE),35),IF('Gene Table'!$G$5="YES",IF(ISNUMBER(MATCH('Gene Table'!E177,'Array Content'!$M$2:$M$941,0)),VLOOKUP('Gene Table'!E177,'Array Content'!$M$2:$O$941,3,FALSE),35),"OOPS"))</f>
        <v>36</v>
      </c>
      <c r="C177" s="4" t="s">
        <v>274</v>
      </c>
      <c r="D177" s="29">
        <f>IF('Control Sample Data'!D176="","",IF(SUM('Control Sample Data'!D$2:D$97)&gt;10,IF(AND(ISNUMBER('Control Sample Data'!D176),'Control Sample Data'!D176&lt;$B177, 'Control Sample Data'!D176&gt;0),'Control Sample Data'!D176,$B177),""))</f>
        <v>35</v>
      </c>
      <c r="E177" s="29">
        <f>IF('Control Sample Data'!E176="","",IF(SUM('Control Sample Data'!E$2:E$97)&gt;10,IF(AND(ISNUMBER('Control Sample Data'!E176),'Control Sample Data'!E176&lt;$B177, 'Control Sample Data'!E176&gt;0),'Control Sample Data'!E176,$B177),""))</f>
        <v>35</v>
      </c>
      <c r="F177" s="29" t="str">
        <f>IF('Control Sample Data'!F176="","",IF(SUM('Control Sample Data'!F$2:F$97)&gt;10,IF(AND(ISNUMBER('Control Sample Data'!F176),'Control Sample Data'!F176&lt;$B177, 'Control Sample Data'!F176&gt;0),'Control Sample Data'!F176,$B177),""))</f>
        <v/>
      </c>
      <c r="G177" s="29" t="str">
        <f>IF('Control Sample Data'!G176="","",IF(SUM('Control Sample Data'!G$2:G$97)&gt;10,IF(AND(ISNUMBER('Control Sample Data'!G176),'Control Sample Data'!G176&lt;$B177, 'Control Sample Data'!G176&gt;0),'Control Sample Data'!G176,$B177),""))</f>
        <v/>
      </c>
      <c r="H177" s="29" t="str">
        <f>IF('Control Sample Data'!H176="","",IF(SUM('Control Sample Data'!H$2:H$97)&gt;10,IF(AND(ISNUMBER('Control Sample Data'!H176),'Control Sample Data'!H176&lt;$B177, 'Control Sample Data'!H176&gt;0),'Control Sample Data'!H176,$B177),""))</f>
        <v/>
      </c>
      <c r="I177" s="29" t="str">
        <f>IF('Control Sample Data'!I176="","",IF(SUM('Control Sample Data'!I$2:I$97)&gt;10,IF(AND(ISNUMBER('Control Sample Data'!I176),'Control Sample Data'!I176&lt;$B177, 'Control Sample Data'!I176&gt;0),'Control Sample Data'!I176,$B177),""))</f>
        <v/>
      </c>
      <c r="J177" s="29" t="str">
        <f>IF('Control Sample Data'!J176="","",IF(SUM('Control Sample Data'!J$2:J$97)&gt;10,IF(AND(ISNUMBER('Control Sample Data'!J176),'Control Sample Data'!J176&lt;$B177, 'Control Sample Data'!J176&gt;0),'Control Sample Data'!J176,$B177),""))</f>
        <v/>
      </c>
      <c r="K177" s="29" t="str">
        <f>IF('Control Sample Data'!K176="","",IF(SUM('Control Sample Data'!K$2:K$97)&gt;10,IF(AND(ISNUMBER('Control Sample Data'!K176),'Control Sample Data'!K176&lt;$B177, 'Control Sample Data'!K176&gt;0),'Control Sample Data'!K176,$B177),""))</f>
        <v/>
      </c>
      <c r="L177" s="29" t="str">
        <f>IF('Control Sample Data'!L176="","",IF(SUM('Control Sample Data'!L$2:L$97)&gt;10,IF(AND(ISNUMBER('Control Sample Data'!L176),'Control Sample Data'!L176&lt;$B177, 'Control Sample Data'!L176&gt;0),'Control Sample Data'!L176,$B177),""))</f>
        <v/>
      </c>
      <c r="M177" s="29" t="str">
        <f>IF('Control Sample Data'!M176="","",IF(SUM('Control Sample Data'!M$2:M$97)&gt;10,IF(AND(ISNUMBER('Control Sample Data'!M176),'Control Sample Data'!M176&lt;$B177, 'Control Sample Data'!M176&gt;0),'Control Sample Data'!M176,$B177),""))</f>
        <v/>
      </c>
      <c r="N177" s="29" t="str">
        <f>IF('Control Sample Data'!N176="","",IF(SUM('Control Sample Data'!N$2:N$97)&gt;10,IF(AND(ISNUMBER('Control Sample Data'!N176),'Control Sample Data'!N176&lt;$B177, 'Control Sample Data'!N176&gt;0),'Control Sample Data'!N176,$B177),""))</f>
        <v/>
      </c>
      <c r="O177" s="29" t="str">
        <f>IF('Control Sample Data'!O176="","",IF(SUM('Control Sample Data'!O$2:O$97)&gt;10,IF(AND(ISNUMBER('Control Sample Data'!O176),'Control Sample Data'!O176&lt;$B177, 'Control Sample Data'!O176&gt;0),'Control Sample Data'!O176,$B177),""))</f>
        <v/>
      </c>
      <c r="Q177" s="4" t="s">
        <v>274</v>
      </c>
      <c r="R177" s="29">
        <f>IF('Test Sample Data'!D176="","",IF(SUM('Test Sample Data'!D$2:D$97)&gt;10,IF(AND(ISNUMBER('Test Sample Data'!D176),'Test Sample Data'!D176&lt;$B177, 'Test Sample Data'!D176&gt;0),'Test Sample Data'!D176,$B177),""))</f>
        <v>35</v>
      </c>
      <c r="S177" s="29">
        <f>IF('Test Sample Data'!E176="","",IF(SUM('Test Sample Data'!E$2:E$97)&gt;10,IF(AND(ISNUMBER('Test Sample Data'!E176),'Test Sample Data'!E176&lt;$B177, 'Test Sample Data'!E176&gt;0),'Test Sample Data'!E176,$B177),""))</f>
        <v>35</v>
      </c>
      <c r="T177" s="29" t="str">
        <f>IF('Test Sample Data'!F176="","",IF(SUM('Test Sample Data'!F$2:F$97)&gt;10,IF(AND(ISNUMBER('Test Sample Data'!F176),'Test Sample Data'!F176&lt;$B177, 'Test Sample Data'!F176&gt;0),'Test Sample Data'!F176,$B177),""))</f>
        <v/>
      </c>
      <c r="U177" s="29" t="str">
        <f>IF('Test Sample Data'!G176="","",IF(SUM('Test Sample Data'!G$2:G$97)&gt;10,IF(AND(ISNUMBER('Test Sample Data'!G176),'Test Sample Data'!G176&lt;$B177, 'Test Sample Data'!G176&gt;0),'Test Sample Data'!G176,$B177),""))</f>
        <v/>
      </c>
      <c r="V177" s="29" t="str">
        <f>IF('Test Sample Data'!H176="","",IF(SUM('Test Sample Data'!H$2:H$97)&gt;10,IF(AND(ISNUMBER('Test Sample Data'!H176),'Test Sample Data'!H176&lt;$B177, 'Test Sample Data'!H176&gt;0),'Test Sample Data'!H176,$B177),""))</f>
        <v/>
      </c>
      <c r="W177" s="29" t="str">
        <f>IF('Test Sample Data'!I176="","",IF(SUM('Test Sample Data'!I$2:I$97)&gt;10,IF(AND(ISNUMBER('Test Sample Data'!I176),'Test Sample Data'!I176&lt;$B177, 'Test Sample Data'!I176&gt;0),'Test Sample Data'!I176,$B177),""))</f>
        <v/>
      </c>
      <c r="X177" s="29" t="str">
        <f>IF('Test Sample Data'!J176="","",IF(SUM('Test Sample Data'!J$2:J$97)&gt;10,IF(AND(ISNUMBER('Test Sample Data'!J176),'Test Sample Data'!J176&lt;$B177, 'Test Sample Data'!J176&gt;0),'Test Sample Data'!J176,$B177),""))</f>
        <v/>
      </c>
      <c r="Y177" s="29" t="str">
        <f>IF('Test Sample Data'!K176="","",IF(SUM('Test Sample Data'!K$2:K$97)&gt;10,IF(AND(ISNUMBER('Test Sample Data'!K176),'Test Sample Data'!K176&lt;$B177, 'Test Sample Data'!K176&gt;0),'Test Sample Data'!K176,$B177),""))</f>
        <v/>
      </c>
      <c r="Z177" s="29" t="str">
        <f>IF('Test Sample Data'!L176="","",IF(SUM('Test Sample Data'!L$2:L$97)&gt;10,IF(AND(ISNUMBER('Test Sample Data'!L176),'Test Sample Data'!L176&lt;$B177, 'Test Sample Data'!L176&gt;0),'Test Sample Data'!L176,$B177),""))</f>
        <v/>
      </c>
      <c r="AA177" s="29" t="str">
        <f>IF('Test Sample Data'!M176="","",IF(SUM('Test Sample Data'!M$2:M$97)&gt;10,IF(AND(ISNUMBER('Test Sample Data'!M176),'Test Sample Data'!M176&lt;$B177, 'Test Sample Data'!M176&gt;0),'Test Sample Data'!M176,$B177),""))</f>
        <v/>
      </c>
      <c r="AB177" s="29" t="str">
        <f>IF('Test Sample Data'!N176="","",IF(SUM('Test Sample Data'!N$2:N$97)&gt;10,IF(AND(ISNUMBER('Test Sample Data'!N176),'Test Sample Data'!N176&lt;$B177, 'Test Sample Data'!N176&gt;0),'Test Sample Data'!N176,$B177),""))</f>
        <v/>
      </c>
      <c r="AC177" s="29" t="str">
        <f>IF('Test Sample Data'!O176="","",IF(SUM('Test Sample Data'!O$2:O$97)&gt;10,IF(AND(ISNUMBER('Test Sample Data'!O176),'Test Sample Data'!O176&lt;$B177, 'Test Sample Data'!O176&gt;0),'Test Sample Data'!O176,$B177),""))</f>
        <v/>
      </c>
      <c r="AE177" s="4" t="s">
        <v>274</v>
      </c>
      <c r="AF177" s="4">
        <f t="shared" si="183"/>
        <v>9</v>
      </c>
      <c r="AG177" s="4">
        <f t="shared" si="184"/>
        <v>9</v>
      </c>
      <c r="AH177" s="4" t="str">
        <f t="shared" si="185"/>
        <v/>
      </c>
      <c r="AI177" s="4" t="str">
        <f t="shared" si="186"/>
        <v/>
      </c>
      <c r="AJ177" s="4" t="str">
        <f t="shared" si="187"/>
        <v/>
      </c>
      <c r="AK177" s="4" t="str">
        <f t="shared" si="188"/>
        <v/>
      </c>
      <c r="AL177" s="4" t="str">
        <f t="shared" si="189"/>
        <v/>
      </c>
      <c r="AM177" s="4" t="str">
        <f t="shared" si="190"/>
        <v/>
      </c>
      <c r="AN177" s="4" t="str">
        <f t="shared" si="191"/>
        <v/>
      </c>
      <c r="AO177" s="4" t="str">
        <f t="shared" si="192"/>
        <v/>
      </c>
      <c r="AP177" s="4" t="str">
        <f t="shared" si="193"/>
        <v/>
      </c>
      <c r="AQ177" s="4" t="str">
        <f t="shared" si="194"/>
        <v/>
      </c>
      <c r="AR177" s="4">
        <f t="shared" si="195"/>
        <v>0</v>
      </c>
      <c r="AS177" s="4">
        <f t="shared" si="246"/>
        <v>9</v>
      </c>
      <c r="AU177" s="4" t="s">
        <v>274</v>
      </c>
      <c r="AV177" s="4">
        <f t="shared" si="196"/>
        <v>8.2600000000000016</v>
      </c>
      <c r="AW177" s="4">
        <f t="shared" si="197"/>
        <v>9</v>
      </c>
      <c r="AX177" s="4" t="str">
        <f t="shared" si="198"/>
        <v/>
      </c>
      <c r="AY177" s="4" t="str">
        <f t="shared" si="199"/>
        <v/>
      </c>
      <c r="AZ177" s="4" t="str">
        <f t="shared" si="200"/>
        <v/>
      </c>
      <c r="BA177" s="4" t="str">
        <f t="shared" si="201"/>
        <v/>
      </c>
      <c r="BB177" s="4" t="str">
        <f t="shared" si="202"/>
        <v/>
      </c>
      <c r="BC177" s="4" t="str">
        <f t="shared" si="203"/>
        <v/>
      </c>
      <c r="BD177" s="4" t="str">
        <f t="shared" si="204"/>
        <v/>
      </c>
      <c r="BE177" s="4" t="str">
        <f t="shared" si="205"/>
        <v/>
      </c>
      <c r="BF177" s="4" t="str">
        <f t="shared" si="206"/>
        <v/>
      </c>
      <c r="BG177" s="4" t="str">
        <f t="shared" si="207"/>
        <v/>
      </c>
      <c r="BI177" s="4" t="s">
        <v>274</v>
      </c>
      <c r="BJ177" s="4">
        <f t="shared" si="233"/>
        <v>8.2600000000000016</v>
      </c>
      <c r="BK177" s="4">
        <f t="shared" si="234"/>
        <v>9</v>
      </c>
      <c r="BL177" s="4" t="str">
        <f t="shared" si="235"/>
        <v/>
      </c>
      <c r="BM177" s="4" t="str">
        <f t="shared" si="236"/>
        <v/>
      </c>
      <c r="BN177" s="4" t="str">
        <f t="shared" si="237"/>
        <v/>
      </c>
      <c r="BO177" s="4" t="str">
        <f t="shared" si="238"/>
        <v/>
      </c>
      <c r="BP177" s="4" t="str">
        <f t="shared" si="239"/>
        <v/>
      </c>
      <c r="BQ177" s="4" t="str">
        <f t="shared" si="240"/>
        <v/>
      </c>
      <c r="BR177" s="4" t="str">
        <f t="shared" si="241"/>
        <v/>
      </c>
      <c r="BS177" s="4" t="str">
        <f t="shared" si="242"/>
        <v/>
      </c>
      <c r="BT177" s="4" t="str">
        <f t="shared" si="243"/>
        <v/>
      </c>
      <c r="BU177" s="4" t="str">
        <f t="shared" si="244"/>
        <v/>
      </c>
      <c r="BV177" s="4">
        <f t="shared" si="208"/>
        <v>1.57</v>
      </c>
      <c r="BW177" s="4">
        <f t="shared" si="245"/>
        <v>8.6300000000000008</v>
      </c>
      <c r="BY177" s="4" t="s">
        <v>274</v>
      </c>
      <c r="BZ177" s="4">
        <f t="shared" si="209"/>
        <v>-0.36999999999999922</v>
      </c>
      <c r="CA177" s="4">
        <f t="shared" si="210"/>
        <v>0.36999999999999922</v>
      </c>
      <c r="CB177" s="4" t="str">
        <f t="shared" si="211"/>
        <v/>
      </c>
      <c r="CC177" s="4" t="str">
        <f t="shared" si="212"/>
        <v/>
      </c>
      <c r="CD177" s="4" t="str">
        <f t="shared" si="213"/>
        <v/>
      </c>
      <c r="CE177" s="4" t="str">
        <f t="shared" si="214"/>
        <v/>
      </c>
      <c r="CF177" s="4" t="str">
        <f t="shared" si="215"/>
        <v/>
      </c>
      <c r="CG177" s="4" t="str">
        <f t="shared" si="216"/>
        <v/>
      </c>
      <c r="CH177" s="4" t="str">
        <f t="shared" si="217"/>
        <v/>
      </c>
      <c r="CI177" s="4" t="str">
        <f t="shared" si="218"/>
        <v/>
      </c>
      <c r="CJ177" s="4" t="str">
        <f t="shared" si="219"/>
        <v/>
      </c>
      <c r="CK177" s="4" t="str">
        <f t="shared" si="220"/>
        <v/>
      </c>
      <c r="CM177" s="4" t="s">
        <v>274</v>
      </c>
      <c r="CN177" s="4" t="str">
        <f>IF(ISNUMBER(BZ177), IF($BV177&gt;VLOOKUP('Gene Table'!$G$2,'Array Content'!$A$2:$B$3,2,FALSE),IF(BZ177&lt;-$BV177,"mutant","WT"),IF(BZ177&lt;-VLOOKUP('Gene Table'!$G$2,'Array Content'!$A$2:$B$3,2,FALSE),"Mutant","WT")),"")</f>
        <v>WT</v>
      </c>
      <c r="CO177" s="4" t="str">
        <f>IF(ISNUMBER(CA177), IF($BV177&gt;VLOOKUP('Gene Table'!$G$2,'Array Content'!$A$2:$B$3,2,FALSE),IF(CA177&lt;-$BV177,"mutant","WT"),IF(CA177&lt;-VLOOKUP('Gene Table'!$G$2,'Array Content'!$A$2:$B$3,2,FALSE),"Mutant","WT")),"")</f>
        <v>WT</v>
      </c>
      <c r="CP177" s="4" t="str">
        <f>IF(ISNUMBER(CB177), IF($BV177&gt;VLOOKUP('Gene Table'!$G$2,'Array Content'!$A$2:$B$3,2,FALSE),IF(CB177&lt;-$BV177,"mutant","WT"),IF(CB177&lt;-VLOOKUP('Gene Table'!$G$2,'Array Content'!$A$2:$B$3,2,FALSE),"Mutant","WT")),"")</f>
        <v/>
      </c>
      <c r="CQ177" s="4" t="str">
        <f>IF(ISNUMBER(CC177), IF($BV177&gt;VLOOKUP('Gene Table'!$G$2,'Array Content'!$A$2:$B$3,2,FALSE),IF(CC177&lt;-$BV177,"mutant","WT"),IF(CC177&lt;-VLOOKUP('Gene Table'!$G$2,'Array Content'!$A$2:$B$3,2,FALSE),"Mutant","WT")),"")</f>
        <v/>
      </c>
      <c r="CR177" s="4" t="str">
        <f>IF(ISNUMBER(CD177), IF($BV177&gt;VLOOKUP('Gene Table'!$G$2,'Array Content'!$A$2:$B$3,2,FALSE),IF(CD177&lt;-$BV177,"mutant","WT"),IF(CD177&lt;-VLOOKUP('Gene Table'!$G$2,'Array Content'!$A$2:$B$3,2,FALSE),"Mutant","WT")),"")</f>
        <v/>
      </c>
      <c r="CS177" s="4" t="str">
        <f>IF(ISNUMBER(CE177), IF($BV177&gt;VLOOKUP('Gene Table'!$G$2,'Array Content'!$A$2:$B$3,2,FALSE),IF(CE177&lt;-$BV177,"mutant","WT"),IF(CE177&lt;-VLOOKUP('Gene Table'!$G$2,'Array Content'!$A$2:$B$3,2,FALSE),"Mutant","WT")),"")</f>
        <v/>
      </c>
      <c r="CT177" s="4" t="str">
        <f>IF(ISNUMBER(CF177), IF($BV177&gt;VLOOKUP('Gene Table'!$G$2,'Array Content'!$A$2:$B$3,2,FALSE),IF(CF177&lt;-$BV177,"mutant","WT"),IF(CF177&lt;-VLOOKUP('Gene Table'!$G$2,'Array Content'!$A$2:$B$3,2,FALSE),"Mutant","WT")),"")</f>
        <v/>
      </c>
      <c r="CU177" s="4" t="str">
        <f>IF(ISNUMBER(CG177), IF($BV177&gt;VLOOKUP('Gene Table'!$G$2,'Array Content'!$A$2:$B$3,2,FALSE),IF(CG177&lt;-$BV177,"mutant","WT"),IF(CG177&lt;-VLOOKUP('Gene Table'!$G$2,'Array Content'!$A$2:$B$3,2,FALSE),"Mutant","WT")),"")</f>
        <v/>
      </c>
      <c r="CV177" s="4" t="str">
        <f>IF(ISNUMBER(CH177), IF($BV177&gt;VLOOKUP('Gene Table'!$G$2,'Array Content'!$A$2:$B$3,2,FALSE),IF(CH177&lt;-$BV177,"mutant","WT"),IF(CH177&lt;-VLOOKUP('Gene Table'!$G$2,'Array Content'!$A$2:$B$3,2,FALSE),"Mutant","WT")),"")</f>
        <v/>
      </c>
      <c r="CW177" s="4" t="str">
        <f>IF(ISNUMBER(CI177), IF($BV177&gt;VLOOKUP('Gene Table'!$G$2,'Array Content'!$A$2:$B$3,2,FALSE),IF(CI177&lt;-$BV177,"mutant","WT"),IF(CI177&lt;-VLOOKUP('Gene Table'!$G$2,'Array Content'!$A$2:$B$3,2,FALSE),"Mutant","WT")),"")</f>
        <v/>
      </c>
      <c r="CX177" s="4" t="str">
        <f>IF(ISNUMBER(CJ177), IF($BV177&gt;VLOOKUP('Gene Table'!$G$2,'Array Content'!$A$2:$B$3,2,FALSE),IF(CJ177&lt;-$BV177,"mutant","WT"),IF(CJ177&lt;-VLOOKUP('Gene Table'!$G$2,'Array Content'!$A$2:$B$3,2,FALSE),"Mutant","WT")),"")</f>
        <v/>
      </c>
      <c r="CY177" s="4" t="str">
        <f>IF(ISNUMBER(CK177), IF($BV177&gt;VLOOKUP('Gene Table'!$G$2,'Array Content'!$A$2:$B$3,2,FALSE),IF(CK177&lt;-$BV177,"mutant","WT"),IF(CK177&lt;-VLOOKUP('Gene Table'!$G$2,'Array Content'!$A$2:$B$3,2,FALSE),"Mutant","WT")),"")</f>
        <v/>
      </c>
      <c r="DA177" s="4" t="s">
        <v>274</v>
      </c>
      <c r="DB177" s="4">
        <f t="shared" si="221"/>
        <v>-0.73999999999999844</v>
      </c>
      <c r="DC177" s="4">
        <f t="shared" si="222"/>
        <v>0</v>
      </c>
      <c r="DD177" s="4" t="str">
        <f t="shared" si="223"/>
        <v/>
      </c>
      <c r="DE177" s="4" t="str">
        <f t="shared" si="224"/>
        <v/>
      </c>
      <c r="DF177" s="4" t="str">
        <f t="shared" si="225"/>
        <v/>
      </c>
      <c r="DG177" s="4" t="str">
        <f t="shared" si="226"/>
        <v/>
      </c>
      <c r="DH177" s="4" t="str">
        <f t="shared" si="227"/>
        <v/>
      </c>
      <c r="DI177" s="4" t="str">
        <f t="shared" si="228"/>
        <v/>
      </c>
      <c r="DJ177" s="4" t="str">
        <f t="shared" si="229"/>
        <v/>
      </c>
      <c r="DK177" s="4" t="str">
        <f t="shared" si="230"/>
        <v/>
      </c>
      <c r="DL177" s="4" t="str">
        <f t="shared" si="231"/>
        <v/>
      </c>
      <c r="DM177" s="4" t="str">
        <f t="shared" si="232"/>
        <v/>
      </c>
      <c r="DO177" s="4" t="s">
        <v>274</v>
      </c>
      <c r="DP177" s="4" t="str">
        <f>IF(ISNUMBER(DB177), IF($AR177&gt;VLOOKUP('Gene Table'!$G$2,'Array Content'!$A$2:$B$3,2,FALSE),IF(DB177&lt;-$AR177,"mutant","WT"),IF(DB177&lt;-VLOOKUP('Gene Table'!$G$2,'Array Content'!$A$2:$B$3,2,FALSE),"Mutant","WT")),"")</f>
        <v>WT</v>
      </c>
      <c r="DQ177" s="4" t="str">
        <f>IF(ISNUMBER(DC177), IF($AR177&gt;VLOOKUP('Gene Table'!$G$2,'Array Content'!$A$2:$B$3,2,FALSE),IF(DC177&lt;-$AR177,"mutant","WT"),IF(DC177&lt;-VLOOKUP('Gene Table'!$G$2,'Array Content'!$A$2:$B$3,2,FALSE),"Mutant","WT")),"")</f>
        <v>WT</v>
      </c>
      <c r="DR177" s="4" t="str">
        <f>IF(ISNUMBER(DD177), IF($AR177&gt;VLOOKUP('Gene Table'!$G$2,'Array Content'!$A$2:$B$3,2,FALSE),IF(DD177&lt;-$AR177,"mutant","WT"),IF(DD177&lt;-VLOOKUP('Gene Table'!$G$2,'Array Content'!$A$2:$B$3,2,FALSE),"Mutant","WT")),"")</f>
        <v/>
      </c>
      <c r="DS177" s="4" t="str">
        <f>IF(ISNUMBER(DE177), IF($AR177&gt;VLOOKUP('Gene Table'!$G$2,'Array Content'!$A$2:$B$3,2,FALSE),IF(DE177&lt;-$AR177,"mutant","WT"),IF(DE177&lt;-VLOOKUP('Gene Table'!$G$2,'Array Content'!$A$2:$B$3,2,FALSE),"Mutant","WT")),"")</f>
        <v/>
      </c>
      <c r="DT177" s="4" t="str">
        <f>IF(ISNUMBER(DF177), IF($AR177&gt;VLOOKUP('Gene Table'!$G$2,'Array Content'!$A$2:$B$3,2,FALSE),IF(DF177&lt;-$AR177,"mutant","WT"),IF(DF177&lt;-VLOOKUP('Gene Table'!$G$2,'Array Content'!$A$2:$B$3,2,FALSE),"Mutant","WT")),"")</f>
        <v/>
      </c>
      <c r="DU177" s="4" t="str">
        <f>IF(ISNUMBER(DG177), IF($AR177&gt;VLOOKUP('Gene Table'!$G$2,'Array Content'!$A$2:$B$3,2,FALSE),IF(DG177&lt;-$AR177,"mutant","WT"),IF(DG177&lt;-VLOOKUP('Gene Table'!$G$2,'Array Content'!$A$2:$B$3,2,FALSE),"Mutant","WT")),"")</f>
        <v/>
      </c>
      <c r="DV177" s="4" t="str">
        <f>IF(ISNUMBER(DH177), IF($AR177&gt;VLOOKUP('Gene Table'!$G$2,'Array Content'!$A$2:$B$3,2,FALSE),IF(DH177&lt;-$AR177,"mutant","WT"),IF(DH177&lt;-VLOOKUP('Gene Table'!$G$2,'Array Content'!$A$2:$B$3,2,FALSE),"Mutant","WT")),"")</f>
        <v/>
      </c>
      <c r="DW177" s="4" t="str">
        <f>IF(ISNUMBER(DI177), IF($AR177&gt;VLOOKUP('Gene Table'!$G$2,'Array Content'!$A$2:$B$3,2,FALSE),IF(DI177&lt;-$AR177,"mutant","WT"),IF(DI177&lt;-VLOOKUP('Gene Table'!$G$2,'Array Content'!$A$2:$B$3,2,FALSE),"Mutant","WT")),"")</f>
        <v/>
      </c>
      <c r="DX177" s="4" t="str">
        <f>IF(ISNUMBER(DJ177), IF($AR177&gt;VLOOKUP('Gene Table'!$G$2,'Array Content'!$A$2:$B$3,2,FALSE),IF(DJ177&lt;-$AR177,"mutant","WT"),IF(DJ177&lt;-VLOOKUP('Gene Table'!$G$2,'Array Content'!$A$2:$B$3,2,FALSE),"Mutant","WT")),"")</f>
        <v/>
      </c>
      <c r="DY177" s="4" t="str">
        <f>IF(ISNUMBER(DK177), IF($AR177&gt;VLOOKUP('Gene Table'!$G$2,'Array Content'!$A$2:$B$3,2,FALSE),IF(DK177&lt;-$AR177,"mutant","WT"),IF(DK177&lt;-VLOOKUP('Gene Table'!$G$2,'Array Content'!$A$2:$B$3,2,FALSE),"Mutant","WT")),"")</f>
        <v/>
      </c>
      <c r="DZ177" s="4" t="str">
        <f>IF(ISNUMBER(DL177), IF($AR177&gt;VLOOKUP('Gene Table'!$G$2,'Array Content'!$A$2:$B$3,2,FALSE),IF(DL177&lt;-$AR177,"mutant","WT"),IF(DL177&lt;-VLOOKUP('Gene Table'!$G$2,'Array Content'!$A$2:$B$3,2,FALSE),"Mutant","WT")),"")</f>
        <v/>
      </c>
      <c r="EA177" s="4" t="str">
        <f>IF(ISNUMBER(DM177), IF($AR177&gt;VLOOKUP('Gene Table'!$G$2,'Array Content'!$A$2:$B$3,2,FALSE),IF(DM177&lt;-$AR177,"mutant","WT"),IF(DM177&lt;-VLOOKUP('Gene Table'!$G$2,'Array Content'!$A$2:$B$3,2,FALSE),"Mutant","WT")),"")</f>
        <v/>
      </c>
      <c r="EC177" s="4" t="s">
        <v>274</v>
      </c>
      <c r="ED177" s="4" t="str">
        <f>IF('Gene Table'!$D177="copy number",D177,"")</f>
        <v/>
      </c>
      <c r="EE177" s="4" t="str">
        <f>IF('Gene Table'!$D177="copy number",E177,"")</f>
        <v/>
      </c>
      <c r="EF177" s="4" t="str">
        <f>IF('Gene Table'!$D177="copy number",F177,"")</f>
        <v/>
      </c>
      <c r="EG177" s="4" t="str">
        <f>IF('Gene Table'!$D177="copy number",G177,"")</f>
        <v/>
      </c>
      <c r="EH177" s="4" t="str">
        <f>IF('Gene Table'!$D177="copy number",H177,"")</f>
        <v/>
      </c>
      <c r="EI177" s="4" t="str">
        <f>IF('Gene Table'!$D177="copy number",I177,"")</f>
        <v/>
      </c>
      <c r="EJ177" s="4" t="str">
        <f>IF('Gene Table'!$D177="copy number",J177,"")</f>
        <v/>
      </c>
      <c r="EK177" s="4" t="str">
        <f>IF('Gene Table'!$D177="copy number",K177,"")</f>
        <v/>
      </c>
      <c r="EL177" s="4" t="str">
        <f>IF('Gene Table'!$D177="copy number",L177,"")</f>
        <v/>
      </c>
      <c r="EM177" s="4" t="str">
        <f>IF('Gene Table'!$D177="copy number",M177,"")</f>
        <v/>
      </c>
      <c r="EN177" s="4" t="str">
        <f>IF('Gene Table'!$D177="copy number",N177,"")</f>
        <v/>
      </c>
      <c r="EO177" s="4" t="str">
        <f>IF('Gene Table'!$D177="copy number",O177,"")</f>
        <v/>
      </c>
      <c r="EQ177" s="4" t="s">
        <v>274</v>
      </c>
      <c r="ER177" s="4" t="str">
        <f>IF('Gene Table'!$D177="copy number",R177,"")</f>
        <v/>
      </c>
      <c r="ES177" s="4" t="str">
        <f>IF('Gene Table'!$D177="copy number",S177,"")</f>
        <v/>
      </c>
      <c r="ET177" s="4" t="str">
        <f>IF('Gene Table'!$D177="copy number",T177,"")</f>
        <v/>
      </c>
      <c r="EU177" s="4" t="str">
        <f>IF('Gene Table'!$D177="copy number",U177,"")</f>
        <v/>
      </c>
      <c r="EV177" s="4" t="str">
        <f>IF('Gene Table'!$D177="copy number",V177,"")</f>
        <v/>
      </c>
      <c r="EW177" s="4" t="str">
        <f>IF('Gene Table'!$D177="copy number",W177,"")</f>
        <v/>
      </c>
      <c r="EX177" s="4" t="str">
        <f>IF('Gene Table'!$D177="copy number",X177,"")</f>
        <v/>
      </c>
      <c r="EY177" s="4" t="str">
        <f>IF('Gene Table'!$D177="copy number",Y177,"")</f>
        <v/>
      </c>
      <c r="EZ177" s="4" t="str">
        <f>IF('Gene Table'!$D177="copy number",Z177,"")</f>
        <v/>
      </c>
      <c r="FA177" s="4" t="str">
        <f>IF('Gene Table'!$D177="copy number",AA177,"")</f>
        <v/>
      </c>
      <c r="FB177" s="4" t="str">
        <f>IF('Gene Table'!$D177="copy number",AB177,"")</f>
        <v/>
      </c>
      <c r="FC177" s="4" t="str">
        <f>IF('Gene Table'!$D177="copy number",AC177,"")</f>
        <v/>
      </c>
      <c r="FE177" s="4" t="s">
        <v>274</v>
      </c>
      <c r="FF177" s="4" t="str">
        <f>IF('Gene Table'!$C177="SMPC",D177,"")</f>
        <v/>
      </c>
      <c r="FG177" s="4" t="str">
        <f>IF('Gene Table'!$C177="SMPC",E177,"")</f>
        <v/>
      </c>
      <c r="FH177" s="4" t="str">
        <f>IF('Gene Table'!$C177="SMPC",F177,"")</f>
        <v/>
      </c>
      <c r="FI177" s="4" t="str">
        <f>IF('Gene Table'!$C177="SMPC",G177,"")</f>
        <v/>
      </c>
      <c r="FJ177" s="4" t="str">
        <f>IF('Gene Table'!$C177="SMPC",H177,"")</f>
        <v/>
      </c>
      <c r="FK177" s="4" t="str">
        <f>IF('Gene Table'!$C177="SMPC",I177,"")</f>
        <v/>
      </c>
      <c r="FL177" s="4" t="str">
        <f>IF('Gene Table'!$C177="SMPC",J177,"")</f>
        <v/>
      </c>
      <c r="FM177" s="4" t="str">
        <f>IF('Gene Table'!$C177="SMPC",K177,"")</f>
        <v/>
      </c>
      <c r="FN177" s="4" t="str">
        <f>IF('Gene Table'!$C177="SMPC",L177,"")</f>
        <v/>
      </c>
      <c r="FO177" s="4" t="str">
        <f>IF('Gene Table'!$C177="SMPC",M177,"")</f>
        <v/>
      </c>
      <c r="FP177" s="4" t="str">
        <f>IF('Gene Table'!$C177="SMPC",N177,"")</f>
        <v/>
      </c>
      <c r="FQ177" s="4" t="str">
        <f>IF('Gene Table'!$C177="SMPC",O177,"")</f>
        <v/>
      </c>
      <c r="FS177" s="4" t="s">
        <v>274</v>
      </c>
      <c r="FT177" s="4" t="str">
        <f>IF('Gene Table'!$C177="SMPC",R177,"")</f>
        <v/>
      </c>
      <c r="FU177" s="4" t="str">
        <f>IF('Gene Table'!$C177="SMPC",S177,"")</f>
        <v/>
      </c>
      <c r="FV177" s="4" t="str">
        <f>IF('Gene Table'!$C177="SMPC",T177,"")</f>
        <v/>
      </c>
      <c r="FW177" s="4" t="str">
        <f>IF('Gene Table'!$C177="SMPC",U177,"")</f>
        <v/>
      </c>
      <c r="FX177" s="4" t="str">
        <f>IF('Gene Table'!$C177="SMPC",V177,"")</f>
        <v/>
      </c>
      <c r="FY177" s="4" t="str">
        <f>IF('Gene Table'!$C177="SMPC",W177,"")</f>
        <v/>
      </c>
      <c r="FZ177" s="4" t="str">
        <f>IF('Gene Table'!$C177="SMPC",X177,"")</f>
        <v/>
      </c>
      <c r="GA177" s="4" t="str">
        <f>IF('Gene Table'!$C177="SMPC",Y177,"")</f>
        <v/>
      </c>
      <c r="GB177" s="4" t="str">
        <f>IF('Gene Table'!$C177="SMPC",Z177,"")</f>
        <v/>
      </c>
      <c r="GC177" s="4" t="str">
        <f>IF('Gene Table'!$C177="SMPC",AA177,"")</f>
        <v/>
      </c>
      <c r="GD177" s="4" t="str">
        <f>IF('Gene Table'!$C177="SMPC",AB177,"")</f>
        <v/>
      </c>
      <c r="GE177" s="4" t="str">
        <f>IF('Gene Table'!$C177="SMPC",AC177,"")</f>
        <v/>
      </c>
    </row>
    <row r="178" spans="1:187" ht="15" customHeight="1" x14ac:dyDescent="0.25">
      <c r="A178" s="4" t="str">
        <f>'Gene Table'!C178&amp;":"&amp;'Gene Table'!D178</f>
        <v>PTEN:c.895G&gt;T</v>
      </c>
      <c r="B178" s="4">
        <f>IF('Gene Table'!$G$5="NO",IF(ISNUMBER(MATCH('Gene Table'!E178,'Array Content'!$M$2:$M$941,0)),VLOOKUP('Gene Table'!E178,'Array Content'!$M$2:$O$941,2,FALSE),35),IF('Gene Table'!$G$5="YES",IF(ISNUMBER(MATCH('Gene Table'!E178,'Array Content'!$M$2:$M$941,0)),VLOOKUP('Gene Table'!E178,'Array Content'!$M$2:$O$941,3,FALSE),35),"OOPS"))</f>
        <v>37</v>
      </c>
      <c r="C178" s="4" t="s">
        <v>276</v>
      </c>
      <c r="D178" s="29">
        <f>IF('Control Sample Data'!D177="","",IF(SUM('Control Sample Data'!D$2:D$97)&gt;10,IF(AND(ISNUMBER('Control Sample Data'!D177),'Control Sample Data'!D177&lt;$B178, 'Control Sample Data'!D177&gt;0),'Control Sample Data'!D177,$B178),""))</f>
        <v>35</v>
      </c>
      <c r="E178" s="29">
        <f>IF('Control Sample Data'!E177="","",IF(SUM('Control Sample Data'!E$2:E$97)&gt;10,IF(AND(ISNUMBER('Control Sample Data'!E177),'Control Sample Data'!E177&lt;$B178, 'Control Sample Data'!E177&gt;0),'Control Sample Data'!E177,$B178),""))</f>
        <v>35</v>
      </c>
      <c r="F178" s="29" t="str">
        <f>IF('Control Sample Data'!F177="","",IF(SUM('Control Sample Data'!F$2:F$97)&gt;10,IF(AND(ISNUMBER('Control Sample Data'!F177),'Control Sample Data'!F177&lt;$B178, 'Control Sample Data'!F177&gt;0),'Control Sample Data'!F177,$B178),""))</f>
        <v/>
      </c>
      <c r="G178" s="29" t="str">
        <f>IF('Control Sample Data'!G177="","",IF(SUM('Control Sample Data'!G$2:G$97)&gt;10,IF(AND(ISNUMBER('Control Sample Data'!G177),'Control Sample Data'!G177&lt;$B178, 'Control Sample Data'!G177&gt;0),'Control Sample Data'!G177,$B178),""))</f>
        <v/>
      </c>
      <c r="H178" s="29" t="str">
        <f>IF('Control Sample Data'!H177="","",IF(SUM('Control Sample Data'!H$2:H$97)&gt;10,IF(AND(ISNUMBER('Control Sample Data'!H177),'Control Sample Data'!H177&lt;$B178, 'Control Sample Data'!H177&gt;0),'Control Sample Data'!H177,$B178),""))</f>
        <v/>
      </c>
      <c r="I178" s="29" t="str">
        <f>IF('Control Sample Data'!I177="","",IF(SUM('Control Sample Data'!I$2:I$97)&gt;10,IF(AND(ISNUMBER('Control Sample Data'!I177),'Control Sample Data'!I177&lt;$B178, 'Control Sample Data'!I177&gt;0),'Control Sample Data'!I177,$B178),""))</f>
        <v/>
      </c>
      <c r="J178" s="29" t="str">
        <f>IF('Control Sample Data'!J177="","",IF(SUM('Control Sample Data'!J$2:J$97)&gt;10,IF(AND(ISNUMBER('Control Sample Data'!J177),'Control Sample Data'!J177&lt;$B178, 'Control Sample Data'!J177&gt;0),'Control Sample Data'!J177,$B178),""))</f>
        <v/>
      </c>
      <c r="K178" s="29" t="str">
        <f>IF('Control Sample Data'!K177="","",IF(SUM('Control Sample Data'!K$2:K$97)&gt;10,IF(AND(ISNUMBER('Control Sample Data'!K177),'Control Sample Data'!K177&lt;$B178, 'Control Sample Data'!K177&gt;0),'Control Sample Data'!K177,$B178),""))</f>
        <v/>
      </c>
      <c r="L178" s="29" t="str">
        <f>IF('Control Sample Data'!L177="","",IF(SUM('Control Sample Data'!L$2:L$97)&gt;10,IF(AND(ISNUMBER('Control Sample Data'!L177),'Control Sample Data'!L177&lt;$B178, 'Control Sample Data'!L177&gt;0),'Control Sample Data'!L177,$B178),""))</f>
        <v/>
      </c>
      <c r="M178" s="29" t="str">
        <f>IF('Control Sample Data'!M177="","",IF(SUM('Control Sample Data'!M$2:M$97)&gt;10,IF(AND(ISNUMBER('Control Sample Data'!M177),'Control Sample Data'!M177&lt;$B178, 'Control Sample Data'!M177&gt;0),'Control Sample Data'!M177,$B178),""))</f>
        <v/>
      </c>
      <c r="N178" s="29" t="str">
        <f>IF('Control Sample Data'!N177="","",IF(SUM('Control Sample Data'!N$2:N$97)&gt;10,IF(AND(ISNUMBER('Control Sample Data'!N177),'Control Sample Data'!N177&lt;$B178, 'Control Sample Data'!N177&gt;0),'Control Sample Data'!N177,$B178),""))</f>
        <v/>
      </c>
      <c r="O178" s="29" t="str">
        <f>IF('Control Sample Data'!O177="","",IF(SUM('Control Sample Data'!O$2:O$97)&gt;10,IF(AND(ISNUMBER('Control Sample Data'!O177),'Control Sample Data'!O177&lt;$B178, 'Control Sample Data'!O177&gt;0),'Control Sample Data'!O177,$B178),""))</f>
        <v/>
      </c>
      <c r="Q178" s="4" t="s">
        <v>276</v>
      </c>
      <c r="R178" s="29">
        <f>IF('Test Sample Data'!D177="","",IF(SUM('Test Sample Data'!D$2:D$97)&gt;10,IF(AND(ISNUMBER('Test Sample Data'!D177),'Test Sample Data'!D177&lt;$B178, 'Test Sample Data'!D177&gt;0),'Test Sample Data'!D177,$B178),""))</f>
        <v>35</v>
      </c>
      <c r="S178" s="29">
        <f>IF('Test Sample Data'!E177="","",IF(SUM('Test Sample Data'!E$2:E$97)&gt;10,IF(AND(ISNUMBER('Test Sample Data'!E177),'Test Sample Data'!E177&lt;$B178, 'Test Sample Data'!E177&gt;0),'Test Sample Data'!E177,$B178),""))</f>
        <v>35</v>
      </c>
      <c r="T178" s="29" t="str">
        <f>IF('Test Sample Data'!F177="","",IF(SUM('Test Sample Data'!F$2:F$97)&gt;10,IF(AND(ISNUMBER('Test Sample Data'!F177),'Test Sample Data'!F177&lt;$B178, 'Test Sample Data'!F177&gt;0),'Test Sample Data'!F177,$B178),""))</f>
        <v/>
      </c>
      <c r="U178" s="29" t="str">
        <f>IF('Test Sample Data'!G177="","",IF(SUM('Test Sample Data'!G$2:G$97)&gt;10,IF(AND(ISNUMBER('Test Sample Data'!G177),'Test Sample Data'!G177&lt;$B178, 'Test Sample Data'!G177&gt;0),'Test Sample Data'!G177,$B178),""))</f>
        <v/>
      </c>
      <c r="V178" s="29" t="str">
        <f>IF('Test Sample Data'!H177="","",IF(SUM('Test Sample Data'!H$2:H$97)&gt;10,IF(AND(ISNUMBER('Test Sample Data'!H177),'Test Sample Data'!H177&lt;$B178, 'Test Sample Data'!H177&gt;0),'Test Sample Data'!H177,$B178),""))</f>
        <v/>
      </c>
      <c r="W178" s="29" t="str">
        <f>IF('Test Sample Data'!I177="","",IF(SUM('Test Sample Data'!I$2:I$97)&gt;10,IF(AND(ISNUMBER('Test Sample Data'!I177),'Test Sample Data'!I177&lt;$B178, 'Test Sample Data'!I177&gt;0),'Test Sample Data'!I177,$B178),""))</f>
        <v/>
      </c>
      <c r="X178" s="29" t="str">
        <f>IF('Test Sample Data'!J177="","",IF(SUM('Test Sample Data'!J$2:J$97)&gt;10,IF(AND(ISNUMBER('Test Sample Data'!J177),'Test Sample Data'!J177&lt;$B178, 'Test Sample Data'!J177&gt;0),'Test Sample Data'!J177,$B178),""))</f>
        <v/>
      </c>
      <c r="Y178" s="29" t="str">
        <f>IF('Test Sample Data'!K177="","",IF(SUM('Test Sample Data'!K$2:K$97)&gt;10,IF(AND(ISNUMBER('Test Sample Data'!K177),'Test Sample Data'!K177&lt;$B178, 'Test Sample Data'!K177&gt;0),'Test Sample Data'!K177,$B178),""))</f>
        <v/>
      </c>
      <c r="Z178" s="29" t="str">
        <f>IF('Test Sample Data'!L177="","",IF(SUM('Test Sample Data'!L$2:L$97)&gt;10,IF(AND(ISNUMBER('Test Sample Data'!L177),'Test Sample Data'!L177&lt;$B178, 'Test Sample Data'!L177&gt;0),'Test Sample Data'!L177,$B178),""))</f>
        <v/>
      </c>
      <c r="AA178" s="29" t="str">
        <f>IF('Test Sample Data'!M177="","",IF(SUM('Test Sample Data'!M$2:M$97)&gt;10,IF(AND(ISNUMBER('Test Sample Data'!M177),'Test Sample Data'!M177&lt;$B178, 'Test Sample Data'!M177&gt;0),'Test Sample Data'!M177,$B178),""))</f>
        <v/>
      </c>
      <c r="AB178" s="29" t="str">
        <f>IF('Test Sample Data'!N177="","",IF(SUM('Test Sample Data'!N$2:N$97)&gt;10,IF(AND(ISNUMBER('Test Sample Data'!N177),'Test Sample Data'!N177&lt;$B178, 'Test Sample Data'!N177&gt;0),'Test Sample Data'!N177,$B178),""))</f>
        <v/>
      </c>
      <c r="AC178" s="29" t="str">
        <f>IF('Test Sample Data'!O177="","",IF(SUM('Test Sample Data'!O$2:O$97)&gt;10,IF(AND(ISNUMBER('Test Sample Data'!O177),'Test Sample Data'!O177&lt;$B178, 'Test Sample Data'!O177&gt;0),'Test Sample Data'!O177,$B178),""))</f>
        <v/>
      </c>
      <c r="AE178" s="4" t="s">
        <v>276</v>
      </c>
      <c r="AF178" s="4">
        <f t="shared" si="183"/>
        <v>9</v>
      </c>
      <c r="AG178" s="4">
        <f t="shared" si="184"/>
        <v>9</v>
      </c>
      <c r="AH178" s="4" t="str">
        <f t="shared" si="185"/>
        <v/>
      </c>
      <c r="AI178" s="4" t="str">
        <f t="shared" si="186"/>
        <v/>
      </c>
      <c r="AJ178" s="4" t="str">
        <f t="shared" si="187"/>
        <v/>
      </c>
      <c r="AK178" s="4" t="str">
        <f t="shared" si="188"/>
        <v/>
      </c>
      <c r="AL178" s="4" t="str">
        <f t="shared" si="189"/>
        <v/>
      </c>
      <c r="AM178" s="4" t="str">
        <f t="shared" si="190"/>
        <v/>
      </c>
      <c r="AN178" s="4" t="str">
        <f t="shared" si="191"/>
        <v/>
      </c>
      <c r="AO178" s="4" t="str">
        <f t="shared" si="192"/>
        <v/>
      </c>
      <c r="AP178" s="4" t="str">
        <f t="shared" si="193"/>
        <v/>
      </c>
      <c r="AQ178" s="4" t="str">
        <f t="shared" si="194"/>
        <v/>
      </c>
      <c r="AR178" s="4">
        <f t="shared" si="195"/>
        <v>0</v>
      </c>
      <c r="AS178" s="4">
        <f t="shared" si="246"/>
        <v>9</v>
      </c>
      <c r="AU178" s="4" t="s">
        <v>276</v>
      </c>
      <c r="AV178" s="4">
        <f t="shared" si="196"/>
        <v>8.2600000000000016</v>
      </c>
      <c r="AW178" s="4">
        <f t="shared" si="197"/>
        <v>9</v>
      </c>
      <c r="AX178" s="4" t="str">
        <f t="shared" si="198"/>
        <v/>
      </c>
      <c r="AY178" s="4" t="str">
        <f t="shared" si="199"/>
        <v/>
      </c>
      <c r="AZ178" s="4" t="str">
        <f t="shared" si="200"/>
        <v/>
      </c>
      <c r="BA178" s="4" t="str">
        <f t="shared" si="201"/>
        <v/>
      </c>
      <c r="BB178" s="4" t="str">
        <f t="shared" si="202"/>
        <v/>
      </c>
      <c r="BC178" s="4" t="str">
        <f t="shared" si="203"/>
        <v/>
      </c>
      <c r="BD178" s="4" t="str">
        <f t="shared" si="204"/>
        <v/>
      </c>
      <c r="BE178" s="4" t="str">
        <f t="shared" si="205"/>
        <v/>
      </c>
      <c r="BF178" s="4" t="str">
        <f t="shared" si="206"/>
        <v/>
      </c>
      <c r="BG178" s="4" t="str">
        <f t="shared" si="207"/>
        <v/>
      </c>
      <c r="BI178" s="4" t="s">
        <v>276</v>
      </c>
      <c r="BJ178" s="4">
        <f t="shared" si="233"/>
        <v>8.2600000000000016</v>
      </c>
      <c r="BK178" s="4">
        <f t="shared" si="234"/>
        <v>9</v>
      </c>
      <c r="BL178" s="4" t="str">
        <f t="shared" si="235"/>
        <v/>
      </c>
      <c r="BM178" s="4" t="str">
        <f t="shared" si="236"/>
        <v/>
      </c>
      <c r="BN178" s="4" t="str">
        <f t="shared" si="237"/>
        <v/>
      </c>
      <c r="BO178" s="4" t="str">
        <f t="shared" si="238"/>
        <v/>
      </c>
      <c r="BP178" s="4" t="str">
        <f t="shared" si="239"/>
        <v/>
      </c>
      <c r="BQ178" s="4" t="str">
        <f t="shared" si="240"/>
        <v/>
      </c>
      <c r="BR178" s="4" t="str">
        <f t="shared" si="241"/>
        <v/>
      </c>
      <c r="BS178" s="4" t="str">
        <f t="shared" si="242"/>
        <v/>
      </c>
      <c r="BT178" s="4" t="str">
        <f t="shared" si="243"/>
        <v/>
      </c>
      <c r="BU178" s="4" t="str">
        <f t="shared" si="244"/>
        <v/>
      </c>
      <c r="BV178" s="4">
        <f t="shared" si="208"/>
        <v>1.57</v>
      </c>
      <c r="BW178" s="4">
        <f t="shared" si="245"/>
        <v>8.6300000000000008</v>
      </c>
      <c r="BY178" s="4" t="s">
        <v>276</v>
      </c>
      <c r="BZ178" s="4">
        <f t="shared" si="209"/>
        <v>-0.36999999999999922</v>
      </c>
      <c r="CA178" s="4">
        <f t="shared" si="210"/>
        <v>0.36999999999999922</v>
      </c>
      <c r="CB178" s="4" t="str">
        <f t="shared" si="211"/>
        <v/>
      </c>
      <c r="CC178" s="4" t="str">
        <f t="shared" si="212"/>
        <v/>
      </c>
      <c r="CD178" s="4" t="str">
        <f t="shared" si="213"/>
        <v/>
      </c>
      <c r="CE178" s="4" t="str">
        <f t="shared" si="214"/>
        <v/>
      </c>
      <c r="CF178" s="4" t="str">
        <f t="shared" si="215"/>
        <v/>
      </c>
      <c r="CG178" s="4" t="str">
        <f t="shared" si="216"/>
        <v/>
      </c>
      <c r="CH178" s="4" t="str">
        <f t="shared" si="217"/>
        <v/>
      </c>
      <c r="CI178" s="4" t="str">
        <f t="shared" si="218"/>
        <v/>
      </c>
      <c r="CJ178" s="4" t="str">
        <f t="shared" si="219"/>
        <v/>
      </c>
      <c r="CK178" s="4" t="str">
        <f t="shared" si="220"/>
        <v/>
      </c>
      <c r="CM178" s="4" t="s">
        <v>276</v>
      </c>
      <c r="CN178" s="4" t="str">
        <f>IF(ISNUMBER(BZ178), IF($BV178&gt;VLOOKUP('Gene Table'!$G$2,'Array Content'!$A$2:$B$3,2,FALSE),IF(BZ178&lt;-$BV178,"mutant","WT"),IF(BZ178&lt;-VLOOKUP('Gene Table'!$G$2,'Array Content'!$A$2:$B$3,2,FALSE),"Mutant","WT")),"")</f>
        <v>WT</v>
      </c>
      <c r="CO178" s="4" t="str">
        <f>IF(ISNUMBER(CA178), IF($BV178&gt;VLOOKUP('Gene Table'!$G$2,'Array Content'!$A$2:$B$3,2,FALSE),IF(CA178&lt;-$BV178,"mutant","WT"),IF(CA178&lt;-VLOOKUP('Gene Table'!$G$2,'Array Content'!$A$2:$B$3,2,FALSE),"Mutant","WT")),"")</f>
        <v>WT</v>
      </c>
      <c r="CP178" s="4" t="str">
        <f>IF(ISNUMBER(CB178), IF($BV178&gt;VLOOKUP('Gene Table'!$G$2,'Array Content'!$A$2:$B$3,2,FALSE),IF(CB178&lt;-$BV178,"mutant","WT"),IF(CB178&lt;-VLOOKUP('Gene Table'!$G$2,'Array Content'!$A$2:$B$3,2,FALSE),"Mutant","WT")),"")</f>
        <v/>
      </c>
      <c r="CQ178" s="4" t="str">
        <f>IF(ISNUMBER(CC178), IF($BV178&gt;VLOOKUP('Gene Table'!$G$2,'Array Content'!$A$2:$B$3,2,FALSE),IF(CC178&lt;-$BV178,"mutant","WT"),IF(CC178&lt;-VLOOKUP('Gene Table'!$G$2,'Array Content'!$A$2:$B$3,2,FALSE),"Mutant","WT")),"")</f>
        <v/>
      </c>
      <c r="CR178" s="4" t="str">
        <f>IF(ISNUMBER(CD178), IF($BV178&gt;VLOOKUP('Gene Table'!$G$2,'Array Content'!$A$2:$B$3,2,FALSE),IF(CD178&lt;-$BV178,"mutant","WT"),IF(CD178&lt;-VLOOKUP('Gene Table'!$G$2,'Array Content'!$A$2:$B$3,2,FALSE),"Mutant","WT")),"")</f>
        <v/>
      </c>
      <c r="CS178" s="4" t="str">
        <f>IF(ISNUMBER(CE178), IF($BV178&gt;VLOOKUP('Gene Table'!$G$2,'Array Content'!$A$2:$B$3,2,FALSE),IF(CE178&lt;-$BV178,"mutant","WT"),IF(CE178&lt;-VLOOKUP('Gene Table'!$G$2,'Array Content'!$A$2:$B$3,2,FALSE),"Mutant","WT")),"")</f>
        <v/>
      </c>
      <c r="CT178" s="4" t="str">
        <f>IF(ISNUMBER(CF178), IF($BV178&gt;VLOOKUP('Gene Table'!$G$2,'Array Content'!$A$2:$B$3,2,FALSE),IF(CF178&lt;-$BV178,"mutant","WT"),IF(CF178&lt;-VLOOKUP('Gene Table'!$G$2,'Array Content'!$A$2:$B$3,2,FALSE),"Mutant","WT")),"")</f>
        <v/>
      </c>
      <c r="CU178" s="4" t="str">
        <f>IF(ISNUMBER(CG178), IF($BV178&gt;VLOOKUP('Gene Table'!$G$2,'Array Content'!$A$2:$B$3,2,FALSE),IF(CG178&lt;-$BV178,"mutant","WT"),IF(CG178&lt;-VLOOKUP('Gene Table'!$G$2,'Array Content'!$A$2:$B$3,2,FALSE),"Mutant","WT")),"")</f>
        <v/>
      </c>
      <c r="CV178" s="4" t="str">
        <f>IF(ISNUMBER(CH178), IF($BV178&gt;VLOOKUP('Gene Table'!$G$2,'Array Content'!$A$2:$B$3,2,FALSE),IF(CH178&lt;-$BV178,"mutant","WT"),IF(CH178&lt;-VLOOKUP('Gene Table'!$G$2,'Array Content'!$A$2:$B$3,2,FALSE),"Mutant","WT")),"")</f>
        <v/>
      </c>
      <c r="CW178" s="4" t="str">
        <f>IF(ISNUMBER(CI178), IF($BV178&gt;VLOOKUP('Gene Table'!$G$2,'Array Content'!$A$2:$B$3,2,FALSE),IF(CI178&lt;-$BV178,"mutant","WT"),IF(CI178&lt;-VLOOKUP('Gene Table'!$G$2,'Array Content'!$A$2:$B$3,2,FALSE),"Mutant","WT")),"")</f>
        <v/>
      </c>
      <c r="CX178" s="4" t="str">
        <f>IF(ISNUMBER(CJ178), IF($BV178&gt;VLOOKUP('Gene Table'!$G$2,'Array Content'!$A$2:$B$3,2,FALSE),IF(CJ178&lt;-$BV178,"mutant","WT"),IF(CJ178&lt;-VLOOKUP('Gene Table'!$G$2,'Array Content'!$A$2:$B$3,2,FALSE),"Mutant","WT")),"")</f>
        <v/>
      </c>
      <c r="CY178" s="4" t="str">
        <f>IF(ISNUMBER(CK178), IF($BV178&gt;VLOOKUP('Gene Table'!$G$2,'Array Content'!$A$2:$B$3,2,FALSE),IF(CK178&lt;-$BV178,"mutant","WT"),IF(CK178&lt;-VLOOKUP('Gene Table'!$G$2,'Array Content'!$A$2:$B$3,2,FALSE),"Mutant","WT")),"")</f>
        <v/>
      </c>
      <c r="DA178" s="4" t="s">
        <v>276</v>
      </c>
      <c r="DB178" s="4">
        <f t="shared" si="221"/>
        <v>-0.73999999999999844</v>
      </c>
      <c r="DC178" s="4">
        <f t="shared" si="222"/>
        <v>0</v>
      </c>
      <c r="DD178" s="4" t="str">
        <f t="shared" si="223"/>
        <v/>
      </c>
      <c r="DE178" s="4" t="str">
        <f t="shared" si="224"/>
        <v/>
      </c>
      <c r="DF178" s="4" t="str">
        <f t="shared" si="225"/>
        <v/>
      </c>
      <c r="DG178" s="4" t="str">
        <f t="shared" si="226"/>
        <v/>
      </c>
      <c r="DH178" s="4" t="str">
        <f t="shared" si="227"/>
        <v/>
      </c>
      <c r="DI178" s="4" t="str">
        <f t="shared" si="228"/>
        <v/>
      </c>
      <c r="DJ178" s="4" t="str">
        <f t="shared" si="229"/>
        <v/>
      </c>
      <c r="DK178" s="4" t="str">
        <f t="shared" si="230"/>
        <v/>
      </c>
      <c r="DL178" s="4" t="str">
        <f t="shared" si="231"/>
        <v/>
      </c>
      <c r="DM178" s="4" t="str">
        <f t="shared" si="232"/>
        <v/>
      </c>
      <c r="DO178" s="4" t="s">
        <v>276</v>
      </c>
      <c r="DP178" s="4" t="str">
        <f>IF(ISNUMBER(DB178), IF($AR178&gt;VLOOKUP('Gene Table'!$G$2,'Array Content'!$A$2:$B$3,2,FALSE),IF(DB178&lt;-$AR178,"mutant","WT"),IF(DB178&lt;-VLOOKUP('Gene Table'!$G$2,'Array Content'!$A$2:$B$3,2,FALSE),"Mutant","WT")),"")</f>
        <v>WT</v>
      </c>
      <c r="DQ178" s="4" t="str">
        <f>IF(ISNUMBER(DC178), IF($AR178&gt;VLOOKUP('Gene Table'!$G$2,'Array Content'!$A$2:$B$3,2,FALSE),IF(DC178&lt;-$AR178,"mutant","WT"),IF(DC178&lt;-VLOOKUP('Gene Table'!$G$2,'Array Content'!$A$2:$B$3,2,FALSE),"Mutant","WT")),"")</f>
        <v>WT</v>
      </c>
      <c r="DR178" s="4" t="str">
        <f>IF(ISNUMBER(DD178), IF($AR178&gt;VLOOKUP('Gene Table'!$G$2,'Array Content'!$A$2:$B$3,2,FALSE),IF(DD178&lt;-$AR178,"mutant","WT"),IF(DD178&lt;-VLOOKUP('Gene Table'!$G$2,'Array Content'!$A$2:$B$3,2,FALSE),"Mutant","WT")),"")</f>
        <v/>
      </c>
      <c r="DS178" s="4" t="str">
        <f>IF(ISNUMBER(DE178), IF($AR178&gt;VLOOKUP('Gene Table'!$G$2,'Array Content'!$A$2:$B$3,2,FALSE),IF(DE178&lt;-$AR178,"mutant","WT"),IF(DE178&lt;-VLOOKUP('Gene Table'!$G$2,'Array Content'!$A$2:$B$3,2,FALSE),"Mutant","WT")),"")</f>
        <v/>
      </c>
      <c r="DT178" s="4" t="str">
        <f>IF(ISNUMBER(DF178), IF($AR178&gt;VLOOKUP('Gene Table'!$G$2,'Array Content'!$A$2:$B$3,2,FALSE),IF(DF178&lt;-$AR178,"mutant","WT"),IF(DF178&lt;-VLOOKUP('Gene Table'!$G$2,'Array Content'!$A$2:$B$3,2,FALSE),"Mutant","WT")),"")</f>
        <v/>
      </c>
      <c r="DU178" s="4" t="str">
        <f>IF(ISNUMBER(DG178), IF($AR178&gt;VLOOKUP('Gene Table'!$G$2,'Array Content'!$A$2:$B$3,2,FALSE),IF(DG178&lt;-$AR178,"mutant","WT"),IF(DG178&lt;-VLOOKUP('Gene Table'!$G$2,'Array Content'!$A$2:$B$3,2,FALSE),"Mutant","WT")),"")</f>
        <v/>
      </c>
      <c r="DV178" s="4" t="str">
        <f>IF(ISNUMBER(DH178), IF($AR178&gt;VLOOKUP('Gene Table'!$G$2,'Array Content'!$A$2:$B$3,2,FALSE),IF(DH178&lt;-$AR178,"mutant","WT"),IF(DH178&lt;-VLOOKUP('Gene Table'!$G$2,'Array Content'!$A$2:$B$3,2,FALSE),"Mutant","WT")),"")</f>
        <v/>
      </c>
      <c r="DW178" s="4" t="str">
        <f>IF(ISNUMBER(DI178), IF($AR178&gt;VLOOKUP('Gene Table'!$G$2,'Array Content'!$A$2:$B$3,2,FALSE),IF(DI178&lt;-$AR178,"mutant","WT"),IF(DI178&lt;-VLOOKUP('Gene Table'!$G$2,'Array Content'!$A$2:$B$3,2,FALSE),"Mutant","WT")),"")</f>
        <v/>
      </c>
      <c r="DX178" s="4" t="str">
        <f>IF(ISNUMBER(DJ178), IF($AR178&gt;VLOOKUP('Gene Table'!$G$2,'Array Content'!$A$2:$B$3,2,FALSE),IF(DJ178&lt;-$AR178,"mutant","WT"),IF(DJ178&lt;-VLOOKUP('Gene Table'!$G$2,'Array Content'!$A$2:$B$3,2,FALSE),"Mutant","WT")),"")</f>
        <v/>
      </c>
      <c r="DY178" s="4" t="str">
        <f>IF(ISNUMBER(DK178), IF($AR178&gt;VLOOKUP('Gene Table'!$G$2,'Array Content'!$A$2:$B$3,2,FALSE),IF(DK178&lt;-$AR178,"mutant","WT"),IF(DK178&lt;-VLOOKUP('Gene Table'!$G$2,'Array Content'!$A$2:$B$3,2,FALSE),"Mutant","WT")),"")</f>
        <v/>
      </c>
      <c r="DZ178" s="4" t="str">
        <f>IF(ISNUMBER(DL178), IF($AR178&gt;VLOOKUP('Gene Table'!$G$2,'Array Content'!$A$2:$B$3,2,FALSE),IF(DL178&lt;-$AR178,"mutant","WT"),IF(DL178&lt;-VLOOKUP('Gene Table'!$G$2,'Array Content'!$A$2:$B$3,2,FALSE),"Mutant","WT")),"")</f>
        <v/>
      </c>
      <c r="EA178" s="4" t="str">
        <f>IF(ISNUMBER(DM178), IF($AR178&gt;VLOOKUP('Gene Table'!$G$2,'Array Content'!$A$2:$B$3,2,FALSE),IF(DM178&lt;-$AR178,"mutant","WT"),IF(DM178&lt;-VLOOKUP('Gene Table'!$G$2,'Array Content'!$A$2:$B$3,2,FALSE),"Mutant","WT")),"")</f>
        <v/>
      </c>
      <c r="EC178" s="4" t="s">
        <v>276</v>
      </c>
      <c r="ED178" s="4" t="str">
        <f>IF('Gene Table'!$D178="copy number",D178,"")</f>
        <v/>
      </c>
      <c r="EE178" s="4" t="str">
        <f>IF('Gene Table'!$D178="copy number",E178,"")</f>
        <v/>
      </c>
      <c r="EF178" s="4" t="str">
        <f>IF('Gene Table'!$D178="copy number",F178,"")</f>
        <v/>
      </c>
      <c r="EG178" s="4" t="str">
        <f>IF('Gene Table'!$D178="copy number",G178,"")</f>
        <v/>
      </c>
      <c r="EH178" s="4" t="str">
        <f>IF('Gene Table'!$D178="copy number",H178,"")</f>
        <v/>
      </c>
      <c r="EI178" s="4" t="str">
        <f>IF('Gene Table'!$D178="copy number",I178,"")</f>
        <v/>
      </c>
      <c r="EJ178" s="4" t="str">
        <f>IF('Gene Table'!$D178="copy number",J178,"")</f>
        <v/>
      </c>
      <c r="EK178" s="4" t="str">
        <f>IF('Gene Table'!$D178="copy number",K178,"")</f>
        <v/>
      </c>
      <c r="EL178" s="4" t="str">
        <f>IF('Gene Table'!$D178="copy number",L178,"")</f>
        <v/>
      </c>
      <c r="EM178" s="4" t="str">
        <f>IF('Gene Table'!$D178="copy number",M178,"")</f>
        <v/>
      </c>
      <c r="EN178" s="4" t="str">
        <f>IF('Gene Table'!$D178="copy number",N178,"")</f>
        <v/>
      </c>
      <c r="EO178" s="4" t="str">
        <f>IF('Gene Table'!$D178="copy number",O178,"")</f>
        <v/>
      </c>
      <c r="EQ178" s="4" t="s">
        <v>276</v>
      </c>
      <c r="ER178" s="4" t="str">
        <f>IF('Gene Table'!$D178="copy number",R178,"")</f>
        <v/>
      </c>
      <c r="ES178" s="4" t="str">
        <f>IF('Gene Table'!$D178="copy number",S178,"")</f>
        <v/>
      </c>
      <c r="ET178" s="4" t="str">
        <f>IF('Gene Table'!$D178="copy number",T178,"")</f>
        <v/>
      </c>
      <c r="EU178" s="4" t="str">
        <f>IF('Gene Table'!$D178="copy number",U178,"")</f>
        <v/>
      </c>
      <c r="EV178" s="4" t="str">
        <f>IF('Gene Table'!$D178="copy number",V178,"")</f>
        <v/>
      </c>
      <c r="EW178" s="4" t="str">
        <f>IF('Gene Table'!$D178="copy number",W178,"")</f>
        <v/>
      </c>
      <c r="EX178" s="4" t="str">
        <f>IF('Gene Table'!$D178="copy number",X178,"")</f>
        <v/>
      </c>
      <c r="EY178" s="4" t="str">
        <f>IF('Gene Table'!$D178="copy number",Y178,"")</f>
        <v/>
      </c>
      <c r="EZ178" s="4" t="str">
        <f>IF('Gene Table'!$D178="copy number",Z178,"")</f>
        <v/>
      </c>
      <c r="FA178" s="4" t="str">
        <f>IF('Gene Table'!$D178="copy number",AA178,"")</f>
        <v/>
      </c>
      <c r="FB178" s="4" t="str">
        <f>IF('Gene Table'!$D178="copy number",AB178,"")</f>
        <v/>
      </c>
      <c r="FC178" s="4" t="str">
        <f>IF('Gene Table'!$D178="copy number",AC178,"")</f>
        <v/>
      </c>
      <c r="FE178" s="4" t="s">
        <v>276</v>
      </c>
      <c r="FF178" s="4" t="str">
        <f>IF('Gene Table'!$C178="SMPC",D178,"")</f>
        <v/>
      </c>
      <c r="FG178" s="4" t="str">
        <f>IF('Gene Table'!$C178="SMPC",E178,"")</f>
        <v/>
      </c>
      <c r="FH178" s="4" t="str">
        <f>IF('Gene Table'!$C178="SMPC",F178,"")</f>
        <v/>
      </c>
      <c r="FI178" s="4" t="str">
        <f>IF('Gene Table'!$C178="SMPC",G178,"")</f>
        <v/>
      </c>
      <c r="FJ178" s="4" t="str">
        <f>IF('Gene Table'!$C178="SMPC",H178,"")</f>
        <v/>
      </c>
      <c r="FK178" s="4" t="str">
        <f>IF('Gene Table'!$C178="SMPC",I178,"")</f>
        <v/>
      </c>
      <c r="FL178" s="4" t="str">
        <f>IF('Gene Table'!$C178="SMPC",J178,"")</f>
        <v/>
      </c>
      <c r="FM178" s="4" t="str">
        <f>IF('Gene Table'!$C178="SMPC",K178,"")</f>
        <v/>
      </c>
      <c r="FN178" s="4" t="str">
        <f>IF('Gene Table'!$C178="SMPC",L178,"")</f>
        <v/>
      </c>
      <c r="FO178" s="4" t="str">
        <f>IF('Gene Table'!$C178="SMPC",M178,"")</f>
        <v/>
      </c>
      <c r="FP178" s="4" t="str">
        <f>IF('Gene Table'!$C178="SMPC",N178,"")</f>
        <v/>
      </c>
      <c r="FQ178" s="4" t="str">
        <f>IF('Gene Table'!$C178="SMPC",O178,"")</f>
        <v/>
      </c>
      <c r="FS178" s="4" t="s">
        <v>276</v>
      </c>
      <c r="FT178" s="4" t="str">
        <f>IF('Gene Table'!$C178="SMPC",R178,"")</f>
        <v/>
      </c>
      <c r="FU178" s="4" t="str">
        <f>IF('Gene Table'!$C178="SMPC",S178,"")</f>
        <v/>
      </c>
      <c r="FV178" s="4" t="str">
        <f>IF('Gene Table'!$C178="SMPC",T178,"")</f>
        <v/>
      </c>
      <c r="FW178" s="4" t="str">
        <f>IF('Gene Table'!$C178="SMPC",U178,"")</f>
        <v/>
      </c>
      <c r="FX178" s="4" t="str">
        <f>IF('Gene Table'!$C178="SMPC",V178,"")</f>
        <v/>
      </c>
      <c r="FY178" s="4" t="str">
        <f>IF('Gene Table'!$C178="SMPC",W178,"")</f>
        <v/>
      </c>
      <c r="FZ178" s="4" t="str">
        <f>IF('Gene Table'!$C178="SMPC",X178,"")</f>
        <v/>
      </c>
      <c r="GA178" s="4" t="str">
        <f>IF('Gene Table'!$C178="SMPC",Y178,"")</f>
        <v/>
      </c>
      <c r="GB178" s="4" t="str">
        <f>IF('Gene Table'!$C178="SMPC",Z178,"")</f>
        <v/>
      </c>
      <c r="GC178" s="4" t="str">
        <f>IF('Gene Table'!$C178="SMPC",AA178,"")</f>
        <v/>
      </c>
      <c r="GD178" s="4" t="str">
        <f>IF('Gene Table'!$C178="SMPC",AB178,"")</f>
        <v/>
      </c>
      <c r="GE178" s="4" t="str">
        <f>IF('Gene Table'!$C178="SMPC",AC178,"")</f>
        <v/>
      </c>
    </row>
    <row r="179" spans="1:187" ht="15" customHeight="1" x14ac:dyDescent="0.25">
      <c r="A179" s="4" t="str">
        <f>'Gene Table'!C179&amp;":"&amp;'Gene Table'!D179</f>
        <v>PTEN:c.950_953delTACT</v>
      </c>
      <c r="B179" s="4">
        <f>IF('Gene Table'!$G$5="NO",IF(ISNUMBER(MATCH('Gene Table'!E179,'Array Content'!$M$2:$M$941,0)),VLOOKUP('Gene Table'!E179,'Array Content'!$M$2:$O$941,2,FALSE),35),IF('Gene Table'!$G$5="YES",IF(ISNUMBER(MATCH('Gene Table'!E179,'Array Content'!$M$2:$M$941,0)),VLOOKUP('Gene Table'!E179,'Array Content'!$M$2:$O$941,3,FALSE),35),"OOPS"))</f>
        <v>36</v>
      </c>
      <c r="C179" s="4" t="s">
        <v>278</v>
      </c>
      <c r="D179" s="29">
        <f>IF('Control Sample Data'!D178="","",IF(SUM('Control Sample Data'!D$2:D$97)&gt;10,IF(AND(ISNUMBER('Control Sample Data'!D178),'Control Sample Data'!D178&lt;$B179, 'Control Sample Data'!D178&gt;0),'Control Sample Data'!D178,$B179),""))</f>
        <v>35</v>
      </c>
      <c r="E179" s="29">
        <f>IF('Control Sample Data'!E178="","",IF(SUM('Control Sample Data'!E$2:E$97)&gt;10,IF(AND(ISNUMBER('Control Sample Data'!E178),'Control Sample Data'!E178&lt;$B179, 'Control Sample Data'!E178&gt;0),'Control Sample Data'!E178,$B179),""))</f>
        <v>35</v>
      </c>
      <c r="F179" s="29" t="str">
        <f>IF('Control Sample Data'!F178="","",IF(SUM('Control Sample Data'!F$2:F$97)&gt;10,IF(AND(ISNUMBER('Control Sample Data'!F178),'Control Sample Data'!F178&lt;$B179, 'Control Sample Data'!F178&gt;0),'Control Sample Data'!F178,$B179),""))</f>
        <v/>
      </c>
      <c r="G179" s="29" t="str">
        <f>IF('Control Sample Data'!G178="","",IF(SUM('Control Sample Data'!G$2:G$97)&gt;10,IF(AND(ISNUMBER('Control Sample Data'!G178),'Control Sample Data'!G178&lt;$B179, 'Control Sample Data'!G178&gt;0),'Control Sample Data'!G178,$B179),""))</f>
        <v/>
      </c>
      <c r="H179" s="29" t="str">
        <f>IF('Control Sample Data'!H178="","",IF(SUM('Control Sample Data'!H$2:H$97)&gt;10,IF(AND(ISNUMBER('Control Sample Data'!H178),'Control Sample Data'!H178&lt;$B179, 'Control Sample Data'!H178&gt;0),'Control Sample Data'!H178,$B179),""))</f>
        <v/>
      </c>
      <c r="I179" s="29" t="str">
        <f>IF('Control Sample Data'!I178="","",IF(SUM('Control Sample Data'!I$2:I$97)&gt;10,IF(AND(ISNUMBER('Control Sample Data'!I178),'Control Sample Data'!I178&lt;$B179, 'Control Sample Data'!I178&gt;0),'Control Sample Data'!I178,$B179),""))</f>
        <v/>
      </c>
      <c r="J179" s="29" t="str">
        <f>IF('Control Sample Data'!J178="","",IF(SUM('Control Sample Data'!J$2:J$97)&gt;10,IF(AND(ISNUMBER('Control Sample Data'!J178),'Control Sample Data'!J178&lt;$B179, 'Control Sample Data'!J178&gt;0),'Control Sample Data'!J178,$B179),""))</f>
        <v/>
      </c>
      <c r="K179" s="29" t="str">
        <f>IF('Control Sample Data'!K178="","",IF(SUM('Control Sample Data'!K$2:K$97)&gt;10,IF(AND(ISNUMBER('Control Sample Data'!K178),'Control Sample Data'!K178&lt;$B179, 'Control Sample Data'!K178&gt;0),'Control Sample Data'!K178,$B179),""))</f>
        <v/>
      </c>
      <c r="L179" s="29" t="str">
        <f>IF('Control Sample Data'!L178="","",IF(SUM('Control Sample Data'!L$2:L$97)&gt;10,IF(AND(ISNUMBER('Control Sample Data'!L178),'Control Sample Data'!L178&lt;$B179, 'Control Sample Data'!L178&gt;0),'Control Sample Data'!L178,$B179),""))</f>
        <v/>
      </c>
      <c r="M179" s="29" t="str">
        <f>IF('Control Sample Data'!M178="","",IF(SUM('Control Sample Data'!M$2:M$97)&gt;10,IF(AND(ISNUMBER('Control Sample Data'!M178),'Control Sample Data'!M178&lt;$B179, 'Control Sample Data'!M178&gt;0),'Control Sample Data'!M178,$B179),""))</f>
        <v/>
      </c>
      <c r="N179" s="29" t="str">
        <f>IF('Control Sample Data'!N178="","",IF(SUM('Control Sample Data'!N$2:N$97)&gt;10,IF(AND(ISNUMBER('Control Sample Data'!N178),'Control Sample Data'!N178&lt;$B179, 'Control Sample Data'!N178&gt;0),'Control Sample Data'!N178,$B179),""))</f>
        <v/>
      </c>
      <c r="O179" s="29" t="str">
        <f>IF('Control Sample Data'!O178="","",IF(SUM('Control Sample Data'!O$2:O$97)&gt;10,IF(AND(ISNUMBER('Control Sample Data'!O178),'Control Sample Data'!O178&lt;$B179, 'Control Sample Data'!O178&gt;0),'Control Sample Data'!O178,$B179),""))</f>
        <v/>
      </c>
      <c r="Q179" s="4" t="s">
        <v>278</v>
      </c>
      <c r="R179" s="29">
        <f>IF('Test Sample Data'!D178="","",IF(SUM('Test Sample Data'!D$2:D$97)&gt;10,IF(AND(ISNUMBER('Test Sample Data'!D178),'Test Sample Data'!D178&lt;$B179, 'Test Sample Data'!D178&gt;0),'Test Sample Data'!D178,$B179),""))</f>
        <v>28.619999999999997</v>
      </c>
      <c r="S179" s="29">
        <f>IF('Test Sample Data'!E178="","",IF(SUM('Test Sample Data'!E$2:E$97)&gt;10,IF(AND(ISNUMBER('Test Sample Data'!E178),'Test Sample Data'!E178&lt;$B179, 'Test Sample Data'!E178&gt;0),'Test Sample Data'!E178,$B179),""))</f>
        <v>35</v>
      </c>
      <c r="T179" s="29" t="str">
        <f>IF('Test Sample Data'!F178="","",IF(SUM('Test Sample Data'!F$2:F$97)&gt;10,IF(AND(ISNUMBER('Test Sample Data'!F178),'Test Sample Data'!F178&lt;$B179, 'Test Sample Data'!F178&gt;0),'Test Sample Data'!F178,$B179),""))</f>
        <v/>
      </c>
      <c r="U179" s="29" t="str">
        <f>IF('Test Sample Data'!G178="","",IF(SUM('Test Sample Data'!G$2:G$97)&gt;10,IF(AND(ISNUMBER('Test Sample Data'!G178),'Test Sample Data'!G178&lt;$B179, 'Test Sample Data'!G178&gt;0),'Test Sample Data'!G178,$B179),""))</f>
        <v/>
      </c>
      <c r="V179" s="29" t="str">
        <f>IF('Test Sample Data'!H178="","",IF(SUM('Test Sample Data'!H$2:H$97)&gt;10,IF(AND(ISNUMBER('Test Sample Data'!H178),'Test Sample Data'!H178&lt;$B179, 'Test Sample Data'!H178&gt;0),'Test Sample Data'!H178,$B179),""))</f>
        <v/>
      </c>
      <c r="W179" s="29" t="str">
        <f>IF('Test Sample Data'!I178="","",IF(SUM('Test Sample Data'!I$2:I$97)&gt;10,IF(AND(ISNUMBER('Test Sample Data'!I178),'Test Sample Data'!I178&lt;$B179, 'Test Sample Data'!I178&gt;0),'Test Sample Data'!I178,$B179),""))</f>
        <v/>
      </c>
      <c r="X179" s="29" t="str">
        <f>IF('Test Sample Data'!J178="","",IF(SUM('Test Sample Data'!J$2:J$97)&gt;10,IF(AND(ISNUMBER('Test Sample Data'!J178),'Test Sample Data'!J178&lt;$B179, 'Test Sample Data'!J178&gt;0),'Test Sample Data'!J178,$B179),""))</f>
        <v/>
      </c>
      <c r="Y179" s="29" t="str">
        <f>IF('Test Sample Data'!K178="","",IF(SUM('Test Sample Data'!K$2:K$97)&gt;10,IF(AND(ISNUMBER('Test Sample Data'!K178),'Test Sample Data'!K178&lt;$B179, 'Test Sample Data'!K178&gt;0),'Test Sample Data'!K178,$B179),""))</f>
        <v/>
      </c>
      <c r="Z179" s="29" t="str">
        <f>IF('Test Sample Data'!L178="","",IF(SUM('Test Sample Data'!L$2:L$97)&gt;10,IF(AND(ISNUMBER('Test Sample Data'!L178),'Test Sample Data'!L178&lt;$B179, 'Test Sample Data'!L178&gt;0),'Test Sample Data'!L178,$B179),""))</f>
        <v/>
      </c>
      <c r="AA179" s="29" t="str">
        <f>IF('Test Sample Data'!M178="","",IF(SUM('Test Sample Data'!M$2:M$97)&gt;10,IF(AND(ISNUMBER('Test Sample Data'!M178),'Test Sample Data'!M178&lt;$B179, 'Test Sample Data'!M178&gt;0),'Test Sample Data'!M178,$B179),""))</f>
        <v/>
      </c>
      <c r="AB179" s="29" t="str">
        <f>IF('Test Sample Data'!N178="","",IF(SUM('Test Sample Data'!N$2:N$97)&gt;10,IF(AND(ISNUMBER('Test Sample Data'!N178),'Test Sample Data'!N178&lt;$B179, 'Test Sample Data'!N178&gt;0),'Test Sample Data'!N178,$B179),""))</f>
        <v/>
      </c>
      <c r="AC179" s="29" t="str">
        <f>IF('Test Sample Data'!O178="","",IF(SUM('Test Sample Data'!O$2:O$97)&gt;10,IF(AND(ISNUMBER('Test Sample Data'!O178),'Test Sample Data'!O178&lt;$B179, 'Test Sample Data'!O178&gt;0),'Test Sample Data'!O178,$B179),""))</f>
        <v/>
      </c>
      <c r="AE179" s="4" t="s">
        <v>278</v>
      </c>
      <c r="AF179" s="4">
        <f t="shared" si="183"/>
        <v>9</v>
      </c>
      <c r="AG179" s="4">
        <f t="shared" si="184"/>
        <v>9</v>
      </c>
      <c r="AH179" s="4" t="str">
        <f t="shared" si="185"/>
        <v/>
      </c>
      <c r="AI179" s="4" t="str">
        <f t="shared" si="186"/>
        <v/>
      </c>
      <c r="AJ179" s="4" t="str">
        <f t="shared" si="187"/>
        <v/>
      </c>
      <c r="AK179" s="4" t="str">
        <f t="shared" si="188"/>
        <v/>
      </c>
      <c r="AL179" s="4" t="str">
        <f t="shared" si="189"/>
        <v/>
      </c>
      <c r="AM179" s="4" t="str">
        <f t="shared" si="190"/>
        <v/>
      </c>
      <c r="AN179" s="4" t="str">
        <f t="shared" si="191"/>
        <v/>
      </c>
      <c r="AO179" s="4" t="str">
        <f t="shared" si="192"/>
        <v/>
      </c>
      <c r="AP179" s="4" t="str">
        <f t="shared" si="193"/>
        <v/>
      </c>
      <c r="AQ179" s="4" t="str">
        <f t="shared" si="194"/>
        <v/>
      </c>
      <c r="AR179" s="4">
        <f t="shared" si="195"/>
        <v>0</v>
      </c>
      <c r="AS179" s="4">
        <f t="shared" si="246"/>
        <v>9</v>
      </c>
      <c r="AU179" s="4" t="s">
        <v>278</v>
      </c>
      <c r="AV179" s="4">
        <f t="shared" si="196"/>
        <v>1.879999999999999</v>
      </c>
      <c r="AW179" s="4">
        <f t="shared" si="197"/>
        <v>9</v>
      </c>
      <c r="AX179" s="4" t="str">
        <f t="shared" si="198"/>
        <v/>
      </c>
      <c r="AY179" s="4" t="str">
        <f t="shared" si="199"/>
        <v/>
      </c>
      <c r="AZ179" s="4" t="str">
        <f t="shared" si="200"/>
        <v/>
      </c>
      <c r="BA179" s="4" t="str">
        <f t="shared" si="201"/>
        <v/>
      </c>
      <c r="BB179" s="4" t="str">
        <f t="shared" si="202"/>
        <v/>
      </c>
      <c r="BC179" s="4" t="str">
        <f t="shared" si="203"/>
        <v/>
      </c>
      <c r="BD179" s="4" t="str">
        <f t="shared" si="204"/>
        <v/>
      </c>
      <c r="BE179" s="4" t="str">
        <f t="shared" si="205"/>
        <v/>
      </c>
      <c r="BF179" s="4" t="str">
        <f t="shared" si="206"/>
        <v/>
      </c>
      <c r="BG179" s="4" t="str">
        <f t="shared" si="207"/>
        <v/>
      </c>
      <c r="BI179" s="4" t="s">
        <v>278</v>
      </c>
      <c r="BJ179" s="4" t="str">
        <f t="shared" si="233"/>
        <v/>
      </c>
      <c r="BK179" s="4">
        <f t="shared" si="234"/>
        <v>9</v>
      </c>
      <c r="BL179" s="4" t="str">
        <f t="shared" si="235"/>
        <v/>
      </c>
      <c r="BM179" s="4" t="str">
        <f t="shared" si="236"/>
        <v/>
      </c>
      <c r="BN179" s="4" t="str">
        <f t="shared" si="237"/>
        <v/>
      </c>
      <c r="BO179" s="4" t="str">
        <f t="shared" si="238"/>
        <v/>
      </c>
      <c r="BP179" s="4" t="str">
        <f t="shared" si="239"/>
        <v/>
      </c>
      <c r="BQ179" s="4" t="str">
        <f t="shared" si="240"/>
        <v/>
      </c>
      <c r="BR179" s="4" t="str">
        <f t="shared" si="241"/>
        <v/>
      </c>
      <c r="BS179" s="4" t="str">
        <f t="shared" si="242"/>
        <v/>
      </c>
      <c r="BT179" s="4" t="str">
        <f t="shared" si="243"/>
        <v/>
      </c>
      <c r="BU179" s="4" t="str">
        <f t="shared" si="244"/>
        <v/>
      </c>
      <c r="BV179" s="4">
        <f t="shared" si="208"/>
        <v>0</v>
      </c>
      <c r="BW179" s="4">
        <f t="shared" si="245"/>
        <v>9</v>
      </c>
      <c r="BY179" s="4" t="s">
        <v>278</v>
      </c>
      <c r="BZ179" s="4">
        <f t="shared" si="209"/>
        <v>-7.120000000000001</v>
      </c>
      <c r="CA179" s="4">
        <f t="shared" si="210"/>
        <v>0</v>
      </c>
      <c r="CB179" s="4" t="str">
        <f t="shared" si="211"/>
        <v/>
      </c>
      <c r="CC179" s="4" t="str">
        <f t="shared" si="212"/>
        <v/>
      </c>
      <c r="CD179" s="4" t="str">
        <f t="shared" si="213"/>
        <v/>
      </c>
      <c r="CE179" s="4" t="str">
        <f t="shared" si="214"/>
        <v/>
      </c>
      <c r="CF179" s="4" t="str">
        <f t="shared" si="215"/>
        <v/>
      </c>
      <c r="CG179" s="4" t="str">
        <f t="shared" si="216"/>
        <v/>
      </c>
      <c r="CH179" s="4" t="str">
        <f t="shared" si="217"/>
        <v/>
      </c>
      <c r="CI179" s="4" t="str">
        <f t="shared" si="218"/>
        <v/>
      </c>
      <c r="CJ179" s="4" t="str">
        <f t="shared" si="219"/>
        <v/>
      </c>
      <c r="CK179" s="4" t="str">
        <f t="shared" si="220"/>
        <v/>
      </c>
      <c r="CM179" s="4" t="s">
        <v>278</v>
      </c>
      <c r="CN179" s="4" t="str">
        <f>IF(ISNUMBER(BZ179), IF($BV179&gt;VLOOKUP('Gene Table'!$G$2,'Array Content'!$A$2:$B$3,2,FALSE),IF(BZ179&lt;-$BV179,"mutant","WT"),IF(BZ179&lt;-VLOOKUP('Gene Table'!$G$2,'Array Content'!$A$2:$B$3,2,FALSE),"Mutant","WT")),"")</f>
        <v>Mutant</v>
      </c>
      <c r="CO179" s="4" t="str">
        <f>IF(ISNUMBER(CA179), IF($BV179&gt;VLOOKUP('Gene Table'!$G$2,'Array Content'!$A$2:$B$3,2,FALSE),IF(CA179&lt;-$BV179,"mutant","WT"),IF(CA179&lt;-VLOOKUP('Gene Table'!$G$2,'Array Content'!$A$2:$B$3,2,FALSE),"Mutant","WT")),"")</f>
        <v>WT</v>
      </c>
      <c r="CP179" s="4" t="str">
        <f>IF(ISNUMBER(CB179), IF($BV179&gt;VLOOKUP('Gene Table'!$G$2,'Array Content'!$A$2:$B$3,2,FALSE),IF(CB179&lt;-$BV179,"mutant","WT"),IF(CB179&lt;-VLOOKUP('Gene Table'!$G$2,'Array Content'!$A$2:$B$3,2,FALSE),"Mutant","WT")),"")</f>
        <v/>
      </c>
      <c r="CQ179" s="4" t="str">
        <f>IF(ISNUMBER(CC179), IF($BV179&gt;VLOOKUP('Gene Table'!$G$2,'Array Content'!$A$2:$B$3,2,FALSE),IF(CC179&lt;-$BV179,"mutant","WT"),IF(CC179&lt;-VLOOKUP('Gene Table'!$G$2,'Array Content'!$A$2:$B$3,2,FALSE),"Mutant","WT")),"")</f>
        <v/>
      </c>
      <c r="CR179" s="4" t="str">
        <f>IF(ISNUMBER(CD179), IF($BV179&gt;VLOOKUP('Gene Table'!$G$2,'Array Content'!$A$2:$B$3,2,FALSE),IF(CD179&lt;-$BV179,"mutant","WT"),IF(CD179&lt;-VLOOKUP('Gene Table'!$G$2,'Array Content'!$A$2:$B$3,2,FALSE),"Mutant","WT")),"")</f>
        <v/>
      </c>
      <c r="CS179" s="4" t="str">
        <f>IF(ISNUMBER(CE179), IF($BV179&gt;VLOOKUP('Gene Table'!$G$2,'Array Content'!$A$2:$B$3,2,FALSE),IF(CE179&lt;-$BV179,"mutant","WT"),IF(CE179&lt;-VLOOKUP('Gene Table'!$G$2,'Array Content'!$A$2:$B$3,2,FALSE),"Mutant","WT")),"")</f>
        <v/>
      </c>
      <c r="CT179" s="4" t="str">
        <f>IF(ISNUMBER(CF179), IF($BV179&gt;VLOOKUP('Gene Table'!$G$2,'Array Content'!$A$2:$B$3,2,FALSE),IF(CF179&lt;-$BV179,"mutant","WT"),IF(CF179&lt;-VLOOKUP('Gene Table'!$G$2,'Array Content'!$A$2:$B$3,2,FALSE),"Mutant","WT")),"")</f>
        <v/>
      </c>
      <c r="CU179" s="4" t="str">
        <f>IF(ISNUMBER(CG179), IF($BV179&gt;VLOOKUP('Gene Table'!$G$2,'Array Content'!$A$2:$B$3,2,FALSE),IF(CG179&lt;-$BV179,"mutant","WT"),IF(CG179&lt;-VLOOKUP('Gene Table'!$G$2,'Array Content'!$A$2:$B$3,2,FALSE),"Mutant","WT")),"")</f>
        <v/>
      </c>
      <c r="CV179" s="4" t="str">
        <f>IF(ISNUMBER(CH179), IF($BV179&gt;VLOOKUP('Gene Table'!$G$2,'Array Content'!$A$2:$B$3,2,FALSE),IF(CH179&lt;-$BV179,"mutant","WT"),IF(CH179&lt;-VLOOKUP('Gene Table'!$G$2,'Array Content'!$A$2:$B$3,2,FALSE),"Mutant","WT")),"")</f>
        <v/>
      </c>
      <c r="CW179" s="4" t="str">
        <f>IF(ISNUMBER(CI179), IF($BV179&gt;VLOOKUP('Gene Table'!$G$2,'Array Content'!$A$2:$B$3,2,FALSE),IF(CI179&lt;-$BV179,"mutant","WT"),IF(CI179&lt;-VLOOKUP('Gene Table'!$G$2,'Array Content'!$A$2:$B$3,2,FALSE),"Mutant","WT")),"")</f>
        <v/>
      </c>
      <c r="CX179" s="4" t="str">
        <f>IF(ISNUMBER(CJ179), IF($BV179&gt;VLOOKUP('Gene Table'!$G$2,'Array Content'!$A$2:$B$3,2,FALSE),IF(CJ179&lt;-$BV179,"mutant","WT"),IF(CJ179&lt;-VLOOKUP('Gene Table'!$G$2,'Array Content'!$A$2:$B$3,2,FALSE),"Mutant","WT")),"")</f>
        <v/>
      </c>
      <c r="CY179" s="4" t="str">
        <f>IF(ISNUMBER(CK179), IF($BV179&gt;VLOOKUP('Gene Table'!$G$2,'Array Content'!$A$2:$B$3,2,FALSE),IF(CK179&lt;-$BV179,"mutant","WT"),IF(CK179&lt;-VLOOKUP('Gene Table'!$G$2,'Array Content'!$A$2:$B$3,2,FALSE),"Mutant","WT")),"")</f>
        <v/>
      </c>
      <c r="DA179" s="4" t="s">
        <v>278</v>
      </c>
      <c r="DB179" s="4">
        <f t="shared" si="221"/>
        <v>-7.120000000000001</v>
      </c>
      <c r="DC179" s="4">
        <f t="shared" si="222"/>
        <v>0</v>
      </c>
      <c r="DD179" s="4" t="str">
        <f t="shared" si="223"/>
        <v/>
      </c>
      <c r="DE179" s="4" t="str">
        <f t="shared" si="224"/>
        <v/>
      </c>
      <c r="DF179" s="4" t="str">
        <f t="shared" si="225"/>
        <v/>
      </c>
      <c r="DG179" s="4" t="str">
        <f t="shared" si="226"/>
        <v/>
      </c>
      <c r="DH179" s="4" t="str">
        <f t="shared" si="227"/>
        <v/>
      </c>
      <c r="DI179" s="4" t="str">
        <f t="shared" si="228"/>
        <v/>
      </c>
      <c r="DJ179" s="4" t="str">
        <f t="shared" si="229"/>
        <v/>
      </c>
      <c r="DK179" s="4" t="str">
        <f t="shared" si="230"/>
        <v/>
      </c>
      <c r="DL179" s="4" t="str">
        <f t="shared" si="231"/>
        <v/>
      </c>
      <c r="DM179" s="4" t="str">
        <f t="shared" si="232"/>
        <v/>
      </c>
      <c r="DO179" s="4" t="s">
        <v>278</v>
      </c>
      <c r="DP179" s="4" t="str">
        <f>IF(ISNUMBER(DB179), IF($AR179&gt;VLOOKUP('Gene Table'!$G$2,'Array Content'!$A$2:$B$3,2,FALSE),IF(DB179&lt;-$AR179,"mutant","WT"),IF(DB179&lt;-VLOOKUP('Gene Table'!$G$2,'Array Content'!$A$2:$B$3,2,FALSE),"Mutant","WT")),"")</f>
        <v>Mutant</v>
      </c>
      <c r="DQ179" s="4" t="str">
        <f>IF(ISNUMBER(DC179), IF($AR179&gt;VLOOKUP('Gene Table'!$G$2,'Array Content'!$A$2:$B$3,2,FALSE),IF(DC179&lt;-$AR179,"mutant","WT"),IF(DC179&lt;-VLOOKUP('Gene Table'!$G$2,'Array Content'!$A$2:$B$3,2,FALSE),"Mutant","WT")),"")</f>
        <v>WT</v>
      </c>
      <c r="DR179" s="4" t="str">
        <f>IF(ISNUMBER(DD179), IF($AR179&gt;VLOOKUP('Gene Table'!$G$2,'Array Content'!$A$2:$B$3,2,FALSE),IF(DD179&lt;-$AR179,"mutant","WT"),IF(DD179&lt;-VLOOKUP('Gene Table'!$G$2,'Array Content'!$A$2:$B$3,2,FALSE),"Mutant","WT")),"")</f>
        <v/>
      </c>
      <c r="DS179" s="4" t="str">
        <f>IF(ISNUMBER(DE179), IF($AR179&gt;VLOOKUP('Gene Table'!$G$2,'Array Content'!$A$2:$B$3,2,FALSE),IF(DE179&lt;-$AR179,"mutant","WT"),IF(DE179&lt;-VLOOKUP('Gene Table'!$G$2,'Array Content'!$A$2:$B$3,2,FALSE),"Mutant","WT")),"")</f>
        <v/>
      </c>
      <c r="DT179" s="4" t="str">
        <f>IF(ISNUMBER(DF179), IF($AR179&gt;VLOOKUP('Gene Table'!$G$2,'Array Content'!$A$2:$B$3,2,FALSE),IF(DF179&lt;-$AR179,"mutant","WT"),IF(DF179&lt;-VLOOKUP('Gene Table'!$G$2,'Array Content'!$A$2:$B$3,2,FALSE),"Mutant","WT")),"")</f>
        <v/>
      </c>
      <c r="DU179" s="4" t="str">
        <f>IF(ISNUMBER(DG179), IF($AR179&gt;VLOOKUP('Gene Table'!$G$2,'Array Content'!$A$2:$B$3,2,FALSE),IF(DG179&lt;-$AR179,"mutant","WT"),IF(DG179&lt;-VLOOKUP('Gene Table'!$G$2,'Array Content'!$A$2:$B$3,2,FALSE),"Mutant","WT")),"")</f>
        <v/>
      </c>
      <c r="DV179" s="4" t="str">
        <f>IF(ISNUMBER(DH179), IF($AR179&gt;VLOOKUP('Gene Table'!$G$2,'Array Content'!$A$2:$B$3,2,FALSE),IF(DH179&lt;-$AR179,"mutant","WT"),IF(DH179&lt;-VLOOKUP('Gene Table'!$G$2,'Array Content'!$A$2:$B$3,2,FALSE),"Mutant","WT")),"")</f>
        <v/>
      </c>
      <c r="DW179" s="4" t="str">
        <f>IF(ISNUMBER(DI179), IF($AR179&gt;VLOOKUP('Gene Table'!$G$2,'Array Content'!$A$2:$B$3,2,FALSE),IF(DI179&lt;-$AR179,"mutant","WT"),IF(DI179&lt;-VLOOKUP('Gene Table'!$G$2,'Array Content'!$A$2:$B$3,2,FALSE),"Mutant","WT")),"")</f>
        <v/>
      </c>
      <c r="DX179" s="4" t="str">
        <f>IF(ISNUMBER(DJ179), IF($AR179&gt;VLOOKUP('Gene Table'!$G$2,'Array Content'!$A$2:$B$3,2,FALSE),IF(DJ179&lt;-$AR179,"mutant","WT"),IF(DJ179&lt;-VLOOKUP('Gene Table'!$G$2,'Array Content'!$A$2:$B$3,2,FALSE),"Mutant","WT")),"")</f>
        <v/>
      </c>
      <c r="DY179" s="4" t="str">
        <f>IF(ISNUMBER(DK179), IF($AR179&gt;VLOOKUP('Gene Table'!$G$2,'Array Content'!$A$2:$B$3,2,FALSE),IF(DK179&lt;-$AR179,"mutant","WT"),IF(DK179&lt;-VLOOKUP('Gene Table'!$G$2,'Array Content'!$A$2:$B$3,2,FALSE),"Mutant","WT")),"")</f>
        <v/>
      </c>
      <c r="DZ179" s="4" t="str">
        <f>IF(ISNUMBER(DL179), IF($AR179&gt;VLOOKUP('Gene Table'!$G$2,'Array Content'!$A$2:$B$3,2,FALSE),IF(DL179&lt;-$AR179,"mutant","WT"),IF(DL179&lt;-VLOOKUP('Gene Table'!$G$2,'Array Content'!$A$2:$B$3,2,FALSE),"Mutant","WT")),"")</f>
        <v/>
      </c>
      <c r="EA179" s="4" t="str">
        <f>IF(ISNUMBER(DM179), IF($AR179&gt;VLOOKUP('Gene Table'!$G$2,'Array Content'!$A$2:$B$3,2,FALSE),IF(DM179&lt;-$AR179,"mutant","WT"),IF(DM179&lt;-VLOOKUP('Gene Table'!$G$2,'Array Content'!$A$2:$B$3,2,FALSE),"Mutant","WT")),"")</f>
        <v/>
      </c>
      <c r="EC179" s="4" t="s">
        <v>278</v>
      </c>
      <c r="ED179" s="4" t="str">
        <f>IF('Gene Table'!$D179="copy number",D179,"")</f>
        <v/>
      </c>
      <c r="EE179" s="4" t="str">
        <f>IF('Gene Table'!$D179="copy number",E179,"")</f>
        <v/>
      </c>
      <c r="EF179" s="4" t="str">
        <f>IF('Gene Table'!$D179="copy number",F179,"")</f>
        <v/>
      </c>
      <c r="EG179" s="4" t="str">
        <f>IF('Gene Table'!$D179="copy number",G179,"")</f>
        <v/>
      </c>
      <c r="EH179" s="4" t="str">
        <f>IF('Gene Table'!$D179="copy number",H179,"")</f>
        <v/>
      </c>
      <c r="EI179" s="4" t="str">
        <f>IF('Gene Table'!$D179="copy number",I179,"")</f>
        <v/>
      </c>
      <c r="EJ179" s="4" t="str">
        <f>IF('Gene Table'!$D179="copy number",J179,"")</f>
        <v/>
      </c>
      <c r="EK179" s="4" t="str">
        <f>IF('Gene Table'!$D179="copy number",K179,"")</f>
        <v/>
      </c>
      <c r="EL179" s="4" t="str">
        <f>IF('Gene Table'!$D179="copy number",L179,"")</f>
        <v/>
      </c>
      <c r="EM179" s="4" t="str">
        <f>IF('Gene Table'!$D179="copy number",M179,"")</f>
        <v/>
      </c>
      <c r="EN179" s="4" t="str">
        <f>IF('Gene Table'!$D179="copy number",N179,"")</f>
        <v/>
      </c>
      <c r="EO179" s="4" t="str">
        <f>IF('Gene Table'!$D179="copy number",O179,"")</f>
        <v/>
      </c>
      <c r="EQ179" s="4" t="s">
        <v>278</v>
      </c>
      <c r="ER179" s="4" t="str">
        <f>IF('Gene Table'!$D179="copy number",R179,"")</f>
        <v/>
      </c>
      <c r="ES179" s="4" t="str">
        <f>IF('Gene Table'!$D179="copy number",S179,"")</f>
        <v/>
      </c>
      <c r="ET179" s="4" t="str">
        <f>IF('Gene Table'!$D179="copy number",T179,"")</f>
        <v/>
      </c>
      <c r="EU179" s="4" t="str">
        <f>IF('Gene Table'!$D179="copy number",U179,"")</f>
        <v/>
      </c>
      <c r="EV179" s="4" t="str">
        <f>IF('Gene Table'!$D179="copy number",V179,"")</f>
        <v/>
      </c>
      <c r="EW179" s="4" t="str">
        <f>IF('Gene Table'!$D179="copy number",W179,"")</f>
        <v/>
      </c>
      <c r="EX179" s="4" t="str">
        <f>IF('Gene Table'!$D179="copy number",X179,"")</f>
        <v/>
      </c>
      <c r="EY179" s="4" t="str">
        <f>IF('Gene Table'!$D179="copy number",Y179,"")</f>
        <v/>
      </c>
      <c r="EZ179" s="4" t="str">
        <f>IF('Gene Table'!$D179="copy number",Z179,"")</f>
        <v/>
      </c>
      <c r="FA179" s="4" t="str">
        <f>IF('Gene Table'!$D179="copy number",AA179,"")</f>
        <v/>
      </c>
      <c r="FB179" s="4" t="str">
        <f>IF('Gene Table'!$D179="copy number",AB179,"")</f>
        <v/>
      </c>
      <c r="FC179" s="4" t="str">
        <f>IF('Gene Table'!$D179="copy number",AC179,"")</f>
        <v/>
      </c>
      <c r="FE179" s="4" t="s">
        <v>278</v>
      </c>
      <c r="FF179" s="4" t="str">
        <f>IF('Gene Table'!$C179="SMPC",D179,"")</f>
        <v/>
      </c>
      <c r="FG179" s="4" t="str">
        <f>IF('Gene Table'!$C179="SMPC",E179,"")</f>
        <v/>
      </c>
      <c r="FH179" s="4" t="str">
        <f>IF('Gene Table'!$C179="SMPC",F179,"")</f>
        <v/>
      </c>
      <c r="FI179" s="4" t="str">
        <f>IF('Gene Table'!$C179="SMPC",G179,"")</f>
        <v/>
      </c>
      <c r="FJ179" s="4" t="str">
        <f>IF('Gene Table'!$C179="SMPC",H179,"")</f>
        <v/>
      </c>
      <c r="FK179" s="4" t="str">
        <f>IF('Gene Table'!$C179="SMPC",I179,"")</f>
        <v/>
      </c>
      <c r="FL179" s="4" t="str">
        <f>IF('Gene Table'!$C179="SMPC",J179,"")</f>
        <v/>
      </c>
      <c r="FM179" s="4" t="str">
        <f>IF('Gene Table'!$C179="SMPC",K179,"")</f>
        <v/>
      </c>
      <c r="FN179" s="4" t="str">
        <f>IF('Gene Table'!$C179="SMPC",L179,"")</f>
        <v/>
      </c>
      <c r="FO179" s="4" t="str">
        <f>IF('Gene Table'!$C179="SMPC",M179,"")</f>
        <v/>
      </c>
      <c r="FP179" s="4" t="str">
        <f>IF('Gene Table'!$C179="SMPC",N179,"")</f>
        <v/>
      </c>
      <c r="FQ179" s="4" t="str">
        <f>IF('Gene Table'!$C179="SMPC",O179,"")</f>
        <v/>
      </c>
      <c r="FS179" s="4" t="s">
        <v>278</v>
      </c>
      <c r="FT179" s="4" t="str">
        <f>IF('Gene Table'!$C179="SMPC",R179,"")</f>
        <v/>
      </c>
      <c r="FU179" s="4" t="str">
        <f>IF('Gene Table'!$C179="SMPC",S179,"")</f>
        <v/>
      </c>
      <c r="FV179" s="4" t="str">
        <f>IF('Gene Table'!$C179="SMPC",T179,"")</f>
        <v/>
      </c>
      <c r="FW179" s="4" t="str">
        <f>IF('Gene Table'!$C179="SMPC",U179,"")</f>
        <v/>
      </c>
      <c r="FX179" s="4" t="str">
        <f>IF('Gene Table'!$C179="SMPC",V179,"")</f>
        <v/>
      </c>
      <c r="FY179" s="4" t="str">
        <f>IF('Gene Table'!$C179="SMPC",W179,"")</f>
        <v/>
      </c>
      <c r="FZ179" s="4" t="str">
        <f>IF('Gene Table'!$C179="SMPC",X179,"")</f>
        <v/>
      </c>
      <c r="GA179" s="4" t="str">
        <f>IF('Gene Table'!$C179="SMPC",Y179,"")</f>
        <v/>
      </c>
      <c r="GB179" s="4" t="str">
        <f>IF('Gene Table'!$C179="SMPC",Z179,"")</f>
        <v/>
      </c>
      <c r="GC179" s="4" t="str">
        <f>IF('Gene Table'!$C179="SMPC",AA179,"")</f>
        <v/>
      </c>
      <c r="GD179" s="4" t="str">
        <f>IF('Gene Table'!$C179="SMPC",AB179,"")</f>
        <v/>
      </c>
      <c r="GE179" s="4" t="str">
        <f>IF('Gene Table'!$C179="SMPC",AC179,"")</f>
        <v/>
      </c>
    </row>
    <row r="180" spans="1:187" ht="15" customHeight="1" x14ac:dyDescent="0.25">
      <c r="A180" s="4" t="str">
        <f>'Gene Table'!C180&amp;":"&amp;'Gene Table'!D180</f>
        <v>PTEN:c.952_955delCTTA</v>
      </c>
      <c r="B180" s="4">
        <f>IF('Gene Table'!$G$5="NO",IF(ISNUMBER(MATCH('Gene Table'!E180,'Array Content'!$M$2:$M$941,0)),VLOOKUP('Gene Table'!E180,'Array Content'!$M$2:$O$941,2,FALSE),35),IF('Gene Table'!$G$5="YES",IF(ISNUMBER(MATCH('Gene Table'!E180,'Array Content'!$M$2:$M$941,0)),VLOOKUP('Gene Table'!E180,'Array Content'!$M$2:$O$941,3,FALSE),35),"OOPS"))</f>
        <v>37</v>
      </c>
      <c r="C180" s="4" t="s">
        <v>280</v>
      </c>
      <c r="D180" s="29">
        <f>IF('Control Sample Data'!D179="","",IF(SUM('Control Sample Data'!D$2:D$97)&gt;10,IF(AND(ISNUMBER('Control Sample Data'!D179),'Control Sample Data'!D179&lt;$B180, 'Control Sample Data'!D179&gt;0),'Control Sample Data'!D179,$B180),""))</f>
        <v>35</v>
      </c>
      <c r="E180" s="29">
        <f>IF('Control Sample Data'!E179="","",IF(SUM('Control Sample Data'!E$2:E$97)&gt;10,IF(AND(ISNUMBER('Control Sample Data'!E179),'Control Sample Data'!E179&lt;$B180, 'Control Sample Data'!E179&gt;0),'Control Sample Data'!E179,$B180),""))</f>
        <v>35</v>
      </c>
      <c r="F180" s="29" t="str">
        <f>IF('Control Sample Data'!F179="","",IF(SUM('Control Sample Data'!F$2:F$97)&gt;10,IF(AND(ISNUMBER('Control Sample Data'!F179),'Control Sample Data'!F179&lt;$B180, 'Control Sample Data'!F179&gt;0),'Control Sample Data'!F179,$B180),""))</f>
        <v/>
      </c>
      <c r="G180" s="29" t="str">
        <f>IF('Control Sample Data'!G179="","",IF(SUM('Control Sample Data'!G$2:G$97)&gt;10,IF(AND(ISNUMBER('Control Sample Data'!G179),'Control Sample Data'!G179&lt;$B180, 'Control Sample Data'!G179&gt;0),'Control Sample Data'!G179,$B180),""))</f>
        <v/>
      </c>
      <c r="H180" s="29" t="str">
        <f>IF('Control Sample Data'!H179="","",IF(SUM('Control Sample Data'!H$2:H$97)&gt;10,IF(AND(ISNUMBER('Control Sample Data'!H179),'Control Sample Data'!H179&lt;$B180, 'Control Sample Data'!H179&gt;0),'Control Sample Data'!H179,$B180),""))</f>
        <v/>
      </c>
      <c r="I180" s="29" t="str">
        <f>IF('Control Sample Data'!I179="","",IF(SUM('Control Sample Data'!I$2:I$97)&gt;10,IF(AND(ISNUMBER('Control Sample Data'!I179),'Control Sample Data'!I179&lt;$B180, 'Control Sample Data'!I179&gt;0),'Control Sample Data'!I179,$B180),""))</f>
        <v/>
      </c>
      <c r="J180" s="29" t="str">
        <f>IF('Control Sample Data'!J179="","",IF(SUM('Control Sample Data'!J$2:J$97)&gt;10,IF(AND(ISNUMBER('Control Sample Data'!J179),'Control Sample Data'!J179&lt;$B180, 'Control Sample Data'!J179&gt;0),'Control Sample Data'!J179,$B180),""))</f>
        <v/>
      </c>
      <c r="K180" s="29" t="str">
        <f>IF('Control Sample Data'!K179="","",IF(SUM('Control Sample Data'!K$2:K$97)&gt;10,IF(AND(ISNUMBER('Control Sample Data'!K179),'Control Sample Data'!K179&lt;$B180, 'Control Sample Data'!K179&gt;0),'Control Sample Data'!K179,$B180),""))</f>
        <v/>
      </c>
      <c r="L180" s="29" t="str">
        <f>IF('Control Sample Data'!L179="","",IF(SUM('Control Sample Data'!L$2:L$97)&gt;10,IF(AND(ISNUMBER('Control Sample Data'!L179),'Control Sample Data'!L179&lt;$B180, 'Control Sample Data'!L179&gt;0),'Control Sample Data'!L179,$B180),""))</f>
        <v/>
      </c>
      <c r="M180" s="29" t="str">
        <f>IF('Control Sample Data'!M179="","",IF(SUM('Control Sample Data'!M$2:M$97)&gt;10,IF(AND(ISNUMBER('Control Sample Data'!M179),'Control Sample Data'!M179&lt;$B180, 'Control Sample Data'!M179&gt;0),'Control Sample Data'!M179,$B180),""))</f>
        <v/>
      </c>
      <c r="N180" s="29" t="str">
        <f>IF('Control Sample Data'!N179="","",IF(SUM('Control Sample Data'!N$2:N$97)&gt;10,IF(AND(ISNUMBER('Control Sample Data'!N179),'Control Sample Data'!N179&lt;$B180, 'Control Sample Data'!N179&gt;0),'Control Sample Data'!N179,$B180),""))</f>
        <v/>
      </c>
      <c r="O180" s="29" t="str">
        <f>IF('Control Sample Data'!O179="","",IF(SUM('Control Sample Data'!O$2:O$97)&gt;10,IF(AND(ISNUMBER('Control Sample Data'!O179),'Control Sample Data'!O179&lt;$B180, 'Control Sample Data'!O179&gt;0),'Control Sample Data'!O179,$B180),""))</f>
        <v/>
      </c>
      <c r="Q180" s="4" t="s">
        <v>280</v>
      </c>
      <c r="R180" s="29">
        <f>IF('Test Sample Data'!D179="","",IF(SUM('Test Sample Data'!D$2:D$97)&gt;10,IF(AND(ISNUMBER('Test Sample Data'!D179),'Test Sample Data'!D179&lt;$B180, 'Test Sample Data'!D179&gt;0),'Test Sample Data'!D179,$B180),""))</f>
        <v>35</v>
      </c>
      <c r="S180" s="29">
        <f>IF('Test Sample Data'!E179="","",IF(SUM('Test Sample Data'!E$2:E$97)&gt;10,IF(AND(ISNUMBER('Test Sample Data'!E179),'Test Sample Data'!E179&lt;$B180, 'Test Sample Data'!E179&gt;0),'Test Sample Data'!E179,$B180),""))</f>
        <v>35</v>
      </c>
      <c r="T180" s="29" t="str">
        <f>IF('Test Sample Data'!F179="","",IF(SUM('Test Sample Data'!F$2:F$97)&gt;10,IF(AND(ISNUMBER('Test Sample Data'!F179),'Test Sample Data'!F179&lt;$B180, 'Test Sample Data'!F179&gt;0),'Test Sample Data'!F179,$B180),""))</f>
        <v/>
      </c>
      <c r="U180" s="29" t="str">
        <f>IF('Test Sample Data'!G179="","",IF(SUM('Test Sample Data'!G$2:G$97)&gt;10,IF(AND(ISNUMBER('Test Sample Data'!G179),'Test Sample Data'!G179&lt;$B180, 'Test Sample Data'!G179&gt;0),'Test Sample Data'!G179,$B180),""))</f>
        <v/>
      </c>
      <c r="V180" s="29" t="str">
        <f>IF('Test Sample Data'!H179="","",IF(SUM('Test Sample Data'!H$2:H$97)&gt;10,IF(AND(ISNUMBER('Test Sample Data'!H179),'Test Sample Data'!H179&lt;$B180, 'Test Sample Data'!H179&gt;0),'Test Sample Data'!H179,$B180),""))</f>
        <v/>
      </c>
      <c r="W180" s="29" t="str">
        <f>IF('Test Sample Data'!I179="","",IF(SUM('Test Sample Data'!I$2:I$97)&gt;10,IF(AND(ISNUMBER('Test Sample Data'!I179),'Test Sample Data'!I179&lt;$B180, 'Test Sample Data'!I179&gt;0),'Test Sample Data'!I179,$B180),""))</f>
        <v/>
      </c>
      <c r="X180" s="29" t="str">
        <f>IF('Test Sample Data'!J179="","",IF(SUM('Test Sample Data'!J$2:J$97)&gt;10,IF(AND(ISNUMBER('Test Sample Data'!J179),'Test Sample Data'!J179&lt;$B180, 'Test Sample Data'!J179&gt;0),'Test Sample Data'!J179,$B180),""))</f>
        <v/>
      </c>
      <c r="Y180" s="29" t="str">
        <f>IF('Test Sample Data'!K179="","",IF(SUM('Test Sample Data'!K$2:K$97)&gt;10,IF(AND(ISNUMBER('Test Sample Data'!K179),'Test Sample Data'!K179&lt;$B180, 'Test Sample Data'!K179&gt;0),'Test Sample Data'!K179,$B180),""))</f>
        <v/>
      </c>
      <c r="Z180" s="29" t="str">
        <f>IF('Test Sample Data'!L179="","",IF(SUM('Test Sample Data'!L$2:L$97)&gt;10,IF(AND(ISNUMBER('Test Sample Data'!L179),'Test Sample Data'!L179&lt;$B180, 'Test Sample Data'!L179&gt;0),'Test Sample Data'!L179,$B180),""))</f>
        <v/>
      </c>
      <c r="AA180" s="29" t="str">
        <f>IF('Test Sample Data'!M179="","",IF(SUM('Test Sample Data'!M$2:M$97)&gt;10,IF(AND(ISNUMBER('Test Sample Data'!M179),'Test Sample Data'!M179&lt;$B180, 'Test Sample Data'!M179&gt;0),'Test Sample Data'!M179,$B180),""))</f>
        <v/>
      </c>
      <c r="AB180" s="29" t="str">
        <f>IF('Test Sample Data'!N179="","",IF(SUM('Test Sample Data'!N$2:N$97)&gt;10,IF(AND(ISNUMBER('Test Sample Data'!N179),'Test Sample Data'!N179&lt;$B180, 'Test Sample Data'!N179&gt;0),'Test Sample Data'!N179,$B180),""))</f>
        <v/>
      </c>
      <c r="AC180" s="29" t="str">
        <f>IF('Test Sample Data'!O179="","",IF(SUM('Test Sample Data'!O$2:O$97)&gt;10,IF(AND(ISNUMBER('Test Sample Data'!O179),'Test Sample Data'!O179&lt;$B180, 'Test Sample Data'!O179&gt;0),'Test Sample Data'!O179,$B180),""))</f>
        <v/>
      </c>
      <c r="AE180" s="4" t="s">
        <v>280</v>
      </c>
      <c r="AF180" s="4">
        <f t="shared" si="183"/>
        <v>9</v>
      </c>
      <c r="AG180" s="4">
        <f t="shared" si="184"/>
        <v>9</v>
      </c>
      <c r="AH180" s="4" t="str">
        <f t="shared" si="185"/>
        <v/>
      </c>
      <c r="AI180" s="4" t="str">
        <f t="shared" si="186"/>
        <v/>
      </c>
      <c r="AJ180" s="4" t="str">
        <f t="shared" si="187"/>
        <v/>
      </c>
      <c r="AK180" s="4" t="str">
        <f t="shared" si="188"/>
        <v/>
      </c>
      <c r="AL180" s="4" t="str">
        <f t="shared" si="189"/>
        <v/>
      </c>
      <c r="AM180" s="4" t="str">
        <f t="shared" si="190"/>
        <v/>
      </c>
      <c r="AN180" s="4" t="str">
        <f t="shared" si="191"/>
        <v/>
      </c>
      <c r="AO180" s="4" t="str">
        <f t="shared" si="192"/>
        <v/>
      </c>
      <c r="AP180" s="4" t="str">
        <f t="shared" si="193"/>
        <v/>
      </c>
      <c r="AQ180" s="4" t="str">
        <f t="shared" si="194"/>
        <v/>
      </c>
      <c r="AR180" s="4">
        <f t="shared" si="195"/>
        <v>0</v>
      </c>
      <c r="AS180" s="4">
        <f t="shared" si="246"/>
        <v>9</v>
      </c>
      <c r="AU180" s="4" t="s">
        <v>280</v>
      </c>
      <c r="AV180" s="4">
        <f t="shared" si="196"/>
        <v>8.2600000000000016</v>
      </c>
      <c r="AW180" s="4">
        <f t="shared" si="197"/>
        <v>9</v>
      </c>
      <c r="AX180" s="4" t="str">
        <f t="shared" si="198"/>
        <v/>
      </c>
      <c r="AY180" s="4" t="str">
        <f t="shared" si="199"/>
        <v/>
      </c>
      <c r="AZ180" s="4" t="str">
        <f t="shared" si="200"/>
        <v/>
      </c>
      <c r="BA180" s="4" t="str">
        <f t="shared" si="201"/>
        <v/>
      </c>
      <c r="BB180" s="4" t="str">
        <f t="shared" si="202"/>
        <v/>
      </c>
      <c r="BC180" s="4" t="str">
        <f t="shared" si="203"/>
        <v/>
      </c>
      <c r="BD180" s="4" t="str">
        <f t="shared" si="204"/>
        <v/>
      </c>
      <c r="BE180" s="4" t="str">
        <f t="shared" si="205"/>
        <v/>
      </c>
      <c r="BF180" s="4" t="str">
        <f t="shared" si="206"/>
        <v/>
      </c>
      <c r="BG180" s="4" t="str">
        <f t="shared" si="207"/>
        <v/>
      </c>
      <c r="BI180" s="4" t="s">
        <v>280</v>
      </c>
      <c r="BJ180" s="4">
        <f t="shared" si="233"/>
        <v>8.2600000000000016</v>
      </c>
      <c r="BK180" s="4">
        <f t="shared" si="234"/>
        <v>9</v>
      </c>
      <c r="BL180" s="4" t="str">
        <f t="shared" si="235"/>
        <v/>
      </c>
      <c r="BM180" s="4" t="str">
        <f t="shared" si="236"/>
        <v/>
      </c>
      <c r="BN180" s="4" t="str">
        <f t="shared" si="237"/>
        <v/>
      </c>
      <c r="BO180" s="4" t="str">
        <f t="shared" si="238"/>
        <v/>
      </c>
      <c r="BP180" s="4" t="str">
        <f t="shared" si="239"/>
        <v/>
      </c>
      <c r="BQ180" s="4" t="str">
        <f t="shared" si="240"/>
        <v/>
      </c>
      <c r="BR180" s="4" t="str">
        <f t="shared" si="241"/>
        <v/>
      </c>
      <c r="BS180" s="4" t="str">
        <f t="shared" si="242"/>
        <v/>
      </c>
      <c r="BT180" s="4" t="str">
        <f t="shared" si="243"/>
        <v/>
      </c>
      <c r="BU180" s="4" t="str">
        <f t="shared" si="244"/>
        <v/>
      </c>
      <c r="BV180" s="4">
        <f t="shared" si="208"/>
        <v>1.57</v>
      </c>
      <c r="BW180" s="4">
        <f t="shared" si="245"/>
        <v>8.6300000000000008</v>
      </c>
      <c r="BY180" s="4" t="s">
        <v>280</v>
      </c>
      <c r="BZ180" s="4">
        <f t="shared" si="209"/>
        <v>-0.36999999999999922</v>
      </c>
      <c r="CA180" s="4">
        <f t="shared" si="210"/>
        <v>0.36999999999999922</v>
      </c>
      <c r="CB180" s="4" t="str">
        <f t="shared" si="211"/>
        <v/>
      </c>
      <c r="CC180" s="4" t="str">
        <f t="shared" si="212"/>
        <v/>
      </c>
      <c r="CD180" s="4" t="str">
        <f t="shared" si="213"/>
        <v/>
      </c>
      <c r="CE180" s="4" t="str">
        <f t="shared" si="214"/>
        <v/>
      </c>
      <c r="CF180" s="4" t="str">
        <f t="shared" si="215"/>
        <v/>
      </c>
      <c r="CG180" s="4" t="str">
        <f t="shared" si="216"/>
        <v/>
      </c>
      <c r="CH180" s="4" t="str">
        <f t="shared" si="217"/>
        <v/>
      </c>
      <c r="CI180" s="4" t="str">
        <f t="shared" si="218"/>
        <v/>
      </c>
      <c r="CJ180" s="4" t="str">
        <f t="shared" si="219"/>
        <v/>
      </c>
      <c r="CK180" s="4" t="str">
        <f t="shared" si="220"/>
        <v/>
      </c>
      <c r="CM180" s="4" t="s">
        <v>280</v>
      </c>
      <c r="CN180" s="4" t="str">
        <f>IF(ISNUMBER(BZ180), IF($BV180&gt;VLOOKUP('Gene Table'!$G$2,'Array Content'!$A$2:$B$3,2,FALSE),IF(BZ180&lt;-$BV180,"mutant","WT"),IF(BZ180&lt;-VLOOKUP('Gene Table'!$G$2,'Array Content'!$A$2:$B$3,2,FALSE),"Mutant","WT")),"")</f>
        <v>WT</v>
      </c>
      <c r="CO180" s="4" t="str">
        <f>IF(ISNUMBER(CA180), IF($BV180&gt;VLOOKUP('Gene Table'!$G$2,'Array Content'!$A$2:$B$3,2,FALSE),IF(CA180&lt;-$BV180,"mutant","WT"),IF(CA180&lt;-VLOOKUP('Gene Table'!$G$2,'Array Content'!$A$2:$B$3,2,FALSE),"Mutant","WT")),"")</f>
        <v>WT</v>
      </c>
      <c r="CP180" s="4" t="str">
        <f>IF(ISNUMBER(CB180), IF($BV180&gt;VLOOKUP('Gene Table'!$G$2,'Array Content'!$A$2:$B$3,2,FALSE),IF(CB180&lt;-$BV180,"mutant","WT"),IF(CB180&lt;-VLOOKUP('Gene Table'!$G$2,'Array Content'!$A$2:$B$3,2,FALSE),"Mutant","WT")),"")</f>
        <v/>
      </c>
      <c r="CQ180" s="4" t="str">
        <f>IF(ISNUMBER(CC180), IF($BV180&gt;VLOOKUP('Gene Table'!$G$2,'Array Content'!$A$2:$B$3,2,FALSE),IF(CC180&lt;-$BV180,"mutant","WT"),IF(CC180&lt;-VLOOKUP('Gene Table'!$G$2,'Array Content'!$A$2:$B$3,2,FALSE),"Mutant","WT")),"")</f>
        <v/>
      </c>
      <c r="CR180" s="4" t="str">
        <f>IF(ISNUMBER(CD180), IF($BV180&gt;VLOOKUP('Gene Table'!$G$2,'Array Content'!$A$2:$B$3,2,FALSE),IF(CD180&lt;-$BV180,"mutant","WT"),IF(CD180&lt;-VLOOKUP('Gene Table'!$G$2,'Array Content'!$A$2:$B$3,2,FALSE),"Mutant","WT")),"")</f>
        <v/>
      </c>
      <c r="CS180" s="4" t="str">
        <f>IF(ISNUMBER(CE180), IF($BV180&gt;VLOOKUP('Gene Table'!$G$2,'Array Content'!$A$2:$B$3,2,FALSE),IF(CE180&lt;-$BV180,"mutant","WT"),IF(CE180&lt;-VLOOKUP('Gene Table'!$G$2,'Array Content'!$A$2:$B$3,2,FALSE),"Mutant","WT")),"")</f>
        <v/>
      </c>
      <c r="CT180" s="4" t="str">
        <f>IF(ISNUMBER(CF180), IF($BV180&gt;VLOOKUP('Gene Table'!$G$2,'Array Content'!$A$2:$B$3,2,FALSE),IF(CF180&lt;-$BV180,"mutant","WT"),IF(CF180&lt;-VLOOKUP('Gene Table'!$G$2,'Array Content'!$A$2:$B$3,2,FALSE),"Mutant","WT")),"")</f>
        <v/>
      </c>
      <c r="CU180" s="4" t="str">
        <f>IF(ISNUMBER(CG180), IF($BV180&gt;VLOOKUP('Gene Table'!$G$2,'Array Content'!$A$2:$B$3,2,FALSE),IF(CG180&lt;-$BV180,"mutant","WT"),IF(CG180&lt;-VLOOKUP('Gene Table'!$G$2,'Array Content'!$A$2:$B$3,2,FALSE),"Mutant","WT")),"")</f>
        <v/>
      </c>
      <c r="CV180" s="4" t="str">
        <f>IF(ISNUMBER(CH180), IF($BV180&gt;VLOOKUP('Gene Table'!$G$2,'Array Content'!$A$2:$B$3,2,FALSE),IF(CH180&lt;-$BV180,"mutant","WT"),IF(CH180&lt;-VLOOKUP('Gene Table'!$G$2,'Array Content'!$A$2:$B$3,2,FALSE),"Mutant","WT")),"")</f>
        <v/>
      </c>
      <c r="CW180" s="4" t="str">
        <f>IF(ISNUMBER(CI180), IF($BV180&gt;VLOOKUP('Gene Table'!$G$2,'Array Content'!$A$2:$B$3,2,FALSE),IF(CI180&lt;-$BV180,"mutant","WT"),IF(CI180&lt;-VLOOKUP('Gene Table'!$G$2,'Array Content'!$A$2:$B$3,2,FALSE),"Mutant","WT")),"")</f>
        <v/>
      </c>
      <c r="CX180" s="4" t="str">
        <f>IF(ISNUMBER(CJ180), IF($BV180&gt;VLOOKUP('Gene Table'!$G$2,'Array Content'!$A$2:$B$3,2,FALSE),IF(CJ180&lt;-$BV180,"mutant","WT"),IF(CJ180&lt;-VLOOKUP('Gene Table'!$G$2,'Array Content'!$A$2:$B$3,2,FALSE),"Mutant","WT")),"")</f>
        <v/>
      </c>
      <c r="CY180" s="4" t="str">
        <f>IF(ISNUMBER(CK180), IF($BV180&gt;VLOOKUP('Gene Table'!$G$2,'Array Content'!$A$2:$B$3,2,FALSE),IF(CK180&lt;-$BV180,"mutant","WT"),IF(CK180&lt;-VLOOKUP('Gene Table'!$G$2,'Array Content'!$A$2:$B$3,2,FALSE),"Mutant","WT")),"")</f>
        <v/>
      </c>
      <c r="DA180" s="4" t="s">
        <v>280</v>
      </c>
      <c r="DB180" s="4">
        <f t="shared" si="221"/>
        <v>-0.73999999999999844</v>
      </c>
      <c r="DC180" s="4">
        <f t="shared" si="222"/>
        <v>0</v>
      </c>
      <c r="DD180" s="4" t="str">
        <f t="shared" si="223"/>
        <v/>
      </c>
      <c r="DE180" s="4" t="str">
        <f t="shared" si="224"/>
        <v/>
      </c>
      <c r="DF180" s="4" t="str">
        <f t="shared" si="225"/>
        <v/>
      </c>
      <c r="DG180" s="4" t="str">
        <f t="shared" si="226"/>
        <v/>
      </c>
      <c r="DH180" s="4" t="str">
        <f t="shared" si="227"/>
        <v/>
      </c>
      <c r="DI180" s="4" t="str">
        <f t="shared" si="228"/>
        <v/>
      </c>
      <c r="DJ180" s="4" t="str">
        <f t="shared" si="229"/>
        <v/>
      </c>
      <c r="DK180" s="4" t="str">
        <f t="shared" si="230"/>
        <v/>
      </c>
      <c r="DL180" s="4" t="str">
        <f t="shared" si="231"/>
        <v/>
      </c>
      <c r="DM180" s="4" t="str">
        <f t="shared" si="232"/>
        <v/>
      </c>
      <c r="DO180" s="4" t="s">
        <v>280</v>
      </c>
      <c r="DP180" s="4" t="str">
        <f>IF(ISNUMBER(DB180), IF($AR180&gt;VLOOKUP('Gene Table'!$G$2,'Array Content'!$A$2:$B$3,2,FALSE),IF(DB180&lt;-$AR180,"mutant","WT"),IF(DB180&lt;-VLOOKUP('Gene Table'!$G$2,'Array Content'!$A$2:$B$3,2,FALSE),"Mutant","WT")),"")</f>
        <v>WT</v>
      </c>
      <c r="DQ180" s="4" t="str">
        <f>IF(ISNUMBER(DC180), IF($AR180&gt;VLOOKUP('Gene Table'!$G$2,'Array Content'!$A$2:$B$3,2,FALSE),IF(DC180&lt;-$AR180,"mutant","WT"),IF(DC180&lt;-VLOOKUP('Gene Table'!$G$2,'Array Content'!$A$2:$B$3,2,FALSE),"Mutant","WT")),"")</f>
        <v>WT</v>
      </c>
      <c r="DR180" s="4" t="str">
        <f>IF(ISNUMBER(DD180), IF($AR180&gt;VLOOKUP('Gene Table'!$G$2,'Array Content'!$A$2:$B$3,2,FALSE),IF(DD180&lt;-$AR180,"mutant","WT"),IF(DD180&lt;-VLOOKUP('Gene Table'!$G$2,'Array Content'!$A$2:$B$3,2,FALSE),"Mutant","WT")),"")</f>
        <v/>
      </c>
      <c r="DS180" s="4" t="str">
        <f>IF(ISNUMBER(DE180), IF($AR180&gt;VLOOKUP('Gene Table'!$G$2,'Array Content'!$A$2:$B$3,2,FALSE),IF(DE180&lt;-$AR180,"mutant","WT"),IF(DE180&lt;-VLOOKUP('Gene Table'!$G$2,'Array Content'!$A$2:$B$3,2,FALSE),"Mutant","WT")),"")</f>
        <v/>
      </c>
      <c r="DT180" s="4" t="str">
        <f>IF(ISNUMBER(DF180), IF($AR180&gt;VLOOKUP('Gene Table'!$G$2,'Array Content'!$A$2:$B$3,2,FALSE),IF(DF180&lt;-$AR180,"mutant","WT"),IF(DF180&lt;-VLOOKUP('Gene Table'!$G$2,'Array Content'!$A$2:$B$3,2,FALSE),"Mutant","WT")),"")</f>
        <v/>
      </c>
      <c r="DU180" s="4" t="str">
        <f>IF(ISNUMBER(DG180), IF($AR180&gt;VLOOKUP('Gene Table'!$G$2,'Array Content'!$A$2:$B$3,2,FALSE),IF(DG180&lt;-$AR180,"mutant","WT"),IF(DG180&lt;-VLOOKUP('Gene Table'!$G$2,'Array Content'!$A$2:$B$3,2,FALSE),"Mutant","WT")),"")</f>
        <v/>
      </c>
      <c r="DV180" s="4" t="str">
        <f>IF(ISNUMBER(DH180), IF($AR180&gt;VLOOKUP('Gene Table'!$G$2,'Array Content'!$A$2:$B$3,2,FALSE),IF(DH180&lt;-$AR180,"mutant","WT"),IF(DH180&lt;-VLOOKUP('Gene Table'!$G$2,'Array Content'!$A$2:$B$3,2,FALSE),"Mutant","WT")),"")</f>
        <v/>
      </c>
      <c r="DW180" s="4" t="str">
        <f>IF(ISNUMBER(DI180), IF($AR180&gt;VLOOKUP('Gene Table'!$G$2,'Array Content'!$A$2:$B$3,2,FALSE),IF(DI180&lt;-$AR180,"mutant","WT"),IF(DI180&lt;-VLOOKUP('Gene Table'!$G$2,'Array Content'!$A$2:$B$3,2,FALSE),"Mutant","WT")),"")</f>
        <v/>
      </c>
      <c r="DX180" s="4" t="str">
        <f>IF(ISNUMBER(DJ180), IF($AR180&gt;VLOOKUP('Gene Table'!$G$2,'Array Content'!$A$2:$B$3,2,FALSE),IF(DJ180&lt;-$AR180,"mutant","WT"),IF(DJ180&lt;-VLOOKUP('Gene Table'!$G$2,'Array Content'!$A$2:$B$3,2,FALSE),"Mutant","WT")),"")</f>
        <v/>
      </c>
      <c r="DY180" s="4" t="str">
        <f>IF(ISNUMBER(DK180), IF($AR180&gt;VLOOKUP('Gene Table'!$G$2,'Array Content'!$A$2:$B$3,2,FALSE),IF(DK180&lt;-$AR180,"mutant","WT"),IF(DK180&lt;-VLOOKUP('Gene Table'!$G$2,'Array Content'!$A$2:$B$3,2,FALSE),"Mutant","WT")),"")</f>
        <v/>
      </c>
      <c r="DZ180" s="4" t="str">
        <f>IF(ISNUMBER(DL180), IF($AR180&gt;VLOOKUP('Gene Table'!$G$2,'Array Content'!$A$2:$B$3,2,FALSE),IF(DL180&lt;-$AR180,"mutant","WT"),IF(DL180&lt;-VLOOKUP('Gene Table'!$G$2,'Array Content'!$A$2:$B$3,2,FALSE),"Mutant","WT")),"")</f>
        <v/>
      </c>
      <c r="EA180" s="4" t="str">
        <f>IF(ISNUMBER(DM180), IF($AR180&gt;VLOOKUP('Gene Table'!$G$2,'Array Content'!$A$2:$B$3,2,FALSE),IF(DM180&lt;-$AR180,"mutant","WT"),IF(DM180&lt;-VLOOKUP('Gene Table'!$G$2,'Array Content'!$A$2:$B$3,2,FALSE),"Mutant","WT")),"")</f>
        <v/>
      </c>
      <c r="EC180" s="4" t="s">
        <v>280</v>
      </c>
      <c r="ED180" s="4" t="str">
        <f>IF('Gene Table'!$D180="copy number",D180,"")</f>
        <v/>
      </c>
      <c r="EE180" s="4" t="str">
        <f>IF('Gene Table'!$D180="copy number",E180,"")</f>
        <v/>
      </c>
      <c r="EF180" s="4" t="str">
        <f>IF('Gene Table'!$D180="copy number",F180,"")</f>
        <v/>
      </c>
      <c r="EG180" s="4" t="str">
        <f>IF('Gene Table'!$D180="copy number",G180,"")</f>
        <v/>
      </c>
      <c r="EH180" s="4" t="str">
        <f>IF('Gene Table'!$D180="copy number",H180,"")</f>
        <v/>
      </c>
      <c r="EI180" s="4" t="str">
        <f>IF('Gene Table'!$D180="copy number",I180,"")</f>
        <v/>
      </c>
      <c r="EJ180" s="4" t="str">
        <f>IF('Gene Table'!$D180="copy number",J180,"")</f>
        <v/>
      </c>
      <c r="EK180" s="4" t="str">
        <f>IF('Gene Table'!$D180="copy number",K180,"")</f>
        <v/>
      </c>
      <c r="EL180" s="4" t="str">
        <f>IF('Gene Table'!$D180="copy number",L180,"")</f>
        <v/>
      </c>
      <c r="EM180" s="4" t="str">
        <f>IF('Gene Table'!$D180="copy number",M180,"")</f>
        <v/>
      </c>
      <c r="EN180" s="4" t="str">
        <f>IF('Gene Table'!$D180="copy number",N180,"")</f>
        <v/>
      </c>
      <c r="EO180" s="4" t="str">
        <f>IF('Gene Table'!$D180="copy number",O180,"")</f>
        <v/>
      </c>
      <c r="EQ180" s="4" t="s">
        <v>280</v>
      </c>
      <c r="ER180" s="4" t="str">
        <f>IF('Gene Table'!$D180="copy number",R180,"")</f>
        <v/>
      </c>
      <c r="ES180" s="4" t="str">
        <f>IF('Gene Table'!$D180="copy number",S180,"")</f>
        <v/>
      </c>
      <c r="ET180" s="4" t="str">
        <f>IF('Gene Table'!$D180="copy number",T180,"")</f>
        <v/>
      </c>
      <c r="EU180" s="4" t="str">
        <f>IF('Gene Table'!$D180="copy number",U180,"")</f>
        <v/>
      </c>
      <c r="EV180" s="4" t="str">
        <f>IF('Gene Table'!$D180="copy number",V180,"")</f>
        <v/>
      </c>
      <c r="EW180" s="4" t="str">
        <f>IF('Gene Table'!$D180="copy number",W180,"")</f>
        <v/>
      </c>
      <c r="EX180" s="4" t="str">
        <f>IF('Gene Table'!$D180="copy number",X180,"")</f>
        <v/>
      </c>
      <c r="EY180" s="4" t="str">
        <f>IF('Gene Table'!$D180="copy number",Y180,"")</f>
        <v/>
      </c>
      <c r="EZ180" s="4" t="str">
        <f>IF('Gene Table'!$D180="copy number",Z180,"")</f>
        <v/>
      </c>
      <c r="FA180" s="4" t="str">
        <f>IF('Gene Table'!$D180="copy number",AA180,"")</f>
        <v/>
      </c>
      <c r="FB180" s="4" t="str">
        <f>IF('Gene Table'!$D180="copy number",AB180,"")</f>
        <v/>
      </c>
      <c r="FC180" s="4" t="str">
        <f>IF('Gene Table'!$D180="copy number",AC180,"")</f>
        <v/>
      </c>
      <c r="FE180" s="4" t="s">
        <v>280</v>
      </c>
      <c r="FF180" s="4" t="str">
        <f>IF('Gene Table'!$C180="SMPC",D180,"")</f>
        <v/>
      </c>
      <c r="FG180" s="4" t="str">
        <f>IF('Gene Table'!$C180="SMPC",E180,"")</f>
        <v/>
      </c>
      <c r="FH180" s="4" t="str">
        <f>IF('Gene Table'!$C180="SMPC",F180,"")</f>
        <v/>
      </c>
      <c r="FI180" s="4" t="str">
        <f>IF('Gene Table'!$C180="SMPC",G180,"")</f>
        <v/>
      </c>
      <c r="FJ180" s="4" t="str">
        <f>IF('Gene Table'!$C180="SMPC",H180,"")</f>
        <v/>
      </c>
      <c r="FK180" s="4" t="str">
        <f>IF('Gene Table'!$C180="SMPC",I180,"")</f>
        <v/>
      </c>
      <c r="FL180" s="4" t="str">
        <f>IF('Gene Table'!$C180="SMPC",J180,"")</f>
        <v/>
      </c>
      <c r="FM180" s="4" t="str">
        <f>IF('Gene Table'!$C180="SMPC",K180,"")</f>
        <v/>
      </c>
      <c r="FN180" s="4" t="str">
        <f>IF('Gene Table'!$C180="SMPC",L180,"")</f>
        <v/>
      </c>
      <c r="FO180" s="4" t="str">
        <f>IF('Gene Table'!$C180="SMPC",M180,"")</f>
        <v/>
      </c>
      <c r="FP180" s="4" t="str">
        <f>IF('Gene Table'!$C180="SMPC",N180,"")</f>
        <v/>
      </c>
      <c r="FQ180" s="4" t="str">
        <f>IF('Gene Table'!$C180="SMPC",O180,"")</f>
        <v/>
      </c>
      <c r="FS180" s="4" t="s">
        <v>280</v>
      </c>
      <c r="FT180" s="4" t="str">
        <f>IF('Gene Table'!$C180="SMPC",R180,"")</f>
        <v/>
      </c>
      <c r="FU180" s="4" t="str">
        <f>IF('Gene Table'!$C180="SMPC",S180,"")</f>
        <v/>
      </c>
      <c r="FV180" s="4" t="str">
        <f>IF('Gene Table'!$C180="SMPC",T180,"")</f>
        <v/>
      </c>
      <c r="FW180" s="4" t="str">
        <f>IF('Gene Table'!$C180="SMPC",U180,"")</f>
        <v/>
      </c>
      <c r="FX180" s="4" t="str">
        <f>IF('Gene Table'!$C180="SMPC",V180,"")</f>
        <v/>
      </c>
      <c r="FY180" s="4" t="str">
        <f>IF('Gene Table'!$C180="SMPC",W180,"")</f>
        <v/>
      </c>
      <c r="FZ180" s="4" t="str">
        <f>IF('Gene Table'!$C180="SMPC",X180,"")</f>
        <v/>
      </c>
      <c r="GA180" s="4" t="str">
        <f>IF('Gene Table'!$C180="SMPC",Y180,"")</f>
        <v/>
      </c>
      <c r="GB180" s="4" t="str">
        <f>IF('Gene Table'!$C180="SMPC",Z180,"")</f>
        <v/>
      </c>
      <c r="GC180" s="4" t="str">
        <f>IF('Gene Table'!$C180="SMPC",AA180,"")</f>
        <v/>
      </c>
      <c r="GD180" s="4" t="str">
        <f>IF('Gene Table'!$C180="SMPC",AB180,"")</f>
        <v/>
      </c>
      <c r="GE180" s="4" t="str">
        <f>IF('Gene Table'!$C180="SMPC",AC180,"")</f>
        <v/>
      </c>
    </row>
    <row r="181" spans="1:187" ht="15" customHeight="1" x14ac:dyDescent="0.25">
      <c r="A181" s="4" t="str">
        <f>'Gene Table'!C181&amp;":"&amp;'Gene Table'!D181</f>
        <v>PTEN:c.955_956insA</v>
      </c>
      <c r="B181" s="4">
        <f>IF('Gene Table'!$G$5="NO",IF(ISNUMBER(MATCH('Gene Table'!E181,'Array Content'!$M$2:$M$941,0)),VLOOKUP('Gene Table'!E181,'Array Content'!$M$2:$O$941,2,FALSE),35),IF('Gene Table'!$G$5="YES",IF(ISNUMBER(MATCH('Gene Table'!E181,'Array Content'!$M$2:$M$941,0)),VLOOKUP('Gene Table'!E181,'Array Content'!$M$2:$O$941,3,FALSE),35),"OOPS"))</f>
        <v>37</v>
      </c>
      <c r="C181" s="4" t="s">
        <v>282</v>
      </c>
      <c r="D181" s="29">
        <f>IF('Control Sample Data'!D180="","",IF(SUM('Control Sample Data'!D$2:D$97)&gt;10,IF(AND(ISNUMBER('Control Sample Data'!D180),'Control Sample Data'!D180&lt;$B181, 'Control Sample Data'!D180&gt;0),'Control Sample Data'!D180,$B181),""))</f>
        <v>35</v>
      </c>
      <c r="E181" s="29">
        <f>IF('Control Sample Data'!E180="","",IF(SUM('Control Sample Data'!E$2:E$97)&gt;10,IF(AND(ISNUMBER('Control Sample Data'!E180),'Control Sample Data'!E180&lt;$B181, 'Control Sample Data'!E180&gt;0),'Control Sample Data'!E180,$B181),""))</f>
        <v>35</v>
      </c>
      <c r="F181" s="29" t="str">
        <f>IF('Control Sample Data'!F180="","",IF(SUM('Control Sample Data'!F$2:F$97)&gt;10,IF(AND(ISNUMBER('Control Sample Data'!F180),'Control Sample Data'!F180&lt;$B181, 'Control Sample Data'!F180&gt;0),'Control Sample Data'!F180,$B181),""))</f>
        <v/>
      </c>
      <c r="G181" s="29" t="str">
        <f>IF('Control Sample Data'!G180="","",IF(SUM('Control Sample Data'!G$2:G$97)&gt;10,IF(AND(ISNUMBER('Control Sample Data'!G180),'Control Sample Data'!G180&lt;$B181, 'Control Sample Data'!G180&gt;0),'Control Sample Data'!G180,$B181),""))</f>
        <v/>
      </c>
      <c r="H181" s="29" t="str">
        <f>IF('Control Sample Data'!H180="","",IF(SUM('Control Sample Data'!H$2:H$97)&gt;10,IF(AND(ISNUMBER('Control Sample Data'!H180),'Control Sample Data'!H180&lt;$B181, 'Control Sample Data'!H180&gt;0),'Control Sample Data'!H180,$B181),""))</f>
        <v/>
      </c>
      <c r="I181" s="29" t="str">
        <f>IF('Control Sample Data'!I180="","",IF(SUM('Control Sample Data'!I$2:I$97)&gt;10,IF(AND(ISNUMBER('Control Sample Data'!I180),'Control Sample Data'!I180&lt;$B181, 'Control Sample Data'!I180&gt;0),'Control Sample Data'!I180,$B181),""))</f>
        <v/>
      </c>
      <c r="J181" s="29" t="str">
        <f>IF('Control Sample Data'!J180="","",IF(SUM('Control Sample Data'!J$2:J$97)&gt;10,IF(AND(ISNUMBER('Control Sample Data'!J180),'Control Sample Data'!J180&lt;$B181, 'Control Sample Data'!J180&gt;0),'Control Sample Data'!J180,$B181),""))</f>
        <v/>
      </c>
      <c r="K181" s="29" t="str">
        <f>IF('Control Sample Data'!K180="","",IF(SUM('Control Sample Data'!K$2:K$97)&gt;10,IF(AND(ISNUMBER('Control Sample Data'!K180),'Control Sample Data'!K180&lt;$B181, 'Control Sample Data'!K180&gt;0),'Control Sample Data'!K180,$B181),""))</f>
        <v/>
      </c>
      <c r="L181" s="29" t="str">
        <f>IF('Control Sample Data'!L180="","",IF(SUM('Control Sample Data'!L$2:L$97)&gt;10,IF(AND(ISNUMBER('Control Sample Data'!L180),'Control Sample Data'!L180&lt;$B181, 'Control Sample Data'!L180&gt;0),'Control Sample Data'!L180,$B181),""))</f>
        <v/>
      </c>
      <c r="M181" s="29" t="str">
        <f>IF('Control Sample Data'!M180="","",IF(SUM('Control Sample Data'!M$2:M$97)&gt;10,IF(AND(ISNUMBER('Control Sample Data'!M180),'Control Sample Data'!M180&lt;$B181, 'Control Sample Data'!M180&gt;0),'Control Sample Data'!M180,$B181),""))</f>
        <v/>
      </c>
      <c r="N181" s="29" t="str">
        <f>IF('Control Sample Data'!N180="","",IF(SUM('Control Sample Data'!N$2:N$97)&gt;10,IF(AND(ISNUMBER('Control Sample Data'!N180),'Control Sample Data'!N180&lt;$B181, 'Control Sample Data'!N180&gt;0),'Control Sample Data'!N180,$B181),""))</f>
        <v/>
      </c>
      <c r="O181" s="29" t="str">
        <f>IF('Control Sample Data'!O180="","",IF(SUM('Control Sample Data'!O$2:O$97)&gt;10,IF(AND(ISNUMBER('Control Sample Data'!O180),'Control Sample Data'!O180&lt;$B181, 'Control Sample Data'!O180&gt;0),'Control Sample Data'!O180,$B181),""))</f>
        <v/>
      </c>
      <c r="Q181" s="4" t="s">
        <v>282</v>
      </c>
      <c r="R181" s="29">
        <f>IF('Test Sample Data'!D180="","",IF(SUM('Test Sample Data'!D$2:D$97)&gt;10,IF(AND(ISNUMBER('Test Sample Data'!D180),'Test Sample Data'!D180&lt;$B181, 'Test Sample Data'!D180&gt;0),'Test Sample Data'!D180,$B181),""))</f>
        <v>35</v>
      </c>
      <c r="S181" s="29">
        <f>IF('Test Sample Data'!E180="","",IF(SUM('Test Sample Data'!E$2:E$97)&gt;10,IF(AND(ISNUMBER('Test Sample Data'!E180),'Test Sample Data'!E180&lt;$B181, 'Test Sample Data'!E180&gt;0),'Test Sample Data'!E180,$B181),""))</f>
        <v>35</v>
      </c>
      <c r="T181" s="29" t="str">
        <f>IF('Test Sample Data'!F180="","",IF(SUM('Test Sample Data'!F$2:F$97)&gt;10,IF(AND(ISNUMBER('Test Sample Data'!F180),'Test Sample Data'!F180&lt;$B181, 'Test Sample Data'!F180&gt;0),'Test Sample Data'!F180,$B181),""))</f>
        <v/>
      </c>
      <c r="U181" s="29" t="str">
        <f>IF('Test Sample Data'!G180="","",IF(SUM('Test Sample Data'!G$2:G$97)&gt;10,IF(AND(ISNUMBER('Test Sample Data'!G180),'Test Sample Data'!G180&lt;$B181, 'Test Sample Data'!G180&gt;0),'Test Sample Data'!G180,$B181),""))</f>
        <v/>
      </c>
      <c r="V181" s="29" t="str">
        <f>IF('Test Sample Data'!H180="","",IF(SUM('Test Sample Data'!H$2:H$97)&gt;10,IF(AND(ISNUMBER('Test Sample Data'!H180),'Test Sample Data'!H180&lt;$B181, 'Test Sample Data'!H180&gt;0),'Test Sample Data'!H180,$B181),""))</f>
        <v/>
      </c>
      <c r="W181" s="29" t="str">
        <f>IF('Test Sample Data'!I180="","",IF(SUM('Test Sample Data'!I$2:I$97)&gt;10,IF(AND(ISNUMBER('Test Sample Data'!I180),'Test Sample Data'!I180&lt;$B181, 'Test Sample Data'!I180&gt;0),'Test Sample Data'!I180,$B181),""))</f>
        <v/>
      </c>
      <c r="X181" s="29" t="str">
        <f>IF('Test Sample Data'!J180="","",IF(SUM('Test Sample Data'!J$2:J$97)&gt;10,IF(AND(ISNUMBER('Test Sample Data'!J180),'Test Sample Data'!J180&lt;$B181, 'Test Sample Data'!J180&gt;0),'Test Sample Data'!J180,$B181),""))</f>
        <v/>
      </c>
      <c r="Y181" s="29" t="str">
        <f>IF('Test Sample Data'!K180="","",IF(SUM('Test Sample Data'!K$2:K$97)&gt;10,IF(AND(ISNUMBER('Test Sample Data'!K180),'Test Sample Data'!K180&lt;$B181, 'Test Sample Data'!K180&gt;0),'Test Sample Data'!K180,$B181),""))</f>
        <v/>
      </c>
      <c r="Z181" s="29" t="str">
        <f>IF('Test Sample Data'!L180="","",IF(SUM('Test Sample Data'!L$2:L$97)&gt;10,IF(AND(ISNUMBER('Test Sample Data'!L180),'Test Sample Data'!L180&lt;$B181, 'Test Sample Data'!L180&gt;0),'Test Sample Data'!L180,$B181),""))</f>
        <v/>
      </c>
      <c r="AA181" s="29" t="str">
        <f>IF('Test Sample Data'!M180="","",IF(SUM('Test Sample Data'!M$2:M$97)&gt;10,IF(AND(ISNUMBER('Test Sample Data'!M180),'Test Sample Data'!M180&lt;$B181, 'Test Sample Data'!M180&gt;0),'Test Sample Data'!M180,$B181),""))</f>
        <v/>
      </c>
      <c r="AB181" s="29" t="str">
        <f>IF('Test Sample Data'!N180="","",IF(SUM('Test Sample Data'!N$2:N$97)&gt;10,IF(AND(ISNUMBER('Test Sample Data'!N180),'Test Sample Data'!N180&lt;$B181, 'Test Sample Data'!N180&gt;0),'Test Sample Data'!N180,$B181),""))</f>
        <v/>
      </c>
      <c r="AC181" s="29" t="str">
        <f>IF('Test Sample Data'!O180="","",IF(SUM('Test Sample Data'!O$2:O$97)&gt;10,IF(AND(ISNUMBER('Test Sample Data'!O180),'Test Sample Data'!O180&lt;$B181, 'Test Sample Data'!O180&gt;0),'Test Sample Data'!O180,$B181),""))</f>
        <v/>
      </c>
      <c r="AE181" s="4" t="s">
        <v>282</v>
      </c>
      <c r="AF181" s="4">
        <f t="shared" si="183"/>
        <v>9</v>
      </c>
      <c r="AG181" s="4">
        <f t="shared" si="184"/>
        <v>9</v>
      </c>
      <c r="AH181" s="4" t="str">
        <f t="shared" si="185"/>
        <v/>
      </c>
      <c r="AI181" s="4" t="str">
        <f t="shared" si="186"/>
        <v/>
      </c>
      <c r="AJ181" s="4" t="str">
        <f t="shared" si="187"/>
        <v/>
      </c>
      <c r="AK181" s="4" t="str">
        <f t="shared" si="188"/>
        <v/>
      </c>
      <c r="AL181" s="4" t="str">
        <f t="shared" si="189"/>
        <v/>
      </c>
      <c r="AM181" s="4" t="str">
        <f t="shared" si="190"/>
        <v/>
      </c>
      <c r="AN181" s="4" t="str">
        <f t="shared" si="191"/>
        <v/>
      </c>
      <c r="AO181" s="4" t="str">
        <f t="shared" si="192"/>
        <v/>
      </c>
      <c r="AP181" s="4" t="str">
        <f t="shared" si="193"/>
        <v/>
      </c>
      <c r="AQ181" s="4" t="str">
        <f t="shared" si="194"/>
        <v/>
      </c>
      <c r="AR181" s="4">
        <f t="shared" si="195"/>
        <v>0</v>
      </c>
      <c r="AS181" s="4">
        <f t="shared" si="246"/>
        <v>9</v>
      </c>
      <c r="AU181" s="4" t="s">
        <v>282</v>
      </c>
      <c r="AV181" s="4">
        <f t="shared" si="196"/>
        <v>8.2600000000000016</v>
      </c>
      <c r="AW181" s="4">
        <f t="shared" si="197"/>
        <v>9</v>
      </c>
      <c r="AX181" s="4" t="str">
        <f t="shared" si="198"/>
        <v/>
      </c>
      <c r="AY181" s="4" t="str">
        <f t="shared" si="199"/>
        <v/>
      </c>
      <c r="AZ181" s="4" t="str">
        <f t="shared" si="200"/>
        <v/>
      </c>
      <c r="BA181" s="4" t="str">
        <f t="shared" si="201"/>
        <v/>
      </c>
      <c r="BB181" s="4" t="str">
        <f t="shared" si="202"/>
        <v/>
      </c>
      <c r="BC181" s="4" t="str">
        <f t="shared" si="203"/>
        <v/>
      </c>
      <c r="BD181" s="4" t="str">
        <f t="shared" si="204"/>
        <v/>
      </c>
      <c r="BE181" s="4" t="str">
        <f t="shared" si="205"/>
        <v/>
      </c>
      <c r="BF181" s="4" t="str">
        <f t="shared" si="206"/>
        <v/>
      </c>
      <c r="BG181" s="4" t="str">
        <f t="shared" si="207"/>
        <v/>
      </c>
      <c r="BI181" s="4" t="s">
        <v>282</v>
      </c>
      <c r="BJ181" s="4">
        <f t="shared" si="233"/>
        <v>8.2600000000000016</v>
      </c>
      <c r="BK181" s="4">
        <f t="shared" si="234"/>
        <v>9</v>
      </c>
      <c r="BL181" s="4" t="str">
        <f t="shared" si="235"/>
        <v/>
      </c>
      <c r="BM181" s="4" t="str">
        <f t="shared" si="236"/>
        <v/>
      </c>
      <c r="BN181" s="4" t="str">
        <f t="shared" si="237"/>
        <v/>
      </c>
      <c r="BO181" s="4" t="str">
        <f t="shared" si="238"/>
        <v/>
      </c>
      <c r="BP181" s="4" t="str">
        <f t="shared" si="239"/>
        <v/>
      </c>
      <c r="BQ181" s="4" t="str">
        <f t="shared" si="240"/>
        <v/>
      </c>
      <c r="BR181" s="4" t="str">
        <f t="shared" si="241"/>
        <v/>
      </c>
      <c r="BS181" s="4" t="str">
        <f t="shared" si="242"/>
        <v/>
      </c>
      <c r="BT181" s="4" t="str">
        <f t="shared" si="243"/>
        <v/>
      </c>
      <c r="BU181" s="4" t="str">
        <f t="shared" si="244"/>
        <v/>
      </c>
      <c r="BV181" s="4">
        <f t="shared" si="208"/>
        <v>1.57</v>
      </c>
      <c r="BW181" s="4">
        <f t="shared" si="245"/>
        <v>8.6300000000000008</v>
      </c>
      <c r="BY181" s="4" t="s">
        <v>282</v>
      </c>
      <c r="BZ181" s="4">
        <f t="shared" si="209"/>
        <v>-0.36999999999999922</v>
      </c>
      <c r="CA181" s="4">
        <f t="shared" si="210"/>
        <v>0.36999999999999922</v>
      </c>
      <c r="CB181" s="4" t="str">
        <f t="shared" si="211"/>
        <v/>
      </c>
      <c r="CC181" s="4" t="str">
        <f t="shared" si="212"/>
        <v/>
      </c>
      <c r="CD181" s="4" t="str">
        <f t="shared" si="213"/>
        <v/>
      </c>
      <c r="CE181" s="4" t="str">
        <f t="shared" si="214"/>
        <v/>
      </c>
      <c r="CF181" s="4" t="str">
        <f t="shared" si="215"/>
        <v/>
      </c>
      <c r="CG181" s="4" t="str">
        <f t="shared" si="216"/>
        <v/>
      </c>
      <c r="CH181" s="4" t="str">
        <f t="shared" si="217"/>
        <v/>
      </c>
      <c r="CI181" s="4" t="str">
        <f t="shared" si="218"/>
        <v/>
      </c>
      <c r="CJ181" s="4" t="str">
        <f t="shared" si="219"/>
        <v/>
      </c>
      <c r="CK181" s="4" t="str">
        <f t="shared" si="220"/>
        <v/>
      </c>
      <c r="CM181" s="4" t="s">
        <v>282</v>
      </c>
      <c r="CN181" s="4" t="str">
        <f>IF(ISNUMBER(BZ181), IF($BV181&gt;VLOOKUP('Gene Table'!$G$2,'Array Content'!$A$2:$B$3,2,FALSE),IF(BZ181&lt;-$BV181,"mutant","WT"),IF(BZ181&lt;-VLOOKUP('Gene Table'!$G$2,'Array Content'!$A$2:$B$3,2,FALSE),"Mutant","WT")),"")</f>
        <v>WT</v>
      </c>
      <c r="CO181" s="4" t="str">
        <f>IF(ISNUMBER(CA181), IF($BV181&gt;VLOOKUP('Gene Table'!$G$2,'Array Content'!$A$2:$B$3,2,FALSE),IF(CA181&lt;-$BV181,"mutant","WT"),IF(CA181&lt;-VLOOKUP('Gene Table'!$G$2,'Array Content'!$A$2:$B$3,2,FALSE),"Mutant","WT")),"")</f>
        <v>WT</v>
      </c>
      <c r="CP181" s="4" t="str">
        <f>IF(ISNUMBER(CB181), IF($BV181&gt;VLOOKUP('Gene Table'!$G$2,'Array Content'!$A$2:$B$3,2,FALSE),IF(CB181&lt;-$BV181,"mutant","WT"),IF(CB181&lt;-VLOOKUP('Gene Table'!$G$2,'Array Content'!$A$2:$B$3,2,FALSE),"Mutant","WT")),"")</f>
        <v/>
      </c>
      <c r="CQ181" s="4" t="str">
        <f>IF(ISNUMBER(CC181), IF($BV181&gt;VLOOKUP('Gene Table'!$G$2,'Array Content'!$A$2:$B$3,2,FALSE),IF(CC181&lt;-$BV181,"mutant","WT"),IF(CC181&lt;-VLOOKUP('Gene Table'!$G$2,'Array Content'!$A$2:$B$3,2,FALSE),"Mutant","WT")),"")</f>
        <v/>
      </c>
      <c r="CR181" s="4" t="str">
        <f>IF(ISNUMBER(CD181), IF($BV181&gt;VLOOKUP('Gene Table'!$G$2,'Array Content'!$A$2:$B$3,2,FALSE),IF(CD181&lt;-$BV181,"mutant","WT"),IF(CD181&lt;-VLOOKUP('Gene Table'!$G$2,'Array Content'!$A$2:$B$3,2,FALSE),"Mutant","WT")),"")</f>
        <v/>
      </c>
      <c r="CS181" s="4" t="str">
        <f>IF(ISNUMBER(CE181), IF($BV181&gt;VLOOKUP('Gene Table'!$G$2,'Array Content'!$A$2:$B$3,2,FALSE),IF(CE181&lt;-$BV181,"mutant","WT"),IF(CE181&lt;-VLOOKUP('Gene Table'!$G$2,'Array Content'!$A$2:$B$3,2,FALSE),"Mutant","WT")),"")</f>
        <v/>
      </c>
      <c r="CT181" s="4" t="str">
        <f>IF(ISNUMBER(CF181), IF($BV181&gt;VLOOKUP('Gene Table'!$G$2,'Array Content'!$A$2:$B$3,2,FALSE),IF(CF181&lt;-$BV181,"mutant","WT"),IF(CF181&lt;-VLOOKUP('Gene Table'!$G$2,'Array Content'!$A$2:$B$3,2,FALSE),"Mutant","WT")),"")</f>
        <v/>
      </c>
      <c r="CU181" s="4" t="str">
        <f>IF(ISNUMBER(CG181), IF($BV181&gt;VLOOKUP('Gene Table'!$G$2,'Array Content'!$A$2:$B$3,2,FALSE),IF(CG181&lt;-$BV181,"mutant","WT"),IF(CG181&lt;-VLOOKUP('Gene Table'!$G$2,'Array Content'!$A$2:$B$3,2,FALSE),"Mutant","WT")),"")</f>
        <v/>
      </c>
      <c r="CV181" s="4" t="str">
        <f>IF(ISNUMBER(CH181), IF($BV181&gt;VLOOKUP('Gene Table'!$G$2,'Array Content'!$A$2:$B$3,2,FALSE),IF(CH181&lt;-$BV181,"mutant","WT"),IF(CH181&lt;-VLOOKUP('Gene Table'!$G$2,'Array Content'!$A$2:$B$3,2,FALSE),"Mutant","WT")),"")</f>
        <v/>
      </c>
      <c r="CW181" s="4" t="str">
        <f>IF(ISNUMBER(CI181), IF($BV181&gt;VLOOKUP('Gene Table'!$G$2,'Array Content'!$A$2:$B$3,2,FALSE),IF(CI181&lt;-$BV181,"mutant","WT"),IF(CI181&lt;-VLOOKUP('Gene Table'!$G$2,'Array Content'!$A$2:$B$3,2,FALSE),"Mutant","WT")),"")</f>
        <v/>
      </c>
      <c r="CX181" s="4" t="str">
        <f>IF(ISNUMBER(CJ181), IF($BV181&gt;VLOOKUP('Gene Table'!$G$2,'Array Content'!$A$2:$B$3,2,FALSE),IF(CJ181&lt;-$BV181,"mutant","WT"),IF(CJ181&lt;-VLOOKUP('Gene Table'!$G$2,'Array Content'!$A$2:$B$3,2,FALSE),"Mutant","WT")),"")</f>
        <v/>
      </c>
      <c r="CY181" s="4" t="str">
        <f>IF(ISNUMBER(CK181), IF($BV181&gt;VLOOKUP('Gene Table'!$G$2,'Array Content'!$A$2:$B$3,2,FALSE),IF(CK181&lt;-$BV181,"mutant","WT"),IF(CK181&lt;-VLOOKUP('Gene Table'!$G$2,'Array Content'!$A$2:$B$3,2,FALSE),"Mutant","WT")),"")</f>
        <v/>
      </c>
      <c r="DA181" s="4" t="s">
        <v>282</v>
      </c>
      <c r="DB181" s="4">
        <f t="shared" si="221"/>
        <v>-0.73999999999999844</v>
      </c>
      <c r="DC181" s="4">
        <f t="shared" si="222"/>
        <v>0</v>
      </c>
      <c r="DD181" s="4" t="str">
        <f t="shared" si="223"/>
        <v/>
      </c>
      <c r="DE181" s="4" t="str">
        <f t="shared" si="224"/>
        <v/>
      </c>
      <c r="DF181" s="4" t="str">
        <f t="shared" si="225"/>
        <v/>
      </c>
      <c r="DG181" s="4" t="str">
        <f t="shared" si="226"/>
        <v/>
      </c>
      <c r="DH181" s="4" t="str">
        <f t="shared" si="227"/>
        <v/>
      </c>
      <c r="DI181" s="4" t="str">
        <f t="shared" si="228"/>
        <v/>
      </c>
      <c r="DJ181" s="4" t="str">
        <f t="shared" si="229"/>
        <v/>
      </c>
      <c r="DK181" s="4" t="str">
        <f t="shared" si="230"/>
        <v/>
      </c>
      <c r="DL181" s="4" t="str">
        <f t="shared" si="231"/>
        <v/>
      </c>
      <c r="DM181" s="4" t="str">
        <f t="shared" si="232"/>
        <v/>
      </c>
      <c r="DO181" s="4" t="s">
        <v>282</v>
      </c>
      <c r="DP181" s="4" t="str">
        <f>IF(ISNUMBER(DB181), IF($AR181&gt;VLOOKUP('Gene Table'!$G$2,'Array Content'!$A$2:$B$3,2,FALSE),IF(DB181&lt;-$AR181,"mutant","WT"),IF(DB181&lt;-VLOOKUP('Gene Table'!$G$2,'Array Content'!$A$2:$B$3,2,FALSE),"Mutant","WT")),"")</f>
        <v>WT</v>
      </c>
      <c r="DQ181" s="4" t="str">
        <f>IF(ISNUMBER(DC181), IF($AR181&gt;VLOOKUP('Gene Table'!$G$2,'Array Content'!$A$2:$B$3,2,FALSE),IF(DC181&lt;-$AR181,"mutant","WT"),IF(DC181&lt;-VLOOKUP('Gene Table'!$G$2,'Array Content'!$A$2:$B$3,2,FALSE),"Mutant","WT")),"")</f>
        <v>WT</v>
      </c>
      <c r="DR181" s="4" t="str">
        <f>IF(ISNUMBER(DD181), IF($AR181&gt;VLOOKUP('Gene Table'!$G$2,'Array Content'!$A$2:$B$3,2,FALSE),IF(DD181&lt;-$AR181,"mutant","WT"),IF(DD181&lt;-VLOOKUP('Gene Table'!$G$2,'Array Content'!$A$2:$B$3,2,FALSE),"Mutant","WT")),"")</f>
        <v/>
      </c>
      <c r="DS181" s="4" t="str">
        <f>IF(ISNUMBER(DE181), IF($AR181&gt;VLOOKUP('Gene Table'!$G$2,'Array Content'!$A$2:$B$3,2,FALSE),IF(DE181&lt;-$AR181,"mutant","WT"),IF(DE181&lt;-VLOOKUP('Gene Table'!$G$2,'Array Content'!$A$2:$B$3,2,FALSE),"Mutant","WT")),"")</f>
        <v/>
      </c>
      <c r="DT181" s="4" t="str">
        <f>IF(ISNUMBER(DF181), IF($AR181&gt;VLOOKUP('Gene Table'!$G$2,'Array Content'!$A$2:$B$3,2,FALSE),IF(DF181&lt;-$AR181,"mutant","WT"),IF(DF181&lt;-VLOOKUP('Gene Table'!$G$2,'Array Content'!$A$2:$B$3,2,FALSE),"Mutant","WT")),"")</f>
        <v/>
      </c>
      <c r="DU181" s="4" t="str">
        <f>IF(ISNUMBER(DG181), IF($AR181&gt;VLOOKUP('Gene Table'!$G$2,'Array Content'!$A$2:$B$3,2,FALSE),IF(DG181&lt;-$AR181,"mutant","WT"),IF(DG181&lt;-VLOOKUP('Gene Table'!$G$2,'Array Content'!$A$2:$B$3,2,FALSE),"Mutant","WT")),"")</f>
        <v/>
      </c>
      <c r="DV181" s="4" t="str">
        <f>IF(ISNUMBER(DH181), IF($AR181&gt;VLOOKUP('Gene Table'!$G$2,'Array Content'!$A$2:$B$3,2,FALSE),IF(DH181&lt;-$AR181,"mutant","WT"),IF(DH181&lt;-VLOOKUP('Gene Table'!$G$2,'Array Content'!$A$2:$B$3,2,FALSE),"Mutant","WT")),"")</f>
        <v/>
      </c>
      <c r="DW181" s="4" t="str">
        <f>IF(ISNUMBER(DI181), IF($AR181&gt;VLOOKUP('Gene Table'!$G$2,'Array Content'!$A$2:$B$3,2,FALSE),IF(DI181&lt;-$AR181,"mutant","WT"),IF(DI181&lt;-VLOOKUP('Gene Table'!$G$2,'Array Content'!$A$2:$B$3,2,FALSE),"Mutant","WT")),"")</f>
        <v/>
      </c>
      <c r="DX181" s="4" t="str">
        <f>IF(ISNUMBER(DJ181), IF($AR181&gt;VLOOKUP('Gene Table'!$G$2,'Array Content'!$A$2:$B$3,2,FALSE),IF(DJ181&lt;-$AR181,"mutant","WT"),IF(DJ181&lt;-VLOOKUP('Gene Table'!$G$2,'Array Content'!$A$2:$B$3,2,FALSE),"Mutant","WT")),"")</f>
        <v/>
      </c>
      <c r="DY181" s="4" t="str">
        <f>IF(ISNUMBER(DK181), IF($AR181&gt;VLOOKUP('Gene Table'!$G$2,'Array Content'!$A$2:$B$3,2,FALSE),IF(DK181&lt;-$AR181,"mutant","WT"),IF(DK181&lt;-VLOOKUP('Gene Table'!$G$2,'Array Content'!$A$2:$B$3,2,FALSE),"Mutant","WT")),"")</f>
        <v/>
      </c>
      <c r="DZ181" s="4" t="str">
        <f>IF(ISNUMBER(DL181), IF($AR181&gt;VLOOKUP('Gene Table'!$G$2,'Array Content'!$A$2:$B$3,2,FALSE),IF(DL181&lt;-$AR181,"mutant","WT"),IF(DL181&lt;-VLOOKUP('Gene Table'!$G$2,'Array Content'!$A$2:$B$3,2,FALSE),"Mutant","WT")),"")</f>
        <v/>
      </c>
      <c r="EA181" s="4" t="str">
        <f>IF(ISNUMBER(DM181), IF($AR181&gt;VLOOKUP('Gene Table'!$G$2,'Array Content'!$A$2:$B$3,2,FALSE),IF(DM181&lt;-$AR181,"mutant","WT"),IF(DM181&lt;-VLOOKUP('Gene Table'!$G$2,'Array Content'!$A$2:$B$3,2,FALSE),"Mutant","WT")),"")</f>
        <v/>
      </c>
      <c r="EC181" s="4" t="s">
        <v>282</v>
      </c>
      <c r="ED181" s="4" t="str">
        <f>IF('Gene Table'!$D181="copy number",D181,"")</f>
        <v/>
      </c>
      <c r="EE181" s="4" t="str">
        <f>IF('Gene Table'!$D181="copy number",E181,"")</f>
        <v/>
      </c>
      <c r="EF181" s="4" t="str">
        <f>IF('Gene Table'!$D181="copy number",F181,"")</f>
        <v/>
      </c>
      <c r="EG181" s="4" t="str">
        <f>IF('Gene Table'!$D181="copy number",G181,"")</f>
        <v/>
      </c>
      <c r="EH181" s="4" t="str">
        <f>IF('Gene Table'!$D181="copy number",H181,"")</f>
        <v/>
      </c>
      <c r="EI181" s="4" t="str">
        <f>IF('Gene Table'!$D181="copy number",I181,"")</f>
        <v/>
      </c>
      <c r="EJ181" s="4" t="str">
        <f>IF('Gene Table'!$D181="copy number",J181,"")</f>
        <v/>
      </c>
      <c r="EK181" s="4" t="str">
        <f>IF('Gene Table'!$D181="copy number",K181,"")</f>
        <v/>
      </c>
      <c r="EL181" s="4" t="str">
        <f>IF('Gene Table'!$D181="copy number",L181,"")</f>
        <v/>
      </c>
      <c r="EM181" s="4" t="str">
        <f>IF('Gene Table'!$D181="copy number",M181,"")</f>
        <v/>
      </c>
      <c r="EN181" s="4" t="str">
        <f>IF('Gene Table'!$D181="copy number",N181,"")</f>
        <v/>
      </c>
      <c r="EO181" s="4" t="str">
        <f>IF('Gene Table'!$D181="copy number",O181,"")</f>
        <v/>
      </c>
      <c r="EQ181" s="4" t="s">
        <v>282</v>
      </c>
      <c r="ER181" s="4" t="str">
        <f>IF('Gene Table'!$D181="copy number",R181,"")</f>
        <v/>
      </c>
      <c r="ES181" s="4" t="str">
        <f>IF('Gene Table'!$D181="copy number",S181,"")</f>
        <v/>
      </c>
      <c r="ET181" s="4" t="str">
        <f>IF('Gene Table'!$D181="copy number",T181,"")</f>
        <v/>
      </c>
      <c r="EU181" s="4" t="str">
        <f>IF('Gene Table'!$D181="copy number",U181,"")</f>
        <v/>
      </c>
      <c r="EV181" s="4" t="str">
        <f>IF('Gene Table'!$D181="copy number",V181,"")</f>
        <v/>
      </c>
      <c r="EW181" s="4" t="str">
        <f>IF('Gene Table'!$D181="copy number",W181,"")</f>
        <v/>
      </c>
      <c r="EX181" s="4" t="str">
        <f>IF('Gene Table'!$D181="copy number",X181,"")</f>
        <v/>
      </c>
      <c r="EY181" s="4" t="str">
        <f>IF('Gene Table'!$D181="copy number",Y181,"")</f>
        <v/>
      </c>
      <c r="EZ181" s="4" t="str">
        <f>IF('Gene Table'!$D181="copy number",Z181,"")</f>
        <v/>
      </c>
      <c r="FA181" s="4" t="str">
        <f>IF('Gene Table'!$D181="copy number",AA181,"")</f>
        <v/>
      </c>
      <c r="FB181" s="4" t="str">
        <f>IF('Gene Table'!$D181="copy number",AB181,"")</f>
        <v/>
      </c>
      <c r="FC181" s="4" t="str">
        <f>IF('Gene Table'!$D181="copy number",AC181,"")</f>
        <v/>
      </c>
      <c r="FE181" s="4" t="s">
        <v>282</v>
      </c>
      <c r="FF181" s="4" t="str">
        <f>IF('Gene Table'!$C181="SMPC",D181,"")</f>
        <v/>
      </c>
      <c r="FG181" s="4" t="str">
        <f>IF('Gene Table'!$C181="SMPC",E181,"")</f>
        <v/>
      </c>
      <c r="FH181" s="4" t="str">
        <f>IF('Gene Table'!$C181="SMPC",F181,"")</f>
        <v/>
      </c>
      <c r="FI181" s="4" t="str">
        <f>IF('Gene Table'!$C181="SMPC",G181,"")</f>
        <v/>
      </c>
      <c r="FJ181" s="4" t="str">
        <f>IF('Gene Table'!$C181="SMPC",H181,"")</f>
        <v/>
      </c>
      <c r="FK181" s="4" t="str">
        <f>IF('Gene Table'!$C181="SMPC",I181,"")</f>
        <v/>
      </c>
      <c r="FL181" s="4" t="str">
        <f>IF('Gene Table'!$C181="SMPC",J181,"")</f>
        <v/>
      </c>
      <c r="FM181" s="4" t="str">
        <f>IF('Gene Table'!$C181="SMPC",K181,"")</f>
        <v/>
      </c>
      <c r="FN181" s="4" t="str">
        <f>IF('Gene Table'!$C181="SMPC",L181,"")</f>
        <v/>
      </c>
      <c r="FO181" s="4" t="str">
        <f>IF('Gene Table'!$C181="SMPC",M181,"")</f>
        <v/>
      </c>
      <c r="FP181" s="4" t="str">
        <f>IF('Gene Table'!$C181="SMPC",N181,"")</f>
        <v/>
      </c>
      <c r="FQ181" s="4" t="str">
        <f>IF('Gene Table'!$C181="SMPC",O181,"")</f>
        <v/>
      </c>
      <c r="FS181" s="4" t="s">
        <v>282</v>
      </c>
      <c r="FT181" s="4" t="str">
        <f>IF('Gene Table'!$C181="SMPC",R181,"")</f>
        <v/>
      </c>
      <c r="FU181" s="4" t="str">
        <f>IF('Gene Table'!$C181="SMPC",S181,"")</f>
        <v/>
      </c>
      <c r="FV181" s="4" t="str">
        <f>IF('Gene Table'!$C181="SMPC",T181,"")</f>
        <v/>
      </c>
      <c r="FW181" s="4" t="str">
        <f>IF('Gene Table'!$C181="SMPC",U181,"")</f>
        <v/>
      </c>
      <c r="FX181" s="4" t="str">
        <f>IF('Gene Table'!$C181="SMPC",V181,"")</f>
        <v/>
      </c>
      <c r="FY181" s="4" t="str">
        <f>IF('Gene Table'!$C181="SMPC",W181,"")</f>
        <v/>
      </c>
      <c r="FZ181" s="4" t="str">
        <f>IF('Gene Table'!$C181="SMPC",X181,"")</f>
        <v/>
      </c>
      <c r="GA181" s="4" t="str">
        <f>IF('Gene Table'!$C181="SMPC",Y181,"")</f>
        <v/>
      </c>
      <c r="GB181" s="4" t="str">
        <f>IF('Gene Table'!$C181="SMPC",Z181,"")</f>
        <v/>
      </c>
      <c r="GC181" s="4" t="str">
        <f>IF('Gene Table'!$C181="SMPC",AA181,"")</f>
        <v/>
      </c>
      <c r="GD181" s="4" t="str">
        <f>IF('Gene Table'!$C181="SMPC",AB181,"")</f>
        <v/>
      </c>
      <c r="GE181" s="4" t="str">
        <f>IF('Gene Table'!$C181="SMPC",AC181,"")</f>
        <v/>
      </c>
    </row>
    <row r="182" spans="1:187" ht="15" customHeight="1" x14ac:dyDescent="0.25">
      <c r="A182" s="4" t="str">
        <f>'Gene Table'!C182&amp;":"&amp;'Gene Table'!D182</f>
        <v>PTEN:c.955_958delACTT</v>
      </c>
      <c r="B182" s="4">
        <f>IF('Gene Table'!$G$5="NO",IF(ISNUMBER(MATCH('Gene Table'!E182,'Array Content'!$M$2:$M$941,0)),VLOOKUP('Gene Table'!E182,'Array Content'!$M$2:$O$941,2,FALSE),35),IF('Gene Table'!$G$5="YES",IF(ISNUMBER(MATCH('Gene Table'!E182,'Array Content'!$M$2:$M$941,0)),VLOOKUP('Gene Table'!E182,'Array Content'!$M$2:$O$941,3,FALSE),35),"OOPS"))</f>
        <v>37</v>
      </c>
      <c r="C182" s="4" t="s">
        <v>286</v>
      </c>
      <c r="D182" s="29">
        <f>IF('Control Sample Data'!D181="","",IF(SUM('Control Sample Data'!D$2:D$97)&gt;10,IF(AND(ISNUMBER('Control Sample Data'!D181),'Control Sample Data'!D181&lt;$B182, 'Control Sample Data'!D181&gt;0),'Control Sample Data'!D181,$B182),""))</f>
        <v>35</v>
      </c>
      <c r="E182" s="29">
        <f>IF('Control Sample Data'!E181="","",IF(SUM('Control Sample Data'!E$2:E$97)&gt;10,IF(AND(ISNUMBER('Control Sample Data'!E181),'Control Sample Data'!E181&lt;$B182, 'Control Sample Data'!E181&gt;0),'Control Sample Data'!E181,$B182),""))</f>
        <v>35</v>
      </c>
      <c r="F182" s="29" t="str">
        <f>IF('Control Sample Data'!F181="","",IF(SUM('Control Sample Data'!F$2:F$97)&gt;10,IF(AND(ISNUMBER('Control Sample Data'!F181),'Control Sample Data'!F181&lt;$B182, 'Control Sample Data'!F181&gt;0),'Control Sample Data'!F181,$B182),""))</f>
        <v/>
      </c>
      <c r="G182" s="29" t="str">
        <f>IF('Control Sample Data'!G181="","",IF(SUM('Control Sample Data'!G$2:G$97)&gt;10,IF(AND(ISNUMBER('Control Sample Data'!G181),'Control Sample Data'!G181&lt;$B182, 'Control Sample Data'!G181&gt;0),'Control Sample Data'!G181,$B182),""))</f>
        <v/>
      </c>
      <c r="H182" s="29" t="str">
        <f>IF('Control Sample Data'!H181="","",IF(SUM('Control Sample Data'!H$2:H$97)&gt;10,IF(AND(ISNUMBER('Control Sample Data'!H181),'Control Sample Data'!H181&lt;$B182, 'Control Sample Data'!H181&gt;0),'Control Sample Data'!H181,$B182),""))</f>
        <v/>
      </c>
      <c r="I182" s="29" t="str">
        <f>IF('Control Sample Data'!I181="","",IF(SUM('Control Sample Data'!I$2:I$97)&gt;10,IF(AND(ISNUMBER('Control Sample Data'!I181),'Control Sample Data'!I181&lt;$B182, 'Control Sample Data'!I181&gt;0),'Control Sample Data'!I181,$B182),""))</f>
        <v/>
      </c>
      <c r="J182" s="29" t="str">
        <f>IF('Control Sample Data'!J181="","",IF(SUM('Control Sample Data'!J$2:J$97)&gt;10,IF(AND(ISNUMBER('Control Sample Data'!J181),'Control Sample Data'!J181&lt;$B182, 'Control Sample Data'!J181&gt;0),'Control Sample Data'!J181,$B182),""))</f>
        <v/>
      </c>
      <c r="K182" s="29" t="str">
        <f>IF('Control Sample Data'!K181="","",IF(SUM('Control Sample Data'!K$2:K$97)&gt;10,IF(AND(ISNUMBER('Control Sample Data'!K181),'Control Sample Data'!K181&lt;$B182, 'Control Sample Data'!K181&gt;0),'Control Sample Data'!K181,$B182),""))</f>
        <v/>
      </c>
      <c r="L182" s="29" t="str">
        <f>IF('Control Sample Data'!L181="","",IF(SUM('Control Sample Data'!L$2:L$97)&gt;10,IF(AND(ISNUMBER('Control Sample Data'!L181),'Control Sample Data'!L181&lt;$B182, 'Control Sample Data'!L181&gt;0),'Control Sample Data'!L181,$B182),""))</f>
        <v/>
      </c>
      <c r="M182" s="29" t="str">
        <f>IF('Control Sample Data'!M181="","",IF(SUM('Control Sample Data'!M$2:M$97)&gt;10,IF(AND(ISNUMBER('Control Sample Data'!M181),'Control Sample Data'!M181&lt;$B182, 'Control Sample Data'!M181&gt;0),'Control Sample Data'!M181,$B182),""))</f>
        <v/>
      </c>
      <c r="N182" s="29" t="str">
        <f>IF('Control Sample Data'!N181="","",IF(SUM('Control Sample Data'!N$2:N$97)&gt;10,IF(AND(ISNUMBER('Control Sample Data'!N181),'Control Sample Data'!N181&lt;$B182, 'Control Sample Data'!N181&gt;0),'Control Sample Data'!N181,$B182),""))</f>
        <v/>
      </c>
      <c r="O182" s="29" t="str">
        <f>IF('Control Sample Data'!O181="","",IF(SUM('Control Sample Data'!O$2:O$97)&gt;10,IF(AND(ISNUMBER('Control Sample Data'!O181),'Control Sample Data'!O181&lt;$B182, 'Control Sample Data'!O181&gt;0),'Control Sample Data'!O181,$B182),""))</f>
        <v/>
      </c>
      <c r="Q182" s="4" t="s">
        <v>286</v>
      </c>
      <c r="R182" s="29">
        <f>IF('Test Sample Data'!D181="","",IF(SUM('Test Sample Data'!D$2:D$97)&gt;10,IF(AND(ISNUMBER('Test Sample Data'!D181),'Test Sample Data'!D181&lt;$B182, 'Test Sample Data'!D181&gt;0),'Test Sample Data'!D181,$B182),""))</f>
        <v>34</v>
      </c>
      <c r="S182" s="29">
        <f>IF('Test Sample Data'!E181="","",IF(SUM('Test Sample Data'!E$2:E$97)&gt;10,IF(AND(ISNUMBER('Test Sample Data'!E181),'Test Sample Data'!E181&lt;$B182, 'Test Sample Data'!E181&gt;0),'Test Sample Data'!E181,$B182),""))</f>
        <v>35</v>
      </c>
      <c r="T182" s="29" t="str">
        <f>IF('Test Sample Data'!F181="","",IF(SUM('Test Sample Data'!F$2:F$97)&gt;10,IF(AND(ISNUMBER('Test Sample Data'!F181),'Test Sample Data'!F181&lt;$B182, 'Test Sample Data'!F181&gt;0),'Test Sample Data'!F181,$B182),""))</f>
        <v/>
      </c>
      <c r="U182" s="29" t="str">
        <f>IF('Test Sample Data'!G181="","",IF(SUM('Test Sample Data'!G$2:G$97)&gt;10,IF(AND(ISNUMBER('Test Sample Data'!G181),'Test Sample Data'!G181&lt;$B182, 'Test Sample Data'!G181&gt;0),'Test Sample Data'!G181,$B182),""))</f>
        <v/>
      </c>
      <c r="V182" s="29" t="str">
        <f>IF('Test Sample Data'!H181="","",IF(SUM('Test Sample Data'!H$2:H$97)&gt;10,IF(AND(ISNUMBER('Test Sample Data'!H181),'Test Sample Data'!H181&lt;$B182, 'Test Sample Data'!H181&gt;0),'Test Sample Data'!H181,$B182),""))</f>
        <v/>
      </c>
      <c r="W182" s="29" t="str">
        <f>IF('Test Sample Data'!I181="","",IF(SUM('Test Sample Data'!I$2:I$97)&gt;10,IF(AND(ISNUMBER('Test Sample Data'!I181),'Test Sample Data'!I181&lt;$B182, 'Test Sample Data'!I181&gt;0),'Test Sample Data'!I181,$B182),""))</f>
        <v/>
      </c>
      <c r="X182" s="29" t="str">
        <f>IF('Test Sample Data'!J181="","",IF(SUM('Test Sample Data'!J$2:J$97)&gt;10,IF(AND(ISNUMBER('Test Sample Data'!J181),'Test Sample Data'!J181&lt;$B182, 'Test Sample Data'!J181&gt;0),'Test Sample Data'!J181,$B182),""))</f>
        <v/>
      </c>
      <c r="Y182" s="29" t="str">
        <f>IF('Test Sample Data'!K181="","",IF(SUM('Test Sample Data'!K$2:K$97)&gt;10,IF(AND(ISNUMBER('Test Sample Data'!K181),'Test Sample Data'!K181&lt;$B182, 'Test Sample Data'!K181&gt;0),'Test Sample Data'!K181,$B182),""))</f>
        <v/>
      </c>
      <c r="Z182" s="29" t="str">
        <f>IF('Test Sample Data'!L181="","",IF(SUM('Test Sample Data'!L$2:L$97)&gt;10,IF(AND(ISNUMBER('Test Sample Data'!L181),'Test Sample Data'!L181&lt;$B182, 'Test Sample Data'!L181&gt;0),'Test Sample Data'!L181,$B182),""))</f>
        <v/>
      </c>
      <c r="AA182" s="29" t="str">
        <f>IF('Test Sample Data'!M181="","",IF(SUM('Test Sample Data'!M$2:M$97)&gt;10,IF(AND(ISNUMBER('Test Sample Data'!M181),'Test Sample Data'!M181&lt;$B182, 'Test Sample Data'!M181&gt;0),'Test Sample Data'!M181,$B182),""))</f>
        <v/>
      </c>
      <c r="AB182" s="29" t="str">
        <f>IF('Test Sample Data'!N181="","",IF(SUM('Test Sample Data'!N$2:N$97)&gt;10,IF(AND(ISNUMBER('Test Sample Data'!N181),'Test Sample Data'!N181&lt;$B182, 'Test Sample Data'!N181&gt;0),'Test Sample Data'!N181,$B182),""))</f>
        <v/>
      </c>
      <c r="AC182" s="29" t="str">
        <f>IF('Test Sample Data'!O181="","",IF(SUM('Test Sample Data'!O$2:O$97)&gt;10,IF(AND(ISNUMBER('Test Sample Data'!O181),'Test Sample Data'!O181&lt;$B182, 'Test Sample Data'!O181&gt;0),'Test Sample Data'!O181,$B182),""))</f>
        <v/>
      </c>
      <c r="AE182" s="4" t="s">
        <v>286</v>
      </c>
      <c r="AF182" s="4">
        <f t="shared" si="183"/>
        <v>9</v>
      </c>
      <c r="AG182" s="4">
        <f t="shared" si="184"/>
        <v>9</v>
      </c>
      <c r="AH182" s="4" t="str">
        <f t="shared" si="185"/>
        <v/>
      </c>
      <c r="AI182" s="4" t="str">
        <f t="shared" si="186"/>
        <v/>
      </c>
      <c r="AJ182" s="4" t="str">
        <f t="shared" si="187"/>
        <v/>
      </c>
      <c r="AK182" s="4" t="str">
        <f t="shared" si="188"/>
        <v/>
      </c>
      <c r="AL182" s="4" t="str">
        <f t="shared" si="189"/>
        <v/>
      </c>
      <c r="AM182" s="4" t="str">
        <f t="shared" si="190"/>
        <v/>
      </c>
      <c r="AN182" s="4" t="str">
        <f t="shared" si="191"/>
        <v/>
      </c>
      <c r="AO182" s="4" t="str">
        <f t="shared" si="192"/>
        <v/>
      </c>
      <c r="AP182" s="4" t="str">
        <f t="shared" si="193"/>
        <v/>
      </c>
      <c r="AQ182" s="4" t="str">
        <f t="shared" si="194"/>
        <v/>
      </c>
      <c r="AR182" s="4">
        <f t="shared" si="195"/>
        <v>0</v>
      </c>
      <c r="AS182" s="4">
        <f t="shared" si="246"/>
        <v>9</v>
      </c>
      <c r="AU182" s="4" t="s">
        <v>286</v>
      </c>
      <c r="AV182" s="4">
        <f t="shared" si="196"/>
        <v>7.2600000000000016</v>
      </c>
      <c r="AW182" s="4">
        <f t="shared" si="197"/>
        <v>9</v>
      </c>
      <c r="AX182" s="4" t="str">
        <f t="shared" si="198"/>
        <v/>
      </c>
      <c r="AY182" s="4" t="str">
        <f t="shared" si="199"/>
        <v/>
      </c>
      <c r="AZ182" s="4" t="str">
        <f t="shared" si="200"/>
        <v/>
      </c>
      <c r="BA182" s="4" t="str">
        <f t="shared" si="201"/>
        <v/>
      </c>
      <c r="BB182" s="4" t="str">
        <f t="shared" si="202"/>
        <v/>
      </c>
      <c r="BC182" s="4" t="str">
        <f t="shared" si="203"/>
        <v/>
      </c>
      <c r="BD182" s="4" t="str">
        <f t="shared" si="204"/>
        <v/>
      </c>
      <c r="BE182" s="4" t="str">
        <f t="shared" si="205"/>
        <v/>
      </c>
      <c r="BF182" s="4" t="str">
        <f t="shared" si="206"/>
        <v/>
      </c>
      <c r="BG182" s="4" t="str">
        <f t="shared" si="207"/>
        <v/>
      </c>
      <c r="BI182" s="4" t="s">
        <v>286</v>
      </c>
      <c r="BJ182" s="4" t="str">
        <f t="shared" si="233"/>
        <v/>
      </c>
      <c r="BK182" s="4">
        <f t="shared" si="234"/>
        <v>9</v>
      </c>
      <c r="BL182" s="4" t="str">
        <f t="shared" si="235"/>
        <v/>
      </c>
      <c r="BM182" s="4" t="str">
        <f t="shared" si="236"/>
        <v/>
      </c>
      <c r="BN182" s="4" t="str">
        <f t="shared" si="237"/>
        <v/>
      </c>
      <c r="BO182" s="4" t="str">
        <f t="shared" si="238"/>
        <v/>
      </c>
      <c r="BP182" s="4" t="str">
        <f t="shared" si="239"/>
        <v/>
      </c>
      <c r="BQ182" s="4" t="str">
        <f t="shared" si="240"/>
        <v/>
      </c>
      <c r="BR182" s="4" t="str">
        <f t="shared" si="241"/>
        <v/>
      </c>
      <c r="BS182" s="4" t="str">
        <f t="shared" si="242"/>
        <v/>
      </c>
      <c r="BT182" s="4" t="str">
        <f t="shared" si="243"/>
        <v/>
      </c>
      <c r="BU182" s="4" t="str">
        <f t="shared" si="244"/>
        <v/>
      </c>
      <c r="BV182" s="4">
        <f t="shared" si="208"/>
        <v>0</v>
      </c>
      <c r="BW182" s="4">
        <f t="shared" si="245"/>
        <v>9</v>
      </c>
      <c r="BY182" s="4" t="s">
        <v>286</v>
      </c>
      <c r="BZ182" s="4">
        <f t="shared" si="209"/>
        <v>-1.7399999999999984</v>
      </c>
      <c r="CA182" s="4">
        <f t="shared" si="210"/>
        <v>0</v>
      </c>
      <c r="CB182" s="4" t="str">
        <f t="shared" si="211"/>
        <v/>
      </c>
      <c r="CC182" s="4" t="str">
        <f t="shared" si="212"/>
        <v/>
      </c>
      <c r="CD182" s="4" t="str">
        <f t="shared" si="213"/>
        <v/>
      </c>
      <c r="CE182" s="4" t="str">
        <f t="shared" si="214"/>
        <v/>
      </c>
      <c r="CF182" s="4" t="str">
        <f t="shared" si="215"/>
        <v/>
      </c>
      <c r="CG182" s="4" t="str">
        <f t="shared" si="216"/>
        <v/>
      </c>
      <c r="CH182" s="4" t="str">
        <f t="shared" si="217"/>
        <v/>
      </c>
      <c r="CI182" s="4" t="str">
        <f t="shared" si="218"/>
        <v/>
      </c>
      <c r="CJ182" s="4" t="str">
        <f t="shared" si="219"/>
        <v/>
      </c>
      <c r="CK182" s="4" t="str">
        <f t="shared" si="220"/>
        <v/>
      </c>
      <c r="CM182" s="4" t="s">
        <v>286</v>
      </c>
      <c r="CN182" s="4" t="str">
        <f>IF(ISNUMBER(BZ182), IF($BV182&gt;VLOOKUP('Gene Table'!$G$2,'Array Content'!$A$2:$B$3,2,FALSE),IF(BZ182&lt;-$BV182,"mutant","WT"),IF(BZ182&lt;-VLOOKUP('Gene Table'!$G$2,'Array Content'!$A$2:$B$3,2,FALSE),"Mutant","WT")),"")</f>
        <v>WT</v>
      </c>
      <c r="CO182" s="4" t="str">
        <f>IF(ISNUMBER(CA182), IF($BV182&gt;VLOOKUP('Gene Table'!$G$2,'Array Content'!$A$2:$B$3,2,FALSE),IF(CA182&lt;-$BV182,"mutant","WT"),IF(CA182&lt;-VLOOKUP('Gene Table'!$G$2,'Array Content'!$A$2:$B$3,2,FALSE),"Mutant","WT")),"")</f>
        <v>WT</v>
      </c>
      <c r="CP182" s="4" t="str">
        <f>IF(ISNUMBER(CB182), IF($BV182&gt;VLOOKUP('Gene Table'!$G$2,'Array Content'!$A$2:$B$3,2,FALSE),IF(CB182&lt;-$BV182,"mutant","WT"),IF(CB182&lt;-VLOOKUP('Gene Table'!$G$2,'Array Content'!$A$2:$B$3,2,FALSE),"Mutant","WT")),"")</f>
        <v/>
      </c>
      <c r="CQ182" s="4" t="str">
        <f>IF(ISNUMBER(CC182), IF($BV182&gt;VLOOKUP('Gene Table'!$G$2,'Array Content'!$A$2:$B$3,2,FALSE),IF(CC182&lt;-$BV182,"mutant","WT"),IF(CC182&lt;-VLOOKUP('Gene Table'!$G$2,'Array Content'!$A$2:$B$3,2,FALSE),"Mutant","WT")),"")</f>
        <v/>
      </c>
      <c r="CR182" s="4" t="str">
        <f>IF(ISNUMBER(CD182), IF($BV182&gt;VLOOKUP('Gene Table'!$G$2,'Array Content'!$A$2:$B$3,2,FALSE),IF(CD182&lt;-$BV182,"mutant","WT"),IF(CD182&lt;-VLOOKUP('Gene Table'!$G$2,'Array Content'!$A$2:$B$3,2,FALSE),"Mutant","WT")),"")</f>
        <v/>
      </c>
      <c r="CS182" s="4" t="str">
        <f>IF(ISNUMBER(CE182), IF($BV182&gt;VLOOKUP('Gene Table'!$G$2,'Array Content'!$A$2:$B$3,2,FALSE),IF(CE182&lt;-$BV182,"mutant","WT"),IF(CE182&lt;-VLOOKUP('Gene Table'!$G$2,'Array Content'!$A$2:$B$3,2,FALSE),"Mutant","WT")),"")</f>
        <v/>
      </c>
      <c r="CT182" s="4" t="str">
        <f>IF(ISNUMBER(CF182), IF($BV182&gt;VLOOKUP('Gene Table'!$G$2,'Array Content'!$A$2:$B$3,2,FALSE),IF(CF182&lt;-$BV182,"mutant","WT"),IF(CF182&lt;-VLOOKUP('Gene Table'!$G$2,'Array Content'!$A$2:$B$3,2,FALSE),"Mutant","WT")),"")</f>
        <v/>
      </c>
      <c r="CU182" s="4" t="str">
        <f>IF(ISNUMBER(CG182), IF($BV182&gt;VLOOKUP('Gene Table'!$G$2,'Array Content'!$A$2:$B$3,2,FALSE),IF(CG182&lt;-$BV182,"mutant","WT"),IF(CG182&lt;-VLOOKUP('Gene Table'!$G$2,'Array Content'!$A$2:$B$3,2,FALSE),"Mutant","WT")),"")</f>
        <v/>
      </c>
      <c r="CV182" s="4" t="str">
        <f>IF(ISNUMBER(CH182), IF($BV182&gt;VLOOKUP('Gene Table'!$G$2,'Array Content'!$A$2:$B$3,2,FALSE),IF(CH182&lt;-$BV182,"mutant","WT"),IF(CH182&lt;-VLOOKUP('Gene Table'!$G$2,'Array Content'!$A$2:$B$3,2,FALSE),"Mutant","WT")),"")</f>
        <v/>
      </c>
      <c r="CW182" s="4" t="str">
        <f>IF(ISNUMBER(CI182), IF($BV182&gt;VLOOKUP('Gene Table'!$G$2,'Array Content'!$A$2:$B$3,2,FALSE),IF(CI182&lt;-$BV182,"mutant","WT"),IF(CI182&lt;-VLOOKUP('Gene Table'!$G$2,'Array Content'!$A$2:$B$3,2,FALSE),"Mutant","WT")),"")</f>
        <v/>
      </c>
      <c r="CX182" s="4" t="str">
        <f>IF(ISNUMBER(CJ182), IF($BV182&gt;VLOOKUP('Gene Table'!$G$2,'Array Content'!$A$2:$B$3,2,FALSE),IF(CJ182&lt;-$BV182,"mutant","WT"),IF(CJ182&lt;-VLOOKUP('Gene Table'!$G$2,'Array Content'!$A$2:$B$3,2,FALSE),"Mutant","WT")),"")</f>
        <v/>
      </c>
      <c r="CY182" s="4" t="str">
        <f>IF(ISNUMBER(CK182), IF($BV182&gt;VLOOKUP('Gene Table'!$G$2,'Array Content'!$A$2:$B$3,2,FALSE),IF(CK182&lt;-$BV182,"mutant","WT"),IF(CK182&lt;-VLOOKUP('Gene Table'!$G$2,'Array Content'!$A$2:$B$3,2,FALSE),"Mutant","WT")),"")</f>
        <v/>
      </c>
      <c r="DA182" s="4" t="s">
        <v>286</v>
      </c>
      <c r="DB182" s="4">
        <f t="shared" si="221"/>
        <v>-1.7399999999999984</v>
      </c>
      <c r="DC182" s="4">
        <f t="shared" si="222"/>
        <v>0</v>
      </c>
      <c r="DD182" s="4" t="str">
        <f t="shared" si="223"/>
        <v/>
      </c>
      <c r="DE182" s="4" t="str">
        <f t="shared" si="224"/>
        <v/>
      </c>
      <c r="DF182" s="4" t="str">
        <f t="shared" si="225"/>
        <v/>
      </c>
      <c r="DG182" s="4" t="str">
        <f t="shared" si="226"/>
        <v/>
      </c>
      <c r="DH182" s="4" t="str">
        <f t="shared" si="227"/>
        <v/>
      </c>
      <c r="DI182" s="4" t="str">
        <f t="shared" si="228"/>
        <v/>
      </c>
      <c r="DJ182" s="4" t="str">
        <f t="shared" si="229"/>
        <v/>
      </c>
      <c r="DK182" s="4" t="str">
        <f t="shared" si="230"/>
        <v/>
      </c>
      <c r="DL182" s="4" t="str">
        <f t="shared" si="231"/>
        <v/>
      </c>
      <c r="DM182" s="4" t="str">
        <f t="shared" si="232"/>
        <v/>
      </c>
      <c r="DO182" s="4" t="s">
        <v>286</v>
      </c>
      <c r="DP182" s="4" t="str">
        <f>IF(ISNUMBER(DB182), IF($AR182&gt;VLOOKUP('Gene Table'!$G$2,'Array Content'!$A$2:$B$3,2,FALSE),IF(DB182&lt;-$AR182,"mutant","WT"),IF(DB182&lt;-VLOOKUP('Gene Table'!$G$2,'Array Content'!$A$2:$B$3,2,FALSE),"Mutant","WT")),"")</f>
        <v>WT</v>
      </c>
      <c r="DQ182" s="4" t="str">
        <f>IF(ISNUMBER(DC182), IF($AR182&gt;VLOOKUP('Gene Table'!$G$2,'Array Content'!$A$2:$B$3,2,FALSE),IF(DC182&lt;-$AR182,"mutant","WT"),IF(DC182&lt;-VLOOKUP('Gene Table'!$G$2,'Array Content'!$A$2:$B$3,2,FALSE),"Mutant","WT")),"")</f>
        <v>WT</v>
      </c>
      <c r="DR182" s="4" t="str">
        <f>IF(ISNUMBER(DD182), IF($AR182&gt;VLOOKUP('Gene Table'!$G$2,'Array Content'!$A$2:$B$3,2,FALSE),IF(DD182&lt;-$AR182,"mutant","WT"),IF(DD182&lt;-VLOOKUP('Gene Table'!$G$2,'Array Content'!$A$2:$B$3,2,FALSE),"Mutant","WT")),"")</f>
        <v/>
      </c>
      <c r="DS182" s="4" t="str">
        <f>IF(ISNUMBER(DE182), IF($AR182&gt;VLOOKUP('Gene Table'!$G$2,'Array Content'!$A$2:$B$3,2,FALSE),IF(DE182&lt;-$AR182,"mutant","WT"),IF(DE182&lt;-VLOOKUP('Gene Table'!$G$2,'Array Content'!$A$2:$B$3,2,FALSE),"Mutant","WT")),"")</f>
        <v/>
      </c>
      <c r="DT182" s="4" t="str">
        <f>IF(ISNUMBER(DF182), IF($AR182&gt;VLOOKUP('Gene Table'!$G$2,'Array Content'!$A$2:$B$3,2,FALSE),IF(DF182&lt;-$AR182,"mutant","WT"),IF(DF182&lt;-VLOOKUP('Gene Table'!$G$2,'Array Content'!$A$2:$B$3,2,FALSE),"Mutant","WT")),"")</f>
        <v/>
      </c>
      <c r="DU182" s="4" t="str">
        <f>IF(ISNUMBER(DG182), IF($AR182&gt;VLOOKUP('Gene Table'!$G$2,'Array Content'!$A$2:$B$3,2,FALSE),IF(DG182&lt;-$AR182,"mutant","WT"),IF(DG182&lt;-VLOOKUP('Gene Table'!$G$2,'Array Content'!$A$2:$B$3,2,FALSE),"Mutant","WT")),"")</f>
        <v/>
      </c>
      <c r="DV182" s="4" t="str">
        <f>IF(ISNUMBER(DH182), IF($AR182&gt;VLOOKUP('Gene Table'!$G$2,'Array Content'!$A$2:$B$3,2,FALSE),IF(DH182&lt;-$AR182,"mutant","WT"),IF(DH182&lt;-VLOOKUP('Gene Table'!$G$2,'Array Content'!$A$2:$B$3,2,FALSE),"Mutant","WT")),"")</f>
        <v/>
      </c>
      <c r="DW182" s="4" t="str">
        <f>IF(ISNUMBER(DI182), IF($AR182&gt;VLOOKUP('Gene Table'!$G$2,'Array Content'!$A$2:$B$3,2,FALSE),IF(DI182&lt;-$AR182,"mutant","WT"),IF(DI182&lt;-VLOOKUP('Gene Table'!$G$2,'Array Content'!$A$2:$B$3,2,FALSE),"Mutant","WT")),"")</f>
        <v/>
      </c>
      <c r="DX182" s="4" t="str">
        <f>IF(ISNUMBER(DJ182), IF($AR182&gt;VLOOKUP('Gene Table'!$G$2,'Array Content'!$A$2:$B$3,2,FALSE),IF(DJ182&lt;-$AR182,"mutant","WT"),IF(DJ182&lt;-VLOOKUP('Gene Table'!$G$2,'Array Content'!$A$2:$B$3,2,FALSE),"Mutant","WT")),"")</f>
        <v/>
      </c>
      <c r="DY182" s="4" t="str">
        <f>IF(ISNUMBER(DK182), IF($AR182&gt;VLOOKUP('Gene Table'!$G$2,'Array Content'!$A$2:$B$3,2,FALSE),IF(DK182&lt;-$AR182,"mutant","WT"),IF(DK182&lt;-VLOOKUP('Gene Table'!$G$2,'Array Content'!$A$2:$B$3,2,FALSE),"Mutant","WT")),"")</f>
        <v/>
      </c>
      <c r="DZ182" s="4" t="str">
        <f>IF(ISNUMBER(DL182), IF($AR182&gt;VLOOKUP('Gene Table'!$G$2,'Array Content'!$A$2:$B$3,2,FALSE),IF(DL182&lt;-$AR182,"mutant","WT"),IF(DL182&lt;-VLOOKUP('Gene Table'!$G$2,'Array Content'!$A$2:$B$3,2,FALSE),"Mutant","WT")),"")</f>
        <v/>
      </c>
      <c r="EA182" s="4" t="str">
        <f>IF(ISNUMBER(DM182), IF($AR182&gt;VLOOKUP('Gene Table'!$G$2,'Array Content'!$A$2:$B$3,2,FALSE),IF(DM182&lt;-$AR182,"mutant","WT"),IF(DM182&lt;-VLOOKUP('Gene Table'!$G$2,'Array Content'!$A$2:$B$3,2,FALSE),"Mutant","WT")),"")</f>
        <v/>
      </c>
      <c r="EC182" s="4" t="s">
        <v>286</v>
      </c>
      <c r="ED182" s="4" t="str">
        <f>IF('Gene Table'!$D182="copy number",D182,"")</f>
        <v/>
      </c>
      <c r="EE182" s="4" t="str">
        <f>IF('Gene Table'!$D182="copy number",E182,"")</f>
        <v/>
      </c>
      <c r="EF182" s="4" t="str">
        <f>IF('Gene Table'!$D182="copy number",F182,"")</f>
        <v/>
      </c>
      <c r="EG182" s="4" t="str">
        <f>IF('Gene Table'!$D182="copy number",G182,"")</f>
        <v/>
      </c>
      <c r="EH182" s="4" t="str">
        <f>IF('Gene Table'!$D182="copy number",H182,"")</f>
        <v/>
      </c>
      <c r="EI182" s="4" t="str">
        <f>IF('Gene Table'!$D182="copy number",I182,"")</f>
        <v/>
      </c>
      <c r="EJ182" s="4" t="str">
        <f>IF('Gene Table'!$D182="copy number",J182,"")</f>
        <v/>
      </c>
      <c r="EK182" s="4" t="str">
        <f>IF('Gene Table'!$D182="copy number",K182,"")</f>
        <v/>
      </c>
      <c r="EL182" s="4" t="str">
        <f>IF('Gene Table'!$D182="copy number",L182,"")</f>
        <v/>
      </c>
      <c r="EM182" s="4" t="str">
        <f>IF('Gene Table'!$D182="copy number",M182,"")</f>
        <v/>
      </c>
      <c r="EN182" s="4" t="str">
        <f>IF('Gene Table'!$D182="copy number",N182,"")</f>
        <v/>
      </c>
      <c r="EO182" s="4" t="str">
        <f>IF('Gene Table'!$D182="copy number",O182,"")</f>
        <v/>
      </c>
      <c r="EQ182" s="4" t="s">
        <v>286</v>
      </c>
      <c r="ER182" s="4" t="str">
        <f>IF('Gene Table'!$D182="copy number",R182,"")</f>
        <v/>
      </c>
      <c r="ES182" s="4" t="str">
        <f>IF('Gene Table'!$D182="copy number",S182,"")</f>
        <v/>
      </c>
      <c r="ET182" s="4" t="str">
        <f>IF('Gene Table'!$D182="copy number",T182,"")</f>
        <v/>
      </c>
      <c r="EU182" s="4" t="str">
        <f>IF('Gene Table'!$D182="copy number",U182,"")</f>
        <v/>
      </c>
      <c r="EV182" s="4" t="str">
        <f>IF('Gene Table'!$D182="copy number",V182,"")</f>
        <v/>
      </c>
      <c r="EW182" s="4" t="str">
        <f>IF('Gene Table'!$D182="copy number",W182,"")</f>
        <v/>
      </c>
      <c r="EX182" s="4" t="str">
        <f>IF('Gene Table'!$D182="copy number",X182,"")</f>
        <v/>
      </c>
      <c r="EY182" s="4" t="str">
        <f>IF('Gene Table'!$D182="copy number",Y182,"")</f>
        <v/>
      </c>
      <c r="EZ182" s="4" t="str">
        <f>IF('Gene Table'!$D182="copy number",Z182,"")</f>
        <v/>
      </c>
      <c r="FA182" s="4" t="str">
        <f>IF('Gene Table'!$D182="copy number",AA182,"")</f>
        <v/>
      </c>
      <c r="FB182" s="4" t="str">
        <f>IF('Gene Table'!$D182="copy number",AB182,"")</f>
        <v/>
      </c>
      <c r="FC182" s="4" t="str">
        <f>IF('Gene Table'!$D182="copy number",AC182,"")</f>
        <v/>
      </c>
      <c r="FE182" s="4" t="s">
        <v>286</v>
      </c>
      <c r="FF182" s="4" t="str">
        <f>IF('Gene Table'!$C182="SMPC",D182,"")</f>
        <v/>
      </c>
      <c r="FG182" s="4" t="str">
        <f>IF('Gene Table'!$C182="SMPC",E182,"")</f>
        <v/>
      </c>
      <c r="FH182" s="4" t="str">
        <f>IF('Gene Table'!$C182="SMPC",F182,"")</f>
        <v/>
      </c>
      <c r="FI182" s="4" t="str">
        <f>IF('Gene Table'!$C182="SMPC",G182,"")</f>
        <v/>
      </c>
      <c r="FJ182" s="4" t="str">
        <f>IF('Gene Table'!$C182="SMPC",H182,"")</f>
        <v/>
      </c>
      <c r="FK182" s="4" t="str">
        <f>IF('Gene Table'!$C182="SMPC",I182,"")</f>
        <v/>
      </c>
      <c r="FL182" s="4" t="str">
        <f>IF('Gene Table'!$C182="SMPC",J182,"")</f>
        <v/>
      </c>
      <c r="FM182" s="4" t="str">
        <f>IF('Gene Table'!$C182="SMPC",K182,"")</f>
        <v/>
      </c>
      <c r="FN182" s="4" t="str">
        <f>IF('Gene Table'!$C182="SMPC",L182,"")</f>
        <v/>
      </c>
      <c r="FO182" s="4" t="str">
        <f>IF('Gene Table'!$C182="SMPC",M182,"")</f>
        <v/>
      </c>
      <c r="FP182" s="4" t="str">
        <f>IF('Gene Table'!$C182="SMPC",N182,"")</f>
        <v/>
      </c>
      <c r="FQ182" s="4" t="str">
        <f>IF('Gene Table'!$C182="SMPC",O182,"")</f>
        <v/>
      </c>
      <c r="FS182" s="4" t="s">
        <v>286</v>
      </c>
      <c r="FT182" s="4" t="str">
        <f>IF('Gene Table'!$C182="SMPC",R182,"")</f>
        <v/>
      </c>
      <c r="FU182" s="4" t="str">
        <f>IF('Gene Table'!$C182="SMPC",S182,"")</f>
        <v/>
      </c>
      <c r="FV182" s="4" t="str">
        <f>IF('Gene Table'!$C182="SMPC",T182,"")</f>
        <v/>
      </c>
      <c r="FW182" s="4" t="str">
        <f>IF('Gene Table'!$C182="SMPC",U182,"")</f>
        <v/>
      </c>
      <c r="FX182" s="4" t="str">
        <f>IF('Gene Table'!$C182="SMPC",V182,"")</f>
        <v/>
      </c>
      <c r="FY182" s="4" t="str">
        <f>IF('Gene Table'!$C182="SMPC",W182,"")</f>
        <v/>
      </c>
      <c r="FZ182" s="4" t="str">
        <f>IF('Gene Table'!$C182="SMPC",X182,"")</f>
        <v/>
      </c>
      <c r="GA182" s="4" t="str">
        <f>IF('Gene Table'!$C182="SMPC",Y182,"")</f>
        <v/>
      </c>
      <c r="GB182" s="4" t="str">
        <f>IF('Gene Table'!$C182="SMPC",Z182,"")</f>
        <v/>
      </c>
      <c r="GC182" s="4" t="str">
        <f>IF('Gene Table'!$C182="SMPC",AA182,"")</f>
        <v/>
      </c>
      <c r="GD182" s="4" t="str">
        <f>IF('Gene Table'!$C182="SMPC",AB182,"")</f>
        <v/>
      </c>
      <c r="GE182" s="4" t="str">
        <f>IF('Gene Table'!$C182="SMPC",AC182,"")</f>
        <v/>
      </c>
    </row>
    <row r="183" spans="1:187" ht="15" customHeight="1" x14ac:dyDescent="0.25">
      <c r="A183" s="4" t="str">
        <f>'Gene Table'!C183&amp;":"&amp;'Gene Table'!D183</f>
        <v>PTEN:c.956_959delCTTT</v>
      </c>
      <c r="B183" s="4">
        <f>IF('Gene Table'!$G$5="NO",IF(ISNUMBER(MATCH('Gene Table'!E183,'Array Content'!$M$2:$M$941,0)),VLOOKUP('Gene Table'!E183,'Array Content'!$M$2:$O$941,2,FALSE),35),IF('Gene Table'!$G$5="YES",IF(ISNUMBER(MATCH('Gene Table'!E183,'Array Content'!$M$2:$M$941,0)),VLOOKUP('Gene Table'!E183,'Array Content'!$M$2:$O$941,3,FALSE),35),"OOPS"))</f>
        <v>37</v>
      </c>
      <c r="C183" s="4" t="s">
        <v>4840</v>
      </c>
      <c r="D183" s="29">
        <f>IF('Control Sample Data'!D182="","",IF(SUM('Control Sample Data'!D$2:D$97)&gt;10,IF(AND(ISNUMBER('Control Sample Data'!D182),'Control Sample Data'!D182&lt;$B183, 'Control Sample Data'!D182&gt;0),'Control Sample Data'!D182,$B183),""))</f>
        <v>35</v>
      </c>
      <c r="E183" s="29">
        <f>IF('Control Sample Data'!E182="","",IF(SUM('Control Sample Data'!E$2:E$97)&gt;10,IF(AND(ISNUMBER('Control Sample Data'!E182),'Control Sample Data'!E182&lt;$B183, 'Control Sample Data'!E182&gt;0),'Control Sample Data'!E182,$B183),""))</f>
        <v>35</v>
      </c>
      <c r="F183" s="29" t="str">
        <f>IF('Control Sample Data'!F182="","",IF(SUM('Control Sample Data'!F$2:F$97)&gt;10,IF(AND(ISNUMBER('Control Sample Data'!F182),'Control Sample Data'!F182&lt;$B183, 'Control Sample Data'!F182&gt;0),'Control Sample Data'!F182,$B183),""))</f>
        <v/>
      </c>
      <c r="G183" s="29" t="str">
        <f>IF('Control Sample Data'!G182="","",IF(SUM('Control Sample Data'!G$2:G$97)&gt;10,IF(AND(ISNUMBER('Control Sample Data'!G182),'Control Sample Data'!G182&lt;$B183, 'Control Sample Data'!G182&gt;0),'Control Sample Data'!G182,$B183),""))</f>
        <v/>
      </c>
      <c r="H183" s="29" t="str">
        <f>IF('Control Sample Data'!H182="","",IF(SUM('Control Sample Data'!H$2:H$97)&gt;10,IF(AND(ISNUMBER('Control Sample Data'!H182),'Control Sample Data'!H182&lt;$B183, 'Control Sample Data'!H182&gt;0),'Control Sample Data'!H182,$B183),""))</f>
        <v/>
      </c>
      <c r="I183" s="29" t="str">
        <f>IF('Control Sample Data'!I182="","",IF(SUM('Control Sample Data'!I$2:I$97)&gt;10,IF(AND(ISNUMBER('Control Sample Data'!I182),'Control Sample Data'!I182&lt;$B183, 'Control Sample Data'!I182&gt;0),'Control Sample Data'!I182,$B183),""))</f>
        <v/>
      </c>
      <c r="J183" s="29" t="str">
        <f>IF('Control Sample Data'!J182="","",IF(SUM('Control Sample Data'!J$2:J$97)&gt;10,IF(AND(ISNUMBER('Control Sample Data'!J182),'Control Sample Data'!J182&lt;$B183, 'Control Sample Data'!J182&gt;0),'Control Sample Data'!J182,$B183),""))</f>
        <v/>
      </c>
      <c r="K183" s="29" t="str">
        <f>IF('Control Sample Data'!K182="","",IF(SUM('Control Sample Data'!K$2:K$97)&gt;10,IF(AND(ISNUMBER('Control Sample Data'!K182),'Control Sample Data'!K182&lt;$B183, 'Control Sample Data'!K182&gt;0),'Control Sample Data'!K182,$B183),""))</f>
        <v/>
      </c>
      <c r="L183" s="29" t="str">
        <f>IF('Control Sample Data'!L182="","",IF(SUM('Control Sample Data'!L$2:L$97)&gt;10,IF(AND(ISNUMBER('Control Sample Data'!L182),'Control Sample Data'!L182&lt;$B183, 'Control Sample Data'!L182&gt;0),'Control Sample Data'!L182,$B183),""))</f>
        <v/>
      </c>
      <c r="M183" s="29" t="str">
        <f>IF('Control Sample Data'!M182="","",IF(SUM('Control Sample Data'!M$2:M$97)&gt;10,IF(AND(ISNUMBER('Control Sample Data'!M182),'Control Sample Data'!M182&lt;$B183, 'Control Sample Data'!M182&gt;0),'Control Sample Data'!M182,$B183),""))</f>
        <v/>
      </c>
      <c r="N183" s="29" t="str">
        <f>IF('Control Sample Data'!N182="","",IF(SUM('Control Sample Data'!N$2:N$97)&gt;10,IF(AND(ISNUMBER('Control Sample Data'!N182),'Control Sample Data'!N182&lt;$B183, 'Control Sample Data'!N182&gt;0),'Control Sample Data'!N182,$B183),""))</f>
        <v/>
      </c>
      <c r="O183" s="29" t="str">
        <f>IF('Control Sample Data'!O182="","",IF(SUM('Control Sample Data'!O$2:O$97)&gt;10,IF(AND(ISNUMBER('Control Sample Data'!O182),'Control Sample Data'!O182&lt;$B183, 'Control Sample Data'!O182&gt;0),'Control Sample Data'!O182,$B183),""))</f>
        <v/>
      </c>
      <c r="Q183" s="4" t="s">
        <v>4840</v>
      </c>
      <c r="R183" s="29">
        <f>IF('Test Sample Data'!D182="","",IF(SUM('Test Sample Data'!D$2:D$97)&gt;10,IF(AND(ISNUMBER('Test Sample Data'!D182),'Test Sample Data'!D182&lt;$B183, 'Test Sample Data'!D182&gt;0),'Test Sample Data'!D182,$B183),""))</f>
        <v>33.130000000000003</v>
      </c>
      <c r="S183" s="29">
        <f>IF('Test Sample Data'!E182="","",IF(SUM('Test Sample Data'!E$2:E$97)&gt;10,IF(AND(ISNUMBER('Test Sample Data'!E182),'Test Sample Data'!E182&lt;$B183, 'Test Sample Data'!E182&gt;0),'Test Sample Data'!E182,$B183),""))</f>
        <v>35</v>
      </c>
      <c r="T183" s="29" t="str">
        <f>IF('Test Sample Data'!F182="","",IF(SUM('Test Sample Data'!F$2:F$97)&gt;10,IF(AND(ISNUMBER('Test Sample Data'!F182),'Test Sample Data'!F182&lt;$B183, 'Test Sample Data'!F182&gt;0),'Test Sample Data'!F182,$B183),""))</f>
        <v/>
      </c>
      <c r="U183" s="29" t="str">
        <f>IF('Test Sample Data'!G182="","",IF(SUM('Test Sample Data'!G$2:G$97)&gt;10,IF(AND(ISNUMBER('Test Sample Data'!G182),'Test Sample Data'!G182&lt;$B183, 'Test Sample Data'!G182&gt;0),'Test Sample Data'!G182,$B183),""))</f>
        <v/>
      </c>
      <c r="V183" s="29" t="str">
        <f>IF('Test Sample Data'!H182="","",IF(SUM('Test Sample Data'!H$2:H$97)&gt;10,IF(AND(ISNUMBER('Test Sample Data'!H182),'Test Sample Data'!H182&lt;$B183, 'Test Sample Data'!H182&gt;0),'Test Sample Data'!H182,$B183),""))</f>
        <v/>
      </c>
      <c r="W183" s="29" t="str">
        <f>IF('Test Sample Data'!I182="","",IF(SUM('Test Sample Data'!I$2:I$97)&gt;10,IF(AND(ISNUMBER('Test Sample Data'!I182),'Test Sample Data'!I182&lt;$B183, 'Test Sample Data'!I182&gt;0),'Test Sample Data'!I182,$B183),""))</f>
        <v/>
      </c>
      <c r="X183" s="29" t="str">
        <f>IF('Test Sample Data'!J182="","",IF(SUM('Test Sample Data'!J$2:J$97)&gt;10,IF(AND(ISNUMBER('Test Sample Data'!J182),'Test Sample Data'!J182&lt;$B183, 'Test Sample Data'!J182&gt;0),'Test Sample Data'!J182,$B183),""))</f>
        <v/>
      </c>
      <c r="Y183" s="29" t="str">
        <f>IF('Test Sample Data'!K182="","",IF(SUM('Test Sample Data'!K$2:K$97)&gt;10,IF(AND(ISNUMBER('Test Sample Data'!K182),'Test Sample Data'!K182&lt;$B183, 'Test Sample Data'!K182&gt;0),'Test Sample Data'!K182,$B183),""))</f>
        <v/>
      </c>
      <c r="Z183" s="29" t="str">
        <f>IF('Test Sample Data'!L182="","",IF(SUM('Test Sample Data'!L$2:L$97)&gt;10,IF(AND(ISNUMBER('Test Sample Data'!L182),'Test Sample Data'!L182&lt;$B183, 'Test Sample Data'!L182&gt;0),'Test Sample Data'!L182,$B183),""))</f>
        <v/>
      </c>
      <c r="AA183" s="29" t="str">
        <f>IF('Test Sample Data'!M182="","",IF(SUM('Test Sample Data'!M$2:M$97)&gt;10,IF(AND(ISNUMBER('Test Sample Data'!M182),'Test Sample Data'!M182&lt;$B183, 'Test Sample Data'!M182&gt;0),'Test Sample Data'!M182,$B183),""))</f>
        <v/>
      </c>
      <c r="AB183" s="29" t="str">
        <f>IF('Test Sample Data'!N182="","",IF(SUM('Test Sample Data'!N$2:N$97)&gt;10,IF(AND(ISNUMBER('Test Sample Data'!N182),'Test Sample Data'!N182&lt;$B183, 'Test Sample Data'!N182&gt;0),'Test Sample Data'!N182,$B183),""))</f>
        <v/>
      </c>
      <c r="AC183" s="29" t="str">
        <f>IF('Test Sample Data'!O182="","",IF(SUM('Test Sample Data'!O$2:O$97)&gt;10,IF(AND(ISNUMBER('Test Sample Data'!O182),'Test Sample Data'!O182&lt;$B183, 'Test Sample Data'!O182&gt;0),'Test Sample Data'!O182,$B183),""))</f>
        <v/>
      </c>
      <c r="AE183" s="4" t="s">
        <v>4840</v>
      </c>
      <c r="AF183" s="4">
        <f t="shared" si="183"/>
        <v>9</v>
      </c>
      <c r="AG183" s="4">
        <f t="shared" si="184"/>
        <v>9</v>
      </c>
      <c r="AH183" s="4" t="str">
        <f t="shared" si="185"/>
        <v/>
      </c>
      <c r="AI183" s="4" t="str">
        <f t="shared" si="186"/>
        <v/>
      </c>
      <c r="AJ183" s="4" t="str">
        <f t="shared" si="187"/>
        <v/>
      </c>
      <c r="AK183" s="4" t="str">
        <f t="shared" si="188"/>
        <v/>
      </c>
      <c r="AL183" s="4" t="str">
        <f t="shared" si="189"/>
        <v/>
      </c>
      <c r="AM183" s="4" t="str">
        <f t="shared" si="190"/>
        <v/>
      </c>
      <c r="AN183" s="4" t="str">
        <f t="shared" si="191"/>
        <v/>
      </c>
      <c r="AO183" s="4" t="str">
        <f t="shared" si="192"/>
        <v/>
      </c>
      <c r="AP183" s="4" t="str">
        <f t="shared" si="193"/>
        <v/>
      </c>
      <c r="AQ183" s="4" t="str">
        <f t="shared" si="194"/>
        <v/>
      </c>
      <c r="AR183" s="4">
        <f t="shared" si="195"/>
        <v>0</v>
      </c>
      <c r="AS183" s="4">
        <f t="shared" si="246"/>
        <v>9</v>
      </c>
      <c r="AU183" s="4" t="s">
        <v>4840</v>
      </c>
      <c r="AV183" s="4">
        <f t="shared" si="196"/>
        <v>6.3900000000000041</v>
      </c>
      <c r="AW183" s="4">
        <f t="shared" si="197"/>
        <v>9</v>
      </c>
      <c r="AX183" s="4" t="str">
        <f t="shared" si="198"/>
        <v/>
      </c>
      <c r="AY183" s="4" t="str">
        <f t="shared" si="199"/>
        <v/>
      </c>
      <c r="AZ183" s="4" t="str">
        <f t="shared" si="200"/>
        <v/>
      </c>
      <c r="BA183" s="4" t="str">
        <f t="shared" si="201"/>
        <v/>
      </c>
      <c r="BB183" s="4" t="str">
        <f t="shared" si="202"/>
        <v/>
      </c>
      <c r="BC183" s="4" t="str">
        <f t="shared" si="203"/>
        <v/>
      </c>
      <c r="BD183" s="4" t="str">
        <f t="shared" si="204"/>
        <v/>
      </c>
      <c r="BE183" s="4" t="str">
        <f t="shared" si="205"/>
        <v/>
      </c>
      <c r="BF183" s="4" t="str">
        <f t="shared" si="206"/>
        <v/>
      </c>
      <c r="BG183" s="4" t="str">
        <f t="shared" si="207"/>
        <v/>
      </c>
      <c r="BI183" s="4" t="s">
        <v>4840</v>
      </c>
      <c r="BJ183" s="4" t="str">
        <f t="shared" si="233"/>
        <v/>
      </c>
      <c r="BK183" s="4">
        <f t="shared" si="234"/>
        <v>9</v>
      </c>
      <c r="BL183" s="4" t="str">
        <f t="shared" si="235"/>
        <v/>
      </c>
      <c r="BM183" s="4" t="str">
        <f t="shared" si="236"/>
        <v/>
      </c>
      <c r="BN183" s="4" t="str">
        <f t="shared" si="237"/>
        <v/>
      </c>
      <c r="BO183" s="4" t="str">
        <f t="shared" si="238"/>
        <v/>
      </c>
      <c r="BP183" s="4" t="str">
        <f t="shared" si="239"/>
        <v/>
      </c>
      <c r="BQ183" s="4" t="str">
        <f t="shared" si="240"/>
        <v/>
      </c>
      <c r="BR183" s="4" t="str">
        <f t="shared" si="241"/>
        <v/>
      </c>
      <c r="BS183" s="4" t="str">
        <f t="shared" si="242"/>
        <v/>
      </c>
      <c r="BT183" s="4" t="str">
        <f t="shared" si="243"/>
        <v/>
      </c>
      <c r="BU183" s="4" t="str">
        <f t="shared" si="244"/>
        <v/>
      </c>
      <c r="BV183" s="4">
        <f t="shared" si="208"/>
        <v>0</v>
      </c>
      <c r="BW183" s="4">
        <f t="shared" si="245"/>
        <v>9</v>
      </c>
      <c r="BY183" s="4" t="s">
        <v>4840</v>
      </c>
      <c r="BZ183" s="4">
        <f t="shared" si="209"/>
        <v>-2.6099999999999959</v>
      </c>
      <c r="CA183" s="4">
        <f t="shared" si="210"/>
        <v>0</v>
      </c>
      <c r="CB183" s="4" t="str">
        <f t="shared" si="211"/>
        <v/>
      </c>
      <c r="CC183" s="4" t="str">
        <f t="shared" si="212"/>
        <v/>
      </c>
      <c r="CD183" s="4" t="str">
        <f t="shared" si="213"/>
        <v/>
      </c>
      <c r="CE183" s="4" t="str">
        <f t="shared" si="214"/>
        <v/>
      </c>
      <c r="CF183" s="4" t="str">
        <f t="shared" si="215"/>
        <v/>
      </c>
      <c r="CG183" s="4" t="str">
        <f t="shared" si="216"/>
        <v/>
      </c>
      <c r="CH183" s="4" t="str">
        <f t="shared" si="217"/>
        <v/>
      </c>
      <c r="CI183" s="4" t="str">
        <f t="shared" si="218"/>
        <v/>
      </c>
      <c r="CJ183" s="4" t="str">
        <f t="shared" si="219"/>
        <v/>
      </c>
      <c r="CK183" s="4" t="str">
        <f t="shared" si="220"/>
        <v/>
      </c>
      <c r="CM183" s="4" t="s">
        <v>4840</v>
      </c>
      <c r="CN183" s="4" t="str">
        <f>IF(ISNUMBER(BZ183), IF($BV183&gt;VLOOKUP('Gene Table'!$G$2,'Array Content'!$A$2:$B$3,2,FALSE),IF(BZ183&lt;-$BV183,"mutant","WT"),IF(BZ183&lt;-VLOOKUP('Gene Table'!$G$2,'Array Content'!$A$2:$B$3,2,FALSE),"Mutant","WT")),"")</f>
        <v>Mutant</v>
      </c>
      <c r="CO183" s="4" t="str">
        <f>IF(ISNUMBER(CA183), IF($BV183&gt;VLOOKUP('Gene Table'!$G$2,'Array Content'!$A$2:$B$3,2,FALSE),IF(CA183&lt;-$BV183,"mutant","WT"),IF(CA183&lt;-VLOOKUP('Gene Table'!$G$2,'Array Content'!$A$2:$B$3,2,FALSE),"Mutant","WT")),"")</f>
        <v>WT</v>
      </c>
      <c r="CP183" s="4" t="str">
        <f>IF(ISNUMBER(CB183), IF($BV183&gt;VLOOKUP('Gene Table'!$G$2,'Array Content'!$A$2:$B$3,2,FALSE),IF(CB183&lt;-$BV183,"mutant","WT"),IF(CB183&lt;-VLOOKUP('Gene Table'!$G$2,'Array Content'!$A$2:$B$3,2,FALSE),"Mutant","WT")),"")</f>
        <v/>
      </c>
      <c r="CQ183" s="4" t="str">
        <f>IF(ISNUMBER(CC183), IF($BV183&gt;VLOOKUP('Gene Table'!$G$2,'Array Content'!$A$2:$B$3,2,FALSE),IF(CC183&lt;-$BV183,"mutant","WT"),IF(CC183&lt;-VLOOKUP('Gene Table'!$G$2,'Array Content'!$A$2:$B$3,2,FALSE),"Mutant","WT")),"")</f>
        <v/>
      </c>
      <c r="CR183" s="4" t="str">
        <f>IF(ISNUMBER(CD183), IF($BV183&gt;VLOOKUP('Gene Table'!$G$2,'Array Content'!$A$2:$B$3,2,FALSE),IF(CD183&lt;-$BV183,"mutant","WT"),IF(CD183&lt;-VLOOKUP('Gene Table'!$G$2,'Array Content'!$A$2:$B$3,2,FALSE),"Mutant","WT")),"")</f>
        <v/>
      </c>
      <c r="CS183" s="4" t="str">
        <f>IF(ISNUMBER(CE183), IF($BV183&gt;VLOOKUP('Gene Table'!$G$2,'Array Content'!$A$2:$B$3,2,FALSE),IF(CE183&lt;-$BV183,"mutant","WT"),IF(CE183&lt;-VLOOKUP('Gene Table'!$G$2,'Array Content'!$A$2:$B$3,2,FALSE),"Mutant","WT")),"")</f>
        <v/>
      </c>
      <c r="CT183" s="4" t="str">
        <f>IF(ISNUMBER(CF183), IF($BV183&gt;VLOOKUP('Gene Table'!$G$2,'Array Content'!$A$2:$B$3,2,FALSE),IF(CF183&lt;-$BV183,"mutant","WT"),IF(CF183&lt;-VLOOKUP('Gene Table'!$G$2,'Array Content'!$A$2:$B$3,2,FALSE),"Mutant","WT")),"")</f>
        <v/>
      </c>
      <c r="CU183" s="4" t="str">
        <f>IF(ISNUMBER(CG183), IF($BV183&gt;VLOOKUP('Gene Table'!$G$2,'Array Content'!$A$2:$B$3,2,FALSE),IF(CG183&lt;-$BV183,"mutant","WT"),IF(CG183&lt;-VLOOKUP('Gene Table'!$G$2,'Array Content'!$A$2:$B$3,2,FALSE),"Mutant","WT")),"")</f>
        <v/>
      </c>
      <c r="CV183" s="4" t="str">
        <f>IF(ISNUMBER(CH183), IF($BV183&gt;VLOOKUP('Gene Table'!$G$2,'Array Content'!$A$2:$B$3,2,FALSE),IF(CH183&lt;-$BV183,"mutant","WT"),IF(CH183&lt;-VLOOKUP('Gene Table'!$G$2,'Array Content'!$A$2:$B$3,2,FALSE),"Mutant","WT")),"")</f>
        <v/>
      </c>
      <c r="CW183" s="4" t="str">
        <f>IF(ISNUMBER(CI183), IF($BV183&gt;VLOOKUP('Gene Table'!$G$2,'Array Content'!$A$2:$B$3,2,FALSE),IF(CI183&lt;-$BV183,"mutant","WT"),IF(CI183&lt;-VLOOKUP('Gene Table'!$G$2,'Array Content'!$A$2:$B$3,2,FALSE),"Mutant","WT")),"")</f>
        <v/>
      </c>
      <c r="CX183" s="4" t="str">
        <f>IF(ISNUMBER(CJ183), IF($BV183&gt;VLOOKUP('Gene Table'!$G$2,'Array Content'!$A$2:$B$3,2,FALSE),IF(CJ183&lt;-$BV183,"mutant","WT"),IF(CJ183&lt;-VLOOKUP('Gene Table'!$G$2,'Array Content'!$A$2:$B$3,2,FALSE),"Mutant","WT")),"")</f>
        <v/>
      </c>
      <c r="CY183" s="4" t="str">
        <f>IF(ISNUMBER(CK183), IF($BV183&gt;VLOOKUP('Gene Table'!$G$2,'Array Content'!$A$2:$B$3,2,FALSE),IF(CK183&lt;-$BV183,"mutant","WT"),IF(CK183&lt;-VLOOKUP('Gene Table'!$G$2,'Array Content'!$A$2:$B$3,2,FALSE),"Mutant","WT")),"")</f>
        <v/>
      </c>
      <c r="DA183" s="4" t="s">
        <v>4840</v>
      </c>
      <c r="DB183" s="4">
        <f t="shared" si="221"/>
        <v>-2.6099999999999959</v>
      </c>
      <c r="DC183" s="4">
        <f t="shared" si="222"/>
        <v>0</v>
      </c>
      <c r="DD183" s="4" t="str">
        <f t="shared" si="223"/>
        <v/>
      </c>
      <c r="DE183" s="4" t="str">
        <f t="shared" si="224"/>
        <v/>
      </c>
      <c r="DF183" s="4" t="str">
        <f t="shared" si="225"/>
        <v/>
      </c>
      <c r="DG183" s="4" t="str">
        <f t="shared" si="226"/>
        <v/>
      </c>
      <c r="DH183" s="4" t="str">
        <f t="shared" si="227"/>
        <v/>
      </c>
      <c r="DI183" s="4" t="str">
        <f t="shared" si="228"/>
        <v/>
      </c>
      <c r="DJ183" s="4" t="str">
        <f t="shared" si="229"/>
        <v/>
      </c>
      <c r="DK183" s="4" t="str">
        <f t="shared" si="230"/>
        <v/>
      </c>
      <c r="DL183" s="4" t="str">
        <f t="shared" si="231"/>
        <v/>
      </c>
      <c r="DM183" s="4" t="str">
        <f t="shared" si="232"/>
        <v/>
      </c>
      <c r="DO183" s="4" t="s">
        <v>4840</v>
      </c>
      <c r="DP183" s="4" t="str">
        <f>IF(ISNUMBER(DB183), IF($AR183&gt;VLOOKUP('Gene Table'!$G$2,'Array Content'!$A$2:$B$3,2,FALSE),IF(DB183&lt;-$AR183,"mutant","WT"),IF(DB183&lt;-VLOOKUP('Gene Table'!$G$2,'Array Content'!$A$2:$B$3,2,FALSE),"Mutant","WT")),"")</f>
        <v>Mutant</v>
      </c>
      <c r="DQ183" s="4" t="str">
        <f>IF(ISNUMBER(DC183), IF($AR183&gt;VLOOKUP('Gene Table'!$G$2,'Array Content'!$A$2:$B$3,2,FALSE),IF(DC183&lt;-$AR183,"mutant","WT"),IF(DC183&lt;-VLOOKUP('Gene Table'!$G$2,'Array Content'!$A$2:$B$3,2,FALSE),"Mutant","WT")),"")</f>
        <v>WT</v>
      </c>
      <c r="DR183" s="4" t="str">
        <f>IF(ISNUMBER(DD183), IF($AR183&gt;VLOOKUP('Gene Table'!$G$2,'Array Content'!$A$2:$B$3,2,FALSE),IF(DD183&lt;-$AR183,"mutant","WT"),IF(DD183&lt;-VLOOKUP('Gene Table'!$G$2,'Array Content'!$A$2:$B$3,2,FALSE),"Mutant","WT")),"")</f>
        <v/>
      </c>
      <c r="DS183" s="4" t="str">
        <f>IF(ISNUMBER(DE183), IF($AR183&gt;VLOOKUP('Gene Table'!$G$2,'Array Content'!$A$2:$B$3,2,FALSE),IF(DE183&lt;-$AR183,"mutant","WT"),IF(DE183&lt;-VLOOKUP('Gene Table'!$G$2,'Array Content'!$A$2:$B$3,2,FALSE),"Mutant","WT")),"")</f>
        <v/>
      </c>
      <c r="DT183" s="4" t="str">
        <f>IF(ISNUMBER(DF183), IF($AR183&gt;VLOOKUP('Gene Table'!$G$2,'Array Content'!$A$2:$B$3,2,FALSE),IF(DF183&lt;-$AR183,"mutant","WT"),IF(DF183&lt;-VLOOKUP('Gene Table'!$G$2,'Array Content'!$A$2:$B$3,2,FALSE),"Mutant","WT")),"")</f>
        <v/>
      </c>
      <c r="DU183" s="4" t="str">
        <f>IF(ISNUMBER(DG183), IF($AR183&gt;VLOOKUP('Gene Table'!$G$2,'Array Content'!$A$2:$B$3,2,FALSE),IF(DG183&lt;-$AR183,"mutant","WT"),IF(DG183&lt;-VLOOKUP('Gene Table'!$G$2,'Array Content'!$A$2:$B$3,2,FALSE),"Mutant","WT")),"")</f>
        <v/>
      </c>
      <c r="DV183" s="4" t="str">
        <f>IF(ISNUMBER(DH183), IF($AR183&gt;VLOOKUP('Gene Table'!$G$2,'Array Content'!$A$2:$B$3,2,FALSE),IF(DH183&lt;-$AR183,"mutant","WT"),IF(DH183&lt;-VLOOKUP('Gene Table'!$G$2,'Array Content'!$A$2:$B$3,2,FALSE),"Mutant","WT")),"")</f>
        <v/>
      </c>
      <c r="DW183" s="4" t="str">
        <f>IF(ISNUMBER(DI183), IF($AR183&gt;VLOOKUP('Gene Table'!$G$2,'Array Content'!$A$2:$B$3,2,FALSE),IF(DI183&lt;-$AR183,"mutant","WT"),IF(DI183&lt;-VLOOKUP('Gene Table'!$G$2,'Array Content'!$A$2:$B$3,2,FALSE),"Mutant","WT")),"")</f>
        <v/>
      </c>
      <c r="DX183" s="4" t="str">
        <f>IF(ISNUMBER(DJ183), IF($AR183&gt;VLOOKUP('Gene Table'!$G$2,'Array Content'!$A$2:$B$3,2,FALSE),IF(DJ183&lt;-$AR183,"mutant","WT"),IF(DJ183&lt;-VLOOKUP('Gene Table'!$G$2,'Array Content'!$A$2:$B$3,2,FALSE),"Mutant","WT")),"")</f>
        <v/>
      </c>
      <c r="DY183" s="4" t="str">
        <f>IF(ISNUMBER(DK183), IF($AR183&gt;VLOOKUP('Gene Table'!$G$2,'Array Content'!$A$2:$B$3,2,FALSE),IF(DK183&lt;-$AR183,"mutant","WT"),IF(DK183&lt;-VLOOKUP('Gene Table'!$G$2,'Array Content'!$A$2:$B$3,2,FALSE),"Mutant","WT")),"")</f>
        <v/>
      </c>
      <c r="DZ183" s="4" t="str">
        <f>IF(ISNUMBER(DL183), IF($AR183&gt;VLOOKUP('Gene Table'!$G$2,'Array Content'!$A$2:$B$3,2,FALSE),IF(DL183&lt;-$AR183,"mutant","WT"),IF(DL183&lt;-VLOOKUP('Gene Table'!$G$2,'Array Content'!$A$2:$B$3,2,FALSE),"Mutant","WT")),"")</f>
        <v/>
      </c>
      <c r="EA183" s="4" t="str">
        <f>IF(ISNUMBER(DM183), IF($AR183&gt;VLOOKUP('Gene Table'!$G$2,'Array Content'!$A$2:$B$3,2,FALSE),IF(DM183&lt;-$AR183,"mutant","WT"),IF(DM183&lt;-VLOOKUP('Gene Table'!$G$2,'Array Content'!$A$2:$B$3,2,FALSE),"Mutant","WT")),"")</f>
        <v/>
      </c>
      <c r="EC183" s="4" t="s">
        <v>4840</v>
      </c>
      <c r="ED183" s="4" t="str">
        <f>IF('Gene Table'!$D183="copy number",D183,"")</f>
        <v/>
      </c>
      <c r="EE183" s="4" t="str">
        <f>IF('Gene Table'!$D183="copy number",E183,"")</f>
        <v/>
      </c>
      <c r="EF183" s="4" t="str">
        <f>IF('Gene Table'!$D183="copy number",F183,"")</f>
        <v/>
      </c>
      <c r="EG183" s="4" t="str">
        <f>IF('Gene Table'!$D183="copy number",G183,"")</f>
        <v/>
      </c>
      <c r="EH183" s="4" t="str">
        <f>IF('Gene Table'!$D183="copy number",H183,"")</f>
        <v/>
      </c>
      <c r="EI183" s="4" t="str">
        <f>IF('Gene Table'!$D183="copy number",I183,"")</f>
        <v/>
      </c>
      <c r="EJ183" s="4" t="str">
        <f>IF('Gene Table'!$D183="copy number",J183,"")</f>
        <v/>
      </c>
      <c r="EK183" s="4" t="str">
        <f>IF('Gene Table'!$D183="copy number",K183,"")</f>
        <v/>
      </c>
      <c r="EL183" s="4" t="str">
        <f>IF('Gene Table'!$D183="copy number",L183,"")</f>
        <v/>
      </c>
      <c r="EM183" s="4" t="str">
        <f>IF('Gene Table'!$D183="copy number",M183,"")</f>
        <v/>
      </c>
      <c r="EN183" s="4" t="str">
        <f>IF('Gene Table'!$D183="copy number",N183,"")</f>
        <v/>
      </c>
      <c r="EO183" s="4" t="str">
        <f>IF('Gene Table'!$D183="copy number",O183,"")</f>
        <v/>
      </c>
      <c r="EQ183" s="4" t="s">
        <v>4840</v>
      </c>
      <c r="ER183" s="4" t="str">
        <f>IF('Gene Table'!$D183="copy number",R183,"")</f>
        <v/>
      </c>
      <c r="ES183" s="4" t="str">
        <f>IF('Gene Table'!$D183="copy number",S183,"")</f>
        <v/>
      </c>
      <c r="ET183" s="4" t="str">
        <f>IF('Gene Table'!$D183="copy number",T183,"")</f>
        <v/>
      </c>
      <c r="EU183" s="4" t="str">
        <f>IF('Gene Table'!$D183="copy number",U183,"")</f>
        <v/>
      </c>
      <c r="EV183" s="4" t="str">
        <f>IF('Gene Table'!$D183="copy number",V183,"")</f>
        <v/>
      </c>
      <c r="EW183" s="4" t="str">
        <f>IF('Gene Table'!$D183="copy number",W183,"")</f>
        <v/>
      </c>
      <c r="EX183" s="4" t="str">
        <f>IF('Gene Table'!$D183="copy number",X183,"")</f>
        <v/>
      </c>
      <c r="EY183" s="4" t="str">
        <f>IF('Gene Table'!$D183="copy number",Y183,"")</f>
        <v/>
      </c>
      <c r="EZ183" s="4" t="str">
        <f>IF('Gene Table'!$D183="copy number",Z183,"")</f>
        <v/>
      </c>
      <c r="FA183" s="4" t="str">
        <f>IF('Gene Table'!$D183="copy number",AA183,"")</f>
        <v/>
      </c>
      <c r="FB183" s="4" t="str">
        <f>IF('Gene Table'!$D183="copy number",AB183,"")</f>
        <v/>
      </c>
      <c r="FC183" s="4" t="str">
        <f>IF('Gene Table'!$D183="copy number",AC183,"")</f>
        <v/>
      </c>
      <c r="FE183" s="4" t="s">
        <v>4840</v>
      </c>
      <c r="FF183" s="4" t="str">
        <f>IF('Gene Table'!$C183="SMPC",D183,"")</f>
        <v/>
      </c>
      <c r="FG183" s="4" t="str">
        <f>IF('Gene Table'!$C183="SMPC",E183,"")</f>
        <v/>
      </c>
      <c r="FH183" s="4" t="str">
        <f>IF('Gene Table'!$C183="SMPC",F183,"")</f>
        <v/>
      </c>
      <c r="FI183" s="4" t="str">
        <f>IF('Gene Table'!$C183="SMPC",G183,"")</f>
        <v/>
      </c>
      <c r="FJ183" s="4" t="str">
        <f>IF('Gene Table'!$C183="SMPC",H183,"")</f>
        <v/>
      </c>
      <c r="FK183" s="4" t="str">
        <f>IF('Gene Table'!$C183="SMPC",I183,"")</f>
        <v/>
      </c>
      <c r="FL183" s="4" t="str">
        <f>IF('Gene Table'!$C183="SMPC",J183,"")</f>
        <v/>
      </c>
      <c r="FM183" s="4" t="str">
        <f>IF('Gene Table'!$C183="SMPC",K183,"")</f>
        <v/>
      </c>
      <c r="FN183" s="4" t="str">
        <f>IF('Gene Table'!$C183="SMPC",L183,"")</f>
        <v/>
      </c>
      <c r="FO183" s="4" t="str">
        <f>IF('Gene Table'!$C183="SMPC",M183,"")</f>
        <v/>
      </c>
      <c r="FP183" s="4" t="str">
        <f>IF('Gene Table'!$C183="SMPC",N183,"")</f>
        <v/>
      </c>
      <c r="FQ183" s="4" t="str">
        <f>IF('Gene Table'!$C183="SMPC",O183,"")</f>
        <v/>
      </c>
      <c r="FS183" s="4" t="s">
        <v>4840</v>
      </c>
      <c r="FT183" s="4" t="str">
        <f>IF('Gene Table'!$C183="SMPC",R183,"")</f>
        <v/>
      </c>
      <c r="FU183" s="4" t="str">
        <f>IF('Gene Table'!$C183="SMPC",S183,"")</f>
        <v/>
      </c>
      <c r="FV183" s="4" t="str">
        <f>IF('Gene Table'!$C183="SMPC",T183,"")</f>
        <v/>
      </c>
      <c r="FW183" s="4" t="str">
        <f>IF('Gene Table'!$C183="SMPC",U183,"")</f>
        <v/>
      </c>
      <c r="FX183" s="4" t="str">
        <f>IF('Gene Table'!$C183="SMPC",V183,"")</f>
        <v/>
      </c>
      <c r="FY183" s="4" t="str">
        <f>IF('Gene Table'!$C183="SMPC",W183,"")</f>
        <v/>
      </c>
      <c r="FZ183" s="4" t="str">
        <f>IF('Gene Table'!$C183="SMPC",X183,"")</f>
        <v/>
      </c>
      <c r="GA183" s="4" t="str">
        <f>IF('Gene Table'!$C183="SMPC",Y183,"")</f>
        <v/>
      </c>
      <c r="GB183" s="4" t="str">
        <f>IF('Gene Table'!$C183="SMPC",Z183,"")</f>
        <v/>
      </c>
      <c r="GC183" s="4" t="str">
        <f>IF('Gene Table'!$C183="SMPC",AA183,"")</f>
        <v/>
      </c>
      <c r="GD183" s="4" t="str">
        <f>IF('Gene Table'!$C183="SMPC",AB183,"")</f>
        <v/>
      </c>
      <c r="GE183" s="4" t="str">
        <f>IF('Gene Table'!$C183="SMPC",AC183,"")</f>
        <v/>
      </c>
    </row>
    <row r="184" spans="1:187" ht="15" customHeight="1" x14ac:dyDescent="0.25">
      <c r="A184" s="4" t="str">
        <f>'Gene Table'!C184&amp;":"&amp;'Gene Table'!D184</f>
        <v>PTEN:c.968_969insA</v>
      </c>
      <c r="B184" s="4">
        <f>IF('Gene Table'!$G$5="NO",IF(ISNUMBER(MATCH('Gene Table'!E184,'Array Content'!$M$2:$M$941,0)),VLOOKUP('Gene Table'!E184,'Array Content'!$M$2:$O$941,2,FALSE),35),IF('Gene Table'!$G$5="YES",IF(ISNUMBER(MATCH('Gene Table'!E184,'Array Content'!$M$2:$M$941,0)),VLOOKUP('Gene Table'!E184,'Array Content'!$M$2:$O$941,3,FALSE),35),"OOPS"))</f>
        <v>37</v>
      </c>
      <c r="C184" s="4" t="s">
        <v>4841</v>
      </c>
      <c r="D184" s="29">
        <f>IF('Control Sample Data'!D183="","",IF(SUM('Control Sample Data'!D$2:D$97)&gt;10,IF(AND(ISNUMBER('Control Sample Data'!D183),'Control Sample Data'!D183&lt;$B184, 'Control Sample Data'!D183&gt;0),'Control Sample Data'!D183,$B184),""))</f>
        <v>35</v>
      </c>
      <c r="E184" s="29">
        <f>IF('Control Sample Data'!E183="","",IF(SUM('Control Sample Data'!E$2:E$97)&gt;10,IF(AND(ISNUMBER('Control Sample Data'!E183),'Control Sample Data'!E183&lt;$B184, 'Control Sample Data'!E183&gt;0),'Control Sample Data'!E183,$B184),""))</f>
        <v>35</v>
      </c>
      <c r="F184" s="29" t="str">
        <f>IF('Control Sample Data'!F183="","",IF(SUM('Control Sample Data'!F$2:F$97)&gt;10,IF(AND(ISNUMBER('Control Sample Data'!F183),'Control Sample Data'!F183&lt;$B184, 'Control Sample Data'!F183&gt;0),'Control Sample Data'!F183,$B184),""))</f>
        <v/>
      </c>
      <c r="G184" s="29" t="str">
        <f>IF('Control Sample Data'!G183="","",IF(SUM('Control Sample Data'!G$2:G$97)&gt;10,IF(AND(ISNUMBER('Control Sample Data'!G183),'Control Sample Data'!G183&lt;$B184, 'Control Sample Data'!G183&gt;0),'Control Sample Data'!G183,$B184),""))</f>
        <v/>
      </c>
      <c r="H184" s="29" t="str">
        <f>IF('Control Sample Data'!H183="","",IF(SUM('Control Sample Data'!H$2:H$97)&gt;10,IF(AND(ISNUMBER('Control Sample Data'!H183),'Control Sample Data'!H183&lt;$B184, 'Control Sample Data'!H183&gt;0),'Control Sample Data'!H183,$B184),""))</f>
        <v/>
      </c>
      <c r="I184" s="29" t="str">
        <f>IF('Control Sample Data'!I183="","",IF(SUM('Control Sample Data'!I$2:I$97)&gt;10,IF(AND(ISNUMBER('Control Sample Data'!I183),'Control Sample Data'!I183&lt;$B184, 'Control Sample Data'!I183&gt;0),'Control Sample Data'!I183,$B184),""))</f>
        <v/>
      </c>
      <c r="J184" s="29" t="str">
        <f>IF('Control Sample Data'!J183="","",IF(SUM('Control Sample Data'!J$2:J$97)&gt;10,IF(AND(ISNUMBER('Control Sample Data'!J183),'Control Sample Data'!J183&lt;$B184, 'Control Sample Data'!J183&gt;0),'Control Sample Data'!J183,$B184),""))</f>
        <v/>
      </c>
      <c r="K184" s="29" t="str">
        <f>IF('Control Sample Data'!K183="","",IF(SUM('Control Sample Data'!K$2:K$97)&gt;10,IF(AND(ISNUMBER('Control Sample Data'!K183),'Control Sample Data'!K183&lt;$B184, 'Control Sample Data'!K183&gt;0),'Control Sample Data'!K183,$B184),""))</f>
        <v/>
      </c>
      <c r="L184" s="29" t="str">
        <f>IF('Control Sample Data'!L183="","",IF(SUM('Control Sample Data'!L$2:L$97)&gt;10,IF(AND(ISNUMBER('Control Sample Data'!L183),'Control Sample Data'!L183&lt;$B184, 'Control Sample Data'!L183&gt;0),'Control Sample Data'!L183,$B184),""))</f>
        <v/>
      </c>
      <c r="M184" s="29" t="str">
        <f>IF('Control Sample Data'!M183="","",IF(SUM('Control Sample Data'!M$2:M$97)&gt;10,IF(AND(ISNUMBER('Control Sample Data'!M183),'Control Sample Data'!M183&lt;$B184, 'Control Sample Data'!M183&gt;0),'Control Sample Data'!M183,$B184),""))</f>
        <v/>
      </c>
      <c r="N184" s="29" t="str">
        <f>IF('Control Sample Data'!N183="","",IF(SUM('Control Sample Data'!N$2:N$97)&gt;10,IF(AND(ISNUMBER('Control Sample Data'!N183),'Control Sample Data'!N183&lt;$B184, 'Control Sample Data'!N183&gt;0),'Control Sample Data'!N183,$B184),""))</f>
        <v/>
      </c>
      <c r="O184" s="29" t="str">
        <f>IF('Control Sample Data'!O183="","",IF(SUM('Control Sample Data'!O$2:O$97)&gt;10,IF(AND(ISNUMBER('Control Sample Data'!O183),'Control Sample Data'!O183&lt;$B184, 'Control Sample Data'!O183&gt;0),'Control Sample Data'!O183,$B184),""))</f>
        <v/>
      </c>
      <c r="Q184" s="4" t="s">
        <v>4841</v>
      </c>
      <c r="R184" s="29">
        <f>IF('Test Sample Data'!D183="","",IF(SUM('Test Sample Data'!D$2:D$97)&gt;10,IF(AND(ISNUMBER('Test Sample Data'!D183),'Test Sample Data'!D183&lt;$B184, 'Test Sample Data'!D183&gt;0),'Test Sample Data'!D183,$B184),""))</f>
        <v>35</v>
      </c>
      <c r="S184" s="29">
        <f>IF('Test Sample Data'!E183="","",IF(SUM('Test Sample Data'!E$2:E$97)&gt;10,IF(AND(ISNUMBER('Test Sample Data'!E183),'Test Sample Data'!E183&lt;$B184, 'Test Sample Data'!E183&gt;0),'Test Sample Data'!E183,$B184),""))</f>
        <v>35</v>
      </c>
      <c r="T184" s="29" t="str">
        <f>IF('Test Sample Data'!F183="","",IF(SUM('Test Sample Data'!F$2:F$97)&gt;10,IF(AND(ISNUMBER('Test Sample Data'!F183),'Test Sample Data'!F183&lt;$B184, 'Test Sample Data'!F183&gt;0),'Test Sample Data'!F183,$B184),""))</f>
        <v/>
      </c>
      <c r="U184" s="29" t="str">
        <f>IF('Test Sample Data'!G183="","",IF(SUM('Test Sample Data'!G$2:G$97)&gt;10,IF(AND(ISNUMBER('Test Sample Data'!G183),'Test Sample Data'!G183&lt;$B184, 'Test Sample Data'!G183&gt;0),'Test Sample Data'!G183,$B184),""))</f>
        <v/>
      </c>
      <c r="V184" s="29" t="str">
        <f>IF('Test Sample Data'!H183="","",IF(SUM('Test Sample Data'!H$2:H$97)&gt;10,IF(AND(ISNUMBER('Test Sample Data'!H183),'Test Sample Data'!H183&lt;$B184, 'Test Sample Data'!H183&gt;0),'Test Sample Data'!H183,$B184),""))</f>
        <v/>
      </c>
      <c r="W184" s="29" t="str">
        <f>IF('Test Sample Data'!I183="","",IF(SUM('Test Sample Data'!I$2:I$97)&gt;10,IF(AND(ISNUMBER('Test Sample Data'!I183),'Test Sample Data'!I183&lt;$B184, 'Test Sample Data'!I183&gt;0),'Test Sample Data'!I183,$B184),""))</f>
        <v/>
      </c>
      <c r="X184" s="29" t="str">
        <f>IF('Test Sample Data'!J183="","",IF(SUM('Test Sample Data'!J$2:J$97)&gt;10,IF(AND(ISNUMBER('Test Sample Data'!J183),'Test Sample Data'!J183&lt;$B184, 'Test Sample Data'!J183&gt;0),'Test Sample Data'!J183,$B184),""))</f>
        <v/>
      </c>
      <c r="Y184" s="29" t="str">
        <f>IF('Test Sample Data'!K183="","",IF(SUM('Test Sample Data'!K$2:K$97)&gt;10,IF(AND(ISNUMBER('Test Sample Data'!K183),'Test Sample Data'!K183&lt;$B184, 'Test Sample Data'!K183&gt;0),'Test Sample Data'!K183,$B184),""))</f>
        <v/>
      </c>
      <c r="Z184" s="29" t="str">
        <f>IF('Test Sample Data'!L183="","",IF(SUM('Test Sample Data'!L$2:L$97)&gt;10,IF(AND(ISNUMBER('Test Sample Data'!L183),'Test Sample Data'!L183&lt;$B184, 'Test Sample Data'!L183&gt;0),'Test Sample Data'!L183,$B184),""))</f>
        <v/>
      </c>
      <c r="AA184" s="29" t="str">
        <f>IF('Test Sample Data'!M183="","",IF(SUM('Test Sample Data'!M$2:M$97)&gt;10,IF(AND(ISNUMBER('Test Sample Data'!M183),'Test Sample Data'!M183&lt;$B184, 'Test Sample Data'!M183&gt;0),'Test Sample Data'!M183,$B184),""))</f>
        <v/>
      </c>
      <c r="AB184" s="29" t="str">
        <f>IF('Test Sample Data'!N183="","",IF(SUM('Test Sample Data'!N$2:N$97)&gt;10,IF(AND(ISNUMBER('Test Sample Data'!N183),'Test Sample Data'!N183&lt;$B184, 'Test Sample Data'!N183&gt;0),'Test Sample Data'!N183,$B184),""))</f>
        <v/>
      </c>
      <c r="AC184" s="29" t="str">
        <f>IF('Test Sample Data'!O183="","",IF(SUM('Test Sample Data'!O$2:O$97)&gt;10,IF(AND(ISNUMBER('Test Sample Data'!O183),'Test Sample Data'!O183&lt;$B184, 'Test Sample Data'!O183&gt;0),'Test Sample Data'!O183,$B184),""))</f>
        <v/>
      </c>
      <c r="AE184" s="4" t="s">
        <v>4841</v>
      </c>
      <c r="AF184" s="4">
        <f t="shared" si="183"/>
        <v>9</v>
      </c>
      <c r="AG184" s="4">
        <f t="shared" si="184"/>
        <v>9</v>
      </c>
      <c r="AH184" s="4" t="str">
        <f t="shared" si="185"/>
        <v/>
      </c>
      <c r="AI184" s="4" t="str">
        <f t="shared" si="186"/>
        <v/>
      </c>
      <c r="AJ184" s="4" t="str">
        <f t="shared" si="187"/>
        <v/>
      </c>
      <c r="AK184" s="4" t="str">
        <f t="shared" si="188"/>
        <v/>
      </c>
      <c r="AL184" s="4" t="str">
        <f t="shared" si="189"/>
        <v/>
      </c>
      <c r="AM184" s="4" t="str">
        <f t="shared" si="190"/>
        <v/>
      </c>
      <c r="AN184" s="4" t="str">
        <f t="shared" si="191"/>
        <v/>
      </c>
      <c r="AO184" s="4" t="str">
        <f t="shared" si="192"/>
        <v/>
      </c>
      <c r="AP184" s="4" t="str">
        <f t="shared" si="193"/>
        <v/>
      </c>
      <c r="AQ184" s="4" t="str">
        <f t="shared" si="194"/>
        <v/>
      </c>
      <c r="AR184" s="4">
        <f t="shared" si="195"/>
        <v>0</v>
      </c>
      <c r="AS184" s="4">
        <f t="shared" si="246"/>
        <v>9</v>
      </c>
      <c r="AU184" s="4" t="s">
        <v>4841</v>
      </c>
      <c r="AV184" s="4">
        <f t="shared" si="196"/>
        <v>8.2600000000000016</v>
      </c>
      <c r="AW184" s="4">
        <f t="shared" si="197"/>
        <v>9</v>
      </c>
      <c r="AX184" s="4" t="str">
        <f t="shared" si="198"/>
        <v/>
      </c>
      <c r="AY184" s="4" t="str">
        <f t="shared" si="199"/>
        <v/>
      </c>
      <c r="AZ184" s="4" t="str">
        <f t="shared" si="200"/>
        <v/>
      </c>
      <c r="BA184" s="4" t="str">
        <f t="shared" si="201"/>
        <v/>
      </c>
      <c r="BB184" s="4" t="str">
        <f t="shared" si="202"/>
        <v/>
      </c>
      <c r="BC184" s="4" t="str">
        <f t="shared" si="203"/>
        <v/>
      </c>
      <c r="BD184" s="4" t="str">
        <f t="shared" si="204"/>
        <v/>
      </c>
      <c r="BE184" s="4" t="str">
        <f t="shared" si="205"/>
        <v/>
      </c>
      <c r="BF184" s="4" t="str">
        <f t="shared" si="206"/>
        <v/>
      </c>
      <c r="BG184" s="4" t="str">
        <f t="shared" si="207"/>
        <v/>
      </c>
      <c r="BI184" s="4" t="s">
        <v>4841</v>
      </c>
      <c r="BJ184" s="4">
        <f t="shared" si="233"/>
        <v>8.2600000000000016</v>
      </c>
      <c r="BK184" s="4">
        <f t="shared" si="234"/>
        <v>9</v>
      </c>
      <c r="BL184" s="4" t="str">
        <f t="shared" si="235"/>
        <v/>
      </c>
      <c r="BM184" s="4" t="str">
        <f t="shared" si="236"/>
        <v/>
      </c>
      <c r="BN184" s="4" t="str">
        <f t="shared" si="237"/>
        <v/>
      </c>
      <c r="BO184" s="4" t="str">
        <f t="shared" si="238"/>
        <v/>
      </c>
      <c r="BP184" s="4" t="str">
        <f t="shared" si="239"/>
        <v/>
      </c>
      <c r="BQ184" s="4" t="str">
        <f t="shared" si="240"/>
        <v/>
      </c>
      <c r="BR184" s="4" t="str">
        <f t="shared" si="241"/>
        <v/>
      </c>
      <c r="BS184" s="4" t="str">
        <f t="shared" si="242"/>
        <v/>
      </c>
      <c r="BT184" s="4" t="str">
        <f t="shared" si="243"/>
        <v/>
      </c>
      <c r="BU184" s="4" t="str">
        <f t="shared" si="244"/>
        <v/>
      </c>
      <c r="BV184" s="4">
        <f t="shared" si="208"/>
        <v>1.57</v>
      </c>
      <c r="BW184" s="4">
        <f t="shared" si="245"/>
        <v>8.6300000000000008</v>
      </c>
      <c r="BY184" s="4" t="s">
        <v>4841</v>
      </c>
      <c r="BZ184" s="4">
        <f t="shared" si="209"/>
        <v>-0.36999999999999922</v>
      </c>
      <c r="CA184" s="4">
        <f t="shared" si="210"/>
        <v>0.36999999999999922</v>
      </c>
      <c r="CB184" s="4" t="str">
        <f t="shared" si="211"/>
        <v/>
      </c>
      <c r="CC184" s="4" t="str">
        <f t="shared" si="212"/>
        <v/>
      </c>
      <c r="CD184" s="4" t="str">
        <f t="shared" si="213"/>
        <v/>
      </c>
      <c r="CE184" s="4" t="str">
        <f t="shared" si="214"/>
        <v/>
      </c>
      <c r="CF184" s="4" t="str">
        <f t="shared" si="215"/>
        <v/>
      </c>
      <c r="CG184" s="4" t="str">
        <f t="shared" si="216"/>
        <v/>
      </c>
      <c r="CH184" s="4" t="str">
        <f t="shared" si="217"/>
        <v/>
      </c>
      <c r="CI184" s="4" t="str">
        <f t="shared" si="218"/>
        <v/>
      </c>
      <c r="CJ184" s="4" t="str">
        <f t="shared" si="219"/>
        <v/>
      </c>
      <c r="CK184" s="4" t="str">
        <f t="shared" si="220"/>
        <v/>
      </c>
      <c r="CM184" s="4" t="s">
        <v>4841</v>
      </c>
      <c r="CN184" s="4" t="str">
        <f>IF(ISNUMBER(BZ184), IF($BV184&gt;VLOOKUP('Gene Table'!$G$2,'Array Content'!$A$2:$B$3,2,FALSE),IF(BZ184&lt;-$BV184,"mutant","WT"),IF(BZ184&lt;-VLOOKUP('Gene Table'!$G$2,'Array Content'!$A$2:$B$3,2,FALSE),"Mutant","WT")),"")</f>
        <v>WT</v>
      </c>
      <c r="CO184" s="4" t="str">
        <f>IF(ISNUMBER(CA184), IF($BV184&gt;VLOOKUP('Gene Table'!$G$2,'Array Content'!$A$2:$B$3,2,FALSE),IF(CA184&lt;-$BV184,"mutant","WT"),IF(CA184&lt;-VLOOKUP('Gene Table'!$G$2,'Array Content'!$A$2:$B$3,2,FALSE),"Mutant","WT")),"")</f>
        <v>WT</v>
      </c>
      <c r="CP184" s="4" t="str">
        <f>IF(ISNUMBER(CB184), IF($BV184&gt;VLOOKUP('Gene Table'!$G$2,'Array Content'!$A$2:$B$3,2,FALSE),IF(CB184&lt;-$BV184,"mutant","WT"),IF(CB184&lt;-VLOOKUP('Gene Table'!$G$2,'Array Content'!$A$2:$B$3,2,FALSE),"Mutant","WT")),"")</f>
        <v/>
      </c>
      <c r="CQ184" s="4" t="str">
        <f>IF(ISNUMBER(CC184), IF($BV184&gt;VLOOKUP('Gene Table'!$G$2,'Array Content'!$A$2:$B$3,2,FALSE),IF(CC184&lt;-$BV184,"mutant","WT"),IF(CC184&lt;-VLOOKUP('Gene Table'!$G$2,'Array Content'!$A$2:$B$3,2,FALSE),"Mutant","WT")),"")</f>
        <v/>
      </c>
      <c r="CR184" s="4" t="str">
        <f>IF(ISNUMBER(CD184), IF($BV184&gt;VLOOKUP('Gene Table'!$G$2,'Array Content'!$A$2:$B$3,2,FALSE),IF(CD184&lt;-$BV184,"mutant","WT"),IF(CD184&lt;-VLOOKUP('Gene Table'!$G$2,'Array Content'!$A$2:$B$3,2,FALSE),"Mutant","WT")),"")</f>
        <v/>
      </c>
      <c r="CS184" s="4" t="str">
        <f>IF(ISNUMBER(CE184), IF($BV184&gt;VLOOKUP('Gene Table'!$G$2,'Array Content'!$A$2:$B$3,2,FALSE),IF(CE184&lt;-$BV184,"mutant","WT"),IF(CE184&lt;-VLOOKUP('Gene Table'!$G$2,'Array Content'!$A$2:$B$3,2,FALSE),"Mutant","WT")),"")</f>
        <v/>
      </c>
      <c r="CT184" s="4" t="str">
        <f>IF(ISNUMBER(CF184), IF($BV184&gt;VLOOKUP('Gene Table'!$G$2,'Array Content'!$A$2:$B$3,2,FALSE),IF(CF184&lt;-$BV184,"mutant","WT"),IF(CF184&lt;-VLOOKUP('Gene Table'!$G$2,'Array Content'!$A$2:$B$3,2,FALSE),"Mutant","WT")),"")</f>
        <v/>
      </c>
      <c r="CU184" s="4" t="str">
        <f>IF(ISNUMBER(CG184), IF($BV184&gt;VLOOKUP('Gene Table'!$G$2,'Array Content'!$A$2:$B$3,2,FALSE),IF(CG184&lt;-$BV184,"mutant","WT"),IF(CG184&lt;-VLOOKUP('Gene Table'!$G$2,'Array Content'!$A$2:$B$3,2,FALSE),"Mutant","WT")),"")</f>
        <v/>
      </c>
      <c r="CV184" s="4" t="str">
        <f>IF(ISNUMBER(CH184), IF($BV184&gt;VLOOKUP('Gene Table'!$G$2,'Array Content'!$A$2:$B$3,2,FALSE),IF(CH184&lt;-$BV184,"mutant","WT"),IF(CH184&lt;-VLOOKUP('Gene Table'!$G$2,'Array Content'!$A$2:$B$3,2,FALSE),"Mutant","WT")),"")</f>
        <v/>
      </c>
      <c r="CW184" s="4" t="str">
        <f>IF(ISNUMBER(CI184), IF($BV184&gt;VLOOKUP('Gene Table'!$G$2,'Array Content'!$A$2:$B$3,2,FALSE),IF(CI184&lt;-$BV184,"mutant","WT"),IF(CI184&lt;-VLOOKUP('Gene Table'!$G$2,'Array Content'!$A$2:$B$3,2,FALSE),"Mutant","WT")),"")</f>
        <v/>
      </c>
      <c r="CX184" s="4" t="str">
        <f>IF(ISNUMBER(CJ184), IF($BV184&gt;VLOOKUP('Gene Table'!$G$2,'Array Content'!$A$2:$B$3,2,FALSE),IF(CJ184&lt;-$BV184,"mutant","WT"),IF(CJ184&lt;-VLOOKUP('Gene Table'!$G$2,'Array Content'!$A$2:$B$3,2,FALSE),"Mutant","WT")),"")</f>
        <v/>
      </c>
      <c r="CY184" s="4" t="str">
        <f>IF(ISNUMBER(CK184), IF($BV184&gt;VLOOKUP('Gene Table'!$G$2,'Array Content'!$A$2:$B$3,2,FALSE),IF(CK184&lt;-$BV184,"mutant","WT"),IF(CK184&lt;-VLOOKUP('Gene Table'!$G$2,'Array Content'!$A$2:$B$3,2,FALSE),"Mutant","WT")),"")</f>
        <v/>
      </c>
      <c r="DA184" s="4" t="s">
        <v>4841</v>
      </c>
      <c r="DB184" s="4">
        <f t="shared" si="221"/>
        <v>-0.73999999999999844</v>
      </c>
      <c r="DC184" s="4">
        <f t="shared" si="222"/>
        <v>0</v>
      </c>
      <c r="DD184" s="4" t="str">
        <f t="shared" si="223"/>
        <v/>
      </c>
      <c r="DE184" s="4" t="str">
        <f t="shared" si="224"/>
        <v/>
      </c>
      <c r="DF184" s="4" t="str">
        <f t="shared" si="225"/>
        <v/>
      </c>
      <c r="DG184" s="4" t="str">
        <f t="shared" si="226"/>
        <v/>
      </c>
      <c r="DH184" s="4" t="str">
        <f t="shared" si="227"/>
        <v/>
      </c>
      <c r="DI184" s="4" t="str">
        <f t="shared" si="228"/>
        <v/>
      </c>
      <c r="DJ184" s="4" t="str">
        <f t="shared" si="229"/>
        <v/>
      </c>
      <c r="DK184" s="4" t="str">
        <f t="shared" si="230"/>
        <v/>
      </c>
      <c r="DL184" s="4" t="str">
        <f t="shared" si="231"/>
        <v/>
      </c>
      <c r="DM184" s="4" t="str">
        <f t="shared" si="232"/>
        <v/>
      </c>
      <c r="DO184" s="4" t="s">
        <v>4841</v>
      </c>
      <c r="DP184" s="4" t="str">
        <f>IF(ISNUMBER(DB184), IF($AR184&gt;VLOOKUP('Gene Table'!$G$2,'Array Content'!$A$2:$B$3,2,FALSE),IF(DB184&lt;-$AR184,"mutant","WT"),IF(DB184&lt;-VLOOKUP('Gene Table'!$G$2,'Array Content'!$A$2:$B$3,2,FALSE),"Mutant","WT")),"")</f>
        <v>WT</v>
      </c>
      <c r="DQ184" s="4" t="str">
        <f>IF(ISNUMBER(DC184), IF($AR184&gt;VLOOKUP('Gene Table'!$G$2,'Array Content'!$A$2:$B$3,2,FALSE),IF(DC184&lt;-$AR184,"mutant","WT"),IF(DC184&lt;-VLOOKUP('Gene Table'!$G$2,'Array Content'!$A$2:$B$3,2,FALSE),"Mutant","WT")),"")</f>
        <v>WT</v>
      </c>
      <c r="DR184" s="4" t="str">
        <f>IF(ISNUMBER(DD184), IF($AR184&gt;VLOOKUP('Gene Table'!$G$2,'Array Content'!$A$2:$B$3,2,FALSE),IF(DD184&lt;-$AR184,"mutant","WT"),IF(DD184&lt;-VLOOKUP('Gene Table'!$G$2,'Array Content'!$A$2:$B$3,2,FALSE),"Mutant","WT")),"")</f>
        <v/>
      </c>
      <c r="DS184" s="4" t="str">
        <f>IF(ISNUMBER(DE184), IF($AR184&gt;VLOOKUP('Gene Table'!$G$2,'Array Content'!$A$2:$B$3,2,FALSE),IF(DE184&lt;-$AR184,"mutant","WT"),IF(DE184&lt;-VLOOKUP('Gene Table'!$G$2,'Array Content'!$A$2:$B$3,2,FALSE),"Mutant","WT")),"")</f>
        <v/>
      </c>
      <c r="DT184" s="4" t="str">
        <f>IF(ISNUMBER(DF184), IF($AR184&gt;VLOOKUP('Gene Table'!$G$2,'Array Content'!$A$2:$B$3,2,FALSE),IF(DF184&lt;-$AR184,"mutant","WT"),IF(DF184&lt;-VLOOKUP('Gene Table'!$G$2,'Array Content'!$A$2:$B$3,2,FALSE),"Mutant","WT")),"")</f>
        <v/>
      </c>
      <c r="DU184" s="4" t="str">
        <f>IF(ISNUMBER(DG184), IF($AR184&gt;VLOOKUP('Gene Table'!$G$2,'Array Content'!$A$2:$B$3,2,FALSE),IF(DG184&lt;-$AR184,"mutant","WT"),IF(DG184&lt;-VLOOKUP('Gene Table'!$G$2,'Array Content'!$A$2:$B$3,2,FALSE),"Mutant","WT")),"")</f>
        <v/>
      </c>
      <c r="DV184" s="4" t="str">
        <f>IF(ISNUMBER(DH184), IF($AR184&gt;VLOOKUP('Gene Table'!$G$2,'Array Content'!$A$2:$B$3,2,FALSE),IF(DH184&lt;-$AR184,"mutant","WT"),IF(DH184&lt;-VLOOKUP('Gene Table'!$G$2,'Array Content'!$A$2:$B$3,2,FALSE),"Mutant","WT")),"")</f>
        <v/>
      </c>
      <c r="DW184" s="4" t="str">
        <f>IF(ISNUMBER(DI184), IF($AR184&gt;VLOOKUP('Gene Table'!$G$2,'Array Content'!$A$2:$B$3,2,FALSE),IF(DI184&lt;-$AR184,"mutant","WT"),IF(DI184&lt;-VLOOKUP('Gene Table'!$G$2,'Array Content'!$A$2:$B$3,2,FALSE),"Mutant","WT")),"")</f>
        <v/>
      </c>
      <c r="DX184" s="4" t="str">
        <f>IF(ISNUMBER(DJ184), IF($AR184&gt;VLOOKUP('Gene Table'!$G$2,'Array Content'!$A$2:$B$3,2,FALSE),IF(DJ184&lt;-$AR184,"mutant","WT"),IF(DJ184&lt;-VLOOKUP('Gene Table'!$G$2,'Array Content'!$A$2:$B$3,2,FALSE),"Mutant","WT")),"")</f>
        <v/>
      </c>
      <c r="DY184" s="4" t="str">
        <f>IF(ISNUMBER(DK184), IF($AR184&gt;VLOOKUP('Gene Table'!$G$2,'Array Content'!$A$2:$B$3,2,FALSE),IF(DK184&lt;-$AR184,"mutant","WT"),IF(DK184&lt;-VLOOKUP('Gene Table'!$G$2,'Array Content'!$A$2:$B$3,2,FALSE),"Mutant","WT")),"")</f>
        <v/>
      </c>
      <c r="DZ184" s="4" t="str">
        <f>IF(ISNUMBER(DL184), IF($AR184&gt;VLOOKUP('Gene Table'!$G$2,'Array Content'!$A$2:$B$3,2,FALSE),IF(DL184&lt;-$AR184,"mutant","WT"),IF(DL184&lt;-VLOOKUP('Gene Table'!$G$2,'Array Content'!$A$2:$B$3,2,FALSE),"Mutant","WT")),"")</f>
        <v/>
      </c>
      <c r="EA184" s="4" t="str">
        <f>IF(ISNUMBER(DM184), IF($AR184&gt;VLOOKUP('Gene Table'!$G$2,'Array Content'!$A$2:$B$3,2,FALSE),IF(DM184&lt;-$AR184,"mutant","WT"),IF(DM184&lt;-VLOOKUP('Gene Table'!$G$2,'Array Content'!$A$2:$B$3,2,FALSE),"Mutant","WT")),"")</f>
        <v/>
      </c>
      <c r="EC184" s="4" t="s">
        <v>4841</v>
      </c>
      <c r="ED184" s="4" t="str">
        <f>IF('Gene Table'!$D184="copy number",D184,"")</f>
        <v/>
      </c>
      <c r="EE184" s="4" t="str">
        <f>IF('Gene Table'!$D184="copy number",E184,"")</f>
        <v/>
      </c>
      <c r="EF184" s="4" t="str">
        <f>IF('Gene Table'!$D184="copy number",F184,"")</f>
        <v/>
      </c>
      <c r="EG184" s="4" t="str">
        <f>IF('Gene Table'!$D184="copy number",G184,"")</f>
        <v/>
      </c>
      <c r="EH184" s="4" t="str">
        <f>IF('Gene Table'!$D184="copy number",H184,"")</f>
        <v/>
      </c>
      <c r="EI184" s="4" t="str">
        <f>IF('Gene Table'!$D184="copy number",I184,"")</f>
        <v/>
      </c>
      <c r="EJ184" s="4" t="str">
        <f>IF('Gene Table'!$D184="copy number",J184,"")</f>
        <v/>
      </c>
      <c r="EK184" s="4" t="str">
        <f>IF('Gene Table'!$D184="copy number",K184,"")</f>
        <v/>
      </c>
      <c r="EL184" s="4" t="str">
        <f>IF('Gene Table'!$D184="copy number",L184,"")</f>
        <v/>
      </c>
      <c r="EM184" s="4" t="str">
        <f>IF('Gene Table'!$D184="copy number",M184,"")</f>
        <v/>
      </c>
      <c r="EN184" s="4" t="str">
        <f>IF('Gene Table'!$D184="copy number",N184,"")</f>
        <v/>
      </c>
      <c r="EO184" s="4" t="str">
        <f>IF('Gene Table'!$D184="copy number",O184,"")</f>
        <v/>
      </c>
      <c r="EQ184" s="4" t="s">
        <v>4841</v>
      </c>
      <c r="ER184" s="4" t="str">
        <f>IF('Gene Table'!$D184="copy number",R184,"")</f>
        <v/>
      </c>
      <c r="ES184" s="4" t="str">
        <f>IF('Gene Table'!$D184="copy number",S184,"")</f>
        <v/>
      </c>
      <c r="ET184" s="4" t="str">
        <f>IF('Gene Table'!$D184="copy number",T184,"")</f>
        <v/>
      </c>
      <c r="EU184" s="4" t="str">
        <f>IF('Gene Table'!$D184="copy number",U184,"")</f>
        <v/>
      </c>
      <c r="EV184" s="4" t="str">
        <f>IF('Gene Table'!$D184="copy number",V184,"")</f>
        <v/>
      </c>
      <c r="EW184" s="4" t="str">
        <f>IF('Gene Table'!$D184="copy number",W184,"")</f>
        <v/>
      </c>
      <c r="EX184" s="4" t="str">
        <f>IF('Gene Table'!$D184="copy number",X184,"")</f>
        <v/>
      </c>
      <c r="EY184" s="4" t="str">
        <f>IF('Gene Table'!$D184="copy number",Y184,"")</f>
        <v/>
      </c>
      <c r="EZ184" s="4" t="str">
        <f>IF('Gene Table'!$D184="copy number",Z184,"")</f>
        <v/>
      </c>
      <c r="FA184" s="4" t="str">
        <f>IF('Gene Table'!$D184="copy number",AA184,"")</f>
        <v/>
      </c>
      <c r="FB184" s="4" t="str">
        <f>IF('Gene Table'!$D184="copy number",AB184,"")</f>
        <v/>
      </c>
      <c r="FC184" s="4" t="str">
        <f>IF('Gene Table'!$D184="copy number",AC184,"")</f>
        <v/>
      </c>
      <c r="FE184" s="4" t="s">
        <v>4841</v>
      </c>
      <c r="FF184" s="4" t="str">
        <f>IF('Gene Table'!$C184="SMPC",D184,"")</f>
        <v/>
      </c>
      <c r="FG184" s="4" t="str">
        <f>IF('Gene Table'!$C184="SMPC",E184,"")</f>
        <v/>
      </c>
      <c r="FH184" s="4" t="str">
        <f>IF('Gene Table'!$C184="SMPC",F184,"")</f>
        <v/>
      </c>
      <c r="FI184" s="4" t="str">
        <f>IF('Gene Table'!$C184="SMPC",G184,"")</f>
        <v/>
      </c>
      <c r="FJ184" s="4" t="str">
        <f>IF('Gene Table'!$C184="SMPC",H184,"")</f>
        <v/>
      </c>
      <c r="FK184" s="4" t="str">
        <f>IF('Gene Table'!$C184="SMPC",I184,"")</f>
        <v/>
      </c>
      <c r="FL184" s="4" t="str">
        <f>IF('Gene Table'!$C184="SMPC",J184,"")</f>
        <v/>
      </c>
      <c r="FM184" s="4" t="str">
        <f>IF('Gene Table'!$C184="SMPC",K184,"")</f>
        <v/>
      </c>
      <c r="FN184" s="4" t="str">
        <f>IF('Gene Table'!$C184="SMPC",L184,"")</f>
        <v/>
      </c>
      <c r="FO184" s="4" t="str">
        <f>IF('Gene Table'!$C184="SMPC",M184,"")</f>
        <v/>
      </c>
      <c r="FP184" s="4" t="str">
        <f>IF('Gene Table'!$C184="SMPC",N184,"")</f>
        <v/>
      </c>
      <c r="FQ184" s="4" t="str">
        <f>IF('Gene Table'!$C184="SMPC",O184,"")</f>
        <v/>
      </c>
      <c r="FS184" s="4" t="s">
        <v>4841</v>
      </c>
      <c r="FT184" s="4" t="str">
        <f>IF('Gene Table'!$C184="SMPC",R184,"")</f>
        <v/>
      </c>
      <c r="FU184" s="4" t="str">
        <f>IF('Gene Table'!$C184="SMPC",S184,"")</f>
        <v/>
      </c>
      <c r="FV184" s="4" t="str">
        <f>IF('Gene Table'!$C184="SMPC",T184,"")</f>
        <v/>
      </c>
      <c r="FW184" s="4" t="str">
        <f>IF('Gene Table'!$C184="SMPC",U184,"")</f>
        <v/>
      </c>
      <c r="FX184" s="4" t="str">
        <f>IF('Gene Table'!$C184="SMPC",V184,"")</f>
        <v/>
      </c>
      <c r="FY184" s="4" t="str">
        <f>IF('Gene Table'!$C184="SMPC",W184,"")</f>
        <v/>
      </c>
      <c r="FZ184" s="4" t="str">
        <f>IF('Gene Table'!$C184="SMPC",X184,"")</f>
        <v/>
      </c>
      <c r="GA184" s="4" t="str">
        <f>IF('Gene Table'!$C184="SMPC",Y184,"")</f>
        <v/>
      </c>
      <c r="GB184" s="4" t="str">
        <f>IF('Gene Table'!$C184="SMPC",Z184,"")</f>
        <v/>
      </c>
      <c r="GC184" s="4" t="str">
        <f>IF('Gene Table'!$C184="SMPC",AA184,"")</f>
        <v/>
      </c>
      <c r="GD184" s="4" t="str">
        <f>IF('Gene Table'!$C184="SMPC",AB184,"")</f>
        <v/>
      </c>
      <c r="GE184" s="4" t="str">
        <f>IF('Gene Table'!$C184="SMPC",AC184,"")</f>
        <v/>
      </c>
    </row>
    <row r="185" spans="1:187" ht="15" customHeight="1" x14ac:dyDescent="0.25">
      <c r="A185" s="4" t="str">
        <f>'Gene Table'!C185&amp;":"&amp;'Gene Table'!D185</f>
        <v>RB1:c.1363C&gt;T</v>
      </c>
      <c r="B185" s="4">
        <f>IF('Gene Table'!$G$5="NO",IF(ISNUMBER(MATCH('Gene Table'!E185,'Array Content'!$M$2:$M$941,0)),VLOOKUP('Gene Table'!E185,'Array Content'!$M$2:$O$941,2,FALSE),35),IF('Gene Table'!$G$5="YES",IF(ISNUMBER(MATCH('Gene Table'!E185,'Array Content'!$M$2:$M$941,0)),VLOOKUP('Gene Table'!E185,'Array Content'!$M$2:$O$941,3,FALSE),35),"OOPS"))</f>
        <v>37</v>
      </c>
      <c r="C185" s="4" t="s">
        <v>4842</v>
      </c>
      <c r="D185" s="29">
        <f>IF('Control Sample Data'!D184="","",IF(SUM('Control Sample Data'!D$2:D$97)&gt;10,IF(AND(ISNUMBER('Control Sample Data'!D184),'Control Sample Data'!D184&lt;$B185, 'Control Sample Data'!D184&gt;0),'Control Sample Data'!D184,$B185),""))</f>
        <v>35</v>
      </c>
      <c r="E185" s="29">
        <f>IF('Control Sample Data'!E184="","",IF(SUM('Control Sample Data'!E$2:E$97)&gt;10,IF(AND(ISNUMBER('Control Sample Data'!E184),'Control Sample Data'!E184&lt;$B185, 'Control Sample Data'!E184&gt;0),'Control Sample Data'!E184,$B185),""))</f>
        <v>35</v>
      </c>
      <c r="F185" s="29" t="str">
        <f>IF('Control Sample Data'!F184="","",IF(SUM('Control Sample Data'!F$2:F$97)&gt;10,IF(AND(ISNUMBER('Control Sample Data'!F184),'Control Sample Data'!F184&lt;$B185, 'Control Sample Data'!F184&gt;0),'Control Sample Data'!F184,$B185),""))</f>
        <v/>
      </c>
      <c r="G185" s="29" t="str">
        <f>IF('Control Sample Data'!G184="","",IF(SUM('Control Sample Data'!G$2:G$97)&gt;10,IF(AND(ISNUMBER('Control Sample Data'!G184),'Control Sample Data'!G184&lt;$B185, 'Control Sample Data'!G184&gt;0),'Control Sample Data'!G184,$B185),""))</f>
        <v/>
      </c>
      <c r="H185" s="29" t="str">
        <f>IF('Control Sample Data'!H184="","",IF(SUM('Control Sample Data'!H$2:H$97)&gt;10,IF(AND(ISNUMBER('Control Sample Data'!H184),'Control Sample Data'!H184&lt;$B185, 'Control Sample Data'!H184&gt;0),'Control Sample Data'!H184,$B185),""))</f>
        <v/>
      </c>
      <c r="I185" s="29" t="str">
        <f>IF('Control Sample Data'!I184="","",IF(SUM('Control Sample Data'!I$2:I$97)&gt;10,IF(AND(ISNUMBER('Control Sample Data'!I184),'Control Sample Data'!I184&lt;$B185, 'Control Sample Data'!I184&gt;0),'Control Sample Data'!I184,$B185),""))</f>
        <v/>
      </c>
      <c r="J185" s="29" t="str">
        <f>IF('Control Sample Data'!J184="","",IF(SUM('Control Sample Data'!J$2:J$97)&gt;10,IF(AND(ISNUMBER('Control Sample Data'!J184),'Control Sample Data'!J184&lt;$B185, 'Control Sample Data'!J184&gt;0),'Control Sample Data'!J184,$B185),""))</f>
        <v/>
      </c>
      <c r="K185" s="29" t="str">
        <f>IF('Control Sample Data'!K184="","",IF(SUM('Control Sample Data'!K$2:K$97)&gt;10,IF(AND(ISNUMBER('Control Sample Data'!K184),'Control Sample Data'!K184&lt;$B185, 'Control Sample Data'!K184&gt;0),'Control Sample Data'!K184,$B185),""))</f>
        <v/>
      </c>
      <c r="L185" s="29" t="str">
        <f>IF('Control Sample Data'!L184="","",IF(SUM('Control Sample Data'!L$2:L$97)&gt;10,IF(AND(ISNUMBER('Control Sample Data'!L184),'Control Sample Data'!L184&lt;$B185, 'Control Sample Data'!L184&gt;0),'Control Sample Data'!L184,$B185),""))</f>
        <v/>
      </c>
      <c r="M185" s="29" t="str">
        <f>IF('Control Sample Data'!M184="","",IF(SUM('Control Sample Data'!M$2:M$97)&gt;10,IF(AND(ISNUMBER('Control Sample Data'!M184),'Control Sample Data'!M184&lt;$B185, 'Control Sample Data'!M184&gt;0),'Control Sample Data'!M184,$B185),""))</f>
        <v/>
      </c>
      <c r="N185" s="29" t="str">
        <f>IF('Control Sample Data'!N184="","",IF(SUM('Control Sample Data'!N$2:N$97)&gt;10,IF(AND(ISNUMBER('Control Sample Data'!N184),'Control Sample Data'!N184&lt;$B185, 'Control Sample Data'!N184&gt;0),'Control Sample Data'!N184,$B185),""))</f>
        <v/>
      </c>
      <c r="O185" s="29" t="str">
        <f>IF('Control Sample Data'!O184="","",IF(SUM('Control Sample Data'!O$2:O$97)&gt;10,IF(AND(ISNUMBER('Control Sample Data'!O184),'Control Sample Data'!O184&lt;$B185, 'Control Sample Data'!O184&gt;0),'Control Sample Data'!O184,$B185),""))</f>
        <v/>
      </c>
      <c r="Q185" s="4" t="s">
        <v>4842</v>
      </c>
      <c r="R185" s="29">
        <f>IF('Test Sample Data'!D184="","",IF(SUM('Test Sample Data'!D$2:D$97)&gt;10,IF(AND(ISNUMBER('Test Sample Data'!D184),'Test Sample Data'!D184&lt;$B185, 'Test Sample Data'!D184&gt;0),'Test Sample Data'!D184,$B185),""))</f>
        <v>35</v>
      </c>
      <c r="S185" s="29">
        <f>IF('Test Sample Data'!E184="","",IF(SUM('Test Sample Data'!E$2:E$97)&gt;10,IF(AND(ISNUMBER('Test Sample Data'!E184),'Test Sample Data'!E184&lt;$B185, 'Test Sample Data'!E184&gt;0),'Test Sample Data'!E184,$B185),""))</f>
        <v>35</v>
      </c>
      <c r="T185" s="29" t="str">
        <f>IF('Test Sample Data'!F184="","",IF(SUM('Test Sample Data'!F$2:F$97)&gt;10,IF(AND(ISNUMBER('Test Sample Data'!F184),'Test Sample Data'!F184&lt;$B185, 'Test Sample Data'!F184&gt;0),'Test Sample Data'!F184,$B185),""))</f>
        <v/>
      </c>
      <c r="U185" s="29" t="str">
        <f>IF('Test Sample Data'!G184="","",IF(SUM('Test Sample Data'!G$2:G$97)&gt;10,IF(AND(ISNUMBER('Test Sample Data'!G184),'Test Sample Data'!G184&lt;$B185, 'Test Sample Data'!G184&gt;0),'Test Sample Data'!G184,$B185),""))</f>
        <v/>
      </c>
      <c r="V185" s="29" t="str">
        <f>IF('Test Sample Data'!H184="","",IF(SUM('Test Sample Data'!H$2:H$97)&gt;10,IF(AND(ISNUMBER('Test Sample Data'!H184),'Test Sample Data'!H184&lt;$B185, 'Test Sample Data'!H184&gt;0),'Test Sample Data'!H184,$B185),""))</f>
        <v/>
      </c>
      <c r="W185" s="29" t="str">
        <f>IF('Test Sample Data'!I184="","",IF(SUM('Test Sample Data'!I$2:I$97)&gt;10,IF(AND(ISNUMBER('Test Sample Data'!I184),'Test Sample Data'!I184&lt;$B185, 'Test Sample Data'!I184&gt;0),'Test Sample Data'!I184,$B185),""))</f>
        <v/>
      </c>
      <c r="X185" s="29" t="str">
        <f>IF('Test Sample Data'!J184="","",IF(SUM('Test Sample Data'!J$2:J$97)&gt;10,IF(AND(ISNUMBER('Test Sample Data'!J184),'Test Sample Data'!J184&lt;$B185, 'Test Sample Data'!J184&gt;0),'Test Sample Data'!J184,$B185),""))</f>
        <v/>
      </c>
      <c r="Y185" s="29" t="str">
        <f>IF('Test Sample Data'!K184="","",IF(SUM('Test Sample Data'!K$2:K$97)&gt;10,IF(AND(ISNUMBER('Test Sample Data'!K184),'Test Sample Data'!K184&lt;$B185, 'Test Sample Data'!K184&gt;0),'Test Sample Data'!K184,$B185),""))</f>
        <v/>
      </c>
      <c r="Z185" s="29" t="str">
        <f>IF('Test Sample Data'!L184="","",IF(SUM('Test Sample Data'!L$2:L$97)&gt;10,IF(AND(ISNUMBER('Test Sample Data'!L184),'Test Sample Data'!L184&lt;$B185, 'Test Sample Data'!L184&gt;0),'Test Sample Data'!L184,$B185),""))</f>
        <v/>
      </c>
      <c r="AA185" s="29" t="str">
        <f>IF('Test Sample Data'!M184="","",IF(SUM('Test Sample Data'!M$2:M$97)&gt;10,IF(AND(ISNUMBER('Test Sample Data'!M184),'Test Sample Data'!M184&lt;$B185, 'Test Sample Data'!M184&gt;0),'Test Sample Data'!M184,$B185),""))</f>
        <v/>
      </c>
      <c r="AB185" s="29" t="str">
        <f>IF('Test Sample Data'!N184="","",IF(SUM('Test Sample Data'!N$2:N$97)&gt;10,IF(AND(ISNUMBER('Test Sample Data'!N184),'Test Sample Data'!N184&lt;$B185, 'Test Sample Data'!N184&gt;0),'Test Sample Data'!N184,$B185),""))</f>
        <v/>
      </c>
      <c r="AC185" s="29" t="str">
        <f>IF('Test Sample Data'!O184="","",IF(SUM('Test Sample Data'!O$2:O$97)&gt;10,IF(AND(ISNUMBER('Test Sample Data'!O184),'Test Sample Data'!O184&lt;$B185, 'Test Sample Data'!O184&gt;0),'Test Sample Data'!O184,$B185),""))</f>
        <v/>
      </c>
      <c r="AE185" s="4" t="s">
        <v>4842</v>
      </c>
      <c r="AF185" s="4">
        <f t="shared" si="183"/>
        <v>9</v>
      </c>
      <c r="AG185" s="4">
        <f t="shared" si="184"/>
        <v>9</v>
      </c>
      <c r="AH185" s="4" t="str">
        <f t="shared" si="185"/>
        <v/>
      </c>
      <c r="AI185" s="4" t="str">
        <f t="shared" si="186"/>
        <v/>
      </c>
      <c r="AJ185" s="4" t="str">
        <f t="shared" si="187"/>
        <v/>
      </c>
      <c r="AK185" s="4" t="str">
        <f t="shared" si="188"/>
        <v/>
      </c>
      <c r="AL185" s="4" t="str">
        <f t="shared" si="189"/>
        <v/>
      </c>
      <c r="AM185" s="4" t="str">
        <f t="shared" si="190"/>
        <v/>
      </c>
      <c r="AN185" s="4" t="str">
        <f t="shared" si="191"/>
        <v/>
      </c>
      <c r="AO185" s="4" t="str">
        <f t="shared" si="192"/>
        <v/>
      </c>
      <c r="AP185" s="4" t="str">
        <f t="shared" si="193"/>
        <v/>
      </c>
      <c r="AQ185" s="4" t="str">
        <f t="shared" si="194"/>
        <v/>
      </c>
      <c r="AR185" s="4">
        <f t="shared" si="195"/>
        <v>0</v>
      </c>
      <c r="AS185" s="4">
        <f t="shared" si="246"/>
        <v>9</v>
      </c>
      <c r="AU185" s="4" t="s">
        <v>4842</v>
      </c>
      <c r="AV185" s="4">
        <f t="shared" si="196"/>
        <v>7.8999999999999986</v>
      </c>
      <c r="AW185" s="4">
        <f t="shared" si="197"/>
        <v>9</v>
      </c>
      <c r="AX185" s="4" t="str">
        <f t="shared" si="198"/>
        <v/>
      </c>
      <c r="AY185" s="4" t="str">
        <f t="shared" si="199"/>
        <v/>
      </c>
      <c r="AZ185" s="4" t="str">
        <f t="shared" si="200"/>
        <v/>
      </c>
      <c r="BA185" s="4" t="str">
        <f t="shared" si="201"/>
        <v/>
      </c>
      <c r="BB185" s="4" t="str">
        <f t="shared" si="202"/>
        <v/>
      </c>
      <c r="BC185" s="4" t="str">
        <f t="shared" si="203"/>
        <v/>
      </c>
      <c r="BD185" s="4" t="str">
        <f t="shared" si="204"/>
        <v/>
      </c>
      <c r="BE185" s="4" t="str">
        <f t="shared" si="205"/>
        <v/>
      </c>
      <c r="BF185" s="4" t="str">
        <f t="shared" si="206"/>
        <v/>
      </c>
      <c r="BG185" s="4" t="str">
        <f t="shared" si="207"/>
        <v/>
      </c>
      <c r="BI185" s="4" t="s">
        <v>4842</v>
      </c>
      <c r="BJ185" s="4">
        <f t="shared" si="233"/>
        <v>7.8999999999999986</v>
      </c>
      <c r="BK185" s="4">
        <f t="shared" si="234"/>
        <v>9</v>
      </c>
      <c r="BL185" s="4" t="str">
        <f t="shared" si="235"/>
        <v/>
      </c>
      <c r="BM185" s="4" t="str">
        <f t="shared" si="236"/>
        <v/>
      </c>
      <c r="BN185" s="4" t="str">
        <f t="shared" si="237"/>
        <v/>
      </c>
      <c r="BO185" s="4" t="str">
        <f t="shared" si="238"/>
        <v/>
      </c>
      <c r="BP185" s="4" t="str">
        <f t="shared" si="239"/>
        <v/>
      </c>
      <c r="BQ185" s="4" t="str">
        <f t="shared" si="240"/>
        <v/>
      </c>
      <c r="BR185" s="4" t="str">
        <f t="shared" si="241"/>
        <v/>
      </c>
      <c r="BS185" s="4" t="str">
        <f t="shared" si="242"/>
        <v/>
      </c>
      <c r="BT185" s="4" t="str">
        <f t="shared" si="243"/>
        <v/>
      </c>
      <c r="BU185" s="4" t="str">
        <f t="shared" si="244"/>
        <v/>
      </c>
      <c r="BV185" s="4">
        <f t="shared" si="208"/>
        <v>2.33</v>
      </c>
      <c r="BW185" s="4">
        <f t="shared" si="245"/>
        <v>8.4499999999999993</v>
      </c>
      <c r="BY185" s="4" t="s">
        <v>4842</v>
      </c>
      <c r="BZ185" s="4">
        <f t="shared" si="209"/>
        <v>-0.55000000000000071</v>
      </c>
      <c r="CA185" s="4">
        <f t="shared" si="210"/>
        <v>0.55000000000000071</v>
      </c>
      <c r="CB185" s="4" t="str">
        <f t="shared" si="211"/>
        <v/>
      </c>
      <c r="CC185" s="4" t="str">
        <f t="shared" si="212"/>
        <v/>
      </c>
      <c r="CD185" s="4" t="str">
        <f t="shared" si="213"/>
        <v/>
      </c>
      <c r="CE185" s="4" t="str">
        <f t="shared" si="214"/>
        <v/>
      </c>
      <c r="CF185" s="4" t="str">
        <f t="shared" si="215"/>
        <v/>
      </c>
      <c r="CG185" s="4" t="str">
        <f t="shared" si="216"/>
        <v/>
      </c>
      <c r="CH185" s="4" t="str">
        <f t="shared" si="217"/>
        <v/>
      </c>
      <c r="CI185" s="4" t="str">
        <f t="shared" si="218"/>
        <v/>
      </c>
      <c r="CJ185" s="4" t="str">
        <f t="shared" si="219"/>
        <v/>
      </c>
      <c r="CK185" s="4" t="str">
        <f t="shared" si="220"/>
        <v/>
      </c>
      <c r="CM185" s="4" t="s">
        <v>4842</v>
      </c>
      <c r="CN185" s="4" t="str">
        <f>IF(ISNUMBER(BZ185), IF($BV185&gt;VLOOKUP('Gene Table'!$G$2,'Array Content'!$A$2:$B$3,2,FALSE),IF(BZ185&lt;-$BV185,"mutant","WT"),IF(BZ185&lt;-VLOOKUP('Gene Table'!$G$2,'Array Content'!$A$2:$B$3,2,FALSE),"Mutant","WT")),"")</f>
        <v>WT</v>
      </c>
      <c r="CO185" s="4" t="str">
        <f>IF(ISNUMBER(CA185), IF($BV185&gt;VLOOKUP('Gene Table'!$G$2,'Array Content'!$A$2:$B$3,2,FALSE),IF(CA185&lt;-$BV185,"mutant","WT"),IF(CA185&lt;-VLOOKUP('Gene Table'!$G$2,'Array Content'!$A$2:$B$3,2,FALSE),"Mutant","WT")),"")</f>
        <v>WT</v>
      </c>
      <c r="CP185" s="4" t="str">
        <f>IF(ISNUMBER(CB185), IF($BV185&gt;VLOOKUP('Gene Table'!$G$2,'Array Content'!$A$2:$B$3,2,FALSE),IF(CB185&lt;-$BV185,"mutant","WT"),IF(CB185&lt;-VLOOKUP('Gene Table'!$G$2,'Array Content'!$A$2:$B$3,2,FALSE),"Mutant","WT")),"")</f>
        <v/>
      </c>
      <c r="CQ185" s="4" t="str">
        <f>IF(ISNUMBER(CC185), IF($BV185&gt;VLOOKUP('Gene Table'!$G$2,'Array Content'!$A$2:$B$3,2,FALSE),IF(CC185&lt;-$BV185,"mutant","WT"),IF(CC185&lt;-VLOOKUP('Gene Table'!$G$2,'Array Content'!$A$2:$B$3,2,FALSE),"Mutant","WT")),"")</f>
        <v/>
      </c>
      <c r="CR185" s="4" t="str">
        <f>IF(ISNUMBER(CD185), IF($BV185&gt;VLOOKUP('Gene Table'!$G$2,'Array Content'!$A$2:$B$3,2,FALSE),IF(CD185&lt;-$BV185,"mutant","WT"),IF(CD185&lt;-VLOOKUP('Gene Table'!$G$2,'Array Content'!$A$2:$B$3,2,FALSE),"Mutant","WT")),"")</f>
        <v/>
      </c>
      <c r="CS185" s="4" t="str">
        <f>IF(ISNUMBER(CE185), IF($BV185&gt;VLOOKUP('Gene Table'!$G$2,'Array Content'!$A$2:$B$3,2,FALSE),IF(CE185&lt;-$BV185,"mutant","WT"),IF(CE185&lt;-VLOOKUP('Gene Table'!$G$2,'Array Content'!$A$2:$B$3,2,FALSE),"Mutant","WT")),"")</f>
        <v/>
      </c>
      <c r="CT185" s="4" t="str">
        <f>IF(ISNUMBER(CF185), IF($BV185&gt;VLOOKUP('Gene Table'!$G$2,'Array Content'!$A$2:$B$3,2,FALSE),IF(CF185&lt;-$BV185,"mutant","WT"),IF(CF185&lt;-VLOOKUP('Gene Table'!$G$2,'Array Content'!$A$2:$B$3,2,FALSE),"Mutant","WT")),"")</f>
        <v/>
      </c>
      <c r="CU185" s="4" t="str">
        <f>IF(ISNUMBER(CG185), IF($BV185&gt;VLOOKUP('Gene Table'!$G$2,'Array Content'!$A$2:$B$3,2,FALSE),IF(CG185&lt;-$BV185,"mutant","WT"),IF(CG185&lt;-VLOOKUP('Gene Table'!$G$2,'Array Content'!$A$2:$B$3,2,FALSE),"Mutant","WT")),"")</f>
        <v/>
      </c>
      <c r="CV185" s="4" t="str">
        <f>IF(ISNUMBER(CH185), IF($BV185&gt;VLOOKUP('Gene Table'!$G$2,'Array Content'!$A$2:$B$3,2,FALSE),IF(CH185&lt;-$BV185,"mutant","WT"),IF(CH185&lt;-VLOOKUP('Gene Table'!$G$2,'Array Content'!$A$2:$B$3,2,FALSE),"Mutant","WT")),"")</f>
        <v/>
      </c>
      <c r="CW185" s="4" t="str">
        <f>IF(ISNUMBER(CI185), IF($BV185&gt;VLOOKUP('Gene Table'!$G$2,'Array Content'!$A$2:$B$3,2,FALSE),IF(CI185&lt;-$BV185,"mutant","WT"),IF(CI185&lt;-VLOOKUP('Gene Table'!$G$2,'Array Content'!$A$2:$B$3,2,FALSE),"Mutant","WT")),"")</f>
        <v/>
      </c>
      <c r="CX185" s="4" t="str">
        <f>IF(ISNUMBER(CJ185), IF($BV185&gt;VLOOKUP('Gene Table'!$G$2,'Array Content'!$A$2:$B$3,2,FALSE),IF(CJ185&lt;-$BV185,"mutant","WT"),IF(CJ185&lt;-VLOOKUP('Gene Table'!$G$2,'Array Content'!$A$2:$B$3,2,FALSE),"Mutant","WT")),"")</f>
        <v/>
      </c>
      <c r="CY185" s="4" t="str">
        <f>IF(ISNUMBER(CK185), IF($BV185&gt;VLOOKUP('Gene Table'!$G$2,'Array Content'!$A$2:$B$3,2,FALSE),IF(CK185&lt;-$BV185,"mutant","WT"),IF(CK185&lt;-VLOOKUP('Gene Table'!$G$2,'Array Content'!$A$2:$B$3,2,FALSE),"Mutant","WT")),"")</f>
        <v/>
      </c>
      <c r="DA185" s="4" t="s">
        <v>4842</v>
      </c>
      <c r="DB185" s="4">
        <f t="shared" si="221"/>
        <v>-1.1000000000000014</v>
      </c>
      <c r="DC185" s="4">
        <f t="shared" si="222"/>
        <v>0</v>
      </c>
      <c r="DD185" s="4" t="str">
        <f t="shared" si="223"/>
        <v/>
      </c>
      <c r="DE185" s="4" t="str">
        <f t="shared" si="224"/>
        <v/>
      </c>
      <c r="DF185" s="4" t="str">
        <f t="shared" si="225"/>
        <v/>
      </c>
      <c r="DG185" s="4" t="str">
        <f t="shared" si="226"/>
        <v/>
      </c>
      <c r="DH185" s="4" t="str">
        <f t="shared" si="227"/>
        <v/>
      </c>
      <c r="DI185" s="4" t="str">
        <f t="shared" si="228"/>
        <v/>
      </c>
      <c r="DJ185" s="4" t="str">
        <f t="shared" si="229"/>
        <v/>
      </c>
      <c r="DK185" s="4" t="str">
        <f t="shared" si="230"/>
        <v/>
      </c>
      <c r="DL185" s="4" t="str">
        <f t="shared" si="231"/>
        <v/>
      </c>
      <c r="DM185" s="4" t="str">
        <f t="shared" si="232"/>
        <v/>
      </c>
      <c r="DO185" s="4" t="s">
        <v>4842</v>
      </c>
      <c r="DP185" s="4" t="str">
        <f>IF(ISNUMBER(DB185), IF($AR185&gt;VLOOKUP('Gene Table'!$G$2,'Array Content'!$A$2:$B$3,2,FALSE),IF(DB185&lt;-$AR185,"mutant","WT"),IF(DB185&lt;-VLOOKUP('Gene Table'!$G$2,'Array Content'!$A$2:$B$3,2,FALSE),"Mutant","WT")),"")</f>
        <v>WT</v>
      </c>
      <c r="DQ185" s="4" t="str">
        <f>IF(ISNUMBER(DC185), IF($AR185&gt;VLOOKUP('Gene Table'!$G$2,'Array Content'!$A$2:$B$3,2,FALSE),IF(DC185&lt;-$AR185,"mutant","WT"),IF(DC185&lt;-VLOOKUP('Gene Table'!$G$2,'Array Content'!$A$2:$B$3,2,FALSE),"Mutant","WT")),"")</f>
        <v>WT</v>
      </c>
      <c r="DR185" s="4" t="str">
        <f>IF(ISNUMBER(DD185), IF($AR185&gt;VLOOKUP('Gene Table'!$G$2,'Array Content'!$A$2:$B$3,2,FALSE),IF(DD185&lt;-$AR185,"mutant","WT"),IF(DD185&lt;-VLOOKUP('Gene Table'!$G$2,'Array Content'!$A$2:$B$3,2,FALSE),"Mutant","WT")),"")</f>
        <v/>
      </c>
      <c r="DS185" s="4" t="str">
        <f>IF(ISNUMBER(DE185), IF($AR185&gt;VLOOKUP('Gene Table'!$G$2,'Array Content'!$A$2:$B$3,2,FALSE),IF(DE185&lt;-$AR185,"mutant","WT"),IF(DE185&lt;-VLOOKUP('Gene Table'!$G$2,'Array Content'!$A$2:$B$3,2,FALSE),"Mutant","WT")),"")</f>
        <v/>
      </c>
      <c r="DT185" s="4" t="str">
        <f>IF(ISNUMBER(DF185), IF($AR185&gt;VLOOKUP('Gene Table'!$G$2,'Array Content'!$A$2:$B$3,2,FALSE),IF(DF185&lt;-$AR185,"mutant","WT"),IF(DF185&lt;-VLOOKUP('Gene Table'!$G$2,'Array Content'!$A$2:$B$3,2,FALSE),"Mutant","WT")),"")</f>
        <v/>
      </c>
      <c r="DU185" s="4" t="str">
        <f>IF(ISNUMBER(DG185), IF($AR185&gt;VLOOKUP('Gene Table'!$G$2,'Array Content'!$A$2:$B$3,2,FALSE),IF(DG185&lt;-$AR185,"mutant","WT"),IF(DG185&lt;-VLOOKUP('Gene Table'!$G$2,'Array Content'!$A$2:$B$3,2,FALSE),"Mutant","WT")),"")</f>
        <v/>
      </c>
      <c r="DV185" s="4" t="str">
        <f>IF(ISNUMBER(DH185), IF($AR185&gt;VLOOKUP('Gene Table'!$G$2,'Array Content'!$A$2:$B$3,2,FALSE),IF(DH185&lt;-$AR185,"mutant","WT"),IF(DH185&lt;-VLOOKUP('Gene Table'!$G$2,'Array Content'!$A$2:$B$3,2,FALSE),"Mutant","WT")),"")</f>
        <v/>
      </c>
      <c r="DW185" s="4" t="str">
        <f>IF(ISNUMBER(DI185), IF($AR185&gt;VLOOKUP('Gene Table'!$G$2,'Array Content'!$A$2:$B$3,2,FALSE),IF(DI185&lt;-$AR185,"mutant","WT"),IF(DI185&lt;-VLOOKUP('Gene Table'!$G$2,'Array Content'!$A$2:$B$3,2,FALSE),"Mutant","WT")),"")</f>
        <v/>
      </c>
      <c r="DX185" s="4" t="str">
        <f>IF(ISNUMBER(DJ185), IF($AR185&gt;VLOOKUP('Gene Table'!$G$2,'Array Content'!$A$2:$B$3,2,FALSE),IF(DJ185&lt;-$AR185,"mutant","WT"),IF(DJ185&lt;-VLOOKUP('Gene Table'!$G$2,'Array Content'!$A$2:$B$3,2,FALSE),"Mutant","WT")),"")</f>
        <v/>
      </c>
      <c r="DY185" s="4" t="str">
        <f>IF(ISNUMBER(DK185), IF($AR185&gt;VLOOKUP('Gene Table'!$G$2,'Array Content'!$A$2:$B$3,2,FALSE),IF(DK185&lt;-$AR185,"mutant","WT"),IF(DK185&lt;-VLOOKUP('Gene Table'!$G$2,'Array Content'!$A$2:$B$3,2,FALSE),"Mutant","WT")),"")</f>
        <v/>
      </c>
      <c r="DZ185" s="4" t="str">
        <f>IF(ISNUMBER(DL185), IF($AR185&gt;VLOOKUP('Gene Table'!$G$2,'Array Content'!$A$2:$B$3,2,FALSE),IF(DL185&lt;-$AR185,"mutant","WT"),IF(DL185&lt;-VLOOKUP('Gene Table'!$G$2,'Array Content'!$A$2:$B$3,2,FALSE),"Mutant","WT")),"")</f>
        <v/>
      </c>
      <c r="EA185" s="4" t="str">
        <f>IF(ISNUMBER(DM185), IF($AR185&gt;VLOOKUP('Gene Table'!$G$2,'Array Content'!$A$2:$B$3,2,FALSE),IF(DM185&lt;-$AR185,"mutant","WT"),IF(DM185&lt;-VLOOKUP('Gene Table'!$G$2,'Array Content'!$A$2:$B$3,2,FALSE),"Mutant","WT")),"")</f>
        <v/>
      </c>
      <c r="EC185" s="4" t="s">
        <v>4842</v>
      </c>
      <c r="ED185" s="4" t="str">
        <f>IF('Gene Table'!$D185="copy number",D185,"")</f>
        <v/>
      </c>
      <c r="EE185" s="4" t="str">
        <f>IF('Gene Table'!$D185="copy number",E185,"")</f>
        <v/>
      </c>
      <c r="EF185" s="4" t="str">
        <f>IF('Gene Table'!$D185="copy number",F185,"")</f>
        <v/>
      </c>
      <c r="EG185" s="4" t="str">
        <f>IF('Gene Table'!$D185="copy number",G185,"")</f>
        <v/>
      </c>
      <c r="EH185" s="4" t="str">
        <f>IF('Gene Table'!$D185="copy number",H185,"")</f>
        <v/>
      </c>
      <c r="EI185" s="4" t="str">
        <f>IF('Gene Table'!$D185="copy number",I185,"")</f>
        <v/>
      </c>
      <c r="EJ185" s="4" t="str">
        <f>IF('Gene Table'!$D185="copy number",J185,"")</f>
        <v/>
      </c>
      <c r="EK185" s="4" t="str">
        <f>IF('Gene Table'!$D185="copy number",K185,"")</f>
        <v/>
      </c>
      <c r="EL185" s="4" t="str">
        <f>IF('Gene Table'!$D185="copy number",L185,"")</f>
        <v/>
      </c>
      <c r="EM185" s="4" t="str">
        <f>IF('Gene Table'!$D185="copy number",M185,"")</f>
        <v/>
      </c>
      <c r="EN185" s="4" t="str">
        <f>IF('Gene Table'!$D185="copy number",N185,"")</f>
        <v/>
      </c>
      <c r="EO185" s="4" t="str">
        <f>IF('Gene Table'!$D185="copy number",O185,"")</f>
        <v/>
      </c>
      <c r="EQ185" s="4" t="s">
        <v>4842</v>
      </c>
      <c r="ER185" s="4" t="str">
        <f>IF('Gene Table'!$D185="copy number",R185,"")</f>
        <v/>
      </c>
      <c r="ES185" s="4" t="str">
        <f>IF('Gene Table'!$D185="copy number",S185,"")</f>
        <v/>
      </c>
      <c r="ET185" s="4" t="str">
        <f>IF('Gene Table'!$D185="copy number",T185,"")</f>
        <v/>
      </c>
      <c r="EU185" s="4" t="str">
        <f>IF('Gene Table'!$D185="copy number",U185,"")</f>
        <v/>
      </c>
      <c r="EV185" s="4" t="str">
        <f>IF('Gene Table'!$D185="copy number",V185,"")</f>
        <v/>
      </c>
      <c r="EW185" s="4" t="str">
        <f>IF('Gene Table'!$D185="copy number",W185,"")</f>
        <v/>
      </c>
      <c r="EX185" s="4" t="str">
        <f>IF('Gene Table'!$D185="copy number",X185,"")</f>
        <v/>
      </c>
      <c r="EY185" s="4" t="str">
        <f>IF('Gene Table'!$D185="copy number",Y185,"")</f>
        <v/>
      </c>
      <c r="EZ185" s="4" t="str">
        <f>IF('Gene Table'!$D185="copy number",Z185,"")</f>
        <v/>
      </c>
      <c r="FA185" s="4" t="str">
        <f>IF('Gene Table'!$D185="copy number",AA185,"")</f>
        <v/>
      </c>
      <c r="FB185" s="4" t="str">
        <f>IF('Gene Table'!$D185="copy number",AB185,"")</f>
        <v/>
      </c>
      <c r="FC185" s="4" t="str">
        <f>IF('Gene Table'!$D185="copy number",AC185,"")</f>
        <v/>
      </c>
      <c r="FE185" s="4" t="s">
        <v>4842</v>
      </c>
      <c r="FF185" s="4" t="str">
        <f>IF('Gene Table'!$C185="SMPC",D185,"")</f>
        <v/>
      </c>
      <c r="FG185" s="4" t="str">
        <f>IF('Gene Table'!$C185="SMPC",E185,"")</f>
        <v/>
      </c>
      <c r="FH185" s="4" t="str">
        <f>IF('Gene Table'!$C185="SMPC",F185,"")</f>
        <v/>
      </c>
      <c r="FI185" s="4" t="str">
        <f>IF('Gene Table'!$C185="SMPC",G185,"")</f>
        <v/>
      </c>
      <c r="FJ185" s="4" t="str">
        <f>IF('Gene Table'!$C185="SMPC",H185,"")</f>
        <v/>
      </c>
      <c r="FK185" s="4" t="str">
        <f>IF('Gene Table'!$C185="SMPC",I185,"")</f>
        <v/>
      </c>
      <c r="FL185" s="4" t="str">
        <f>IF('Gene Table'!$C185="SMPC",J185,"")</f>
        <v/>
      </c>
      <c r="FM185" s="4" t="str">
        <f>IF('Gene Table'!$C185="SMPC",K185,"")</f>
        <v/>
      </c>
      <c r="FN185" s="4" t="str">
        <f>IF('Gene Table'!$C185="SMPC",L185,"")</f>
        <v/>
      </c>
      <c r="FO185" s="4" t="str">
        <f>IF('Gene Table'!$C185="SMPC",M185,"")</f>
        <v/>
      </c>
      <c r="FP185" s="4" t="str">
        <f>IF('Gene Table'!$C185="SMPC",N185,"")</f>
        <v/>
      </c>
      <c r="FQ185" s="4" t="str">
        <f>IF('Gene Table'!$C185="SMPC",O185,"")</f>
        <v/>
      </c>
      <c r="FS185" s="4" t="s">
        <v>4842</v>
      </c>
      <c r="FT185" s="4" t="str">
        <f>IF('Gene Table'!$C185="SMPC",R185,"")</f>
        <v/>
      </c>
      <c r="FU185" s="4" t="str">
        <f>IF('Gene Table'!$C185="SMPC",S185,"")</f>
        <v/>
      </c>
      <c r="FV185" s="4" t="str">
        <f>IF('Gene Table'!$C185="SMPC",T185,"")</f>
        <v/>
      </c>
      <c r="FW185" s="4" t="str">
        <f>IF('Gene Table'!$C185="SMPC",U185,"")</f>
        <v/>
      </c>
      <c r="FX185" s="4" t="str">
        <f>IF('Gene Table'!$C185="SMPC",V185,"")</f>
        <v/>
      </c>
      <c r="FY185" s="4" t="str">
        <f>IF('Gene Table'!$C185="SMPC",W185,"")</f>
        <v/>
      </c>
      <c r="FZ185" s="4" t="str">
        <f>IF('Gene Table'!$C185="SMPC",X185,"")</f>
        <v/>
      </c>
      <c r="GA185" s="4" t="str">
        <f>IF('Gene Table'!$C185="SMPC",Y185,"")</f>
        <v/>
      </c>
      <c r="GB185" s="4" t="str">
        <f>IF('Gene Table'!$C185="SMPC",Z185,"")</f>
        <v/>
      </c>
      <c r="GC185" s="4" t="str">
        <f>IF('Gene Table'!$C185="SMPC",AA185,"")</f>
        <v/>
      </c>
      <c r="GD185" s="4" t="str">
        <f>IF('Gene Table'!$C185="SMPC",AB185,"")</f>
        <v/>
      </c>
      <c r="GE185" s="4" t="str">
        <f>IF('Gene Table'!$C185="SMPC",AC185,"")</f>
        <v/>
      </c>
    </row>
    <row r="186" spans="1:187" ht="15" customHeight="1" x14ac:dyDescent="0.25">
      <c r="A186" s="4" t="str">
        <f>'Gene Table'!C186&amp;":"&amp;'Gene Table'!D186</f>
        <v>RB1:c.1654C&gt;T</v>
      </c>
      <c r="B186" s="4">
        <f>IF('Gene Table'!$G$5="NO",IF(ISNUMBER(MATCH('Gene Table'!E186,'Array Content'!$M$2:$M$941,0)),VLOOKUP('Gene Table'!E186,'Array Content'!$M$2:$O$941,2,FALSE),35),IF('Gene Table'!$G$5="YES",IF(ISNUMBER(MATCH('Gene Table'!E186,'Array Content'!$M$2:$M$941,0)),VLOOKUP('Gene Table'!E186,'Array Content'!$M$2:$O$941,3,FALSE),35),"OOPS"))</f>
        <v>37</v>
      </c>
      <c r="C186" s="4" t="s">
        <v>4843</v>
      </c>
      <c r="D186" s="29">
        <f>IF('Control Sample Data'!D185="","",IF(SUM('Control Sample Data'!D$2:D$97)&gt;10,IF(AND(ISNUMBER('Control Sample Data'!D185),'Control Sample Data'!D185&lt;$B186, 'Control Sample Data'!D185&gt;0),'Control Sample Data'!D185,$B186),""))</f>
        <v>35</v>
      </c>
      <c r="E186" s="29">
        <f>IF('Control Sample Data'!E185="","",IF(SUM('Control Sample Data'!E$2:E$97)&gt;10,IF(AND(ISNUMBER('Control Sample Data'!E185),'Control Sample Data'!E185&lt;$B186, 'Control Sample Data'!E185&gt;0),'Control Sample Data'!E185,$B186),""))</f>
        <v>35</v>
      </c>
      <c r="F186" s="29" t="str">
        <f>IF('Control Sample Data'!F185="","",IF(SUM('Control Sample Data'!F$2:F$97)&gt;10,IF(AND(ISNUMBER('Control Sample Data'!F185),'Control Sample Data'!F185&lt;$B186, 'Control Sample Data'!F185&gt;0),'Control Sample Data'!F185,$B186),""))</f>
        <v/>
      </c>
      <c r="G186" s="29" t="str">
        <f>IF('Control Sample Data'!G185="","",IF(SUM('Control Sample Data'!G$2:G$97)&gt;10,IF(AND(ISNUMBER('Control Sample Data'!G185),'Control Sample Data'!G185&lt;$B186, 'Control Sample Data'!G185&gt;0),'Control Sample Data'!G185,$B186),""))</f>
        <v/>
      </c>
      <c r="H186" s="29" t="str">
        <f>IF('Control Sample Data'!H185="","",IF(SUM('Control Sample Data'!H$2:H$97)&gt;10,IF(AND(ISNUMBER('Control Sample Data'!H185),'Control Sample Data'!H185&lt;$B186, 'Control Sample Data'!H185&gt;0),'Control Sample Data'!H185,$B186),""))</f>
        <v/>
      </c>
      <c r="I186" s="29" t="str">
        <f>IF('Control Sample Data'!I185="","",IF(SUM('Control Sample Data'!I$2:I$97)&gt;10,IF(AND(ISNUMBER('Control Sample Data'!I185),'Control Sample Data'!I185&lt;$B186, 'Control Sample Data'!I185&gt;0),'Control Sample Data'!I185,$B186),""))</f>
        <v/>
      </c>
      <c r="J186" s="29" t="str">
        <f>IF('Control Sample Data'!J185="","",IF(SUM('Control Sample Data'!J$2:J$97)&gt;10,IF(AND(ISNUMBER('Control Sample Data'!J185),'Control Sample Data'!J185&lt;$B186, 'Control Sample Data'!J185&gt;0),'Control Sample Data'!J185,$B186),""))</f>
        <v/>
      </c>
      <c r="K186" s="29" t="str">
        <f>IF('Control Sample Data'!K185="","",IF(SUM('Control Sample Data'!K$2:K$97)&gt;10,IF(AND(ISNUMBER('Control Sample Data'!K185),'Control Sample Data'!K185&lt;$B186, 'Control Sample Data'!K185&gt;0),'Control Sample Data'!K185,$B186),""))</f>
        <v/>
      </c>
      <c r="L186" s="29" t="str">
        <f>IF('Control Sample Data'!L185="","",IF(SUM('Control Sample Data'!L$2:L$97)&gt;10,IF(AND(ISNUMBER('Control Sample Data'!L185),'Control Sample Data'!L185&lt;$B186, 'Control Sample Data'!L185&gt;0),'Control Sample Data'!L185,$B186),""))</f>
        <v/>
      </c>
      <c r="M186" s="29" t="str">
        <f>IF('Control Sample Data'!M185="","",IF(SUM('Control Sample Data'!M$2:M$97)&gt;10,IF(AND(ISNUMBER('Control Sample Data'!M185),'Control Sample Data'!M185&lt;$B186, 'Control Sample Data'!M185&gt;0),'Control Sample Data'!M185,$B186),""))</f>
        <v/>
      </c>
      <c r="N186" s="29" t="str">
        <f>IF('Control Sample Data'!N185="","",IF(SUM('Control Sample Data'!N$2:N$97)&gt;10,IF(AND(ISNUMBER('Control Sample Data'!N185),'Control Sample Data'!N185&lt;$B186, 'Control Sample Data'!N185&gt;0),'Control Sample Data'!N185,$B186),""))</f>
        <v/>
      </c>
      <c r="O186" s="29" t="str">
        <f>IF('Control Sample Data'!O185="","",IF(SUM('Control Sample Data'!O$2:O$97)&gt;10,IF(AND(ISNUMBER('Control Sample Data'!O185),'Control Sample Data'!O185&lt;$B186, 'Control Sample Data'!O185&gt;0),'Control Sample Data'!O185,$B186),""))</f>
        <v/>
      </c>
      <c r="Q186" s="4" t="s">
        <v>4843</v>
      </c>
      <c r="R186" s="29">
        <f>IF('Test Sample Data'!D185="","",IF(SUM('Test Sample Data'!D$2:D$97)&gt;10,IF(AND(ISNUMBER('Test Sample Data'!D185),'Test Sample Data'!D185&lt;$B186, 'Test Sample Data'!D185&gt;0),'Test Sample Data'!D185,$B186),""))</f>
        <v>35</v>
      </c>
      <c r="S186" s="29">
        <f>IF('Test Sample Data'!E185="","",IF(SUM('Test Sample Data'!E$2:E$97)&gt;10,IF(AND(ISNUMBER('Test Sample Data'!E185),'Test Sample Data'!E185&lt;$B186, 'Test Sample Data'!E185&gt;0),'Test Sample Data'!E185,$B186),""))</f>
        <v>35</v>
      </c>
      <c r="T186" s="29" t="str">
        <f>IF('Test Sample Data'!F185="","",IF(SUM('Test Sample Data'!F$2:F$97)&gt;10,IF(AND(ISNUMBER('Test Sample Data'!F185),'Test Sample Data'!F185&lt;$B186, 'Test Sample Data'!F185&gt;0),'Test Sample Data'!F185,$B186),""))</f>
        <v/>
      </c>
      <c r="U186" s="29" t="str">
        <f>IF('Test Sample Data'!G185="","",IF(SUM('Test Sample Data'!G$2:G$97)&gt;10,IF(AND(ISNUMBER('Test Sample Data'!G185),'Test Sample Data'!G185&lt;$B186, 'Test Sample Data'!G185&gt;0),'Test Sample Data'!G185,$B186),""))</f>
        <v/>
      </c>
      <c r="V186" s="29" t="str">
        <f>IF('Test Sample Data'!H185="","",IF(SUM('Test Sample Data'!H$2:H$97)&gt;10,IF(AND(ISNUMBER('Test Sample Data'!H185),'Test Sample Data'!H185&lt;$B186, 'Test Sample Data'!H185&gt;0),'Test Sample Data'!H185,$B186),""))</f>
        <v/>
      </c>
      <c r="W186" s="29" t="str">
        <f>IF('Test Sample Data'!I185="","",IF(SUM('Test Sample Data'!I$2:I$97)&gt;10,IF(AND(ISNUMBER('Test Sample Data'!I185),'Test Sample Data'!I185&lt;$B186, 'Test Sample Data'!I185&gt;0),'Test Sample Data'!I185,$B186),""))</f>
        <v/>
      </c>
      <c r="X186" s="29" t="str">
        <f>IF('Test Sample Data'!J185="","",IF(SUM('Test Sample Data'!J$2:J$97)&gt;10,IF(AND(ISNUMBER('Test Sample Data'!J185),'Test Sample Data'!J185&lt;$B186, 'Test Sample Data'!J185&gt;0),'Test Sample Data'!J185,$B186),""))</f>
        <v/>
      </c>
      <c r="Y186" s="29" t="str">
        <f>IF('Test Sample Data'!K185="","",IF(SUM('Test Sample Data'!K$2:K$97)&gt;10,IF(AND(ISNUMBER('Test Sample Data'!K185),'Test Sample Data'!K185&lt;$B186, 'Test Sample Data'!K185&gt;0),'Test Sample Data'!K185,$B186),""))</f>
        <v/>
      </c>
      <c r="Z186" s="29" t="str">
        <f>IF('Test Sample Data'!L185="","",IF(SUM('Test Sample Data'!L$2:L$97)&gt;10,IF(AND(ISNUMBER('Test Sample Data'!L185),'Test Sample Data'!L185&lt;$B186, 'Test Sample Data'!L185&gt;0),'Test Sample Data'!L185,$B186),""))</f>
        <v/>
      </c>
      <c r="AA186" s="29" t="str">
        <f>IF('Test Sample Data'!M185="","",IF(SUM('Test Sample Data'!M$2:M$97)&gt;10,IF(AND(ISNUMBER('Test Sample Data'!M185),'Test Sample Data'!M185&lt;$B186, 'Test Sample Data'!M185&gt;0),'Test Sample Data'!M185,$B186),""))</f>
        <v/>
      </c>
      <c r="AB186" s="29" t="str">
        <f>IF('Test Sample Data'!N185="","",IF(SUM('Test Sample Data'!N$2:N$97)&gt;10,IF(AND(ISNUMBER('Test Sample Data'!N185),'Test Sample Data'!N185&lt;$B186, 'Test Sample Data'!N185&gt;0),'Test Sample Data'!N185,$B186),""))</f>
        <v/>
      </c>
      <c r="AC186" s="29" t="str">
        <f>IF('Test Sample Data'!O185="","",IF(SUM('Test Sample Data'!O$2:O$97)&gt;10,IF(AND(ISNUMBER('Test Sample Data'!O185),'Test Sample Data'!O185&lt;$B186, 'Test Sample Data'!O185&gt;0),'Test Sample Data'!O185,$B186),""))</f>
        <v/>
      </c>
      <c r="AE186" s="4" t="s">
        <v>4843</v>
      </c>
      <c r="AF186" s="4">
        <f t="shared" si="183"/>
        <v>9</v>
      </c>
      <c r="AG186" s="4">
        <f t="shared" si="184"/>
        <v>9</v>
      </c>
      <c r="AH186" s="4" t="str">
        <f t="shared" si="185"/>
        <v/>
      </c>
      <c r="AI186" s="4" t="str">
        <f t="shared" si="186"/>
        <v/>
      </c>
      <c r="AJ186" s="4" t="str">
        <f t="shared" si="187"/>
        <v/>
      </c>
      <c r="AK186" s="4" t="str">
        <f t="shared" si="188"/>
        <v/>
      </c>
      <c r="AL186" s="4" t="str">
        <f t="shared" si="189"/>
        <v/>
      </c>
      <c r="AM186" s="4" t="str">
        <f t="shared" si="190"/>
        <v/>
      </c>
      <c r="AN186" s="4" t="str">
        <f t="shared" si="191"/>
        <v/>
      </c>
      <c r="AO186" s="4" t="str">
        <f t="shared" si="192"/>
        <v/>
      </c>
      <c r="AP186" s="4" t="str">
        <f t="shared" si="193"/>
        <v/>
      </c>
      <c r="AQ186" s="4" t="str">
        <f t="shared" si="194"/>
        <v/>
      </c>
      <c r="AR186" s="4">
        <f t="shared" si="195"/>
        <v>0</v>
      </c>
      <c r="AS186" s="4">
        <f t="shared" si="246"/>
        <v>9</v>
      </c>
      <c r="AU186" s="4" t="s">
        <v>4843</v>
      </c>
      <c r="AV186" s="4">
        <f t="shared" si="196"/>
        <v>7.8999999999999986</v>
      </c>
      <c r="AW186" s="4">
        <f t="shared" si="197"/>
        <v>9</v>
      </c>
      <c r="AX186" s="4" t="str">
        <f t="shared" si="198"/>
        <v/>
      </c>
      <c r="AY186" s="4" t="str">
        <f t="shared" si="199"/>
        <v/>
      </c>
      <c r="AZ186" s="4" t="str">
        <f t="shared" si="200"/>
        <v/>
      </c>
      <c r="BA186" s="4" t="str">
        <f t="shared" si="201"/>
        <v/>
      </c>
      <c r="BB186" s="4" t="str">
        <f t="shared" si="202"/>
        <v/>
      </c>
      <c r="BC186" s="4" t="str">
        <f t="shared" si="203"/>
        <v/>
      </c>
      <c r="BD186" s="4" t="str">
        <f t="shared" si="204"/>
        <v/>
      </c>
      <c r="BE186" s="4" t="str">
        <f t="shared" si="205"/>
        <v/>
      </c>
      <c r="BF186" s="4" t="str">
        <f t="shared" si="206"/>
        <v/>
      </c>
      <c r="BG186" s="4" t="str">
        <f t="shared" si="207"/>
        <v/>
      </c>
      <c r="BI186" s="4" t="s">
        <v>4843</v>
      </c>
      <c r="BJ186" s="4">
        <f t="shared" si="233"/>
        <v>7.8999999999999986</v>
      </c>
      <c r="BK186" s="4">
        <f t="shared" si="234"/>
        <v>9</v>
      </c>
      <c r="BL186" s="4" t="str">
        <f t="shared" si="235"/>
        <v/>
      </c>
      <c r="BM186" s="4" t="str">
        <f t="shared" si="236"/>
        <v/>
      </c>
      <c r="BN186" s="4" t="str">
        <f t="shared" si="237"/>
        <v/>
      </c>
      <c r="BO186" s="4" t="str">
        <f t="shared" si="238"/>
        <v/>
      </c>
      <c r="BP186" s="4" t="str">
        <f t="shared" si="239"/>
        <v/>
      </c>
      <c r="BQ186" s="4" t="str">
        <f t="shared" si="240"/>
        <v/>
      </c>
      <c r="BR186" s="4" t="str">
        <f t="shared" si="241"/>
        <v/>
      </c>
      <c r="BS186" s="4" t="str">
        <f t="shared" si="242"/>
        <v/>
      </c>
      <c r="BT186" s="4" t="str">
        <f t="shared" si="243"/>
        <v/>
      </c>
      <c r="BU186" s="4" t="str">
        <f t="shared" si="244"/>
        <v/>
      </c>
      <c r="BV186" s="4">
        <f t="shared" si="208"/>
        <v>2.33</v>
      </c>
      <c r="BW186" s="4">
        <f t="shared" si="245"/>
        <v>8.4499999999999993</v>
      </c>
      <c r="BY186" s="4" t="s">
        <v>4843</v>
      </c>
      <c r="BZ186" s="4">
        <f t="shared" si="209"/>
        <v>-0.55000000000000071</v>
      </c>
      <c r="CA186" s="4">
        <f t="shared" si="210"/>
        <v>0.55000000000000071</v>
      </c>
      <c r="CB186" s="4" t="str">
        <f t="shared" si="211"/>
        <v/>
      </c>
      <c r="CC186" s="4" t="str">
        <f t="shared" si="212"/>
        <v/>
      </c>
      <c r="CD186" s="4" t="str">
        <f t="shared" si="213"/>
        <v/>
      </c>
      <c r="CE186" s="4" t="str">
        <f t="shared" si="214"/>
        <v/>
      </c>
      <c r="CF186" s="4" t="str">
        <f t="shared" si="215"/>
        <v/>
      </c>
      <c r="CG186" s="4" t="str">
        <f t="shared" si="216"/>
        <v/>
      </c>
      <c r="CH186" s="4" t="str">
        <f t="shared" si="217"/>
        <v/>
      </c>
      <c r="CI186" s="4" t="str">
        <f t="shared" si="218"/>
        <v/>
      </c>
      <c r="CJ186" s="4" t="str">
        <f t="shared" si="219"/>
        <v/>
      </c>
      <c r="CK186" s="4" t="str">
        <f t="shared" si="220"/>
        <v/>
      </c>
      <c r="CM186" s="4" t="s">
        <v>4843</v>
      </c>
      <c r="CN186" s="4" t="str">
        <f>IF(ISNUMBER(BZ186), IF($BV186&gt;VLOOKUP('Gene Table'!$G$2,'Array Content'!$A$2:$B$3,2,FALSE),IF(BZ186&lt;-$BV186,"mutant","WT"),IF(BZ186&lt;-VLOOKUP('Gene Table'!$G$2,'Array Content'!$A$2:$B$3,2,FALSE),"Mutant","WT")),"")</f>
        <v>WT</v>
      </c>
      <c r="CO186" s="4" t="str">
        <f>IF(ISNUMBER(CA186), IF($BV186&gt;VLOOKUP('Gene Table'!$G$2,'Array Content'!$A$2:$B$3,2,FALSE),IF(CA186&lt;-$BV186,"mutant","WT"),IF(CA186&lt;-VLOOKUP('Gene Table'!$G$2,'Array Content'!$A$2:$B$3,2,FALSE),"Mutant","WT")),"")</f>
        <v>WT</v>
      </c>
      <c r="CP186" s="4" t="str">
        <f>IF(ISNUMBER(CB186), IF($BV186&gt;VLOOKUP('Gene Table'!$G$2,'Array Content'!$A$2:$B$3,2,FALSE),IF(CB186&lt;-$BV186,"mutant","WT"),IF(CB186&lt;-VLOOKUP('Gene Table'!$G$2,'Array Content'!$A$2:$B$3,2,FALSE),"Mutant","WT")),"")</f>
        <v/>
      </c>
      <c r="CQ186" s="4" t="str">
        <f>IF(ISNUMBER(CC186), IF($BV186&gt;VLOOKUP('Gene Table'!$G$2,'Array Content'!$A$2:$B$3,2,FALSE),IF(CC186&lt;-$BV186,"mutant","WT"),IF(CC186&lt;-VLOOKUP('Gene Table'!$G$2,'Array Content'!$A$2:$B$3,2,FALSE),"Mutant","WT")),"")</f>
        <v/>
      </c>
      <c r="CR186" s="4" t="str">
        <f>IF(ISNUMBER(CD186), IF($BV186&gt;VLOOKUP('Gene Table'!$G$2,'Array Content'!$A$2:$B$3,2,FALSE),IF(CD186&lt;-$BV186,"mutant","WT"),IF(CD186&lt;-VLOOKUP('Gene Table'!$G$2,'Array Content'!$A$2:$B$3,2,FALSE),"Mutant","WT")),"")</f>
        <v/>
      </c>
      <c r="CS186" s="4" t="str">
        <f>IF(ISNUMBER(CE186), IF($BV186&gt;VLOOKUP('Gene Table'!$G$2,'Array Content'!$A$2:$B$3,2,FALSE),IF(CE186&lt;-$BV186,"mutant","WT"),IF(CE186&lt;-VLOOKUP('Gene Table'!$G$2,'Array Content'!$A$2:$B$3,2,FALSE),"Mutant","WT")),"")</f>
        <v/>
      </c>
      <c r="CT186" s="4" t="str">
        <f>IF(ISNUMBER(CF186), IF($BV186&gt;VLOOKUP('Gene Table'!$G$2,'Array Content'!$A$2:$B$3,2,FALSE),IF(CF186&lt;-$BV186,"mutant","WT"),IF(CF186&lt;-VLOOKUP('Gene Table'!$G$2,'Array Content'!$A$2:$B$3,2,FALSE),"Mutant","WT")),"")</f>
        <v/>
      </c>
      <c r="CU186" s="4" t="str">
        <f>IF(ISNUMBER(CG186), IF($BV186&gt;VLOOKUP('Gene Table'!$G$2,'Array Content'!$A$2:$B$3,2,FALSE),IF(CG186&lt;-$BV186,"mutant","WT"),IF(CG186&lt;-VLOOKUP('Gene Table'!$G$2,'Array Content'!$A$2:$B$3,2,FALSE),"Mutant","WT")),"")</f>
        <v/>
      </c>
      <c r="CV186" s="4" t="str">
        <f>IF(ISNUMBER(CH186), IF($BV186&gt;VLOOKUP('Gene Table'!$G$2,'Array Content'!$A$2:$B$3,2,FALSE),IF(CH186&lt;-$BV186,"mutant","WT"),IF(CH186&lt;-VLOOKUP('Gene Table'!$G$2,'Array Content'!$A$2:$B$3,2,FALSE),"Mutant","WT")),"")</f>
        <v/>
      </c>
      <c r="CW186" s="4" t="str">
        <f>IF(ISNUMBER(CI186), IF($BV186&gt;VLOOKUP('Gene Table'!$G$2,'Array Content'!$A$2:$B$3,2,FALSE),IF(CI186&lt;-$BV186,"mutant","WT"),IF(CI186&lt;-VLOOKUP('Gene Table'!$G$2,'Array Content'!$A$2:$B$3,2,FALSE),"Mutant","WT")),"")</f>
        <v/>
      </c>
      <c r="CX186" s="4" t="str">
        <f>IF(ISNUMBER(CJ186), IF($BV186&gt;VLOOKUP('Gene Table'!$G$2,'Array Content'!$A$2:$B$3,2,FALSE),IF(CJ186&lt;-$BV186,"mutant","WT"),IF(CJ186&lt;-VLOOKUP('Gene Table'!$G$2,'Array Content'!$A$2:$B$3,2,FALSE),"Mutant","WT")),"")</f>
        <v/>
      </c>
      <c r="CY186" s="4" t="str">
        <f>IF(ISNUMBER(CK186), IF($BV186&gt;VLOOKUP('Gene Table'!$G$2,'Array Content'!$A$2:$B$3,2,FALSE),IF(CK186&lt;-$BV186,"mutant","WT"),IF(CK186&lt;-VLOOKUP('Gene Table'!$G$2,'Array Content'!$A$2:$B$3,2,FALSE),"Mutant","WT")),"")</f>
        <v/>
      </c>
      <c r="DA186" s="4" t="s">
        <v>4843</v>
      </c>
      <c r="DB186" s="4">
        <f t="shared" si="221"/>
        <v>-1.1000000000000014</v>
      </c>
      <c r="DC186" s="4">
        <f t="shared" si="222"/>
        <v>0</v>
      </c>
      <c r="DD186" s="4" t="str">
        <f t="shared" si="223"/>
        <v/>
      </c>
      <c r="DE186" s="4" t="str">
        <f t="shared" si="224"/>
        <v/>
      </c>
      <c r="DF186" s="4" t="str">
        <f t="shared" si="225"/>
        <v/>
      </c>
      <c r="DG186" s="4" t="str">
        <f t="shared" si="226"/>
        <v/>
      </c>
      <c r="DH186" s="4" t="str">
        <f t="shared" si="227"/>
        <v/>
      </c>
      <c r="DI186" s="4" t="str">
        <f t="shared" si="228"/>
        <v/>
      </c>
      <c r="DJ186" s="4" t="str">
        <f t="shared" si="229"/>
        <v/>
      </c>
      <c r="DK186" s="4" t="str">
        <f t="shared" si="230"/>
        <v/>
      </c>
      <c r="DL186" s="4" t="str">
        <f t="shared" si="231"/>
        <v/>
      </c>
      <c r="DM186" s="4" t="str">
        <f t="shared" si="232"/>
        <v/>
      </c>
      <c r="DO186" s="4" t="s">
        <v>4843</v>
      </c>
      <c r="DP186" s="4" t="str">
        <f>IF(ISNUMBER(DB186), IF($AR186&gt;VLOOKUP('Gene Table'!$G$2,'Array Content'!$A$2:$B$3,2,FALSE),IF(DB186&lt;-$AR186,"mutant","WT"),IF(DB186&lt;-VLOOKUP('Gene Table'!$G$2,'Array Content'!$A$2:$B$3,2,FALSE),"Mutant","WT")),"")</f>
        <v>WT</v>
      </c>
      <c r="DQ186" s="4" t="str">
        <f>IF(ISNUMBER(DC186), IF($AR186&gt;VLOOKUP('Gene Table'!$G$2,'Array Content'!$A$2:$B$3,2,FALSE),IF(DC186&lt;-$AR186,"mutant","WT"),IF(DC186&lt;-VLOOKUP('Gene Table'!$G$2,'Array Content'!$A$2:$B$3,2,FALSE),"Mutant","WT")),"")</f>
        <v>WT</v>
      </c>
      <c r="DR186" s="4" t="str">
        <f>IF(ISNUMBER(DD186), IF($AR186&gt;VLOOKUP('Gene Table'!$G$2,'Array Content'!$A$2:$B$3,2,FALSE),IF(DD186&lt;-$AR186,"mutant","WT"),IF(DD186&lt;-VLOOKUP('Gene Table'!$G$2,'Array Content'!$A$2:$B$3,2,FALSE),"Mutant","WT")),"")</f>
        <v/>
      </c>
      <c r="DS186" s="4" t="str">
        <f>IF(ISNUMBER(DE186), IF($AR186&gt;VLOOKUP('Gene Table'!$G$2,'Array Content'!$A$2:$B$3,2,FALSE),IF(DE186&lt;-$AR186,"mutant","WT"),IF(DE186&lt;-VLOOKUP('Gene Table'!$G$2,'Array Content'!$A$2:$B$3,2,FALSE),"Mutant","WT")),"")</f>
        <v/>
      </c>
      <c r="DT186" s="4" t="str">
        <f>IF(ISNUMBER(DF186), IF($AR186&gt;VLOOKUP('Gene Table'!$G$2,'Array Content'!$A$2:$B$3,2,FALSE),IF(DF186&lt;-$AR186,"mutant","WT"),IF(DF186&lt;-VLOOKUP('Gene Table'!$G$2,'Array Content'!$A$2:$B$3,2,FALSE),"Mutant","WT")),"")</f>
        <v/>
      </c>
      <c r="DU186" s="4" t="str">
        <f>IF(ISNUMBER(DG186), IF($AR186&gt;VLOOKUP('Gene Table'!$G$2,'Array Content'!$A$2:$B$3,2,FALSE),IF(DG186&lt;-$AR186,"mutant","WT"),IF(DG186&lt;-VLOOKUP('Gene Table'!$G$2,'Array Content'!$A$2:$B$3,2,FALSE),"Mutant","WT")),"")</f>
        <v/>
      </c>
      <c r="DV186" s="4" t="str">
        <f>IF(ISNUMBER(DH186), IF($AR186&gt;VLOOKUP('Gene Table'!$G$2,'Array Content'!$A$2:$B$3,2,FALSE),IF(DH186&lt;-$AR186,"mutant","WT"),IF(DH186&lt;-VLOOKUP('Gene Table'!$G$2,'Array Content'!$A$2:$B$3,2,FALSE),"Mutant","WT")),"")</f>
        <v/>
      </c>
      <c r="DW186" s="4" t="str">
        <f>IF(ISNUMBER(DI186), IF($AR186&gt;VLOOKUP('Gene Table'!$G$2,'Array Content'!$A$2:$B$3,2,FALSE),IF(DI186&lt;-$AR186,"mutant","WT"),IF(DI186&lt;-VLOOKUP('Gene Table'!$G$2,'Array Content'!$A$2:$B$3,2,FALSE),"Mutant","WT")),"")</f>
        <v/>
      </c>
      <c r="DX186" s="4" t="str">
        <f>IF(ISNUMBER(DJ186), IF($AR186&gt;VLOOKUP('Gene Table'!$G$2,'Array Content'!$A$2:$B$3,2,FALSE),IF(DJ186&lt;-$AR186,"mutant","WT"),IF(DJ186&lt;-VLOOKUP('Gene Table'!$G$2,'Array Content'!$A$2:$B$3,2,FALSE),"Mutant","WT")),"")</f>
        <v/>
      </c>
      <c r="DY186" s="4" t="str">
        <f>IF(ISNUMBER(DK186), IF($AR186&gt;VLOOKUP('Gene Table'!$G$2,'Array Content'!$A$2:$B$3,2,FALSE),IF(DK186&lt;-$AR186,"mutant","WT"),IF(DK186&lt;-VLOOKUP('Gene Table'!$G$2,'Array Content'!$A$2:$B$3,2,FALSE),"Mutant","WT")),"")</f>
        <v/>
      </c>
      <c r="DZ186" s="4" t="str">
        <f>IF(ISNUMBER(DL186), IF($AR186&gt;VLOOKUP('Gene Table'!$G$2,'Array Content'!$A$2:$B$3,2,FALSE),IF(DL186&lt;-$AR186,"mutant","WT"),IF(DL186&lt;-VLOOKUP('Gene Table'!$G$2,'Array Content'!$A$2:$B$3,2,FALSE),"Mutant","WT")),"")</f>
        <v/>
      </c>
      <c r="EA186" s="4" t="str">
        <f>IF(ISNUMBER(DM186), IF($AR186&gt;VLOOKUP('Gene Table'!$G$2,'Array Content'!$A$2:$B$3,2,FALSE),IF(DM186&lt;-$AR186,"mutant","WT"),IF(DM186&lt;-VLOOKUP('Gene Table'!$G$2,'Array Content'!$A$2:$B$3,2,FALSE),"Mutant","WT")),"")</f>
        <v/>
      </c>
      <c r="EC186" s="4" t="s">
        <v>4843</v>
      </c>
      <c r="ED186" s="4" t="str">
        <f>IF('Gene Table'!$D186="copy number",D186,"")</f>
        <v/>
      </c>
      <c r="EE186" s="4" t="str">
        <f>IF('Gene Table'!$D186="copy number",E186,"")</f>
        <v/>
      </c>
      <c r="EF186" s="4" t="str">
        <f>IF('Gene Table'!$D186="copy number",F186,"")</f>
        <v/>
      </c>
      <c r="EG186" s="4" t="str">
        <f>IF('Gene Table'!$D186="copy number",G186,"")</f>
        <v/>
      </c>
      <c r="EH186" s="4" t="str">
        <f>IF('Gene Table'!$D186="copy number",H186,"")</f>
        <v/>
      </c>
      <c r="EI186" s="4" t="str">
        <f>IF('Gene Table'!$D186="copy number",I186,"")</f>
        <v/>
      </c>
      <c r="EJ186" s="4" t="str">
        <f>IF('Gene Table'!$D186="copy number",J186,"")</f>
        <v/>
      </c>
      <c r="EK186" s="4" t="str">
        <f>IF('Gene Table'!$D186="copy number",K186,"")</f>
        <v/>
      </c>
      <c r="EL186" s="4" t="str">
        <f>IF('Gene Table'!$D186="copy number",L186,"")</f>
        <v/>
      </c>
      <c r="EM186" s="4" t="str">
        <f>IF('Gene Table'!$D186="copy number",M186,"")</f>
        <v/>
      </c>
      <c r="EN186" s="4" t="str">
        <f>IF('Gene Table'!$D186="copy number",N186,"")</f>
        <v/>
      </c>
      <c r="EO186" s="4" t="str">
        <f>IF('Gene Table'!$D186="copy number",O186,"")</f>
        <v/>
      </c>
      <c r="EQ186" s="4" t="s">
        <v>4843</v>
      </c>
      <c r="ER186" s="4" t="str">
        <f>IF('Gene Table'!$D186="copy number",R186,"")</f>
        <v/>
      </c>
      <c r="ES186" s="4" t="str">
        <f>IF('Gene Table'!$D186="copy number",S186,"")</f>
        <v/>
      </c>
      <c r="ET186" s="4" t="str">
        <f>IF('Gene Table'!$D186="copy number",T186,"")</f>
        <v/>
      </c>
      <c r="EU186" s="4" t="str">
        <f>IF('Gene Table'!$D186="copy number",U186,"")</f>
        <v/>
      </c>
      <c r="EV186" s="4" t="str">
        <f>IF('Gene Table'!$D186="copy number",V186,"")</f>
        <v/>
      </c>
      <c r="EW186" s="4" t="str">
        <f>IF('Gene Table'!$D186="copy number",W186,"")</f>
        <v/>
      </c>
      <c r="EX186" s="4" t="str">
        <f>IF('Gene Table'!$D186="copy number",X186,"")</f>
        <v/>
      </c>
      <c r="EY186" s="4" t="str">
        <f>IF('Gene Table'!$D186="copy number",Y186,"")</f>
        <v/>
      </c>
      <c r="EZ186" s="4" t="str">
        <f>IF('Gene Table'!$D186="copy number",Z186,"")</f>
        <v/>
      </c>
      <c r="FA186" s="4" t="str">
        <f>IF('Gene Table'!$D186="copy number",AA186,"")</f>
        <v/>
      </c>
      <c r="FB186" s="4" t="str">
        <f>IF('Gene Table'!$D186="copy number",AB186,"")</f>
        <v/>
      </c>
      <c r="FC186" s="4" t="str">
        <f>IF('Gene Table'!$D186="copy number",AC186,"")</f>
        <v/>
      </c>
      <c r="FE186" s="4" t="s">
        <v>4843</v>
      </c>
      <c r="FF186" s="4" t="str">
        <f>IF('Gene Table'!$C186="SMPC",D186,"")</f>
        <v/>
      </c>
      <c r="FG186" s="4" t="str">
        <f>IF('Gene Table'!$C186="SMPC",E186,"")</f>
        <v/>
      </c>
      <c r="FH186" s="4" t="str">
        <f>IF('Gene Table'!$C186="SMPC",F186,"")</f>
        <v/>
      </c>
      <c r="FI186" s="4" t="str">
        <f>IF('Gene Table'!$C186="SMPC",G186,"")</f>
        <v/>
      </c>
      <c r="FJ186" s="4" t="str">
        <f>IF('Gene Table'!$C186="SMPC",H186,"")</f>
        <v/>
      </c>
      <c r="FK186" s="4" t="str">
        <f>IF('Gene Table'!$C186="SMPC",I186,"")</f>
        <v/>
      </c>
      <c r="FL186" s="4" t="str">
        <f>IF('Gene Table'!$C186="SMPC",J186,"")</f>
        <v/>
      </c>
      <c r="FM186" s="4" t="str">
        <f>IF('Gene Table'!$C186="SMPC",K186,"")</f>
        <v/>
      </c>
      <c r="FN186" s="4" t="str">
        <f>IF('Gene Table'!$C186="SMPC",L186,"")</f>
        <v/>
      </c>
      <c r="FO186" s="4" t="str">
        <f>IF('Gene Table'!$C186="SMPC",M186,"")</f>
        <v/>
      </c>
      <c r="FP186" s="4" t="str">
        <f>IF('Gene Table'!$C186="SMPC",N186,"")</f>
        <v/>
      </c>
      <c r="FQ186" s="4" t="str">
        <f>IF('Gene Table'!$C186="SMPC",O186,"")</f>
        <v/>
      </c>
      <c r="FS186" s="4" t="s">
        <v>4843</v>
      </c>
      <c r="FT186" s="4" t="str">
        <f>IF('Gene Table'!$C186="SMPC",R186,"")</f>
        <v/>
      </c>
      <c r="FU186" s="4" t="str">
        <f>IF('Gene Table'!$C186="SMPC",S186,"")</f>
        <v/>
      </c>
      <c r="FV186" s="4" t="str">
        <f>IF('Gene Table'!$C186="SMPC",T186,"")</f>
        <v/>
      </c>
      <c r="FW186" s="4" t="str">
        <f>IF('Gene Table'!$C186="SMPC",U186,"")</f>
        <v/>
      </c>
      <c r="FX186" s="4" t="str">
        <f>IF('Gene Table'!$C186="SMPC",V186,"")</f>
        <v/>
      </c>
      <c r="FY186" s="4" t="str">
        <f>IF('Gene Table'!$C186="SMPC",W186,"")</f>
        <v/>
      </c>
      <c r="FZ186" s="4" t="str">
        <f>IF('Gene Table'!$C186="SMPC",X186,"")</f>
        <v/>
      </c>
      <c r="GA186" s="4" t="str">
        <f>IF('Gene Table'!$C186="SMPC",Y186,"")</f>
        <v/>
      </c>
      <c r="GB186" s="4" t="str">
        <f>IF('Gene Table'!$C186="SMPC",Z186,"")</f>
        <v/>
      </c>
      <c r="GC186" s="4" t="str">
        <f>IF('Gene Table'!$C186="SMPC",AA186,"")</f>
        <v/>
      </c>
      <c r="GD186" s="4" t="str">
        <f>IF('Gene Table'!$C186="SMPC",AB186,"")</f>
        <v/>
      </c>
      <c r="GE186" s="4" t="str">
        <f>IF('Gene Table'!$C186="SMPC",AC186,"")</f>
        <v/>
      </c>
    </row>
    <row r="187" spans="1:187" ht="15" customHeight="1" x14ac:dyDescent="0.25">
      <c r="A187" s="4" t="str">
        <f>'Gene Table'!C187&amp;":"&amp;'Gene Table'!D187</f>
        <v>RB1:c.1666C&gt;T</v>
      </c>
      <c r="B187" s="4">
        <f>IF('Gene Table'!$G$5="NO",IF(ISNUMBER(MATCH('Gene Table'!E187,'Array Content'!$M$2:$M$941,0)),VLOOKUP('Gene Table'!E187,'Array Content'!$M$2:$O$941,2,FALSE),35),IF('Gene Table'!$G$5="YES",IF(ISNUMBER(MATCH('Gene Table'!E187,'Array Content'!$M$2:$M$941,0)),VLOOKUP('Gene Table'!E187,'Array Content'!$M$2:$O$941,3,FALSE),35),"OOPS"))</f>
        <v>36</v>
      </c>
      <c r="C187" s="4" t="s">
        <v>4844</v>
      </c>
      <c r="D187" s="29">
        <f>IF('Control Sample Data'!D186="","",IF(SUM('Control Sample Data'!D$2:D$97)&gt;10,IF(AND(ISNUMBER('Control Sample Data'!D186),'Control Sample Data'!D186&lt;$B187, 'Control Sample Data'!D186&gt;0),'Control Sample Data'!D186,$B187),""))</f>
        <v>35</v>
      </c>
      <c r="E187" s="29">
        <f>IF('Control Sample Data'!E186="","",IF(SUM('Control Sample Data'!E$2:E$97)&gt;10,IF(AND(ISNUMBER('Control Sample Data'!E186),'Control Sample Data'!E186&lt;$B187, 'Control Sample Data'!E186&gt;0),'Control Sample Data'!E186,$B187),""))</f>
        <v>35</v>
      </c>
      <c r="F187" s="29" t="str">
        <f>IF('Control Sample Data'!F186="","",IF(SUM('Control Sample Data'!F$2:F$97)&gt;10,IF(AND(ISNUMBER('Control Sample Data'!F186),'Control Sample Data'!F186&lt;$B187, 'Control Sample Data'!F186&gt;0),'Control Sample Data'!F186,$B187),""))</f>
        <v/>
      </c>
      <c r="G187" s="29" t="str">
        <f>IF('Control Sample Data'!G186="","",IF(SUM('Control Sample Data'!G$2:G$97)&gt;10,IF(AND(ISNUMBER('Control Sample Data'!G186),'Control Sample Data'!G186&lt;$B187, 'Control Sample Data'!G186&gt;0),'Control Sample Data'!G186,$B187),""))</f>
        <v/>
      </c>
      <c r="H187" s="29" t="str">
        <f>IF('Control Sample Data'!H186="","",IF(SUM('Control Sample Data'!H$2:H$97)&gt;10,IF(AND(ISNUMBER('Control Sample Data'!H186),'Control Sample Data'!H186&lt;$B187, 'Control Sample Data'!H186&gt;0),'Control Sample Data'!H186,$B187),""))</f>
        <v/>
      </c>
      <c r="I187" s="29" t="str">
        <f>IF('Control Sample Data'!I186="","",IF(SUM('Control Sample Data'!I$2:I$97)&gt;10,IF(AND(ISNUMBER('Control Sample Data'!I186),'Control Sample Data'!I186&lt;$B187, 'Control Sample Data'!I186&gt;0),'Control Sample Data'!I186,$B187),""))</f>
        <v/>
      </c>
      <c r="J187" s="29" t="str">
        <f>IF('Control Sample Data'!J186="","",IF(SUM('Control Sample Data'!J$2:J$97)&gt;10,IF(AND(ISNUMBER('Control Sample Data'!J186),'Control Sample Data'!J186&lt;$B187, 'Control Sample Data'!J186&gt;0),'Control Sample Data'!J186,$B187),""))</f>
        <v/>
      </c>
      <c r="K187" s="29" t="str">
        <f>IF('Control Sample Data'!K186="","",IF(SUM('Control Sample Data'!K$2:K$97)&gt;10,IF(AND(ISNUMBER('Control Sample Data'!K186),'Control Sample Data'!K186&lt;$B187, 'Control Sample Data'!K186&gt;0),'Control Sample Data'!K186,$B187),""))</f>
        <v/>
      </c>
      <c r="L187" s="29" t="str">
        <f>IF('Control Sample Data'!L186="","",IF(SUM('Control Sample Data'!L$2:L$97)&gt;10,IF(AND(ISNUMBER('Control Sample Data'!L186),'Control Sample Data'!L186&lt;$B187, 'Control Sample Data'!L186&gt;0),'Control Sample Data'!L186,$B187),""))</f>
        <v/>
      </c>
      <c r="M187" s="29" t="str">
        <f>IF('Control Sample Data'!M186="","",IF(SUM('Control Sample Data'!M$2:M$97)&gt;10,IF(AND(ISNUMBER('Control Sample Data'!M186),'Control Sample Data'!M186&lt;$B187, 'Control Sample Data'!M186&gt;0),'Control Sample Data'!M186,$B187),""))</f>
        <v/>
      </c>
      <c r="N187" s="29" t="str">
        <f>IF('Control Sample Data'!N186="","",IF(SUM('Control Sample Data'!N$2:N$97)&gt;10,IF(AND(ISNUMBER('Control Sample Data'!N186),'Control Sample Data'!N186&lt;$B187, 'Control Sample Data'!N186&gt;0),'Control Sample Data'!N186,$B187),""))</f>
        <v/>
      </c>
      <c r="O187" s="29" t="str">
        <f>IF('Control Sample Data'!O186="","",IF(SUM('Control Sample Data'!O$2:O$97)&gt;10,IF(AND(ISNUMBER('Control Sample Data'!O186),'Control Sample Data'!O186&lt;$B187, 'Control Sample Data'!O186&gt;0),'Control Sample Data'!O186,$B187),""))</f>
        <v/>
      </c>
      <c r="Q187" s="4" t="s">
        <v>4844</v>
      </c>
      <c r="R187" s="29">
        <f>IF('Test Sample Data'!D186="","",IF(SUM('Test Sample Data'!D$2:D$97)&gt;10,IF(AND(ISNUMBER('Test Sample Data'!D186),'Test Sample Data'!D186&lt;$B187, 'Test Sample Data'!D186&gt;0),'Test Sample Data'!D186,$B187),""))</f>
        <v>35</v>
      </c>
      <c r="S187" s="29">
        <f>IF('Test Sample Data'!E186="","",IF(SUM('Test Sample Data'!E$2:E$97)&gt;10,IF(AND(ISNUMBER('Test Sample Data'!E186),'Test Sample Data'!E186&lt;$B187, 'Test Sample Data'!E186&gt;0),'Test Sample Data'!E186,$B187),""))</f>
        <v>35</v>
      </c>
      <c r="T187" s="29" t="str">
        <f>IF('Test Sample Data'!F186="","",IF(SUM('Test Sample Data'!F$2:F$97)&gt;10,IF(AND(ISNUMBER('Test Sample Data'!F186),'Test Sample Data'!F186&lt;$B187, 'Test Sample Data'!F186&gt;0),'Test Sample Data'!F186,$B187),""))</f>
        <v/>
      </c>
      <c r="U187" s="29" t="str">
        <f>IF('Test Sample Data'!G186="","",IF(SUM('Test Sample Data'!G$2:G$97)&gt;10,IF(AND(ISNUMBER('Test Sample Data'!G186),'Test Sample Data'!G186&lt;$B187, 'Test Sample Data'!G186&gt;0),'Test Sample Data'!G186,$B187),""))</f>
        <v/>
      </c>
      <c r="V187" s="29" t="str">
        <f>IF('Test Sample Data'!H186="","",IF(SUM('Test Sample Data'!H$2:H$97)&gt;10,IF(AND(ISNUMBER('Test Sample Data'!H186),'Test Sample Data'!H186&lt;$B187, 'Test Sample Data'!H186&gt;0),'Test Sample Data'!H186,$B187),""))</f>
        <v/>
      </c>
      <c r="W187" s="29" t="str">
        <f>IF('Test Sample Data'!I186="","",IF(SUM('Test Sample Data'!I$2:I$97)&gt;10,IF(AND(ISNUMBER('Test Sample Data'!I186),'Test Sample Data'!I186&lt;$B187, 'Test Sample Data'!I186&gt;0),'Test Sample Data'!I186,$B187),""))</f>
        <v/>
      </c>
      <c r="X187" s="29" t="str">
        <f>IF('Test Sample Data'!J186="","",IF(SUM('Test Sample Data'!J$2:J$97)&gt;10,IF(AND(ISNUMBER('Test Sample Data'!J186),'Test Sample Data'!J186&lt;$B187, 'Test Sample Data'!J186&gt;0),'Test Sample Data'!J186,$B187),""))</f>
        <v/>
      </c>
      <c r="Y187" s="29" t="str">
        <f>IF('Test Sample Data'!K186="","",IF(SUM('Test Sample Data'!K$2:K$97)&gt;10,IF(AND(ISNUMBER('Test Sample Data'!K186),'Test Sample Data'!K186&lt;$B187, 'Test Sample Data'!K186&gt;0),'Test Sample Data'!K186,$B187),""))</f>
        <v/>
      </c>
      <c r="Z187" s="29" t="str">
        <f>IF('Test Sample Data'!L186="","",IF(SUM('Test Sample Data'!L$2:L$97)&gt;10,IF(AND(ISNUMBER('Test Sample Data'!L186),'Test Sample Data'!L186&lt;$B187, 'Test Sample Data'!L186&gt;0),'Test Sample Data'!L186,$B187),""))</f>
        <v/>
      </c>
      <c r="AA187" s="29" t="str">
        <f>IF('Test Sample Data'!M186="","",IF(SUM('Test Sample Data'!M$2:M$97)&gt;10,IF(AND(ISNUMBER('Test Sample Data'!M186),'Test Sample Data'!M186&lt;$B187, 'Test Sample Data'!M186&gt;0),'Test Sample Data'!M186,$B187),""))</f>
        <v/>
      </c>
      <c r="AB187" s="29" t="str">
        <f>IF('Test Sample Data'!N186="","",IF(SUM('Test Sample Data'!N$2:N$97)&gt;10,IF(AND(ISNUMBER('Test Sample Data'!N186),'Test Sample Data'!N186&lt;$B187, 'Test Sample Data'!N186&gt;0),'Test Sample Data'!N186,$B187),""))</f>
        <v/>
      </c>
      <c r="AC187" s="29" t="str">
        <f>IF('Test Sample Data'!O186="","",IF(SUM('Test Sample Data'!O$2:O$97)&gt;10,IF(AND(ISNUMBER('Test Sample Data'!O186),'Test Sample Data'!O186&lt;$B187, 'Test Sample Data'!O186&gt;0),'Test Sample Data'!O186,$B187),""))</f>
        <v/>
      </c>
      <c r="AE187" s="4" t="s">
        <v>4844</v>
      </c>
      <c r="AF187" s="4">
        <f t="shared" si="183"/>
        <v>9</v>
      </c>
      <c r="AG187" s="4">
        <f t="shared" si="184"/>
        <v>9</v>
      </c>
      <c r="AH187" s="4" t="str">
        <f t="shared" si="185"/>
        <v/>
      </c>
      <c r="AI187" s="4" t="str">
        <f t="shared" si="186"/>
        <v/>
      </c>
      <c r="AJ187" s="4" t="str">
        <f t="shared" si="187"/>
        <v/>
      </c>
      <c r="AK187" s="4" t="str">
        <f t="shared" si="188"/>
        <v/>
      </c>
      <c r="AL187" s="4" t="str">
        <f t="shared" si="189"/>
        <v/>
      </c>
      <c r="AM187" s="4" t="str">
        <f t="shared" si="190"/>
        <v/>
      </c>
      <c r="AN187" s="4" t="str">
        <f t="shared" si="191"/>
        <v/>
      </c>
      <c r="AO187" s="4" t="str">
        <f t="shared" si="192"/>
        <v/>
      </c>
      <c r="AP187" s="4" t="str">
        <f t="shared" si="193"/>
        <v/>
      </c>
      <c r="AQ187" s="4" t="str">
        <f t="shared" si="194"/>
        <v/>
      </c>
      <c r="AR187" s="4">
        <f t="shared" si="195"/>
        <v>0</v>
      </c>
      <c r="AS187" s="4">
        <f t="shared" si="246"/>
        <v>9</v>
      </c>
      <c r="AU187" s="4" t="s">
        <v>4844</v>
      </c>
      <c r="AV187" s="4">
        <f t="shared" si="196"/>
        <v>7.8999999999999986</v>
      </c>
      <c r="AW187" s="4">
        <f t="shared" si="197"/>
        <v>9</v>
      </c>
      <c r="AX187" s="4" t="str">
        <f t="shared" si="198"/>
        <v/>
      </c>
      <c r="AY187" s="4" t="str">
        <f t="shared" si="199"/>
        <v/>
      </c>
      <c r="AZ187" s="4" t="str">
        <f t="shared" si="200"/>
        <v/>
      </c>
      <c r="BA187" s="4" t="str">
        <f t="shared" si="201"/>
        <v/>
      </c>
      <c r="BB187" s="4" t="str">
        <f t="shared" si="202"/>
        <v/>
      </c>
      <c r="BC187" s="4" t="str">
        <f t="shared" si="203"/>
        <v/>
      </c>
      <c r="BD187" s="4" t="str">
        <f t="shared" si="204"/>
        <v/>
      </c>
      <c r="BE187" s="4" t="str">
        <f t="shared" si="205"/>
        <v/>
      </c>
      <c r="BF187" s="4" t="str">
        <f t="shared" si="206"/>
        <v/>
      </c>
      <c r="BG187" s="4" t="str">
        <f t="shared" si="207"/>
        <v/>
      </c>
      <c r="BI187" s="4" t="s">
        <v>4844</v>
      </c>
      <c r="BJ187" s="4">
        <f t="shared" si="233"/>
        <v>7.8999999999999986</v>
      </c>
      <c r="BK187" s="4">
        <f t="shared" si="234"/>
        <v>9</v>
      </c>
      <c r="BL187" s="4" t="str">
        <f t="shared" si="235"/>
        <v/>
      </c>
      <c r="BM187" s="4" t="str">
        <f t="shared" si="236"/>
        <v/>
      </c>
      <c r="BN187" s="4" t="str">
        <f t="shared" si="237"/>
        <v/>
      </c>
      <c r="BO187" s="4" t="str">
        <f t="shared" si="238"/>
        <v/>
      </c>
      <c r="BP187" s="4" t="str">
        <f t="shared" si="239"/>
        <v/>
      </c>
      <c r="BQ187" s="4" t="str">
        <f t="shared" si="240"/>
        <v/>
      </c>
      <c r="BR187" s="4" t="str">
        <f t="shared" si="241"/>
        <v/>
      </c>
      <c r="BS187" s="4" t="str">
        <f t="shared" si="242"/>
        <v/>
      </c>
      <c r="BT187" s="4" t="str">
        <f t="shared" si="243"/>
        <v/>
      </c>
      <c r="BU187" s="4" t="str">
        <f t="shared" si="244"/>
        <v/>
      </c>
      <c r="BV187" s="4">
        <f t="shared" si="208"/>
        <v>2.33</v>
      </c>
      <c r="BW187" s="4">
        <f t="shared" si="245"/>
        <v>8.4499999999999993</v>
      </c>
      <c r="BY187" s="4" t="s">
        <v>4844</v>
      </c>
      <c r="BZ187" s="4">
        <f t="shared" si="209"/>
        <v>-0.55000000000000071</v>
      </c>
      <c r="CA187" s="4">
        <f t="shared" si="210"/>
        <v>0.55000000000000071</v>
      </c>
      <c r="CB187" s="4" t="str">
        <f t="shared" si="211"/>
        <v/>
      </c>
      <c r="CC187" s="4" t="str">
        <f t="shared" si="212"/>
        <v/>
      </c>
      <c r="CD187" s="4" t="str">
        <f t="shared" si="213"/>
        <v/>
      </c>
      <c r="CE187" s="4" t="str">
        <f t="shared" si="214"/>
        <v/>
      </c>
      <c r="CF187" s="4" t="str">
        <f t="shared" si="215"/>
        <v/>
      </c>
      <c r="CG187" s="4" t="str">
        <f t="shared" si="216"/>
        <v/>
      </c>
      <c r="CH187" s="4" t="str">
        <f t="shared" si="217"/>
        <v/>
      </c>
      <c r="CI187" s="4" t="str">
        <f t="shared" si="218"/>
        <v/>
      </c>
      <c r="CJ187" s="4" t="str">
        <f t="shared" si="219"/>
        <v/>
      </c>
      <c r="CK187" s="4" t="str">
        <f t="shared" si="220"/>
        <v/>
      </c>
      <c r="CM187" s="4" t="s">
        <v>4844</v>
      </c>
      <c r="CN187" s="4" t="str">
        <f>IF(ISNUMBER(BZ187), IF($BV187&gt;VLOOKUP('Gene Table'!$G$2,'Array Content'!$A$2:$B$3,2,FALSE),IF(BZ187&lt;-$BV187,"mutant","WT"),IF(BZ187&lt;-VLOOKUP('Gene Table'!$G$2,'Array Content'!$A$2:$B$3,2,FALSE),"Mutant","WT")),"")</f>
        <v>WT</v>
      </c>
      <c r="CO187" s="4" t="str">
        <f>IF(ISNUMBER(CA187), IF($BV187&gt;VLOOKUP('Gene Table'!$G$2,'Array Content'!$A$2:$B$3,2,FALSE),IF(CA187&lt;-$BV187,"mutant","WT"),IF(CA187&lt;-VLOOKUP('Gene Table'!$G$2,'Array Content'!$A$2:$B$3,2,FALSE),"Mutant","WT")),"")</f>
        <v>WT</v>
      </c>
      <c r="CP187" s="4" t="str">
        <f>IF(ISNUMBER(CB187), IF($BV187&gt;VLOOKUP('Gene Table'!$G$2,'Array Content'!$A$2:$B$3,2,FALSE),IF(CB187&lt;-$BV187,"mutant","WT"),IF(CB187&lt;-VLOOKUP('Gene Table'!$G$2,'Array Content'!$A$2:$B$3,2,FALSE),"Mutant","WT")),"")</f>
        <v/>
      </c>
      <c r="CQ187" s="4" t="str">
        <f>IF(ISNUMBER(CC187), IF($BV187&gt;VLOOKUP('Gene Table'!$G$2,'Array Content'!$A$2:$B$3,2,FALSE),IF(CC187&lt;-$BV187,"mutant","WT"),IF(CC187&lt;-VLOOKUP('Gene Table'!$G$2,'Array Content'!$A$2:$B$3,2,FALSE),"Mutant","WT")),"")</f>
        <v/>
      </c>
      <c r="CR187" s="4" t="str">
        <f>IF(ISNUMBER(CD187), IF($BV187&gt;VLOOKUP('Gene Table'!$G$2,'Array Content'!$A$2:$B$3,2,FALSE),IF(CD187&lt;-$BV187,"mutant","WT"),IF(CD187&lt;-VLOOKUP('Gene Table'!$G$2,'Array Content'!$A$2:$B$3,2,FALSE),"Mutant","WT")),"")</f>
        <v/>
      </c>
      <c r="CS187" s="4" t="str">
        <f>IF(ISNUMBER(CE187), IF($BV187&gt;VLOOKUP('Gene Table'!$G$2,'Array Content'!$A$2:$B$3,2,FALSE),IF(CE187&lt;-$BV187,"mutant","WT"),IF(CE187&lt;-VLOOKUP('Gene Table'!$G$2,'Array Content'!$A$2:$B$3,2,FALSE),"Mutant","WT")),"")</f>
        <v/>
      </c>
      <c r="CT187" s="4" t="str">
        <f>IF(ISNUMBER(CF187), IF($BV187&gt;VLOOKUP('Gene Table'!$G$2,'Array Content'!$A$2:$B$3,2,FALSE),IF(CF187&lt;-$BV187,"mutant","WT"),IF(CF187&lt;-VLOOKUP('Gene Table'!$G$2,'Array Content'!$A$2:$B$3,2,FALSE),"Mutant","WT")),"")</f>
        <v/>
      </c>
      <c r="CU187" s="4" t="str">
        <f>IF(ISNUMBER(CG187), IF($BV187&gt;VLOOKUP('Gene Table'!$G$2,'Array Content'!$A$2:$B$3,2,FALSE),IF(CG187&lt;-$BV187,"mutant","WT"),IF(CG187&lt;-VLOOKUP('Gene Table'!$G$2,'Array Content'!$A$2:$B$3,2,FALSE),"Mutant","WT")),"")</f>
        <v/>
      </c>
      <c r="CV187" s="4" t="str">
        <f>IF(ISNUMBER(CH187), IF($BV187&gt;VLOOKUP('Gene Table'!$G$2,'Array Content'!$A$2:$B$3,2,FALSE),IF(CH187&lt;-$BV187,"mutant","WT"),IF(CH187&lt;-VLOOKUP('Gene Table'!$G$2,'Array Content'!$A$2:$B$3,2,FALSE),"Mutant","WT")),"")</f>
        <v/>
      </c>
      <c r="CW187" s="4" t="str">
        <f>IF(ISNUMBER(CI187), IF($BV187&gt;VLOOKUP('Gene Table'!$G$2,'Array Content'!$A$2:$B$3,2,FALSE),IF(CI187&lt;-$BV187,"mutant","WT"),IF(CI187&lt;-VLOOKUP('Gene Table'!$G$2,'Array Content'!$A$2:$B$3,2,FALSE),"Mutant","WT")),"")</f>
        <v/>
      </c>
      <c r="CX187" s="4" t="str">
        <f>IF(ISNUMBER(CJ187), IF($BV187&gt;VLOOKUP('Gene Table'!$G$2,'Array Content'!$A$2:$B$3,2,FALSE),IF(CJ187&lt;-$BV187,"mutant","WT"),IF(CJ187&lt;-VLOOKUP('Gene Table'!$G$2,'Array Content'!$A$2:$B$3,2,FALSE),"Mutant","WT")),"")</f>
        <v/>
      </c>
      <c r="CY187" s="4" t="str">
        <f>IF(ISNUMBER(CK187), IF($BV187&gt;VLOOKUP('Gene Table'!$G$2,'Array Content'!$A$2:$B$3,2,FALSE),IF(CK187&lt;-$BV187,"mutant","WT"),IF(CK187&lt;-VLOOKUP('Gene Table'!$G$2,'Array Content'!$A$2:$B$3,2,FALSE),"Mutant","WT")),"")</f>
        <v/>
      </c>
      <c r="DA187" s="4" t="s">
        <v>4844</v>
      </c>
      <c r="DB187" s="4">
        <f t="shared" si="221"/>
        <v>-1.1000000000000014</v>
      </c>
      <c r="DC187" s="4">
        <f t="shared" si="222"/>
        <v>0</v>
      </c>
      <c r="DD187" s="4" t="str">
        <f t="shared" si="223"/>
        <v/>
      </c>
      <c r="DE187" s="4" t="str">
        <f t="shared" si="224"/>
        <v/>
      </c>
      <c r="DF187" s="4" t="str">
        <f t="shared" si="225"/>
        <v/>
      </c>
      <c r="DG187" s="4" t="str">
        <f t="shared" si="226"/>
        <v/>
      </c>
      <c r="DH187" s="4" t="str">
        <f t="shared" si="227"/>
        <v/>
      </c>
      <c r="DI187" s="4" t="str">
        <f t="shared" si="228"/>
        <v/>
      </c>
      <c r="DJ187" s="4" t="str">
        <f t="shared" si="229"/>
        <v/>
      </c>
      <c r="DK187" s="4" t="str">
        <f t="shared" si="230"/>
        <v/>
      </c>
      <c r="DL187" s="4" t="str">
        <f t="shared" si="231"/>
        <v/>
      </c>
      <c r="DM187" s="4" t="str">
        <f t="shared" si="232"/>
        <v/>
      </c>
      <c r="DO187" s="4" t="s">
        <v>4844</v>
      </c>
      <c r="DP187" s="4" t="str">
        <f>IF(ISNUMBER(DB187), IF($AR187&gt;VLOOKUP('Gene Table'!$G$2,'Array Content'!$A$2:$B$3,2,FALSE),IF(DB187&lt;-$AR187,"mutant","WT"),IF(DB187&lt;-VLOOKUP('Gene Table'!$G$2,'Array Content'!$A$2:$B$3,2,FALSE),"Mutant","WT")),"")</f>
        <v>WT</v>
      </c>
      <c r="DQ187" s="4" t="str">
        <f>IF(ISNUMBER(DC187), IF($AR187&gt;VLOOKUP('Gene Table'!$G$2,'Array Content'!$A$2:$B$3,2,FALSE),IF(DC187&lt;-$AR187,"mutant","WT"),IF(DC187&lt;-VLOOKUP('Gene Table'!$G$2,'Array Content'!$A$2:$B$3,2,FALSE),"Mutant","WT")),"")</f>
        <v>WT</v>
      </c>
      <c r="DR187" s="4" t="str">
        <f>IF(ISNUMBER(DD187), IF($AR187&gt;VLOOKUP('Gene Table'!$G$2,'Array Content'!$A$2:$B$3,2,FALSE),IF(DD187&lt;-$AR187,"mutant","WT"),IF(DD187&lt;-VLOOKUP('Gene Table'!$G$2,'Array Content'!$A$2:$B$3,2,FALSE),"Mutant","WT")),"")</f>
        <v/>
      </c>
      <c r="DS187" s="4" t="str">
        <f>IF(ISNUMBER(DE187), IF($AR187&gt;VLOOKUP('Gene Table'!$G$2,'Array Content'!$A$2:$B$3,2,FALSE),IF(DE187&lt;-$AR187,"mutant","WT"),IF(DE187&lt;-VLOOKUP('Gene Table'!$G$2,'Array Content'!$A$2:$B$3,2,FALSE),"Mutant","WT")),"")</f>
        <v/>
      </c>
      <c r="DT187" s="4" t="str">
        <f>IF(ISNUMBER(DF187), IF($AR187&gt;VLOOKUP('Gene Table'!$G$2,'Array Content'!$A$2:$B$3,2,FALSE),IF(DF187&lt;-$AR187,"mutant","WT"),IF(DF187&lt;-VLOOKUP('Gene Table'!$G$2,'Array Content'!$A$2:$B$3,2,FALSE),"Mutant","WT")),"")</f>
        <v/>
      </c>
      <c r="DU187" s="4" t="str">
        <f>IF(ISNUMBER(DG187), IF($AR187&gt;VLOOKUP('Gene Table'!$G$2,'Array Content'!$A$2:$B$3,2,FALSE),IF(DG187&lt;-$AR187,"mutant","WT"),IF(DG187&lt;-VLOOKUP('Gene Table'!$G$2,'Array Content'!$A$2:$B$3,2,FALSE),"Mutant","WT")),"")</f>
        <v/>
      </c>
      <c r="DV187" s="4" t="str">
        <f>IF(ISNUMBER(DH187), IF($AR187&gt;VLOOKUP('Gene Table'!$G$2,'Array Content'!$A$2:$B$3,2,FALSE),IF(DH187&lt;-$AR187,"mutant","WT"),IF(DH187&lt;-VLOOKUP('Gene Table'!$G$2,'Array Content'!$A$2:$B$3,2,FALSE),"Mutant","WT")),"")</f>
        <v/>
      </c>
      <c r="DW187" s="4" t="str">
        <f>IF(ISNUMBER(DI187), IF($AR187&gt;VLOOKUP('Gene Table'!$G$2,'Array Content'!$A$2:$B$3,2,FALSE),IF(DI187&lt;-$AR187,"mutant","WT"),IF(DI187&lt;-VLOOKUP('Gene Table'!$G$2,'Array Content'!$A$2:$B$3,2,FALSE),"Mutant","WT")),"")</f>
        <v/>
      </c>
      <c r="DX187" s="4" t="str">
        <f>IF(ISNUMBER(DJ187), IF($AR187&gt;VLOOKUP('Gene Table'!$G$2,'Array Content'!$A$2:$B$3,2,FALSE),IF(DJ187&lt;-$AR187,"mutant","WT"),IF(DJ187&lt;-VLOOKUP('Gene Table'!$G$2,'Array Content'!$A$2:$B$3,2,FALSE),"Mutant","WT")),"")</f>
        <v/>
      </c>
      <c r="DY187" s="4" t="str">
        <f>IF(ISNUMBER(DK187), IF($AR187&gt;VLOOKUP('Gene Table'!$G$2,'Array Content'!$A$2:$B$3,2,FALSE),IF(DK187&lt;-$AR187,"mutant","WT"),IF(DK187&lt;-VLOOKUP('Gene Table'!$G$2,'Array Content'!$A$2:$B$3,2,FALSE),"Mutant","WT")),"")</f>
        <v/>
      </c>
      <c r="DZ187" s="4" t="str">
        <f>IF(ISNUMBER(DL187), IF($AR187&gt;VLOOKUP('Gene Table'!$G$2,'Array Content'!$A$2:$B$3,2,FALSE),IF(DL187&lt;-$AR187,"mutant","WT"),IF(DL187&lt;-VLOOKUP('Gene Table'!$G$2,'Array Content'!$A$2:$B$3,2,FALSE),"Mutant","WT")),"")</f>
        <v/>
      </c>
      <c r="EA187" s="4" t="str">
        <f>IF(ISNUMBER(DM187), IF($AR187&gt;VLOOKUP('Gene Table'!$G$2,'Array Content'!$A$2:$B$3,2,FALSE),IF(DM187&lt;-$AR187,"mutant","WT"),IF(DM187&lt;-VLOOKUP('Gene Table'!$G$2,'Array Content'!$A$2:$B$3,2,FALSE),"Mutant","WT")),"")</f>
        <v/>
      </c>
      <c r="EC187" s="4" t="s">
        <v>4844</v>
      </c>
      <c r="ED187" s="4" t="str">
        <f>IF('Gene Table'!$D187="copy number",D187,"")</f>
        <v/>
      </c>
      <c r="EE187" s="4" t="str">
        <f>IF('Gene Table'!$D187="copy number",E187,"")</f>
        <v/>
      </c>
      <c r="EF187" s="4" t="str">
        <f>IF('Gene Table'!$D187="copy number",F187,"")</f>
        <v/>
      </c>
      <c r="EG187" s="4" t="str">
        <f>IF('Gene Table'!$D187="copy number",G187,"")</f>
        <v/>
      </c>
      <c r="EH187" s="4" t="str">
        <f>IF('Gene Table'!$D187="copy number",H187,"")</f>
        <v/>
      </c>
      <c r="EI187" s="4" t="str">
        <f>IF('Gene Table'!$D187="copy number",I187,"")</f>
        <v/>
      </c>
      <c r="EJ187" s="4" t="str">
        <f>IF('Gene Table'!$D187="copy number",J187,"")</f>
        <v/>
      </c>
      <c r="EK187" s="4" t="str">
        <f>IF('Gene Table'!$D187="copy number",K187,"")</f>
        <v/>
      </c>
      <c r="EL187" s="4" t="str">
        <f>IF('Gene Table'!$D187="copy number",L187,"")</f>
        <v/>
      </c>
      <c r="EM187" s="4" t="str">
        <f>IF('Gene Table'!$D187="copy number",M187,"")</f>
        <v/>
      </c>
      <c r="EN187" s="4" t="str">
        <f>IF('Gene Table'!$D187="copy number",N187,"")</f>
        <v/>
      </c>
      <c r="EO187" s="4" t="str">
        <f>IF('Gene Table'!$D187="copy number",O187,"")</f>
        <v/>
      </c>
      <c r="EQ187" s="4" t="s">
        <v>4844</v>
      </c>
      <c r="ER187" s="4" t="str">
        <f>IF('Gene Table'!$D187="copy number",R187,"")</f>
        <v/>
      </c>
      <c r="ES187" s="4" t="str">
        <f>IF('Gene Table'!$D187="copy number",S187,"")</f>
        <v/>
      </c>
      <c r="ET187" s="4" t="str">
        <f>IF('Gene Table'!$D187="copy number",T187,"")</f>
        <v/>
      </c>
      <c r="EU187" s="4" t="str">
        <f>IF('Gene Table'!$D187="copy number",U187,"")</f>
        <v/>
      </c>
      <c r="EV187" s="4" t="str">
        <f>IF('Gene Table'!$D187="copy number",V187,"")</f>
        <v/>
      </c>
      <c r="EW187" s="4" t="str">
        <f>IF('Gene Table'!$D187="copy number",W187,"")</f>
        <v/>
      </c>
      <c r="EX187" s="4" t="str">
        <f>IF('Gene Table'!$D187="copy number",X187,"")</f>
        <v/>
      </c>
      <c r="EY187" s="4" t="str">
        <f>IF('Gene Table'!$D187="copy number",Y187,"")</f>
        <v/>
      </c>
      <c r="EZ187" s="4" t="str">
        <f>IF('Gene Table'!$D187="copy number",Z187,"")</f>
        <v/>
      </c>
      <c r="FA187" s="4" t="str">
        <f>IF('Gene Table'!$D187="copy number",AA187,"")</f>
        <v/>
      </c>
      <c r="FB187" s="4" t="str">
        <f>IF('Gene Table'!$D187="copy number",AB187,"")</f>
        <v/>
      </c>
      <c r="FC187" s="4" t="str">
        <f>IF('Gene Table'!$D187="copy number",AC187,"")</f>
        <v/>
      </c>
      <c r="FE187" s="4" t="s">
        <v>4844</v>
      </c>
      <c r="FF187" s="4" t="str">
        <f>IF('Gene Table'!$C187="SMPC",D187,"")</f>
        <v/>
      </c>
      <c r="FG187" s="4" t="str">
        <f>IF('Gene Table'!$C187="SMPC",E187,"")</f>
        <v/>
      </c>
      <c r="FH187" s="4" t="str">
        <f>IF('Gene Table'!$C187="SMPC",F187,"")</f>
        <v/>
      </c>
      <c r="FI187" s="4" t="str">
        <f>IF('Gene Table'!$C187="SMPC",G187,"")</f>
        <v/>
      </c>
      <c r="FJ187" s="4" t="str">
        <f>IF('Gene Table'!$C187="SMPC",H187,"")</f>
        <v/>
      </c>
      <c r="FK187" s="4" t="str">
        <f>IF('Gene Table'!$C187="SMPC",I187,"")</f>
        <v/>
      </c>
      <c r="FL187" s="4" t="str">
        <f>IF('Gene Table'!$C187="SMPC",J187,"")</f>
        <v/>
      </c>
      <c r="FM187" s="4" t="str">
        <f>IF('Gene Table'!$C187="SMPC",K187,"")</f>
        <v/>
      </c>
      <c r="FN187" s="4" t="str">
        <f>IF('Gene Table'!$C187="SMPC",L187,"")</f>
        <v/>
      </c>
      <c r="FO187" s="4" t="str">
        <f>IF('Gene Table'!$C187="SMPC",M187,"")</f>
        <v/>
      </c>
      <c r="FP187" s="4" t="str">
        <f>IF('Gene Table'!$C187="SMPC",N187,"")</f>
        <v/>
      </c>
      <c r="FQ187" s="4" t="str">
        <f>IF('Gene Table'!$C187="SMPC",O187,"")</f>
        <v/>
      </c>
      <c r="FS187" s="4" t="s">
        <v>4844</v>
      </c>
      <c r="FT187" s="4" t="str">
        <f>IF('Gene Table'!$C187="SMPC",R187,"")</f>
        <v/>
      </c>
      <c r="FU187" s="4" t="str">
        <f>IF('Gene Table'!$C187="SMPC",S187,"")</f>
        <v/>
      </c>
      <c r="FV187" s="4" t="str">
        <f>IF('Gene Table'!$C187="SMPC",T187,"")</f>
        <v/>
      </c>
      <c r="FW187" s="4" t="str">
        <f>IF('Gene Table'!$C187="SMPC",U187,"")</f>
        <v/>
      </c>
      <c r="FX187" s="4" t="str">
        <f>IF('Gene Table'!$C187="SMPC",V187,"")</f>
        <v/>
      </c>
      <c r="FY187" s="4" t="str">
        <f>IF('Gene Table'!$C187="SMPC",W187,"")</f>
        <v/>
      </c>
      <c r="FZ187" s="4" t="str">
        <f>IF('Gene Table'!$C187="SMPC",X187,"")</f>
        <v/>
      </c>
      <c r="GA187" s="4" t="str">
        <f>IF('Gene Table'!$C187="SMPC",Y187,"")</f>
        <v/>
      </c>
      <c r="GB187" s="4" t="str">
        <f>IF('Gene Table'!$C187="SMPC",Z187,"")</f>
        <v/>
      </c>
      <c r="GC187" s="4" t="str">
        <f>IF('Gene Table'!$C187="SMPC",AA187,"")</f>
        <v/>
      </c>
      <c r="GD187" s="4" t="str">
        <f>IF('Gene Table'!$C187="SMPC",AB187,"")</f>
        <v/>
      </c>
      <c r="GE187" s="4" t="str">
        <f>IF('Gene Table'!$C187="SMPC",AC187,"")</f>
        <v/>
      </c>
    </row>
    <row r="188" spans="1:187" ht="15" customHeight="1" x14ac:dyDescent="0.25">
      <c r="A188" s="4" t="str">
        <f>'Gene Table'!C188&amp;":"&amp;'Gene Table'!D188</f>
        <v>RB1:c.1981C&gt;T</v>
      </c>
      <c r="B188" s="4">
        <f>IF('Gene Table'!$G$5="NO",IF(ISNUMBER(MATCH('Gene Table'!E188,'Array Content'!$M$2:$M$941,0)),VLOOKUP('Gene Table'!E188,'Array Content'!$M$2:$O$941,2,FALSE),35),IF('Gene Table'!$G$5="YES",IF(ISNUMBER(MATCH('Gene Table'!E188,'Array Content'!$M$2:$M$941,0)),VLOOKUP('Gene Table'!E188,'Array Content'!$M$2:$O$941,3,FALSE),35),"OOPS"))</f>
        <v>37</v>
      </c>
      <c r="C188" s="4" t="s">
        <v>4845</v>
      </c>
      <c r="D188" s="29">
        <f>IF('Control Sample Data'!D187="","",IF(SUM('Control Sample Data'!D$2:D$97)&gt;10,IF(AND(ISNUMBER('Control Sample Data'!D187),'Control Sample Data'!D187&lt;$B188, 'Control Sample Data'!D187&gt;0),'Control Sample Data'!D187,$B188),""))</f>
        <v>35</v>
      </c>
      <c r="E188" s="29">
        <f>IF('Control Sample Data'!E187="","",IF(SUM('Control Sample Data'!E$2:E$97)&gt;10,IF(AND(ISNUMBER('Control Sample Data'!E187),'Control Sample Data'!E187&lt;$B188, 'Control Sample Data'!E187&gt;0),'Control Sample Data'!E187,$B188),""))</f>
        <v>35</v>
      </c>
      <c r="F188" s="29" t="str">
        <f>IF('Control Sample Data'!F187="","",IF(SUM('Control Sample Data'!F$2:F$97)&gt;10,IF(AND(ISNUMBER('Control Sample Data'!F187),'Control Sample Data'!F187&lt;$B188, 'Control Sample Data'!F187&gt;0),'Control Sample Data'!F187,$B188),""))</f>
        <v/>
      </c>
      <c r="G188" s="29" t="str">
        <f>IF('Control Sample Data'!G187="","",IF(SUM('Control Sample Data'!G$2:G$97)&gt;10,IF(AND(ISNUMBER('Control Sample Data'!G187),'Control Sample Data'!G187&lt;$B188, 'Control Sample Data'!G187&gt;0),'Control Sample Data'!G187,$B188),""))</f>
        <v/>
      </c>
      <c r="H188" s="29" t="str">
        <f>IF('Control Sample Data'!H187="","",IF(SUM('Control Sample Data'!H$2:H$97)&gt;10,IF(AND(ISNUMBER('Control Sample Data'!H187),'Control Sample Data'!H187&lt;$B188, 'Control Sample Data'!H187&gt;0),'Control Sample Data'!H187,$B188),""))</f>
        <v/>
      </c>
      <c r="I188" s="29" t="str">
        <f>IF('Control Sample Data'!I187="","",IF(SUM('Control Sample Data'!I$2:I$97)&gt;10,IF(AND(ISNUMBER('Control Sample Data'!I187),'Control Sample Data'!I187&lt;$B188, 'Control Sample Data'!I187&gt;0),'Control Sample Data'!I187,$B188),""))</f>
        <v/>
      </c>
      <c r="J188" s="29" t="str">
        <f>IF('Control Sample Data'!J187="","",IF(SUM('Control Sample Data'!J$2:J$97)&gt;10,IF(AND(ISNUMBER('Control Sample Data'!J187),'Control Sample Data'!J187&lt;$B188, 'Control Sample Data'!J187&gt;0),'Control Sample Data'!J187,$B188),""))</f>
        <v/>
      </c>
      <c r="K188" s="29" t="str">
        <f>IF('Control Sample Data'!K187="","",IF(SUM('Control Sample Data'!K$2:K$97)&gt;10,IF(AND(ISNUMBER('Control Sample Data'!K187),'Control Sample Data'!K187&lt;$B188, 'Control Sample Data'!K187&gt;0),'Control Sample Data'!K187,$B188),""))</f>
        <v/>
      </c>
      <c r="L188" s="29" t="str">
        <f>IF('Control Sample Data'!L187="","",IF(SUM('Control Sample Data'!L$2:L$97)&gt;10,IF(AND(ISNUMBER('Control Sample Data'!L187),'Control Sample Data'!L187&lt;$B188, 'Control Sample Data'!L187&gt;0),'Control Sample Data'!L187,$B188),""))</f>
        <v/>
      </c>
      <c r="M188" s="29" t="str">
        <f>IF('Control Sample Data'!M187="","",IF(SUM('Control Sample Data'!M$2:M$97)&gt;10,IF(AND(ISNUMBER('Control Sample Data'!M187),'Control Sample Data'!M187&lt;$B188, 'Control Sample Data'!M187&gt;0),'Control Sample Data'!M187,$B188),""))</f>
        <v/>
      </c>
      <c r="N188" s="29" t="str">
        <f>IF('Control Sample Data'!N187="","",IF(SUM('Control Sample Data'!N$2:N$97)&gt;10,IF(AND(ISNUMBER('Control Sample Data'!N187),'Control Sample Data'!N187&lt;$B188, 'Control Sample Data'!N187&gt;0),'Control Sample Data'!N187,$B188),""))</f>
        <v/>
      </c>
      <c r="O188" s="29" t="str">
        <f>IF('Control Sample Data'!O187="","",IF(SUM('Control Sample Data'!O$2:O$97)&gt;10,IF(AND(ISNUMBER('Control Sample Data'!O187),'Control Sample Data'!O187&lt;$B188, 'Control Sample Data'!O187&gt;0),'Control Sample Data'!O187,$B188),""))</f>
        <v/>
      </c>
      <c r="Q188" s="4" t="s">
        <v>4845</v>
      </c>
      <c r="R188" s="29">
        <f>IF('Test Sample Data'!D187="","",IF(SUM('Test Sample Data'!D$2:D$97)&gt;10,IF(AND(ISNUMBER('Test Sample Data'!D187),'Test Sample Data'!D187&lt;$B188, 'Test Sample Data'!D187&gt;0),'Test Sample Data'!D187,$B188),""))</f>
        <v>35</v>
      </c>
      <c r="S188" s="29">
        <f>IF('Test Sample Data'!E187="","",IF(SUM('Test Sample Data'!E$2:E$97)&gt;10,IF(AND(ISNUMBER('Test Sample Data'!E187),'Test Sample Data'!E187&lt;$B188, 'Test Sample Data'!E187&gt;0),'Test Sample Data'!E187,$B188),""))</f>
        <v>35</v>
      </c>
      <c r="T188" s="29" t="str">
        <f>IF('Test Sample Data'!F187="","",IF(SUM('Test Sample Data'!F$2:F$97)&gt;10,IF(AND(ISNUMBER('Test Sample Data'!F187),'Test Sample Data'!F187&lt;$B188, 'Test Sample Data'!F187&gt;0),'Test Sample Data'!F187,$B188),""))</f>
        <v/>
      </c>
      <c r="U188" s="29" t="str">
        <f>IF('Test Sample Data'!G187="","",IF(SUM('Test Sample Data'!G$2:G$97)&gt;10,IF(AND(ISNUMBER('Test Sample Data'!G187),'Test Sample Data'!G187&lt;$B188, 'Test Sample Data'!G187&gt;0),'Test Sample Data'!G187,$B188),""))</f>
        <v/>
      </c>
      <c r="V188" s="29" t="str">
        <f>IF('Test Sample Data'!H187="","",IF(SUM('Test Sample Data'!H$2:H$97)&gt;10,IF(AND(ISNUMBER('Test Sample Data'!H187),'Test Sample Data'!H187&lt;$B188, 'Test Sample Data'!H187&gt;0),'Test Sample Data'!H187,$B188),""))</f>
        <v/>
      </c>
      <c r="W188" s="29" t="str">
        <f>IF('Test Sample Data'!I187="","",IF(SUM('Test Sample Data'!I$2:I$97)&gt;10,IF(AND(ISNUMBER('Test Sample Data'!I187),'Test Sample Data'!I187&lt;$B188, 'Test Sample Data'!I187&gt;0),'Test Sample Data'!I187,$B188),""))</f>
        <v/>
      </c>
      <c r="X188" s="29" t="str">
        <f>IF('Test Sample Data'!J187="","",IF(SUM('Test Sample Data'!J$2:J$97)&gt;10,IF(AND(ISNUMBER('Test Sample Data'!J187),'Test Sample Data'!J187&lt;$B188, 'Test Sample Data'!J187&gt;0),'Test Sample Data'!J187,$B188),""))</f>
        <v/>
      </c>
      <c r="Y188" s="29" t="str">
        <f>IF('Test Sample Data'!K187="","",IF(SUM('Test Sample Data'!K$2:K$97)&gt;10,IF(AND(ISNUMBER('Test Sample Data'!K187),'Test Sample Data'!K187&lt;$B188, 'Test Sample Data'!K187&gt;0),'Test Sample Data'!K187,$B188),""))</f>
        <v/>
      </c>
      <c r="Z188" s="29" t="str">
        <f>IF('Test Sample Data'!L187="","",IF(SUM('Test Sample Data'!L$2:L$97)&gt;10,IF(AND(ISNUMBER('Test Sample Data'!L187),'Test Sample Data'!L187&lt;$B188, 'Test Sample Data'!L187&gt;0),'Test Sample Data'!L187,$B188),""))</f>
        <v/>
      </c>
      <c r="AA188" s="29" t="str">
        <f>IF('Test Sample Data'!M187="","",IF(SUM('Test Sample Data'!M$2:M$97)&gt;10,IF(AND(ISNUMBER('Test Sample Data'!M187),'Test Sample Data'!M187&lt;$B188, 'Test Sample Data'!M187&gt;0),'Test Sample Data'!M187,$B188),""))</f>
        <v/>
      </c>
      <c r="AB188" s="29" t="str">
        <f>IF('Test Sample Data'!N187="","",IF(SUM('Test Sample Data'!N$2:N$97)&gt;10,IF(AND(ISNUMBER('Test Sample Data'!N187),'Test Sample Data'!N187&lt;$B188, 'Test Sample Data'!N187&gt;0),'Test Sample Data'!N187,$B188),""))</f>
        <v/>
      </c>
      <c r="AC188" s="29" t="str">
        <f>IF('Test Sample Data'!O187="","",IF(SUM('Test Sample Data'!O$2:O$97)&gt;10,IF(AND(ISNUMBER('Test Sample Data'!O187),'Test Sample Data'!O187&lt;$B188, 'Test Sample Data'!O187&gt;0),'Test Sample Data'!O187,$B188),""))</f>
        <v/>
      </c>
      <c r="AE188" s="4" t="s">
        <v>4845</v>
      </c>
      <c r="AF188" s="4">
        <f t="shared" si="183"/>
        <v>9</v>
      </c>
      <c r="AG188" s="4">
        <f t="shared" si="184"/>
        <v>9</v>
      </c>
      <c r="AH188" s="4" t="str">
        <f t="shared" si="185"/>
        <v/>
      </c>
      <c r="AI188" s="4" t="str">
        <f t="shared" si="186"/>
        <v/>
      </c>
      <c r="AJ188" s="4" t="str">
        <f t="shared" si="187"/>
        <v/>
      </c>
      <c r="AK188" s="4" t="str">
        <f t="shared" si="188"/>
        <v/>
      </c>
      <c r="AL188" s="4" t="str">
        <f t="shared" si="189"/>
        <v/>
      </c>
      <c r="AM188" s="4" t="str">
        <f t="shared" si="190"/>
        <v/>
      </c>
      <c r="AN188" s="4" t="str">
        <f t="shared" si="191"/>
        <v/>
      </c>
      <c r="AO188" s="4" t="str">
        <f t="shared" si="192"/>
        <v/>
      </c>
      <c r="AP188" s="4" t="str">
        <f t="shared" si="193"/>
        <v/>
      </c>
      <c r="AQ188" s="4" t="str">
        <f t="shared" si="194"/>
        <v/>
      </c>
      <c r="AR188" s="4">
        <f t="shared" si="195"/>
        <v>0</v>
      </c>
      <c r="AS188" s="4">
        <f t="shared" si="246"/>
        <v>9</v>
      </c>
      <c r="AU188" s="4" t="s">
        <v>4845</v>
      </c>
      <c r="AV188" s="4">
        <f t="shared" si="196"/>
        <v>7.8999999999999986</v>
      </c>
      <c r="AW188" s="4">
        <f t="shared" si="197"/>
        <v>9</v>
      </c>
      <c r="AX188" s="4" t="str">
        <f t="shared" si="198"/>
        <v/>
      </c>
      <c r="AY188" s="4" t="str">
        <f t="shared" si="199"/>
        <v/>
      </c>
      <c r="AZ188" s="4" t="str">
        <f t="shared" si="200"/>
        <v/>
      </c>
      <c r="BA188" s="4" t="str">
        <f t="shared" si="201"/>
        <v/>
      </c>
      <c r="BB188" s="4" t="str">
        <f t="shared" si="202"/>
        <v/>
      </c>
      <c r="BC188" s="4" t="str">
        <f t="shared" si="203"/>
        <v/>
      </c>
      <c r="BD188" s="4" t="str">
        <f t="shared" si="204"/>
        <v/>
      </c>
      <c r="BE188" s="4" t="str">
        <f t="shared" si="205"/>
        <v/>
      </c>
      <c r="BF188" s="4" t="str">
        <f t="shared" si="206"/>
        <v/>
      </c>
      <c r="BG188" s="4" t="str">
        <f t="shared" si="207"/>
        <v/>
      </c>
      <c r="BI188" s="4" t="s">
        <v>4845</v>
      </c>
      <c r="BJ188" s="4">
        <f t="shared" si="233"/>
        <v>7.8999999999999986</v>
      </c>
      <c r="BK188" s="4">
        <f t="shared" si="234"/>
        <v>9</v>
      </c>
      <c r="BL188" s="4" t="str">
        <f t="shared" si="235"/>
        <v/>
      </c>
      <c r="BM188" s="4" t="str">
        <f t="shared" si="236"/>
        <v/>
      </c>
      <c r="BN188" s="4" t="str">
        <f t="shared" si="237"/>
        <v/>
      </c>
      <c r="BO188" s="4" t="str">
        <f t="shared" si="238"/>
        <v/>
      </c>
      <c r="BP188" s="4" t="str">
        <f t="shared" si="239"/>
        <v/>
      </c>
      <c r="BQ188" s="4" t="str">
        <f t="shared" si="240"/>
        <v/>
      </c>
      <c r="BR188" s="4" t="str">
        <f t="shared" si="241"/>
        <v/>
      </c>
      <c r="BS188" s="4" t="str">
        <f t="shared" si="242"/>
        <v/>
      </c>
      <c r="BT188" s="4" t="str">
        <f t="shared" si="243"/>
        <v/>
      </c>
      <c r="BU188" s="4" t="str">
        <f t="shared" si="244"/>
        <v/>
      </c>
      <c r="BV188" s="4">
        <f t="shared" si="208"/>
        <v>2.33</v>
      </c>
      <c r="BW188" s="4">
        <f t="shared" si="245"/>
        <v>8.4499999999999993</v>
      </c>
      <c r="BY188" s="4" t="s">
        <v>4845</v>
      </c>
      <c r="BZ188" s="4">
        <f t="shared" si="209"/>
        <v>-0.55000000000000071</v>
      </c>
      <c r="CA188" s="4">
        <f t="shared" si="210"/>
        <v>0.55000000000000071</v>
      </c>
      <c r="CB188" s="4" t="str">
        <f t="shared" si="211"/>
        <v/>
      </c>
      <c r="CC188" s="4" t="str">
        <f t="shared" si="212"/>
        <v/>
      </c>
      <c r="CD188" s="4" t="str">
        <f t="shared" si="213"/>
        <v/>
      </c>
      <c r="CE188" s="4" t="str">
        <f t="shared" si="214"/>
        <v/>
      </c>
      <c r="CF188" s="4" t="str">
        <f t="shared" si="215"/>
        <v/>
      </c>
      <c r="CG188" s="4" t="str">
        <f t="shared" si="216"/>
        <v/>
      </c>
      <c r="CH188" s="4" t="str">
        <f t="shared" si="217"/>
        <v/>
      </c>
      <c r="CI188" s="4" t="str">
        <f t="shared" si="218"/>
        <v/>
      </c>
      <c r="CJ188" s="4" t="str">
        <f t="shared" si="219"/>
        <v/>
      </c>
      <c r="CK188" s="4" t="str">
        <f t="shared" si="220"/>
        <v/>
      </c>
      <c r="CM188" s="4" t="s">
        <v>4845</v>
      </c>
      <c r="CN188" s="4" t="str">
        <f>IF(ISNUMBER(BZ188), IF($BV188&gt;VLOOKUP('Gene Table'!$G$2,'Array Content'!$A$2:$B$3,2,FALSE),IF(BZ188&lt;-$BV188,"mutant","WT"),IF(BZ188&lt;-VLOOKUP('Gene Table'!$G$2,'Array Content'!$A$2:$B$3,2,FALSE),"Mutant","WT")),"")</f>
        <v>WT</v>
      </c>
      <c r="CO188" s="4" t="str">
        <f>IF(ISNUMBER(CA188), IF($BV188&gt;VLOOKUP('Gene Table'!$G$2,'Array Content'!$A$2:$B$3,2,FALSE),IF(CA188&lt;-$BV188,"mutant","WT"),IF(CA188&lt;-VLOOKUP('Gene Table'!$G$2,'Array Content'!$A$2:$B$3,2,FALSE),"Mutant","WT")),"")</f>
        <v>WT</v>
      </c>
      <c r="CP188" s="4" t="str">
        <f>IF(ISNUMBER(CB188), IF($BV188&gt;VLOOKUP('Gene Table'!$G$2,'Array Content'!$A$2:$B$3,2,FALSE),IF(CB188&lt;-$BV188,"mutant","WT"),IF(CB188&lt;-VLOOKUP('Gene Table'!$G$2,'Array Content'!$A$2:$B$3,2,FALSE),"Mutant","WT")),"")</f>
        <v/>
      </c>
      <c r="CQ188" s="4" t="str">
        <f>IF(ISNUMBER(CC188), IF($BV188&gt;VLOOKUP('Gene Table'!$G$2,'Array Content'!$A$2:$B$3,2,FALSE),IF(CC188&lt;-$BV188,"mutant","WT"),IF(CC188&lt;-VLOOKUP('Gene Table'!$G$2,'Array Content'!$A$2:$B$3,2,FALSE),"Mutant","WT")),"")</f>
        <v/>
      </c>
      <c r="CR188" s="4" t="str">
        <f>IF(ISNUMBER(CD188), IF($BV188&gt;VLOOKUP('Gene Table'!$G$2,'Array Content'!$A$2:$B$3,2,FALSE),IF(CD188&lt;-$BV188,"mutant","WT"),IF(CD188&lt;-VLOOKUP('Gene Table'!$G$2,'Array Content'!$A$2:$B$3,2,FALSE),"Mutant","WT")),"")</f>
        <v/>
      </c>
      <c r="CS188" s="4" t="str">
        <f>IF(ISNUMBER(CE188), IF($BV188&gt;VLOOKUP('Gene Table'!$G$2,'Array Content'!$A$2:$B$3,2,FALSE),IF(CE188&lt;-$BV188,"mutant","WT"),IF(CE188&lt;-VLOOKUP('Gene Table'!$G$2,'Array Content'!$A$2:$B$3,2,FALSE),"Mutant","WT")),"")</f>
        <v/>
      </c>
      <c r="CT188" s="4" t="str">
        <f>IF(ISNUMBER(CF188), IF($BV188&gt;VLOOKUP('Gene Table'!$G$2,'Array Content'!$A$2:$B$3,2,FALSE),IF(CF188&lt;-$BV188,"mutant","WT"),IF(CF188&lt;-VLOOKUP('Gene Table'!$G$2,'Array Content'!$A$2:$B$3,2,FALSE),"Mutant","WT")),"")</f>
        <v/>
      </c>
      <c r="CU188" s="4" t="str">
        <f>IF(ISNUMBER(CG188), IF($BV188&gt;VLOOKUP('Gene Table'!$G$2,'Array Content'!$A$2:$B$3,2,FALSE),IF(CG188&lt;-$BV188,"mutant","WT"),IF(CG188&lt;-VLOOKUP('Gene Table'!$G$2,'Array Content'!$A$2:$B$3,2,FALSE),"Mutant","WT")),"")</f>
        <v/>
      </c>
      <c r="CV188" s="4" t="str">
        <f>IF(ISNUMBER(CH188), IF($BV188&gt;VLOOKUP('Gene Table'!$G$2,'Array Content'!$A$2:$B$3,2,FALSE),IF(CH188&lt;-$BV188,"mutant","WT"),IF(CH188&lt;-VLOOKUP('Gene Table'!$G$2,'Array Content'!$A$2:$B$3,2,FALSE),"Mutant","WT")),"")</f>
        <v/>
      </c>
      <c r="CW188" s="4" t="str">
        <f>IF(ISNUMBER(CI188), IF($BV188&gt;VLOOKUP('Gene Table'!$G$2,'Array Content'!$A$2:$B$3,2,FALSE),IF(CI188&lt;-$BV188,"mutant","WT"),IF(CI188&lt;-VLOOKUP('Gene Table'!$G$2,'Array Content'!$A$2:$B$3,2,FALSE),"Mutant","WT")),"")</f>
        <v/>
      </c>
      <c r="CX188" s="4" t="str">
        <f>IF(ISNUMBER(CJ188), IF($BV188&gt;VLOOKUP('Gene Table'!$G$2,'Array Content'!$A$2:$B$3,2,FALSE),IF(CJ188&lt;-$BV188,"mutant","WT"),IF(CJ188&lt;-VLOOKUP('Gene Table'!$G$2,'Array Content'!$A$2:$B$3,2,FALSE),"Mutant","WT")),"")</f>
        <v/>
      </c>
      <c r="CY188" s="4" t="str">
        <f>IF(ISNUMBER(CK188), IF($BV188&gt;VLOOKUP('Gene Table'!$G$2,'Array Content'!$A$2:$B$3,2,FALSE),IF(CK188&lt;-$BV188,"mutant","WT"),IF(CK188&lt;-VLOOKUP('Gene Table'!$G$2,'Array Content'!$A$2:$B$3,2,FALSE),"Mutant","WT")),"")</f>
        <v/>
      </c>
      <c r="DA188" s="4" t="s">
        <v>4845</v>
      </c>
      <c r="DB188" s="4">
        <f t="shared" si="221"/>
        <v>-1.1000000000000014</v>
      </c>
      <c r="DC188" s="4">
        <f t="shared" si="222"/>
        <v>0</v>
      </c>
      <c r="DD188" s="4" t="str">
        <f t="shared" si="223"/>
        <v/>
      </c>
      <c r="DE188" s="4" t="str">
        <f t="shared" si="224"/>
        <v/>
      </c>
      <c r="DF188" s="4" t="str">
        <f t="shared" si="225"/>
        <v/>
      </c>
      <c r="DG188" s="4" t="str">
        <f t="shared" si="226"/>
        <v/>
      </c>
      <c r="DH188" s="4" t="str">
        <f t="shared" si="227"/>
        <v/>
      </c>
      <c r="DI188" s="4" t="str">
        <f t="shared" si="228"/>
        <v/>
      </c>
      <c r="DJ188" s="4" t="str">
        <f t="shared" si="229"/>
        <v/>
      </c>
      <c r="DK188" s="4" t="str">
        <f t="shared" si="230"/>
        <v/>
      </c>
      <c r="DL188" s="4" t="str">
        <f t="shared" si="231"/>
        <v/>
      </c>
      <c r="DM188" s="4" t="str">
        <f t="shared" si="232"/>
        <v/>
      </c>
      <c r="DO188" s="4" t="s">
        <v>4845</v>
      </c>
      <c r="DP188" s="4" t="str">
        <f>IF(ISNUMBER(DB188), IF($AR188&gt;VLOOKUP('Gene Table'!$G$2,'Array Content'!$A$2:$B$3,2,FALSE),IF(DB188&lt;-$AR188,"mutant","WT"),IF(DB188&lt;-VLOOKUP('Gene Table'!$G$2,'Array Content'!$A$2:$B$3,2,FALSE),"Mutant","WT")),"")</f>
        <v>WT</v>
      </c>
      <c r="DQ188" s="4" t="str">
        <f>IF(ISNUMBER(DC188), IF($AR188&gt;VLOOKUP('Gene Table'!$G$2,'Array Content'!$A$2:$B$3,2,FALSE),IF(DC188&lt;-$AR188,"mutant","WT"),IF(DC188&lt;-VLOOKUP('Gene Table'!$G$2,'Array Content'!$A$2:$B$3,2,FALSE),"Mutant","WT")),"")</f>
        <v>WT</v>
      </c>
      <c r="DR188" s="4" t="str">
        <f>IF(ISNUMBER(DD188), IF($AR188&gt;VLOOKUP('Gene Table'!$G$2,'Array Content'!$A$2:$B$3,2,FALSE),IF(DD188&lt;-$AR188,"mutant","WT"),IF(DD188&lt;-VLOOKUP('Gene Table'!$G$2,'Array Content'!$A$2:$B$3,2,FALSE),"Mutant","WT")),"")</f>
        <v/>
      </c>
      <c r="DS188" s="4" t="str">
        <f>IF(ISNUMBER(DE188), IF($AR188&gt;VLOOKUP('Gene Table'!$G$2,'Array Content'!$A$2:$B$3,2,FALSE),IF(DE188&lt;-$AR188,"mutant","WT"),IF(DE188&lt;-VLOOKUP('Gene Table'!$G$2,'Array Content'!$A$2:$B$3,2,FALSE),"Mutant","WT")),"")</f>
        <v/>
      </c>
      <c r="DT188" s="4" t="str">
        <f>IF(ISNUMBER(DF188), IF($AR188&gt;VLOOKUP('Gene Table'!$G$2,'Array Content'!$A$2:$B$3,2,FALSE),IF(DF188&lt;-$AR188,"mutant","WT"),IF(DF188&lt;-VLOOKUP('Gene Table'!$G$2,'Array Content'!$A$2:$B$3,2,FALSE),"Mutant","WT")),"")</f>
        <v/>
      </c>
      <c r="DU188" s="4" t="str">
        <f>IF(ISNUMBER(DG188), IF($AR188&gt;VLOOKUP('Gene Table'!$G$2,'Array Content'!$A$2:$B$3,2,FALSE),IF(DG188&lt;-$AR188,"mutant","WT"),IF(DG188&lt;-VLOOKUP('Gene Table'!$G$2,'Array Content'!$A$2:$B$3,2,FALSE),"Mutant","WT")),"")</f>
        <v/>
      </c>
      <c r="DV188" s="4" t="str">
        <f>IF(ISNUMBER(DH188), IF($AR188&gt;VLOOKUP('Gene Table'!$G$2,'Array Content'!$A$2:$B$3,2,FALSE),IF(DH188&lt;-$AR188,"mutant","WT"),IF(DH188&lt;-VLOOKUP('Gene Table'!$G$2,'Array Content'!$A$2:$B$3,2,FALSE),"Mutant","WT")),"")</f>
        <v/>
      </c>
      <c r="DW188" s="4" t="str">
        <f>IF(ISNUMBER(DI188), IF($AR188&gt;VLOOKUP('Gene Table'!$G$2,'Array Content'!$A$2:$B$3,2,FALSE),IF(DI188&lt;-$AR188,"mutant","WT"),IF(DI188&lt;-VLOOKUP('Gene Table'!$G$2,'Array Content'!$A$2:$B$3,2,FALSE),"Mutant","WT")),"")</f>
        <v/>
      </c>
      <c r="DX188" s="4" t="str">
        <f>IF(ISNUMBER(DJ188), IF($AR188&gt;VLOOKUP('Gene Table'!$G$2,'Array Content'!$A$2:$B$3,2,FALSE),IF(DJ188&lt;-$AR188,"mutant","WT"),IF(DJ188&lt;-VLOOKUP('Gene Table'!$G$2,'Array Content'!$A$2:$B$3,2,FALSE),"Mutant","WT")),"")</f>
        <v/>
      </c>
      <c r="DY188" s="4" t="str">
        <f>IF(ISNUMBER(DK188), IF($AR188&gt;VLOOKUP('Gene Table'!$G$2,'Array Content'!$A$2:$B$3,2,FALSE),IF(DK188&lt;-$AR188,"mutant","WT"),IF(DK188&lt;-VLOOKUP('Gene Table'!$G$2,'Array Content'!$A$2:$B$3,2,FALSE),"Mutant","WT")),"")</f>
        <v/>
      </c>
      <c r="DZ188" s="4" t="str">
        <f>IF(ISNUMBER(DL188), IF($AR188&gt;VLOOKUP('Gene Table'!$G$2,'Array Content'!$A$2:$B$3,2,FALSE),IF(DL188&lt;-$AR188,"mutant","WT"),IF(DL188&lt;-VLOOKUP('Gene Table'!$G$2,'Array Content'!$A$2:$B$3,2,FALSE),"Mutant","WT")),"")</f>
        <v/>
      </c>
      <c r="EA188" s="4" t="str">
        <f>IF(ISNUMBER(DM188), IF($AR188&gt;VLOOKUP('Gene Table'!$G$2,'Array Content'!$A$2:$B$3,2,FALSE),IF(DM188&lt;-$AR188,"mutant","WT"),IF(DM188&lt;-VLOOKUP('Gene Table'!$G$2,'Array Content'!$A$2:$B$3,2,FALSE),"Mutant","WT")),"")</f>
        <v/>
      </c>
      <c r="EC188" s="4" t="s">
        <v>4845</v>
      </c>
      <c r="ED188" s="4" t="str">
        <f>IF('Gene Table'!$D188="copy number",D188,"")</f>
        <v/>
      </c>
      <c r="EE188" s="4" t="str">
        <f>IF('Gene Table'!$D188="copy number",E188,"")</f>
        <v/>
      </c>
      <c r="EF188" s="4" t="str">
        <f>IF('Gene Table'!$D188="copy number",F188,"")</f>
        <v/>
      </c>
      <c r="EG188" s="4" t="str">
        <f>IF('Gene Table'!$D188="copy number",G188,"")</f>
        <v/>
      </c>
      <c r="EH188" s="4" t="str">
        <f>IF('Gene Table'!$D188="copy number",H188,"")</f>
        <v/>
      </c>
      <c r="EI188" s="4" t="str">
        <f>IF('Gene Table'!$D188="copy number",I188,"")</f>
        <v/>
      </c>
      <c r="EJ188" s="4" t="str">
        <f>IF('Gene Table'!$D188="copy number",J188,"")</f>
        <v/>
      </c>
      <c r="EK188" s="4" t="str">
        <f>IF('Gene Table'!$D188="copy number",K188,"")</f>
        <v/>
      </c>
      <c r="EL188" s="4" t="str">
        <f>IF('Gene Table'!$D188="copy number",L188,"")</f>
        <v/>
      </c>
      <c r="EM188" s="4" t="str">
        <f>IF('Gene Table'!$D188="copy number",M188,"")</f>
        <v/>
      </c>
      <c r="EN188" s="4" t="str">
        <f>IF('Gene Table'!$D188="copy number",N188,"")</f>
        <v/>
      </c>
      <c r="EO188" s="4" t="str">
        <f>IF('Gene Table'!$D188="copy number",O188,"")</f>
        <v/>
      </c>
      <c r="EQ188" s="4" t="s">
        <v>4845</v>
      </c>
      <c r="ER188" s="4" t="str">
        <f>IF('Gene Table'!$D188="copy number",R188,"")</f>
        <v/>
      </c>
      <c r="ES188" s="4" t="str">
        <f>IF('Gene Table'!$D188="copy number",S188,"")</f>
        <v/>
      </c>
      <c r="ET188" s="4" t="str">
        <f>IF('Gene Table'!$D188="copy number",T188,"")</f>
        <v/>
      </c>
      <c r="EU188" s="4" t="str">
        <f>IF('Gene Table'!$D188="copy number",U188,"")</f>
        <v/>
      </c>
      <c r="EV188" s="4" t="str">
        <f>IF('Gene Table'!$D188="copy number",V188,"")</f>
        <v/>
      </c>
      <c r="EW188" s="4" t="str">
        <f>IF('Gene Table'!$D188="copy number",W188,"")</f>
        <v/>
      </c>
      <c r="EX188" s="4" t="str">
        <f>IF('Gene Table'!$D188="copy number",X188,"")</f>
        <v/>
      </c>
      <c r="EY188" s="4" t="str">
        <f>IF('Gene Table'!$D188="copy number",Y188,"")</f>
        <v/>
      </c>
      <c r="EZ188" s="4" t="str">
        <f>IF('Gene Table'!$D188="copy number",Z188,"")</f>
        <v/>
      </c>
      <c r="FA188" s="4" t="str">
        <f>IF('Gene Table'!$D188="copy number",AA188,"")</f>
        <v/>
      </c>
      <c r="FB188" s="4" t="str">
        <f>IF('Gene Table'!$D188="copy number",AB188,"")</f>
        <v/>
      </c>
      <c r="FC188" s="4" t="str">
        <f>IF('Gene Table'!$D188="copy number",AC188,"")</f>
        <v/>
      </c>
      <c r="FE188" s="4" t="s">
        <v>4845</v>
      </c>
      <c r="FF188" s="4" t="str">
        <f>IF('Gene Table'!$C188="SMPC",D188,"")</f>
        <v/>
      </c>
      <c r="FG188" s="4" t="str">
        <f>IF('Gene Table'!$C188="SMPC",E188,"")</f>
        <v/>
      </c>
      <c r="FH188" s="4" t="str">
        <f>IF('Gene Table'!$C188="SMPC",F188,"")</f>
        <v/>
      </c>
      <c r="FI188" s="4" t="str">
        <f>IF('Gene Table'!$C188="SMPC",G188,"")</f>
        <v/>
      </c>
      <c r="FJ188" s="4" t="str">
        <f>IF('Gene Table'!$C188="SMPC",H188,"")</f>
        <v/>
      </c>
      <c r="FK188" s="4" t="str">
        <f>IF('Gene Table'!$C188="SMPC",I188,"")</f>
        <v/>
      </c>
      <c r="FL188" s="4" t="str">
        <f>IF('Gene Table'!$C188="SMPC",J188,"")</f>
        <v/>
      </c>
      <c r="FM188" s="4" t="str">
        <f>IF('Gene Table'!$C188="SMPC",K188,"")</f>
        <v/>
      </c>
      <c r="FN188" s="4" t="str">
        <f>IF('Gene Table'!$C188="SMPC",L188,"")</f>
        <v/>
      </c>
      <c r="FO188" s="4" t="str">
        <f>IF('Gene Table'!$C188="SMPC",M188,"")</f>
        <v/>
      </c>
      <c r="FP188" s="4" t="str">
        <f>IF('Gene Table'!$C188="SMPC",N188,"")</f>
        <v/>
      </c>
      <c r="FQ188" s="4" t="str">
        <f>IF('Gene Table'!$C188="SMPC",O188,"")</f>
        <v/>
      </c>
      <c r="FS188" s="4" t="s">
        <v>4845</v>
      </c>
      <c r="FT188" s="4" t="str">
        <f>IF('Gene Table'!$C188="SMPC",R188,"")</f>
        <v/>
      </c>
      <c r="FU188" s="4" t="str">
        <f>IF('Gene Table'!$C188="SMPC",S188,"")</f>
        <v/>
      </c>
      <c r="FV188" s="4" t="str">
        <f>IF('Gene Table'!$C188="SMPC",T188,"")</f>
        <v/>
      </c>
      <c r="FW188" s="4" t="str">
        <f>IF('Gene Table'!$C188="SMPC",U188,"")</f>
        <v/>
      </c>
      <c r="FX188" s="4" t="str">
        <f>IF('Gene Table'!$C188="SMPC",V188,"")</f>
        <v/>
      </c>
      <c r="FY188" s="4" t="str">
        <f>IF('Gene Table'!$C188="SMPC",W188,"")</f>
        <v/>
      </c>
      <c r="FZ188" s="4" t="str">
        <f>IF('Gene Table'!$C188="SMPC",X188,"")</f>
        <v/>
      </c>
      <c r="GA188" s="4" t="str">
        <f>IF('Gene Table'!$C188="SMPC",Y188,"")</f>
        <v/>
      </c>
      <c r="GB188" s="4" t="str">
        <f>IF('Gene Table'!$C188="SMPC",Z188,"")</f>
        <v/>
      </c>
      <c r="GC188" s="4" t="str">
        <f>IF('Gene Table'!$C188="SMPC",AA188,"")</f>
        <v/>
      </c>
      <c r="GD188" s="4" t="str">
        <f>IF('Gene Table'!$C188="SMPC",AB188,"")</f>
        <v/>
      </c>
      <c r="GE188" s="4" t="str">
        <f>IF('Gene Table'!$C188="SMPC",AC188,"")</f>
        <v/>
      </c>
    </row>
    <row r="189" spans="1:187" ht="15" customHeight="1" x14ac:dyDescent="0.25">
      <c r="A189" s="4" t="str">
        <f>'Gene Table'!C189&amp;":"&amp;'Gene Table'!D189</f>
        <v>RB1:c.751C&gt;T</v>
      </c>
      <c r="B189" s="4">
        <f>IF('Gene Table'!$G$5="NO",IF(ISNUMBER(MATCH('Gene Table'!E189,'Array Content'!$M$2:$M$941,0)),VLOOKUP('Gene Table'!E189,'Array Content'!$M$2:$O$941,2,FALSE),35),IF('Gene Table'!$G$5="YES",IF(ISNUMBER(MATCH('Gene Table'!E189,'Array Content'!$M$2:$M$941,0)),VLOOKUP('Gene Table'!E189,'Array Content'!$M$2:$O$941,3,FALSE),35),"OOPS"))</f>
        <v>35</v>
      </c>
      <c r="C189" s="4" t="s">
        <v>4846</v>
      </c>
      <c r="D189" s="29">
        <f>IF('Control Sample Data'!D188="","",IF(SUM('Control Sample Data'!D$2:D$97)&gt;10,IF(AND(ISNUMBER('Control Sample Data'!D188),'Control Sample Data'!D188&lt;$B189, 'Control Sample Data'!D188&gt;0),'Control Sample Data'!D188,$B189),""))</f>
        <v>35</v>
      </c>
      <c r="E189" s="29">
        <f>IF('Control Sample Data'!E188="","",IF(SUM('Control Sample Data'!E$2:E$97)&gt;10,IF(AND(ISNUMBER('Control Sample Data'!E188),'Control Sample Data'!E188&lt;$B189, 'Control Sample Data'!E188&gt;0),'Control Sample Data'!E188,$B189),""))</f>
        <v>35</v>
      </c>
      <c r="F189" s="29" t="str">
        <f>IF('Control Sample Data'!F188="","",IF(SUM('Control Sample Data'!F$2:F$97)&gt;10,IF(AND(ISNUMBER('Control Sample Data'!F188),'Control Sample Data'!F188&lt;$B189, 'Control Sample Data'!F188&gt;0),'Control Sample Data'!F188,$B189),""))</f>
        <v/>
      </c>
      <c r="G189" s="29" t="str">
        <f>IF('Control Sample Data'!G188="","",IF(SUM('Control Sample Data'!G$2:G$97)&gt;10,IF(AND(ISNUMBER('Control Sample Data'!G188),'Control Sample Data'!G188&lt;$B189, 'Control Sample Data'!G188&gt;0),'Control Sample Data'!G188,$B189),""))</f>
        <v/>
      </c>
      <c r="H189" s="29" t="str">
        <f>IF('Control Sample Data'!H188="","",IF(SUM('Control Sample Data'!H$2:H$97)&gt;10,IF(AND(ISNUMBER('Control Sample Data'!H188),'Control Sample Data'!H188&lt;$B189, 'Control Sample Data'!H188&gt;0),'Control Sample Data'!H188,$B189),""))</f>
        <v/>
      </c>
      <c r="I189" s="29" t="str">
        <f>IF('Control Sample Data'!I188="","",IF(SUM('Control Sample Data'!I$2:I$97)&gt;10,IF(AND(ISNUMBER('Control Sample Data'!I188),'Control Sample Data'!I188&lt;$B189, 'Control Sample Data'!I188&gt;0),'Control Sample Data'!I188,$B189),""))</f>
        <v/>
      </c>
      <c r="J189" s="29" t="str">
        <f>IF('Control Sample Data'!J188="","",IF(SUM('Control Sample Data'!J$2:J$97)&gt;10,IF(AND(ISNUMBER('Control Sample Data'!J188),'Control Sample Data'!J188&lt;$B189, 'Control Sample Data'!J188&gt;0),'Control Sample Data'!J188,$B189),""))</f>
        <v/>
      </c>
      <c r="K189" s="29" t="str">
        <f>IF('Control Sample Data'!K188="","",IF(SUM('Control Sample Data'!K$2:K$97)&gt;10,IF(AND(ISNUMBER('Control Sample Data'!K188),'Control Sample Data'!K188&lt;$B189, 'Control Sample Data'!K188&gt;0),'Control Sample Data'!K188,$B189),""))</f>
        <v/>
      </c>
      <c r="L189" s="29" t="str">
        <f>IF('Control Sample Data'!L188="","",IF(SUM('Control Sample Data'!L$2:L$97)&gt;10,IF(AND(ISNUMBER('Control Sample Data'!L188),'Control Sample Data'!L188&lt;$B189, 'Control Sample Data'!L188&gt;0),'Control Sample Data'!L188,$B189),""))</f>
        <v/>
      </c>
      <c r="M189" s="29" t="str">
        <f>IF('Control Sample Data'!M188="","",IF(SUM('Control Sample Data'!M$2:M$97)&gt;10,IF(AND(ISNUMBER('Control Sample Data'!M188),'Control Sample Data'!M188&lt;$B189, 'Control Sample Data'!M188&gt;0),'Control Sample Data'!M188,$B189),""))</f>
        <v/>
      </c>
      <c r="N189" s="29" t="str">
        <f>IF('Control Sample Data'!N188="","",IF(SUM('Control Sample Data'!N$2:N$97)&gt;10,IF(AND(ISNUMBER('Control Sample Data'!N188),'Control Sample Data'!N188&lt;$B189, 'Control Sample Data'!N188&gt;0),'Control Sample Data'!N188,$B189),""))</f>
        <v/>
      </c>
      <c r="O189" s="29" t="str">
        <f>IF('Control Sample Data'!O188="","",IF(SUM('Control Sample Data'!O$2:O$97)&gt;10,IF(AND(ISNUMBER('Control Sample Data'!O188),'Control Sample Data'!O188&lt;$B189, 'Control Sample Data'!O188&gt;0),'Control Sample Data'!O188,$B189),""))</f>
        <v/>
      </c>
      <c r="Q189" s="4" t="s">
        <v>4846</v>
      </c>
      <c r="R189" s="29">
        <f>IF('Test Sample Data'!D188="","",IF(SUM('Test Sample Data'!D$2:D$97)&gt;10,IF(AND(ISNUMBER('Test Sample Data'!D188),'Test Sample Data'!D188&lt;$B189, 'Test Sample Data'!D188&gt;0),'Test Sample Data'!D188,$B189),""))</f>
        <v>35</v>
      </c>
      <c r="S189" s="29">
        <f>IF('Test Sample Data'!E188="","",IF(SUM('Test Sample Data'!E$2:E$97)&gt;10,IF(AND(ISNUMBER('Test Sample Data'!E188),'Test Sample Data'!E188&lt;$B189, 'Test Sample Data'!E188&gt;0),'Test Sample Data'!E188,$B189),""))</f>
        <v>35</v>
      </c>
      <c r="T189" s="29" t="str">
        <f>IF('Test Sample Data'!F188="","",IF(SUM('Test Sample Data'!F$2:F$97)&gt;10,IF(AND(ISNUMBER('Test Sample Data'!F188),'Test Sample Data'!F188&lt;$B189, 'Test Sample Data'!F188&gt;0),'Test Sample Data'!F188,$B189),""))</f>
        <v/>
      </c>
      <c r="U189" s="29" t="str">
        <f>IF('Test Sample Data'!G188="","",IF(SUM('Test Sample Data'!G$2:G$97)&gt;10,IF(AND(ISNUMBER('Test Sample Data'!G188),'Test Sample Data'!G188&lt;$B189, 'Test Sample Data'!G188&gt;0),'Test Sample Data'!G188,$B189),""))</f>
        <v/>
      </c>
      <c r="V189" s="29" t="str">
        <f>IF('Test Sample Data'!H188="","",IF(SUM('Test Sample Data'!H$2:H$97)&gt;10,IF(AND(ISNUMBER('Test Sample Data'!H188),'Test Sample Data'!H188&lt;$B189, 'Test Sample Data'!H188&gt;0),'Test Sample Data'!H188,$B189),""))</f>
        <v/>
      </c>
      <c r="W189" s="29" t="str">
        <f>IF('Test Sample Data'!I188="","",IF(SUM('Test Sample Data'!I$2:I$97)&gt;10,IF(AND(ISNUMBER('Test Sample Data'!I188),'Test Sample Data'!I188&lt;$B189, 'Test Sample Data'!I188&gt;0),'Test Sample Data'!I188,$B189),""))</f>
        <v/>
      </c>
      <c r="X189" s="29" t="str">
        <f>IF('Test Sample Data'!J188="","",IF(SUM('Test Sample Data'!J$2:J$97)&gt;10,IF(AND(ISNUMBER('Test Sample Data'!J188),'Test Sample Data'!J188&lt;$B189, 'Test Sample Data'!J188&gt;0),'Test Sample Data'!J188,$B189),""))</f>
        <v/>
      </c>
      <c r="Y189" s="29" t="str">
        <f>IF('Test Sample Data'!K188="","",IF(SUM('Test Sample Data'!K$2:K$97)&gt;10,IF(AND(ISNUMBER('Test Sample Data'!K188),'Test Sample Data'!K188&lt;$B189, 'Test Sample Data'!K188&gt;0),'Test Sample Data'!K188,$B189),""))</f>
        <v/>
      </c>
      <c r="Z189" s="29" t="str">
        <f>IF('Test Sample Data'!L188="","",IF(SUM('Test Sample Data'!L$2:L$97)&gt;10,IF(AND(ISNUMBER('Test Sample Data'!L188),'Test Sample Data'!L188&lt;$B189, 'Test Sample Data'!L188&gt;0),'Test Sample Data'!L188,$B189),""))</f>
        <v/>
      </c>
      <c r="AA189" s="29" t="str">
        <f>IF('Test Sample Data'!M188="","",IF(SUM('Test Sample Data'!M$2:M$97)&gt;10,IF(AND(ISNUMBER('Test Sample Data'!M188),'Test Sample Data'!M188&lt;$B189, 'Test Sample Data'!M188&gt;0),'Test Sample Data'!M188,$B189),""))</f>
        <v/>
      </c>
      <c r="AB189" s="29" t="str">
        <f>IF('Test Sample Data'!N188="","",IF(SUM('Test Sample Data'!N$2:N$97)&gt;10,IF(AND(ISNUMBER('Test Sample Data'!N188),'Test Sample Data'!N188&lt;$B189, 'Test Sample Data'!N188&gt;0),'Test Sample Data'!N188,$B189),""))</f>
        <v/>
      </c>
      <c r="AC189" s="29" t="str">
        <f>IF('Test Sample Data'!O188="","",IF(SUM('Test Sample Data'!O$2:O$97)&gt;10,IF(AND(ISNUMBER('Test Sample Data'!O188),'Test Sample Data'!O188&lt;$B189, 'Test Sample Data'!O188&gt;0),'Test Sample Data'!O188,$B189),""))</f>
        <v/>
      </c>
      <c r="AE189" s="4" t="s">
        <v>4846</v>
      </c>
      <c r="AF189" s="4">
        <f t="shared" si="183"/>
        <v>9</v>
      </c>
      <c r="AG189" s="4">
        <f t="shared" si="184"/>
        <v>9</v>
      </c>
      <c r="AH189" s="4" t="str">
        <f t="shared" si="185"/>
        <v/>
      </c>
      <c r="AI189" s="4" t="str">
        <f t="shared" si="186"/>
        <v/>
      </c>
      <c r="AJ189" s="4" t="str">
        <f t="shared" si="187"/>
        <v/>
      </c>
      <c r="AK189" s="4" t="str">
        <f t="shared" si="188"/>
        <v/>
      </c>
      <c r="AL189" s="4" t="str">
        <f t="shared" si="189"/>
        <v/>
      </c>
      <c r="AM189" s="4" t="str">
        <f t="shared" si="190"/>
        <v/>
      </c>
      <c r="AN189" s="4" t="str">
        <f t="shared" si="191"/>
        <v/>
      </c>
      <c r="AO189" s="4" t="str">
        <f t="shared" si="192"/>
        <v/>
      </c>
      <c r="AP189" s="4" t="str">
        <f t="shared" si="193"/>
        <v/>
      </c>
      <c r="AQ189" s="4" t="str">
        <f t="shared" si="194"/>
        <v/>
      </c>
      <c r="AR189" s="4">
        <f t="shared" si="195"/>
        <v>0</v>
      </c>
      <c r="AS189" s="4">
        <f t="shared" si="246"/>
        <v>9</v>
      </c>
      <c r="AU189" s="4" t="s">
        <v>4846</v>
      </c>
      <c r="AV189" s="4">
        <f t="shared" si="196"/>
        <v>7.8999999999999986</v>
      </c>
      <c r="AW189" s="4">
        <f t="shared" si="197"/>
        <v>9</v>
      </c>
      <c r="AX189" s="4" t="str">
        <f t="shared" si="198"/>
        <v/>
      </c>
      <c r="AY189" s="4" t="str">
        <f t="shared" si="199"/>
        <v/>
      </c>
      <c r="AZ189" s="4" t="str">
        <f t="shared" si="200"/>
        <v/>
      </c>
      <c r="BA189" s="4" t="str">
        <f t="shared" si="201"/>
        <v/>
      </c>
      <c r="BB189" s="4" t="str">
        <f t="shared" si="202"/>
        <v/>
      </c>
      <c r="BC189" s="4" t="str">
        <f t="shared" si="203"/>
        <v/>
      </c>
      <c r="BD189" s="4" t="str">
        <f t="shared" si="204"/>
        <v/>
      </c>
      <c r="BE189" s="4" t="str">
        <f t="shared" si="205"/>
        <v/>
      </c>
      <c r="BF189" s="4" t="str">
        <f t="shared" si="206"/>
        <v/>
      </c>
      <c r="BG189" s="4" t="str">
        <f t="shared" si="207"/>
        <v/>
      </c>
      <c r="BI189" s="4" t="s">
        <v>4846</v>
      </c>
      <c r="BJ189" s="4">
        <f t="shared" si="233"/>
        <v>7.8999999999999986</v>
      </c>
      <c r="BK189" s="4">
        <f t="shared" si="234"/>
        <v>9</v>
      </c>
      <c r="BL189" s="4" t="str">
        <f t="shared" si="235"/>
        <v/>
      </c>
      <c r="BM189" s="4" t="str">
        <f t="shared" si="236"/>
        <v/>
      </c>
      <c r="BN189" s="4" t="str">
        <f t="shared" si="237"/>
        <v/>
      </c>
      <c r="BO189" s="4" t="str">
        <f t="shared" si="238"/>
        <v/>
      </c>
      <c r="BP189" s="4" t="str">
        <f t="shared" si="239"/>
        <v/>
      </c>
      <c r="BQ189" s="4" t="str">
        <f t="shared" si="240"/>
        <v/>
      </c>
      <c r="BR189" s="4" t="str">
        <f t="shared" si="241"/>
        <v/>
      </c>
      <c r="BS189" s="4" t="str">
        <f t="shared" si="242"/>
        <v/>
      </c>
      <c r="BT189" s="4" t="str">
        <f t="shared" si="243"/>
        <v/>
      </c>
      <c r="BU189" s="4" t="str">
        <f t="shared" si="244"/>
        <v/>
      </c>
      <c r="BV189" s="4">
        <f t="shared" si="208"/>
        <v>2.33</v>
      </c>
      <c r="BW189" s="4">
        <f t="shared" si="245"/>
        <v>8.4499999999999993</v>
      </c>
      <c r="BY189" s="4" t="s">
        <v>4846</v>
      </c>
      <c r="BZ189" s="4">
        <f t="shared" si="209"/>
        <v>-0.55000000000000071</v>
      </c>
      <c r="CA189" s="4">
        <f t="shared" si="210"/>
        <v>0.55000000000000071</v>
      </c>
      <c r="CB189" s="4" t="str">
        <f t="shared" si="211"/>
        <v/>
      </c>
      <c r="CC189" s="4" t="str">
        <f t="shared" si="212"/>
        <v/>
      </c>
      <c r="CD189" s="4" t="str">
        <f t="shared" si="213"/>
        <v/>
      </c>
      <c r="CE189" s="4" t="str">
        <f t="shared" si="214"/>
        <v/>
      </c>
      <c r="CF189" s="4" t="str">
        <f t="shared" si="215"/>
        <v/>
      </c>
      <c r="CG189" s="4" t="str">
        <f t="shared" si="216"/>
        <v/>
      </c>
      <c r="CH189" s="4" t="str">
        <f t="shared" si="217"/>
        <v/>
      </c>
      <c r="CI189" s="4" t="str">
        <f t="shared" si="218"/>
        <v/>
      </c>
      <c r="CJ189" s="4" t="str">
        <f t="shared" si="219"/>
        <v/>
      </c>
      <c r="CK189" s="4" t="str">
        <f t="shared" si="220"/>
        <v/>
      </c>
      <c r="CM189" s="4" t="s">
        <v>4846</v>
      </c>
      <c r="CN189" s="4" t="str">
        <f>IF(ISNUMBER(BZ189), IF($BV189&gt;VLOOKUP('Gene Table'!$G$2,'Array Content'!$A$2:$B$3,2,FALSE),IF(BZ189&lt;-$BV189,"mutant","WT"),IF(BZ189&lt;-VLOOKUP('Gene Table'!$G$2,'Array Content'!$A$2:$B$3,2,FALSE),"Mutant","WT")),"")</f>
        <v>WT</v>
      </c>
      <c r="CO189" s="4" t="str">
        <f>IF(ISNUMBER(CA189), IF($BV189&gt;VLOOKUP('Gene Table'!$G$2,'Array Content'!$A$2:$B$3,2,FALSE),IF(CA189&lt;-$BV189,"mutant","WT"),IF(CA189&lt;-VLOOKUP('Gene Table'!$G$2,'Array Content'!$A$2:$B$3,2,FALSE),"Mutant","WT")),"")</f>
        <v>WT</v>
      </c>
      <c r="CP189" s="4" t="str">
        <f>IF(ISNUMBER(CB189), IF($BV189&gt;VLOOKUP('Gene Table'!$G$2,'Array Content'!$A$2:$B$3,2,FALSE),IF(CB189&lt;-$BV189,"mutant","WT"),IF(CB189&lt;-VLOOKUP('Gene Table'!$G$2,'Array Content'!$A$2:$B$3,2,FALSE),"Mutant","WT")),"")</f>
        <v/>
      </c>
      <c r="CQ189" s="4" t="str">
        <f>IF(ISNUMBER(CC189), IF($BV189&gt;VLOOKUP('Gene Table'!$G$2,'Array Content'!$A$2:$B$3,2,FALSE),IF(CC189&lt;-$BV189,"mutant","WT"),IF(CC189&lt;-VLOOKUP('Gene Table'!$G$2,'Array Content'!$A$2:$B$3,2,FALSE),"Mutant","WT")),"")</f>
        <v/>
      </c>
      <c r="CR189" s="4" t="str">
        <f>IF(ISNUMBER(CD189), IF($BV189&gt;VLOOKUP('Gene Table'!$G$2,'Array Content'!$A$2:$B$3,2,FALSE),IF(CD189&lt;-$BV189,"mutant","WT"),IF(CD189&lt;-VLOOKUP('Gene Table'!$G$2,'Array Content'!$A$2:$B$3,2,FALSE),"Mutant","WT")),"")</f>
        <v/>
      </c>
      <c r="CS189" s="4" t="str">
        <f>IF(ISNUMBER(CE189), IF($BV189&gt;VLOOKUP('Gene Table'!$G$2,'Array Content'!$A$2:$B$3,2,FALSE),IF(CE189&lt;-$BV189,"mutant","WT"),IF(CE189&lt;-VLOOKUP('Gene Table'!$G$2,'Array Content'!$A$2:$B$3,2,FALSE),"Mutant","WT")),"")</f>
        <v/>
      </c>
      <c r="CT189" s="4" t="str">
        <f>IF(ISNUMBER(CF189), IF($BV189&gt;VLOOKUP('Gene Table'!$G$2,'Array Content'!$A$2:$B$3,2,FALSE),IF(CF189&lt;-$BV189,"mutant","WT"),IF(CF189&lt;-VLOOKUP('Gene Table'!$G$2,'Array Content'!$A$2:$B$3,2,FALSE),"Mutant","WT")),"")</f>
        <v/>
      </c>
      <c r="CU189" s="4" t="str">
        <f>IF(ISNUMBER(CG189), IF($BV189&gt;VLOOKUP('Gene Table'!$G$2,'Array Content'!$A$2:$B$3,2,FALSE),IF(CG189&lt;-$BV189,"mutant","WT"),IF(CG189&lt;-VLOOKUP('Gene Table'!$G$2,'Array Content'!$A$2:$B$3,2,FALSE),"Mutant","WT")),"")</f>
        <v/>
      </c>
      <c r="CV189" s="4" t="str">
        <f>IF(ISNUMBER(CH189), IF($BV189&gt;VLOOKUP('Gene Table'!$G$2,'Array Content'!$A$2:$B$3,2,FALSE),IF(CH189&lt;-$BV189,"mutant","WT"),IF(CH189&lt;-VLOOKUP('Gene Table'!$G$2,'Array Content'!$A$2:$B$3,2,FALSE),"Mutant","WT")),"")</f>
        <v/>
      </c>
      <c r="CW189" s="4" t="str">
        <f>IF(ISNUMBER(CI189), IF($BV189&gt;VLOOKUP('Gene Table'!$G$2,'Array Content'!$A$2:$B$3,2,FALSE),IF(CI189&lt;-$BV189,"mutant","WT"),IF(CI189&lt;-VLOOKUP('Gene Table'!$G$2,'Array Content'!$A$2:$B$3,2,FALSE),"Mutant","WT")),"")</f>
        <v/>
      </c>
      <c r="CX189" s="4" t="str">
        <f>IF(ISNUMBER(CJ189), IF($BV189&gt;VLOOKUP('Gene Table'!$G$2,'Array Content'!$A$2:$B$3,2,FALSE),IF(CJ189&lt;-$BV189,"mutant","WT"),IF(CJ189&lt;-VLOOKUP('Gene Table'!$G$2,'Array Content'!$A$2:$B$3,2,FALSE),"Mutant","WT")),"")</f>
        <v/>
      </c>
      <c r="CY189" s="4" t="str">
        <f>IF(ISNUMBER(CK189), IF($BV189&gt;VLOOKUP('Gene Table'!$G$2,'Array Content'!$A$2:$B$3,2,FALSE),IF(CK189&lt;-$BV189,"mutant","WT"),IF(CK189&lt;-VLOOKUP('Gene Table'!$G$2,'Array Content'!$A$2:$B$3,2,FALSE),"Mutant","WT")),"")</f>
        <v/>
      </c>
      <c r="DA189" s="4" t="s">
        <v>4846</v>
      </c>
      <c r="DB189" s="4">
        <f t="shared" si="221"/>
        <v>-1.1000000000000014</v>
      </c>
      <c r="DC189" s="4">
        <f t="shared" si="222"/>
        <v>0</v>
      </c>
      <c r="DD189" s="4" t="str">
        <f t="shared" si="223"/>
        <v/>
      </c>
      <c r="DE189" s="4" t="str">
        <f t="shared" si="224"/>
        <v/>
      </c>
      <c r="DF189" s="4" t="str">
        <f t="shared" si="225"/>
        <v/>
      </c>
      <c r="DG189" s="4" t="str">
        <f t="shared" si="226"/>
        <v/>
      </c>
      <c r="DH189" s="4" t="str">
        <f t="shared" si="227"/>
        <v/>
      </c>
      <c r="DI189" s="4" t="str">
        <f t="shared" si="228"/>
        <v/>
      </c>
      <c r="DJ189" s="4" t="str">
        <f t="shared" si="229"/>
        <v/>
      </c>
      <c r="DK189" s="4" t="str">
        <f t="shared" si="230"/>
        <v/>
      </c>
      <c r="DL189" s="4" t="str">
        <f t="shared" si="231"/>
        <v/>
      </c>
      <c r="DM189" s="4" t="str">
        <f t="shared" si="232"/>
        <v/>
      </c>
      <c r="DO189" s="4" t="s">
        <v>4846</v>
      </c>
      <c r="DP189" s="4" t="str">
        <f>IF(ISNUMBER(DB189), IF($AR189&gt;VLOOKUP('Gene Table'!$G$2,'Array Content'!$A$2:$B$3,2,FALSE),IF(DB189&lt;-$AR189,"mutant","WT"),IF(DB189&lt;-VLOOKUP('Gene Table'!$G$2,'Array Content'!$A$2:$B$3,2,FALSE),"Mutant","WT")),"")</f>
        <v>WT</v>
      </c>
      <c r="DQ189" s="4" t="str">
        <f>IF(ISNUMBER(DC189), IF($AR189&gt;VLOOKUP('Gene Table'!$G$2,'Array Content'!$A$2:$B$3,2,FALSE),IF(DC189&lt;-$AR189,"mutant","WT"),IF(DC189&lt;-VLOOKUP('Gene Table'!$G$2,'Array Content'!$A$2:$B$3,2,FALSE),"Mutant","WT")),"")</f>
        <v>WT</v>
      </c>
      <c r="DR189" s="4" t="str">
        <f>IF(ISNUMBER(DD189), IF($AR189&gt;VLOOKUP('Gene Table'!$G$2,'Array Content'!$A$2:$B$3,2,FALSE),IF(DD189&lt;-$AR189,"mutant","WT"),IF(DD189&lt;-VLOOKUP('Gene Table'!$G$2,'Array Content'!$A$2:$B$3,2,FALSE),"Mutant","WT")),"")</f>
        <v/>
      </c>
      <c r="DS189" s="4" t="str">
        <f>IF(ISNUMBER(DE189), IF($AR189&gt;VLOOKUP('Gene Table'!$G$2,'Array Content'!$A$2:$B$3,2,FALSE),IF(DE189&lt;-$AR189,"mutant","WT"),IF(DE189&lt;-VLOOKUP('Gene Table'!$G$2,'Array Content'!$A$2:$B$3,2,FALSE),"Mutant","WT")),"")</f>
        <v/>
      </c>
      <c r="DT189" s="4" t="str">
        <f>IF(ISNUMBER(DF189), IF($AR189&gt;VLOOKUP('Gene Table'!$G$2,'Array Content'!$A$2:$B$3,2,FALSE),IF(DF189&lt;-$AR189,"mutant","WT"),IF(DF189&lt;-VLOOKUP('Gene Table'!$G$2,'Array Content'!$A$2:$B$3,2,FALSE),"Mutant","WT")),"")</f>
        <v/>
      </c>
      <c r="DU189" s="4" t="str">
        <f>IF(ISNUMBER(DG189), IF($AR189&gt;VLOOKUP('Gene Table'!$G$2,'Array Content'!$A$2:$B$3,2,FALSE),IF(DG189&lt;-$AR189,"mutant","WT"),IF(DG189&lt;-VLOOKUP('Gene Table'!$G$2,'Array Content'!$A$2:$B$3,2,FALSE),"Mutant","WT")),"")</f>
        <v/>
      </c>
      <c r="DV189" s="4" t="str">
        <f>IF(ISNUMBER(DH189), IF($AR189&gt;VLOOKUP('Gene Table'!$G$2,'Array Content'!$A$2:$B$3,2,FALSE),IF(DH189&lt;-$AR189,"mutant","WT"),IF(DH189&lt;-VLOOKUP('Gene Table'!$G$2,'Array Content'!$A$2:$B$3,2,FALSE),"Mutant","WT")),"")</f>
        <v/>
      </c>
      <c r="DW189" s="4" t="str">
        <f>IF(ISNUMBER(DI189), IF($AR189&gt;VLOOKUP('Gene Table'!$G$2,'Array Content'!$A$2:$B$3,2,FALSE),IF(DI189&lt;-$AR189,"mutant","WT"),IF(DI189&lt;-VLOOKUP('Gene Table'!$G$2,'Array Content'!$A$2:$B$3,2,FALSE),"Mutant","WT")),"")</f>
        <v/>
      </c>
      <c r="DX189" s="4" t="str">
        <f>IF(ISNUMBER(DJ189), IF($AR189&gt;VLOOKUP('Gene Table'!$G$2,'Array Content'!$A$2:$B$3,2,FALSE),IF(DJ189&lt;-$AR189,"mutant","WT"),IF(DJ189&lt;-VLOOKUP('Gene Table'!$G$2,'Array Content'!$A$2:$B$3,2,FALSE),"Mutant","WT")),"")</f>
        <v/>
      </c>
      <c r="DY189" s="4" t="str">
        <f>IF(ISNUMBER(DK189), IF($AR189&gt;VLOOKUP('Gene Table'!$G$2,'Array Content'!$A$2:$B$3,2,FALSE),IF(DK189&lt;-$AR189,"mutant","WT"),IF(DK189&lt;-VLOOKUP('Gene Table'!$G$2,'Array Content'!$A$2:$B$3,2,FALSE),"Mutant","WT")),"")</f>
        <v/>
      </c>
      <c r="DZ189" s="4" t="str">
        <f>IF(ISNUMBER(DL189), IF($AR189&gt;VLOOKUP('Gene Table'!$G$2,'Array Content'!$A$2:$B$3,2,FALSE),IF(DL189&lt;-$AR189,"mutant","WT"),IF(DL189&lt;-VLOOKUP('Gene Table'!$G$2,'Array Content'!$A$2:$B$3,2,FALSE),"Mutant","WT")),"")</f>
        <v/>
      </c>
      <c r="EA189" s="4" t="str">
        <f>IF(ISNUMBER(DM189), IF($AR189&gt;VLOOKUP('Gene Table'!$G$2,'Array Content'!$A$2:$B$3,2,FALSE),IF(DM189&lt;-$AR189,"mutant","WT"),IF(DM189&lt;-VLOOKUP('Gene Table'!$G$2,'Array Content'!$A$2:$B$3,2,FALSE),"Mutant","WT")),"")</f>
        <v/>
      </c>
      <c r="EC189" s="4" t="s">
        <v>4846</v>
      </c>
      <c r="ED189" s="4" t="str">
        <f>IF('Gene Table'!$D189="copy number",D189,"")</f>
        <v/>
      </c>
      <c r="EE189" s="4" t="str">
        <f>IF('Gene Table'!$D189="copy number",E189,"")</f>
        <v/>
      </c>
      <c r="EF189" s="4" t="str">
        <f>IF('Gene Table'!$D189="copy number",F189,"")</f>
        <v/>
      </c>
      <c r="EG189" s="4" t="str">
        <f>IF('Gene Table'!$D189="copy number",G189,"")</f>
        <v/>
      </c>
      <c r="EH189" s="4" t="str">
        <f>IF('Gene Table'!$D189="copy number",H189,"")</f>
        <v/>
      </c>
      <c r="EI189" s="4" t="str">
        <f>IF('Gene Table'!$D189="copy number",I189,"")</f>
        <v/>
      </c>
      <c r="EJ189" s="4" t="str">
        <f>IF('Gene Table'!$D189="copy number",J189,"")</f>
        <v/>
      </c>
      <c r="EK189" s="4" t="str">
        <f>IF('Gene Table'!$D189="copy number",K189,"")</f>
        <v/>
      </c>
      <c r="EL189" s="4" t="str">
        <f>IF('Gene Table'!$D189="copy number",L189,"")</f>
        <v/>
      </c>
      <c r="EM189" s="4" t="str">
        <f>IF('Gene Table'!$D189="copy number",M189,"")</f>
        <v/>
      </c>
      <c r="EN189" s="4" t="str">
        <f>IF('Gene Table'!$D189="copy number",N189,"")</f>
        <v/>
      </c>
      <c r="EO189" s="4" t="str">
        <f>IF('Gene Table'!$D189="copy number",O189,"")</f>
        <v/>
      </c>
      <c r="EQ189" s="4" t="s">
        <v>4846</v>
      </c>
      <c r="ER189" s="4" t="str">
        <f>IF('Gene Table'!$D189="copy number",R189,"")</f>
        <v/>
      </c>
      <c r="ES189" s="4" t="str">
        <f>IF('Gene Table'!$D189="copy number",S189,"")</f>
        <v/>
      </c>
      <c r="ET189" s="4" t="str">
        <f>IF('Gene Table'!$D189="copy number",T189,"")</f>
        <v/>
      </c>
      <c r="EU189" s="4" t="str">
        <f>IF('Gene Table'!$D189="copy number",U189,"")</f>
        <v/>
      </c>
      <c r="EV189" s="4" t="str">
        <f>IF('Gene Table'!$D189="copy number",V189,"")</f>
        <v/>
      </c>
      <c r="EW189" s="4" t="str">
        <f>IF('Gene Table'!$D189="copy number",W189,"")</f>
        <v/>
      </c>
      <c r="EX189" s="4" t="str">
        <f>IF('Gene Table'!$D189="copy number",X189,"")</f>
        <v/>
      </c>
      <c r="EY189" s="4" t="str">
        <f>IF('Gene Table'!$D189="copy number",Y189,"")</f>
        <v/>
      </c>
      <c r="EZ189" s="4" t="str">
        <f>IF('Gene Table'!$D189="copy number",Z189,"")</f>
        <v/>
      </c>
      <c r="FA189" s="4" t="str">
        <f>IF('Gene Table'!$D189="copy number",AA189,"")</f>
        <v/>
      </c>
      <c r="FB189" s="4" t="str">
        <f>IF('Gene Table'!$D189="copy number",AB189,"")</f>
        <v/>
      </c>
      <c r="FC189" s="4" t="str">
        <f>IF('Gene Table'!$D189="copy number",AC189,"")</f>
        <v/>
      </c>
      <c r="FE189" s="4" t="s">
        <v>4846</v>
      </c>
      <c r="FF189" s="4" t="str">
        <f>IF('Gene Table'!$C189="SMPC",D189,"")</f>
        <v/>
      </c>
      <c r="FG189" s="4" t="str">
        <f>IF('Gene Table'!$C189="SMPC",E189,"")</f>
        <v/>
      </c>
      <c r="FH189" s="4" t="str">
        <f>IF('Gene Table'!$C189="SMPC",F189,"")</f>
        <v/>
      </c>
      <c r="FI189" s="4" t="str">
        <f>IF('Gene Table'!$C189="SMPC",G189,"")</f>
        <v/>
      </c>
      <c r="FJ189" s="4" t="str">
        <f>IF('Gene Table'!$C189="SMPC",H189,"")</f>
        <v/>
      </c>
      <c r="FK189" s="4" t="str">
        <f>IF('Gene Table'!$C189="SMPC",I189,"")</f>
        <v/>
      </c>
      <c r="FL189" s="4" t="str">
        <f>IF('Gene Table'!$C189="SMPC",J189,"")</f>
        <v/>
      </c>
      <c r="FM189" s="4" t="str">
        <f>IF('Gene Table'!$C189="SMPC",K189,"")</f>
        <v/>
      </c>
      <c r="FN189" s="4" t="str">
        <f>IF('Gene Table'!$C189="SMPC",L189,"")</f>
        <v/>
      </c>
      <c r="FO189" s="4" t="str">
        <f>IF('Gene Table'!$C189="SMPC",M189,"")</f>
        <v/>
      </c>
      <c r="FP189" s="4" t="str">
        <f>IF('Gene Table'!$C189="SMPC",N189,"")</f>
        <v/>
      </c>
      <c r="FQ189" s="4" t="str">
        <f>IF('Gene Table'!$C189="SMPC",O189,"")</f>
        <v/>
      </c>
      <c r="FS189" s="4" t="s">
        <v>4846</v>
      </c>
      <c r="FT189" s="4" t="str">
        <f>IF('Gene Table'!$C189="SMPC",R189,"")</f>
        <v/>
      </c>
      <c r="FU189" s="4" t="str">
        <f>IF('Gene Table'!$C189="SMPC",S189,"")</f>
        <v/>
      </c>
      <c r="FV189" s="4" t="str">
        <f>IF('Gene Table'!$C189="SMPC",T189,"")</f>
        <v/>
      </c>
      <c r="FW189" s="4" t="str">
        <f>IF('Gene Table'!$C189="SMPC",U189,"")</f>
        <v/>
      </c>
      <c r="FX189" s="4" t="str">
        <f>IF('Gene Table'!$C189="SMPC",V189,"")</f>
        <v/>
      </c>
      <c r="FY189" s="4" t="str">
        <f>IF('Gene Table'!$C189="SMPC",W189,"")</f>
        <v/>
      </c>
      <c r="FZ189" s="4" t="str">
        <f>IF('Gene Table'!$C189="SMPC",X189,"")</f>
        <v/>
      </c>
      <c r="GA189" s="4" t="str">
        <f>IF('Gene Table'!$C189="SMPC",Y189,"")</f>
        <v/>
      </c>
      <c r="GB189" s="4" t="str">
        <f>IF('Gene Table'!$C189="SMPC",Z189,"")</f>
        <v/>
      </c>
      <c r="GC189" s="4" t="str">
        <f>IF('Gene Table'!$C189="SMPC",AA189,"")</f>
        <v/>
      </c>
      <c r="GD189" s="4" t="str">
        <f>IF('Gene Table'!$C189="SMPC",AB189,"")</f>
        <v/>
      </c>
      <c r="GE189" s="4" t="str">
        <f>IF('Gene Table'!$C189="SMPC",AC189,"")</f>
        <v/>
      </c>
    </row>
    <row r="190" spans="1:187" ht="15" customHeight="1" x14ac:dyDescent="0.25">
      <c r="A190" s="4" t="str">
        <f>'Gene Table'!C190&amp;":"&amp;'Gene Table'!D190</f>
        <v>SMARCB1:c.1143delG</v>
      </c>
      <c r="B190" s="4">
        <f>IF('Gene Table'!$G$5="NO",IF(ISNUMBER(MATCH('Gene Table'!E190,'Array Content'!$M$2:$M$941,0)),VLOOKUP('Gene Table'!E190,'Array Content'!$M$2:$O$941,2,FALSE),35),IF('Gene Table'!$G$5="YES",IF(ISNUMBER(MATCH('Gene Table'!E190,'Array Content'!$M$2:$M$941,0)),VLOOKUP('Gene Table'!E190,'Array Content'!$M$2:$O$941,3,FALSE),35),"OOPS"))</f>
        <v>37</v>
      </c>
      <c r="C190" s="4" t="s">
        <v>4847</v>
      </c>
      <c r="D190" s="29">
        <f>IF('Control Sample Data'!D189="","",IF(SUM('Control Sample Data'!D$2:D$97)&gt;10,IF(AND(ISNUMBER('Control Sample Data'!D189),'Control Sample Data'!D189&lt;$B190, 'Control Sample Data'!D189&gt;0),'Control Sample Data'!D189,$B190),""))</f>
        <v>35</v>
      </c>
      <c r="E190" s="29">
        <f>IF('Control Sample Data'!E189="","",IF(SUM('Control Sample Data'!E$2:E$97)&gt;10,IF(AND(ISNUMBER('Control Sample Data'!E189),'Control Sample Data'!E189&lt;$B190, 'Control Sample Data'!E189&gt;0),'Control Sample Data'!E189,$B190),""))</f>
        <v>35</v>
      </c>
      <c r="F190" s="29" t="str">
        <f>IF('Control Sample Data'!F189="","",IF(SUM('Control Sample Data'!F$2:F$97)&gt;10,IF(AND(ISNUMBER('Control Sample Data'!F189),'Control Sample Data'!F189&lt;$B190, 'Control Sample Data'!F189&gt;0),'Control Sample Data'!F189,$B190),""))</f>
        <v/>
      </c>
      <c r="G190" s="29" t="str">
        <f>IF('Control Sample Data'!G189="","",IF(SUM('Control Sample Data'!G$2:G$97)&gt;10,IF(AND(ISNUMBER('Control Sample Data'!G189),'Control Sample Data'!G189&lt;$B190, 'Control Sample Data'!G189&gt;0),'Control Sample Data'!G189,$B190),""))</f>
        <v/>
      </c>
      <c r="H190" s="29" t="str">
        <f>IF('Control Sample Data'!H189="","",IF(SUM('Control Sample Data'!H$2:H$97)&gt;10,IF(AND(ISNUMBER('Control Sample Data'!H189),'Control Sample Data'!H189&lt;$B190, 'Control Sample Data'!H189&gt;0),'Control Sample Data'!H189,$B190),""))</f>
        <v/>
      </c>
      <c r="I190" s="29" t="str">
        <f>IF('Control Sample Data'!I189="","",IF(SUM('Control Sample Data'!I$2:I$97)&gt;10,IF(AND(ISNUMBER('Control Sample Data'!I189),'Control Sample Data'!I189&lt;$B190, 'Control Sample Data'!I189&gt;0),'Control Sample Data'!I189,$B190),""))</f>
        <v/>
      </c>
      <c r="J190" s="29" t="str">
        <f>IF('Control Sample Data'!J189="","",IF(SUM('Control Sample Data'!J$2:J$97)&gt;10,IF(AND(ISNUMBER('Control Sample Data'!J189),'Control Sample Data'!J189&lt;$B190, 'Control Sample Data'!J189&gt;0),'Control Sample Data'!J189,$B190),""))</f>
        <v/>
      </c>
      <c r="K190" s="29" t="str">
        <f>IF('Control Sample Data'!K189="","",IF(SUM('Control Sample Data'!K$2:K$97)&gt;10,IF(AND(ISNUMBER('Control Sample Data'!K189),'Control Sample Data'!K189&lt;$B190, 'Control Sample Data'!K189&gt;0),'Control Sample Data'!K189,$B190),""))</f>
        <v/>
      </c>
      <c r="L190" s="29" t="str">
        <f>IF('Control Sample Data'!L189="","",IF(SUM('Control Sample Data'!L$2:L$97)&gt;10,IF(AND(ISNUMBER('Control Sample Data'!L189),'Control Sample Data'!L189&lt;$B190, 'Control Sample Data'!L189&gt;0),'Control Sample Data'!L189,$B190),""))</f>
        <v/>
      </c>
      <c r="M190" s="29" t="str">
        <f>IF('Control Sample Data'!M189="","",IF(SUM('Control Sample Data'!M$2:M$97)&gt;10,IF(AND(ISNUMBER('Control Sample Data'!M189),'Control Sample Data'!M189&lt;$B190, 'Control Sample Data'!M189&gt;0),'Control Sample Data'!M189,$B190),""))</f>
        <v/>
      </c>
      <c r="N190" s="29" t="str">
        <f>IF('Control Sample Data'!N189="","",IF(SUM('Control Sample Data'!N$2:N$97)&gt;10,IF(AND(ISNUMBER('Control Sample Data'!N189),'Control Sample Data'!N189&lt;$B190, 'Control Sample Data'!N189&gt;0),'Control Sample Data'!N189,$B190),""))</f>
        <v/>
      </c>
      <c r="O190" s="29" t="str">
        <f>IF('Control Sample Data'!O189="","",IF(SUM('Control Sample Data'!O$2:O$97)&gt;10,IF(AND(ISNUMBER('Control Sample Data'!O189),'Control Sample Data'!O189&lt;$B190, 'Control Sample Data'!O189&gt;0),'Control Sample Data'!O189,$B190),""))</f>
        <v/>
      </c>
      <c r="Q190" s="4" t="s">
        <v>4847</v>
      </c>
      <c r="R190" s="29">
        <f>IF('Test Sample Data'!D189="","",IF(SUM('Test Sample Data'!D$2:D$97)&gt;10,IF(AND(ISNUMBER('Test Sample Data'!D189),'Test Sample Data'!D189&lt;$B190, 'Test Sample Data'!D189&gt;0),'Test Sample Data'!D189,$B190),""))</f>
        <v>35</v>
      </c>
      <c r="S190" s="29">
        <f>IF('Test Sample Data'!E189="","",IF(SUM('Test Sample Data'!E$2:E$97)&gt;10,IF(AND(ISNUMBER('Test Sample Data'!E189),'Test Sample Data'!E189&lt;$B190, 'Test Sample Data'!E189&gt;0),'Test Sample Data'!E189,$B190),""))</f>
        <v>28</v>
      </c>
      <c r="T190" s="29" t="str">
        <f>IF('Test Sample Data'!F189="","",IF(SUM('Test Sample Data'!F$2:F$97)&gt;10,IF(AND(ISNUMBER('Test Sample Data'!F189),'Test Sample Data'!F189&lt;$B190, 'Test Sample Data'!F189&gt;0),'Test Sample Data'!F189,$B190),""))</f>
        <v/>
      </c>
      <c r="U190" s="29" t="str">
        <f>IF('Test Sample Data'!G189="","",IF(SUM('Test Sample Data'!G$2:G$97)&gt;10,IF(AND(ISNUMBER('Test Sample Data'!G189),'Test Sample Data'!G189&lt;$B190, 'Test Sample Data'!G189&gt;0),'Test Sample Data'!G189,$B190),""))</f>
        <v/>
      </c>
      <c r="V190" s="29" t="str">
        <f>IF('Test Sample Data'!H189="","",IF(SUM('Test Sample Data'!H$2:H$97)&gt;10,IF(AND(ISNUMBER('Test Sample Data'!H189),'Test Sample Data'!H189&lt;$B190, 'Test Sample Data'!H189&gt;0),'Test Sample Data'!H189,$B190),""))</f>
        <v/>
      </c>
      <c r="W190" s="29" t="str">
        <f>IF('Test Sample Data'!I189="","",IF(SUM('Test Sample Data'!I$2:I$97)&gt;10,IF(AND(ISNUMBER('Test Sample Data'!I189),'Test Sample Data'!I189&lt;$B190, 'Test Sample Data'!I189&gt;0),'Test Sample Data'!I189,$B190),""))</f>
        <v/>
      </c>
      <c r="X190" s="29" t="str">
        <f>IF('Test Sample Data'!J189="","",IF(SUM('Test Sample Data'!J$2:J$97)&gt;10,IF(AND(ISNUMBER('Test Sample Data'!J189),'Test Sample Data'!J189&lt;$B190, 'Test Sample Data'!J189&gt;0),'Test Sample Data'!J189,$B190),""))</f>
        <v/>
      </c>
      <c r="Y190" s="29" t="str">
        <f>IF('Test Sample Data'!K189="","",IF(SUM('Test Sample Data'!K$2:K$97)&gt;10,IF(AND(ISNUMBER('Test Sample Data'!K189),'Test Sample Data'!K189&lt;$B190, 'Test Sample Data'!K189&gt;0),'Test Sample Data'!K189,$B190),""))</f>
        <v/>
      </c>
      <c r="Z190" s="29" t="str">
        <f>IF('Test Sample Data'!L189="","",IF(SUM('Test Sample Data'!L$2:L$97)&gt;10,IF(AND(ISNUMBER('Test Sample Data'!L189),'Test Sample Data'!L189&lt;$B190, 'Test Sample Data'!L189&gt;0),'Test Sample Data'!L189,$B190),""))</f>
        <v/>
      </c>
      <c r="AA190" s="29" t="str">
        <f>IF('Test Sample Data'!M189="","",IF(SUM('Test Sample Data'!M$2:M$97)&gt;10,IF(AND(ISNUMBER('Test Sample Data'!M189),'Test Sample Data'!M189&lt;$B190, 'Test Sample Data'!M189&gt;0),'Test Sample Data'!M189,$B190),""))</f>
        <v/>
      </c>
      <c r="AB190" s="29" t="str">
        <f>IF('Test Sample Data'!N189="","",IF(SUM('Test Sample Data'!N$2:N$97)&gt;10,IF(AND(ISNUMBER('Test Sample Data'!N189),'Test Sample Data'!N189&lt;$B190, 'Test Sample Data'!N189&gt;0),'Test Sample Data'!N189,$B190),""))</f>
        <v/>
      </c>
      <c r="AC190" s="29" t="str">
        <f>IF('Test Sample Data'!O189="","",IF(SUM('Test Sample Data'!O$2:O$97)&gt;10,IF(AND(ISNUMBER('Test Sample Data'!O189),'Test Sample Data'!O189&lt;$B190, 'Test Sample Data'!O189&gt;0),'Test Sample Data'!O189,$B190),""))</f>
        <v/>
      </c>
      <c r="AE190" s="4" t="s">
        <v>4847</v>
      </c>
      <c r="AF190" s="4">
        <f t="shared" si="183"/>
        <v>9</v>
      </c>
      <c r="AG190" s="4">
        <f t="shared" si="184"/>
        <v>9</v>
      </c>
      <c r="AH190" s="4" t="str">
        <f t="shared" si="185"/>
        <v/>
      </c>
      <c r="AI190" s="4" t="str">
        <f t="shared" si="186"/>
        <v/>
      </c>
      <c r="AJ190" s="4" t="str">
        <f t="shared" si="187"/>
        <v/>
      </c>
      <c r="AK190" s="4" t="str">
        <f t="shared" si="188"/>
        <v/>
      </c>
      <c r="AL190" s="4" t="str">
        <f t="shared" si="189"/>
        <v/>
      </c>
      <c r="AM190" s="4" t="str">
        <f t="shared" si="190"/>
        <v/>
      </c>
      <c r="AN190" s="4" t="str">
        <f t="shared" si="191"/>
        <v/>
      </c>
      <c r="AO190" s="4" t="str">
        <f t="shared" si="192"/>
        <v/>
      </c>
      <c r="AP190" s="4" t="str">
        <f t="shared" si="193"/>
        <v/>
      </c>
      <c r="AQ190" s="4" t="str">
        <f t="shared" si="194"/>
        <v/>
      </c>
      <c r="AR190" s="4">
        <f t="shared" si="195"/>
        <v>0</v>
      </c>
      <c r="AS190" s="4">
        <f t="shared" si="246"/>
        <v>9</v>
      </c>
      <c r="AU190" s="4" t="s">
        <v>4847</v>
      </c>
      <c r="AV190" s="4">
        <f t="shared" si="196"/>
        <v>9</v>
      </c>
      <c r="AW190" s="4">
        <f t="shared" si="197"/>
        <v>2</v>
      </c>
      <c r="AX190" s="4" t="str">
        <f t="shared" si="198"/>
        <v/>
      </c>
      <c r="AY190" s="4" t="str">
        <f t="shared" si="199"/>
        <v/>
      </c>
      <c r="AZ190" s="4" t="str">
        <f t="shared" si="200"/>
        <v/>
      </c>
      <c r="BA190" s="4" t="str">
        <f t="shared" si="201"/>
        <v/>
      </c>
      <c r="BB190" s="4" t="str">
        <f t="shared" si="202"/>
        <v/>
      </c>
      <c r="BC190" s="4" t="str">
        <f t="shared" si="203"/>
        <v/>
      </c>
      <c r="BD190" s="4" t="str">
        <f t="shared" si="204"/>
        <v/>
      </c>
      <c r="BE190" s="4" t="str">
        <f t="shared" si="205"/>
        <v/>
      </c>
      <c r="BF190" s="4" t="str">
        <f t="shared" si="206"/>
        <v/>
      </c>
      <c r="BG190" s="4" t="str">
        <f t="shared" si="207"/>
        <v/>
      </c>
      <c r="BI190" s="4" t="s">
        <v>4847</v>
      </c>
      <c r="BJ190" s="4">
        <f t="shared" si="233"/>
        <v>9</v>
      </c>
      <c r="BK190" s="4" t="str">
        <f t="shared" si="234"/>
        <v/>
      </c>
      <c r="BL190" s="4" t="str">
        <f t="shared" si="235"/>
        <v/>
      </c>
      <c r="BM190" s="4" t="str">
        <f t="shared" si="236"/>
        <v/>
      </c>
      <c r="BN190" s="4" t="str">
        <f t="shared" si="237"/>
        <v/>
      </c>
      <c r="BO190" s="4" t="str">
        <f t="shared" si="238"/>
        <v/>
      </c>
      <c r="BP190" s="4" t="str">
        <f t="shared" si="239"/>
        <v/>
      </c>
      <c r="BQ190" s="4" t="str">
        <f t="shared" si="240"/>
        <v/>
      </c>
      <c r="BR190" s="4" t="str">
        <f t="shared" si="241"/>
        <v/>
      </c>
      <c r="BS190" s="4" t="str">
        <f t="shared" si="242"/>
        <v/>
      </c>
      <c r="BT190" s="4" t="str">
        <f t="shared" si="243"/>
        <v/>
      </c>
      <c r="BU190" s="4" t="str">
        <f t="shared" si="244"/>
        <v/>
      </c>
      <c r="BV190" s="4">
        <f t="shared" si="208"/>
        <v>0</v>
      </c>
      <c r="BW190" s="4">
        <f t="shared" si="245"/>
        <v>9</v>
      </c>
      <c r="BY190" s="4" t="s">
        <v>4847</v>
      </c>
      <c r="BZ190" s="4">
        <f t="shared" si="209"/>
        <v>0</v>
      </c>
      <c r="CA190" s="4">
        <f t="shared" si="210"/>
        <v>-7</v>
      </c>
      <c r="CB190" s="4" t="str">
        <f t="shared" si="211"/>
        <v/>
      </c>
      <c r="CC190" s="4" t="str">
        <f t="shared" si="212"/>
        <v/>
      </c>
      <c r="CD190" s="4" t="str">
        <f t="shared" si="213"/>
        <v/>
      </c>
      <c r="CE190" s="4" t="str">
        <f t="shared" si="214"/>
        <v/>
      </c>
      <c r="CF190" s="4" t="str">
        <f t="shared" si="215"/>
        <v/>
      </c>
      <c r="CG190" s="4" t="str">
        <f t="shared" si="216"/>
        <v/>
      </c>
      <c r="CH190" s="4" t="str">
        <f t="shared" si="217"/>
        <v/>
      </c>
      <c r="CI190" s="4" t="str">
        <f t="shared" si="218"/>
        <v/>
      </c>
      <c r="CJ190" s="4" t="str">
        <f t="shared" si="219"/>
        <v/>
      </c>
      <c r="CK190" s="4" t="str">
        <f t="shared" si="220"/>
        <v/>
      </c>
      <c r="CM190" s="4" t="s">
        <v>4847</v>
      </c>
      <c r="CN190" s="4" t="str">
        <f>IF(ISNUMBER(BZ190), IF($BV190&gt;VLOOKUP('Gene Table'!$G$2,'Array Content'!$A$2:$B$3,2,FALSE),IF(BZ190&lt;-$BV190,"mutant","WT"),IF(BZ190&lt;-VLOOKUP('Gene Table'!$G$2,'Array Content'!$A$2:$B$3,2,FALSE),"Mutant","WT")),"")</f>
        <v>WT</v>
      </c>
      <c r="CO190" s="4" t="str">
        <f>IF(ISNUMBER(CA190), IF($BV190&gt;VLOOKUP('Gene Table'!$G$2,'Array Content'!$A$2:$B$3,2,FALSE),IF(CA190&lt;-$BV190,"mutant","WT"),IF(CA190&lt;-VLOOKUP('Gene Table'!$G$2,'Array Content'!$A$2:$B$3,2,FALSE),"Mutant","WT")),"")</f>
        <v>Mutant</v>
      </c>
      <c r="CP190" s="4" t="str">
        <f>IF(ISNUMBER(CB190), IF($BV190&gt;VLOOKUP('Gene Table'!$G$2,'Array Content'!$A$2:$B$3,2,FALSE),IF(CB190&lt;-$BV190,"mutant","WT"),IF(CB190&lt;-VLOOKUP('Gene Table'!$G$2,'Array Content'!$A$2:$B$3,2,FALSE),"Mutant","WT")),"")</f>
        <v/>
      </c>
      <c r="CQ190" s="4" t="str">
        <f>IF(ISNUMBER(CC190), IF($BV190&gt;VLOOKUP('Gene Table'!$G$2,'Array Content'!$A$2:$B$3,2,FALSE),IF(CC190&lt;-$BV190,"mutant","WT"),IF(CC190&lt;-VLOOKUP('Gene Table'!$G$2,'Array Content'!$A$2:$B$3,2,FALSE),"Mutant","WT")),"")</f>
        <v/>
      </c>
      <c r="CR190" s="4" t="str">
        <f>IF(ISNUMBER(CD190), IF($BV190&gt;VLOOKUP('Gene Table'!$G$2,'Array Content'!$A$2:$B$3,2,FALSE),IF(CD190&lt;-$BV190,"mutant","WT"),IF(CD190&lt;-VLOOKUP('Gene Table'!$G$2,'Array Content'!$A$2:$B$3,2,FALSE),"Mutant","WT")),"")</f>
        <v/>
      </c>
      <c r="CS190" s="4" t="str">
        <f>IF(ISNUMBER(CE190), IF($BV190&gt;VLOOKUP('Gene Table'!$G$2,'Array Content'!$A$2:$B$3,2,FALSE),IF(CE190&lt;-$BV190,"mutant","WT"),IF(CE190&lt;-VLOOKUP('Gene Table'!$G$2,'Array Content'!$A$2:$B$3,2,FALSE),"Mutant","WT")),"")</f>
        <v/>
      </c>
      <c r="CT190" s="4" t="str">
        <f>IF(ISNUMBER(CF190), IF($BV190&gt;VLOOKUP('Gene Table'!$G$2,'Array Content'!$A$2:$B$3,2,FALSE),IF(CF190&lt;-$BV190,"mutant","WT"),IF(CF190&lt;-VLOOKUP('Gene Table'!$G$2,'Array Content'!$A$2:$B$3,2,FALSE),"Mutant","WT")),"")</f>
        <v/>
      </c>
      <c r="CU190" s="4" t="str">
        <f>IF(ISNUMBER(CG190), IF($BV190&gt;VLOOKUP('Gene Table'!$G$2,'Array Content'!$A$2:$B$3,2,FALSE),IF(CG190&lt;-$BV190,"mutant","WT"),IF(CG190&lt;-VLOOKUP('Gene Table'!$G$2,'Array Content'!$A$2:$B$3,2,FALSE),"Mutant","WT")),"")</f>
        <v/>
      </c>
      <c r="CV190" s="4" t="str">
        <f>IF(ISNUMBER(CH190), IF($BV190&gt;VLOOKUP('Gene Table'!$G$2,'Array Content'!$A$2:$B$3,2,FALSE),IF(CH190&lt;-$BV190,"mutant","WT"),IF(CH190&lt;-VLOOKUP('Gene Table'!$G$2,'Array Content'!$A$2:$B$3,2,FALSE),"Mutant","WT")),"")</f>
        <v/>
      </c>
      <c r="CW190" s="4" t="str">
        <f>IF(ISNUMBER(CI190), IF($BV190&gt;VLOOKUP('Gene Table'!$G$2,'Array Content'!$A$2:$B$3,2,FALSE),IF(CI190&lt;-$BV190,"mutant","WT"),IF(CI190&lt;-VLOOKUP('Gene Table'!$G$2,'Array Content'!$A$2:$B$3,2,FALSE),"Mutant","WT")),"")</f>
        <v/>
      </c>
      <c r="CX190" s="4" t="str">
        <f>IF(ISNUMBER(CJ190), IF($BV190&gt;VLOOKUP('Gene Table'!$G$2,'Array Content'!$A$2:$B$3,2,FALSE),IF(CJ190&lt;-$BV190,"mutant","WT"),IF(CJ190&lt;-VLOOKUP('Gene Table'!$G$2,'Array Content'!$A$2:$B$3,2,FALSE),"Mutant","WT")),"")</f>
        <v/>
      </c>
      <c r="CY190" s="4" t="str">
        <f>IF(ISNUMBER(CK190), IF($BV190&gt;VLOOKUP('Gene Table'!$G$2,'Array Content'!$A$2:$B$3,2,FALSE),IF(CK190&lt;-$BV190,"mutant","WT"),IF(CK190&lt;-VLOOKUP('Gene Table'!$G$2,'Array Content'!$A$2:$B$3,2,FALSE),"Mutant","WT")),"")</f>
        <v/>
      </c>
      <c r="DA190" s="4" t="s">
        <v>4847</v>
      </c>
      <c r="DB190" s="4">
        <f t="shared" si="221"/>
        <v>0</v>
      </c>
      <c r="DC190" s="4">
        <f t="shared" si="222"/>
        <v>-7</v>
      </c>
      <c r="DD190" s="4" t="str">
        <f t="shared" si="223"/>
        <v/>
      </c>
      <c r="DE190" s="4" t="str">
        <f t="shared" si="224"/>
        <v/>
      </c>
      <c r="DF190" s="4" t="str">
        <f t="shared" si="225"/>
        <v/>
      </c>
      <c r="DG190" s="4" t="str">
        <f t="shared" si="226"/>
        <v/>
      </c>
      <c r="DH190" s="4" t="str">
        <f t="shared" si="227"/>
        <v/>
      </c>
      <c r="DI190" s="4" t="str">
        <f t="shared" si="228"/>
        <v/>
      </c>
      <c r="DJ190" s="4" t="str">
        <f t="shared" si="229"/>
        <v/>
      </c>
      <c r="DK190" s="4" t="str">
        <f t="shared" si="230"/>
        <v/>
      </c>
      <c r="DL190" s="4" t="str">
        <f t="shared" si="231"/>
        <v/>
      </c>
      <c r="DM190" s="4" t="str">
        <f t="shared" si="232"/>
        <v/>
      </c>
      <c r="DO190" s="4" t="s">
        <v>4847</v>
      </c>
      <c r="DP190" s="4" t="str">
        <f>IF(ISNUMBER(DB190), IF($AR190&gt;VLOOKUP('Gene Table'!$G$2,'Array Content'!$A$2:$B$3,2,FALSE),IF(DB190&lt;-$AR190,"mutant","WT"),IF(DB190&lt;-VLOOKUP('Gene Table'!$G$2,'Array Content'!$A$2:$B$3,2,FALSE),"Mutant","WT")),"")</f>
        <v>WT</v>
      </c>
      <c r="DQ190" s="4" t="str">
        <f>IF(ISNUMBER(DC190), IF($AR190&gt;VLOOKUP('Gene Table'!$G$2,'Array Content'!$A$2:$B$3,2,FALSE),IF(DC190&lt;-$AR190,"mutant","WT"),IF(DC190&lt;-VLOOKUP('Gene Table'!$G$2,'Array Content'!$A$2:$B$3,2,FALSE),"Mutant","WT")),"")</f>
        <v>Mutant</v>
      </c>
      <c r="DR190" s="4" t="str">
        <f>IF(ISNUMBER(DD190), IF($AR190&gt;VLOOKUP('Gene Table'!$G$2,'Array Content'!$A$2:$B$3,2,FALSE),IF(DD190&lt;-$AR190,"mutant","WT"),IF(DD190&lt;-VLOOKUP('Gene Table'!$G$2,'Array Content'!$A$2:$B$3,2,FALSE),"Mutant","WT")),"")</f>
        <v/>
      </c>
      <c r="DS190" s="4" t="str">
        <f>IF(ISNUMBER(DE190), IF($AR190&gt;VLOOKUP('Gene Table'!$G$2,'Array Content'!$A$2:$B$3,2,FALSE),IF(DE190&lt;-$AR190,"mutant","WT"),IF(DE190&lt;-VLOOKUP('Gene Table'!$G$2,'Array Content'!$A$2:$B$3,2,FALSE),"Mutant","WT")),"")</f>
        <v/>
      </c>
      <c r="DT190" s="4" t="str">
        <f>IF(ISNUMBER(DF190), IF($AR190&gt;VLOOKUP('Gene Table'!$G$2,'Array Content'!$A$2:$B$3,2,FALSE),IF(DF190&lt;-$AR190,"mutant","WT"),IF(DF190&lt;-VLOOKUP('Gene Table'!$G$2,'Array Content'!$A$2:$B$3,2,FALSE),"Mutant","WT")),"")</f>
        <v/>
      </c>
      <c r="DU190" s="4" t="str">
        <f>IF(ISNUMBER(DG190), IF($AR190&gt;VLOOKUP('Gene Table'!$G$2,'Array Content'!$A$2:$B$3,2,FALSE),IF(DG190&lt;-$AR190,"mutant","WT"),IF(DG190&lt;-VLOOKUP('Gene Table'!$G$2,'Array Content'!$A$2:$B$3,2,FALSE),"Mutant","WT")),"")</f>
        <v/>
      </c>
      <c r="DV190" s="4" t="str">
        <f>IF(ISNUMBER(DH190), IF($AR190&gt;VLOOKUP('Gene Table'!$G$2,'Array Content'!$A$2:$B$3,2,FALSE),IF(DH190&lt;-$AR190,"mutant","WT"),IF(DH190&lt;-VLOOKUP('Gene Table'!$G$2,'Array Content'!$A$2:$B$3,2,FALSE),"Mutant","WT")),"")</f>
        <v/>
      </c>
      <c r="DW190" s="4" t="str">
        <f>IF(ISNUMBER(DI190), IF($AR190&gt;VLOOKUP('Gene Table'!$G$2,'Array Content'!$A$2:$B$3,2,FALSE),IF(DI190&lt;-$AR190,"mutant","WT"),IF(DI190&lt;-VLOOKUP('Gene Table'!$G$2,'Array Content'!$A$2:$B$3,2,FALSE),"Mutant","WT")),"")</f>
        <v/>
      </c>
      <c r="DX190" s="4" t="str">
        <f>IF(ISNUMBER(DJ190), IF($AR190&gt;VLOOKUP('Gene Table'!$G$2,'Array Content'!$A$2:$B$3,2,FALSE),IF(DJ190&lt;-$AR190,"mutant","WT"),IF(DJ190&lt;-VLOOKUP('Gene Table'!$G$2,'Array Content'!$A$2:$B$3,2,FALSE),"Mutant","WT")),"")</f>
        <v/>
      </c>
      <c r="DY190" s="4" t="str">
        <f>IF(ISNUMBER(DK190), IF($AR190&gt;VLOOKUP('Gene Table'!$G$2,'Array Content'!$A$2:$B$3,2,FALSE),IF(DK190&lt;-$AR190,"mutant","WT"),IF(DK190&lt;-VLOOKUP('Gene Table'!$G$2,'Array Content'!$A$2:$B$3,2,FALSE),"Mutant","WT")),"")</f>
        <v/>
      </c>
      <c r="DZ190" s="4" t="str">
        <f>IF(ISNUMBER(DL190), IF($AR190&gt;VLOOKUP('Gene Table'!$G$2,'Array Content'!$A$2:$B$3,2,FALSE),IF(DL190&lt;-$AR190,"mutant","WT"),IF(DL190&lt;-VLOOKUP('Gene Table'!$G$2,'Array Content'!$A$2:$B$3,2,FALSE),"Mutant","WT")),"")</f>
        <v/>
      </c>
      <c r="EA190" s="4" t="str">
        <f>IF(ISNUMBER(DM190), IF($AR190&gt;VLOOKUP('Gene Table'!$G$2,'Array Content'!$A$2:$B$3,2,FALSE),IF(DM190&lt;-$AR190,"mutant","WT"),IF(DM190&lt;-VLOOKUP('Gene Table'!$G$2,'Array Content'!$A$2:$B$3,2,FALSE),"Mutant","WT")),"")</f>
        <v/>
      </c>
      <c r="EC190" s="4" t="s">
        <v>4847</v>
      </c>
      <c r="ED190" s="4" t="str">
        <f>IF('Gene Table'!$D190="copy number",D190,"")</f>
        <v/>
      </c>
      <c r="EE190" s="4" t="str">
        <f>IF('Gene Table'!$D190="copy number",E190,"")</f>
        <v/>
      </c>
      <c r="EF190" s="4" t="str">
        <f>IF('Gene Table'!$D190="copy number",F190,"")</f>
        <v/>
      </c>
      <c r="EG190" s="4" t="str">
        <f>IF('Gene Table'!$D190="copy number",G190,"")</f>
        <v/>
      </c>
      <c r="EH190" s="4" t="str">
        <f>IF('Gene Table'!$D190="copy number",H190,"")</f>
        <v/>
      </c>
      <c r="EI190" s="4" t="str">
        <f>IF('Gene Table'!$D190="copy number",I190,"")</f>
        <v/>
      </c>
      <c r="EJ190" s="4" t="str">
        <f>IF('Gene Table'!$D190="copy number",J190,"")</f>
        <v/>
      </c>
      <c r="EK190" s="4" t="str">
        <f>IF('Gene Table'!$D190="copy number",K190,"")</f>
        <v/>
      </c>
      <c r="EL190" s="4" t="str">
        <f>IF('Gene Table'!$D190="copy number",L190,"")</f>
        <v/>
      </c>
      <c r="EM190" s="4" t="str">
        <f>IF('Gene Table'!$D190="copy number",M190,"")</f>
        <v/>
      </c>
      <c r="EN190" s="4" t="str">
        <f>IF('Gene Table'!$D190="copy number",N190,"")</f>
        <v/>
      </c>
      <c r="EO190" s="4" t="str">
        <f>IF('Gene Table'!$D190="copy number",O190,"")</f>
        <v/>
      </c>
      <c r="EQ190" s="4" t="s">
        <v>4847</v>
      </c>
      <c r="ER190" s="4" t="str">
        <f>IF('Gene Table'!$D190="copy number",R190,"")</f>
        <v/>
      </c>
      <c r="ES190" s="4" t="str">
        <f>IF('Gene Table'!$D190="copy number",S190,"")</f>
        <v/>
      </c>
      <c r="ET190" s="4" t="str">
        <f>IF('Gene Table'!$D190="copy number",T190,"")</f>
        <v/>
      </c>
      <c r="EU190" s="4" t="str">
        <f>IF('Gene Table'!$D190="copy number",U190,"")</f>
        <v/>
      </c>
      <c r="EV190" s="4" t="str">
        <f>IF('Gene Table'!$D190="copy number",V190,"")</f>
        <v/>
      </c>
      <c r="EW190" s="4" t="str">
        <f>IF('Gene Table'!$D190="copy number",W190,"")</f>
        <v/>
      </c>
      <c r="EX190" s="4" t="str">
        <f>IF('Gene Table'!$D190="copy number",X190,"")</f>
        <v/>
      </c>
      <c r="EY190" s="4" t="str">
        <f>IF('Gene Table'!$D190="copy number",Y190,"")</f>
        <v/>
      </c>
      <c r="EZ190" s="4" t="str">
        <f>IF('Gene Table'!$D190="copy number",Z190,"")</f>
        <v/>
      </c>
      <c r="FA190" s="4" t="str">
        <f>IF('Gene Table'!$D190="copy number",AA190,"")</f>
        <v/>
      </c>
      <c r="FB190" s="4" t="str">
        <f>IF('Gene Table'!$D190="copy number",AB190,"")</f>
        <v/>
      </c>
      <c r="FC190" s="4" t="str">
        <f>IF('Gene Table'!$D190="copy number",AC190,"")</f>
        <v/>
      </c>
      <c r="FE190" s="4" t="s">
        <v>4847</v>
      </c>
      <c r="FF190" s="4" t="str">
        <f>IF('Gene Table'!$C190="SMPC",D190,"")</f>
        <v/>
      </c>
      <c r="FG190" s="4" t="str">
        <f>IF('Gene Table'!$C190="SMPC",E190,"")</f>
        <v/>
      </c>
      <c r="FH190" s="4" t="str">
        <f>IF('Gene Table'!$C190="SMPC",F190,"")</f>
        <v/>
      </c>
      <c r="FI190" s="4" t="str">
        <f>IF('Gene Table'!$C190="SMPC",G190,"")</f>
        <v/>
      </c>
      <c r="FJ190" s="4" t="str">
        <f>IF('Gene Table'!$C190="SMPC",H190,"")</f>
        <v/>
      </c>
      <c r="FK190" s="4" t="str">
        <f>IF('Gene Table'!$C190="SMPC",I190,"")</f>
        <v/>
      </c>
      <c r="FL190" s="4" t="str">
        <f>IF('Gene Table'!$C190="SMPC",J190,"")</f>
        <v/>
      </c>
      <c r="FM190" s="4" t="str">
        <f>IF('Gene Table'!$C190="SMPC",K190,"")</f>
        <v/>
      </c>
      <c r="FN190" s="4" t="str">
        <f>IF('Gene Table'!$C190="SMPC",L190,"")</f>
        <v/>
      </c>
      <c r="FO190" s="4" t="str">
        <f>IF('Gene Table'!$C190="SMPC",M190,"")</f>
        <v/>
      </c>
      <c r="FP190" s="4" t="str">
        <f>IF('Gene Table'!$C190="SMPC",N190,"")</f>
        <v/>
      </c>
      <c r="FQ190" s="4" t="str">
        <f>IF('Gene Table'!$C190="SMPC",O190,"")</f>
        <v/>
      </c>
      <c r="FS190" s="4" t="s">
        <v>4847</v>
      </c>
      <c r="FT190" s="4" t="str">
        <f>IF('Gene Table'!$C190="SMPC",R190,"")</f>
        <v/>
      </c>
      <c r="FU190" s="4" t="str">
        <f>IF('Gene Table'!$C190="SMPC",S190,"")</f>
        <v/>
      </c>
      <c r="FV190" s="4" t="str">
        <f>IF('Gene Table'!$C190="SMPC",T190,"")</f>
        <v/>
      </c>
      <c r="FW190" s="4" t="str">
        <f>IF('Gene Table'!$C190="SMPC",U190,"")</f>
        <v/>
      </c>
      <c r="FX190" s="4" t="str">
        <f>IF('Gene Table'!$C190="SMPC",V190,"")</f>
        <v/>
      </c>
      <c r="FY190" s="4" t="str">
        <f>IF('Gene Table'!$C190="SMPC",W190,"")</f>
        <v/>
      </c>
      <c r="FZ190" s="4" t="str">
        <f>IF('Gene Table'!$C190="SMPC",X190,"")</f>
        <v/>
      </c>
      <c r="GA190" s="4" t="str">
        <f>IF('Gene Table'!$C190="SMPC",Y190,"")</f>
        <v/>
      </c>
      <c r="GB190" s="4" t="str">
        <f>IF('Gene Table'!$C190="SMPC",Z190,"")</f>
        <v/>
      </c>
      <c r="GC190" s="4" t="str">
        <f>IF('Gene Table'!$C190="SMPC",AA190,"")</f>
        <v/>
      </c>
      <c r="GD190" s="4" t="str">
        <f>IF('Gene Table'!$C190="SMPC",AB190,"")</f>
        <v/>
      </c>
      <c r="GE190" s="4" t="str">
        <f>IF('Gene Table'!$C190="SMPC",AC190,"")</f>
        <v/>
      </c>
    </row>
    <row r="191" spans="1:187" ht="15" customHeight="1" x14ac:dyDescent="0.25">
      <c r="A191" s="4" t="str">
        <f>'Gene Table'!C191&amp;":"&amp;'Gene Table'!D191</f>
        <v>SMARCB1:c.1148delC</v>
      </c>
      <c r="B191" s="4">
        <f>IF('Gene Table'!$G$5="NO",IF(ISNUMBER(MATCH('Gene Table'!E191,'Array Content'!$M$2:$M$941,0)),VLOOKUP('Gene Table'!E191,'Array Content'!$M$2:$O$941,2,FALSE),35),IF('Gene Table'!$G$5="YES",IF(ISNUMBER(MATCH('Gene Table'!E191,'Array Content'!$M$2:$M$941,0)),VLOOKUP('Gene Table'!E191,'Array Content'!$M$2:$O$941,3,FALSE),35),"OOPS"))</f>
        <v>37</v>
      </c>
      <c r="C191" s="4" t="s">
        <v>4848</v>
      </c>
      <c r="D191" s="29">
        <f>IF('Control Sample Data'!D190="","",IF(SUM('Control Sample Data'!D$2:D$97)&gt;10,IF(AND(ISNUMBER('Control Sample Data'!D190),'Control Sample Data'!D190&lt;$B191, 'Control Sample Data'!D190&gt;0),'Control Sample Data'!D190,$B191),""))</f>
        <v>35</v>
      </c>
      <c r="E191" s="29">
        <f>IF('Control Sample Data'!E190="","",IF(SUM('Control Sample Data'!E$2:E$97)&gt;10,IF(AND(ISNUMBER('Control Sample Data'!E190),'Control Sample Data'!E190&lt;$B191, 'Control Sample Data'!E190&gt;0),'Control Sample Data'!E190,$B191),""))</f>
        <v>35</v>
      </c>
      <c r="F191" s="29" t="str">
        <f>IF('Control Sample Data'!F190="","",IF(SUM('Control Sample Data'!F$2:F$97)&gt;10,IF(AND(ISNUMBER('Control Sample Data'!F190),'Control Sample Data'!F190&lt;$B191, 'Control Sample Data'!F190&gt;0),'Control Sample Data'!F190,$B191),""))</f>
        <v/>
      </c>
      <c r="G191" s="29" t="str">
        <f>IF('Control Sample Data'!G190="","",IF(SUM('Control Sample Data'!G$2:G$97)&gt;10,IF(AND(ISNUMBER('Control Sample Data'!G190),'Control Sample Data'!G190&lt;$B191, 'Control Sample Data'!G190&gt;0),'Control Sample Data'!G190,$B191),""))</f>
        <v/>
      </c>
      <c r="H191" s="29" t="str">
        <f>IF('Control Sample Data'!H190="","",IF(SUM('Control Sample Data'!H$2:H$97)&gt;10,IF(AND(ISNUMBER('Control Sample Data'!H190),'Control Sample Data'!H190&lt;$B191, 'Control Sample Data'!H190&gt;0),'Control Sample Data'!H190,$B191),""))</f>
        <v/>
      </c>
      <c r="I191" s="29" t="str">
        <f>IF('Control Sample Data'!I190="","",IF(SUM('Control Sample Data'!I$2:I$97)&gt;10,IF(AND(ISNUMBER('Control Sample Data'!I190),'Control Sample Data'!I190&lt;$B191, 'Control Sample Data'!I190&gt;0),'Control Sample Data'!I190,$B191),""))</f>
        <v/>
      </c>
      <c r="J191" s="29" t="str">
        <f>IF('Control Sample Data'!J190="","",IF(SUM('Control Sample Data'!J$2:J$97)&gt;10,IF(AND(ISNUMBER('Control Sample Data'!J190),'Control Sample Data'!J190&lt;$B191, 'Control Sample Data'!J190&gt;0),'Control Sample Data'!J190,$B191),""))</f>
        <v/>
      </c>
      <c r="K191" s="29" t="str">
        <f>IF('Control Sample Data'!K190="","",IF(SUM('Control Sample Data'!K$2:K$97)&gt;10,IF(AND(ISNUMBER('Control Sample Data'!K190),'Control Sample Data'!K190&lt;$B191, 'Control Sample Data'!K190&gt;0),'Control Sample Data'!K190,$B191),""))</f>
        <v/>
      </c>
      <c r="L191" s="29" t="str">
        <f>IF('Control Sample Data'!L190="","",IF(SUM('Control Sample Data'!L$2:L$97)&gt;10,IF(AND(ISNUMBER('Control Sample Data'!L190),'Control Sample Data'!L190&lt;$B191, 'Control Sample Data'!L190&gt;0),'Control Sample Data'!L190,$B191),""))</f>
        <v/>
      </c>
      <c r="M191" s="29" t="str">
        <f>IF('Control Sample Data'!M190="","",IF(SUM('Control Sample Data'!M$2:M$97)&gt;10,IF(AND(ISNUMBER('Control Sample Data'!M190),'Control Sample Data'!M190&lt;$B191, 'Control Sample Data'!M190&gt;0),'Control Sample Data'!M190,$B191),""))</f>
        <v/>
      </c>
      <c r="N191" s="29" t="str">
        <f>IF('Control Sample Data'!N190="","",IF(SUM('Control Sample Data'!N$2:N$97)&gt;10,IF(AND(ISNUMBER('Control Sample Data'!N190),'Control Sample Data'!N190&lt;$B191, 'Control Sample Data'!N190&gt;0),'Control Sample Data'!N190,$B191),""))</f>
        <v/>
      </c>
      <c r="O191" s="29" t="str">
        <f>IF('Control Sample Data'!O190="","",IF(SUM('Control Sample Data'!O$2:O$97)&gt;10,IF(AND(ISNUMBER('Control Sample Data'!O190),'Control Sample Data'!O190&lt;$B191, 'Control Sample Data'!O190&gt;0),'Control Sample Data'!O190,$B191),""))</f>
        <v/>
      </c>
      <c r="Q191" s="4" t="s">
        <v>4848</v>
      </c>
      <c r="R191" s="29">
        <f>IF('Test Sample Data'!D190="","",IF(SUM('Test Sample Data'!D$2:D$97)&gt;10,IF(AND(ISNUMBER('Test Sample Data'!D190),'Test Sample Data'!D190&lt;$B191, 'Test Sample Data'!D190&gt;0),'Test Sample Data'!D190,$B191),""))</f>
        <v>33.21</v>
      </c>
      <c r="S191" s="29">
        <f>IF('Test Sample Data'!E190="","",IF(SUM('Test Sample Data'!E$2:E$97)&gt;10,IF(AND(ISNUMBER('Test Sample Data'!E190),'Test Sample Data'!E190&lt;$B191, 'Test Sample Data'!E190&gt;0),'Test Sample Data'!E190,$B191),""))</f>
        <v>35</v>
      </c>
      <c r="T191" s="29" t="str">
        <f>IF('Test Sample Data'!F190="","",IF(SUM('Test Sample Data'!F$2:F$97)&gt;10,IF(AND(ISNUMBER('Test Sample Data'!F190),'Test Sample Data'!F190&lt;$B191, 'Test Sample Data'!F190&gt;0),'Test Sample Data'!F190,$B191),""))</f>
        <v/>
      </c>
      <c r="U191" s="29" t="str">
        <f>IF('Test Sample Data'!G190="","",IF(SUM('Test Sample Data'!G$2:G$97)&gt;10,IF(AND(ISNUMBER('Test Sample Data'!G190),'Test Sample Data'!G190&lt;$B191, 'Test Sample Data'!G190&gt;0),'Test Sample Data'!G190,$B191),""))</f>
        <v/>
      </c>
      <c r="V191" s="29" t="str">
        <f>IF('Test Sample Data'!H190="","",IF(SUM('Test Sample Data'!H$2:H$97)&gt;10,IF(AND(ISNUMBER('Test Sample Data'!H190),'Test Sample Data'!H190&lt;$B191, 'Test Sample Data'!H190&gt;0),'Test Sample Data'!H190,$B191),""))</f>
        <v/>
      </c>
      <c r="W191" s="29" t="str">
        <f>IF('Test Sample Data'!I190="","",IF(SUM('Test Sample Data'!I$2:I$97)&gt;10,IF(AND(ISNUMBER('Test Sample Data'!I190),'Test Sample Data'!I190&lt;$B191, 'Test Sample Data'!I190&gt;0),'Test Sample Data'!I190,$B191),""))</f>
        <v/>
      </c>
      <c r="X191" s="29" t="str">
        <f>IF('Test Sample Data'!J190="","",IF(SUM('Test Sample Data'!J$2:J$97)&gt;10,IF(AND(ISNUMBER('Test Sample Data'!J190),'Test Sample Data'!J190&lt;$B191, 'Test Sample Data'!J190&gt;0),'Test Sample Data'!J190,$B191),""))</f>
        <v/>
      </c>
      <c r="Y191" s="29" t="str">
        <f>IF('Test Sample Data'!K190="","",IF(SUM('Test Sample Data'!K$2:K$97)&gt;10,IF(AND(ISNUMBER('Test Sample Data'!K190),'Test Sample Data'!K190&lt;$B191, 'Test Sample Data'!K190&gt;0),'Test Sample Data'!K190,$B191),""))</f>
        <v/>
      </c>
      <c r="Z191" s="29" t="str">
        <f>IF('Test Sample Data'!L190="","",IF(SUM('Test Sample Data'!L$2:L$97)&gt;10,IF(AND(ISNUMBER('Test Sample Data'!L190),'Test Sample Data'!L190&lt;$B191, 'Test Sample Data'!L190&gt;0),'Test Sample Data'!L190,$B191),""))</f>
        <v/>
      </c>
      <c r="AA191" s="29" t="str">
        <f>IF('Test Sample Data'!M190="","",IF(SUM('Test Sample Data'!M$2:M$97)&gt;10,IF(AND(ISNUMBER('Test Sample Data'!M190),'Test Sample Data'!M190&lt;$B191, 'Test Sample Data'!M190&gt;0),'Test Sample Data'!M190,$B191),""))</f>
        <v/>
      </c>
      <c r="AB191" s="29" t="str">
        <f>IF('Test Sample Data'!N190="","",IF(SUM('Test Sample Data'!N$2:N$97)&gt;10,IF(AND(ISNUMBER('Test Sample Data'!N190),'Test Sample Data'!N190&lt;$B191, 'Test Sample Data'!N190&gt;0),'Test Sample Data'!N190,$B191),""))</f>
        <v/>
      </c>
      <c r="AC191" s="29" t="str">
        <f>IF('Test Sample Data'!O190="","",IF(SUM('Test Sample Data'!O$2:O$97)&gt;10,IF(AND(ISNUMBER('Test Sample Data'!O190),'Test Sample Data'!O190&lt;$B191, 'Test Sample Data'!O190&gt;0),'Test Sample Data'!O190,$B191),""))</f>
        <v/>
      </c>
      <c r="AE191" s="4" t="s">
        <v>4848</v>
      </c>
      <c r="AF191" s="4">
        <f t="shared" si="183"/>
        <v>9</v>
      </c>
      <c r="AG191" s="4">
        <f t="shared" si="184"/>
        <v>9</v>
      </c>
      <c r="AH191" s="4" t="str">
        <f t="shared" si="185"/>
        <v/>
      </c>
      <c r="AI191" s="4" t="str">
        <f t="shared" si="186"/>
        <v/>
      </c>
      <c r="AJ191" s="4" t="str">
        <f t="shared" si="187"/>
        <v/>
      </c>
      <c r="AK191" s="4" t="str">
        <f t="shared" si="188"/>
        <v/>
      </c>
      <c r="AL191" s="4" t="str">
        <f t="shared" si="189"/>
        <v/>
      </c>
      <c r="AM191" s="4" t="str">
        <f t="shared" si="190"/>
        <v/>
      </c>
      <c r="AN191" s="4" t="str">
        <f t="shared" si="191"/>
        <v/>
      </c>
      <c r="AO191" s="4" t="str">
        <f t="shared" si="192"/>
        <v/>
      </c>
      <c r="AP191" s="4" t="str">
        <f t="shared" si="193"/>
        <v/>
      </c>
      <c r="AQ191" s="4" t="str">
        <f t="shared" si="194"/>
        <v/>
      </c>
      <c r="AR191" s="4">
        <f t="shared" si="195"/>
        <v>0</v>
      </c>
      <c r="AS191" s="4">
        <f t="shared" si="246"/>
        <v>9</v>
      </c>
      <c r="AU191" s="4" t="s">
        <v>4848</v>
      </c>
      <c r="AV191" s="4">
        <f t="shared" si="196"/>
        <v>7.2100000000000009</v>
      </c>
      <c r="AW191" s="4">
        <f t="shared" si="197"/>
        <v>9</v>
      </c>
      <c r="AX191" s="4" t="str">
        <f t="shared" si="198"/>
        <v/>
      </c>
      <c r="AY191" s="4" t="str">
        <f t="shared" si="199"/>
        <v/>
      </c>
      <c r="AZ191" s="4" t="str">
        <f t="shared" si="200"/>
        <v/>
      </c>
      <c r="BA191" s="4" t="str">
        <f t="shared" si="201"/>
        <v/>
      </c>
      <c r="BB191" s="4" t="str">
        <f t="shared" si="202"/>
        <v/>
      </c>
      <c r="BC191" s="4" t="str">
        <f t="shared" si="203"/>
        <v/>
      </c>
      <c r="BD191" s="4" t="str">
        <f t="shared" si="204"/>
        <v/>
      </c>
      <c r="BE191" s="4" t="str">
        <f t="shared" si="205"/>
        <v/>
      </c>
      <c r="BF191" s="4" t="str">
        <f t="shared" si="206"/>
        <v/>
      </c>
      <c r="BG191" s="4" t="str">
        <f t="shared" si="207"/>
        <v/>
      </c>
      <c r="BI191" s="4" t="s">
        <v>4848</v>
      </c>
      <c r="BJ191" s="4" t="str">
        <f t="shared" si="233"/>
        <v/>
      </c>
      <c r="BK191" s="4">
        <f t="shared" si="234"/>
        <v>9</v>
      </c>
      <c r="BL191" s="4" t="str">
        <f t="shared" si="235"/>
        <v/>
      </c>
      <c r="BM191" s="4" t="str">
        <f t="shared" si="236"/>
        <v/>
      </c>
      <c r="BN191" s="4" t="str">
        <f t="shared" si="237"/>
        <v/>
      </c>
      <c r="BO191" s="4" t="str">
        <f t="shared" si="238"/>
        <v/>
      </c>
      <c r="BP191" s="4" t="str">
        <f t="shared" si="239"/>
        <v/>
      </c>
      <c r="BQ191" s="4" t="str">
        <f t="shared" si="240"/>
        <v/>
      </c>
      <c r="BR191" s="4" t="str">
        <f t="shared" si="241"/>
        <v/>
      </c>
      <c r="BS191" s="4" t="str">
        <f t="shared" si="242"/>
        <v/>
      </c>
      <c r="BT191" s="4" t="str">
        <f t="shared" si="243"/>
        <v/>
      </c>
      <c r="BU191" s="4" t="str">
        <f t="shared" si="244"/>
        <v/>
      </c>
      <c r="BV191" s="4">
        <f t="shared" si="208"/>
        <v>0</v>
      </c>
      <c r="BW191" s="4">
        <f t="shared" si="245"/>
        <v>9</v>
      </c>
      <c r="BY191" s="4" t="s">
        <v>4848</v>
      </c>
      <c r="BZ191" s="4">
        <f t="shared" si="209"/>
        <v>-1.7899999999999991</v>
      </c>
      <c r="CA191" s="4">
        <f t="shared" si="210"/>
        <v>0</v>
      </c>
      <c r="CB191" s="4" t="str">
        <f t="shared" si="211"/>
        <v/>
      </c>
      <c r="CC191" s="4" t="str">
        <f t="shared" si="212"/>
        <v/>
      </c>
      <c r="CD191" s="4" t="str">
        <f t="shared" si="213"/>
        <v/>
      </c>
      <c r="CE191" s="4" t="str">
        <f t="shared" si="214"/>
        <v/>
      </c>
      <c r="CF191" s="4" t="str">
        <f t="shared" si="215"/>
        <v/>
      </c>
      <c r="CG191" s="4" t="str">
        <f t="shared" si="216"/>
        <v/>
      </c>
      <c r="CH191" s="4" t="str">
        <f t="shared" si="217"/>
        <v/>
      </c>
      <c r="CI191" s="4" t="str">
        <f t="shared" si="218"/>
        <v/>
      </c>
      <c r="CJ191" s="4" t="str">
        <f t="shared" si="219"/>
        <v/>
      </c>
      <c r="CK191" s="4" t="str">
        <f t="shared" si="220"/>
        <v/>
      </c>
      <c r="CM191" s="4" t="s">
        <v>4848</v>
      </c>
      <c r="CN191" s="4" t="str">
        <f>IF(ISNUMBER(BZ191), IF($BV191&gt;VLOOKUP('Gene Table'!$G$2,'Array Content'!$A$2:$B$3,2,FALSE),IF(BZ191&lt;-$BV191,"mutant","WT"),IF(BZ191&lt;-VLOOKUP('Gene Table'!$G$2,'Array Content'!$A$2:$B$3,2,FALSE),"Mutant","WT")),"")</f>
        <v>WT</v>
      </c>
      <c r="CO191" s="4" t="str">
        <f>IF(ISNUMBER(CA191), IF($BV191&gt;VLOOKUP('Gene Table'!$G$2,'Array Content'!$A$2:$B$3,2,FALSE),IF(CA191&lt;-$BV191,"mutant","WT"),IF(CA191&lt;-VLOOKUP('Gene Table'!$G$2,'Array Content'!$A$2:$B$3,2,FALSE),"Mutant","WT")),"")</f>
        <v>WT</v>
      </c>
      <c r="CP191" s="4" t="str">
        <f>IF(ISNUMBER(CB191), IF($BV191&gt;VLOOKUP('Gene Table'!$G$2,'Array Content'!$A$2:$B$3,2,FALSE),IF(CB191&lt;-$BV191,"mutant","WT"),IF(CB191&lt;-VLOOKUP('Gene Table'!$G$2,'Array Content'!$A$2:$B$3,2,FALSE),"Mutant","WT")),"")</f>
        <v/>
      </c>
      <c r="CQ191" s="4" t="str">
        <f>IF(ISNUMBER(CC191), IF($BV191&gt;VLOOKUP('Gene Table'!$G$2,'Array Content'!$A$2:$B$3,2,FALSE),IF(CC191&lt;-$BV191,"mutant","WT"),IF(CC191&lt;-VLOOKUP('Gene Table'!$G$2,'Array Content'!$A$2:$B$3,2,FALSE),"Mutant","WT")),"")</f>
        <v/>
      </c>
      <c r="CR191" s="4" t="str">
        <f>IF(ISNUMBER(CD191), IF($BV191&gt;VLOOKUP('Gene Table'!$G$2,'Array Content'!$A$2:$B$3,2,FALSE),IF(CD191&lt;-$BV191,"mutant","WT"),IF(CD191&lt;-VLOOKUP('Gene Table'!$G$2,'Array Content'!$A$2:$B$3,2,FALSE),"Mutant","WT")),"")</f>
        <v/>
      </c>
      <c r="CS191" s="4" t="str">
        <f>IF(ISNUMBER(CE191), IF($BV191&gt;VLOOKUP('Gene Table'!$G$2,'Array Content'!$A$2:$B$3,2,FALSE),IF(CE191&lt;-$BV191,"mutant","WT"),IF(CE191&lt;-VLOOKUP('Gene Table'!$G$2,'Array Content'!$A$2:$B$3,2,FALSE),"Mutant","WT")),"")</f>
        <v/>
      </c>
      <c r="CT191" s="4" t="str">
        <f>IF(ISNUMBER(CF191), IF($BV191&gt;VLOOKUP('Gene Table'!$G$2,'Array Content'!$A$2:$B$3,2,FALSE),IF(CF191&lt;-$BV191,"mutant","WT"),IF(CF191&lt;-VLOOKUP('Gene Table'!$G$2,'Array Content'!$A$2:$B$3,2,FALSE),"Mutant","WT")),"")</f>
        <v/>
      </c>
      <c r="CU191" s="4" t="str">
        <f>IF(ISNUMBER(CG191), IF($BV191&gt;VLOOKUP('Gene Table'!$G$2,'Array Content'!$A$2:$B$3,2,FALSE),IF(CG191&lt;-$BV191,"mutant","WT"),IF(CG191&lt;-VLOOKUP('Gene Table'!$G$2,'Array Content'!$A$2:$B$3,2,FALSE),"Mutant","WT")),"")</f>
        <v/>
      </c>
      <c r="CV191" s="4" t="str">
        <f>IF(ISNUMBER(CH191), IF($BV191&gt;VLOOKUP('Gene Table'!$G$2,'Array Content'!$A$2:$B$3,2,FALSE),IF(CH191&lt;-$BV191,"mutant","WT"),IF(CH191&lt;-VLOOKUP('Gene Table'!$G$2,'Array Content'!$A$2:$B$3,2,FALSE),"Mutant","WT")),"")</f>
        <v/>
      </c>
      <c r="CW191" s="4" t="str">
        <f>IF(ISNUMBER(CI191), IF($BV191&gt;VLOOKUP('Gene Table'!$G$2,'Array Content'!$A$2:$B$3,2,FALSE),IF(CI191&lt;-$BV191,"mutant","WT"),IF(CI191&lt;-VLOOKUP('Gene Table'!$G$2,'Array Content'!$A$2:$B$3,2,FALSE),"Mutant","WT")),"")</f>
        <v/>
      </c>
      <c r="CX191" s="4" t="str">
        <f>IF(ISNUMBER(CJ191), IF($BV191&gt;VLOOKUP('Gene Table'!$G$2,'Array Content'!$A$2:$B$3,2,FALSE),IF(CJ191&lt;-$BV191,"mutant","WT"),IF(CJ191&lt;-VLOOKUP('Gene Table'!$G$2,'Array Content'!$A$2:$B$3,2,FALSE),"Mutant","WT")),"")</f>
        <v/>
      </c>
      <c r="CY191" s="4" t="str">
        <f>IF(ISNUMBER(CK191), IF($BV191&gt;VLOOKUP('Gene Table'!$G$2,'Array Content'!$A$2:$B$3,2,FALSE),IF(CK191&lt;-$BV191,"mutant","WT"),IF(CK191&lt;-VLOOKUP('Gene Table'!$G$2,'Array Content'!$A$2:$B$3,2,FALSE),"Mutant","WT")),"")</f>
        <v/>
      </c>
      <c r="DA191" s="4" t="s">
        <v>4848</v>
      </c>
      <c r="DB191" s="4">
        <f t="shared" si="221"/>
        <v>-1.7899999999999991</v>
      </c>
      <c r="DC191" s="4">
        <f t="shared" si="222"/>
        <v>0</v>
      </c>
      <c r="DD191" s="4" t="str">
        <f t="shared" si="223"/>
        <v/>
      </c>
      <c r="DE191" s="4" t="str">
        <f t="shared" si="224"/>
        <v/>
      </c>
      <c r="DF191" s="4" t="str">
        <f t="shared" si="225"/>
        <v/>
      </c>
      <c r="DG191" s="4" t="str">
        <f t="shared" si="226"/>
        <v/>
      </c>
      <c r="DH191" s="4" t="str">
        <f t="shared" si="227"/>
        <v/>
      </c>
      <c r="DI191" s="4" t="str">
        <f t="shared" si="228"/>
        <v/>
      </c>
      <c r="DJ191" s="4" t="str">
        <f t="shared" si="229"/>
        <v/>
      </c>
      <c r="DK191" s="4" t="str">
        <f t="shared" si="230"/>
        <v/>
      </c>
      <c r="DL191" s="4" t="str">
        <f t="shared" si="231"/>
        <v/>
      </c>
      <c r="DM191" s="4" t="str">
        <f t="shared" si="232"/>
        <v/>
      </c>
      <c r="DO191" s="4" t="s">
        <v>4848</v>
      </c>
      <c r="DP191" s="4" t="str">
        <f>IF(ISNUMBER(DB191), IF($AR191&gt;VLOOKUP('Gene Table'!$G$2,'Array Content'!$A$2:$B$3,2,FALSE),IF(DB191&lt;-$AR191,"mutant","WT"),IF(DB191&lt;-VLOOKUP('Gene Table'!$G$2,'Array Content'!$A$2:$B$3,2,FALSE),"Mutant","WT")),"")</f>
        <v>WT</v>
      </c>
      <c r="DQ191" s="4" t="str">
        <f>IF(ISNUMBER(DC191), IF($AR191&gt;VLOOKUP('Gene Table'!$G$2,'Array Content'!$A$2:$B$3,2,FALSE),IF(DC191&lt;-$AR191,"mutant","WT"),IF(DC191&lt;-VLOOKUP('Gene Table'!$G$2,'Array Content'!$A$2:$B$3,2,FALSE),"Mutant","WT")),"")</f>
        <v>WT</v>
      </c>
      <c r="DR191" s="4" t="str">
        <f>IF(ISNUMBER(DD191), IF($AR191&gt;VLOOKUP('Gene Table'!$G$2,'Array Content'!$A$2:$B$3,2,FALSE),IF(DD191&lt;-$AR191,"mutant","WT"),IF(DD191&lt;-VLOOKUP('Gene Table'!$G$2,'Array Content'!$A$2:$B$3,2,FALSE),"Mutant","WT")),"")</f>
        <v/>
      </c>
      <c r="DS191" s="4" t="str">
        <f>IF(ISNUMBER(DE191), IF($AR191&gt;VLOOKUP('Gene Table'!$G$2,'Array Content'!$A$2:$B$3,2,FALSE),IF(DE191&lt;-$AR191,"mutant","WT"),IF(DE191&lt;-VLOOKUP('Gene Table'!$G$2,'Array Content'!$A$2:$B$3,2,FALSE),"Mutant","WT")),"")</f>
        <v/>
      </c>
      <c r="DT191" s="4" t="str">
        <f>IF(ISNUMBER(DF191), IF($AR191&gt;VLOOKUP('Gene Table'!$G$2,'Array Content'!$A$2:$B$3,2,FALSE),IF(DF191&lt;-$AR191,"mutant","WT"),IF(DF191&lt;-VLOOKUP('Gene Table'!$G$2,'Array Content'!$A$2:$B$3,2,FALSE),"Mutant","WT")),"")</f>
        <v/>
      </c>
      <c r="DU191" s="4" t="str">
        <f>IF(ISNUMBER(DG191), IF($AR191&gt;VLOOKUP('Gene Table'!$G$2,'Array Content'!$A$2:$B$3,2,FALSE),IF(DG191&lt;-$AR191,"mutant","WT"),IF(DG191&lt;-VLOOKUP('Gene Table'!$G$2,'Array Content'!$A$2:$B$3,2,FALSE),"Mutant","WT")),"")</f>
        <v/>
      </c>
      <c r="DV191" s="4" t="str">
        <f>IF(ISNUMBER(DH191), IF($AR191&gt;VLOOKUP('Gene Table'!$G$2,'Array Content'!$A$2:$B$3,2,FALSE),IF(DH191&lt;-$AR191,"mutant","WT"),IF(DH191&lt;-VLOOKUP('Gene Table'!$G$2,'Array Content'!$A$2:$B$3,2,FALSE),"Mutant","WT")),"")</f>
        <v/>
      </c>
      <c r="DW191" s="4" t="str">
        <f>IF(ISNUMBER(DI191), IF($AR191&gt;VLOOKUP('Gene Table'!$G$2,'Array Content'!$A$2:$B$3,2,FALSE),IF(DI191&lt;-$AR191,"mutant","WT"),IF(DI191&lt;-VLOOKUP('Gene Table'!$G$2,'Array Content'!$A$2:$B$3,2,FALSE),"Mutant","WT")),"")</f>
        <v/>
      </c>
      <c r="DX191" s="4" t="str">
        <f>IF(ISNUMBER(DJ191), IF($AR191&gt;VLOOKUP('Gene Table'!$G$2,'Array Content'!$A$2:$B$3,2,FALSE),IF(DJ191&lt;-$AR191,"mutant","WT"),IF(DJ191&lt;-VLOOKUP('Gene Table'!$G$2,'Array Content'!$A$2:$B$3,2,FALSE),"Mutant","WT")),"")</f>
        <v/>
      </c>
      <c r="DY191" s="4" t="str">
        <f>IF(ISNUMBER(DK191), IF($AR191&gt;VLOOKUP('Gene Table'!$G$2,'Array Content'!$A$2:$B$3,2,FALSE),IF(DK191&lt;-$AR191,"mutant","WT"),IF(DK191&lt;-VLOOKUP('Gene Table'!$G$2,'Array Content'!$A$2:$B$3,2,FALSE),"Mutant","WT")),"")</f>
        <v/>
      </c>
      <c r="DZ191" s="4" t="str">
        <f>IF(ISNUMBER(DL191), IF($AR191&gt;VLOOKUP('Gene Table'!$G$2,'Array Content'!$A$2:$B$3,2,FALSE),IF(DL191&lt;-$AR191,"mutant","WT"),IF(DL191&lt;-VLOOKUP('Gene Table'!$G$2,'Array Content'!$A$2:$B$3,2,FALSE),"Mutant","WT")),"")</f>
        <v/>
      </c>
      <c r="EA191" s="4" t="str">
        <f>IF(ISNUMBER(DM191), IF($AR191&gt;VLOOKUP('Gene Table'!$G$2,'Array Content'!$A$2:$B$3,2,FALSE),IF(DM191&lt;-$AR191,"mutant","WT"),IF(DM191&lt;-VLOOKUP('Gene Table'!$G$2,'Array Content'!$A$2:$B$3,2,FALSE),"Mutant","WT")),"")</f>
        <v/>
      </c>
      <c r="EC191" s="4" t="s">
        <v>4848</v>
      </c>
      <c r="ED191" s="4" t="str">
        <f>IF('Gene Table'!$D191="copy number",D191,"")</f>
        <v/>
      </c>
      <c r="EE191" s="4" t="str">
        <f>IF('Gene Table'!$D191="copy number",E191,"")</f>
        <v/>
      </c>
      <c r="EF191" s="4" t="str">
        <f>IF('Gene Table'!$D191="copy number",F191,"")</f>
        <v/>
      </c>
      <c r="EG191" s="4" t="str">
        <f>IF('Gene Table'!$D191="copy number",G191,"")</f>
        <v/>
      </c>
      <c r="EH191" s="4" t="str">
        <f>IF('Gene Table'!$D191="copy number",H191,"")</f>
        <v/>
      </c>
      <c r="EI191" s="4" t="str">
        <f>IF('Gene Table'!$D191="copy number",I191,"")</f>
        <v/>
      </c>
      <c r="EJ191" s="4" t="str">
        <f>IF('Gene Table'!$D191="copy number",J191,"")</f>
        <v/>
      </c>
      <c r="EK191" s="4" t="str">
        <f>IF('Gene Table'!$D191="copy number",K191,"")</f>
        <v/>
      </c>
      <c r="EL191" s="4" t="str">
        <f>IF('Gene Table'!$D191="copy number",L191,"")</f>
        <v/>
      </c>
      <c r="EM191" s="4" t="str">
        <f>IF('Gene Table'!$D191="copy number",M191,"")</f>
        <v/>
      </c>
      <c r="EN191" s="4" t="str">
        <f>IF('Gene Table'!$D191="copy number",N191,"")</f>
        <v/>
      </c>
      <c r="EO191" s="4" t="str">
        <f>IF('Gene Table'!$D191="copy number",O191,"")</f>
        <v/>
      </c>
      <c r="EQ191" s="4" t="s">
        <v>4848</v>
      </c>
      <c r="ER191" s="4" t="str">
        <f>IF('Gene Table'!$D191="copy number",R191,"")</f>
        <v/>
      </c>
      <c r="ES191" s="4" t="str">
        <f>IF('Gene Table'!$D191="copy number",S191,"")</f>
        <v/>
      </c>
      <c r="ET191" s="4" t="str">
        <f>IF('Gene Table'!$D191="copy number",T191,"")</f>
        <v/>
      </c>
      <c r="EU191" s="4" t="str">
        <f>IF('Gene Table'!$D191="copy number",U191,"")</f>
        <v/>
      </c>
      <c r="EV191" s="4" t="str">
        <f>IF('Gene Table'!$D191="copy number",V191,"")</f>
        <v/>
      </c>
      <c r="EW191" s="4" t="str">
        <f>IF('Gene Table'!$D191="copy number",W191,"")</f>
        <v/>
      </c>
      <c r="EX191" s="4" t="str">
        <f>IF('Gene Table'!$D191="copy number",X191,"")</f>
        <v/>
      </c>
      <c r="EY191" s="4" t="str">
        <f>IF('Gene Table'!$D191="copy number",Y191,"")</f>
        <v/>
      </c>
      <c r="EZ191" s="4" t="str">
        <f>IF('Gene Table'!$D191="copy number",Z191,"")</f>
        <v/>
      </c>
      <c r="FA191" s="4" t="str">
        <f>IF('Gene Table'!$D191="copy number",AA191,"")</f>
        <v/>
      </c>
      <c r="FB191" s="4" t="str">
        <f>IF('Gene Table'!$D191="copy number",AB191,"")</f>
        <v/>
      </c>
      <c r="FC191" s="4" t="str">
        <f>IF('Gene Table'!$D191="copy number",AC191,"")</f>
        <v/>
      </c>
      <c r="FE191" s="4" t="s">
        <v>4848</v>
      </c>
      <c r="FF191" s="4" t="str">
        <f>IF('Gene Table'!$C191="SMPC",D191,"")</f>
        <v/>
      </c>
      <c r="FG191" s="4" t="str">
        <f>IF('Gene Table'!$C191="SMPC",E191,"")</f>
        <v/>
      </c>
      <c r="FH191" s="4" t="str">
        <f>IF('Gene Table'!$C191="SMPC",F191,"")</f>
        <v/>
      </c>
      <c r="FI191" s="4" t="str">
        <f>IF('Gene Table'!$C191="SMPC",G191,"")</f>
        <v/>
      </c>
      <c r="FJ191" s="4" t="str">
        <f>IF('Gene Table'!$C191="SMPC",H191,"")</f>
        <v/>
      </c>
      <c r="FK191" s="4" t="str">
        <f>IF('Gene Table'!$C191="SMPC",I191,"")</f>
        <v/>
      </c>
      <c r="FL191" s="4" t="str">
        <f>IF('Gene Table'!$C191="SMPC",J191,"")</f>
        <v/>
      </c>
      <c r="FM191" s="4" t="str">
        <f>IF('Gene Table'!$C191="SMPC",K191,"")</f>
        <v/>
      </c>
      <c r="FN191" s="4" t="str">
        <f>IF('Gene Table'!$C191="SMPC",L191,"")</f>
        <v/>
      </c>
      <c r="FO191" s="4" t="str">
        <f>IF('Gene Table'!$C191="SMPC",M191,"")</f>
        <v/>
      </c>
      <c r="FP191" s="4" t="str">
        <f>IF('Gene Table'!$C191="SMPC",N191,"")</f>
        <v/>
      </c>
      <c r="FQ191" s="4" t="str">
        <f>IF('Gene Table'!$C191="SMPC",O191,"")</f>
        <v/>
      </c>
      <c r="FS191" s="4" t="s">
        <v>4848</v>
      </c>
      <c r="FT191" s="4" t="str">
        <f>IF('Gene Table'!$C191="SMPC",R191,"")</f>
        <v/>
      </c>
      <c r="FU191" s="4" t="str">
        <f>IF('Gene Table'!$C191="SMPC",S191,"")</f>
        <v/>
      </c>
      <c r="FV191" s="4" t="str">
        <f>IF('Gene Table'!$C191="SMPC",T191,"")</f>
        <v/>
      </c>
      <c r="FW191" s="4" t="str">
        <f>IF('Gene Table'!$C191="SMPC",U191,"")</f>
        <v/>
      </c>
      <c r="FX191" s="4" t="str">
        <f>IF('Gene Table'!$C191="SMPC",V191,"")</f>
        <v/>
      </c>
      <c r="FY191" s="4" t="str">
        <f>IF('Gene Table'!$C191="SMPC",W191,"")</f>
        <v/>
      </c>
      <c r="FZ191" s="4" t="str">
        <f>IF('Gene Table'!$C191="SMPC",X191,"")</f>
        <v/>
      </c>
      <c r="GA191" s="4" t="str">
        <f>IF('Gene Table'!$C191="SMPC",Y191,"")</f>
        <v/>
      </c>
      <c r="GB191" s="4" t="str">
        <f>IF('Gene Table'!$C191="SMPC",Z191,"")</f>
        <v/>
      </c>
      <c r="GC191" s="4" t="str">
        <f>IF('Gene Table'!$C191="SMPC",AA191,"")</f>
        <v/>
      </c>
      <c r="GD191" s="4" t="str">
        <f>IF('Gene Table'!$C191="SMPC",AB191,"")</f>
        <v/>
      </c>
      <c r="GE191" s="4" t="str">
        <f>IF('Gene Table'!$C191="SMPC",AC191,"")</f>
        <v/>
      </c>
    </row>
    <row r="192" spans="1:187" ht="15" customHeight="1" x14ac:dyDescent="0.25">
      <c r="A192" s="4" t="str">
        <f>'Gene Table'!C192&amp;":"&amp;'Gene Table'!D192</f>
        <v>SMARCB1:c.118C&gt;T</v>
      </c>
      <c r="B192" s="4">
        <f>IF('Gene Table'!$G$5="NO",IF(ISNUMBER(MATCH('Gene Table'!E192,'Array Content'!$M$2:$M$941,0)),VLOOKUP('Gene Table'!E192,'Array Content'!$M$2:$O$941,2,FALSE),35),IF('Gene Table'!$G$5="YES",IF(ISNUMBER(MATCH('Gene Table'!E192,'Array Content'!$M$2:$M$941,0)),VLOOKUP('Gene Table'!E192,'Array Content'!$M$2:$O$941,3,FALSE),35),"OOPS"))</f>
        <v>37</v>
      </c>
      <c r="C192" s="4" t="s">
        <v>4849</v>
      </c>
      <c r="D192" s="29">
        <f>IF('Control Sample Data'!D191="","",IF(SUM('Control Sample Data'!D$2:D$97)&gt;10,IF(AND(ISNUMBER('Control Sample Data'!D191),'Control Sample Data'!D191&lt;$B192, 'Control Sample Data'!D191&gt;0),'Control Sample Data'!D191,$B192),""))</f>
        <v>35</v>
      </c>
      <c r="E192" s="29">
        <f>IF('Control Sample Data'!E191="","",IF(SUM('Control Sample Data'!E$2:E$97)&gt;10,IF(AND(ISNUMBER('Control Sample Data'!E191),'Control Sample Data'!E191&lt;$B192, 'Control Sample Data'!E191&gt;0),'Control Sample Data'!E191,$B192),""))</f>
        <v>35</v>
      </c>
      <c r="F192" s="29" t="str">
        <f>IF('Control Sample Data'!F191="","",IF(SUM('Control Sample Data'!F$2:F$97)&gt;10,IF(AND(ISNUMBER('Control Sample Data'!F191),'Control Sample Data'!F191&lt;$B192, 'Control Sample Data'!F191&gt;0),'Control Sample Data'!F191,$B192),""))</f>
        <v/>
      </c>
      <c r="G192" s="29" t="str">
        <f>IF('Control Sample Data'!G191="","",IF(SUM('Control Sample Data'!G$2:G$97)&gt;10,IF(AND(ISNUMBER('Control Sample Data'!G191),'Control Sample Data'!G191&lt;$B192, 'Control Sample Data'!G191&gt;0),'Control Sample Data'!G191,$B192),""))</f>
        <v/>
      </c>
      <c r="H192" s="29" t="str">
        <f>IF('Control Sample Data'!H191="","",IF(SUM('Control Sample Data'!H$2:H$97)&gt;10,IF(AND(ISNUMBER('Control Sample Data'!H191),'Control Sample Data'!H191&lt;$B192, 'Control Sample Data'!H191&gt;0),'Control Sample Data'!H191,$B192),""))</f>
        <v/>
      </c>
      <c r="I192" s="29" t="str">
        <f>IF('Control Sample Data'!I191="","",IF(SUM('Control Sample Data'!I$2:I$97)&gt;10,IF(AND(ISNUMBER('Control Sample Data'!I191),'Control Sample Data'!I191&lt;$B192, 'Control Sample Data'!I191&gt;0),'Control Sample Data'!I191,$B192),""))</f>
        <v/>
      </c>
      <c r="J192" s="29" t="str">
        <f>IF('Control Sample Data'!J191="","",IF(SUM('Control Sample Data'!J$2:J$97)&gt;10,IF(AND(ISNUMBER('Control Sample Data'!J191),'Control Sample Data'!J191&lt;$B192, 'Control Sample Data'!J191&gt;0),'Control Sample Data'!J191,$B192),""))</f>
        <v/>
      </c>
      <c r="K192" s="29" t="str">
        <f>IF('Control Sample Data'!K191="","",IF(SUM('Control Sample Data'!K$2:K$97)&gt;10,IF(AND(ISNUMBER('Control Sample Data'!K191),'Control Sample Data'!K191&lt;$B192, 'Control Sample Data'!K191&gt;0),'Control Sample Data'!K191,$B192),""))</f>
        <v/>
      </c>
      <c r="L192" s="29" t="str">
        <f>IF('Control Sample Data'!L191="","",IF(SUM('Control Sample Data'!L$2:L$97)&gt;10,IF(AND(ISNUMBER('Control Sample Data'!L191),'Control Sample Data'!L191&lt;$B192, 'Control Sample Data'!L191&gt;0),'Control Sample Data'!L191,$B192),""))</f>
        <v/>
      </c>
      <c r="M192" s="29" t="str">
        <f>IF('Control Sample Data'!M191="","",IF(SUM('Control Sample Data'!M$2:M$97)&gt;10,IF(AND(ISNUMBER('Control Sample Data'!M191),'Control Sample Data'!M191&lt;$B192, 'Control Sample Data'!M191&gt;0),'Control Sample Data'!M191,$B192),""))</f>
        <v/>
      </c>
      <c r="N192" s="29" t="str">
        <f>IF('Control Sample Data'!N191="","",IF(SUM('Control Sample Data'!N$2:N$97)&gt;10,IF(AND(ISNUMBER('Control Sample Data'!N191),'Control Sample Data'!N191&lt;$B192, 'Control Sample Data'!N191&gt;0),'Control Sample Data'!N191,$B192),""))</f>
        <v/>
      </c>
      <c r="O192" s="29" t="str">
        <f>IF('Control Sample Data'!O191="","",IF(SUM('Control Sample Data'!O$2:O$97)&gt;10,IF(AND(ISNUMBER('Control Sample Data'!O191),'Control Sample Data'!O191&lt;$B192, 'Control Sample Data'!O191&gt;0),'Control Sample Data'!O191,$B192),""))</f>
        <v/>
      </c>
      <c r="Q192" s="4" t="s">
        <v>4849</v>
      </c>
      <c r="R192" s="29">
        <f>IF('Test Sample Data'!D191="","",IF(SUM('Test Sample Data'!D$2:D$97)&gt;10,IF(AND(ISNUMBER('Test Sample Data'!D191),'Test Sample Data'!D191&lt;$B192, 'Test Sample Data'!D191&gt;0),'Test Sample Data'!D191,$B192),""))</f>
        <v>35</v>
      </c>
      <c r="S192" s="29">
        <f>IF('Test Sample Data'!E191="","",IF(SUM('Test Sample Data'!E$2:E$97)&gt;10,IF(AND(ISNUMBER('Test Sample Data'!E191),'Test Sample Data'!E191&lt;$B192, 'Test Sample Data'!E191&gt;0),'Test Sample Data'!E191,$B192),""))</f>
        <v>35</v>
      </c>
      <c r="T192" s="29" t="str">
        <f>IF('Test Sample Data'!F191="","",IF(SUM('Test Sample Data'!F$2:F$97)&gt;10,IF(AND(ISNUMBER('Test Sample Data'!F191),'Test Sample Data'!F191&lt;$B192, 'Test Sample Data'!F191&gt;0),'Test Sample Data'!F191,$B192),""))</f>
        <v/>
      </c>
      <c r="U192" s="29" t="str">
        <f>IF('Test Sample Data'!G191="","",IF(SUM('Test Sample Data'!G$2:G$97)&gt;10,IF(AND(ISNUMBER('Test Sample Data'!G191),'Test Sample Data'!G191&lt;$B192, 'Test Sample Data'!G191&gt;0),'Test Sample Data'!G191,$B192),""))</f>
        <v/>
      </c>
      <c r="V192" s="29" t="str">
        <f>IF('Test Sample Data'!H191="","",IF(SUM('Test Sample Data'!H$2:H$97)&gt;10,IF(AND(ISNUMBER('Test Sample Data'!H191),'Test Sample Data'!H191&lt;$B192, 'Test Sample Data'!H191&gt;0),'Test Sample Data'!H191,$B192),""))</f>
        <v/>
      </c>
      <c r="W192" s="29" t="str">
        <f>IF('Test Sample Data'!I191="","",IF(SUM('Test Sample Data'!I$2:I$97)&gt;10,IF(AND(ISNUMBER('Test Sample Data'!I191),'Test Sample Data'!I191&lt;$B192, 'Test Sample Data'!I191&gt;0),'Test Sample Data'!I191,$B192),""))</f>
        <v/>
      </c>
      <c r="X192" s="29" t="str">
        <f>IF('Test Sample Data'!J191="","",IF(SUM('Test Sample Data'!J$2:J$97)&gt;10,IF(AND(ISNUMBER('Test Sample Data'!J191),'Test Sample Data'!J191&lt;$B192, 'Test Sample Data'!J191&gt;0),'Test Sample Data'!J191,$B192),""))</f>
        <v/>
      </c>
      <c r="Y192" s="29" t="str">
        <f>IF('Test Sample Data'!K191="","",IF(SUM('Test Sample Data'!K$2:K$97)&gt;10,IF(AND(ISNUMBER('Test Sample Data'!K191),'Test Sample Data'!K191&lt;$B192, 'Test Sample Data'!K191&gt;0),'Test Sample Data'!K191,$B192),""))</f>
        <v/>
      </c>
      <c r="Z192" s="29" t="str">
        <f>IF('Test Sample Data'!L191="","",IF(SUM('Test Sample Data'!L$2:L$97)&gt;10,IF(AND(ISNUMBER('Test Sample Data'!L191),'Test Sample Data'!L191&lt;$B192, 'Test Sample Data'!L191&gt;0),'Test Sample Data'!L191,$B192),""))</f>
        <v/>
      </c>
      <c r="AA192" s="29" t="str">
        <f>IF('Test Sample Data'!M191="","",IF(SUM('Test Sample Data'!M$2:M$97)&gt;10,IF(AND(ISNUMBER('Test Sample Data'!M191),'Test Sample Data'!M191&lt;$B192, 'Test Sample Data'!M191&gt;0),'Test Sample Data'!M191,$B192),""))</f>
        <v/>
      </c>
      <c r="AB192" s="29" t="str">
        <f>IF('Test Sample Data'!N191="","",IF(SUM('Test Sample Data'!N$2:N$97)&gt;10,IF(AND(ISNUMBER('Test Sample Data'!N191),'Test Sample Data'!N191&lt;$B192, 'Test Sample Data'!N191&gt;0),'Test Sample Data'!N191,$B192),""))</f>
        <v/>
      </c>
      <c r="AC192" s="29" t="str">
        <f>IF('Test Sample Data'!O191="","",IF(SUM('Test Sample Data'!O$2:O$97)&gt;10,IF(AND(ISNUMBER('Test Sample Data'!O191),'Test Sample Data'!O191&lt;$B192, 'Test Sample Data'!O191&gt;0),'Test Sample Data'!O191,$B192),""))</f>
        <v/>
      </c>
      <c r="AE192" s="4" t="s">
        <v>4849</v>
      </c>
      <c r="AF192" s="4">
        <f t="shared" si="183"/>
        <v>9</v>
      </c>
      <c r="AG192" s="4">
        <f t="shared" si="184"/>
        <v>9</v>
      </c>
      <c r="AH192" s="4" t="str">
        <f t="shared" si="185"/>
        <v/>
      </c>
      <c r="AI192" s="4" t="str">
        <f t="shared" si="186"/>
        <v/>
      </c>
      <c r="AJ192" s="4" t="str">
        <f t="shared" si="187"/>
        <v/>
      </c>
      <c r="AK192" s="4" t="str">
        <f t="shared" si="188"/>
        <v/>
      </c>
      <c r="AL192" s="4" t="str">
        <f t="shared" si="189"/>
        <v/>
      </c>
      <c r="AM192" s="4" t="str">
        <f t="shared" si="190"/>
        <v/>
      </c>
      <c r="AN192" s="4" t="str">
        <f t="shared" si="191"/>
        <v/>
      </c>
      <c r="AO192" s="4" t="str">
        <f t="shared" si="192"/>
        <v/>
      </c>
      <c r="AP192" s="4" t="str">
        <f t="shared" si="193"/>
        <v/>
      </c>
      <c r="AQ192" s="4" t="str">
        <f t="shared" si="194"/>
        <v/>
      </c>
      <c r="AR192" s="4">
        <f t="shared" si="195"/>
        <v>0</v>
      </c>
      <c r="AS192" s="4">
        <f t="shared" si="246"/>
        <v>9</v>
      </c>
      <c r="AU192" s="4" t="s">
        <v>4849</v>
      </c>
      <c r="AV192" s="4">
        <f t="shared" si="196"/>
        <v>9</v>
      </c>
      <c r="AW192" s="4">
        <f t="shared" si="197"/>
        <v>9</v>
      </c>
      <c r="AX192" s="4" t="str">
        <f t="shared" si="198"/>
        <v/>
      </c>
      <c r="AY192" s="4" t="str">
        <f t="shared" si="199"/>
        <v/>
      </c>
      <c r="AZ192" s="4" t="str">
        <f t="shared" si="200"/>
        <v/>
      </c>
      <c r="BA192" s="4" t="str">
        <f t="shared" si="201"/>
        <v/>
      </c>
      <c r="BB192" s="4" t="str">
        <f t="shared" si="202"/>
        <v/>
      </c>
      <c r="BC192" s="4" t="str">
        <f t="shared" si="203"/>
        <v/>
      </c>
      <c r="BD192" s="4" t="str">
        <f t="shared" si="204"/>
        <v/>
      </c>
      <c r="BE192" s="4" t="str">
        <f t="shared" si="205"/>
        <v/>
      </c>
      <c r="BF192" s="4" t="str">
        <f t="shared" si="206"/>
        <v/>
      </c>
      <c r="BG192" s="4" t="str">
        <f t="shared" si="207"/>
        <v/>
      </c>
      <c r="BI192" s="4" t="s">
        <v>4849</v>
      </c>
      <c r="BJ192" s="4">
        <f t="shared" si="233"/>
        <v>9</v>
      </c>
      <c r="BK192" s="4">
        <f t="shared" si="234"/>
        <v>9</v>
      </c>
      <c r="BL192" s="4" t="str">
        <f t="shared" si="235"/>
        <v/>
      </c>
      <c r="BM192" s="4" t="str">
        <f t="shared" si="236"/>
        <v/>
      </c>
      <c r="BN192" s="4" t="str">
        <f t="shared" si="237"/>
        <v/>
      </c>
      <c r="BO192" s="4" t="str">
        <f t="shared" si="238"/>
        <v/>
      </c>
      <c r="BP192" s="4" t="str">
        <f t="shared" si="239"/>
        <v/>
      </c>
      <c r="BQ192" s="4" t="str">
        <f t="shared" si="240"/>
        <v/>
      </c>
      <c r="BR192" s="4" t="str">
        <f t="shared" si="241"/>
        <v/>
      </c>
      <c r="BS192" s="4" t="str">
        <f t="shared" si="242"/>
        <v/>
      </c>
      <c r="BT192" s="4" t="str">
        <f t="shared" si="243"/>
        <v/>
      </c>
      <c r="BU192" s="4" t="str">
        <f t="shared" si="244"/>
        <v/>
      </c>
      <c r="BV192" s="4">
        <f t="shared" si="208"/>
        <v>0</v>
      </c>
      <c r="BW192" s="4">
        <f t="shared" si="245"/>
        <v>9</v>
      </c>
      <c r="BY192" s="4" t="s">
        <v>4849</v>
      </c>
      <c r="BZ192" s="4">
        <f t="shared" si="209"/>
        <v>0</v>
      </c>
      <c r="CA192" s="4">
        <f t="shared" si="210"/>
        <v>0</v>
      </c>
      <c r="CB192" s="4" t="str">
        <f t="shared" si="211"/>
        <v/>
      </c>
      <c r="CC192" s="4" t="str">
        <f t="shared" si="212"/>
        <v/>
      </c>
      <c r="CD192" s="4" t="str">
        <f t="shared" si="213"/>
        <v/>
      </c>
      <c r="CE192" s="4" t="str">
        <f t="shared" si="214"/>
        <v/>
      </c>
      <c r="CF192" s="4" t="str">
        <f t="shared" si="215"/>
        <v/>
      </c>
      <c r="CG192" s="4" t="str">
        <f t="shared" si="216"/>
        <v/>
      </c>
      <c r="CH192" s="4" t="str">
        <f t="shared" si="217"/>
        <v/>
      </c>
      <c r="CI192" s="4" t="str">
        <f t="shared" si="218"/>
        <v/>
      </c>
      <c r="CJ192" s="4" t="str">
        <f t="shared" si="219"/>
        <v/>
      </c>
      <c r="CK192" s="4" t="str">
        <f t="shared" si="220"/>
        <v/>
      </c>
      <c r="CM192" s="4" t="s">
        <v>4849</v>
      </c>
      <c r="CN192" s="4" t="str">
        <f>IF(ISNUMBER(BZ192), IF($BV192&gt;VLOOKUP('Gene Table'!$G$2,'Array Content'!$A$2:$B$3,2,FALSE),IF(BZ192&lt;-$BV192,"mutant","WT"),IF(BZ192&lt;-VLOOKUP('Gene Table'!$G$2,'Array Content'!$A$2:$B$3,2,FALSE),"Mutant","WT")),"")</f>
        <v>WT</v>
      </c>
      <c r="CO192" s="4" t="str">
        <f>IF(ISNUMBER(CA192), IF($BV192&gt;VLOOKUP('Gene Table'!$G$2,'Array Content'!$A$2:$B$3,2,FALSE),IF(CA192&lt;-$BV192,"mutant","WT"),IF(CA192&lt;-VLOOKUP('Gene Table'!$G$2,'Array Content'!$A$2:$B$3,2,FALSE),"Mutant","WT")),"")</f>
        <v>WT</v>
      </c>
      <c r="CP192" s="4" t="str">
        <f>IF(ISNUMBER(CB192), IF($BV192&gt;VLOOKUP('Gene Table'!$G$2,'Array Content'!$A$2:$B$3,2,FALSE),IF(CB192&lt;-$BV192,"mutant","WT"),IF(CB192&lt;-VLOOKUP('Gene Table'!$G$2,'Array Content'!$A$2:$B$3,2,FALSE),"Mutant","WT")),"")</f>
        <v/>
      </c>
      <c r="CQ192" s="4" t="str">
        <f>IF(ISNUMBER(CC192), IF($BV192&gt;VLOOKUP('Gene Table'!$G$2,'Array Content'!$A$2:$B$3,2,FALSE),IF(CC192&lt;-$BV192,"mutant","WT"),IF(CC192&lt;-VLOOKUP('Gene Table'!$G$2,'Array Content'!$A$2:$B$3,2,FALSE),"Mutant","WT")),"")</f>
        <v/>
      </c>
      <c r="CR192" s="4" t="str">
        <f>IF(ISNUMBER(CD192), IF($BV192&gt;VLOOKUP('Gene Table'!$G$2,'Array Content'!$A$2:$B$3,2,FALSE),IF(CD192&lt;-$BV192,"mutant","WT"),IF(CD192&lt;-VLOOKUP('Gene Table'!$G$2,'Array Content'!$A$2:$B$3,2,FALSE),"Mutant","WT")),"")</f>
        <v/>
      </c>
      <c r="CS192" s="4" t="str">
        <f>IF(ISNUMBER(CE192), IF($BV192&gt;VLOOKUP('Gene Table'!$G$2,'Array Content'!$A$2:$B$3,2,FALSE),IF(CE192&lt;-$BV192,"mutant","WT"),IF(CE192&lt;-VLOOKUP('Gene Table'!$G$2,'Array Content'!$A$2:$B$3,2,FALSE),"Mutant","WT")),"")</f>
        <v/>
      </c>
      <c r="CT192" s="4" t="str">
        <f>IF(ISNUMBER(CF192), IF($BV192&gt;VLOOKUP('Gene Table'!$G$2,'Array Content'!$A$2:$B$3,2,FALSE),IF(CF192&lt;-$BV192,"mutant","WT"),IF(CF192&lt;-VLOOKUP('Gene Table'!$G$2,'Array Content'!$A$2:$B$3,2,FALSE),"Mutant","WT")),"")</f>
        <v/>
      </c>
      <c r="CU192" s="4" t="str">
        <f>IF(ISNUMBER(CG192), IF($BV192&gt;VLOOKUP('Gene Table'!$G$2,'Array Content'!$A$2:$B$3,2,FALSE),IF(CG192&lt;-$BV192,"mutant","WT"),IF(CG192&lt;-VLOOKUP('Gene Table'!$G$2,'Array Content'!$A$2:$B$3,2,FALSE),"Mutant","WT")),"")</f>
        <v/>
      </c>
      <c r="CV192" s="4" t="str">
        <f>IF(ISNUMBER(CH192), IF($BV192&gt;VLOOKUP('Gene Table'!$G$2,'Array Content'!$A$2:$B$3,2,FALSE),IF(CH192&lt;-$BV192,"mutant","WT"),IF(CH192&lt;-VLOOKUP('Gene Table'!$G$2,'Array Content'!$A$2:$B$3,2,FALSE),"Mutant","WT")),"")</f>
        <v/>
      </c>
      <c r="CW192" s="4" t="str">
        <f>IF(ISNUMBER(CI192), IF($BV192&gt;VLOOKUP('Gene Table'!$G$2,'Array Content'!$A$2:$B$3,2,FALSE),IF(CI192&lt;-$BV192,"mutant","WT"),IF(CI192&lt;-VLOOKUP('Gene Table'!$G$2,'Array Content'!$A$2:$B$3,2,FALSE),"Mutant","WT")),"")</f>
        <v/>
      </c>
      <c r="CX192" s="4" t="str">
        <f>IF(ISNUMBER(CJ192), IF($BV192&gt;VLOOKUP('Gene Table'!$G$2,'Array Content'!$A$2:$B$3,2,FALSE),IF(CJ192&lt;-$BV192,"mutant","WT"),IF(CJ192&lt;-VLOOKUP('Gene Table'!$G$2,'Array Content'!$A$2:$B$3,2,FALSE),"Mutant","WT")),"")</f>
        <v/>
      </c>
      <c r="CY192" s="4" t="str">
        <f>IF(ISNUMBER(CK192), IF($BV192&gt;VLOOKUP('Gene Table'!$G$2,'Array Content'!$A$2:$B$3,2,FALSE),IF(CK192&lt;-$BV192,"mutant","WT"),IF(CK192&lt;-VLOOKUP('Gene Table'!$G$2,'Array Content'!$A$2:$B$3,2,FALSE),"Mutant","WT")),"")</f>
        <v/>
      </c>
      <c r="DA192" s="4" t="s">
        <v>4849</v>
      </c>
      <c r="DB192" s="4">
        <f t="shared" si="221"/>
        <v>0</v>
      </c>
      <c r="DC192" s="4">
        <f t="shared" si="222"/>
        <v>0</v>
      </c>
      <c r="DD192" s="4" t="str">
        <f t="shared" si="223"/>
        <v/>
      </c>
      <c r="DE192" s="4" t="str">
        <f t="shared" si="224"/>
        <v/>
      </c>
      <c r="DF192" s="4" t="str">
        <f t="shared" si="225"/>
        <v/>
      </c>
      <c r="DG192" s="4" t="str">
        <f t="shared" si="226"/>
        <v/>
      </c>
      <c r="DH192" s="4" t="str">
        <f t="shared" si="227"/>
        <v/>
      </c>
      <c r="DI192" s="4" t="str">
        <f t="shared" si="228"/>
        <v/>
      </c>
      <c r="DJ192" s="4" t="str">
        <f t="shared" si="229"/>
        <v/>
      </c>
      <c r="DK192" s="4" t="str">
        <f t="shared" si="230"/>
        <v/>
      </c>
      <c r="DL192" s="4" t="str">
        <f t="shared" si="231"/>
        <v/>
      </c>
      <c r="DM192" s="4" t="str">
        <f t="shared" si="232"/>
        <v/>
      </c>
      <c r="DO192" s="4" t="s">
        <v>4849</v>
      </c>
      <c r="DP192" s="4" t="str">
        <f>IF(ISNUMBER(DB192), IF($AR192&gt;VLOOKUP('Gene Table'!$G$2,'Array Content'!$A$2:$B$3,2,FALSE),IF(DB192&lt;-$AR192,"mutant","WT"),IF(DB192&lt;-VLOOKUP('Gene Table'!$G$2,'Array Content'!$A$2:$B$3,2,FALSE),"Mutant","WT")),"")</f>
        <v>WT</v>
      </c>
      <c r="DQ192" s="4" t="str">
        <f>IF(ISNUMBER(DC192), IF($AR192&gt;VLOOKUP('Gene Table'!$G$2,'Array Content'!$A$2:$B$3,2,FALSE),IF(DC192&lt;-$AR192,"mutant","WT"),IF(DC192&lt;-VLOOKUP('Gene Table'!$G$2,'Array Content'!$A$2:$B$3,2,FALSE),"Mutant","WT")),"")</f>
        <v>WT</v>
      </c>
      <c r="DR192" s="4" t="str">
        <f>IF(ISNUMBER(DD192), IF($AR192&gt;VLOOKUP('Gene Table'!$G$2,'Array Content'!$A$2:$B$3,2,FALSE),IF(DD192&lt;-$AR192,"mutant","WT"),IF(DD192&lt;-VLOOKUP('Gene Table'!$G$2,'Array Content'!$A$2:$B$3,2,FALSE),"Mutant","WT")),"")</f>
        <v/>
      </c>
      <c r="DS192" s="4" t="str">
        <f>IF(ISNUMBER(DE192), IF($AR192&gt;VLOOKUP('Gene Table'!$G$2,'Array Content'!$A$2:$B$3,2,FALSE),IF(DE192&lt;-$AR192,"mutant","WT"),IF(DE192&lt;-VLOOKUP('Gene Table'!$G$2,'Array Content'!$A$2:$B$3,2,FALSE),"Mutant","WT")),"")</f>
        <v/>
      </c>
      <c r="DT192" s="4" t="str">
        <f>IF(ISNUMBER(DF192), IF($AR192&gt;VLOOKUP('Gene Table'!$G$2,'Array Content'!$A$2:$B$3,2,FALSE),IF(DF192&lt;-$AR192,"mutant","WT"),IF(DF192&lt;-VLOOKUP('Gene Table'!$G$2,'Array Content'!$A$2:$B$3,2,FALSE),"Mutant","WT")),"")</f>
        <v/>
      </c>
      <c r="DU192" s="4" t="str">
        <f>IF(ISNUMBER(DG192), IF($AR192&gt;VLOOKUP('Gene Table'!$G$2,'Array Content'!$A$2:$B$3,2,FALSE),IF(DG192&lt;-$AR192,"mutant","WT"),IF(DG192&lt;-VLOOKUP('Gene Table'!$G$2,'Array Content'!$A$2:$B$3,2,FALSE),"Mutant","WT")),"")</f>
        <v/>
      </c>
      <c r="DV192" s="4" t="str">
        <f>IF(ISNUMBER(DH192), IF($AR192&gt;VLOOKUP('Gene Table'!$G$2,'Array Content'!$A$2:$B$3,2,FALSE),IF(DH192&lt;-$AR192,"mutant","WT"),IF(DH192&lt;-VLOOKUP('Gene Table'!$G$2,'Array Content'!$A$2:$B$3,2,FALSE),"Mutant","WT")),"")</f>
        <v/>
      </c>
      <c r="DW192" s="4" t="str">
        <f>IF(ISNUMBER(DI192), IF($AR192&gt;VLOOKUP('Gene Table'!$G$2,'Array Content'!$A$2:$B$3,2,FALSE),IF(DI192&lt;-$AR192,"mutant","WT"),IF(DI192&lt;-VLOOKUP('Gene Table'!$G$2,'Array Content'!$A$2:$B$3,2,FALSE),"Mutant","WT")),"")</f>
        <v/>
      </c>
      <c r="DX192" s="4" t="str">
        <f>IF(ISNUMBER(DJ192), IF($AR192&gt;VLOOKUP('Gene Table'!$G$2,'Array Content'!$A$2:$B$3,2,FALSE),IF(DJ192&lt;-$AR192,"mutant","WT"),IF(DJ192&lt;-VLOOKUP('Gene Table'!$G$2,'Array Content'!$A$2:$B$3,2,FALSE),"Mutant","WT")),"")</f>
        <v/>
      </c>
      <c r="DY192" s="4" t="str">
        <f>IF(ISNUMBER(DK192), IF($AR192&gt;VLOOKUP('Gene Table'!$G$2,'Array Content'!$A$2:$B$3,2,FALSE),IF(DK192&lt;-$AR192,"mutant","WT"),IF(DK192&lt;-VLOOKUP('Gene Table'!$G$2,'Array Content'!$A$2:$B$3,2,FALSE),"Mutant","WT")),"")</f>
        <v/>
      </c>
      <c r="DZ192" s="4" t="str">
        <f>IF(ISNUMBER(DL192), IF($AR192&gt;VLOOKUP('Gene Table'!$G$2,'Array Content'!$A$2:$B$3,2,FALSE),IF(DL192&lt;-$AR192,"mutant","WT"),IF(DL192&lt;-VLOOKUP('Gene Table'!$G$2,'Array Content'!$A$2:$B$3,2,FALSE),"Mutant","WT")),"")</f>
        <v/>
      </c>
      <c r="EA192" s="4" t="str">
        <f>IF(ISNUMBER(DM192), IF($AR192&gt;VLOOKUP('Gene Table'!$G$2,'Array Content'!$A$2:$B$3,2,FALSE),IF(DM192&lt;-$AR192,"mutant","WT"),IF(DM192&lt;-VLOOKUP('Gene Table'!$G$2,'Array Content'!$A$2:$B$3,2,FALSE),"Mutant","WT")),"")</f>
        <v/>
      </c>
      <c r="EC192" s="4" t="s">
        <v>4849</v>
      </c>
      <c r="ED192" s="4" t="str">
        <f>IF('Gene Table'!$D192="copy number",D192,"")</f>
        <v/>
      </c>
      <c r="EE192" s="4" t="str">
        <f>IF('Gene Table'!$D192="copy number",E192,"")</f>
        <v/>
      </c>
      <c r="EF192" s="4" t="str">
        <f>IF('Gene Table'!$D192="copy number",F192,"")</f>
        <v/>
      </c>
      <c r="EG192" s="4" t="str">
        <f>IF('Gene Table'!$D192="copy number",G192,"")</f>
        <v/>
      </c>
      <c r="EH192" s="4" t="str">
        <f>IF('Gene Table'!$D192="copy number",H192,"")</f>
        <v/>
      </c>
      <c r="EI192" s="4" t="str">
        <f>IF('Gene Table'!$D192="copy number",I192,"")</f>
        <v/>
      </c>
      <c r="EJ192" s="4" t="str">
        <f>IF('Gene Table'!$D192="copy number",J192,"")</f>
        <v/>
      </c>
      <c r="EK192" s="4" t="str">
        <f>IF('Gene Table'!$D192="copy number",K192,"")</f>
        <v/>
      </c>
      <c r="EL192" s="4" t="str">
        <f>IF('Gene Table'!$D192="copy number",L192,"")</f>
        <v/>
      </c>
      <c r="EM192" s="4" t="str">
        <f>IF('Gene Table'!$D192="copy number",M192,"")</f>
        <v/>
      </c>
      <c r="EN192" s="4" t="str">
        <f>IF('Gene Table'!$D192="copy number",N192,"")</f>
        <v/>
      </c>
      <c r="EO192" s="4" t="str">
        <f>IF('Gene Table'!$D192="copy number",O192,"")</f>
        <v/>
      </c>
      <c r="EQ192" s="4" t="s">
        <v>4849</v>
      </c>
      <c r="ER192" s="4" t="str">
        <f>IF('Gene Table'!$D192="copy number",R192,"")</f>
        <v/>
      </c>
      <c r="ES192" s="4" t="str">
        <f>IF('Gene Table'!$D192="copy number",S192,"")</f>
        <v/>
      </c>
      <c r="ET192" s="4" t="str">
        <f>IF('Gene Table'!$D192="copy number",T192,"")</f>
        <v/>
      </c>
      <c r="EU192" s="4" t="str">
        <f>IF('Gene Table'!$D192="copy number",U192,"")</f>
        <v/>
      </c>
      <c r="EV192" s="4" t="str">
        <f>IF('Gene Table'!$D192="copy number",V192,"")</f>
        <v/>
      </c>
      <c r="EW192" s="4" t="str">
        <f>IF('Gene Table'!$D192="copy number",W192,"")</f>
        <v/>
      </c>
      <c r="EX192" s="4" t="str">
        <f>IF('Gene Table'!$D192="copy number",X192,"")</f>
        <v/>
      </c>
      <c r="EY192" s="4" t="str">
        <f>IF('Gene Table'!$D192="copy number",Y192,"")</f>
        <v/>
      </c>
      <c r="EZ192" s="4" t="str">
        <f>IF('Gene Table'!$D192="copy number",Z192,"")</f>
        <v/>
      </c>
      <c r="FA192" s="4" t="str">
        <f>IF('Gene Table'!$D192="copy number",AA192,"")</f>
        <v/>
      </c>
      <c r="FB192" s="4" t="str">
        <f>IF('Gene Table'!$D192="copy number",AB192,"")</f>
        <v/>
      </c>
      <c r="FC192" s="4" t="str">
        <f>IF('Gene Table'!$D192="copy number",AC192,"")</f>
        <v/>
      </c>
      <c r="FE192" s="4" t="s">
        <v>4849</v>
      </c>
      <c r="FF192" s="4" t="str">
        <f>IF('Gene Table'!$C192="SMPC",D192,"")</f>
        <v/>
      </c>
      <c r="FG192" s="4" t="str">
        <f>IF('Gene Table'!$C192="SMPC",E192,"")</f>
        <v/>
      </c>
      <c r="FH192" s="4" t="str">
        <f>IF('Gene Table'!$C192="SMPC",F192,"")</f>
        <v/>
      </c>
      <c r="FI192" s="4" t="str">
        <f>IF('Gene Table'!$C192="SMPC",G192,"")</f>
        <v/>
      </c>
      <c r="FJ192" s="4" t="str">
        <f>IF('Gene Table'!$C192="SMPC",H192,"")</f>
        <v/>
      </c>
      <c r="FK192" s="4" t="str">
        <f>IF('Gene Table'!$C192="SMPC",I192,"")</f>
        <v/>
      </c>
      <c r="FL192" s="4" t="str">
        <f>IF('Gene Table'!$C192="SMPC",J192,"")</f>
        <v/>
      </c>
      <c r="FM192" s="4" t="str">
        <f>IF('Gene Table'!$C192="SMPC",K192,"")</f>
        <v/>
      </c>
      <c r="FN192" s="4" t="str">
        <f>IF('Gene Table'!$C192="SMPC",L192,"")</f>
        <v/>
      </c>
      <c r="FO192" s="4" t="str">
        <f>IF('Gene Table'!$C192="SMPC",M192,"")</f>
        <v/>
      </c>
      <c r="FP192" s="4" t="str">
        <f>IF('Gene Table'!$C192="SMPC",N192,"")</f>
        <v/>
      </c>
      <c r="FQ192" s="4" t="str">
        <f>IF('Gene Table'!$C192="SMPC",O192,"")</f>
        <v/>
      </c>
      <c r="FS192" s="4" t="s">
        <v>4849</v>
      </c>
      <c r="FT192" s="4" t="str">
        <f>IF('Gene Table'!$C192="SMPC",R192,"")</f>
        <v/>
      </c>
      <c r="FU192" s="4" t="str">
        <f>IF('Gene Table'!$C192="SMPC",S192,"")</f>
        <v/>
      </c>
      <c r="FV192" s="4" t="str">
        <f>IF('Gene Table'!$C192="SMPC",T192,"")</f>
        <v/>
      </c>
      <c r="FW192" s="4" t="str">
        <f>IF('Gene Table'!$C192="SMPC",U192,"")</f>
        <v/>
      </c>
      <c r="FX192" s="4" t="str">
        <f>IF('Gene Table'!$C192="SMPC",V192,"")</f>
        <v/>
      </c>
      <c r="FY192" s="4" t="str">
        <f>IF('Gene Table'!$C192="SMPC",W192,"")</f>
        <v/>
      </c>
      <c r="FZ192" s="4" t="str">
        <f>IF('Gene Table'!$C192="SMPC",X192,"")</f>
        <v/>
      </c>
      <c r="GA192" s="4" t="str">
        <f>IF('Gene Table'!$C192="SMPC",Y192,"")</f>
        <v/>
      </c>
      <c r="GB192" s="4" t="str">
        <f>IF('Gene Table'!$C192="SMPC",Z192,"")</f>
        <v/>
      </c>
      <c r="GC192" s="4" t="str">
        <f>IF('Gene Table'!$C192="SMPC",AA192,"")</f>
        <v/>
      </c>
      <c r="GD192" s="4" t="str">
        <f>IF('Gene Table'!$C192="SMPC",AB192,"")</f>
        <v/>
      </c>
      <c r="GE192" s="4" t="str">
        <f>IF('Gene Table'!$C192="SMPC",AC192,"")</f>
        <v/>
      </c>
    </row>
    <row r="193" spans="1:187" ht="15" customHeight="1" x14ac:dyDescent="0.25">
      <c r="A193" s="4" t="str">
        <f>'Gene Table'!C193&amp;":"&amp;'Gene Table'!D193</f>
        <v>SMARCB1:c.141C&gt;A</v>
      </c>
      <c r="B193" s="4">
        <f>IF('Gene Table'!$G$5="NO",IF(ISNUMBER(MATCH('Gene Table'!E193,'Array Content'!$M$2:$M$941,0)),VLOOKUP('Gene Table'!E193,'Array Content'!$M$2:$O$941,2,FALSE),35),IF('Gene Table'!$G$5="YES",IF(ISNUMBER(MATCH('Gene Table'!E193,'Array Content'!$M$2:$M$941,0)),VLOOKUP('Gene Table'!E193,'Array Content'!$M$2:$O$941,3,FALSE),35),"OOPS"))</f>
        <v>37</v>
      </c>
      <c r="C193" s="4" t="s">
        <v>4850</v>
      </c>
      <c r="D193" s="29">
        <f>IF('Control Sample Data'!D192="","",IF(SUM('Control Sample Data'!D$2:D$97)&gt;10,IF(AND(ISNUMBER('Control Sample Data'!D192),'Control Sample Data'!D192&lt;$B193, 'Control Sample Data'!D192&gt;0),'Control Sample Data'!D192,$B193),""))</f>
        <v>35</v>
      </c>
      <c r="E193" s="29">
        <f>IF('Control Sample Data'!E192="","",IF(SUM('Control Sample Data'!E$2:E$97)&gt;10,IF(AND(ISNUMBER('Control Sample Data'!E192),'Control Sample Data'!E192&lt;$B193, 'Control Sample Data'!E192&gt;0),'Control Sample Data'!E192,$B193),""))</f>
        <v>35</v>
      </c>
      <c r="F193" s="29" t="str">
        <f>IF('Control Sample Data'!F192="","",IF(SUM('Control Sample Data'!F$2:F$97)&gt;10,IF(AND(ISNUMBER('Control Sample Data'!F192),'Control Sample Data'!F192&lt;$B193, 'Control Sample Data'!F192&gt;0),'Control Sample Data'!F192,$B193),""))</f>
        <v/>
      </c>
      <c r="G193" s="29" t="str">
        <f>IF('Control Sample Data'!G192="","",IF(SUM('Control Sample Data'!G$2:G$97)&gt;10,IF(AND(ISNUMBER('Control Sample Data'!G192),'Control Sample Data'!G192&lt;$B193, 'Control Sample Data'!G192&gt;0),'Control Sample Data'!G192,$B193),""))</f>
        <v/>
      </c>
      <c r="H193" s="29" t="str">
        <f>IF('Control Sample Data'!H192="","",IF(SUM('Control Sample Data'!H$2:H$97)&gt;10,IF(AND(ISNUMBER('Control Sample Data'!H192),'Control Sample Data'!H192&lt;$B193, 'Control Sample Data'!H192&gt;0),'Control Sample Data'!H192,$B193),""))</f>
        <v/>
      </c>
      <c r="I193" s="29" t="str">
        <f>IF('Control Sample Data'!I192="","",IF(SUM('Control Sample Data'!I$2:I$97)&gt;10,IF(AND(ISNUMBER('Control Sample Data'!I192),'Control Sample Data'!I192&lt;$B193, 'Control Sample Data'!I192&gt;0),'Control Sample Data'!I192,$B193),""))</f>
        <v/>
      </c>
      <c r="J193" s="29" t="str">
        <f>IF('Control Sample Data'!J192="","",IF(SUM('Control Sample Data'!J$2:J$97)&gt;10,IF(AND(ISNUMBER('Control Sample Data'!J192),'Control Sample Data'!J192&lt;$B193, 'Control Sample Data'!J192&gt;0),'Control Sample Data'!J192,$B193),""))</f>
        <v/>
      </c>
      <c r="K193" s="29" t="str">
        <f>IF('Control Sample Data'!K192="","",IF(SUM('Control Sample Data'!K$2:K$97)&gt;10,IF(AND(ISNUMBER('Control Sample Data'!K192),'Control Sample Data'!K192&lt;$B193, 'Control Sample Data'!K192&gt;0),'Control Sample Data'!K192,$B193),""))</f>
        <v/>
      </c>
      <c r="L193" s="29" t="str">
        <f>IF('Control Sample Data'!L192="","",IF(SUM('Control Sample Data'!L$2:L$97)&gt;10,IF(AND(ISNUMBER('Control Sample Data'!L192),'Control Sample Data'!L192&lt;$B193, 'Control Sample Data'!L192&gt;0),'Control Sample Data'!L192,$B193),""))</f>
        <v/>
      </c>
      <c r="M193" s="29" t="str">
        <f>IF('Control Sample Data'!M192="","",IF(SUM('Control Sample Data'!M$2:M$97)&gt;10,IF(AND(ISNUMBER('Control Sample Data'!M192),'Control Sample Data'!M192&lt;$B193, 'Control Sample Data'!M192&gt;0),'Control Sample Data'!M192,$B193),""))</f>
        <v/>
      </c>
      <c r="N193" s="29" t="str">
        <f>IF('Control Sample Data'!N192="","",IF(SUM('Control Sample Data'!N$2:N$97)&gt;10,IF(AND(ISNUMBER('Control Sample Data'!N192),'Control Sample Data'!N192&lt;$B193, 'Control Sample Data'!N192&gt;0),'Control Sample Data'!N192,$B193),""))</f>
        <v/>
      </c>
      <c r="O193" s="29" t="str">
        <f>IF('Control Sample Data'!O192="","",IF(SUM('Control Sample Data'!O$2:O$97)&gt;10,IF(AND(ISNUMBER('Control Sample Data'!O192),'Control Sample Data'!O192&lt;$B193, 'Control Sample Data'!O192&gt;0),'Control Sample Data'!O192,$B193),""))</f>
        <v/>
      </c>
      <c r="Q193" s="4" t="s">
        <v>4850</v>
      </c>
      <c r="R193" s="29">
        <f>IF('Test Sample Data'!D192="","",IF(SUM('Test Sample Data'!D$2:D$97)&gt;10,IF(AND(ISNUMBER('Test Sample Data'!D192),'Test Sample Data'!D192&lt;$B193, 'Test Sample Data'!D192&gt;0),'Test Sample Data'!D192,$B193),""))</f>
        <v>35</v>
      </c>
      <c r="S193" s="29">
        <f>IF('Test Sample Data'!E192="","",IF(SUM('Test Sample Data'!E$2:E$97)&gt;10,IF(AND(ISNUMBER('Test Sample Data'!E192),'Test Sample Data'!E192&lt;$B193, 'Test Sample Data'!E192&gt;0),'Test Sample Data'!E192,$B193),""))</f>
        <v>35</v>
      </c>
      <c r="T193" s="29" t="str">
        <f>IF('Test Sample Data'!F192="","",IF(SUM('Test Sample Data'!F$2:F$97)&gt;10,IF(AND(ISNUMBER('Test Sample Data'!F192),'Test Sample Data'!F192&lt;$B193, 'Test Sample Data'!F192&gt;0),'Test Sample Data'!F192,$B193),""))</f>
        <v/>
      </c>
      <c r="U193" s="29" t="str">
        <f>IF('Test Sample Data'!G192="","",IF(SUM('Test Sample Data'!G$2:G$97)&gt;10,IF(AND(ISNUMBER('Test Sample Data'!G192),'Test Sample Data'!G192&lt;$B193, 'Test Sample Data'!G192&gt;0),'Test Sample Data'!G192,$B193),""))</f>
        <v/>
      </c>
      <c r="V193" s="29" t="str">
        <f>IF('Test Sample Data'!H192="","",IF(SUM('Test Sample Data'!H$2:H$97)&gt;10,IF(AND(ISNUMBER('Test Sample Data'!H192),'Test Sample Data'!H192&lt;$B193, 'Test Sample Data'!H192&gt;0),'Test Sample Data'!H192,$B193),""))</f>
        <v/>
      </c>
      <c r="W193" s="29" t="str">
        <f>IF('Test Sample Data'!I192="","",IF(SUM('Test Sample Data'!I$2:I$97)&gt;10,IF(AND(ISNUMBER('Test Sample Data'!I192),'Test Sample Data'!I192&lt;$B193, 'Test Sample Data'!I192&gt;0),'Test Sample Data'!I192,$B193),""))</f>
        <v/>
      </c>
      <c r="X193" s="29" t="str">
        <f>IF('Test Sample Data'!J192="","",IF(SUM('Test Sample Data'!J$2:J$97)&gt;10,IF(AND(ISNUMBER('Test Sample Data'!J192),'Test Sample Data'!J192&lt;$B193, 'Test Sample Data'!J192&gt;0),'Test Sample Data'!J192,$B193),""))</f>
        <v/>
      </c>
      <c r="Y193" s="29" t="str">
        <f>IF('Test Sample Data'!K192="","",IF(SUM('Test Sample Data'!K$2:K$97)&gt;10,IF(AND(ISNUMBER('Test Sample Data'!K192),'Test Sample Data'!K192&lt;$B193, 'Test Sample Data'!K192&gt;0),'Test Sample Data'!K192,$B193),""))</f>
        <v/>
      </c>
      <c r="Z193" s="29" t="str">
        <f>IF('Test Sample Data'!L192="","",IF(SUM('Test Sample Data'!L$2:L$97)&gt;10,IF(AND(ISNUMBER('Test Sample Data'!L192),'Test Sample Data'!L192&lt;$B193, 'Test Sample Data'!L192&gt;0),'Test Sample Data'!L192,$B193),""))</f>
        <v/>
      </c>
      <c r="AA193" s="29" t="str">
        <f>IF('Test Sample Data'!M192="","",IF(SUM('Test Sample Data'!M$2:M$97)&gt;10,IF(AND(ISNUMBER('Test Sample Data'!M192),'Test Sample Data'!M192&lt;$B193, 'Test Sample Data'!M192&gt;0),'Test Sample Data'!M192,$B193),""))</f>
        <v/>
      </c>
      <c r="AB193" s="29" t="str">
        <f>IF('Test Sample Data'!N192="","",IF(SUM('Test Sample Data'!N$2:N$97)&gt;10,IF(AND(ISNUMBER('Test Sample Data'!N192),'Test Sample Data'!N192&lt;$B193, 'Test Sample Data'!N192&gt;0),'Test Sample Data'!N192,$B193),""))</f>
        <v/>
      </c>
      <c r="AC193" s="29" t="str">
        <f>IF('Test Sample Data'!O192="","",IF(SUM('Test Sample Data'!O$2:O$97)&gt;10,IF(AND(ISNUMBER('Test Sample Data'!O192),'Test Sample Data'!O192&lt;$B193, 'Test Sample Data'!O192&gt;0),'Test Sample Data'!O192,$B193),""))</f>
        <v/>
      </c>
      <c r="AE193" s="4" t="s">
        <v>4850</v>
      </c>
      <c r="AF193" s="4">
        <f t="shared" si="183"/>
        <v>9</v>
      </c>
      <c r="AG193" s="4">
        <f t="shared" si="184"/>
        <v>9</v>
      </c>
      <c r="AH193" s="4" t="str">
        <f t="shared" si="185"/>
        <v/>
      </c>
      <c r="AI193" s="4" t="str">
        <f t="shared" si="186"/>
        <v/>
      </c>
      <c r="AJ193" s="4" t="str">
        <f t="shared" si="187"/>
        <v/>
      </c>
      <c r="AK193" s="4" t="str">
        <f t="shared" si="188"/>
        <v/>
      </c>
      <c r="AL193" s="4" t="str">
        <f t="shared" si="189"/>
        <v/>
      </c>
      <c r="AM193" s="4" t="str">
        <f t="shared" si="190"/>
        <v/>
      </c>
      <c r="AN193" s="4" t="str">
        <f t="shared" si="191"/>
        <v/>
      </c>
      <c r="AO193" s="4" t="str">
        <f t="shared" si="192"/>
        <v/>
      </c>
      <c r="AP193" s="4" t="str">
        <f t="shared" si="193"/>
        <v/>
      </c>
      <c r="AQ193" s="4" t="str">
        <f t="shared" si="194"/>
        <v/>
      </c>
      <c r="AR193" s="4">
        <f t="shared" si="195"/>
        <v>0</v>
      </c>
      <c r="AS193" s="4">
        <f t="shared" si="246"/>
        <v>9</v>
      </c>
      <c r="AU193" s="4" t="s">
        <v>4850</v>
      </c>
      <c r="AV193" s="4">
        <f t="shared" si="196"/>
        <v>9</v>
      </c>
      <c r="AW193" s="4">
        <f t="shared" si="197"/>
        <v>9</v>
      </c>
      <c r="AX193" s="4" t="str">
        <f t="shared" si="198"/>
        <v/>
      </c>
      <c r="AY193" s="4" t="str">
        <f t="shared" si="199"/>
        <v/>
      </c>
      <c r="AZ193" s="4" t="str">
        <f t="shared" si="200"/>
        <v/>
      </c>
      <c r="BA193" s="4" t="str">
        <f t="shared" si="201"/>
        <v/>
      </c>
      <c r="BB193" s="4" t="str">
        <f t="shared" si="202"/>
        <v/>
      </c>
      <c r="BC193" s="4" t="str">
        <f t="shared" si="203"/>
        <v/>
      </c>
      <c r="BD193" s="4" t="str">
        <f t="shared" si="204"/>
        <v/>
      </c>
      <c r="BE193" s="4" t="str">
        <f t="shared" si="205"/>
        <v/>
      </c>
      <c r="BF193" s="4" t="str">
        <f t="shared" si="206"/>
        <v/>
      </c>
      <c r="BG193" s="4" t="str">
        <f t="shared" si="207"/>
        <v/>
      </c>
      <c r="BI193" s="4" t="s">
        <v>4850</v>
      </c>
      <c r="BJ193" s="4">
        <f t="shared" si="233"/>
        <v>9</v>
      </c>
      <c r="BK193" s="4">
        <f t="shared" si="234"/>
        <v>9</v>
      </c>
      <c r="BL193" s="4" t="str">
        <f t="shared" si="235"/>
        <v/>
      </c>
      <c r="BM193" s="4" t="str">
        <f t="shared" si="236"/>
        <v/>
      </c>
      <c r="BN193" s="4" t="str">
        <f t="shared" si="237"/>
        <v/>
      </c>
      <c r="BO193" s="4" t="str">
        <f t="shared" si="238"/>
        <v/>
      </c>
      <c r="BP193" s="4" t="str">
        <f t="shared" si="239"/>
        <v/>
      </c>
      <c r="BQ193" s="4" t="str">
        <f t="shared" si="240"/>
        <v/>
      </c>
      <c r="BR193" s="4" t="str">
        <f t="shared" si="241"/>
        <v/>
      </c>
      <c r="BS193" s="4" t="str">
        <f t="shared" si="242"/>
        <v/>
      </c>
      <c r="BT193" s="4" t="str">
        <f t="shared" si="243"/>
        <v/>
      </c>
      <c r="BU193" s="4" t="str">
        <f t="shared" si="244"/>
        <v/>
      </c>
      <c r="BV193" s="4">
        <f t="shared" si="208"/>
        <v>0</v>
      </c>
      <c r="BW193" s="4">
        <f t="shared" si="245"/>
        <v>9</v>
      </c>
      <c r="BY193" s="4" t="s">
        <v>4850</v>
      </c>
      <c r="BZ193" s="4">
        <f t="shared" si="209"/>
        <v>0</v>
      </c>
      <c r="CA193" s="4">
        <f t="shared" si="210"/>
        <v>0</v>
      </c>
      <c r="CB193" s="4" t="str">
        <f t="shared" si="211"/>
        <v/>
      </c>
      <c r="CC193" s="4" t="str">
        <f t="shared" si="212"/>
        <v/>
      </c>
      <c r="CD193" s="4" t="str">
        <f t="shared" si="213"/>
        <v/>
      </c>
      <c r="CE193" s="4" t="str">
        <f t="shared" si="214"/>
        <v/>
      </c>
      <c r="CF193" s="4" t="str">
        <f t="shared" si="215"/>
        <v/>
      </c>
      <c r="CG193" s="4" t="str">
        <f t="shared" si="216"/>
        <v/>
      </c>
      <c r="CH193" s="4" t="str">
        <f t="shared" si="217"/>
        <v/>
      </c>
      <c r="CI193" s="4" t="str">
        <f t="shared" si="218"/>
        <v/>
      </c>
      <c r="CJ193" s="4" t="str">
        <f t="shared" si="219"/>
        <v/>
      </c>
      <c r="CK193" s="4" t="str">
        <f t="shared" si="220"/>
        <v/>
      </c>
      <c r="CM193" s="4" t="s">
        <v>4850</v>
      </c>
      <c r="CN193" s="4" t="str">
        <f>IF(ISNUMBER(BZ193), IF($BV193&gt;VLOOKUP('Gene Table'!$G$2,'Array Content'!$A$2:$B$3,2,FALSE),IF(BZ193&lt;-$BV193,"mutant","WT"),IF(BZ193&lt;-VLOOKUP('Gene Table'!$G$2,'Array Content'!$A$2:$B$3,2,FALSE),"Mutant","WT")),"")</f>
        <v>WT</v>
      </c>
      <c r="CO193" s="4" t="str">
        <f>IF(ISNUMBER(CA193), IF($BV193&gt;VLOOKUP('Gene Table'!$G$2,'Array Content'!$A$2:$B$3,2,FALSE),IF(CA193&lt;-$BV193,"mutant","WT"),IF(CA193&lt;-VLOOKUP('Gene Table'!$G$2,'Array Content'!$A$2:$B$3,2,FALSE),"Mutant","WT")),"")</f>
        <v>WT</v>
      </c>
      <c r="CP193" s="4" t="str">
        <f>IF(ISNUMBER(CB193), IF($BV193&gt;VLOOKUP('Gene Table'!$G$2,'Array Content'!$A$2:$B$3,2,FALSE),IF(CB193&lt;-$BV193,"mutant","WT"),IF(CB193&lt;-VLOOKUP('Gene Table'!$G$2,'Array Content'!$A$2:$B$3,2,FALSE),"Mutant","WT")),"")</f>
        <v/>
      </c>
      <c r="CQ193" s="4" t="str">
        <f>IF(ISNUMBER(CC193), IF($BV193&gt;VLOOKUP('Gene Table'!$G$2,'Array Content'!$A$2:$B$3,2,FALSE),IF(CC193&lt;-$BV193,"mutant","WT"),IF(CC193&lt;-VLOOKUP('Gene Table'!$G$2,'Array Content'!$A$2:$B$3,2,FALSE),"Mutant","WT")),"")</f>
        <v/>
      </c>
      <c r="CR193" s="4" t="str">
        <f>IF(ISNUMBER(CD193), IF($BV193&gt;VLOOKUP('Gene Table'!$G$2,'Array Content'!$A$2:$B$3,2,FALSE),IF(CD193&lt;-$BV193,"mutant","WT"),IF(CD193&lt;-VLOOKUP('Gene Table'!$G$2,'Array Content'!$A$2:$B$3,2,FALSE),"Mutant","WT")),"")</f>
        <v/>
      </c>
      <c r="CS193" s="4" t="str">
        <f>IF(ISNUMBER(CE193), IF($BV193&gt;VLOOKUP('Gene Table'!$G$2,'Array Content'!$A$2:$B$3,2,FALSE),IF(CE193&lt;-$BV193,"mutant","WT"),IF(CE193&lt;-VLOOKUP('Gene Table'!$G$2,'Array Content'!$A$2:$B$3,2,FALSE),"Mutant","WT")),"")</f>
        <v/>
      </c>
      <c r="CT193" s="4" t="str">
        <f>IF(ISNUMBER(CF193), IF($BV193&gt;VLOOKUP('Gene Table'!$G$2,'Array Content'!$A$2:$B$3,2,FALSE),IF(CF193&lt;-$BV193,"mutant","WT"),IF(CF193&lt;-VLOOKUP('Gene Table'!$G$2,'Array Content'!$A$2:$B$3,2,FALSE),"Mutant","WT")),"")</f>
        <v/>
      </c>
      <c r="CU193" s="4" t="str">
        <f>IF(ISNUMBER(CG193), IF($BV193&gt;VLOOKUP('Gene Table'!$G$2,'Array Content'!$A$2:$B$3,2,FALSE),IF(CG193&lt;-$BV193,"mutant","WT"),IF(CG193&lt;-VLOOKUP('Gene Table'!$G$2,'Array Content'!$A$2:$B$3,2,FALSE),"Mutant","WT")),"")</f>
        <v/>
      </c>
      <c r="CV193" s="4" t="str">
        <f>IF(ISNUMBER(CH193), IF($BV193&gt;VLOOKUP('Gene Table'!$G$2,'Array Content'!$A$2:$B$3,2,FALSE),IF(CH193&lt;-$BV193,"mutant","WT"),IF(CH193&lt;-VLOOKUP('Gene Table'!$G$2,'Array Content'!$A$2:$B$3,2,FALSE),"Mutant","WT")),"")</f>
        <v/>
      </c>
      <c r="CW193" s="4" t="str">
        <f>IF(ISNUMBER(CI193), IF($BV193&gt;VLOOKUP('Gene Table'!$G$2,'Array Content'!$A$2:$B$3,2,FALSE),IF(CI193&lt;-$BV193,"mutant","WT"),IF(CI193&lt;-VLOOKUP('Gene Table'!$G$2,'Array Content'!$A$2:$B$3,2,FALSE),"Mutant","WT")),"")</f>
        <v/>
      </c>
      <c r="CX193" s="4" t="str">
        <f>IF(ISNUMBER(CJ193), IF($BV193&gt;VLOOKUP('Gene Table'!$G$2,'Array Content'!$A$2:$B$3,2,FALSE),IF(CJ193&lt;-$BV193,"mutant","WT"),IF(CJ193&lt;-VLOOKUP('Gene Table'!$G$2,'Array Content'!$A$2:$B$3,2,FALSE),"Mutant","WT")),"")</f>
        <v/>
      </c>
      <c r="CY193" s="4" t="str">
        <f>IF(ISNUMBER(CK193), IF($BV193&gt;VLOOKUP('Gene Table'!$G$2,'Array Content'!$A$2:$B$3,2,FALSE),IF(CK193&lt;-$BV193,"mutant","WT"),IF(CK193&lt;-VLOOKUP('Gene Table'!$G$2,'Array Content'!$A$2:$B$3,2,FALSE),"Mutant","WT")),"")</f>
        <v/>
      </c>
      <c r="DA193" s="4" t="s">
        <v>4850</v>
      </c>
      <c r="DB193" s="4">
        <f t="shared" si="221"/>
        <v>0</v>
      </c>
      <c r="DC193" s="4">
        <f t="shared" si="222"/>
        <v>0</v>
      </c>
      <c r="DD193" s="4" t="str">
        <f t="shared" si="223"/>
        <v/>
      </c>
      <c r="DE193" s="4" t="str">
        <f t="shared" si="224"/>
        <v/>
      </c>
      <c r="DF193" s="4" t="str">
        <f t="shared" si="225"/>
        <v/>
      </c>
      <c r="DG193" s="4" t="str">
        <f t="shared" si="226"/>
        <v/>
      </c>
      <c r="DH193" s="4" t="str">
        <f t="shared" si="227"/>
        <v/>
      </c>
      <c r="DI193" s="4" t="str">
        <f t="shared" si="228"/>
        <v/>
      </c>
      <c r="DJ193" s="4" t="str">
        <f t="shared" si="229"/>
        <v/>
      </c>
      <c r="DK193" s="4" t="str">
        <f t="shared" si="230"/>
        <v/>
      </c>
      <c r="DL193" s="4" t="str">
        <f t="shared" si="231"/>
        <v/>
      </c>
      <c r="DM193" s="4" t="str">
        <f t="shared" si="232"/>
        <v/>
      </c>
      <c r="DO193" s="4" t="s">
        <v>4850</v>
      </c>
      <c r="DP193" s="4" t="str">
        <f>IF(ISNUMBER(DB193), IF($AR193&gt;VLOOKUP('Gene Table'!$G$2,'Array Content'!$A$2:$B$3,2,FALSE),IF(DB193&lt;-$AR193,"mutant","WT"),IF(DB193&lt;-VLOOKUP('Gene Table'!$G$2,'Array Content'!$A$2:$B$3,2,FALSE),"Mutant","WT")),"")</f>
        <v>WT</v>
      </c>
      <c r="DQ193" s="4" t="str">
        <f>IF(ISNUMBER(DC193), IF($AR193&gt;VLOOKUP('Gene Table'!$G$2,'Array Content'!$A$2:$B$3,2,FALSE),IF(DC193&lt;-$AR193,"mutant","WT"),IF(DC193&lt;-VLOOKUP('Gene Table'!$G$2,'Array Content'!$A$2:$B$3,2,FALSE),"Mutant","WT")),"")</f>
        <v>WT</v>
      </c>
      <c r="DR193" s="4" t="str">
        <f>IF(ISNUMBER(DD193), IF($AR193&gt;VLOOKUP('Gene Table'!$G$2,'Array Content'!$A$2:$B$3,2,FALSE),IF(DD193&lt;-$AR193,"mutant","WT"),IF(DD193&lt;-VLOOKUP('Gene Table'!$G$2,'Array Content'!$A$2:$B$3,2,FALSE),"Mutant","WT")),"")</f>
        <v/>
      </c>
      <c r="DS193" s="4" t="str">
        <f>IF(ISNUMBER(DE193), IF($AR193&gt;VLOOKUP('Gene Table'!$G$2,'Array Content'!$A$2:$B$3,2,FALSE),IF(DE193&lt;-$AR193,"mutant","WT"),IF(DE193&lt;-VLOOKUP('Gene Table'!$G$2,'Array Content'!$A$2:$B$3,2,FALSE),"Mutant","WT")),"")</f>
        <v/>
      </c>
      <c r="DT193" s="4" t="str">
        <f>IF(ISNUMBER(DF193), IF($AR193&gt;VLOOKUP('Gene Table'!$G$2,'Array Content'!$A$2:$B$3,2,FALSE),IF(DF193&lt;-$AR193,"mutant","WT"),IF(DF193&lt;-VLOOKUP('Gene Table'!$G$2,'Array Content'!$A$2:$B$3,2,FALSE),"Mutant","WT")),"")</f>
        <v/>
      </c>
      <c r="DU193" s="4" t="str">
        <f>IF(ISNUMBER(DG193), IF($AR193&gt;VLOOKUP('Gene Table'!$G$2,'Array Content'!$A$2:$B$3,2,FALSE),IF(DG193&lt;-$AR193,"mutant","WT"),IF(DG193&lt;-VLOOKUP('Gene Table'!$G$2,'Array Content'!$A$2:$B$3,2,FALSE),"Mutant","WT")),"")</f>
        <v/>
      </c>
      <c r="DV193" s="4" t="str">
        <f>IF(ISNUMBER(DH193), IF($AR193&gt;VLOOKUP('Gene Table'!$G$2,'Array Content'!$A$2:$B$3,2,FALSE),IF(DH193&lt;-$AR193,"mutant","WT"),IF(DH193&lt;-VLOOKUP('Gene Table'!$G$2,'Array Content'!$A$2:$B$3,2,FALSE),"Mutant","WT")),"")</f>
        <v/>
      </c>
      <c r="DW193" s="4" t="str">
        <f>IF(ISNUMBER(DI193), IF($AR193&gt;VLOOKUP('Gene Table'!$G$2,'Array Content'!$A$2:$B$3,2,FALSE),IF(DI193&lt;-$AR193,"mutant","WT"),IF(DI193&lt;-VLOOKUP('Gene Table'!$G$2,'Array Content'!$A$2:$B$3,2,FALSE),"Mutant","WT")),"")</f>
        <v/>
      </c>
      <c r="DX193" s="4" t="str">
        <f>IF(ISNUMBER(DJ193), IF($AR193&gt;VLOOKUP('Gene Table'!$G$2,'Array Content'!$A$2:$B$3,2,FALSE),IF(DJ193&lt;-$AR193,"mutant","WT"),IF(DJ193&lt;-VLOOKUP('Gene Table'!$G$2,'Array Content'!$A$2:$B$3,2,FALSE),"Mutant","WT")),"")</f>
        <v/>
      </c>
      <c r="DY193" s="4" t="str">
        <f>IF(ISNUMBER(DK193), IF($AR193&gt;VLOOKUP('Gene Table'!$G$2,'Array Content'!$A$2:$B$3,2,FALSE),IF(DK193&lt;-$AR193,"mutant","WT"),IF(DK193&lt;-VLOOKUP('Gene Table'!$G$2,'Array Content'!$A$2:$B$3,2,FALSE),"Mutant","WT")),"")</f>
        <v/>
      </c>
      <c r="DZ193" s="4" t="str">
        <f>IF(ISNUMBER(DL193), IF($AR193&gt;VLOOKUP('Gene Table'!$G$2,'Array Content'!$A$2:$B$3,2,FALSE),IF(DL193&lt;-$AR193,"mutant","WT"),IF(DL193&lt;-VLOOKUP('Gene Table'!$G$2,'Array Content'!$A$2:$B$3,2,FALSE),"Mutant","WT")),"")</f>
        <v/>
      </c>
      <c r="EA193" s="4" t="str">
        <f>IF(ISNUMBER(DM193), IF($AR193&gt;VLOOKUP('Gene Table'!$G$2,'Array Content'!$A$2:$B$3,2,FALSE),IF(DM193&lt;-$AR193,"mutant","WT"),IF(DM193&lt;-VLOOKUP('Gene Table'!$G$2,'Array Content'!$A$2:$B$3,2,FALSE),"Mutant","WT")),"")</f>
        <v/>
      </c>
      <c r="EC193" s="4" t="s">
        <v>4850</v>
      </c>
      <c r="ED193" s="4" t="str">
        <f>IF('Gene Table'!$D193="copy number",D193,"")</f>
        <v/>
      </c>
      <c r="EE193" s="4" t="str">
        <f>IF('Gene Table'!$D193="copy number",E193,"")</f>
        <v/>
      </c>
      <c r="EF193" s="4" t="str">
        <f>IF('Gene Table'!$D193="copy number",F193,"")</f>
        <v/>
      </c>
      <c r="EG193" s="4" t="str">
        <f>IF('Gene Table'!$D193="copy number",G193,"")</f>
        <v/>
      </c>
      <c r="EH193" s="4" t="str">
        <f>IF('Gene Table'!$D193="copy number",H193,"")</f>
        <v/>
      </c>
      <c r="EI193" s="4" t="str">
        <f>IF('Gene Table'!$D193="copy number",I193,"")</f>
        <v/>
      </c>
      <c r="EJ193" s="4" t="str">
        <f>IF('Gene Table'!$D193="copy number",J193,"")</f>
        <v/>
      </c>
      <c r="EK193" s="4" t="str">
        <f>IF('Gene Table'!$D193="copy number",K193,"")</f>
        <v/>
      </c>
      <c r="EL193" s="4" t="str">
        <f>IF('Gene Table'!$D193="copy number",L193,"")</f>
        <v/>
      </c>
      <c r="EM193" s="4" t="str">
        <f>IF('Gene Table'!$D193="copy number",M193,"")</f>
        <v/>
      </c>
      <c r="EN193" s="4" t="str">
        <f>IF('Gene Table'!$D193="copy number",N193,"")</f>
        <v/>
      </c>
      <c r="EO193" s="4" t="str">
        <f>IF('Gene Table'!$D193="copy number",O193,"")</f>
        <v/>
      </c>
      <c r="EQ193" s="4" t="s">
        <v>4850</v>
      </c>
      <c r="ER193" s="4" t="str">
        <f>IF('Gene Table'!$D193="copy number",R193,"")</f>
        <v/>
      </c>
      <c r="ES193" s="4" t="str">
        <f>IF('Gene Table'!$D193="copy number",S193,"")</f>
        <v/>
      </c>
      <c r="ET193" s="4" t="str">
        <f>IF('Gene Table'!$D193="copy number",T193,"")</f>
        <v/>
      </c>
      <c r="EU193" s="4" t="str">
        <f>IF('Gene Table'!$D193="copy number",U193,"")</f>
        <v/>
      </c>
      <c r="EV193" s="4" t="str">
        <f>IF('Gene Table'!$D193="copy number",V193,"")</f>
        <v/>
      </c>
      <c r="EW193" s="4" t="str">
        <f>IF('Gene Table'!$D193="copy number",W193,"")</f>
        <v/>
      </c>
      <c r="EX193" s="4" t="str">
        <f>IF('Gene Table'!$D193="copy number",X193,"")</f>
        <v/>
      </c>
      <c r="EY193" s="4" t="str">
        <f>IF('Gene Table'!$D193="copy number",Y193,"")</f>
        <v/>
      </c>
      <c r="EZ193" s="4" t="str">
        <f>IF('Gene Table'!$D193="copy number",Z193,"")</f>
        <v/>
      </c>
      <c r="FA193" s="4" t="str">
        <f>IF('Gene Table'!$D193="copy number",AA193,"")</f>
        <v/>
      </c>
      <c r="FB193" s="4" t="str">
        <f>IF('Gene Table'!$D193="copy number",AB193,"")</f>
        <v/>
      </c>
      <c r="FC193" s="4" t="str">
        <f>IF('Gene Table'!$D193="copy number",AC193,"")</f>
        <v/>
      </c>
      <c r="FE193" s="4" t="s">
        <v>4850</v>
      </c>
      <c r="FF193" s="4" t="str">
        <f>IF('Gene Table'!$C193="SMPC",D193,"")</f>
        <v/>
      </c>
      <c r="FG193" s="4" t="str">
        <f>IF('Gene Table'!$C193="SMPC",E193,"")</f>
        <v/>
      </c>
      <c r="FH193" s="4" t="str">
        <f>IF('Gene Table'!$C193="SMPC",F193,"")</f>
        <v/>
      </c>
      <c r="FI193" s="4" t="str">
        <f>IF('Gene Table'!$C193="SMPC",G193,"")</f>
        <v/>
      </c>
      <c r="FJ193" s="4" t="str">
        <f>IF('Gene Table'!$C193="SMPC",H193,"")</f>
        <v/>
      </c>
      <c r="FK193" s="4" t="str">
        <f>IF('Gene Table'!$C193="SMPC",I193,"")</f>
        <v/>
      </c>
      <c r="FL193" s="4" t="str">
        <f>IF('Gene Table'!$C193="SMPC",J193,"")</f>
        <v/>
      </c>
      <c r="FM193" s="4" t="str">
        <f>IF('Gene Table'!$C193="SMPC",K193,"")</f>
        <v/>
      </c>
      <c r="FN193" s="4" t="str">
        <f>IF('Gene Table'!$C193="SMPC",L193,"")</f>
        <v/>
      </c>
      <c r="FO193" s="4" t="str">
        <f>IF('Gene Table'!$C193="SMPC",M193,"")</f>
        <v/>
      </c>
      <c r="FP193" s="4" t="str">
        <f>IF('Gene Table'!$C193="SMPC",N193,"")</f>
        <v/>
      </c>
      <c r="FQ193" s="4" t="str">
        <f>IF('Gene Table'!$C193="SMPC",O193,"")</f>
        <v/>
      </c>
      <c r="FS193" s="4" t="s">
        <v>4850</v>
      </c>
      <c r="FT193" s="4" t="str">
        <f>IF('Gene Table'!$C193="SMPC",R193,"")</f>
        <v/>
      </c>
      <c r="FU193" s="4" t="str">
        <f>IF('Gene Table'!$C193="SMPC",S193,"")</f>
        <v/>
      </c>
      <c r="FV193" s="4" t="str">
        <f>IF('Gene Table'!$C193="SMPC",T193,"")</f>
        <v/>
      </c>
      <c r="FW193" s="4" t="str">
        <f>IF('Gene Table'!$C193="SMPC",U193,"")</f>
        <v/>
      </c>
      <c r="FX193" s="4" t="str">
        <f>IF('Gene Table'!$C193="SMPC",V193,"")</f>
        <v/>
      </c>
      <c r="FY193" s="4" t="str">
        <f>IF('Gene Table'!$C193="SMPC",W193,"")</f>
        <v/>
      </c>
      <c r="FZ193" s="4" t="str">
        <f>IF('Gene Table'!$C193="SMPC",X193,"")</f>
        <v/>
      </c>
      <c r="GA193" s="4" t="str">
        <f>IF('Gene Table'!$C193="SMPC",Y193,"")</f>
        <v/>
      </c>
      <c r="GB193" s="4" t="str">
        <f>IF('Gene Table'!$C193="SMPC",Z193,"")</f>
        <v/>
      </c>
      <c r="GC193" s="4" t="str">
        <f>IF('Gene Table'!$C193="SMPC",AA193,"")</f>
        <v/>
      </c>
      <c r="GD193" s="4" t="str">
        <f>IF('Gene Table'!$C193="SMPC",AB193,"")</f>
        <v/>
      </c>
      <c r="GE193" s="4" t="str">
        <f>IF('Gene Table'!$C193="SMPC",AC193,"")</f>
        <v/>
      </c>
    </row>
    <row r="194" spans="1:187" ht="15" customHeight="1" x14ac:dyDescent="0.25">
      <c r="A194" s="4" t="str">
        <f>'Gene Table'!C194&amp;":"&amp;'Gene Table'!D194</f>
        <v>SMARCB1:c.157C&gt;T</v>
      </c>
      <c r="B194" s="4">
        <f>IF('Gene Table'!$G$5="NO",IF(ISNUMBER(MATCH('Gene Table'!E194,'Array Content'!$M$2:$M$941,0)),VLOOKUP('Gene Table'!E194,'Array Content'!$M$2:$O$941,2,FALSE),35),IF('Gene Table'!$G$5="YES",IF(ISNUMBER(MATCH('Gene Table'!E194,'Array Content'!$M$2:$M$941,0)),VLOOKUP('Gene Table'!E194,'Array Content'!$M$2:$O$941,3,FALSE),35),"OOPS"))</f>
        <v>37</v>
      </c>
      <c r="C194" s="4" t="s">
        <v>4851</v>
      </c>
      <c r="D194" s="29">
        <f>IF('Control Sample Data'!D193="","",IF(SUM('Control Sample Data'!D$2:D$97)&gt;10,IF(AND(ISNUMBER('Control Sample Data'!D193),'Control Sample Data'!D193&lt;$B194, 'Control Sample Data'!D193&gt;0),'Control Sample Data'!D193,$B194),""))</f>
        <v>35</v>
      </c>
      <c r="E194" s="29">
        <f>IF('Control Sample Data'!E193="","",IF(SUM('Control Sample Data'!E$2:E$97)&gt;10,IF(AND(ISNUMBER('Control Sample Data'!E193),'Control Sample Data'!E193&lt;$B194, 'Control Sample Data'!E193&gt;0),'Control Sample Data'!E193,$B194),""))</f>
        <v>35</v>
      </c>
      <c r="F194" s="29" t="str">
        <f>IF('Control Sample Data'!F193="","",IF(SUM('Control Sample Data'!F$2:F$97)&gt;10,IF(AND(ISNUMBER('Control Sample Data'!F193),'Control Sample Data'!F193&lt;$B194, 'Control Sample Data'!F193&gt;0),'Control Sample Data'!F193,$B194),""))</f>
        <v/>
      </c>
      <c r="G194" s="29" t="str">
        <f>IF('Control Sample Data'!G193="","",IF(SUM('Control Sample Data'!G$2:G$97)&gt;10,IF(AND(ISNUMBER('Control Sample Data'!G193),'Control Sample Data'!G193&lt;$B194, 'Control Sample Data'!G193&gt;0),'Control Sample Data'!G193,$B194),""))</f>
        <v/>
      </c>
      <c r="H194" s="29" t="str">
        <f>IF('Control Sample Data'!H193="","",IF(SUM('Control Sample Data'!H$2:H$97)&gt;10,IF(AND(ISNUMBER('Control Sample Data'!H193),'Control Sample Data'!H193&lt;$B194, 'Control Sample Data'!H193&gt;0),'Control Sample Data'!H193,$B194),""))</f>
        <v/>
      </c>
      <c r="I194" s="29" t="str">
        <f>IF('Control Sample Data'!I193="","",IF(SUM('Control Sample Data'!I$2:I$97)&gt;10,IF(AND(ISNUMBER('Control Sample Data'!I193),'Control Sample Data'!I193&lt;$B194, 'Control Sample Data'!I193&gt;0),'Control Sample Data'!I193,$B194),""))</f>
        <v/>
      </c>
      <c r="J194" s="29" t="str">
        <f>IF('Control Sample Data'!J193="","",IF(SUM('Control Sample Data'!J$2:J$97)&gt;10,IF(AND(ISNUMBER('Control Sample Data'!J193),'Control Sample Data'!J193&lt;$B194, 'Control Sample Data'!J193&gt;0),'Control Sample Data'!J193,$B194),""))</f>
        <v/>
      </c>
      <c r="K194" s="29" t="str">
        <f>IF('Control Sample Data'!K193="","",IF(SUM('Control Sample Data'!K$2:K$97)&gt;10,IF(AND(ISNUMBER('Control Sample Data'!K193),'Control Sample Data'!K193&lt;$B194, 'Control Sample Data'!K193&gt;0),'Control Sample Data'!K193,$B194),""))</f>
        <v/>
      </c>
      <c r="L194" s="29" t="str">
        <f>IF('Control Sample Data'!L193="","",IF(SUM('Control Sample Data'!L$2:L$97)&gt;10,IF(AND(ISNUMBER('Control Sample Data'!L193),'Control Sample Data'!L193&lt;$B194, 'Control Sample Data'!L193&gt;0),'Control Sample Data'!L193,$B194),""))</f>
        <v/>
      </c>
      <c r="M194" s="29" t="str">
        <f>IF('Control Sample Data'!M193="","",IF(SUM('Control Sample Data'!M$2:M$97)&gt;10,IF(AND(ISNUMBER('Control Sample Data'!M193),'Control Sample Data'!M193&lt;$B194, 'Control Sample Data'!M193&gt;0),'Control Sample Data'!M193,$B194),""))</f>
        <v/>
      </c>
      <c r="N194" s="29" t="str">
        <f>IF('Control Sample Data'!N193="","",IF(SUM('Control Sample Data'!N$2:N$97)&gt;10,IF(AND(ISNUMBER('Control Sample Data'!N193),'Control Sample Data'!N193&lt;$B194, 'Control Sample Data'!N193&gt;0),'Control Sample Data'!N193,$B194),""))</f>
        <v/>
      </c>
      <c r="O194" s="29" t="str">
        <f>IF('Control Sample Data'!O193="","",IF(SUM('Control Sample Data'!O$2:O$97)&gt;10,IF(AND(ISNUMBER('Control Sample Data'!O193),'Control Sample Data'!O193&lt;$B194, 'Control Sample Data'!O193&gt;0),'Control Sample Data'!O193,$B194),""))</f>
        <v/>
      </c>
      <c r="Q194" s="4" t="s">
        <v>4851</v>
      </c>
      <c r="R194" s="29">
        <f>IF('Test Sample Data'!D193="","",IF(SUM('Test Sample Data'!D$2:D$97)&gt;10,IF(AND(ISNUMBER('Test Sample Data'!D193),'Test Sample Data'!D193&lt;$B194, 'Test Sample Data'!D193&gt;0),'Test Sample Data'!D193,$B194),""))</f>
        <v>35</v>
      </c>
      <c r="S194" s="29">
        <f>IF('Test Sample Data'!E193="","",IF(SUM('Test Sample Data'!E$2:E$97)&gt;10,IF(AND(ISNUMBER('Test Sample Data'!E193),'Test Sample Data'!E193&lt;$B194, 'Test Sample Data'!E193&gt;0),'Test Sample Data'!E193,$B194),""))</f>
        <v>35</v>
      </c>
      <c r="T194" s="29" t="str">
        <f>IF('Test Sample Data'!F193="","",IF(SUM('Test Sample Data'!F$2:F$97)&gt;10,IF(AND(ISNUMBER('Test Sample Data'!F193),'Test Sample Data'!F193&lt;$B194, 'Test Sample Data'!F193&gt;0),'Test Sample Data'!F193,$B194),""))</f>
        <v/>
      </c>
      <c r="U194" s="29" t="str">
        <f>IF('Test Sample Data'!G193="","",IF(SUM('Test Sample Data'!G$2:G$97)&gt;10,IF(AND(ISNUMBER('Test Sample Data'!G193),'Test Sample Data'!G193&lt;$B194, 'Test Sample Data'!G193&gt;0),'Test Sample Data'!G193,$B194),""))</f>
        <v/>
      </c>
      <c r="V194" s="29" t="str">
        <f>IF('Test Sample Data'!H193="","",IF(SUM('Test Sample Data'!H$2:H$97)&gt;10,IF(AND(ISNUMBER('Test Sample Data'!H193),'Test Sample Data'!H193&lt;$B194, 'Test Sample Data'!H193&gt;0),'Test Sample Data'!H193,$B194),""))</f>
        <v/>
      </c>
      <c r="W194" s="29" t="str">
        <f>IF('Test Sample Data'!I193="","",IF(SUM('Test Sample Data'!I$2:I$97)&gt;10,IF(AND(ISNUMBER('Test Sample Data'!I193),'Test Sample Data'!I193&lt;$B194, 'Test Sample Data'!I193&gt;0),'Test Sample Data'!I193,$B194),""))</f>
        <v/>
      </c>
      <c r="X194" s="29" t="str">
        <f>IF('Test Sample Data'!J193="","",IF(SUM('Test Sample Data'!J$2:J$97)&gt;10,IF(AND(ISNUMBER('Test Sample Data'!J193),'Test Sample Data'!J193&lt;$B194, 'Test Sample Data'!J193&gt;0),'Test Sample Data'!J193,$B194),""))</f>
        <v/>
      </c>
      <c r="Y194" s="29" t="str">
        <f>IF('Test Sample Data'!K193="","",IF(SUM('Test Sample Data'!K$2:K$97)&gt;10,IF(AND(ISNUMBER('Test Sample Data'!K193),'Test Sample Data'!K193&lt;$B194, 'Test Sample Data'!K193&gt;0),'Test Sample Data'!K193,$B194),""))</f>
        <v/>
      </c>
      <c r="Z194" s="29" t="str">
        <f>IF('Test Sample Data'!L193="","",IF(SUM('Test Sample Data'!L$2:L$97)&gt;10,IF(AND(ISNUMBER('Test Sample Data'!L193),'Test Sample Data'!L193&lt;$B194, 'Test Sample Data'!L193&gt;0),'Test Sample Data'!L193,$B194),""))</f>
        <v/>
      </c>
      <c r="AA194" s="29" t="str">
        <f>IF('Test Sample Data'!M193="","",IF(SUM('Test Sample Data'!M$2:M$97)&gt;10,IF(AND(ISNUMBER('Test Sample Data'!M193),'Test Sample Data'!M193&lt;$B194, 'Test Sample Data'!M193&gt;0),'Test Sample Data'!M193,$B194),""))</f>
        <v/>
      </c>
      <c r="AB194" s="29" t="str">
        <f>IF('Test Sample Data'!N193="","",IF(SUM('Test Sample Data'!N$2:N$97)&gt;10,IF(AND(ISNUMBER('Test Sample Data'!N193),'Test Sample Data'!N193&lt;$B194, 'Test Sample Data'!N193&gt;0),'Test Sample Data'!N193,$B194),""))</f>
        <v/>
      </c>
      <c r="AC194" s="29" t="str">
        <f>IF('Test Sample Data'!O193="","",IF(SUM('Test Sample Data'!O$2:O$97)&gt;10,IF(AND(ISNUMBER('Test Sample Data'!O193),'Test Sample Data'!O193&lt;$B194, 'Test Sample Data'!O193&gt;0),'Test Sample Data'!O193,$B194),""))</f>
        <v/>
      </c>
      <c r="AE194" s="4" t="s">
        <v>4851</v>
      </c>
      <c r="AF194" s="4">
        <f t="shared" si="183"/>
        <v>9</v>
      </c>
      <c r="AG194" s="4">
        <f t="shared" si="184"/>
        <v>9</v>
      </c>
      <c r="AH194" s="4" t="str">
        <f t="shared" si="185"/>
        <v/>
      </c>
      <c r="AI194" s="4" t="str">
        <f t="shared" si="186"/>
        <v/>
      </c>
      <c r="AJ194" s="4" t="str">
        <f t="shared" si="187"/>
        <v/>
      </c>
      <c r="AK194" s="4" t="str">
        <f t="shared" si="188"/>
        <v/>
      </c>
      <c r="AL194" s="4" t="str">
        <f t="shared" si="189"/>
        <v/>
      </c>
      <c r="AM194" s="4" t="str">
        <f t="shared" si="190"/>
        <v/>
      </c>
      <c r="AN194" s="4" t="str">
        <f t="shared" si="191"/>
        <v/>
      </c>
      <c r="AO194" s="4" t="str">
        <f t="shared" si="192"/>
        <v/>
      </c>
      <c r="AP194" s="4" t="str">
        <f t="shared" si="193"/>
        <v/>
      </c>
      <c r="AQ194" s="4" t="str">
        <f t="shared" si="194"/>
        <v/>
      </c>
      <c r="AR194" s="4">
        <f t="shared" si="195"/>
        <v>0</v>
      </c>
      <c r="AS194" s="4">
        <f t="shared" si="246"/>
        <v>9</v>
      </c>
      <c r="AU194" s="4" t="s">
        <v>4851</v>
      </c>
      <c r="AV194" s="4">
        <f t="shared" si="196"/>
        <v>9</v>
      </c>
      <c r="AW194" s="4">
        <f t="shared" si="197"/>
        <v>9</v>
      </c>
      <c r="AX194" s="4" t="str">
        <f t="shared" si="198"/>
        <v/>
      </c>
      <c r="AY194" s="4" t="str">
        <f t="shared" si="199"/>
        <v/>
      </c>
      <c r="AZ194" s="4" t="str">
        <f t="shared" si="200"/>
        <v/>
      </c>
      <c r="BA194" s="4" t="str">
        <f t="shared" si="201"/>
        <v/>
      </c>
      <c r="BB194" s="4" t="str">
        <f t="shared" si="202"/>
        <v/>
      </c>
      <c r="BC194" s="4" t="str">
        <f t="shared" si="203"/>
        <v/>
      </c>
      <c r="BD194" s="4" t="str">
        <f t="shared" si="204"/>
        <v/>
      </c>
      <c r="BE194" s="4" t="str">
        <f t="shared" si="205"/>
        <v/>
      </c>
      <c r="BF194" s="4" t="str">
        <f t="shared" si="206"/>
        <v/>
      </c>
      <c r="BG194" s="4" t="str">
        <f t="shared" si="207"/>
        <v/>
      </c>
      <c r="BI194" s="4" t="s">
        <v>4851</v>
      </c>
      <c r="BJ194" s="4">
        <f t="shared" si="233"/>
        <v>9</v>
      </c>
      <c r="BK194" s="4">
        <f t="shared" si="234"/>
        <v>9</v>
      </c>
      <c r="BL194" s="4" t="str">
        <f t="shared" si="235"/>
        <v/>
      </c>
      <c r="BM194" s="4" t="str">
        <f t="shared" si="236"/>
        <v/>
      </c>
      <c r="BN194" s="4" t="str">
        <f t="shared" si="237"/>
        <v/>
      </c>
      <c r="BO194" s="4" t="str">
        <f t="shared" si="238"/>
        <v/>
      </c>
      <c r="BP194" s="4" t="str">
        <f t="shared" si="239"/>
        <v/>
      </c>
      <c r="BQ194" s="4" t="str">
        <f t="shared" si="240"/>
        <v/>
      </c>
      <c r="BR194" s="4" t="str">
        <f t="shared" si="241"/>
        <v/>
      </c>
      <c r="BS194" s="4" t="str">
        <f t="shared" si="242"/>
        <v/>
      </c>
      <c r="BT194" s="4" t="str">
        <f t="shared" si="243"/>
        <v/>
      </c>
      <c r="BU194" s="4" t="str">
        <f t="shared" si="244"/>
        <v/>
      </c>
      <c r="BV194" s="4">
        <f t="shared" si="208"/>
        <v>0</v>
      </c>
      <c r="BW194" s="4">
        <f t="shared" si="245"/>
        <v>9</v>
      </c>
      <c r="BY194" s="4" t="s">
        <v>4851</v>
      </c>
      <c r="BZ194" s="4">
        <f t="shared" si="209"/>
        <v>0</v>
      </c>
      <c r="CA194" s="4">
        <f t="shared" si="210"/>
        <v>0</v>
      </c>
      <c r="CB194" s="4" t="str">
        <f t="shared" si="211"/>
        <v/>
      </c>
      <c r="CC194" s="4" t="str">
        <f t="shared" si="212"/>
        <v/>
      </c>
      <c r="CD194" s="4" t="str">
        <f t="shared" si="213"/>
        <v/>
      </c>
      <c r="CE194" s="4" t="str">
        <f t="shared" si="214"/>
        <v/>
      </c>
      <c r="CF194" s="4" t="str">
        <f t="shared" si="215"/>
        <v/>
      </c>
      <c r="CG194" s="4" t="str">
        <f t="shared" si="216"/>
        <v/>
      </c>
      <c r="CH194" s="4" t="str">
        <f t="shared" si="217"/>
        <v/>
      </c>
      <c r="CI194" s="4" t="str">
        <f t="shared" si="218"/>
        <v/>
      </c>
      <c r="CJ194" s="4" t="str">
        <f t="shared" si="219"/>
        <v/>
      </c>
      <c r="CK194" s="4" t="str">
        <f t="shared" si="220"/>
        <v/>
      </c>
      <c r="CM194" s="4" t="s">
        <v>4851</v>
      </c>
      <c r="CN194" s="4" t="str">
        <f>IF(ISNUMBER(BZ194), IF($BV194&gt;VLOOKUP('Gene Table'!$G$2,'Array Content'!$A$2:$B$3,2,FALSE),IF(BZ194&lt;-$BV194,"mutant","WT"),IF(BZ194&lt;-VLOOKUP('Gene Table'!$G$2,'Array Content'!$A$2:$B$3,2,FALSE),"Mutant","WT")),"")</f>
        <v>WT</v>
      </c>
      <c r="CO194" s="4" t="str">
        <f>IF(ISNUMBER(CA194), IF($BV194&gt;VLOOKUP('Gene Table'!$G$2,'Array Content'!$A$2:$B$3,2,FALSE),IF(CA194&lt;-$BV194,"mutant","WT"),IF(CA194&lt;-VLOOKUP('Gene Table'!$G$2,'Array Content'!$A$2:$B$3,2,FALSE),"Mutant","WT")),"")</f>
        <v>WT</v>
      </c>
      <c r="CP194" s="4" t="str">
        <f>IF(ISNUMBER(CB194), IF($BV194&gt;VLOOKUP('Gene Table'!$G$2,'Array Content'!$A$2:$B$3,2,FALSE),IF(CB194&lt;-$BV194,"mutant","WT"),IF(CB194&lt;-VLOOKUP('Gene Table'!$G$2,'Array Content'!$A$2:$B$3,2,FALSE),"Mutant","WT")),"")</f>
        <v/>
      </c>
      <c r="CQ194" s="4" t="str">
        <f>IF(ISNUMBER(CC194), IF($BV194&gt;VLOOKUP('Gene Table'!$G$2,'Array Content'!$A$2:$B$3,2,FALSE),IF(CC194&lt;-$BV194,"mutant","WT"),IF(CC194&lt;-VLOOKUP('Gene Table'!$G$2,'Array Content'!$A$2:$B$3,2,FALSE),"Mutant","WT")),"")</f>
        <v/>
      </c>
      <c r="CR194" s="4" t="str">
        <f>IF(ISNUMBER(CD194), IF($BV194&gt;VLOOKUP('Gene Table'!$G$2,'Array Content'!$A$2:$B$3,2,FALSE),IF(CD194&lt;-$BV194,"mutant","WT"),IF(CD194&lt;-VLOOKUP('Gene Table'!$G$2,'Array Content'!$A$2:$B$3,2,FALSE),"Mutant","WT")),"")</f>
        <v/>
      </c>
      <c r="CS194" s="4" t="str">
        <f>IF(ISNUMBER(CE194), IF($BV194&gt;VLOOKUP('Gene Table'!$G$2,'Array Content'!$A$2:$B$3,2,FALSE),IF(CE194&lt;-$BV194,"mutant","WT"),IF(CE194&lt;-VLOOKUP('Gene Table'!$G$2,'Array Content'!$A$2:$B$3,2,FALSE),"Mutant","WT")),"")</f>
        <v/>
      </c>
      <c r="CT194" s="4" t="str">
        <f>IF(ISNUMBER(CF194), IF($BV194&gt;VLOOKUP('Gene Table'!$G$2,'Array Content'!$A$2:$B$3,2,FALSE),IF(CF194&lt;-$BV194,"mutant","WT"),IF(CF194&lt;-VLOOKUP('Gene Table'!$G$2,'Array Content'!$A$2:$B$3,2,FALSE),"Mutant","WT")),"")</f>
        <v/>
      </c>
      <c r="CU194" s="4" t="str">
        <f>IF(ISNUMBER(CG194), IF($BV194&gt;VLOOKUP('Gene Table'!$G$2,'Array Content'!$A$2:$B$3,2,FALSE),IF(CG194&lt;-$BV194,"mutant","WT"),IF(CG194&lt;-VLOOKUP('Gene Table'!$G$2,'Array Content'!$A$2:$B$3,2,FALSE),"Mutant","WT")),"")</f>
        <v/>
      </c>
      <c r="CV194" s="4" t="str">
        <f>IF(ISNUMBER(CH194), IF($BV194&gt;VLOOKUP('Gene Table'!$G$2,'Array Content'!$A$2:$B$3,2,FALSE),IF(CH194&lt;-$BV194,"mutant","WT"),IF(CH194&lt;-VLOOKUP('Gene Table'!$G$2,'Array Content'!$A$2:$B$3,2,FALSE),"Mutant","WT")),"")</f>
        <v/>
      </c>
      <c r="CW194" s="4" t="str">
        <f>IF(ISNUMBER(CI194), IF($BV194&gt;VLOOKUP('Gene Table'!$G$2,'Array Content'!$A$2:$B$3,2,FALSE),IF(CI194&lt;-$BV194,"mutant","WT"),IF(CI194&lt;-VLOOKUP('Gene Table'!$G$2,'Array Content'!$A$2:$B$3,2,FALSE),"Mutant","WT")),"")</f>
        <v/>
      </c>
      <c r="CX194" s="4" t="str">
        <f>IF(ISNUMBER(CJ194), IF($BV194&gt;VLOOKUP('Gene Table'!$G$2,'Array Content'!$A$2:$B$3,2,FALSE),IF(CJ194&lt;-$BV194,"mutant","WT"),IF(CJ194&lt;-VLOOKUP('Gene Table'!$G$2,'Array Content'!$A$2:$B$3,2,FALSE),"Mutant","WT")),"")</f>
        <v/>
      </c>
      <c r="CY194" s="4" t="str">
        <f>IF(ISNUMBER(CK194), IF($BV194&gt;VLOOKUP('Gene Table'!$G$2,'Array Content'!$A$2:$B$3,2,FALSE),IF(CK194&lt;-$BV194,"mutant","WT"),IF(CK194&lt;-VLOOKUP('Gene Table'!$G$2,'Array Content'!$A$2:$B$3,2,FALSE),"Mutant","WT")),"")</f>
        <v/>
      </c>
      <c r="DA194" s="4" t="s">
        <v>4851</v>
      </c>
      <c r="DB194" s="4">
        <f t="shared" si="221"/>
        <v>0</v>
      </c>
      <c r="DC194" s="4">
        <f t="shared" si="222"/>
        <v>0</v>
      </c>
      <c r="DD194" s="4" t="str">
        <f t="shared" si="223"/>
        <v/>
      </c>
      <c r="DE194" s="4" t="str">
        <f t="shared" si="224"/>
        <v/>
      </c>
      <c r="DF194" s="4" t="str">
        <f t="shared" si="225"/>
        <v/>
      </c>
      <c r="DG194" s="4" t="str">
        <f t="shared" si="226"/>
        <v/>
      </c>
      <c r="DH194" s="4" t="str">
        <f t="shared" si="227"/>
        <v/>
      </c>
      <c r="DI194" s="4" t="str">
        <f t="shared" si="228"/>
        <v/>
      </c>
      <c r="DJ194" s="4" t="str">
        <f t="shared" si="229"/>
        <v/>
      </c>
      <c r="DK194" s="4" t="str">
        <f t="shared" si="230"/>
        <v/>
      </c>
      <c r="DL194" s="4" t="str">
        <f t="shared" si="231"/>
        <v/>
      </c>
      <c r="DM194" s="4" t="str">
        <f t="shared" si="232"/>
        <v/>
      </c>
      <c r="DO194" s="4" t="s">
        <v>4851</v>
      </c>
      <c r="DP194" s="4" t="str">
        <f>IF(ISNUMBER(DB194), IF($AR194&gt;VLOOKUP('Gene Table'!$G$2,'Array Content'!$A$2:$B$3,2,FALSE),IF(DB194&lt;-$AR194,"mutant","WT"),IF(DB194&lt;-VLOOKUP('Gene Table'!$G$2,'Array Content'!$A$2:$B$3,2,FALSE),"Mutant","WT")),"")</f>
        <v>WT</v>
      </c>
      <c r="DQ194" s="4" t="str">
        <f>IF(ISNUMBER(DC194), IF($AR194&gt;VLOOKUP('Gene Table'!$G$2,'Array Content'!$A$2:$B$3,2,FALSE),IF(DC194&lt;-$AR194,"mutant","WT"),IF(DC194&lt;-VLOOKUP('Gene Table'!$G$2,'Array Content'!$A$2:$B$3,2,FALSE),"Mutant","WT")),"")</f>
        <v>WT</v>
      </c>
      <c r="DR194" s="4" t="str">
        <f>IF(ISNUMBER(DD194), IF($AR194&gt;VLOOKUP('Gene Table'!$G$2,'Array Content'!$A$2:$B$3,2,FALSE),IF(DD194&lt;-$AR194,"mutant","WT"),IF(DD194&lt;-VLOOKUP('Gene Table'!$G$2,'Array Content'!$A$2:$B$3,2,FALSE),"Mutant","WT")),"")</f>
        <v/>
      </c>
      <c r="DS194" s="4" t="str">
        <f>IF(ISNUMBER(DE194), IF($AR194&gt;VLOOKUP('Gene Table'!$G$2,'Array Content'!$A$2:$B$3,2,FALSE),IF(DE194&lt;-$AR194,"mutant","WT"),IF(DE194&lt;-VLOOKUP('Gene Table'!$G$2,'Array Content'!$A$2:$B$3,2,FALSE),"Mutant","WT")),"")</f>
        <v/>
      </c>
      <c r="DT194" s="4" t="str">
        <f>IF(ISNUMBER(DF194), IF($AR194&gt;VLOOKUP('Gene Table'!$G$2,'Array Content'!$A$2:$B$3,2,FALSE),IF(DF194&lt;-$AR194,"mutant","WT"),IF(DF194&lt;-VLOOKUP('Gene Table'!$G$2,'Array Content'!$A$2:$B$3,2,FALSE),"Mutant","WT")),"")</f>
        <v/>
      </c>
      <c r="DU194" s="4" t="str">
        <f>IF(ISNUMBER(DG194), IF($AR194&gt;VLOOKUP('Gene Table'!$G$2,'Array Content'!$A$2:$B$3,2,FALSE),IF(DG194&lt;-$AR194,"mutant","WT"),IF(DG194&lt;-VLOOKUP('Gene Table'!$G$2,'Array Content'!$A$2:$B$3,2,FALSE),"Mutant","WT")),"")</f>
        <v/>
      </c>
      <c r="DV194" s="4" t="str">
        <f>IF(ISNUMBER(DH194), IF($AR194&gt;VLOOKUP('Gene Table'!$G$2,'Array Content'!$A$2:$B$3,2,FALSE),IF(DH194&lt;-$AR194,"mutant","WT"),IF(DH194&lt;-VLOOKUP('Gene Table'!$G$2,'Array Content'!$A$2:$B$3,2,FALSE),"Mutant","WT")),"")</f>
        <v/>
      </c>
      <c r="DW194" s="4" t="str">
        <f>IF(ISNUMBER(DI194), IF($AR194&gt;VLOOKUP('Gene Table'!$G$2,'Array Content'!$A$2:$B$3,2,FALSE),IF(DI194&lt;-$AR194,"mutant","WT"),IF(DI194&lt;-VLOOKUP('Gene Table'!$G$2,'Array Content'!$A$2:$B$3,2,FALSE),"Mutant","WT")),"")</f>
        <v/>
      </c>
      <c r="DX194" s="4" t="str">
        <f>IF(ISNUMBER(DJ194), IF($AR194&gt;VLOOKUP('Gene Table'!$G$2,'Array Content'!$A$2:$B$3,2,FALSE),IF(DJ194&lt;-$AR194,"mutant","WT"),IF(DJ194&lt;-VLOOKUP('Gene Table'!$G$2,'Array Content'!$A$2:$B$3,2,FALSE),"Mutant","WT")),"")</f>
        <v/>
      </c>
      <c r="DY194" s="4" t="str">
        <f>IF(ISNUMBER(DK194), IF($AR194&gt;VLOOKUP('Gene Table'!$G$2,'Array Content'!$A$2:$B$3,2,FALSE),IF(DK194&lt;-$AR194,"mutant","WT"),IF(DK194&lt;-VLOOKUP('Gene Table'!$G$2,'Array Content'!$A$2:$B$3,2,FALSE),"Mutant","WT")),"")</f>
        <v/>
      </c>
      <c r="DZ194" s="4" t="str">
        <f>IF(ISNUMBER(DL194), IF($AR194&gt;VLOOKUP('Gene Table'!$G$2,'Array Content'!$A$2:$B$3,2,FALSE),IF(DL194&lt;-$AR194,"mutant","WT"),IF(DL194&lt;-VLOOKUP('Gene Table'!$G$2,'Array Content'!$A$2:$B$3,2,FALSE),"Mutant","WT")),"")</f>
        <v/>
      </c>
      <c r="EA194" s="4" t="str">
        <f>IF(ISNUMBER(DM194), IF($AR194&gt;VLOOKUP('Gene Table'!$G$2,'Array Content'!$A$2:$B$3,2,FALSE),IF(DM194&lt;-$AR194,"mutant","WT"),IF(DM194&lt;-VLOOKUP('Gene Table'!$G$2,'Array Content'!$A$2:$B$3,2,FALSE),"Mutant","WT")),"")</f>
        <v/>
      </c>
      <c r="EC194" s="4" t="s">
        <v>4851</v>
      </c>
      <c r="ED194" s="4" t="str">
        <f>IF('Gene Table'!$D194="copy number",D194,"")</f>
        <v/>
      </c>
      <c r="EE194" s="4" t="str">
        <f>IF('Gene Table'!$D194="copy number",E194,"")</f>
        <v/>
      </c>
      <c r="EF194" s="4" t="str">
        <f>IF('Gene Table'!$D194="copy number",F194,"")</f>
        <v/>
      </c>
      <c r="EG194" s="4" t="str">
        <f>IF('Gene Table'!$D194="copy number",G194,"")</f>
        <v/>
      </c>
      <c r="EH194" s="4" t="str">
        <f>IF('Gene Table'!$D194="copy number",H194,"")</f>
        <v/>
      </c>
      <c r="EI194" s="4" t="str">
        <f>IF('Gene Table'!$D194="copy number",I194,"")</f>
        <v/>
      </c>
      <c r="EJ194" s="4" t="str">
        <f>IF('Gene Table'!$D194="copy number",J194,"")</f>
        <v/>
      </c>
      <c r="EK194" s="4" t="str">
        <f>IF('Gene Table'!$D194="copy number",K194,"")</f>
        <v/>
      </c>
      <c r="EL194" s="4" t="str">
        <f>IF('Gene Table'!$D194="copy number",L194,"")</f>
        <v/>
      </c>
      <c r="EM194" s="4" t="str">
        <f>IF('Gene Table'!$D194="copy number",M194,"")</f>
        <v/>
      </c>
      <c r="EN194" s="4" t="str">
        <f>IF('Gene Table'!$D194="copy number",N194,"")</f>
        <v/>
      </c>
      <c r="EO194" s="4" t="str">
        <f>IF('Gene Table'!$D194="copy number",O194,"")</f>
        <v/>
      </c>
      <c r="EQ194" s="4" t="s">
        <v>4851</v>
      </c>
      <c r="ER194" s="4" t="str">
        <f>IF('Gene Table'!$D194="copy number",R194,"")</f>
        <v/>
      </c>
      <c r="ES194" s="4" t="str">
        <f>IF('Gene Table'!$D194="copy number",S194,"")</f>
        <v/>
      </c>
      <c r="ET194" s="4" t="str">
        <f>IF('Gene Table'!$D194="copy number",T194,"")</f>
        <v/>
      </c>
      <c r="EU194" s="4" t="str">
        <f>IF('Gene Table'!$D194="copy number",U194,"")</f>
        <v/>
      </c>
      <c r="EV194" s="4" t="str">
        <f>IF('Gene Table'!$D194="copy number",V194,"")</f>
        <v/>
      </c>
      <c r="EW194" s="4" t="str">
        <f>IF('Gene Table'!$D194="copy number",W194,"")</f>
        <v/>
      </c>
      <c r="EX194" s="4" t="str">
        <f>IF('Gene Table'!$D194="copy number",X194,"")</f>
        <v/>
      </c>
      <c r="EY194" s="4" t="str">
        <f>IF('Gene Table'!$D194="copy number",Y194,"")</f>
        <v/>
      </c>
      <c r="EZ194" s="4" t="str">
        <f>IF('Gene Table'!$D194="copy number",Z194,"")</f>
        <v/>
      </c>
      <c r="FA194" s="4" t="str">
        <f>IF('Gene Table'!$D194="copy number",AA194,"")</f>
        <v/>
      </c>
      <c r="FB194" s="4" t="str">
        <f>IF('Gene Table'!$D194="copy number",AB194,"")</f>
        <v/>
      </c>
      <c r="FC194" s="4" t="str">
        <f>IF('Gene Table'!$D194="copy number",AC194,"")</f>
        <v/>
      </c>
      <c r="FE194" s="4" t="s">
        <v>4851</v>
      </c>
      <c r="FF194" s="4" t="str">
        <f>IF('Gene Table'!$C194="SMPC",D194,"")</f>
        <v/>
      </c>
      <c r="FG194" s="4" t="str">
        <f>IF('Gene Table'!$C194="SMPC",E194,"")</f>
        <v/>
      </c>
      <c r="FH194" s="4" t="str">
        <f>IF('Gene Table'!$C194="SMPC",F194,"")</f>
        <v/>
      </c>
      <c r="FI194" s="4" t="str">
        <f>IF('Gene Table'!$C194="SMPC",G194,"")</f>
        <v/>
      </c>
      <c r="FJ194" s="4" t="str">
        <f>IF('Gene Table'!$C194="SMPC",H194,"")</f>
        <v/>
      </c>
      <c r="FK194" s="4" t="str">
        <f>IF('Gene Table'!$C194="SMPC",I194,"")</f>
        <v/>
      </c>
      <c r="FL194" s="4" t="str">
        <f>IF('Gene Table'!$C194="SMPC",J194,"")</f>
        <v/>
      </c>
      <c r="FM194" s="4" t="str">
        <f>IF('Gene Table'!$C194="SMPC",K194,"")</f>
        <v/>
      </c>
      <c r="FN194" s="4" t="str">
        <f>IF('Gene Table'!$C194="SMPC",L194,"")</f>
        <v/>
      </c>
      <c r="FO194" s="4" t="str">
        <f>IF('Gene Table'!$C194="SMPC",M194,"")</f>
        <v/>
      </c>
      <c r="FP194" s="4" t="str">
        <f>IF('Gene Table'!$C194="SMPC",N194,"")</f>
        <v/>
      </c>
      <c r="FQ194" s="4" t="str">
        <f>IF('Gene Table'!$C194="SMPC",O194,"")</f>
        <v/>
      </c>
      <c r="FS194" s="4" t="s">
        <v>4851</v>
      </c>
      <c r="FT194" s="4" t="str">
        <f>IF('Gene Table'!$C194="SMPC",R194,"")</f>
        <v/>
      </c>
      <c r="FU194" s="4" t="str">
        <f>IF('Gene Table'!$C194="SMPC",S194,"")</f>
        <v/>
      </c>
      <c r="FV194" s="4" t="str">
        <f>IF('Gene Table'!$C194="SMPC",T194,"")</f>
        <v/>
      </c>
      <c r="FW194" s="4" t="str">
        <f>IF('Gene Table'!$C194="SMPC",U194,"")</f>
        <v/>
      </c>
      <c r="FX194" s="4" t="str">
        <f>IF('Gene Table'!$C194="SMPC",V194,"")</f>
        <v/>
      </c>
      <c r="FY194" s="4" t="str">
        <f>IF('Gene Table'!$C194="SMPC",W194,"")</f>
        <v/>
      </c>
      <c r="FZ194" s="4" t="str">
        <f>IF('Gene Table'!$C194="SMPC",X194,"")</f>
        <v/>
      </c>
      <c r="GA194" s="4" t="str">
        <f>IF('Gene Table'!$C194="SMPC",Y194,"")</f>
        <v/>
      </c>
      <c r="GB194" s="4" t="str">
        <f>IF('Gene Table'!$C194="SMPC",Z194,"")</f>
        <v/>
      </c>
      <c r="GC194" s="4" t="str">
        <f>IF('Gene Table'!$C194="SMPC",AA194,"")</f>
        <v/>
      </c>
      <c r="GD194" s="4" t="str">
        <f>IF('Gene Table'!$C194="SMPC",AB194,"")</f>
        <v/>
      </c>
      <c r="GE194" s="4" t="str">
        <f>IF('Gene Table'!$C194="SMPC",AC194,"")</f>
        <v/>
      </c>
    </row>
    <row r="195" spans="1:187" ht="15" customHeight="1" x14ac:dyDescent="0.25">
      <c r="A195" s="4" t="str">
        <f>'Gene Table'!C195&amp;":"&amp;'Gene Table'!D195</f>
        <v>SMARCB1:c.472C&gt;T</v>
      </c>
      <c r="B195" s="4">
        <f>IF('Gene Table'!$G$5="NO",IF(ISNUMBER(MATCH('Gene Table'!E195,'Array Content'!$M$2:$M$941,0)),VLOOKUP('Gene Table'!E195,'Array Content'!$M$2:$O$941,2,FALSE),35),IF('Gene Table'!$G$5="YES",IF(ISNUMBER(MATCH('Gene Table'!E195,'Array Content'!$M$2:$M$941,0)),VLOOKUP('Gene Table'!E195,'Array Content'!$M$2:$O$941,3,FALSE),35),"OOPS"))</f>
        <v>37</v>
      </c>
      <c r="C195" s="4" t="s">
        <v>4852</v>
      </c>
      <c r="D195" s="29">
        <f>IF('Control Sample Data'!D194="","",IF(SUM('Control Sample Data'!D$2:D$97)&gt;10,IF(AND(ISNUMBER('Control Sample Data'!D194),'Control Sample Data'!D194&lt;$B195, 'Control Sample Data'!D194&gt;0),'Control Sample Data'!D194,$B195),""))</f>
        <v>35</v>
      </c>
      <c r="E195" s="29">
        <f>IF('Control Sample Data'!E194="","",IF(SUM('Control Sample Data'!E$2:E$97)&gt;10,IF(AND(ISNUMBER('Control Sample Data'!E194),'Control Sample Data'!E194&lt;$B195, 'Control Sample Data'!E194&gt;0),'Control Sample Data'!E194,$B195),""))</f>
        <v>35</v>
      </c>
      <c r="F195" s="29" t="str">
        <f>IF('Control Sample Data'!F194="","",IF(SUM('Control Sample Data'!F$2:F$97)&gt;10,IF(AND(ISNUMBER('Control Sample Data'!F194),'Control Sample Data'!F194&lt;$B195, 'Control Sample Data'!F194&gt;0),'Control Sample Data'!F194,$B195),""))</f>
        <v/>
      </c>
      <c r="G195" s="29" t="str">
        <f>IF('Control Sample Data'!G194="","",IF(SUM('Control Sample Data'!G$2:G$97)&gt;10,IF(AND(ISNUMBER('Control Sample Data'!G194),'Control Sample Data'!G194&lt;$B195, 'Control Sample Data'!G194&gt;0),'Control Sample Data'!G194,$B195),""))</f>
        <v/>
      </c>
      <c r="H195" s="29" t="str">
        <f>IF('Control Sample Data'!H194="","",IF(SUM('Control Sample Data'!H$2:H$97)&gt;10,IF(AND(ISNUMBER('Control Sample Data'!H194),'Control Sample Data'!H194&lt;$B195, 'Control Sample Data'!H194&gt;0),'Control Sample Data'!H194,$B195),""))</f>
        <v/>
      </c>
      <c r="I195" s="29" t="str">
        <f>IF('Control Sample Data'!I194="","",IF(SUM('Control Sample Data'!I$2:I$97)&gt;10,IF(AND(ISNUMBER('Control Sample Data'!I194),'Control Sample Data'!I194&lt;$B195, 'Control Sample Data'!I194&gt;0),'Control Sample Data'!I194,$B195),""))</f>
        <v/>
      </c>
      <c r="J195" s="29" t="str">
        <f>IF('Control Sample Data'!J194="","",IF(SUM('Control Sample Data'!J$2:J$97)&gt;10,IF(AND(ISNUMBER('Control Sample Data'!J194),'Control Sample Data'!J194&lt;$B195, 'Control Sample Data'!J194&gt;0),'Control Sample Data'!J194,$B195),""))</f>
        <v/>
      </c>
      <c r="K195" s="29" t="str">
        <f>IF('Control Sample Data'!K194="","",IF(SUM('Control Sample Data'!K$2:K$97)&gt;10,IF(AND(ISNUMBER('Control Sample Data'!K194),'Control Sample Data'!K194&lt;$B195, 'Control Sample Data'!K194&gt;0),'Control Sample Data'!K194,$B195),""))</f>
        <v/>
      </c>
      <c r="L195" s="29" t="str">
        <f>IF('Control Sample Data'!L194="","",IF(SUM('Control Sample Data'!L$2:L$97)&gt;10,IF(AND(ISNUMBER('Control Sample Data'!L194),'Control Sample Data'!L194&lt;$B195, 'Control Sample Data'!L194&gt;0),'Control Sample Data'!L194,$B195),""))</f>
        <v/>
      </c>
      <c r="M195" s="29" t="str">
        <f>IF('Control Sample Data'!M194="","",IF(SUM('Control Sample Data'!M$2:M$97)&gt;10,IF(AND(ISNUMBER('Control Sample Data'!M194),'Control Sample Data'!M194&lt;$B195, 'Control Sample Data'!M194&gt;0),'Control Sample Data'!M194,$B195),""))</f>
        <v/>
      </c>
      <c r="N195" s="29" t="str">
        <f>IF('Control Sample Data'!N194="","",IF(SUM('Control Sample Data'!N$2:N$97)&gt;10,IF(AND(ISNUMBER('Control Sample Data'!N194),'Control Sample Data'!N194&lt;$B195, 'Control Sample Data'!N194&gt;0),'Control Sample Data'!N194,$B195),""))</f>
        <v/>
      </c>
      <c r="O195" s="29" t="str">
        <f>IF('Control Sample Data'!O194="","",IF(SUM('Control Sample Data'!O$2:O$97)&gt;10,IF(AND(ISNUMBER('Control Sample Data'!O194),'Control Sample Data'!O194&lt;$B195, 'Control Sample Data'!O194&gt;0),'Control Sample Data'!O194,$B195),""))</f>
        <v/>
      </c>
      <c r="Q195" s="4" t="s">
        <v>4852</v>
      </c>
      <c r="R195" s="29">
        <f>IF('Test Sample Data'!D194="","",IF(SUM('Test Sample Data'!D$2:D$97)&gt;10,IF(AND(ISNUMBER('Test Sample Data'!D194),'Test Sample Data'!D194&lt;$B195, 'Test Sample Data'!D194&gt;0),'Test Sample Data'!D194,$B195),""))</f>
        <v>35</v>
      </c>
      <c r="S195" s="29">
        <f>IF('Test Sample Data'!E194="","",IF(SUM('Test Sample Data'!E$2:E$97)&gt;10,IF(AND(ISNUMBER('Test Sample Data'!E194),'Test Sample Data'!E194&lt;$B195, 'Test Sample Data'!E194&gt;0),'Test Sample Data'!E194,$B195),""))</f>
        <v>35</v>
      </c>
      <c r="T195" s="29" t="str">
        <f>IF('Test Sample Data'!F194="","",IF(SUM('Test Sample Data'!F$2:F$97)&gt;10,IF(AND(ISNUMBER('Test Sample Data'!F194),'Test Sample Data'!F194&lt;$B195, 'Test Sample Data'!F194&gt;0),'Test Sample Data'!F194,$B195),""))</f>
        <v/>
      </c>
      <c r="U195" s="29" t="str">
        <f>IF('Test Sample Data'!G194="","",IF(SUM('Test Sample Data'!G$2:G$97)&gt;10,IF(AND(ISNUMBER('Test Sample Data'!G194),'Test Sample Data'!G194&lt;$B195, 'Test Sample Data'!G194&gt;0),'Test Sample Data'!G194,$B195),""))</f>
        <v/>
      </c>
      <c r="V195" s="29" t="str">
        <f>IF('Test Sample Data'!H194="","",IF(SUM('Test Sample Data'!H$2:H$97)&gt;10,IF(AND(ISNUMBER('Test Sample Data'!H194),'Test Sample Data'!H194&lt;$B195, 'Test Sample Data'!H194&gt;0),'Test Sample Data'!H194,$B195),""))</f>
        <v/>
      </c>
      <c r="W195" s="29" t="str">
        <f>IF('Test Sample Data'!I194="","",IF(SUM('Test Sample Data'!I$2:I$97)&gt;10,IF(AND(ISNUMBER('Test Sample Data'!I194),'Test Sample Data'!I194&lt;$B195, 'Test Sample Data'!I194&gt;0),'Test Sample Data'!I194,$B195),""))</f>
        <v/>
      </c>
      <c r="X195" s="29" t="str">
        <f>IF('Test Sample Data'!J194="","",IF(SUM('Test Sample Data'!J$2:J$97)&gt;10,IF(AND(ISNUMBER('Test Sample Data'!J194),'Test Sample Data'!J194&lt;$B195, 'Test Sample Data'!J194&gt;0),'Test Sample Data'!J194,$B195),""))</f>
        <v/>
      </c>
      <c r="Y195" s="29" t="str">
        <f>IF('Test Sample Data'!K194="","",IF(SUM('Test Sample Data'!K$2:K$97)&gt;10,IF(AND(ISNUMBER('Test Sample Data'!K194),'Test Sample Data'!K194&lt;$B195, 'Test Sample Data'!K194&gt;0),'Test Sample Data'!K194,$B195),""))</f>
        <v/>
      </c>
      <c r="Z195" s="29" t="str">
        <f>IF('Test Sample Data'!L194="","",IF(SUM('Test Sample Data'!L$2:L$97)&gt;10,IF(AND(ISNUMBER('Test Sample Data'!L194),'Test Sample Data'!L194&lt;$B195, 'Test Sample Data'!L194&gt;0),'Test Sample Data'!L194,$B195),""))</f>
        <v/>
      </c>
      <c r="AA195" s="29" t="str">
        <f>IF('Test Sample Data'!M194="","",IF(SUM('Test Sample Data'!M$2:M$97)&gt;10,IF(AND(ISNUMBER('Test Sample Data'!M194),'Test Sample Data'!M194&lt;$B195, 'Test Sample Data'!M194&gt;0),'Test Sample Data'!M194,$B195),""))</f>
        <v/>
      </c>
      <c r="AB195" s="29" t="str">
        <f>IF('Test Sample Data'!N194="","",IF(SUM('Test Sample Data'!N$2:N$97)&gt;10,IF(AND(ISNUMBER('Test Sample Data'!N194),'Test Sample Data'!N194&lt;$B195, 'Test Sample Data'!N194&gt;0),'Test Sample Data'!N194,$B195),""))</f>
        <v/>
      </c>
      <c r="AC195" s="29" t="str">
        <f>IF('Test Sample Data'!O194="","",IF(SUM('Test Sample Data'!O$2:O$97)&gt;10,IF(AND(ISNUMBER('Test Sample Data'!O194),'Test Sample Data'!O194&lt;$B195, 'Test Sample Data'!O194&gt;0),'Test Sample Data'!O194,$B195),""))</f>
        <v/>
      </c>
      <c r="AE195" s="4" t="s">
        <v>4852</v>
      </c>
      <c r="AF195" s="4">
        <f t="shared" si="183"/>
        <v>9</v>
      </c>
      <c r="AG195" s="4">
        <f t="shared" si="184"/>
        <v>9</v>
      </c>
      <c r="AH195" s="4" t="str">
        <f t="shared" si="185"/>
        <v/>
      </c>
      <c r="AI195" s="4" t="str">
        <f t="shared" si="186"/>
        <v/>
      </c>
      <c r="AJ195" s="4" t="str">
        <f t="shared" si="187"/>
        <v/>
      </c>
      <c r="AK195" s="4" t="str">
        <f t="shared" si="188"/>
        <v/>
      </c>
      <c r="AL195" s="4" t="str">
        <f t="shared" si="189"/>
        <v/>
      </c>
      <c r="AM195" s="4" t="str">
        <f t="shared" si="190"/>
        <v/>
      </c>
      <c r="AN195" s="4" t="str">
        <f t="shared" si="191"/>
        <v/>
      </c>
      <c r="AO195" s="4" t="str">
        <f t="shared" si="192"/>
        <v/>
      </c>
      <c r="AP195" s="4" t="str">
        <f t="shared" si="193"/>
        <v/>
      </c>
      <c r="AQ195" s="4" t="str">
        <f t="shared" si="194"/>
        <v/>
      </c>
      <c r="AR195" s="4">
        <f t="shared" si="195"/>
        <v>0</v>
      </c>
      <c r="AS195" s="4">
        <f t="shared" si="246"/>
        <v>9</v>
      </c>
      <c r="AU195" s="4" t="s">
        <v>4852</v>
      </c>
      <c r="AV195" s="4">
        <f t="shared" si="196"/>
        <v>9</v>
      </c>
      <c r="AW195" s="4">
        <f t="shared" si="197"/>
        <v>9</v>
      </c>
      <c r="AX195" s="4" t="str">
        <f t="shared" si="198"/>
        <v/>
      </c>
      <c r="AY195" s="4" t="str">
        <f t="shared" si="199"/>
        <v/>
      </c>
      <c r="AZ195" s="4" t="str">
        <f t="shared" si="200"/>
        <v/>
      </c>
      <c r="BA195" s="4" t="str">
        <f t="shared" si="201"/>
        <v/>
      </c>
      <c r="BB195" s="4" t="str">
        <f t="shared" si="202"/>
        <v/>
      </c>
      <c r="BC195" s="4" t="str">
        <f t="shared" si="203"/>
        <v/>
      </c>
      <c r="BD195" s="4" t="str">
        <f t="shared" si="204"/>
        <v/>
      </c>
      <c r="BE195" s="4" t="str">
        <f t="shared" si="205"/>
        <v/>
      </c>
      <c r="BF195" s="4" t="str">
        <f t="shared" si="206"/>
        <v/>
      </c>
      <c r="BG195" s="4" t="str">
        <f t="shared" si="207"/>
        <v/>
      </c>
      <c r="BI195" s="4" t="s">
        <v>4852</v>
      </c>
      <c r="BJ195" s="4">
        <f t="shared" si="233"/>
        <v>9</v>
      </c>
      <c r="BK195" s="4">
        <f t="shared" si="234"/>
        <v>9</v>
      </c>
      <c r="BL195" s="4" t="str">
        <f t="shared" si="235"/>
        <v/>
      </c>
      <c r="BM195" s="4" t="str">
        <f t="shared" si="236"/>
        <v/>
      </c>
      <c r="BN195" s="4" t="str">
        <f t="shared" si="237"/>
        <v/>
      </c>
      <c r="BO195" s="4" t="str">
        <f t="shared" si="238"/>
        <v/>
      </c>
      <c r="BP195" s="4" t="str">
        <f t="shared" si="239"/>
        <v/>
      </c>
      <c r="BQ195" s="4" t="str">
        <f t="shared" si="240"/>
        <v/>
      </c>
      <c r="BR195" s="4" t="str">
        <f t="shared" si="241"/>
        <v/>
      </c>
      <c r="BS195" s="4" t="str">
        <f t="shared" si="242"/>
        <v/>
      </c>
      <c r="BT195" s="4" t="str">
        <f t="shared" si="243"/>
        <v/>
      </c>
      <c r="BU195" s="4" t="str">
        <f t="shared" si="244"/>
        <v/>
      </c>
      <c r="BV195" s="4">
        <f t="shared" si="208"/>
        <v>0</v>
      </c>
      <c r="BW195" s="4">
        <f t="shared" si="245"/>
        <v>9</v>
      </c>
      <c r="BY195" s="4" t="s">
        <v>4852</v>
      </c>
      <c r="BZ195" s="4">
        <f t="shared" si="209"/>
        <v>0</v>
      </c>
      <c r="CA195" s="4">
        <f t="shared" si="210"/>
        <v>0</v>
      </c>
      <c r="CB195" s="4" t="str">
        <f t="shared" si="211"/>
        <v/>
      </c>
      <c r="CC195" s="4" t="str">
        <f t="shared" si="212"/>
        <v/>
      </c>
      <c r="CD195" s="4" t="str">
        <f t="shared" si="213"/>
        <v/>
      </c>
      <c r="CE195" s="4" t="str">
        <f t="shared" si="214"/>
        <v/>
      </c>
      <c r="CF195" s="4" t="str">
        <f t="shared" si="215"/>
        <v/>
      </c>
      <c r="CG195" s="4" t="str">
        <f t="shared" si="216"/>
        <v/>
      </c>
      <c r="CH195" s="4" t="str">
        <f t="shared" si="217"/>
        <v/>
      </c>
      <c r="CI195" s="4" t="str">
        <f t="shared" si="218"/>
        <v/>
      </c>
      <c r="CJ195" s="4" t="str">
        <f t="shared" si="219"/>
        <v/>
      </c>
      <c r="CK195" s="4" t="str">
        <f t="shared" si="220"/>
        <v/>
      </c>
      <c r="CM195" s="4" t="s">
        <v>4852</v>
      </c>
      <c r="CN195" s="4" t="str">
        <f>IF(ISNUMBER(BZ195), IF($BV195&gt;VLOOKUP('Gene Table'!$G$2,'Array Content'!$A$2:$B$3,2,FALSE),IF(BZ195&lt;-$BV195,"mutant","WT"),IF(BZ195&lt;-VLOOKUP('Gene Table'!$G$2,'Array Content'!$A$2:$B$3,2,FALSE),"Mutant","WT")),"")</f>
        <v>WT</v>
      </c>
      <c r="CO195" s="4" t="str">
        <f>IF(ISNUMBER(CA195), IF($BV195&gt;VLOOKUP('Gene Table'!$G$2,'Array Content'!$A$2:$B$3,2,FALSE),IF(CA195&lt;-$BV195,"mutant","WT"),IF(CA195&lt;-VLOOKUP('Gene Table'!$G$2,'Array Content'!$A$2:$B$3,2,FALSE),"Mutant","WT")),"")</f>
        <v>WT</v>
      </c>
      <c r="CP195" s="4" t="str">
        <f>IF(ISNUMBER(CB195), IF($BV195&gt;VLOOKUP('Gene Table'!$G$2,'Array Content'!$A$2:$B$3,2,FALSE),IF(CB195&lt;-$BV195,"mutant","WT"),IF(CB195&lt;-VLOOKUP('Gene Table'!$G$2,'Array Content'!$A$2:$B$3,2,FALSE),"Mutant","WT")),"")</f>
        <v/>
      </c>
      <c r="CQ195" s="4" t="str">
        <f>IF(ISNUMBER(CC195), IF($BV195&gt;VLOOKUP('Gene Table'!$G$2,'Array Content'!$A$2:$B$3,2,FALSE),IF(CC195&lt;-$BV195,"mutant","WT"),IF(CC195&lt;-VLOOKUP('Gene Table'!$G$2,'Array Content'!$A$2:$B$3,2,FALSE),"Mutant","WT")),"")</f>
        <v/>
      </c>
      <c r="CR195" s="4" t="str">
        <f>IF(ISNUMBER(CD195), IF($BV195&gt;VLOOKUP('Gene Table'!$G$2,'Array Content'!$A$2:$B$3,2,FALSE),IF(CD195&lt;-$BV195,"mutant","WT"),IF(CD195&lt;-VLOOKUP('Gene Table'!$G$2,'Array Content'!$A$2:$B$3,2,FALSE),"Mutant","WT")),"")</f>
        <v/>
      </c>
      <c r="CS195" s="4" t="str">
        <f>IF(ISNUMBER(CE195), IF($BV195&gt;VLOOKUP('Gene Table'!$G$2,'Array Content'!$A$2:$B$3,2,FALSE),IF(CE195&lt;-$BV195,"mutant","WT"),IF(CE195&lt;-VLOOKUP('Gene Table'!$G$2,'Array Content'!$A$2:$B$3,2,FALSE),"Mutant","WT")),"")</f>
        <v/>
      </c>
      <c r="CT195" s="4" t="str">
        <f>IF(ISNUMBER(CF195), IF($BV195&gt;VLOOKUP('Gene Table'!$G$2,'Array Content'!$A$2:$B$3,2,FALSE),IF(CF195&lt;-$BV195,"mutant","WT"),IF(CF195&lt;-VLOOKUP('Gene Table'!$G$2,'Array Content'!$A$2:$B$3,2,FALSE),"Mutant","WT")),"")</f>
        <v/>
      </c>
      <c r="CU195" s="4" t="str">
        <f>IF(ISNUMBER(CG195), IF($BV195&gt;VLOOKUP('Gene Table'!$G$2,'Array Content'!$A$2:$B$3,2,FALSE),IF(CG195&lt;-$BV195,"mutant","WT"),IF(CG195&lt;-VLOOKUP('Gene Table'!$G$2,'Array Content'!$A$2:$B$3,2,FALSE),"Mutant","WT")),"")</f>
        <v/>
      </c>
      <c r="CV195" s="4" t="str">
        <f>IF(ISNUMBER(CH195), IF($BV195&gt;VLOOKUP('Gene Table'!$G$2,'Array Content'!$A$2:$B$3,2,FALSE),IF(CH195&lt;-$BV195,"mutant","WT"),IF(CH195&lt;-VLOOKUP('Gene Table'!$G$2,'Array Content'!$A$2:$B$3,2,FALSE),"Mutant","WT")),"")</f>
        <v/>
      </c>
      <c r="CW195" s="4" t="str">
        <f>IF(ISNUMBER(CI195), IF($BV195&gt;VLOOKUP('Gene Table'!$G$2,'Array Content'!$A$2:$B$3,2,FALSE),IF(CI195&lt;-$BV195,"mutant","WT"),IF(CI195&lt;-VLOOKUP('Gene Table'!$G$2,'Array Content'!$A$2:$B$3,2,FALSE),"Mutant","WT")),"")</f>
        <v/>
      </c>
      <c r="CX195" s="4" t="str">
        <f>IF(ISNUMBER(CJ195), IF($BV195&gt;VLOOKUP('Gene Table'!$G$2,'Array Content'!$A$2:$B$3,2,FALSE),IF(CJ195&lt;-$BV195,"mutant","WT"),IF(CJ195&lt;-VLOOKUP('Gene Table'!$G$2,'Array Content'!$A$2:$B$3,2,FALSE),"Mutant","WT")),"")</f>
        <v/>
      </c>
      <c r="CY195" s="4" t="str">
        <f>IF(ISNUMBER(CK195), IF($BV195&gt;VLOOKUP('Gene Table'!$G$2,'Array Content'!$A$2:$B$3,2,FALSE),IF(CK195&lt;-$BV195,"mutant","WT"),IF(CK195&lt;-VLOOKUP('Gene Table'!$G$2,'Array Content'!$A$2:$B$3,2,FALSE),"Mutant","WT")),"")</f>
        <v/>
      </c>
      <c r="DA195" s="4" t="s">
        <v>4852</v>
      </c>
      <c r="DB195" s="4">
        <f t="shared" si="221"/>
        <v>0</v>
      </c>
      <c r="DC195" s="4">
        <f t="shared" si="222"/>
        <v>0</v>
      </c>
      <c r="DD195" s="4" t="str">
        <f t="shared" si="223"/>
        <v/>
      </c>
      <c r="DE195" s="4" t="str">
        <f t="shared" si="224"/>
        <v/>
      </c>
      <c r="DF195" s="4" t="str">
        <f t="shared" si="225"/>
        <v/>
      </c>
      <c r="DG195" s="4" t="str">
        <f t="shared" si="226"/>
        <v/>
      </c>
      <c r="DH195" s="4" t="str">
        <f t="shared" si="227"/>
        <v/>
      </c>
      <c r="DI195" s="4" t="str">
        <f t="shared" si="228"/>
        <v/>
      </c>
      <c r="DJ195" s="4" t="str">
        <f t="shared" si="229"/>
        <v/>
      </c>
      <c r="DK195" s="4" t="str">
        <f t="shared" si="230"/>
        <v/>
      </c>
      <c r="DL195" s="4" t="str">
        <f t="shared" si="231"/>
        <v/>
      </c>
      <c r="DM195" s="4" t="str">
        <f t="shared" si="232"/>
        <v/>
      </c>
      <c r="DO195" s="4" t="s">
        <v>4852</v>
      </c>
      <c r="DP195" s="4" t="str">
        <f>IF(ISNUMBER(DB195), IF($AR195&gt;VLOOKUP('Gene Table'!$G$2,'Array Content'!$A$2:$B$3,2,FALSE),IF(DB195&lt;-$AR195,"mutant","WT"),IF(DB195&lt;-VLOOKUP('Gene Table'!$G$2,'Array Content'!$A$2:$B$3,2,FALSE),"Mutant","WT")),"")</f>
        <v>WT</v>
      </c>
      <c r="DQ195" s="4" t="str">
        <f>IF(ISNUMBER(DC195), IF($AR195&gt;VLOOKUP('Gene Table'!$G$2,'Array Content'!$A$2:$B$3,2,FALSE),IF(DC195&lt;-$AR195,"mutant","WT"),IF(DC195&lt;-VLOOKUP('Gene Table'!$G$2,'Array Content'!$A$2:$B$3,2,FALSE),"Mutant","WT")),"")</f>
        <v>WT</v>
      </c>
      <c r="DR195" s="4" t="str">
        <f>IF(ISNUMBER(DD195), IF($AR195&gt;VLOOKUP('Gene Table'!$G$2,'Array Content'!$A$2:$B$3,2,FALSE),IF(DD195&lt;-$AR195,"mutant","WT"),IF(DD195&lt;-VLOOKUP('Gene Table'!$G$2,'Array Content'!$A$2:$B$3,2,FALSE),"Mutant","WT")),"")</f>
        <v/>
      </c>
      <c r="DS195" s="4" t="str">
        <f>IF(ISNUMBER(DE195), IF($AR195&gt;VLOOKUP('Gene Table'!$G$2,'Array Content'!$A$2:$B$3,2,FALSE),IF(DE195&lt;-$AR195,"mutant","WT"),IF(DE195&lt;-VLOOKUP('Gene Table'!$G$2,'Array Content'!$A$2:$B$3,2,FALSE),"Mutant","WT")),"")</f>
        <v/>
      </c>
      <c r="DT195" s="4" t="str">
        <f>IF(ISNUMBER(DF195), IF($AR195&gt;VLOOKUP('Gene Table'!$G$2,'Array Content'!$A$2:$B$3,2,FALSE),IF(DF195&lt;-$AR195,"mutant","WT"),IF(DF195&lt;-VLOOKUP('Gene Table'!$G$2,'Array Content'!$A$2:$B$3,2,FALSE),"Mutant","WT")),"")</f>
        <v/>
      </c>
      <c r="DU195" s="4" t="str">
        <f>IF(ISNUMBER(DG195), IF($AR195&gt;VLOOKUP('Gene Table'!$G$2,'Array Content'!$A$2:$B$3,2,FALSE),IF(DG195&lt;-$AR195,"mutant","WT"),IF(DG195&lt;-VLOOKUP('Gene Table'!$G$2,'Array Content'!$A$2:$B$3,2,FALSE),"Mutant","WT")),"")</f>
        <v/>
      </c>
      <c r="DV195" s="4" t="str">
        <f>IF(ISNUMBER(DH195), IF($AR195&gt;VLOOKUP('Gene Table'!$G$2,'Array Content'!$A$2:$B$3,2,FALSE),IF(DH195&lt;-$AR195,"mutant","WT"),IF(DH195&lt;-VLOOKUP('Gene Table'!$G$2,'Array Content'!$A$2:$B$3,2,FALSE),"Mutant","WT")),"")</f>
        <v/>
      </c>
      <c r="DW195" s="4" t="str">
        <f>IF(ISNUMBER(DI195), IF($AR195&gt;VLOOKUP('Gene Table'!$G$2,'Array Content'!$A$2:$B$3,2,FALSE),IF(DI195&lt;-$AR195,"mutant","WT"),IF(DI195&lt;-VLOOKUP('Gene Table'!$G$2,'Array Content'!$A$2:$B$3,2,FALSE),"Mutant","WT")),"")</f>
        <v/>
      </c>
      <c r="DX195" s="4" t="str">
        <f>IF(ISNUMBER(DJ195), IF($AR195&gt;VLOOKUP('Gene Table'!$G$2,'Array Content'!$A$2:$B$3,2,FALSE),IF(DJ195&lt;-$AR195,"mutant","WT"),IF(DJ195&lt;-VLOOKUP('Gene Table'!$G$2,'Array Content'!$A$2:$B$3,2,FALSE),"Mutant","WT")),"")</f>
        <v/>
      </c>
      <c r="DY195" s="4" t="str">
        <f>IF(ISNUMBER(DK195), IF($AR195&gt;VLOOKUP('Gene Table'!$G$2,'Array Content'!$A$2:$B$3,2,FALSE),IF(DK195&lt;-$AR195,"mutant","WT"),IF(DK195&lt;-VLOOKUP('Gene Table'!$G$2,'Array Content'!$A$2:$B$3,2,FALSE),"Mutant","WT")),"")</f>
        <v/>
      </c>
      <c r="DZ195" s="4" t="str">
        <f>IF(ISNUMBER(DL195), IF($AR195&gt;VLOOKUP('Gene Table'!$G$2,'Array Content'!$A$2:$B$3,2,FALSE),IF(DL195&lt;-$AR195,"mutant","WT"),IF(DL195&lt;-VLOOKUP('Gene Table'!$G$2,'Array Content'!$A$2:$B$3,2,FALSE),"Mutant","WT")),"")</f>
        <v/>
      </c>
      <c r="EA195" s="4" t="str">
        <f>IF(ISNUMBER(DM195), IF($AR195&gt;VLOOKUP('Gene Table'!$G$2,'Array Content'!$A$2:$B$3,2,FALSE),IF(DM195&lt;-$AR195,"mutant","WT"),IF(DM195&lt;-VLOOKUP('Gene Table'!$G$2,'Array Content'!$A$2:$B$3,2,FALSE),"Mutant","WT")),"")</f>
        <v/>
      </c>
      <c r="EC195" s="4" t="s">
        <v>4852</v>
      </c>
      <c r="ED195" s="4" t="str">
        <f>IF('Gene Table'!$D195="copy number",D195,"")</f>
        <v/>
      </c>
      <c r="EE195" s="4" t="str">
        <f>IF('Gene Table'!$D195="copy number",E195,"")</f>
        <v/>
      </c>
      <c r="EF195" s="4" t="str">
        <f>IF('Gene Table'!$D195="copy number",F195,"")</f>
        <v/>
      </c>
      <c r="EG195" s="4" t="str">
        <f>IF('Gene Table'!$D195="copy number",G195,"")</f>
        <v/>
      </c>
      <c r="EH195" s="4" t="str">
        <f>IF('Gene Table'!$D195="copy number",H195,"")</f>
        <v/>
      </c>
      <c r="EI195" s="4" t="str">
        <f>IF('Gene Table'!$D195="copy number",I195,"")</f>
        <v/>
      </c>
      <c r="EJ195" s="4" t="str">
        <f>IF('Gene Table'!$D195="copy number",J195,"")</f>
        <v/>
      </c>
      <c r="EK195" s="4" t="str">
        <f>IF('Gene Table'!$D195="copy number",K195,"")</f>
        <v/>
      </c>
      <c r="EL195" s="4" t="str">
        <f>IF('Gene Table'!$D195="copy number",L195,"")</f>
        <v/>
      </c>
      <c r="EM195" s="4" t="str">
        <f>IF('Gene Table'!$D195="copy number",M195,"")</f>
        <v/>
      </c>
      <c r="EN195" s="4" t="str">
        <f>IF('Gene Table'!$D195="copy number",N195,"")</f>
        <v/>
      </c>
      <c r="EO195" s="4" t="str">
        <f>IF('Gene Table'!$D195="copy number",O195,"")</f>
        <v/>
      </c>
      <c r="EQ195" s="4" t="s">
        <v>4852</v>
      </c>
      <c r="ER195" s="4" t="str">
        <f>IF('Gene Table'!$D195="copy number",R195,"")</f>
        <v/>
      </c>
      <c r="ES195" s="4" t="str">
        <f>IF('Gene Table'!$D195="copy number",S195,"")</f>
        <v/>
      </c>
      <c r="ET195" s="4" t="str">
        <f>IF('Gene Table'!$D195="copy number",T195,"")</f>
        <v/>
      </c>
      <c r="EU195" s="4" t="str">
        <f>IF('Gene Table'!$D195="copy number",U195,"")</f>
        <v/>
      </c>
      <c r="EV195" s="4" t="str">
        <f>IF('Gene Table'!$D195="copy number",V195,"")</f>
        <v/>
      </c>
      <c r="EW195" s="4" t="str">
        <f>IF('Gene Table'!$D195="copy number",W195,"")</f>
        <v/>
      </c>
      <c r="EX195" s="4" t="str">
        <f>IF('Gene Table'!$D195="copy number",X195,"")</f>
        <v/>
      </c>
      <c r="EY195" s="4" t="str">
        <f>IF('Gene Table'!$D195="copy number",Y195,"")</f>
        <v/>
      </c>
      <c r="EZ195" s="4" t="str">
        <f>IF('Gene Table'!$D195="copy number",Z195,"")</f>
        <v/>
      </c>
      <c r="FA195" s="4" t="str">
        <f>IF('Gene Table'!$D195="copy number",AA195,"")</f>
        <v/>
      </c>
      <c r="FB195" s="4" t="str">
        <f>IF('Gene Table'!$D195="copy number",AB195,"")</f>
        <v/>
      </c>
      <c r="FC195" s="4" t="str">
        <f>IF('Gene Table'!$D195="copy number",AC195,"")</f>
        <v/>
      </c>
      <c r="FE195" s="4" t="s">
        <v>4852</v>
      </c>
      <c r="FF195" s="4" t="str">
        <f>IF('Gene Table'!$C195="SMPC",D195,"")</f>
        <v/>
      </c>
      <c r="FG195" s="4" t="str">
        <f>IF('Gene Table'!$C195="SMPC",E195,"")</f>
        <v/>
      </c>
      <c r="FH195" s="4" t="str">
        <f>IF('Gene Table'!$C195="SMPC",F195,"")</f>
        <v/>
      </c>
      <c r="FI195" s="4" t="str">
        <f>IF('Gene Table'!$C195="SMPC",G195,"")</f>
        <v/>
      </c>
      <c r="FJ195" s="4" t="str">
        <f>IF('Gene Table'!$C195="SMPC",H195,"")</f>
        <v/>
      </c>
      <c r="FK195" s="4" t="str">
        <f>IF('Gene Table'!$C195="SMPC",I195,"")</f>
        <v/>
      </c>
      <c r="FL195" s="4" t="str">
        <f>IF('Gene Table'!$C195="SMPC",J195,"")</f>
        <v/>
      </c>
      <c r="FM195" s="4" t="str">
        <f>IF('Gene Table'!$C195="SMPC",K195,"")</f>
        <v/>
      </c>
      <c r="FN195" s="4" t="str">
        <f>IF('Gene Table'!$C195="SMPC",L195,"")</f>
        <v/>
      </c>
      <c r="FO195" s="4" t="str">
        <f>IF('Gene Table'!$C195="SMPC",M195,"")</f>
        <v/>
      </c>
      <c r="FP195" s="4" t="str">
        <f>IF('Gene Table'!$C195="SMPC",N195,"")</f>
        <v/>
      </c>
      <c r="FQ195" s="4" t="str">
        <f>IF('Gene Table'!$C195="SMPC",O195,"")</f>
        <v/>
      </c>
      <c r="FS195" s="4" t="s">
        <v>4852</v>
      </c>
      <c r="FT195" s="4" t="str">
        <f>IF('Gene Table'!$C195="SMPC",R195,"")</f>
        <v/>
      </c>
      <c r="FU195" s="4" t="str">
        <f>IF('Gene Table'!$C195="SMPC",S195,"")</f>
        <v/>
      </c>
      <c r="FV195" s="4" t="str">
        <f>IF('Gene Table'!$C195="SMPC",T195,"")</f>
        <v/>
      </c>
      <c r="FW195" s="4" t="str">
        <f>IF('Gene Table'!$C195="SMPC",U195,"")</f>
        <v/>
      </c>
      <c r="FX195" s="4" t="str">
        <f>IF('Gene Table'!$C195="SMPC",V195,"")</f>
        <v/>
      </c>
      <c r="FY195" s="4" t="str">
        <f>IF('Gene Table'!$C195="SMPC",W195,"")</f>
        <v/>
      </c>
      <c r="FZ195" s="4" t="str">
        <f>IF('Gene Table'!$C195="SMPC",X195,"")</f>
        <v/>
      </c>
      <c r="GA195" s="4" t="str">
        <f>IF('Gene Table'!$C195="SMPC",Y195,"")</f>
        <v/>
      </c>
      <c r="GB195" s="4" t="str">
        <f>IF('Gene Table'!$C195="SMPC",Z195,"")</f>
        <v/>
      </c>
      <c r="GC195" s="4" t="str">
        <f>IF('Gene Table'!$C195="SMPC",AA195,"")</f>
        <v/>
      </c>
      <c r="GD195" s="4" t="str">
        <f>IF('Gene Table'!$C195="SMPC",AB195,"")</f>
        <v/>
      </c>
      <c r="GE195" s="4" t="str">
        <f>IF('Gene Table'!$C195="SMPC",AC195,"")</f>
        <v/>
      </c>
    </row>
    <row r="196" spans="1:187" ht="15" customHeight="1" x14ac:dyDescent="0.25">
      <c r="A196" s="4" t="str">
        <f>'Gene Table'!C196&amp;":"&amp;'Gene Table'!D196</f>
        <v>SMARCB1:c.601C&gt;T</v>
      </c>
      <c r="B196" s="4">
        <f>IF('Gene Table'!$G$5="NO",IF(ISNUMBER(MATCH('Gene Table'!E196,'Array Content'!$M$2:$M$941,0)),VLOOKUP('Gene Table'!E196,'Array Content'!$M$2:$O$941,2,FALSE),35),IF('Gene Table'!$G$5="YES",IF(ISNUMBER(MATCH('Gene Table'!E196,'Array Content'!$M$2:$M$941,0)),VLOOKUP('Gene Table'!E196,'Array Content'!$M$2:$O$941,3,FALSE),35),"OOPS"))</f>
        <v>36</v>
      </c>
      <c r="C196" s="4" t="s">
        <v>4853</v>
      </c>
      <c r="D196" s="29">
        <f>IF('Control Sample Data'!D195="","",IF(SUM('Control Sample Data'!D$2:D$97)&gt;10,IF(AND(ISNUMBER('Control Sample Data'!D195),'Control Sample Data'!D195&lt;$B196, 'Control Sample Data'!D195&gt;0),'Control Sample Data'!D195,$B196),""))</f>
        <v>35</v>
      </c>
      <c r="E196" s="29">
        <f>IF('Control Sample Data'!E195="","",IF(SUM('Control Sample Data'!E$2:E$97)&gt;10,IF(AND(ISNUMBER('Control Sample Data'!E195),'Control Sample Data'!E195&lt;$B196, 'Control Sample Data'!E195&gt;0),'Control Sample Data'!E195,$B196),""))</f>
        <v>35</v>
      </c>
      <c r="F196" s="29" t="str">
        <f>IF('Control Sample Data'!F195="","",IF(SUM('Control Sample Data'!F$2:F$97)&gt;10,IF(AND(ISNUMBER('Control Sample Data'!F195),'Control Sample Data'!F195&lt;$B196, 'Control Sample Data'!F195&gt;0),'Control Sample Data'!F195,$B196),""))</f>
        <v/>
      </c>
      <c r="G196" s="29" t="str">
        <f>IF('Control Sample Data'!G195="","",IF(SUM('Control Sample Data'!G$2:G$97)&gt;10,IF(AND(ISNUMBER('Control Sample Data'!G195),'Control Sample Data'!G195&lt;$B196, 'Control Sample Data'!G195&gt;0),'Control Sample Data'!G195,$B196),""))</f>
        <v/>
      </c>
      <c r="H196" s="29" t="str">
        <f>IF('Control Sample Data'!H195="","",IF(SUM('Control Sample Data'!H$2:H$97)&gt;10,IF(AND(ISNUMBER('Control Sample Data'!H195),'Control Sample Data'!H195&lt;$B196, 'Control Sample Data'!H195&gt;0),'Control Sample Data'!H195,$B196),""))</f>
        <v/>
      </c>
      <c r="I196" s="29" t="str">
        <f>IF('Control Sample Data'!I195="","",IF(SUM('Control Sample Data'!I$2:I$97)&gt;10,IF(AND(ISNUMBER('Control Sample Data'!I195),'Control Sample Data'!I195&lt;$B196, 'Control Sample Data'!I195&gt;0),'Control Sample Data'!I195,$B196),""))</f>
        <v/>
      </c>
      <c r="J196" s="29" t="str">
        <f>IF('Control Sample Data'!J195="","",IF(SUM('Control Sample Data'!J$2:J$97)&gt;10,IF(AND(ISNUMBER('Control Sample Data'!J195),'Control Sample Data'!J195&lt;$B196, 'Control Sample Data'!J195&gt;0),'Control Sample Data'!J195,$B196),""))</f>
        <v/>
      </c>
      <c r="K196" s="29" t="str">
        <f>IF('Control Sample Data'!K195="","",IF(SUM('Control Sample Data'!K$2:K$97)&gt;10,IF(AND(ISNUMBER('Control Sample Data'!K195),'Control Sample Data'!K195&lt;$B196, 'Control Sample Data'!K195&gt;0),'Control Sample Data'!K195,$B196),""))</f>
        <v/>
      </c>
      <c r="L196" s="29" t="str">
        <f>IF('Control Sample Data'!L195="","",IF(SUM('Control Sample Data'!L$2:L$97)&gt;10,IF(AND(ISNUMBER('Control Sample Data'!L195),'Control Sample Data'!L195&lt;$B196, 'Control Sample Data'!L195&gt;0),'Control Sample Data'!L195,$B196),""))</f>
        <v/>
      </c>
      <c r="M196" s="29" t="str">
        <f>IF('Control Sample Data'!M195="","",IF(SUM('Control Sample Data'!M$2:M$97)&gt;10,IF(AND(ISNUMBER('Control Sample Data'!M195),'Control Sample Data'!M195&lt;$B196, 'Control Sample Data'!M195&gt;0),'Control Sample Data'!M195,$B196),""))</f>
        <v/>
      </c>
      <c r="N196" s="29" t="str">
        <f>IF('Control Sample Data'!N195="","",IF(SUM('Control Sample Data'!N$2:N$97)&gt;10,IF(AND(ISNUMBER('Control Sample Data'!N195),'Control Sample Data'!N195&lt;$B196, 'Control Sample Data'!N195&gt;0),'Control Sample Data'!N195,$B196),""))</f>
        <v/>
      </c>
      <c r="O196" s="29" t="str">
        <f>IF('Control Sample Data'!O195="","",IF(SUM('Control Sample Data'!O$2:O$97)&gt;10,IF(AND(ISNUMBER('Control Sample Data'!O195),'Control Sample Data'!O195&lt;$B196, 'Control Sample Data'!O195&gt;0),'Control Sample Data'!O195,$B196),""))</f>
        <v/>
      </c>
      <c r="Q196" s="4" t="s">
        <v>4853</v>
      </c>
      <c r="R196" s="29">
        <f>IF('Test Sample Data'!D195="","",IF(SUM('Test Sample Data'!D$2:D$97)&gt;10,IF(AND(ISNUMBER('Test Sample Data'!D195),'Test Sample Data'!D195&lt;$B196, 'Test Sample Data'!D195&gt;0),'Test Sample Data'!D195,$B196),""))</f>
        <v>35</v>
      </c>
      <c r="S196" s="29">
        <f>IF('Test Sample Data'!E195="","",IF(SUM('Test Sample Data'!E$2:E$97)&gt;10,IF(AND(ISNUMBER('Test Sample Data'!E195),'Test Sample Data'!E195&lt;$B196, 'Test Sample Data'!E195&gt;0),'Test Sample Data'!E195,$B196),""))</f>
        <v>35</v>
      </c>
      <c r="T196" s="29" t="str">
        <f>IF('Test Sample Data'!F195="","",IF(SUM('Test Sample Data'!F$2:F$97)&gt;10,IF(AND(ISNUMBER('Test Sample Data'!F195),'Test Sample Data'!F195&lt;$B196, 'Test Sample Data'!F195&gt;0),'Test Sample Data'!F195,$B196),""))</f>
        <v/>
      </c>
      <c r="U196" s="29" t="str">
        <f>IF('Test Sample Data'!G195="","",IF(SUM('Test Sample Data'!G$2:G$97)&gt;10,IF(AND(ISNUMBER('Test Sample Data'!G195),'Test Sample Data'!G195&lt;$B196, 'Test Sample Data'!G195&gt;0),'Test Sample Data'!G195,$B196),""))</f>
        <v/>
      </c>
      <c r="V196" s="29" t="str">
        <f>IF('Test Sample Data'!H195="","",IF(SUM('Test Sample Data'!H$2:H$97)&gt;10,IF(AND(ISNUMBER('Test Sample Data'!H195),'Test Sample Data'!H195&lt;$B196, 'Test Sample Data'!H195&gt;0),'Test Sample Data'!H195,$B196),""))</f>
        <v/>
      </c>
      <c r="W196" s="29" t="str">
        <f>IF('Test Sample Data'!I195="","",IF(SUM('Test Sample Data'!I$2:I$97)&gt;10,IF(AND(ISNUMBER('Test Sample Data'!I195),'Test Sample Data'!I195&lt;$B196, 'Test Sample Data'!I195&gt;0),'Test Sample Data'!I195,$B196),""))</f>
        <v/>
      </c>
      <c r="X196" s="29" t="str">
        <f>IF('Test Sample Data'!J195="","",IF(SUM('Test Sample Data'!J$2:J$97)&gt;10,IF(AND(ISNUMBER('Test Sample Data'!J195),'Test Sample Data'!J195&lt;$B196, 'Test Sample Data'!J195&gt;0),'Test Sample Data'!J195,$B196),""))</f>
        <v/>
      </c>
      <c r="Y196" s="29" t="str">
        <f>IF('Test Sample Data'!K195="","",IF(SUM('Test Sample Data'!K$2:K$97)&gt;10,IF(AND(ISNUMBER('Test Sample Data'!K195),'Test Sample Data'!K195&lt;$B196, 'Test Sample Data'!K195&gt;0),'Test Sample Data'!K195,$B196),""))</f>
        <v/>
      </c>
      <c r="Z196" s="29" t="str">
        <f>IF('Test Sample Data'!L195="","",IF(SUM('Test Sample Data'!L$2:L$97)&gt;10,IF(AND(ISNUMBER('Test Sample Data'!L195),'Test Sample Data'!L195&lt;$B196, 'Test Sample Data'!L195&gt;0),'Test Sample Data'!L195,$B196),""))</f>
        <v/>
      </c>
      <c r="AA196" s="29" t="str">
        <f>IF('Test Sample Data'!M195="","",IF(SUM('Test Sample Data'!M$2:M$97)&gt;10,IF(AND(ISNUMBER('Test Sample Data'!M195),'Test Sample Data'!M195&lt;$B196, 'Test Sample Data'!M195&gt;0),'Test Sample Data'!M195,$B196),""))</f>
        <v/>
      </c>
      <c r="AB196" s="29" t="str">
        <f>IF('Test Sample Data'!N195="","",IF(SUM('Test Sample Data'!N$2:N$97)&gt;10,IF(AND(ISNUMBER('Test Sample Data'!N195),'Test Sample Data'!N195&lt;$B196, 'Test Sample Data'!N195&gt;0),'Test Sample Data'!N195,$B196),""))</f>
        <v/>
      </c>
      <c r="AC196" s="29" t="str">
        <f>IF('Test Sample Data'!O195="","",IF(SUM('Test Sample Data'!O$2:O$97)&gt;10,IF(AND(ISNUMBER('Test Sample Data'!O195),'Test Sample Data'!O195&lt;$B196, 'Test Sample Data'!O195&gt;0),'Test Sample Data'!O195,$B196),""))</f>
        <v/>
      </c>
      <c r="AE196" s="4" t="s">
        <v>4853</v>
      </c>
      <c r="AF196" s="4">
        <f t="shared" ref="AF196:AF259" si="247">IF(ISNUMBER(D196),D196-VLOOKUP(LEFT($A196,FIND(":",$A196,1))&amp;"copy number",$A$3:$AC$386,4,FALSE),"")</f>
        <v>9</v>
      </c>
      <c r="AG196" s="4">
        <f t="shared" ref="AG196:AG259" si="248">IF(ISNUMBER(E196),E196-VLOOKUP(LEFT($A196,FIND(":",$A196,1))&amp;"copy number",$A$3:$AC$386,5,FALSE),"")</f>
        <v>9</v>
      </c>
      <c r="AH196" s="4" t="str">
        <f t="shared" ref="AH196:AH259" si="249">IF(ISNUMBER(F196),F196-VLOOKUP(LEFT($A196,FIND(":",$A196,1))&amp;"copy number",$A$3:$AC$386,6,FALSE),"")</f>
        <v/>
      </c>
      <c r="AI196" s="4" t="str">
        <f t="shared" ref="AI196:AI259" si="250">IF(ISNUMBER(G196),G196-VLOOKUP(LEFT($A196,FIND(":",$A196,1))&amp;"copy number",$A$3:$AC$386,7,FALSE),"")</f>
        <v/>
      </c>
      <c r="AJ196" s="4" t="str">
        <f t="shared" ref="AJ196:AJ259" si="251">IF(ISNUMBER(H196),H196-VLOOKUP(LEFT($A196,FIND(":",$A196,1))&amp;"copy number",$A$3:$AC$386,8,FALSE),"")</f>
        <v/>
      </c>
      <c r="AK196" s="4" t="str">
        <f t="shared" ref="AK196:AK259" si="252">IF(ISNUMBER(I196),I196-VLOOKUP(LEFT($A196,FIND(":",$A196,1))&amp;"copy number",$A$3:$AC$386,9,FALSE),"")</f>
        <v/>
      </c>
      <c r="AL196" s="4" t="str">
        <f t="shared" ref="AL196:AL259" si="253">IF(ISNUMBER(J196),J196-VLOOKUP(LEFT($A196,FIND(":",$A196,1))&amp;"copy number",$A$3:$AC$386,10,FALSE),"")</f>
        <v/>
      </c>
      <c r="AM196" s="4" t="str">
        <f t="shared" ref="AM196:AM259" si="254">IF(ISNUMBER(K196),K196-VLOOKUP(LEFT($A196,FIND(":",$A196,1))&amp;"copy number",$A$3:$AC$386,11,FALSE),"")</f>
        <v/>
      </c>
      <c r="AN196" s="4" t="str">
        <f t="shared" ref="AN196:AN259" si="255">IF(ISNUMBER(L196),L196-VLOOKUP(LEFT($A196,FIND(":",$A196,1))&amp;"copy number",$A$3:$AC$386,12,FALSE),"")</f>
        <v/>
      </c>
      <c r="AO196" s="4" t="str">
        <f t="shared" ref="AO196:AO259" si="256">IF(ISNUMBER(M196),M196-VLOOKUP(LEFT($A196,FIND(":",$A196,1))&amp;"copy number",$A$3:$AC$386,13,FALSE),"")</f>
        <v/>
      </c>
      <c r="AP196" s="4" t="str">
        <f t="shared" ref="AP196:AP259" si="257">IF(ISNUMBER(N196),N196-VLOOKUP(LEFT($A196,FIND(":",$A196,1))&amp;"copy number",$A$3:$AC$386,14,FALSE),"")</f>
        <v/>
      </c>
      <c r="AQ196" s="4" t="str">
        <f t="shared" ref="AQ196:AQ259" si="258">IF(ISNUMBER(O196),O196-VLOOKUP(LEFT($A196,FIND(":",$A196,1))&amp;"copy number",$A$3:$AC$386,15,FALSE),"")</f>
        <v/>
      </c>
      <c r="AR196" s="4">
        <f t="shared" ref="AR196:AR259" si="259">IFERROR(ROUND(3*STDEV(AF196:AQ196),2),0)</f>
        <v>0</v>
      </c>
      <c r="AS196" s="4">
        <f t="shared" si="246"/>
        <v>9</v>
      </c>
      <c r="AU196" s="4" t="s">
        <v>4853</v>
      </c>
      <c r="AV196" s="4">
        <f t="shared" ref="AV196:AV259" si="260">IF(ISNUMBER(R196),R196-VLOOKUP(LEFT($A196,FIND(":",$A196,1))&amp;"copy number",$A$3:$AC$386,18,FALSE),"")</f>
        <v>9</v>
      </c>
      <c r="AW196" s="4">
        <f t="shared" ref="AW196:AW259" si="261">IF(ISNUMBER(S196),S196-VLOOKUP(LEFT($A196,FIND(":",$A196,1))&amp;"copy number",$A$3:$AC$386,19,FALSE),"")</f>
        <v>9</v>
      </c>
      <c r="AX196" s="4" t="str">
        <f t="shared" ref="AX196:AX259" si="262">IF(ISNUMBER(T196),T196-VLOOKUP(LEFT($A196,FIND(":",$A196,1))&amp;"copy number",$A$3:$AC$386,20,FALSE),"")</f>
        <v/>
      </c>
      <c r="AY196" s="4" t="str">
        <f t="shared" ref="AY196:AY259" si="263">IF(ISNUMBER(U196),U196-VLOOKUP(LEFT($A196,FIND(":",$A196,1))&amp;"copy number",$A$3:$AC$386,21,FALSE),"")</f>
        <v/>
      </c>
      <c r="AZ196" s="4" t="str">
        <f t="shared" ref="AZ196:AZ259" si="264">IF(ISNUMBER(V196),V196-VLOOKUP(LEFT($A196,FIND(":",$A196,1))&amp;"copy number",$A$3:$AC$386,22,FALSE),"")</f>
        <v/>
      </c>
      <c r="BA196" s="4" t="str">
        <f t="shared" ref="BA196:BA259" si="265">IF(ISNUMBER(W196),W196-VLOOKUP(LEFT($A196,FIND(":",$A196,1))&amp;"copy number",$A$3:$AC$386,23,FALSE),"")</f>
        <v/>
      </c>
      <c r="BB196" s="4" t="str">
        <f t="shared" ref="BB196:BB259" si="266">IF(ISNUMBER(X196),X196-VLOOKUP(LEFT($A196,FIND(":",$A196,1))&amp;"copy number",$A$3:$AC$386,24,FALSE),"")</f>
        <v/>
      </c>
      <c r="BC196" s="4" t="str">
        <f t="shared" ref="BC196:BC259" si="267">IF(ISNUMBER(Y196),Y196-VLOOKUP(LEFT($A196,FIND(":",$A196,1))&amp;"copy number",$A$3:$AC$386,25,FALSE),"")</f>
        <v/>
      </c>
      <c r="BD196" s="4" t="str">
        <f t="shared" ref="BD196:BD259" si="268">IF(ISNUMBER(Z196),Z196-VLOOKUP(LEFT($A196,FIND(":",$A196,1))&amp;"copy number",$A$3:$AC$386,26,FALSE),"")</f>
        <v/>
      </c>
      <c r="BE196" s="4" t="str">
        <f t="shared" ref="BE196:BE259" si="269">IF(ISNUMBER(AA196),AA196-VLOOKUP(LEFT($A196,FIND(":",$A196,1))&amp;"copy number",$A$3:$AC$386,27,FALSE),"")</f>
        <v/>
      </c>
      <c r="BF196" s="4" t="str">
        <f t="shared" ref="BF196:BF259" si="270">IF(ISNUMBER(AB196),AB196-VLOOKUP(LEFT($A196,FIND(":",$A196,1))&amp;"copy number",$A$3:$AC$386,28,FALSE),"")</f>
        <v/>
      </c>
      <c r="BG196" s="4" t="str">
        <f t="shared" ref="BG196:BG259" si="271">IF(ISNUMBER(AC196),AC196-VLOOKUP(LEFT($A196,FIND(":",$A196,1))&amp;"copy number",$A$3:$AC$386,29,FALSE),"")</f>
        <v/>
      </c>
      <c r="BI196" s="4" t="s">
        <v>4853</v>
      </c>
      <c r="BJ196" s="4">
        <f t="shared" si="233"/>
        <v>9</v>
      </c>
      <c r="BK196" s="4">
        <f t="shared" si="234"/>
        <v>9</v>
      </c>
      <c r="BL196" s="4" t="str">
        <f t="shared" si="235"/>
        <v/>
      </c>
      <c r="BM196" s="4" t="str">
        <f t="shared" si="236"/>
        <v/>
      </c>
      <c r="BN196" s="4" t="str">
        <f t="shared" si="237"/>
        <v/>
      </c>
      <c r="BO196" s="4" t="str">
        <f t="shared" si="238"/>
        <v/>
      </c>
      <c r="BP196" s="4" t="str">
        <f t="shared" si="239"/>
        <v/>
      </c>
      <c r="BQ196" s="4" t="str">
        <f t="shared" si="240"/>
        <v/>
      </c>
      <c r="BR196" s="4" t="str">
        <f t="shared" si="241"/>
        <v/>
      </c>
      <c r="BS196" s="4" t="str">
        <f t="shared" si="242"/>
        <v/>
      </c>
      <c r="BT196" s="4" t="str">
        <f t="shared" si="243"/>
        <v/>
      </c>
      <c r="BU196" s="4" t="str">
        <f t="shared" si="244"/>
        <v/>
      </c>
      <c r="BV196" s="4">
        <f t="shared" ref="BV196:BV259" si="272">IFERROR(ROUND(3*STDEV(BJ196:BU196),2),0)</f>
        <v>0</v>
      </c>
      <c r="BW196" s="4">
        <f t="shared" si="245"/>
        <v>9</v>
      </c>
      <c r="BY196" s="4" t="s">
        <v>4853</v>
      </c>
      <c r="BZ196" s="4">
        <f t="shared" si="209"/>
        <v>0</v>
      </c>
      <c r="CA196" s="4">
        <f t="shared" si="210"/>
        <v>0</v>
      </c>
      <c r="CB196" s="4" t="str">
        <f t="shared" si="211"/>
        <v/>
      </c>
      <c r="CC196" s="4" t="str">
        <f t="shared" si="212"/>
        <v/>
      </c>
      <c r="CD196" s="4" t="str">
        <f t="shared" si="213"/>
        <v/>
      </c>
      <c r="CE196" s="4" t="str">
        <f t="shared" si="214"/>
        <v/>
      </c>
      <c r="CF196" s="4" t="str">
        <f t="shared" si="215"/>
        <v/>
      </c>
      <c r="CG196" s="4" t="str">
        <f t="shared" si="216"/>
        <v/>
      </c>
      <c r="CH196" s="4" t="str">
        <f t="shared" si="217"/>
        <v/>
      </c>
      <c r="CI196" s="4" t="str">
        <f t="shared" si="218"/>
        <v/>
      </c>
      <c r="CJ196" s="4" t="str">
        <f t="shared" si="219"/>
        <v/>
      </c>
      <c r="CK196" s="4" t="str">
        <f t="shared" si="220"/>
        <v/>
      </c>
      <c r="CM196" s="4" t="s">
        <v>4853</v>
      </c>
      <c r="CN196" s="4" t="str">
        <f>IF(ISNUMBER(BZ196), IF($BV196&gt;VLOOKUP('Gene Table'!$G$2,'Array Content'!$A$2:$B$3,2,FALSE),IF(BZ196&lt;-$BV196,"mutant","WT"),IF(BZ196&lt;-VLOOKUP('Gene Table'!$G$2,'Array Content'!$A$2:$B$3,2,FALSE),"Mutant","WT")),"")</f>
        <v>WT</v>
      </c>
      <c r="CO196" s="4" t="str">
        <f>IF(ISNUMBER(CA196), IF($BV196&gt;VLOOKUP('Gene Table'!$G$2,'Array Content'!$A$2:$B$3,2,FALSE),IF(CA196&lt;-$BV196,"mutant","WT"),IF(CA196&lt;-VLOOKUP('Gene Table'!$G$2,'Array Content'!$A$2:$B$3,2,FALSE),"Mutant","WT")),"")</f>
        <v>WT</v>
      </c>
      <c r="CP196" s="4" t="str">
        <f>IF(ISNUMBER(CB196), IF($BV196&gt;VLOOKUP('Gene Table'!$G$2,'Array Content'!$A$2:$B$3,2,FALSE),IF(CB196&lt;-$BV196,"mutant","WT"),IF(CB196&lt;-VLOOKUP('Gene Table'!$G$2,'Array Content'!$A$2:$B$3,2,FALSE),"Mutant","WT")),"")</f>
        <v/>
      </c>
      <c r="CQ196" s="4" t="str">
        <f>IF(ISNUMBER(CC196), IF($BV196&gt;VLOOKUP('Gene Table'!$G$2,'Array Content'!$A$2:$B$3,2,FALSE),IF(CC196&lt;-$BV196,"mutant","WT"),IF(CC196&lt;-VLOOKUP('Gene Table'!$G$2,'Array Content'!$A$2:$B$3,2,FALSE),"Mutant","WT")),"")</f>
        <v/>
      </c>
      <c r="CR196" s="4" t="str">
        <f>IF(ISNUMBER(CD196), IF($BV196&gt;VLOOKUP('Gene Table'!$G$2,'Array Content'!$A$2:$B$3,2,FALSE),IF(CD196&lt;-$BV196,"mutant","WT"),IF(CD196&lt;-VLOOKUP('Gene Table'!$G$2,'Array Content'!$A$2:$B$3,2,FALSE),"Mutant","WT")),"")</f>
        <v/>
      </c>
      <c r="CS196" s="4" t="str">
        <f>IF(ISNUMBER(CE196), IF($BV196&gt;VLOOKUP('Gene Table'!$G$2,'Array Content'!$A$2:$B$3,2,FALSE),IF(CE196&lt;-$BV196,"mutant","WT"),IF(CE196&lt;-VLOOKUP('Gene Table'!$G$2,'Array Content'!$A$2:$B$3,2,FALSE),"Mutant","WT")),"")</f>
        <v/>
      </c>
      <c r="CT196" s="4" t="str">
        <f>IF(ISNUMBER(CF196), IF($BV196&gt;VLOOKUP('Gene Table'!$G$2,'Array Content'!$A$2:$B$3,2,FALSE),IF(CF196&lt;-$BV196,"mutant","WT"),IF(CF196&lt;-VLOOKUP('Gene Table'!$G$2,'Array Content'!$A$2:$B$3,2,FALSE),"Mutant","WT")),"")</f>
        <v/>
      </c>
      <c r="CU196" s="4" t="str">
        <f>IF(ISNUMBER(CG196), IF($BV196&gt;VLOOKUP('Gene Table'!$G$2,'Array Content'!$A$2:$B$3,2,FALSE),IF(CG196&lt;-$BV196,"mutant","WT"),IF(CG196&lt;-VLOOKUP('Gene Table'!$G$2,'Array Content'!$A$2:$B$3,2,FALSE),"Mutant","WT")),"")</f>
        <v/>
      </c>
      <c r="CV196" s="4" t="str">
        <f>IF(ISNUMBER(CH196), IF($BV196&gt;VLOOKUP('Gene Table'!$G$2,'Array Content'!$A$2:$B$3,2,FALSE),IF(CH196&lt;-$BV196,"mutant","WT"),IF(CH196&lt;-VLOOKUP('Gene Table'!$G$2,'Array Content'!$A$2:$B$3,2,FALSE),"Mutant","WT")),"")</f>
        <v/>
      </c>
      <c r="CW196" s="4" t="str">
        <f>IF(ISNUMBER(CI196), IF($BV196&gt;VLOOKUP('Gene Table'!$G$2,'Array Content'!$A$2:$B$3,2,FALSE),IF(CI196&lt;-$BV196,"mutant","WT"),IF(CI196&lt;-VLOOKUP('Gene Table'!$G$2,'Array Content'!$A$2:$B$3,2,FALSE),"Mutant","WT")),"")</f>
        <v/>
      </c>
      <c r="CX196" s="4" t="str">
        <f>IF(ISNUMBER(CJ196), IF($BV196&gt;VLOOKUP('Gene Table'!$G$2,'Array Content'!$A$2:$B$3,2,FALSE),IF(CJ196&lt;-$BV196,"mutant","WT"),IF(CJ196&lt;-VLOOKUP('Gene Table'!$G$2,'Array Content'!$A$2:$B$3,2,FALSE),"Mutant","WT")),"")</f>
        <v/>
      </c>
      <c r="CY196" s="4" t="str">
        <f>IF(ISNUMBER(CK196), IF($BV196&gt;VLOOKUP('Gene Table'!$G$2,'Array Content'!$A$2:$B$3,2,FALSE),IF(CK196&lt;-$BV196,"mutant","WT"),IF(CK196&lt;-VLOOKUP('Gene Table'!$G$2,'Array Content'!$A$2:$B$3,2,FALSE),"Mutant","WT")),"")</f>
        <v/>
      </c>
      <c r="DA196" s="4" t="s">
        <v>4853</v>
      </c>
      <c r="DB196" s="4">
        <f t="shared" si="221"/>
        <v>0</v>
      </c>
      <c r="DC196" s="4">
        <f t="shared" si="222"/>
        <v>0</v>
      </c>
      <c r="DD196" s="4" t="str">
        <f t="shared" si="223"/>
        <v/>
      </c>
      <c r="DE196" s="4" t="str">
        <f t="shared" si="224"/>
        <v/>
      </c>
      <c r="DF196" s="4" t="str">
        <f t="shared" si="225"/>
        <v/>
      </c>
      <c r="DG196" s="4" t="str">
        <f t="shared" si="226"/>
        <v/>
      </c>
      <c r="DH196" s="4" t="str">
        <f t="shared" si="227"/>
        <v/>
      </c>
      <c r="DI196" s="4" t="str">
        <f t="shared" si="228"/>
        <v/>
      </c>
      <c r="DJ196" s="4" t="str">
        <f t="shared" si="229"/>
        <v/>
      </c>
      <c r="DK196" s="4" t="str">
        <f t="shared" si="230"/>
        <v/>
      </c>
      <c r="DL196" s="4" t="str">
        <f t="shared" si="231"/>
        <v/>
      </c>
      <c r="DM196" s="4" t="str">
        <f t="shared" si="232"/>
        <v/>
      </c>
      <c r="DO196" s="4" t="s">
        <v>4853</v>
      </c>
      <c r="DP196" s="4" t="str">
        <f>IF(ISNUMBER(DB196), IF($AR196&gt;VLOOKUP('Gene Table'!$G$2,'Array Content'!$A$2:$B$3,2,FALSE),IF(DB196&lt;-$AR196,"mutant","WT"),IF(DB196&lt;-VLOOKUP('Gene Table'!$G$2,'Array Content'!$A$2:$B$3,2,FALSE),"Mutant","WT")),"")</f>
        <v>WT</v>
      </c>
      <c r="DQ196" s="4" t="str">
        <f>IF(ISNUMBER(DC196), IF($AR196&gt;VLOOKUP('Gene Table'!$G$2,'Array Content'!$A$2:$B$3,2,FALSE),IF(DC196&lt;-$AR196,"mutant","WT"),IF(DC196&lt;-VLOOKUP('Gene Table'!$G$2,'Array Content'!$A$2:$B$3,2,FALSE),"Mutant","WT")),"")</f>
        <v>WT</v>
      </c>
      <c r="DR196" s="4" t="str">
        <f>IF(ISNUMBER(DD196), IF($AR196&gt;VLOOKUP('Gene Table'!$G$2,'Array Content'!$A$2:$B$3,2,FALSE),IF(DD196&lt;-$AR196,"mutant","WT"),IF(DD196&lt;-VLOOKUP('Gene Table'!$G$2,'Array Content'!$A$2:$B$3,2,FALSE),"Mutant","WT")),"")</f>
        <v/>
      </c>
      <c r="DS196" s="4" t="str">
        <f>IF(ISNUMBER(DE196), IF($AR196&gt;VLOOKUP('Gene Table'!$G$2,'Array Content'!$A$2:$B$3,2,FALSE),IF(DE196&lt;-$AR196,"mutant","WT"),IF(DE196&lt;-VLOOKUP('Gene Table'!$G$2,'Array Content'!$A$2:$B$3,2,FALSE),"Mutant","WT")),"")</f>
        <v/>
      </c>
      <c r="DT196" s="4" t="str">
        <f>IF(ISNUMBER(DF196), IF($AR196&gt;VLOOKUP('Gene Table'!$G$2,'Array Content'!$A$2:$B$3,2,FALSE),IF(DF196&lt;-$AR196,"mutant","WT"),IF(DF196&lt;-VLOOKUP('Gene Table'!$G$2,'Array Content'!$A$2:$B$3,2,FALSE),"Mutant","WT")),"")</f>
        <v/>
      </c>
      <c r="DU196" s="4" t="str">
        <f>IF(ISNUMBER(DG196), IF($AR196&gt;VLOOKUP('Gene Table'!$G$2,'Array Content'!$A$2:$B$3,2,FALSE),IF(DG196&lt;-$AR196,"mutant","WT"),IF(DG196&lt;-VLOOKUP('Gene Table'!$G$2,'Array Content'!$A$2:$B$3,2,FALSE),"Mutant","WT")),"")</f>
        <v/>
      </c>
      <c r="DV196" s="4" t="str">
        <f>IF(ISNUMBER(DH196), IF($AR196&gt;VLOOKUP('Gene Table'!$G$2,'Array Content'!$A$2:$B$3,2,FALSE),IF(DH196&lt;-$AR196,"mutant","WT"),IF(DH196&lt;-VLOOKUP('Gene Table'!$G$2,'Array Content'!$A$2:$B$3,2,FALSE),"Mutant","WT")),"")</f>
        <v/>
      </c>
      <c r="DW196" s="4" t="str">
        <f>IF(ISNUMBER(DI196), IF($AR196&gt;VLOOKUP('Gene Table'!$G$2,'Array Content'!$A$2:$B$3,2,FALSE),IF(DI196&lt;-$AR196,"mutant","WT"),IF(DI196&lt;-VLOOKUP('Gene Table'!$G$2,'Array Content'!$A$2:$B$3,2,FALSE),"Mutant","WT")),"")</f>
        <v/>
      </c>
      <c r="DX196" s="4" t="str">
        <f>IF(ISNUMBER(DJ196), IF($AR196&gt;VLOOKUP('Gene Table'!$G$2,'Array Content'!$A$2:$B$3,2,FALSE),IF(DJ196&lt;-$AR196,"mutant","WT"),IF(DJ196&lt;-VLOOKUP('Gene Table'!$G$2,'Array Content'!$A$2:$B$3,2,FALSE),"Mutant","WT")),"")</f>
        <v/>
      </c>
      <c r="DY196" s="4" t="str">
        <f>IF(ISNUMBER(DK196), IF($AR196&gt;VLOOKUP('Gene Table'!$G$2,'Array Content'!$A$2:$B$3,2,FALSE),IF(DK196&lt;-$AR196,"mutant","WT"),IF(DK196&lt;-VLOOKUP('Gene Table'!$G$2,'Array Content'!$A$2:$B$3,2,FALSE),"Mutant","WT")),"")</f>
        <v/>
      </c>
      <c r="DZ196" s="4" t="str">
        <f>IF(ISNUMBER(DL196), IF($AR196&gt;VLOOKUP('Gene Table'!$G$2,'Array Content'!$A$2:$B$3,2,FALSE),IF(DL196&lt;-$AR196,"mutant","WT"),IF(DL196&lt;-VLOOKUP('Gene Table'!$G$2,'Array Content'!$A$2:$B$3,2,FALSE),"Mutant","WT")),"")</f>
        <v/>
      </c>
      <c r="EA196" s="4" t="str">
        <f>IF(ISNUMBER(DM196), IF($AR196&gt;VLOOKUP('Gene Table'!$G$2,'Array Content'!$A$2:$B$3,2,FALSE),IF(DM196&lt;-$AR196,"mutant","WT"),IF(DM196&lt;-VLOOKUP('Gene Table'!$G$2,'Array Content'!$A$2:$B$3,2,FALSE),"Mutant","WT")),"")</f>
        <v/>
      </c>
      <c r="EC196" s="4" t="s">
        <v>4853</v>
      </c>
      <c r="ED196" s="4" t="str">
        <f>IF('Gene Table'!$D196="copy number",D196,"")</f>
        <v/>
      </c>
      <c r="EE196" s="4" t="str">
        <f>IF('Gene Table'!$D196="copy number",E196,"")</f>
        <v/>
      </c>
      <c r="EF196" s="4" t="str">
        <f>IF('Gene Table'!$D196="copy number",F196,"")</f>
        <v/>
      </c>
      <c r="EG196" s="4" t="str">
        <f>IF('Gene Table'!$D196="copy number",G196,"")</f>
        <v/>
      </c>
      <c r="EH196" s="4" t="str">
        <f>IF('Gene Table'!$D196="copy number",H196,"")</f>
        <v/>
      </c>
      <c r="EI196" s="4" t="str">
        <f>IF('Gene Table'!$D196="copy number",I196,"")</f>
        <v/>
      </c>
      <c r="EJ196" s="4" t="str">
        <f>IF('Gene Table'!$D196="copy number",J196,"")</f>
        <v/>
      </c>
      <c r="EK196" s="4" t="str">
        <f>IF('Gene Table'!$D196="copy number",K196,"")</f>
        <v/>
      </c>
      <c r="EL196" s="4" t="str">
        <f>IF('Gene Table'!$D196="copy number",L196,"")</f>
        <v/>
      </c>
      <c r="EM196" s="4" t="str">
        <f>IF('Gene Table'!$D196="copy number",M196,"")</f>
        <v/>
      </c>
      <c r="EN196" s="4" t="str">
        <f>IF('Gene Table'!$D196="copy number",N196,"")</f>
        <v/>
      </c>
      <c r="EO196" s="4" t="str">
        <f>IF('Gene Table'!$D196="copy number",O196,"")</f>
        <v/>
      </c>
      <c r="EQ196" s="4" t="s">
        <v>4853</v>
      </c>
      <c r="ER196" s="4" t="str">
        <f>IF('Gene Table'!$D196="copy number",R196,"")</f>
        <v/>
      </c>
      <c r="ES196" s="4" t="str">
        <f>IF('Gene Table'!$D196="copy number",S196,"")</f>
        <v/>
      </c>
      <c r="ET196" s="4" t="str">
        <f>IF('Gene Table'!$D196="copy number",T196,"")</f>
        <v/>
      </c>
      <c r="EU196" s="4" t="str">
        <f>IF('Gene Table'!$D196="copy number",U196,"")</f>
        <v/>
      </c>
      <c r="EV196" s="4" t="str">
        <f>IF('Gene Table'!$D196="copy number",V196,"")</f>
        <v/>
      </c>
      <c r="EW196" s="4" t="str">
        <f>IF('Gene Table'!$D196="copy number",W196,"")</f>
        <v/>
      </c>
      <c r="EX196" s="4" t="str">
        <f>IF('Gene Table'!$D196="copy number",X196,"")</f>
        <v/>
      </c>
      <c r="EY196" s="4" t="str">
        <f>IF('Gene Table'!$D196="copy number",Y196,"")</f>
        <v/>
      </c>
      <c r="EZ196" s="4" t="str">
        <f>IF('Gene Table'!$D196="copy number",Z196,"")</f>
        <v/>
      </c>
      <c r="FA196" s="4" t="str">
        <f>IF('Gene Table'!$D196="copy number",AA196,"")</f>
        <v/>
      </c>
      <c r="FB196" s="4" t="str">
        <f>IF('Gene Table'!$D196="copy number",AB196,"")</f>
        <v/>
      </c>
      <c r="FC196" s="4" t="str">
        <f>IF('Gene Table'!$D196="copy number",AC196,"")</f>
        <v/>
      </c>
      <c r="FE196" s="4" t="s">
        <v>4853</v>
      </c>
      <c r="FF196" s="4" t="str">
        <f>IF('Gene Table'!$C196="SMPC",D196,"")</f>
        <v/>
      </c>
      <c r="FG196" s="4" t="str">
        <f>IF('Gene Table'!$C196="SMPC",E196,"")</f>
        <v/>
      </c>
      <c r="FH196" s="4" t="str">
        <f>IF('Gene Table'!$C196="SMPC",F196,"")</f>
        <v/>
      </c>
      <c r="FI196" s="4" t="str">
        <f>IF('Gene Table'!$C196="SMPC",G196,"")</f>
        <v/>
      </c>
      <c r="FJ196" s="4" t="str">
        <f>IF('Gene Table'!$C196="SMPC",H196,"")</f>
        <v/>
      </c>
      <c r="FK196" s="4" t="str">
        <f>IF('Gene Table'!$C196="SMPC",I196,"")</f>
        <v/>
      </c>
      <c r="FL196" s="4" t="str">
        <f>IF('Gene Table'!$C196="SMPC",J196,"")</f>
        <v/>
      </c>
      <c r="FM196" s="4" t="str">
        <f>IF('Gene Table'!$C196="SMPC",K196,"")</f>
        <v/>
      </c>
      <c r="FN196" s="4" t="str">
        <f>IF('Gene Table'!$C196="SMPC",L196,"")</f>
        <v/>
      </c>
      <c r="FO196" s="4" t="str">
        <f>IF('Gene Table'!$C196="SMPC",M196,"")</f>
        <v/>
      </c>
      <c r="FP196" s="4" t="str">
        <f>IF('Gene Table'!$C196="SMPC",N196,"")</f>
        <v/>
      </c>
      <c r="FQ196" s="4" t="str">
        <f>IF('Gene Table'!$C196="SMPC",O196,"")</f>
        <v/>
      </c>
      <c r="FS196" s="4" t="s">
        <v>4853</v>
      </c>
      <c r="FT196" s="4" t="str">
        <f>IF('Gene Table'!$C196="SMPC",R196,"")</f>
        <v/>
      </c>
      <c r="FU196" s="4" t="str">
        <f>IF('Gene Table'!$C196="SMPC",S196,"")</f>
        <v/>
      </c>
      <c r="FV196" s="4" t="str">
        <f>IF('Gene Table'!$C196="SMPC",T196,"")</f>
        <v/>
      </c>
      <c r="FW196" s="4" t="str">
        <f>IF('Gene Table'!$C196="SMPC",U196,"")</f>
        <v/>
      </c>
      <c r="FX196" s="4" t="str">
        <f>IF('Gene Table'!$C196="SMPC",V196,"")</f>
        <v/>
      </c>
      <c r="FY196" s="4" t="str">
        <f>IF('Gene Table'!$C196="SMPC",W196,"")</f>
        <v/>
      </c>
      <c r="FZ196" s="4" t="str">
        <f>IF('Gene Table'!$C196="SMPC",X196,"")</f>
        <v/>
      </c>
      <c r="GA196" s="4" t="str">
        <f>IF('Gene Table'!$C196="SMPC",Y196,"")</f>
        <v/>
      </c>
      <c r="GB196" s="4" t="str">
        <f>IF('Gene Table'!$C196="SMPC",Z196,"")</f>
        <v/>
      </c>
      <c r="GC196" s="4" t="str">
        <f>IF('Gene Table'!$C196="SMPC",AA196,"")</f>
        <v/>
      </c>
      <c r="GD196" s="4" t="str">
        <f>IF('Gene Table'!$C196="SMPC",AB196,"")</f>
        <v/>
      </c>
      <c r="GE196" s="4" t="str">
        <f>IF('Gene Table'!$C196="SMPC",AC196,"")</f>
        <v/>
      </c>
    </row>
    <row r="197" spans="1:187" ht="15" customHeight="1" x14ac:dyDescent="0.25">
      <c r="A197" s="4" t="str">
        <f>'Gene Table'!C197&amp;":"&amp;'Gene Table'!D197</f>
        <v>STK11:c.1062C&gt;G</v>
      </c>
      <c r="B197" s="4">
        <f>IF('Gene Table'!$G$5="NO",IF(ISNUMBER(MATCH('Gene Table'!E197,'Array Content'!$M$2:$M$941,0)),VLOOKUP('Gene Table'!E197,'Array Content'!$M$2:$O$941,2,FALSE),35),IF('Gene Table'!$G$5="YES",IF(ISNUMBER(MATCH('Gene Table'!E197,'Array Content'!$M$2:$M$941,0)),VLOOKUP('Gene Table'!E197,'Array Content'!$M$2:$O$941,3,FALSE),35),"OOPS"))</f>
        <v>37</v>
      </c>
      <c r="C197" s="4" t="s">
        <v>4854</v>
      </c>
      <c r="D197" s="29">
        <f>IF('Control Sample Data'!D196="","",IF(SUM('Control Sample Data'!D$2:D$97)&gt;10,IF(AND(ISNUMBER('Control Sample Data'!D196),'Control Sample Data'!D196&lt;$B197, 'Control Sample Data'!D196&gt;0),'Control Sample Data'!D196,$B197),""))</f>
        <v>35</v>
      </c>
      <c r="E197" s="29">
        <f>IF('Control Sample Data'!E196="","",IF(SUM('Control Sample Data'!E$2:E$97)&gt;10,IF(AND(ISNUMBER('Control Sample Data'!E196),'Control Sample Data'!E196&lt;$B197, 'Control Sample Data'!E196&gt;0),'Control Sample Data'!E196,$B197),""))</f>
        <v>35</v>
      </c>
      <c r="F197" s="29" t="str">
        <f>IF('Control Sample Data'!F196="","",IF(SUM('Control Sample Data'!F$2:F$97)&gt;10,IF(AND(ISNUMBER('Control Sample Data'!F196),'Control Sample Data'!F196&lt;$B197, 'Control Sample Data'!F196&gt;0),'Control Sample Data'!F196,$B197),""))</f>
        <v/>
      </c>
      <c r="G197" s="29" t="str">
        <f>IF('Control Sample Data'!G196="","",IF(SUM('Control Sample Data'!G$2:G$97)&gt;10,IF(AND(ISNUMBER('Control Sample Data'!G196),'Control Sample Data'!G196&lt;$B197, 'Control Sample Data'!G196&gt;0),'Control Sample Data'!G196,$B197),""))</f>
        <v/>
      </c>
      <c r="H197" s="29" t="str">
        <f>IF('Control Sample Data'!H196="","",IF(SUM('Control Sample Data'!H$2:H$97)&gt;10,IF(AND(ISNUMBER('Control Sample Data'!H196),'Control Sample Data'!H196&lt;$B197, 'Control Sample Data'!H196&gt;0),'Control Sample Data'!H196,$B197),""))</f>
        <v/>
      </c>
      <c r="I197" s="29" t="str">
        <f>IF('Control Sample Data'!I196="","",IF(SUM('Control Sample Data'!I$2:I$97)&gt;10,IF(AND(ISNUMBER('Control Sample Data'!I196),'Control Sample Data'!I196&lt;$B197, 'Control Sample Data'!I196&gt;0),'Control Sample Data'!I196,$B197),""))</f>
        <v/>
      </c>
      <c r="J197" s="29" t="str">
        <f>IF('Control Sample Data'!J196="","",IF(SUM('Control Sample Data'!J$2:J$97)&gt;10,IF(AND(ISNUMBER('Control Sample Data'!J196),'Control Sample Data'!J196&lt;$B197, 'Control Sample Data'!J196&gt;0),'Control Sample Data'!J196,$B197),""))</f>
        <v/>
      </c>
      <c r="K197" s="29" t="str">
        <f>IF('Control Sample Data'!K196="","",IF(SUM('Control Sample Data'!K$2:K$97)&gt;10,IF(AND(ISNUMBER('Control Sample Data'!K196),'Control Sample Data'!K196&lt;$B197, 'Control Sample Data'!K196&gt;0),'Control Sample Data'!K196,$B197),""))</f>
        <v/>
      </c>
      <c r="L197" s="29" t="str">
        <f>IF('Control Sample Data'!L196="","",IF(SUM('Control Sample Data'!L$2:L$97)&gt;10,IF(AND(ISNUMBER('Control Sample Data'!L196),'Control Sample Data'!L196&lt;$B197, 'Control Sample Data'!L196&gt;0),'Control Sample Data'!L196,$B197),""))</f>
        <v/>
      </c>
      <c r="M197" s="29" t="str">
        <f>IF('Control Sample Data'!M196="","",IF(SUM('Control Sample Data'!M$2:M$97)&gt;10,IF(AND(ISNUMBER('Control Sample Data'!M196),'Control Sample Data'!M196&lt;$B197, 'Control Sample Data'!M196&gt;0),'Control Sample Data'!M196,$B197),""))</f>
        <v/>
      </c>
      <c r="N197" s="29" t="str">
        <f>IF('Control Sample Data'!N196="","",IF(SUM('Control Sample Data'!N$2:N$97)&gt;10,IF(AND(ISNUMBER('Control Sample Data'!N196),'Control Sample Data'!N196&lt;$B197, 'Control Sample Data'!N196&gt;0),'Control Sample Data'!N196,$B197),""))</f>
        <v/>
      </c>
      <c r="O197" s="29" t="str">
        <f>IF('Control Sample Data'!O196="","",IF(SUM('Control Sample Data'!O$2:O$97)&gt;10,IF(AND(ISNUMBER('Control Sample Data'!O196),'Control Sample Data'!O196&lt;$B197, 'Control Sample Data'!O196&gt;0),'Control Sample Data'!O196,$B197),""))</f>
        <v/>
      </c>
      <c r="Q197" s="4" t="s">
        <v>4854</v>
      </c>
      <c r="R197" s="29">
        <f>IF('Test Sample Data'!D196="","",IF(SUM('Test Sample Data'!D$2:D$97)&gt;10,IF(AND(ISNUMBER('Test Sample Data'!D196),'Test Sample Data'!D196&lt;$B197, 'Test Sample Data'!D196&gt;0),'Test Sample Data'!D196,$B197),""))</f>
        <v>35</v>
      </c>
      <c r="S197" s="29">
        <f>IF('Test Sample Data'!E196="","",IF(SUM('Test Sample Data'!E$2:E$97)&gt;10,IF(AND(ISNUMBER('Test Sample Data'!E196),'Test Sample Data'!E196&lt;$B197, 'Test Sample Data'!E196&gt;0),'Test Sample Data'!E196,$B197),""))</f>
        <v>35</v>
      </c>
      <c r="T197" s="29" t="str">
        <f>IF('Test Sample Data'!F196="","",IF(SUM('Test Sample Data'!F$2:F$97)&gt;10,IF(AND(ISNUMBER('Test Sample Data'!F196),'Test Sample Data'!F196&lt;$B197, 'Test Sample Data'!F196&gt;0),'Test Sample Data'!F196,$B197),""))</f>
        <v/>
      </c>
      <c r="U197" s="29" t="str">
        <f>IF('Test Sample Data'!G196="","",IF(SUM('Test Sample Data'!G$2:G$97)&gt;10,IF(AND(ISNUMBER('Test Sample Data'!G196),'Test Sample Data'!G196&lt;$B197, 'Test Sample Data'!G196&gt;0),'Test Sample Data'!G196,$B197),""))</f>
        <v/>
      </c>
      <c r="V197" s="29" t="str">
        <f>IF('Test Sample Data'!H196="","",IF(SUM('Test Sample Data'!H$2:H$97)&gt;10,IF(AND(ISNUMBER('Test Sample Data'!H196),'Test Sample Data'!H196&lt;$B197, 'Test Sample Data'!H196&gt;0),'Test Sample Data'!H196,$B197),""))</f>
        <v/>
      </c>
      <c r="W197" s="29" t="str">
        <f>IF('Test Sample Data'!I196="","",IF(SUM('Test Sample Data'!I$2:I$97)&gt;10,IF(AND(ISNUMBER('Test Sample Data'!I196),'Test Sample Data'!I196&lt;$B197, 'Test Sample Data'!I196&gt;0),'Test Sample Data'!I196,$B197),""))</f>
        <v/>
      </c>
      <c r="X197" s="29" t="str">
        <f>IF('Test Sample Data'!J196="","",IF(SUM('Test Sample Data'!J$2:J$97)&gt;10,IF(AND(ISNUMBER('Test Sample Data'!J196),'Test Sample Data'!J196&lt;$B197, 'Test Sample Data'!J196&gt;0),'Test Sample Data'!J196,$B197),""))</f>
        <v/>
      </c>
      <c r="Y197" s="29" t="str">
        <f>IF('Test Sample Data'!K196="","",IF(SUM('Test Sample Data'!K$2:K$97)&gt;10,IF(AND(ISNUMBER('Test Sample Data'!K196),'Test Sample Data'!K196&lt;$B197, 'Test Sample Data'!K196&gt;0),'Test Sample Data'!K196,$B197),""))</f>
        <v/>
      </c>
      <c r="Z197" s="29" t="str">
        <f>IF('Test Sample Data'!L196="","",IF(SUM('Test Sample Data'!L$2:L$97)&gt;10,IF(AND(ISNUMBER('Test Sample Data'!L196),'Test Sample Data'!L196&lt;$B197, 'Test Sample Data'!L196&gt;0),'Test Sample Data'!L196,$B197),""))</f>
        <v/>
      </c>
      <c r="AA197" s="29" t="str">
        <f>IF('Test Sample Data'!M196="","",IF(SUM('Test Sample Data'!M$2:M$97)&gt;10,IF(AND(ISNUMBER('Test Sample Data'!M196),'Test Sample Data'!M196&lt;$B197, 'Test Sample Data'!M196&gt;0),'Test Sample Data'!M196,$B197),""))</f>
        <v/>
      </c>
      <c r="AB197" s="29" t="str">
        <f>IF('Test Sample Data'!N196="","",IF(SUM('Test Sample Data'!N$2:N$97)&gt;10,IF(AND(ISNUMBER('Test Sample Data'!N196),'Test Sample Data'!N196&lt;$B197, 'Test Sample Data'!N196&gt;0),'Test Sample Data'!N196,$B197),""))</f>
        <v/>
      </c>
      <c r="AC197" s="29" t="str">
        <f>IF('Test Sample Data'!O196="","",IF(SUM('Test Sample Data'!O$2:O$97)&gt;10,IF(AND(ISNUMBER('Test Sample Data'!O196),'Test Sample Data'!O196&lt;$B197, 'Test Sample Data'!O196&gt;0),'Test Sample Data'!O196,$B197),""))</f>
        <v/>
      </c>
      <c r="AE197" s="4" t="s">
        <v>4854</v>
      </c>
      <c r="AF197" s="4">
        <f t="shared" si="247"/>
        <v>9</v>
      </c>
      <c r="AG197" s="4">
        <f t="shared" si="248"/>
        <v>9</v>
      </c>
      <c r="AH197" s="4" t="str">
        <f t="shared" si="249"/>
        <v/>
      </c>
      <c r="AI197" s="4" t="str">
        <f t="shared" si="250"/>
        <v/>
      </c>
      <c r="AJ197" s="4" t="str">
        <f t="shared" si="251"/>
        <v/>
      </c>
      <c r="AK197" s="4" t="str">
        <f t="shared" si="252"/>
        <v/>
      </c>
      <c r="AL197" s="4" t="str">
        <f t="shared" si="253"/>
        <v/>
      </c>
      <c r="AM197" s="4" t="str">
        <f t="shared" si="254"/>
        <v/>
      </c>
      <c r="AN197" s="4" t="str">
        <f t="shared" si="255"/>
        <v/>
      </c>
      <c r="AO197" s="4" t="str">
        <f t="shared" si="256"/>
        <v/>
      </c>
      <c r="AP197" s="4" t="str">
        <f t="shared" si="257"/>
        <v/>
      </c>
      <c r="AQ197" s="4" t="str">
        <f t="shared" si="258"/>
        <v/>
      </c>
      <c r="AR197" s="4">
        <f t="shared" si="259"/>
        <v>0</v>
      </c>
      <c r="AS197" s="4">
        <f t="shared" si="246"/>
        <v>9</v>
      </c>
      <c r="AU197" s="4" t="s">
        <v>4854</v>
      </c>
      <c r="AV197" s="4">
        <f t="shared" si="260"/>
        <v>9</v>
      </c>
      <c r="AW197" s="4">
        <f t="shared" si="261"/>
        <v>9</v>
      </c>
      <c r="AX197" s="4" t="str">
        <f t="shared" si="262"/>
        <v/>
      </c>
      <c r="AY197" s="4" t="str">
        <f t="shared" si="263"/>
        <v/>
      </c>
      <c r="AZ197" s="4" t="str">
        <f t="shared" si="264"/>
        <v/>
      </c>
      <c r="BA197" s="4" t="str">
        <f t="shared" si="265"/>
        <v/>
      </c>
      <c r="BB197" s="4" t="str">
        <f t="shared" si="266"/>
        <v/>
      </c>
      <c r="BC197" s="4" t="str">
        <f t="shared" si="267"/>
        <v/>
      </c>
      <c r="BD197" s="4" t="str">
        <f t="shared" si="268"/>
        <v/>
      </c>
      <c r="BE197" s="4" t="str">
        <f t="shared" si="269"/>
        <v/>
      </c>
      <c r="BF197" s="4" t="str">
        <f t="shared" si="270"/>
        <v/>
      </c>
      <c r="BG197" s="4" t="str">
        <f t="shared" si="271"/>
        <v/>
      </c>
      <c r="BI197" s="4" t="s">
        <v>4854</v>
      </c>
      <c r="BJ197" s="4">
        <f t="shared" si="233"/>
        <v>9</v>
      </c>
      <c r="BK197" s="4">
        <f t="shared" si="234"/>
        <v>9</v>
      </c>
      <c r="BL197" s="4" t="str">
        <f t="shared" si="235"/>
        <v/>
      </c>
      <c r="BM197" s="4" t="str">
        <f t="shared" si="236"/>
        <v/>
      </c>
      <c r="BN197" s="4" t="str">
        <f t="shared" si="237"/>
        <v/>
      </c>
      <c r="BO197" s="4" t="str">
        <f t="shared" si="238"/>
        <v/>
      </c>
      <c r="BP197" s="4" t="str">
        <f t="shared" si="239"/>
        <v/>
      </c>
      <c r="BQ197" s="4" t="str">
        <f t="shared" si="240"/>
        <v/>
      </c>
      <c r="BR197" s="4" t="str">
        <f t="shared" si="241"/>
        <v/>
      </c>
      <c r="BS197" s="4" t="str">
        <f t="shared" si="242"/>
        <v/>
      </c>
      <c r="BT197" s="4" t="str">
        <f t="shared" si="243"/>
        <v/>
      </c>
      <c r="BU197" s="4" t="str">
        <f t="shared" si="244"/>
        <v/>
      </c>
      <c r="BV197" s="4">
        <f t="shared" si="272"/>
        <v>0</v>
      </c>
      <c r="BW197" s="4">
        <f t="shared" si="245"/>
        <v>9</v>
      </c>
      <c r="BY197" s="4" t="s">
        <v>4854</v>
      </c>
      <c r="BZ197" s="4">
        <f t="shared" si="209"/>
        <v>0</v>
      </c>
      <c r="CA197" s="4">
        <f t="shared" si="210"/>
        <v>0</v>
      </c>
      <c r="CB197" s="4" t="str">
        <f t="shared" si="211"/>
        <v/>
      </c>
      <c r="CC197" s="4" t="str">
        <f t="shared" si="212"/>
        <v/>
      </c>
      <c r="CD197" s="4" t="str">
        <f t="shared" si="213"/>
        <v/>
      </c>
      <c r="CE197" s="4" t="str">
        <f t="shared" si="214"/>
        <v/>
      </c>
      <c r="CF197" s="4" t="str">
        <f t="shared" si="215"/>
        <v/>
      </c>
      <c r="CG197" s="4" t="str">
        <f t="shared" si="216"/>
        <v/>
      </c>
      <c r="CH197" s="4" t="str">
        <f t="shared" si="217"/>
        <v/>
      </c>
      <c r="CI197" s="4" t="str">
        <f t="shared" si="218"/>
        <v/>
      </c>
      <c r="CJ197" s="4" t="str">
        <f t="shared" si="219"/>
        <v/>
      </c>
      <c r="CK197" s="4" t="str">
        <f t="shared" si="220"/>
        <v/>
      </c>
      <c r="CM197" s="4" t="s">
        <v>4854</v>
      </c>
      <c r="CN197" s="4" t="str">
        <f>IF(ISNUMBER(BZ197), IF($BV197&gt;VLOOKUP('Gene Table'!$G$2,'Array Content'!$A$2:$B$3,2,FALSE),IF(BZ197&lt;-$BV197,"mutant","WT"),IF(BZ197&lt;-VLOOKUP('Gene Table'!$G$2,'Array Content'!$A$2:$B$3,2,FALSE),"Mutant","WT")),"")</f>
        <v>WT</v>
      </c>
      <c r="CO197" s="4" t="str">
        <f>IF(ISNUMBER(CA197), IF($BV197&gt;VLOOKUP('Gene Table'!$G$2,'Array Content'!$A$2:$B$3,2,FALSE),IF(CA197&lt;-$BV197,"mutant","WT"),IF(CA197&lt;-VLOOKUP('Gene Table'!$G$2,'Array Content'!$A$2:$B$3,2,FALSE),"Mutant","WT")),"")</f>
        <v>WT</v>
      </c>
      <c r="CP197" s="4" t="str">
        <f>IF(ISNUMBER(CB197), IF($BV197&gt;VLOOKUP('Gene Table'!$G$2,'Array Content'!$A$2:$B$3,2,FALSE),IF(CB197&lt;-$BV197,"mutant","WT"),IF(CB197&lt;-VLOOKUP('Gene Table'!$G$2,'Array Content'!$A$2:$B$3,2,FALSE),"Mutant","WT")),"")</f>
        <v/>
      </c>
      <c r="CQ197" s="4" t="str">
        <f>IF(ISNUMBER(CC197), IF($BV197&gt;VLOOKUP('Gene Table'!$G$2,'Array Content'!$A$2:$B$3,2,FALSE),IF(CC197&lt;-$BV197,"mutant","WT"),IF(CC197&lt;-VLOOKUP('Gene Table'!$G$2,'Array Content'!$A$2:$B$3,2,FALSE),"Mutant","WT")),"")</f>
        <v/>
      </c>
      <c r="CR197" s="4" t="str">
        <f>IF(ISNUMBER(CD197), IF($BV197&gt;VLOOKUP('Gene Table'!$G$2,'Array Content'!$A$2:$B$3,2,FALSE),IF(CD197&lt;-$BV197,"mutant","WT"),IF(CD197&lt;-VLOOKUP('Gene Table'!$G$2,'Array Content'!$A$2:$B$3,2,FALSE),"Mutant","WT")),"")</f>
        <v/>
      </c>
      <c r="CS197" s="4" t="str">
        <f>IF(ISNUMBER(CE197), IF($BV197&gt;VLOOKUP('Gene Table'!$G$2,'Array Content'!$A$2:$B$3,2,FALSE),IF(CE197&lt;-$BV197,"mutant","WT"),IF(CE197&lt;-VLOOKUP('Gene Table'!$G$2,'Array Content'!$A$2:$B$3,2,FALSE),"Mutant","WT")),"")</f>
        <v/>
      </c>
      <c r="CT197" s="4" t="str">
        <f>IF(ISNUMBER(CF197), IF($BV197&gt;VLOOKUP('Gene Table'!$G$2,'Array Content'!$A$2:$B$3,2,FALSE),IF(CF197&lt;-$BV197,"mutant","WT"),IF(CF197&lt;-VLOOKUP('Gene Table'!$G$2,'Array Content'!$A$2:$B$3,2,FALSE),"Mutant","WT")),"")</f>
        <v/>
      </c>
      <c r="CU197" s="4" t="str">
        <f>IF(ISNUMBER(CG197), IF($BV197&gt;VLOOKUP('Gene Table'!$G$2,'Array Content'!$A$2:$B$3,2,FALSE),IF(CG197&lt;-$BV197,"mutant","WT"),IF(CG197&lt;-VLOOKUP('Gene Table'!$G$2,'Array Content'!$A$2:$B$3,2,FALSE),"Mutant","WT")),"")</f>
        <v/>
      </c>
      <c r="CV197" s="4" t="str">
        <f>IF(ISNUMBER(CH197), IF($BV197&gt;VLOOKUP('Gene Table'!$G$2,'Array Content'!$A$2:$B$3,2,FALSE),IF(CH197&lt;-$BV197,"mutant","WT"),IF(CH197&lt;-VLOOKUP('Gene Table'!$G$2,'Array Content'!$A$2:$B$3,2,FALSE),"Mutant","WT")),"")</f>
        <v/>
      </c>
      <c r="CW197" s="4" t="str">
        <f>IF(ISNUMBER(CI197), IF($BV197&gt;VLOOKUP('Gene Table'!$G$2,'Array Content'!$A$2:$B$3,2,FALSE),IF(CI197&lt;-$BV197,"mutant","WT"),IF(CI197&lt;-VLOOKUP('Gene Table'!$G$2,'Array Content'!$A$2:$B$3,2,FALSE),"Mutant","WT")),"")</f>
        <v/>
      </c>
      <c r="CX197" s="4" t="str">
        <f>IF(ISNUMBER(CJ197), IF($BV197&gt;VLOOKUP('Gene Table'!$G$2,'Array Content'!$A$2:$B$3,2,FALSE),IF(CJ197&lt;-$BV197,"mutant","WT"),IF(CJ197&lt;-VLOOKUP('Gene Table'!$G$2,'Array Content'!$A$2:$B$3,2,FALSE),"Mutant","WT")),"")</f>
        <v/>
      </c>
      <c r="CY197" s="4" t="str">
        <f>IF(ISNUMBER(CK197), IF($BV197&gt;VLOOKUP('Gene Table'!$G$2,'Array Content'!$A$2:$B$3,2,FALSE),IF(CK197&lt;-$BV197,"mutant","WT"),IF(CK197&lt;-VLOOKUP('Gene Table'!$G$2,'Array Content'!$A$2:$B$3,2,FALSE),"Mutant","WT")),"")</f>
        <v/>
      </c>
      <c r="DA197" s="4" t="s">
        <v>4854</v>
      </c>
      <c r="DB197" s="4">
        <f t="shared" si="221"/>
        <v>0</v>
      </c>
      <c r="DC197" s="4">
        <f t="shared" si="222"/>
        <v>0</v>
      </c>
      <c r="DD197" s="4" t="str">
        <f t="shared" si="223"/>
        <v/>
      </c>
      <c r="DE197" s="4" t="str">
        <f t="shared" si="224"/>
        <v/>
      </c>
      <c r="DF197" s="4" t="str">
        <f t="shared" si="225"/>
        <v/>
      </c>
      <c r="DG197" s="4" t="str">
        <f t="shared" si="226"/>
        <v/>
      </c>
      <c r="DH197" s="4" t="str">
        <f t="shared" si="227"/>
        <v/>
      </c>
      <c r="DI197" s="4" t="str">
        <f t="shared" si="228"/>
        <v/>
      </c>
      <c r="DJ197" s="4" t="str">
        <f t="shared" si="229"/>
        <v/>
      </c>
      <c r="DK197" s="4" t="str">
        <f t="shared" si="230"/>
        <v/>
      </c>
      <c r="DL197" s="4" t="str">
        <f t="shared" si="231"/>
        <v/>
      </c>
      <c r="DM197" s="4" t="str">
        <f t="shared" si="232"/>
        <v/>
      </c>
      <c r="DO197" s="4" t="s">
        <v>4854</v>
      </c>
      <c r="DP197" s="4" t="str">
        <f>IF(ISNUMBER(DB197), IF($AR197&gt;VLOOKUP('Gene Table'!$G$2,'Array Content'!$A$2:$B$3,2,FALSE),IF(DB197&lt;-$AR197,"mutant","WT"),IF(DB197&lt;-VLOOKUP('Gene Table'!$G$2,'Array Content'!$A$2:$B$3,2,FALSE),"Mutant","WT")),"")</f>
        <v>WT</v>
      </c>
      <c r="DQ197" s="4" t="str">
        <f>IF(ISNUMBER(DC197), IF($AR197&gt;VLOOKUP('Gene Table'!$G$2,'Array Content'!$A$2:$B$3,2,FALSE),IF(DC197&lt;-$AR197,"mutant","WT"),IF(DC197&lt;-VLOOKUP('Gene Table'!$G$2,'Array Content'!$A$2:$B$3,2,FALSE),"Mutant","WT")),"")</f>
        <v>WT</v>
      </c>
      <c r="DR197" s="4" t="str">
        <f>IF(ISNUMBER(DD197), IF($AR197&gt;VLOOKUP('Gene Table'!$G$2,'Array Content'!$A$2:$B$3,2,FALSE),IF(DD197&lt;-$AR197,"mutant","WT"),IF(DD197&lt;-VLOOKUP('Gene Table'!$G$2,'Array Content'!$A$2:$B$3,2,FALSE),"Mutant","WT")),"")</f>
        <v/>
      </c>
      <c r="DS197" s="4" t="str">
        <f>IF(ISNUMBER(DE197), IF($AR197&gt;VLOOKUP('Gene Table'!$G$2,'Array Content'!$A$2:$B$3,2,FALSE),IF(DE197&lt;-$AR197,"mutant","WT"),IF(DE197&lt;-VLOOKUP('Gene Table'!$G$2,'Array Content'!$A$2:$B$3,2,FALSE),"Mutant","WT")),"")</f>
        <v/>
      </c>
      <c r="DT197" s="4" t="str">
        <f>IF(ISNUMBER(DF197), IF($AR197&gt;VLOOKUP('Gene Table'!$G$2,'Array Content'!$A$2:$B$3,2,FALSE),IF(DF197&lt;-$AR197,"mutant","WT"),IF(DF197&lt;-VLOOKUP('Gene Table'!$G$2,'Array Content'!$A$2:$B$3,2,FALSE),"Mutant","WT")),"")</f>
        <v/>
      </c>
      <c r="DU197" s="4" t="str">
        <f>IF(ISNUMBER(DG197), IF($AR197&gt;VLOOKUP('Gene Table'!$G$2,'Array Content'!$A$2:$B$3,2,FALSE),IF(DG197&lt;-$AR197,"mutant","WT"),IF(DG197&lt;-VLOOKUP('Gene Table'!$G$2,'Array Content'!$A$2:$B$3,2,FALSE),"Mutant","WT")),"")</f>
        <v/>
      </c>
      <c r="DV197" s="4" t="str">
        <f>IF(ISNUMBER(DH197), IF($AR197&gt;VLOOKUP('Gene Table'!$G$2,'Array Content'!$A$2:$B$3,2,FALSE),IF(DH197&lt;-$AR197,"mutant","WT"),IF(DH197&lt;-VLOOKUP('Gene Table'!$G$2,'Array Content'!$A$2:$B$3,2,FALSE),"Mutant","WT")),"")</f>
        <v/>
      </c>
      <c r="DW197" s="4" t="str">
        <f>IF(ISNUMBER(DI197), IF($AR197&gt;VLOOKUP('Gene Table'!$G$2,'Array Content'!$A$2:$B$3,2,FALSE),IF(DI197&lt;-$AR197,"mutant","WT"),IF(DI197&lt;-VLOOKUP('Gene Table'!$G$2,'Array Content'!$A$2:$B$3,2,FALSE),"Mutant","WT")),"")</f>
        <v/>
      </c>
      <c r="DX197" s="4" t="str">
        <f>IF(ISNUMBER(DJ197), IF($AR197&gt;VLOOKUP('Gene Table'!$G$2,'Array Content'!$A$2:$B$3,2,FALSE),IF(DJ197&lt;-$AR197,"mutant","WT"),IF(DJ197&lt;-VLOOKUP('Gene Table'!$G$2,'Array Content'!$A$2:$B$3,2,FALSE),"Mutant","WT")),"")</f>
        <v/>
      </c>
      <c r="DY197" s="4" t="str">
        <f>IF(ISNUMBER(DK197), IF($AR197&gt;VLOOKUP('Gene Table'!$G$2,'Array Content'!$A$2:$B$3,2,FALSE),IF(DK197&lt;-$AR197,"mutant","WT"),IF(DK197&lt;-VLOOKUP('Gene Table'!$G$2,'Array Content'!$A$2:$B$3,2,FALSE),"Mutant","WT")),"")</f>
        <v/>
      </c>
      <c r="DZ197" s="4" t="str">
        <f>IF(ISNUMBER(DL197), IF($AR197&gt;VLOOKUP('Gene Table'!$G$2,'Array Content'!$A$2:$B$3,2,FALSE),IF(DL197&lt;-$AR197,"mutant","WT"),IF(DL197&lt;-VLOOKUP('Gene Table'!$G$2,'Array Content'!$A$2:$B$3,2,FALSE),"Mutant","WT")),"")</f>
        <v/>
      </c>
      <c r="EA197" s="4" t="str">
        <f>IF(ISNUMBER(DM197), IF($AR197&gt;VLOOKUP('Gene Table'!$G$2,'Array Content'!$A$2:$B$3,2,FALSE),IF(DM197&lt;-$AR197,"mutant","WT"),IF(DM197&lt;-VLOOKUP('Gene Table'!$G$2,'Array Content'!$A$2:$B$3,2,FALSE),"Mutant","WT")),"")</f>
        <v/>
      </c>
      <c r="EC197" s="4" t="s">
        <v>4854</v>
      </c>
      <c r="ED197" s="4" t="str">
        <f>IF('Gene Table'!$D197="copy number",D197,"")</f>
        <v/>
      </c>
      <c r="EE197" s="4" t="str">
        <f>IF('Gene Table'!$D197="copy number",E197,"")</f>
        <v/>
      </c>
      <c r="EF197" s="4" t="str">
        <f>IF('Gene Table'!$D197="copy number",F197,"")</f>
        <v/>
      </c>
      <c r="EG197" s="4" t="str">
        <f>IF('Gene Table'!$D197="copy number",G197,"")</f>
        <v/>
      </c>
      <c r="EH197" s="4" t="str">
        <f>IF('Gene Table'!$D197="copy number",H197,"")</f>
        <v/>
      </c>
      <c r="EI197" s="4" t="str">
        <f>IF('Gene Table'!$D197="copy number",I197,"")</f>
        <v/>
      </c>
      <c r="EJ197" s="4" t="str">
        <f>IF('Gene Table'!$D197="copy number",J197,"")</f>
        <v/>
      </c>
      <c r="EK197" s="4" t="str">
        <f>IF('Gene Table'!$D197="copy number",K197,"")</f>
        <v/>
      </c>
      <c r="EL197" s="4" t="str">
        <f>IF('Gene Table'!$D197="copy number",L197,"")</f>
        <v/>
      </c>
      <c r="EM197" s="4" t="str">
        <f>IF('Gene Table'!$D197="copy number",M197,"")</f>
        <v/>
      </c>
      <c r="EN197" s="4" t="str">
        <f>IF('Gene Table'!$D197="copy number",N197,"")</f>
        <v/>
      </c>
      <c r="EO197" s="4" t="str">
        <f>IF('Gene Table'!$D197="copy number",O197,"")</f>
        <v/>
      </c>
      <c r="EQ197" s="4" t="s">
        <v>4854</v>
      </c>
      <c r="ER197" s="4" t="str">
        <f>IF('Gene Table'!$D197="copy number",R197,"")</f>
        <v/>
      </c>
      <c r="ES197" s="4" t="str">
        <f>IF('Gene Table'!$D197="copy number",S197,"")</f>
        <v/>
      </c>
      <c r="ET197" s="4" t="str">
        <f>IF('Gene Table'!$D197="copy number",T197,"")</f>
        <v/>
      </c>
      <c r="EU197" s="4" t="str">
        <f>IF('Gene Table'!$D197="copy number",U197,"")</f>
        <v/>
      </c>
      <c r="EV197" s="4" t="str">
        <f>IF('Gene Table'!$D197="copy number",V197,"")</f>
        <v/>
      </c>
      <c r="EW197" s="4" t="str">
        <f>IF('Gene Table'!$D197="copy number",W197,"")</f>
        <v/>
      </c>
      <c r="EX197" s="4" t="str">
        <f>IF('Gene Table'!$D197="copy number",X197,"")</f>
        <v/>
      </c>
      <c r="EY197" s="4" t="str">
        <f>IF('Gene Table'!$D197="copy number",Y197,"")</f>
        <v/>
      </c>
      <c r="EZ197" s="4" t="str">
        <f>IF('Gene Table'!$D197="copy number",Z197,"")</f>
        <v/>
      </c>
      <c r="FA197" s="4" t="str">
        <f>IF('Gene Table'!$D197="copy number",AA197,"")</f>
        <v/>
      </c>
      <c r="FB197" s="4" t="str">
        <f>IF('Gene Table'!$D197="copy number",AB197,"")</f>
        <v/>
      </c>
      <c r="FC197" s="4" t="str">
        <f>IF('Gene Table'!$D197="copy number",AC197,"")</f>
        <v/>
      </c>
      <c r="FE197" s="4" t="s">
        <v>4854</v>
      </c>
      <c r="FF197" s="4" t="str">
        <f>IF('Gene Table'!$C197="SMPC",D197,"")</f>
        <v/>
      </c>
      <c r="FG197" s="4" t="str">
        <f>IF('Gene Table'!$C197="SMPC",E197,"")</f>
        <v/>
      </c>
      <c r="FH197" s="4" t="str">
        <f>IF('Gene Table'!$C197="SMPC",F197,"")</f>
        <v/>
      </c>
      <c r="FI197" s="4" t="str">
        <f>IF('Gene Table'!$C197="SMPC",G197,"")</f>
        <v/>
      </c>
      <c r="FJ197" s="4" t="str">
        <f>IF('Gene Table'!$C197="SMPC",H197,"")</f>
        <v/>
      </c>
      <c r="FK197" s="4" t="str">
        <f>IF('Gene Table'!$C197="SMPC",I197,"")</f>
        <v/>
      </c>
      <c r="FL197" s="4" t="str">
        <f>IF('Gene Table'!$C197="SMPC",J197,"")</f>
        <v/>
      </c>
      <c r="FM197" s="4" t="str">
        <f>IF('Gene Table'!$C197="SMPC",K197,"")</f>
        <v/>
      </c>
      <c r="FN197" s="4" t="str">
        <f>IF('Gene Table'!$C197="SMPC",L197,"")</f>
        <v/>
      </c>
      <c r="FO197" s="4" t="str">
        <f>IF('Gene Table'!$C197="SMPC",M197,"")</f>
        <v/>
      </c>
      <c r="FP197" s="4" t="str">
        <f>IF('Gene Table'!$C197="SMPC",N197,"")</f>
        <v/>
      </c>
      <c r="FQ197" s="4" t="str">
        <f>IF('Gene Table'!$C197="SMPC",O197,"")</f>
        <v/>
      </c>
      <c r="FS197" s="4" t="s">
        <v>4854</v>
      </c>
      <c r="FT197" s="4" t="str">
        <f>IF('Gene Table'!$C197="SMPC",R197,"")</f>
        <v/>
      </c>
      <c r="FU197" s="4" t="str">
        <f>IF('Gene Table'!$C197="SMPC",S197,"")</f>
        <v/>
      </c>
      <c r="FV197" s="4" t="str">
        <f>IF('Gene Table'!$C197="SMPC",T197,"")</f>
        <v/>
      </c>
      <c r="FW197" s="4" t="str">
        <f>IF('Gene Table'!$C197="SMPC",U197,"")</f>
        <v/>
      </c>
      <c r="FX197" s="4" t="str">
        <f>IF('Gene Table'!$C197="SMPC",V197,"")</f>
        <v/>
      </c>
      <c r="FY197" s="4" t="str">
        <f>IF('Gene Table'!$C197="SMPC",W197,"")</f>
        <v/>
      </c>
      <c r="FZ197" s="4" t="str">
        <f>IF('Gene Table'!$C197="SMPC",X197,"")</f>
        <v/>
      </c>
      <c r="GA197" s="4" t="str">
        <f>IF('Gene Table'!$C197="SMPC",Y197,"")</f>
        <v/>
      </c>
      <c r="GB197" s="4" t="str">
        <f>IF('Gene Table'!$C197="SMPC",Z197,"")</f>
        <v/>
      </c>
      <c r="GC197" s="4" t="str">
        <f>IF('Gene Table'!$C197="SMPC",AA197,"")</f>
        <v/>
      </c>
      <c r="GD197" s="4" t="str">
        <f>IF('Gene Table'!$C197="SMPC",AB197,"")</f>
        <v/>
      </c>
      <c r="GE197" s="4" t="str">
        <f>IF('Gene Table'!$C197="SMPC",AC197,"")</f>
        <v/>
      </c>
    </row>
    <row r="198" spans="1:187" ht="15" customHeight="1" x14ac:dyDescent="0.25">
      <c r="A198" s="4" t="str">
        <f>'Gene Table'!C198&amp;":"&amp;'Gene Table'!D198</f>
        <v>STK11:c.109C&gt;T</v>
      </c>
      <c r="B198" s="4">
        <f>IF('Gene Table'!$G$5="NO",IF(ISNUMBER(MATCH('Gene Table'!E198,'Array Content'!$M$2:$M$941,0)),VLOOKUP('Gene Table'!E198,'Array Content'!$M$2:$O$941,2,FALSE),35),IF('Gene Table'!$G$5="YES",IF(ISNUMBER(MATCH('Gene Table'!E198,'Array Content'!$M$2:$M$941,0)),VLOOKUP('Gene Table'!E198,'Array Content'!$M$2:$O$941,3,FALSE),35),"OOPS"))</f>
        <v>37</v>
      </c>
      <c r="C198" s="4" t="s">
        <v>4855</v>
      </c>
      <c r="D198" s="29">
        <f>IF('Control Sample Data'!D197="","",IF(SUM('Control Sample Data'!D$2:D$97)&gt;10,IF(AND(ISNUMBER('Control Sample Data'!D197),'Control Sample Data'!D197&lt;$B198, 'Control Sample Data'!D197&gt;0),'Control Sample Data'!D197,$B198),""))</f>
        <v>35</v>
      </c>
      <c r="E198" s="29">
        <f>IF('Control Sample Data'!E197="","",IF(SUM('Control Sample Data'!E$2:E$97)&gt;10,IF(AND(ISNUMBER('Control Sample Data'!E197),'Control Sample Data'!E197&lt;$B198, 'Control Sample Data'!E197&gt;0),'Control Sample Data'!E197,$B198),""))</f>
        <v>35</v>
      </c>
      <c r="F198" s="29" t="str">
        <f>IF('Control Sample Data'!F197="","",IF(SUM('Control Sample Data'!F$2:F$97)&gt;10,IF(AND(ISNUMBER('Control Sample Data'!F197),'Control Sample Data'!F197&lt;$B198, 'Control Sample Data'!F197&gt;0),'Control Sample Data'!F197,$B198),""))</f>
        <v/>
      </c>
      <c r="G198" s="29" t="str">
        <f>IF('Control Sample Data'!G197="","",IF(SUM('Control Sample Data'!G$2:G$97)&gt;10,IF(AND(ISNUMBER('Control Sample Data'!G197),'Control Sample Data'!G197&lt;$B198, 'Control Sample Data'!G197&gt;0),'Control Sample Data'!G197,$B198),""))</f>
        <v/>
      </c>
      <c r="H198" s="29" t="str">
        <f>IF('Control Sample Data'!H197="","",IF(SUM('Control Sample Data'!H$2:H$97)&gt;10,IF(AND(ISNUMBER('Control Sample Data'!H197),'Control Sample Data'!H197&lt;$B198, 'Control Sample Data'!H197&gt;0),'Control Sample Data'!H197,$B198),""))</f>
        <v/>
      </c>
      <c r="I198" s="29" t="str">
        <f>IF('Control Sample Data'!I197="","",IF(SUM('Control Sample Data'!I$2:I$97)&gt;10,IF(AND(ISNUMBER('Control Sample Data'!I197),'Control Sample Data'!I197&lt;$B198, 'Control Sample Data'!I197&gt;0),'Control Sample Data'!I197,$B198),""))</f>
        <v/>
      </c>
      <c r="J198" s="29" t="str">
        <f>IF('Control Sample Data'!J197="","",IF(SUM('Control Sample Data'!J$2:J$97)&gt;10,IF(AND(ISNUMBER('Control Sample Data'!J197),'Control Sample Data'!J197&lt;$B198, 'Control Sample Data'!J197&gt;0),'Control Sample Data'!J197,$B198),""))</f>
        <v/>
      </c>
      <c r="K198" s="29" t="str">
        <f>IF('Control Sample Data'!K197="","",IF(SUM('Control Sample Data'!K$2:K$97)&gt;10,IF(AND(ISNUMBER('Control Sample Data'!K197),'Control Sample Data'!K197&lt;$B198, 'Control Sample Data'!K197&gt;0),'Control Sample Data'!K197,$B198),""))</f>
        <v/>
      </c>
      <c r="L198" s="29" t="str">
        <f>IF('Control Sample Data'!L197="","",IF(SUM('Control Sample Data'!L$2:L$97)&gt;10,IF(AND(ISNUMBER('Control Sample Data'!L197),'Control Sample Data'!L197&lt;$B198, 'Control Sample Data'!L197&gt;0),'Control Sample Data'!L197,$B198),""))</f>
        <v/>
      </c>
      <c r="M198" s="29" t="str">
        <f>IF('Control Sample Data'!M197="","",IF(SUM('Control Sample Data'!M$2:M$97)&gt;10,IF(AND(ISNUMBER('Control Sample Data'!M197),'Control Sample Data'!M197&lt;$B198, 'Control Sample Data'!M197&gt;0),'Control Sample Data'!M197,$B198),""))</f>
        <v/>
      </c>
      <c r="N198" s="29" t="str">
        <f>IF('Control Sample Data'!N197="","",IF(SUM('Control Sample Data'!N$2:N$97)&gt;10,IF(AND(ISNUMBER('Control Sample Data'!N197),'Control Sample Data'!N197&lt;$B198, 'Control Sample Data'!N197&gt;0),'Control Sample Data'!N197,$B198),""))</f>
        <v/>
      </c>
      <c r="O198" s="29" t="str">
        <f>IF('Control Sample Data'!O197="","",IF(SUM('Control Sample Data'!O$2:O$97)&gt;10,IF(AND(ISNUMBER('Control Sample Data'!O197),'Control Sample Data'!O197&lt;$B198, 'Control Sample Data'!O197&gt;0),'Control Sample Data'!O197,$B198),""))</f>
        <v/>
      </c>
      <c r="Q198" s="4" t="s">
        <v>4855</v>
      </c>
      <c r="R198" s="29">
        <f>IF('Test Sample Data'!D197="","",IF(SUM('Test Sample Data'!D$2:D$97)&gt;10,IF(AND(ISNUMBER('Test Sample Data'!D197),'Test Sample Data'!D197&lt;$B198, 'Test Sample Data'!D197&gt;0),'Test Sample Data'!D197,$B198),""))</f>
        <v>35</v>
      </c>
      <c r="S198" s="29">
        <f>IF('Test Sample Data'!E197="","",IF(SUM('Test Sample Data'!E$2:E$97)&gt;10,IF(AND(ISNUMBER('Test Sample Data'!E197),'Test Sample Data'!E197&lt;$B198, 'Test Sample Data'!E197&gt;0),'Test Sample Data'!E197,$B198),""))</f>
        <v>35</v>
      </c>
      <c r="T198" s="29" t="str">
        <f>IF('Test Sample Data'!F197="","",IF(SUM('Test Sample Data'!F$2:F$97)&gt;10,IF(AND(ISNUMBER('Test Sample Data'!F197),'Test Sample Data'!F197&lt;$B198, 'Test Sample Data'!F197&gt;0),'Test Sample Data'!F197,$B198),""))</f>
        <v/>
      </c>
      <c r="U198" s="29" t="str">
        <f>IF('Test Sample Data'!G197="","",IF(SUM('Test Sample Data'!G$2:G$97)&gt;10,IF(AND(ISNUMBER('Test Sample Data'!G197),'Test Sample Data'!G197&lt;$B198, 'Test Sample Data'!G197&gt;0),'Test Sample Data'!G197,$B198),""))</f>
        <v/>
      </c>
      <c r="V198" s="29" t="str">
        <f>IF('Test Sample Data'!H197="","",IF(SUM('Test Sample Data'!H$2:H$97)&gt;10,IF(AND(ISNUMBER('Test Sample Data'!H197),'Test Sample Data'!H197&lt;$B198, 'Test Sample Data'!H197&gt;0),'Test Sample Data'!H197,$B198),""))</f>
        <v/>
      </c>
      <c r="W198" s="29" t="str">
        <f>IF('Test Sample Data'!I197="","",IF(SUM('Test Sample Data'!I$2:I$97)&gt;10,IF(AND(ISNUMBER('Test Sample Data'!I197),'Test Sample Data'!I197&lt;$B198, 'Test Sample Data'!I197&gt;0),'Test Sample Data'!I197,$B198),""))</f>
        <v/>
      </c>
      <c r="X198" s="29" t="str">
        <f>IF('Test Sample Data'!J197="","",IF(SUM('Test Sample Data'!J$2:J$97)&gt;10,IF(AND(ISNUMBER('Test Sample Data'!J197),'Test Sample Data'!J197&lt;$B198, 'Test Sample Data'!J197&gt;0),'Test Sample Data'!J197,$B198),""))</f>
        <v/>
      </c>
      <c r="Y198" s="29" t="str">
        <f>IF('Test Sample Data'!K197="","",IF(SUM('Test Sample Data'!K$2:K$97)&gt;10,IF(AND(ISNUMBER('Test Sample Data'!K197),'Test Sample Data'!K197&lt;$B198, 'Test Sample Data'!K197&gt;0),'Test Sample Data'!K197,$B198),""))</f>
        <v/>
      </c>
      <c r="Z198" s="29" t="str">
        <f>IF('Test Sample Data'!L197="","",IF(SUM('Test Sample Data'!L$2:L$97)&gt;10,IF(AND(ISNUMBER('Test Sample Data'!L197),'Test Sample Data'!L197&lt;$B198, 'Test Sample Data'!L197&gt;0),'Test Sample Data'!L197,$B198),""))</f>
        <v/>
      </c>
      <c r="AA198" s="29" t="str">
        <f>IF('Test Sample Data'!M197="","",IF(SUM('Test Sample Data'!M$2:M$97)&gt;10,IF(AND(ISNUMBER('Test Sample Data'!M197),'Test Sample Data'!M197&lt;$B198, 'Test Sample Data'!M197&gt;0),'Test Sample Data'!M197,$B198),""))</f>
        <v/>
      </c>
      <c r="AB198" s="29" t="str">
        <f>IF('Test Sample Data'!N197="","",IF(SUM('Test Sample Data'!N$2:N$97)&gt;10,IF(AND(ISNUMBER('Test Sample Data'!N197),'Test Sample Data'!N197&lt;$B198, 'Test Sample Data'!N197&gt;0),'Test Sample Data'!N197,$B198),""))</f>
        <v/>
      </c>
      <c r="AC198" s="29" t="str">
        <f>IF('Test Sample Data'!O197="","",IF(SUM('Test Sample Data'!O$2:O$97)&gt;10,IF(AND(ISNUMBER('Test Sample Data'!O197),'Test Sample Data'!O197&lt;$B198, 'Test Sample Data'!O197&gt;0),'Test Sample Data'!O197,$B198),""))</f>
        <v/>
      </c>
      <c r="AE198" s="4" t="s">
        <v>4855</v>
      </c>
      <c r="AF198" s="4">
        <f t="shared" si="247"/>
        <v>9</v>
      </c>
      <c r="AG198" s="4">
        <f t="shared" si="248"/>
        <v>9</v>
      </c>
      <c r="AH198" s="4" t="str">
        <f t="shared" si="249"/>
        <v/>
      </c>
      <c r="AI198" s="4" t="str">
        <f t="shared" si="250"/>
        <v/>
      </c>
      <c r="AJ198" s="4" t="str">
        <f t="shared" si="251"/>
        <v/>
      </c>
      <c r="AK198" s="4" t="str">
        <f t="shared" si="252"/>
        <v/>
      </c>
      <c r="AL198" s="4" t="str">
        <f t="shared" si="253"/>
        <v/>
      </c>
      <c r="AM198" s="4" t="str">
        <f t="shared" si="254"/>
        <v/>
      </c>
      <c r="AN198" s="4" t="str">
        <f t="shared" si="255"/>
        <v/>
      </c>
      <c r="AO198" s="4" t="str">
        <f t="shared" si="256"/>
        <v/>
      </c>
      <c r="AP198" s="4" t="str">
        <f t="shared" si="257"/>
        <v/>
      </c>
      <c r="AQ198" s="4" t="str">
        <f t="shared" si="258"/>
        <v/>
      </c>
      <c r="AR198" s="4">
        <f t="shared" si="259"/>
        <v>0</v>
      </c>
      <c r="AS198" s="4">
        <f t="shared" si="246"/>
        <v>9</v>
      </c>
      <c r="AU198" s="4" t="s">
        <v>4855</v>
      </c>
      <c r="AV198" s="4">
        <f t="shared" si="260"/>
        <v>9</v>
      </c>
      <c r="AW198" s="4">
        <f t="shared" si="261"/>
        <v>9</v>
      </c>
      <c r="AX198" s="4" t="str">
        <f t="shared" si="262"/>
        <v/>
      </c>
      <c r="AY198" s="4" t="str">
        <f t="shared" si="263"/>
        <v/>
      </c>
      <c r="AZ198" s="4" t="str">
        <f t="shared" si="264"/>
        <v/>
      </c>
      <c r="BA198" s="4" t="str">
        <f t="shared" si="265"/>
        <v/>
      </c>
      <c r="BB198" s="4" t="str">
        <f t="shared" si="266"/>
        <v/>
      </c>
      <c r="BC198" s="4" t="str">
        <f t="shared" si="267"/>
        <v/>
      </c>
      <c r="BD198" s="4" t="str">
        <f t="shared" si="268"/>
        <v/>
      </c>
      <c r="BE198" s="4" t="str">
        <f t="shared" si="269"/>
        <v/>
      </c>
      <c r="BF198" s="4" t="str">
        <f t="shared" si="270"/>
        <v/>
      </c>
      <c r="BG198" s="4" t="str">
        <f t="shared" si="271"/>
        <v/>
      </c>
      <c r="BI198" s="4" t="s">
        <v>4855</v>
      </c>
      <c r="BJ198" s="4">
        <f t="shared" si="233"/>
        <v>9</v>
      </c>
      <c r="BK198" s="4">
        <f t="shared" si="234"/>
        <v>9</v>
      </c>
      <c r="BL198" s="4" t="str">
        <f t="shared" si="235"/>
        <v/>
      </c>
      <c r="BM198" s="4" t="str">
        <f t="shared" si="236"/>
        <v/>
      </c>
      <c r="BN198" s="4" t="str">
        <f t="shared" si="237"/>
        <v/>
      </c>
      <c r="BO198" s="4" t="str">
        <f t="shared" si="238"/>
        <v/>
      </c>
      <c r="BP198" s="4" t="str">
        <f t="shared" si="239"/>
        <v/>
      </c>
      <c r="BQ198" s="4" t="str">
        <f t="shared" si="240"/>
        <v/>
      </c>
      <c r="BR198" s="4" t="str">
        <f t="shared" si="241"/>
        <v/>
      </c>
      <c r="BS198" s="4" t="str">
        <f t="shared" si="242"/>
        <v/>
      </c>
      <c r="BT198" s="4" t="str">
        <f t="shared" si="243"/>
        <v/>
      </c>
      <c r="BU198" s="4" t="str">
        <f t="shared" si="244"/>
        <v/>
      </c>
      <c r="BV198" s="4">
        <f t="shared" si="272"/>
        <v>0</v>
      </c>
      <c r="BW198" s="4">
        <f t="shared" si="245"/>
        <v>9</v>
      </c>
      <c r="BY198" s="4" t="s">
        <v>4855</v>
      </c>
      <c r="BZ198" s="4">
        <f t="shared" si="209"/>
        <v>0</v>
      </c>
      <c r="CA198" s="4">
        <f t="shared" si="210"/>
        <v>0</v>
      </c>
      <c r="CB198" s="4" t="str">
        <f t="shared" si="211"/>
        <v/>
      </c>
      <c r="CC198" s="4" t="str">
        <f t="shared" si="212"/>
        <v/>
      </c>
      <c r="CD198" s="4" t="str">
        <f t="shared" si="213"/>
        <v/>
      </c>
      <c r="CE198" s="4" t="str">
        <f t="shared" si="214"/>
        <v/>
      </c>
      <c r="CF198" s="4" t="str">
        <f t="shared" si="215"/>
        <v/>
      </c>
      <c r="CG198" s="4" t="str">
        <f t="shared" si="216"/>
        <v/>
      </c>
      <c r="CH198" s="4" t="str">
        <f t="shared" si="217"/>
        <v/>
      </c>
      <c r="CI198" s="4" t="str">
        <f t="shared" si="218"/>
        <v/>
      </c>
      <c r="CJ198" s="4" t="str">
        <f t="shared" si="219"/>
        <v/>
      </c>
      <c r="CK198" s="4" t="str">
        <f t="shared" si="220"/>
        <v/>
      </c>
      <c r="CM198" s="4" t="s">
        <v>4855</v>
      </c>
      <c r="CN198" s="4" t="str">
        <f>IF(ISNUMBER(BZ198), IF($BV198&gt;VLOOKUP('Gene Table'!$G$2,'Array Content'!$A$2:$B$3,2,FALSE),IF(BZ198&lt;-$BV198,"mutant","WT"),IF(BZ198&lt;-VLOOKUP('Gene Table'!$G$2,'Array Content'!$A$2:$B$3,2,FALSE),"Mutant","WT")),"")</f>
        <v>WT</v>
      </c>
      <c r="CO198" s="4" t="str">
        <f>IF(ISNUMBER(CA198), IF($BV198&gt;VLOOKUP('Gene Table'!$G$2,'Array Content'!$A$2:$B$3,2,FALSE),IF(CA198&lt;-$BV198,"mutant","WT"),IF(CA198&lt;-VLOOKUP('Gene Table'!$G$2,'Array Content'!$A$2:$B$3,2,FALSE),"Mutant","WT")),"")</f>
        <v>WT</v>
      </c>
      <c r="CP198" s="4" t="str">
        <f>IF(ISNUMBER(CB198), IF($BV198&gt;VLOOKUP('Gene Table'!$G$2,'Array Content'!$A$2:$B$3,2,FALSE),IF(CB198&lt;-$BV198,"mutant","WT"),IF(CB198&lt;-VLOOKUP('Gene Table'!$G$2,'Array Content'!$A$2:$B$3,2,FALSE),"Mutant","WT")),"")</f>
        <v/>
      </c>
      <c r="CQ198" s="4" t="str">
        <f>IF(ISNUMBER(CC198), IF($BV198&gt;VLOOKUP('Gene Table'!$G$2,'Array Content'!$A$2:$B$3,2,FALSE),IF(CC198&lt;-$BV198,"mutant","WT"),IF(CC198&lt;-VLOOKUP('Gene Table'!$G$2,'Array Content'!$A$2:$B$3,2,FALSE),"Mutant","WT")),"")</f>
        <v/>
      </c>
      <c r="CR198" s="4" t="str">
        <f>IF(ISNUMBER(CD198), IF($BV198&gt;VLOOKUP('Gene Table'!$G$2,'Array Content'!$A$2:$B$3,2,FALSE),IF(CD198&lt;-$BV198,"mutant","WT"),IF(CD198&lt;-VLOOKUP('Gene Table'!$G$2,'Array Content'!$A$2:$B$3,2,FALSE),"Mutant","WT")),"")</f>
        <v/>
      </c>
      <c r="CS198" s="4" t="str">
        <f>IF(ISNUMBER(CE198), IF($BV198&gt;VLOOKUP('Gene Table'!$G$2,'Array Content'!$A$2:$B$3,2,FALSE),IF(CE198&lt;-$BV198,"mutant","WT"),IF(CE198&lt;-VLOOKUP('Gene Table'!$G$2,'Array Content'!$A$2:$B$3,2,FALSE),"Mutant","WT")),"")</f>
        <v/>
      </c>
      <c r="CT198" s="4" t="str">
        <f>IF(ISNUMBER(CF198), IF($BV198&gt;VLOOKUP('Gene Table'!$G$2,'Array Content'!$A$2:$B$3,2,FALSE),IF(CF198&lt;-$BV198,"mutant","WT"),IF(CF198&lt;-VLOOKUP('Gene Table'!$G$2,'Array Content'!$A$2:$B$3,2,FALSE),"Mutant","WT")),"")</f>
        <v/>
      </c>
      <c r="CU198" s="4" t="str">
        <f>IF(ISNUMBER(CG198), IF($BV198&gt;VLOOKUP('Gene Table'!$G$2,'Array Content'!$A$2:$B$3,2,FALSE),IF(CG198&lt;-$BV198,"mutant","WT"),IF(CG198&lt;-VLOOKUP('Gene Table'!$G$2,'Array Content'!$A$2:$B$3,2,FALSE),"Mutant","WT")),"")</f>
        <v/>
      </c>
      <c r="CV198" s="4" t="str">
        <f>IF(ISNUMBER(CH198), IF($BV198&gt;VLOOKUP('Gene Table'!$G$2,'Array Content'!$A$2:$B$3,2,FALSE),IF(CH198&lt;-$BV198,"mutant","WT"),IF(CH198&lt;-VLOOKUP('Gene Table'!$G$2,'Array Content'!$A$2:$B$3,2,FALSE),"Mutant","WT")),"")</f>
        <v/>
      </c>
      <c r="CW198" s="4" t="str">
        <f>IF(ISNUMBER(CI198), IF($BV198&gt;VLOOKUP('Gene Table'!$G$2,'Array Content'!$A$2:$B$3,2,FALSE),IF(CI198&lt;-$BV198,"mutant","WT"),IF(CI198&lt;-VLOOKUP('Gene Table'!$G$2,'Array Content'!$A$2:$B$3,2,FALSE),"Mutant","WT")),"")</f>
        <v/>
      </c>
      <c r="CX198" s="4" t="str">
        <f>IF(ISNUMBER(CJ198), IF($BV198&gt;VLOOKUP('Gene Table'!$G$2,'Array Content'!$A$2:$B$3,2,FALSE),IF(CJ198&lt;-$BV198,"mutant","WT"),IF(CJ198&lt;-VLOOKUP('Gene Table'!$G$2,'Array Content'!$A$2:$B$3,2,FALSE),"Mutant","WT")),"")</f>
        <v/>
      </c>
      <c r="CY198" s="4" t="str">
        <f>IF(ISNUMBER(CK198), IF($BV198&gt;VLOOKUP('Gene Table'!$G$2,'Array Content'!$A$2:$B$3,2,FALSE),IF(CK198&lt;-$BV198,"mutant","WT"),IF(CK198&lt;-VLOOKUP('Gene Table'!$G$2,'Array Content'!$A$2:$B$3,2,FALSE),"Mutant","WT")),"")</f>
        <v/>
      </c>
      <c r="DA198" s="4" t="s">
        <v>4855</v>
      </c>
      <c r="DB198" s="4">
        <f t="shared" si="221"/>
        <v>0</v>
      </c>
      <c r="DC198" s="4">
        <f t="shared" si="222"/>
        <v>0</v>
      </c>
      <c r="DD198" s="4" t="str">
        <f t="shared" si="223"/>
        <v/>
      </c>
      <c r="DE198" s="4" t="str">
        <f t="shared" si="224"/>
        <v/>
      </c>
      <c r="DF198" s="4" t="str">
        <f t="shared" si="225"/>
        <v/>
      </c>
      <c r="DG198" s="4" t="str">
        <f t="shared" si="226"/>
        <v/>
      </c>
      <c r="DH198" s="4" t="str">
        <f t="shared" si="227"/>
        <v/>
      </c>
      <c r="DI198" s="4" t="str">
        <f t="shared" si="228"/>
        <v/>
      </c>
      <c r="DJ198" s="4" t="str">
        <f t="shared" si="229"/>
        <v/>
      </c>
      <c r="DK198" s="4" t="str">
        <f t="shared" si="230"/>
        <v/>
      </c>
      <c r="DL198" s="4" t="str">
        <f t="shared" si="231"/>
        <v/>
      </c>
      <c r="DM198" s="4" t="str">
        <f t="shared" si="232"/>
        <v/>
      </c>
      <c r="DO198" s="4" t="s">
        <v>4855</v>
      </c>
      <c r="DP198" s="4" t="str">
        <f>IF(ISNUMBER(DB198), IF($AR198&gt;VLOOKUP('Gene Table'!$G$2,'Array Content'!$A$2:$B$3,2,FALSE),IF(DB198&lt;-$AR198,"mutant","WT"),IF(DB198&lt;-VLOOKUP('Gene Table'!$G$2,'Array Content'!$A$2:$B$3,2,FALSE),"Mutant","WT")),"")</f>
        <v>WT</v>
      </c>
      <c r="DQ198" s="4" t="str">
        <f>IF(ISNUMBER(DC198), IF($AR198&gt;VLOOKUP('Gene Table'!$G$2,'Array Content'!$A$2:$B$3,2,FALSE),IF(DC198&lt;-$AR198,"mutant","WT"),IF(DC198&lt;-VLOOKUP('Gene Table'!$G$2,'Array Content'!$A$2:$B$3,2,FALSE),"Mutant","WT")),"")</f>
        <v>WT</v>
      </c>
      <c r="DR198" s="4" t="str">
        <f>IF(ISNUMBER(DD198), IF($AR198&gt;VLOOKUP('Gene Table'!$G$2,'Array Content'!$A$2:$B$3,2,FALSE),IF(DD198&lt;-$AR198,"mutant","WT"),IF(DD198&lt;-VLOOKUP('Gene Table'!$G$2,'Array Content'!$A$2:$B$3,2,FALSE),"Mutant","WT")),"")</f>
        <v/>
      </c>
      <c r="DS198" s="4" t="str">
        <f>IF(ISNUMBER(DE198), IF($AR198&gt;VLOOKUP('Gene Table'!$G$2,'Array Content'!$A$2:$B$3,2,FALSE),IF(DE198&lt;-$AR198,"mutant","WT"),IF(DE198&lt;-VLOOKUP('Gene Table'!$G$2,'Array Content'!$A$2:$B$3,2,FALSE),"Mutant","WT")),"")</f>
        <v/>
      </c>
      <c r="DT198" s="4" t="str">
        <f>IF(ISNUMBER(DF198), IF($AR198&gt;VLOOKUP('Gene Table'!$G$2,'Array Content'!$A$2:$B$3,2,FALSE),IF(DF198&lt;-$AR198,"mutant","WT"),IF(DF198&lt;-VLOOKUP('Gene Table'!$G$2,'Array Content'!$A$2:$B$3,2,FALSE),"Mutant","WT")),"")</f>
        <v/>
      </c>
      <c r="DU198" s="4" t="str">
        <f>IF(ISNUMBER(DG198), IF($AR198&gt;VLOOKUP('Gene Table'!$G$2,'Array Content'!$A$2:$B$3,2,FALSE),IF(DG198&lt;-$AR198,"mutant","WT"),IF(DG198&lt;-VLOOKUP('Gene Table'!$G$2,'Array Content'!$A$2:$B$3,2,FALSE),"Mutant","WT")),"")</f>
        <v/>
      </c>
      <c r="DV198" s="4" t="str">
        <f>IF(ISNUMBER(DH198), IF($AR198&gt;VLOOKUP('Gene Table'!$G$2,'Array Content'!$A$2:$B$3,2,FALSE),IF(DH198&lt;-$AR198,"mutant","WT"),IF(DH198&lt;-VLOOKUP('Gene Table'!$G$2,'Array Content'!$A$2:$B$3,2,FALSE),"Mutant","WT")),"")</f>
        <v/>
      </c>
      <c r="DW198" s="4" t="str">
        <f>IF(ISNUMBER(DI198), IF($AR198&gt;VLOOKUP('Gene Table'!$G$2,'Array Content'!$A$2:$B$3,2,FALSE),IF(DI198&lt;-$AR198,"mutant","WT"),IF(DI198&lt;-VLOOKUP('Gene Table'!$G$2,'Array Content'!$A$2:$B$3,2,FALSE),"Mutant","WT")),"")</f>
        <v/>
      </c>
      <c r="DX198" s="4" t="str">
        <f>IF(ISNUMBER(DJ198), IF($AR198&gt;VLOOKUP('Gene Table'!$G$2,'Array Content'!$A$2:$B$3,2,FALSE),IF(DJ198&lt;-$AR198,"mutant","WT"),IF(DJ198&lt;-VLOOKUP('Gene Table'!$G$2,'Array Content'!$A$2:$B$3,2,FALSE),"Mutant","WT")),"")</f>
        <v/>
      </c>
      <c r="DY198" s="4" t="str">
        <f>IF(ISNUMBER(DK198), IF($AR198&gt;VLOOKUP('Gene Table'!$G$2,'Array Content'!$A$2:$B$3,2,FALSE),IF(DK198&lt;-$AR198,"mutant","WT"),IF(DK198&lt;-VLOOKUP('Gene Table'!$G$2,'Array Content'!$A$2:$B$3,2,FALSE),"Mutant","WT")),"")</f>
        <v/>
      </c>
      <c r="DZ198" s="4" t="str">
        <f>IF(ISNUMBER(DL198), IF($AR198&gt;VLOOKUP('Gene Table'!$G$2,'Array Content'!$A$2:$B$3,2,FALSE),IF(DL198&lt;-$AR198,"mutant","WT"),IF(DL198&lt;-VLOOKUP('Gene Table'!$G$2,'Array Content'!$A$2:$B$3,2,FALSE),"Mutant","WT")),"")</f>
        <v/>
      </c>
      <c r="EA198" s="4" t="str">
        <f>IF(ISNUMBER(DM198), IF($AR198&gt;VLOOKUP('Gene Table'!$G$2,'Array Content'!$A$2:$B$3,2,FALSE),IF(DM198&lt;-$AR198,"mutant","WT"),IF(DM198&lt;-VLOOKUP('Gene Table'!$G$2,'Array Content'!$A$2:$B$3,2,FALSE),"Mutant","WT")),"")</f>
        <v/>
      </c>
      <c r="EC198" s="4" t="s">
        <v>4855</v>
      </c>
      <c r="ED198" s="4" t="str">
        <f>IF('Gene Table'!$D198="copy number",D198,"")</f>
        <v/>
      </c>
      <c r="EE198" s="4" t="str">
        <f>IF('Gene Table'!$D198="copy number",E198,"")</f>
        <v/>
      </c>
      <c r="EF198" s="4" t="str">
        <f>IF('Gene Table'!$D198="copy number",F198,"")</f>
        <v/>
      </c>
      <c r="EG198" s="4" t="str">
        <f>IF('Gene Table'!$D198="copy number",G198,"")</f>
        <v/>
      </c>
      <c r="EH198" s="4" t="str">
        <f>IF('Gene Table'!$D198="copy number",H198,"")</f>
        <v/>
      </c>
      <c r="EI198" s="4" t="str">
        <f>IF('Gene Table'!$D198="copy number",I198,"")</f>
        <v/>
      </c>
      <c r="EJ198" s="4" t="str">
        <f>IF('Gene Table'!$D198="copy number",J198,"")</f>
        <v/>
      </c>
      <c r="EK198" s="4" t="str">
        <f>IF('Gene Table'!$D198="copy number",K198,"")</f>
        <v/>
      </c>
      <c r="EL198" s="4" t="str">
        <f>IF('Gene Table'!$D198="copy number",L198,"")</f>
        <v/>
      </c>
      <c r="EM198" s="4" t="str">
        <f>IF('Gene Table'!$D198="copy number",M198,"")</f>
        <v/>
      </c>
      <c r="EN198" s="4" t="str">
        <f>IF('Gene Table'!$D198="copy number",N198,"")</f>
        <v/>
      </c>
      <c r="EO198" s="4" t="str">
        <f>IF('Gene Table'!$D198="copy number",O198,"")</f>
        <v/>
      </c>
      <c r="EQ198" s="4" t="s">
        <v>4855</v>
      </c>
      <c r="ER198" s="4" t="str">
        <f>IF('Gene Table'!$D198="copy number",R198,"")</f>
        <v/>
      </c>
      <c r="ES198" s="4" t="str">
        <f>IF('Gene Table'!$D198="copy number",S198,"")</f>
        <v/>
      </c>
      <c r="ET198" s="4" t="str">
        <f>IF('Gene Table'!$D198="copy number",T198,"")</f>
        <v/>
      </c>
      <c r="EU198" s="4" t="str">
        <f>IF('Gene Table'!$D198="copy number",U198,"")</f>
        <v/>
      </c>
      <c r="EV198" s="4" t="str">
        <f>IF('Gene Table'!$D198="copy number",V198,"")</f>
        <v/>
      </c>
      <c r="EW198" s="4" t="str">
        <f>IF('Gene Table'!$D198="copy number",W198,"")</f>
        <v/>
      </c>
      <c r="EX198" s="4" t="str">
        <f>IF('Gene Table'!$D198="copy number",X198,"")</f>
        <v/>
      </c>
      <c r="EY198" s="4" t="str">
        <f>IF('Gene Table'!$D198="copy number",Y198,"")</f>
        <v/>
      </c>
      <c r="EZ198" s="4" t="str">
        <f>IF('Gene Table'!$D198="copy number",Z198,"")</f>
        <v/>
      </c>
      <c r="FA198" s="4" t="str">
        <f>IF('Gene Table'!$D198="copy number",AA198,"")</f>
        <v/>
      </c>
      <c r="FB198" s="4" t="str">
        <f>IF('Gene Table'!$D198="copy number",AB198,"")</f>
        <v/>
      </c>
      <c r="FC198" s="4" t="str">
        <f>IF('Gene Table'!$D198="copy number",AC198,"")</f>
        <v/>
      </c>
      <c r="FE198" s="4" t="s">
        <v>4855</v>
      </c>
      <c r="FF198" s="4" t="str">
        <f>IF('Gene Table'!$C198="SMPC",D198,"")</f>
        <v/>
      </c>
      <c r="FG198" s="4" t="str">
        <f>IF('Gene Table'!$C198="SMPC",E198,"")</f>
        <v/>
      </c>
      <c r="FH198" s="4" t="str">
        <f>IF('Gene Table'!$C198="SMPC",F198,"")</f>
        <v/>
      </c>
      <c r="FI198" s="4" t="str">
        <f>IF('Gene Table'!$C198="SMPC",G198,"")</f>
        <v/>
      </c>
      <c r="FJ198" s="4" t="str">
        <f>IF('Gene Table'!$C198="SMPC",H198,"")</f>
        <v/>
      </c>
      <c r="FK198" s="4" t="str">
        <f>IF('Gene Table'!$C198="SMPC",I198,"")</f>
        <v/>
      </c>
      <c r="FL198" s="4" t="str">
        <f>IF('Gene Table'!$C198="SMPC",J198,"")</f>
        <v/>
      </c>
      <c r="FM198" s="4" t="str">
        <f>IF('Gene Table'!$C198="SMPC",K198,"")</f>
        <v/>
      </c>
      <c r="FN198" s="4" t="str">
        <f>IF('Gene Table'!$C198="SMPC",L198,"")</f>
        <v/>
      </c>
      <c r="FO198" s="4" t="str">
        <f>IF('Gene Table'!$C198="SMPC",M198,"")</f>
        <v/>
      </c>
      <c r="FP198" s="4" t="str">
        <f>IF('Gene Table'!$C198="SMPC",N198,"")</f>
        <v/>
      </c>
      <c r="FQ198" s="4" t="str">
        <f>IF('Gene Table'!$C198="SMPC",O198,"")</f>
        <v/>
      </c>
      <c r="FS198" s="4" t="s">
        <v>4855</v>
      </c>
      <c r="FT198" s="4" t="str">
        <f>IF('Gene Table'!$C198="SMPC",R198,"")</f>
        <v/>
      </c>
      <c r="FU198" s="4" t="str">
        <f>IF('Gene Table'!$C198="SMPC",S198,"")</f>
        <v/>
      </c>
      <c r="FV198" s="4" t="str">
        <f>IF('Gene Table'!$C198="SMPC",T198,"")</f>
        <v/>
      </c>
      <c r="FW198" s="4" t="str">
        <f>IF('Gene Table'!$C198="SMPC",U198,"")</f>
        <v/>
      </c>
      <c r="FX198" s="4" t="str">
        <f>IF('Gene Table'!$C198="SMPC",V198,"")</f>
        <v/>
      </c>
      <c r="FY198" s="4" t="str">
        <f>IF('Gene Table'!$C198="SMPC",W198,"")</f>
        <v/>
      </c>
      <c r="FZ198" s="4" t="str">
        <f>IF('Gene Table'!$C198="SMPC",X198,"")</f>
        <v/>
      </c>
      <c r="GA198" s="4" t="str">
        <f>IF('Gene Table'!$C198="SMPC",Y198,"")</f>
        <v/>
      </c>
      <c r="GB198" s="4" t="str">
        <f>IF('Gene Table'!$C198="SMPC",Z198,"")</f>
        <v/>
      </c>
      <c r="GC198" s="4" t="str">
        <f>IF('Gene Table'!$C198="SMPC",AA198,"")</f>
        <v/>
      </c>
      <c r="GD198" s="4" t="str">
        <f>IF('Gene Table'!$C198="SMPC",AB198,"")</f>
        <v/>
      </c>
      <c r="GE198" s="4" t="str">
        <f>IF('Gene Table'!$C198="SMPC",AC198,"")</f>
        <v/>
      </c>
    </row>
    <row r="199" spans="1:187" ht="15" customHeight="1" x14ac:dyDescent="0.25">
      <c r="A199" s="4" t="str">
        <f>'Gene Table'!C199&amp;":"&amp;'Gene Table'!D199</f>
        <v>STK11:c.169delG</v>
      </c>
      <c r="B199" s="4">
        <f>IF('Gene Table'!$G$5="NO",IF(ISNUMBER(MATCH('Gene Table'!E199,'Array Content'!$M$2:$M$941,0)),VLOOKUP('Gene Table'!E199,'Array Content'!$M$2:$O$941,2,FALSE),35),IF('Gene Table'!$G$5="YES",IF(ISNUMBER(MATCH('Gene Table'!E199,'Array Content'!$M$2:$M$941,0)),VLOOKUP('Gene Table'!E199,'Array Content'!$M$2:$O$941,3,FALSE),35),"OOPS"))</f>
        <v>36</v>
      </c>
      <c r="C199" s="4" t="s">
        <v>4856</v>
      </c>
      <c r="D199" s="29">
        <f>IF('Control Sample Data'!D198="","",IF(SUM('Control Sample Data'!D$2:D$97)&gt;10,IF(AND(ISNUMBER('Control Sample Data'!D198),'Control Sample Data'!D198&lt;$B199, 'Control Sample Data'!D198&gt;0),'Control Sample Data'!D198,$B199),""))</f>
        <v>35</v>
      </c>
      <c r="E199" s="29">
        <f>IF('Control Sample Data'!E198="","",IF(SUM('Control Sample Data'!E$2:E$97)&gt;10,IF(AND(ISNUMBER('Control Sample Data'!E198),'Control Sample Data'!E198&lt;$B199, 'Control Sample Data'!E198&gt;0),'Control Sample Data'!E198,$B199),""))</f>
        <v>35</v>
      </c>
      <c r="F199" s="29" t="str">
        <f>IF('Control Sample Data'!F198="","",IF(SUM('Control Sample Data'!F$2:F$97)&gt;10,IF(AND(ISNUMBER('Control Sample Data'!F198),'Control Sample Data'!F198&lt;$B199, 'Control Sample Data'!F198&gt;0),'Control Sample Data'!F198,$B199),""))</f>
        <v/>
      </c>
      <c r="G199" s="29" t="str">
        <f>IF('Control Sample Data'!G198="","",IF(SUM('Control Sample Data'!G$2:G$97)&gt;10,IF(AND(ISNUMBER('Control Sample Data'!G198),'Control Sample Data'!G198&lt;$B199, 'Control Sample Data'!G198&gt;0),'Control Sample Data'!G198,$B199),""))</f>
        <v/>
      </c>
      <c r="H199" s="29" t="str">
        <f>IF('Control Sample Data'!H198="","",IF(SUM('Control Sample Data'!H$2:H$97)&gt;10,IF(AND(ISNUMBER('Control Sample Data'!H198),'Control Sample Data'!H198&lt;$B199, 'Control Sample Data'!H198&gt;0),'Control Sample Data'!H198,$B199),""))</f>
        <v/>
      </c>
      <c r="I199" s="29" t="str">
        <f>IF('Control Sample Data'!I198="","",IF(SUM('Control Sample Data'!I$2:I$97)&gt;10,IF(AND(ISNUMBER('Control Sample Data'!I198),'Control Sample Data'!I198&lt;$B199, 'Control Sample Data'!I198&gt;0),'Control Sample Data'!I198,$B199),""))</f>
        <v/>
      </c>
      <c r="J199" s="29" t="str">
        <f>IF('Control Sample Data'!J198="","",IF(SUM('Control Sample Data'!J$2:J$97)&gt;10,IF(AND(ISNUMBER('Control Sample Data'!J198),'Control Sample Data'!J198&lt;$B199, 'Control Sample Data'!J198&gt;0),'Control Sample Data'!J198,$B199),""))</f>
        <v/>
      </c>
      <c r="K199" s="29" t="str">
        <f>IF('Control Sample Data'!K198="","",IF(SUM('Control Sample Data'!K$2:K$97)&gt;10,IF(AND(ISNUMBER('Control Sample Data'!K198),'Control Sample Data'!K198&lt;$B199, 'Control Sample Data'!K198&gt;0),'Control Sample Data'!K198,$B199),""))</f>
        <v/>
      </c>
      <c r="L199" s="29" t="str">
        <f>IF('Control Sample Data'!L198="","",IF(SUM('Control Sample Data'!L$2:L$97)&gt;10,IF(AND(ISNUMBER('Control Sample Data'!L198),'Control Sample Data'!L198&lt;$B199, 'Control Sample Data'!L198&gt;0),'Control Sample Data'!L198,$B199),""))</f>
        <v/>
      </c>
      <c r="M199" s="29" t="str">
        <f>IF('Control Sample Data'!M198="","",IF(SUM('Control Sample Data'!M$2:M$97)&gt;10,IF(AND(ISNUMBER('Control Sample Data'!M198),'Control Sample Data'!M198&lt;$B199, 'Control Sample Data'!M198&gt;0),'Control Sample Data'!M198,$B199),""))</f>
        <v/>
      </c>
      <c r="N199" s="29" t="str">
        <f>IF('Control Sample Data'!N198="","",IF(SUM('Control Sample Data'!N$2:N$97)&gt;10,IF(AND(ISNUMBER('Control Sample Data'!N198),'Control Sample Data'!N198&lt;$B199, 'Control Sample Data'!N198&gt;0),'Control Sample Data'!N198,$B199),""))</f>
        <v/>
      </c>
      <c r="O199" s="29" t="str">
        <f>IF('Control Sample Data'!O198="","",IF(SUM('Control Sample Data'!O$2:O$97)&gt;10,IF(AND(ISNUMBER('Control Sample Data'!O198),'Control Sample Data'!O198&lt;$B199, 'Control Sample Data'!O198&gt;0),'Control Sample Data'!O198,$B199),""))</f>
        <v/>
      </c>
      <c r="Q199" s="4" t="s">
        <v>4856</v>
      </c>
      <c r="R199" s="29">
        <f>IF('Test Sample Data'!D198="","",IF(SUM('Test Sample Data'!D$2:D$97)&gt;10,IF(AND(ISNUMBER('Test Sample Data'!D198),'Test Sample Data'!D198&lt;$B199, 'Test Sample Data'!D198&gt;0),'Test Sample Data'!D198,$B199),""))</f>
        <v>35</v>
      </c>
      <c r="S199" s="29">
        <f>IF('Test Sample Data'!E198="","",IF(SUM('Test Sample Data'!E$2:E$97)&gt;10,IF(AND(ISNUMBER('Test Sample Data'!E198),'Test Sample Data'!E198&lt;$B199, 'Test Sample Data'!E198&gt;0),'Test Sample Data'!E198,$B199),""))</f>
        <v>35</v>
      </c>
      <c r="T199" s="29" t="str">
        <f>IF('Test Sample Data'!F198="","",IF(SUM('Test Sample Data'!F$2:F$97)&gt;10,IF(AND(ISNUMBER('Test Sample Data'!F198),'Test Sample Data'!F198&lt;$B199, 'Test Sample Data'!F198&gt;0),'Test Sample Data'!F198,$B199),""))</f>
        <v/>
      </c>
      <c r="U199" s="29" t="str">
        <f>IF('Test Sample Data'!G198="","",IF(SUM('Test Sample Data'!G$2:G$97)&gt;10,IF(AND(ISNUMBER('Test Sample Data'!G198),'Test Sample Data'!G198&lt;$B199, 'Test Sample Data'!G198&gt;0),'Test Sample Data'!G198,$B199),""))</f>
        <v/>
      </c>
      <c r="V199" s="29" t="str">
        <f>IF('Test Sample Data'!H198="","",IF(SUM('Test Sample Data'!H$2:H$97)&gt;10,IF(AND(ISNUMBER('Test Sample Data'!H198),'Test Sample Data'!H198&lt;$B199, 'Test Sample Data'!H198&gt;0),'Test Sample Data'!H198,$B199),""))</f>
        <v/>
      </c>
      <c r="W199" s="29" t="str">
        <f>IF('Test Sample Data'!I198="","",IF(SUM('Test Sample Data'!I$2:I$97)&gt;10,IF(AND(ISNUMBER('Test Sample Data'!I198),'Test Sample Data'!I198&lt;$B199, 'Test Sample Data'!I198&gt;0),'Test Sample Data'!I198,$B199),""))</f>
        <v/>
      </c>
      <c r="X199" s="29" t="str">
        <f>IF('Test Sample Data'!J198="","",IF(SUM('Test Sample Data'!J$2:J$97)&gt;10,IF(AND(ISNUMBER('Test Sample Data'!J198),'Test Sample Data'!J198&lt;$B199, 'Test Sample Data'!J198&gt;0),'Test Sample Data'!J198,$B199),""))</f>
        <v/>
      </c>
      <c r="Y199" s="29" t="str">
        <f>IF('Test Sample Data'!K198="","",IF(SUM('Test Sample Data'!K$2:K$97)&gt;10,IF(AND(ISNUMBER('Test Sample Data'!K198),'Test Sample Data'!K198&lt;$B199, 'Test Sample Data'!K198&gt;0),'Test Sample Data'!K198,$B199),""))</f>
        <v/>
      </c>
      <c r="Z199" s="29" t="str">
        <f>IF('Test Sample Data'!L198="","",IF(SUM('Test Sample Data'!L$2:L$97)&gt;10,IF(AND(ISNUMBER('Test Sample Data'!L198),'Test Sample Data'!L198&lt;$B199, 'Test Sample Data'!L198&gt;0),'Test Sample Data'!L198,$B199),""))</f>
        <v/>
      </c>
      <c r="AA199" s="29" t="str">
        <f>IF('Test Sample Data'!M198="","",IF(SUM('Test Sample Data'!M$2:M$97)&gt;10,IF(AND(ISNUMBER('Test Sample Data'!M198),'Test Sample Data'!M198&lt;$B199, 'Test Sample Data'!M198&gt;0),'Test Sample Data'!M198,$B199),""))</f>
        <v/>
      </c>
      <c r="AB199" s="29" t="str">
        <f>IF('Test Sample Data'!N198="","",IF(SUM('Test Sample Data'!N$2:N$97)&gt;10,IF(AND(ISNUMBER('Test Sample Data'!N198),'Test Sample Data'!N198&lt;$B199, 'Test Sample Data'!N198&gt;0),'Test Sample Data'!N198,$B199),""))</f>
        <v/>
      </c>
      <c r="AC199" s="29" t="str">
        <f>IF('Test Sample Data'!O198="","",IF(SUM('Test Sample Data'!O$2:O$97)&gt;10,IF(AND(ISNUMBER('Test Sample Data'!O198),'Test Sample Data'!O198&lt;$B199, 'Test Sample Data'!O198&gt;0),'Test Sample Data'!O198,$B199),""))</f>
        <v/>
      </c>
      <c r="AE199" s="4" t="s">
        <v>4856</v>
      </c>
      <c r="AF199" s="4">
        <f t="shared" si="247"/>
        <v>9</v>
      </c>
      <c r="AG199" s="4">
        <f t="shared" si="248"/>
        <v>9</v>
      </c>
      <c r="AH199" s="4" t="str">
        <f t="shared" si="249"/>
        <v/>
      </c>
      <c r="AI199" s="4" t="str">
        <f t="shared" si="250"/>
        <v/>
      </c>
      <c r="AJ199" s="4" t="str">
        <f t="shared" si="251"/>
        <v/>
      </c>
      <c r="AK199" s="4" t="str">
        <f t="shared" si="252"/>
        <v/>
      </c>
      <c r="AL199" s="4" t="str">
        <f t="shared" si="253"/>
        <v/>
      </c>
      <c r="AM199" s="4" t="str">
        <f t="shared" si="254"/>
        <v/>
      </c>
      <c r="AN199" s="4" t="str">
        <f t="shared" si="255"/>
        <v/>
      </c>
      <c r="AO199" s="4" t="str">
        <f t="shared" si="256"/>
        <v/>
      </c>
      <c r="AP199" s="4" t="str">
        <f t="shared" si="257"/>
        <v/>
      </c>
      <c r="AQ199" s="4" t="str">
        <f t="shared" si="258"/>
        <v/>
      </c>
      <c r="AR199" s="4">
        <f t="shared" si="259"/>
        <v>0</v>
      </c>
      <c r="AS199" s="4">
        <f t="shared" si="246"/>
        <v>9</v>
      </c>
      <c r="AU199" s="4" t="s">
        <v>4856</v>
      </c>
      <c r="AV199" s="4">
        <f t="shared" si="260"/>
        <v>9</v>
      </c>
      <c r="AW199" s="4">
        <f t="shared" si="261"/>
        <v>9</v>
      </c>
      <c r="AX199" s="4" t="str">
        <f t="shared" si="262"/>
        <v/>
      </c>
      <c r="AY199" s="4" t="str">
        <f t="shared" si="263"/>
        <v/>
      </c>
      <c r="AZ199" s="4" t="str">
        <f t="shared" si="264"/>
        <v/>
      </c>
      <c r="BA199" s="4" t="str">
        <f t="shared" si="265"/>
        <v/>
      </c>
      <c r="BB199" s="4" t="str">
        <f t="shared" si="266"/>
        <v/>
      </c>
      <c r="BC199" s="4" t="str">
        <f t="shared" si="267"/>
        <v/>
      </c>
      <c r="BD199" s="4" t="str">
        <f t="shared" si="268"/>
        <v/>
      </c>
      <c r="BE199" s="4" t="str">
        <f t="shared" si="269"/>
        <v/>
      </c>
      <c r="BF199" s="4" t="str">
        <f t="shared" si="270"/>
        <v/>
      </c>
      <c r="BG199" s="4" t="str">
        <f t="shared" si="271"/>
        <v/>
      </c>
      <c r="BI199" s="4" t="s">
        <v>4856</v>
      </c>
      <c r="BJ199" s="4">
        <f t="shared" si="233"/>
        <v>9</v>
      </c>
      <c r="BK199" s="4">
        <f t="shared" si="234"/>
        <v>9</v>
      </c>
      <c r="BL199" s="4" t="str">
        <f t="shared" si="235"/>
        <v/>
      </c>
      <c r="BM199" s="4" t="str">
        <f t="shared" si="236"/>
        <v/>
      </c>
      <c r="BN199" s="4" t="str">
        <f t="shared" si="237"/>
        <v/>
      </c>
      <c r="BO199" s="4" t="str">
        <f t="shared" si="238"/>
        <v/>
      </c>
      <c r="BP199" s="4" t="str">
        <f t="shared" si="239"/>
        <v/>
      </c>
      <c r="BQ199" s="4" t="str">
        <f t="shared" si="240"/>
        <v/>
      </c>
      <c r="BR199" s="4" t="str">
        <f t="shared" si="241"/>
        <v/>
      </c>
      <c r="BS199" s="4" t="str">
        <f t="shared" si="242"/>
        <v/>
      </c>
      <c r="BT199" s="4" t="str">
        <f t="shared" si="243"/>
        <v/>
      </c>
      <c r="BU199" s="4" t="str">
        <f t="shared" si="244"/>
        <v/>
      </c>
      <c r="BV199" s="4">
        <f t="shared" si="272"/>
        <v>0</v>
      </c>
      <c r="BW199" s="4">
        <f t="shared" si="245"/>
        <v>9</v>
      </c>
      <c r="BY199" s="4" t="s">
        <v>4856</v>
      </c>
      <c r="BZ199" s="4">
        <f t="shared" si="209"/>
        <v>0</v>
      </c>
      <c r="CA199" s="4">
        <f t="shared" si="210"/>
        <v>0</v>
      </c>
      <c r="CB199" s="4" t="str">
        <f t="shared" si="211"/>
        <v/>
      </c>
      <c r="CC199" s="4" t="str">
        <f t="shared" si="212"/>
        <v/>
      </c>
      <c r="CD199" s="4" t="str">
        <f t="shared" si="213"/>
        <v/>
      </c>
      <c r="CE199" s="4" t="str">
        <f t="shared" si="214"/>
        <v/>
      </c>
      <c r="CF199" s="4" t="str">
        <f t="shared" si="215"/>
        <v/>
      </c>
      <c r="CG199" s="4" t="str">
        <f t="shared" si="216"/>
        <v/>
      </c>
      <c r="CH199" s="4" t="str">
        <f t="shared" si="217"/>
        <v/>
      </c>
      <c r="CI199" s="4" t="str">
        <f t="shared" si="218"/>
        <v/>
      </c>
      <c r="CJ199" s="4" t="str">
        <f t="shared" si="219"/>
        <v/>
      </c>
      <c r="CK199" s="4" t="str">
        <f t="shared" si="220"/>
        <v/>
      </c>
      <c r="CM199" s="4" t="s">
        <v>4856</v>
      </c>
      <c r="CN199" s="4" t="str">
        <f>IF(ISNUMBER(BZ199), IF($BV199&gt;VLOOKUP('Gene Table'!$G$2,'Array Content'!$A$2:$B$3,2,FALSE),IF(BZ199&lt;-$BV199,"mutant","WT"),IF(BZ199&lt;-VLOOKUP('Gene Table'!$G$2,'Array Content'!$A$2:$B$3,2,FALSE),"Mutant","WT")),"")</f>
        <v>WT</v>
      </c>
      <c r="CO199" s="4" t="str">
        <f>IF(ISNUMBER(CA199), IF($BV199&gt;VLOOKUP('Gene Table'!$G$2,'Array Content'!$A$2:$B$3,2,FALSE),IF(CA199&lt;-$BV199,"mutant","WT"),IF(CA199&lt;-VLOOKUP('Gene Table'!$G$2,'Array Content'!$A$2:$B$3,2,FALSE),"Mutant","WT")),"")</f>
        <v>WT</v>
      </c>
      <c r="CP199" s="4" t="str">
        <f>IF(ISNUMBER(CB199), IF($BV199&gt;VLOOKUP('Gene Table'!$G$2,'Array Content'!$A$2:$B$3,2,FALSE),IF(CB199&lt;-$BV199,"mutant","WT"),IF(CB199&lt;-VLOOKUP('Gene Table'!$G$2,'Array Content'!$A$2:$B$3,2,FALSE),"Mutant","WT")),"")</f>
        <v/>
      </c>
      <c r="CQ199" s="4" t="str">
        <f>IF(ISNUMBER(CC199), IF($BV199&gt;VLOOKUP('Gene Table'!$G$2,'Array Content'!$A$2:$B$3,2,FALSE),IF(CC199&lt;-$BV199,"mutant","WT"),IF(CC199&lt;-VLOOKUP('Gene Table'!$G$2,'Array Content'!$A$2:$B$3,2,FALSE),"Mutant","WT")),"")</f>
        <v/>
      </c>
      <c r="CR199" s="4" t="str">
        <f>IF(ISNUMBER(CD199), IF($BV199&gt;VLOOKUP('Gene Table'!$G$2,'Array Content'!$A$2:$B$3,2,FALSE),IF(CD199&lt;-$BV199,"mutant","WT"),IF(CD199&lt;-VLOOKUP('Gene Table'!$G$2,'Array Content'!$A$2:$B$3,2,FALSE),"Mutant","WT")),"")</f>
        <v/>
      </c>
      <c r="CS199" s="4" t="str">
        <f>IF(ISNUMBER(CE199), IF($BV199&gt;VLOOKUP('Gene Table'!$G$2,'Array Content'!$A$2:$B$3,2,FALSE),IF(CE199&lt;-$BV199,"mutant","WT"),IF(CE199&lt;-VLOOKUP('Gene Table'!$G$2,'Array Content'!$A$2:$B$3,2,FALSE),"Mutant","WT")),"")</f>
        <v/>
      </c>
      <c r="CT199" s="4" t="str">
        <f>IF(ISNUMBER(CF199), IF($BV199&gt;VLOOKUP('Gene Table'!$G$2,'Array Content'!$A$2:$B$3,2,FALSE),IF(CF199&lt;-$BV199,"mutant","WT"),IF(CF199&lt;-VLOOKUP('Gene Table'!$G$2,'Array Content'!$A$2:$B$3,2,FALSE),"Mutant","WT")),"")</f>
        <v/>
      </c>
      <c r="CU199" s="4" t="str">
        <f>IF(ISNUMBER(CG199), IF($BV199&gt;VLOOKUP('Gene Table'!$G$2,'Array Content'!$A$2:$B$3,2,FALSE),IF(CG199&lt;-$BV199,"mutant","WT"),IF(CG199&lt;-VLOOKUP('Gene Table'!$G$2,'Array Content'!$A$2:$B$3,2,FALSE),"Mutant","WT")),"")</f>
        <v/>
      </c>
      <c r="CV199" s="4" t="str">
        <f>IF(ISNUMBER(CH199), IF($BV199&gt;VLOOKUP('Gene Table'!$G$2,'Array Content'!$A$2:$B$3,2,FALSE),IF(CH199&lt;-$BV199,"mutant","WT"),IF(CH199&lt;-VLOOKUP('Gene Table'!$G$2,'Array Content'!$A$2:$B$3,2,FALSE),"Mutant","WT")),"")</f>
        <v/>
      </c>
      <c r="CW199" s="4" t="str">
        <f>IF(ISNUMBER(CI199), IF($BV199&gt;VLOOKUP('Gene Table'!$G$2,'Array Content'!$A$2:$B$3,2,FALSE),IF(CI199&lt;-$BV199,"mutant","WT"),IF(CI199&lt;-VLOOKUP('Gene Table'!$G$2,'Array Content'!$A$2:$B$3,2,FALSE),"Mutant","WT")),"")</f>
        <v/>
      </c>
      <c r="CX199" s="4" t="str">
        <f>IF(ISNUMBER(CJ199), IF($BV199&gt;VLOOKUP('Gene Table'!$G$2,'Array Content'!$A$2:$B$3,2,FALSE),IF(CJ199&lt;-$BV199,"mutant","WT"),IF(CJ199&lt;-VLOOKUP('Gene Table'!$G$2,'Array Content'!$A$2:$B$3,2,FALSE),"Mutant","WT")),"")</f>
        <v/>
      </c>
      <c r="CY199" s="4" t="str">
        <f>IF(ISNUMBER(CK199), IF($BV199&gt;VLOOKUP('Gene Table'!$G$2,'Array Content'!$A$2:$B$3,2,FALSE),IF(CK199&lt;-$BV199,"mutant","WT"),IF(CK199&lt;-VLOOKUP('Gene Table'!$G$2,'Array Content'!$A$2:$B$3,2,FALSE),"Mutant","WT")),"")</f>
        <v/>
      </c>
      <c r="DA199" s="4" t="s">
        <v>4856</v>
      </c>
      <c r="DB199" s="4">
        <f t="shared" si="221"/>
        <v>0</v>
      </c>
      <c r="DC199" s="4">
        <f t="shared" si="222"/>
        <v>0</v>
      </c>
      <c r="DD199" s="4" t="str">
        <f t="shared" si="223"/>
        <v/>
      </c>
      <c r="DE199" s="4" t="str">
        <f t="shared" si="224"/>
        <v/>
      </c>
      <c r="DF199" s="4" t="str">
        <f t="shared" si="225"/>
        <v/>
      </c>
      <c r="DG199" s="4" t="str">
        <f t="shared" si="226"/>
        <v/>
      </c>
      <c r="DH199" s="4" t="str">
        <f t="shared" si="227"/>
        <v/>
      </c>
      <c r="DI199" s="4" t="str">
        <f t="shared" si="228"/>
        <v/>
      </c>
      <c r="DJ199" s="4" t="str">
        <f t="shared" si="229"/>
        <v/>
      </c>
      <c r="DK199" s="4" t="str">
        <f t="shared" si="230"/>
        <v/>
      </c>
      <c r="DL199" s="4" t="str">
        <f t="shared" si="231"/>
        <v/>
      </c>
      <c r="DM199" s="4" t="str">
        <f t="shared" si="232"/>
        <v/>
      </c>
      <c r="DO199" s="4" t="s">
        <v>4856</v>
      </c>
      <c r="DP199" s="4" t="str">
        <f>IF(ISNUMBER(DB199), IF($AR199&gt;VLOOKUP('Gene Table'!$G$2,'Array Content'!$A$2:$B$3,2,FALSE),IF(DB199&lt;-$AR199,"mutant","WT"),IF(DB199&lt;-VLOOKUP('Gene Table'!$G$2,'Array Content'!$A$2:$B$3,2,FALSE),"Mutant","WT")),"")</f>
        <v>WT</v>
      </c>
      <c r="DQ199" s="4" t="str">
        <f>IF(ISNUMBER(DC199), IF($AR199&gt;VLOOKUP('Gene Table'!$G$2,'Array Content'!$A$2:$B$3,2,FALSE),IF(DC199&lt;-$AR199,"mutant","WT"),IF(DC199&lt;-VLOOKUP('Gene Table'!$G$2,'Array Content'!$A$2:$B$3,2,FALSE),"Mutant","WT")),"")</f>
        <v>WT</v>
      </c>
      <c r="DR199" s="4" t="str">
        <f>IF(ISNUMBER(DD199), IF($AR199&gt;VLOOKUP('Gene Table'!$G$2,'Array Content'!$A$2:$B$3,2,FALSE),IF(DD199&lt;-$AR199,"mutant","WT"),IF(DD199&lt;-VLOOKUP('Gene Table'!$G$2,'Array Content'!$A$2:$B$3,2,FALSE),"Mutant","WT")),"")</f>
        <v/>
      </c>
      <c r="DS199" s="4" t="str">
        <f>IF(ISNUMBER(DE199), IF($AR199&gt;VLOOKUP('Gene Table'!$G$2,'Array Content'!$A$2:$B$3,2,FALSE),IF(DE199&lt;-$AR199,"mutant","WT"),IF(DE199&lt;-VLOOKUP('Gene Table'!$G$2,'Array Content'!$A$2:$B$3,2,FALSE),"Mutant","WT")),"")</f>
        <v/>
      </c>
      <c r="DT199" s="4" t="str">
        <f>IF(ISNUMBER(DF199), IF($AR199&gt;VLOOKUP('Gene Table'!$G$2,'Array Content'!$A$2:$B$3,2,FALSE),IF(DF199&lt;-$AR199,"mutant","WT"),IF(DF199&lt;-VLOOKUP('Gene Table'!$G$2,'Array Content'!$A$2:$B$3,2,FALSE),"Mutant","WT")),"")</f>
        <v/>
      </c>
      <c r="DU199" s="4" t="str">
        <f>IF(ISNUMBER(DG199), IF($AR199&gt;VLOOKUP('Gene Table'!$G$2,'Array Content'!$A$2:$B$3,2,FALSE),IF(DG199&lt;-$AR199,"mutant","WT"),IF(DG199&lt;-VLOOKUP('Gene Table'!$G$2,'Array Content'!$A$2:$B$3,2,FALSE),"Mutant","WT")),"")</f>
        <v/>
      </c>
      <c r="DV199" s="4" t="str">
        <f>IF(ISNUMBER(DH199), IF($AR199&gt;VLOOKUP('Gene Table'!$G$2,'Array Content'!$A$2:$B$3,2,FALSE),IF(DH199&lt;-$AR199,"mutant","WT"),IF(DH199&lt;-VLOOKUP('Gene Table'!$G$2,'Array Content'!$A$2:$B$3,2,FALSE),"Mutant","WT")),"")</f>
        <v/>
      </c>
      <c r="DW199" s="4" t="str">
        <f>IF(ISNUMBER(DI199), IF($AR199&gt;VLOOKUP('Gene Table'!$G$2,'Array Content'!$A$2:$B$3,2,FALSE),IF(DI199&lt;-$AR199,"mutant","WT"),IF(DI199&lt;-VLOOKUP('Gene Table'!$G$2,'Array Content'!$A$2:$B$3,2,FALSE),"Mutant","WT")),"")</f>
        <v/>
      </c>
      <c r="DX199" s="4" t="str">
        <f>IF(ISNUMBER(DJ199), IF($AR199&gt;VLOOKUP('Gene Table'!$G$2,'Array Content'!$A$2:$B$3,2,FALSE),IF(DJ199&lt;-$AR199,"mutant","WT"),IF(DJ199&lt;-VLOOKUP('Gene Table'!$G$2,'Array Content'!$A$2:$B$3,2,FALSE),"Mutant","WT")),"")</f>
        <v/>
      </c>
      <c r="DY199" s="4" t="str">
        <f>IF(ISNUMBER(DK199), IF($AR199&gt;VLOOKUP('Gene Table'!$G$2,'Array Content'!$A$2:$B$3,2,FALSE),IF(DK199&lt;-$AR199,"mutant","WT"),IF(DK199&lt;-VLOOKUP('Gene Table'!$G$2,'Array Content'!$A$2:$B$3,2,FALSE),"Mutant","WT")),"")</f>
        <v/>
      </c>
      <c r="DZ199" s="4" t="str">
        <f>IF(ISNUMBER(DL199), IF($AR199&gt;VLOOKUP('Gene Table'!$G$2,'Array Content'!$A$2:$B$3,2,FALSE),IF(DL199&lt;-$AR199,"mutant","WT"),IF(DL199&lt;-VLOOKUP('Gene Table'!$G$2,'Array Content'!$A$2:$B$3,2,FALSE),"Mutant","WT")),"")</f>
        <v/>
      </c>
      <c r="EA199" s="4" t="str">
        <f>IF(ISNUMBER(DM199), IF($AR199&gt;VLOOKUP('Gene Table'!$G$2,'Array Content'!$A$2:$B$3,2,FALSE),IF(DM199&lt;-$AR199,"mutant","WT"),IF(DM199&lt;-VLOOKUP('Gene Table'!$G$2,'Array Content'!$A$2:$B$3,2,FALSE),"Mutant","WT")),"")</f>
        <v/>
      </c>
      <c r="EC199" s="4" t="s">
        <v>4856</v>
      </c>
      <c r="ED199" s="4" t="str">
        <f>IF('Gene Table'!$D199="copy number",D199,"")</f>
        <v/>
      </c>
      <c r="EE199" s="4" t="str">
        <f>IF('Gene Table'!$D199="copy number",E199,"")</f>
        <v/>
      </c>
      <c r="EF199" s="4" t="str">
        <f>IF('Gene Table'!$D199="copy number",F199,"")</f>
        <v/>
      </c>
      <c r="EG199" s="4" t="str">
        <f>IF('Gene Table'!$D199="copy number",G199,"")</f>
        <v/>
      </c>
      <c r="EH199" s="4" t="str">
        <f>IF('Gene Table'!$D199="copy number",H199,"")</f>
        <v/>
      </c>
      <c r="EI199" s="4" t="str">
        <f>IF('Gene Table'!$D199="copy number",I199,"")</f>
        <v/>
      </c>
      <c r="EJ199" s="4" t="str">
        <f>IF('Gene Table'!$D199="copy number",J199,"")</f>
        <v/>
      </c>
      <c r="EK199" s="4" t="str">
        <f>IF('Gene Table'!$D199="copy number",K199,"")</f>
        <v/>
      </c>
      <c r="EL199" s="4" t="str">
        <f>IF('Gene Table'!$D199="copy number",L199,"")</f>
        <v/>
      </c>
      <c r="EM199" s="4" t="str">
        <f>IF('Gene Table'!$D199="copy number",M199,"")</f>
        <v/>
      </c>
      <c r="EN199" s="4" t="str">
        <f>IF('Gene Table'!$D199="copy number",N199,"")</f>
        <v/>
      </c>
      <c r="EO199" s="4" t="str">
        <f>IF('Gene Table'!$D199="copy number",O199,"")</f>
        <v/>
      </c>
      <c r="EQ199" s="4" t="s">
        <v>4856</v>
      </c>
      <c r="ER199" s="4" t="str">
        <f>IF('Gene Table'!$D199="copy number",R199,"")</f>
        <v/>
      </c>
      <c r="ES199" s="4" t="str">
        <f>IF('Gene Table'!$D199="copy number",S199,"")</f>
        <v/>
      </c>
      <c r="ET199" s="4" t="str">
        <f>IF('Gene Table'!$D199="copy number",T199,"")</f>
        <v/>
      </c>
      <c r="EU199" s="4" t="str">
        <f>IF('Gene Table'!$D199="copy number",U199,"")</f>
        <v/>
      </c>
      <c r="EV199" s="4" t="str">
        <f>IF('Gene Table'!$D199="copy number",V199,"")</f>
        <v/>
      </c>
      <c r="EW199" s="4" t="str">
        <f>IF('Gene Table'!$D199="copy number",W199,"")</f>
        <v/>
      </c>
      <c r="EX199" s="4" t="str">
        <f>IF('Gene Table'!$D199="copy number",X199,"")</f>
        <v/>
      </c>
      <c r="EY199" s="4" t="str">
        <f>IF('Gene Table'!$D199="copy number",Y199,"")</f>
        <v/>
      </c>
      <c r="EZ199" s="4" t="str">
        <f>IF('Gene Table'!$D199="copy number",Z199,"")</f>
        <v/>
      </c>
      <c r="FA199" s="4" t="str">
        <f>IF('Gene Table'!$D199="copy number",AA199,"")</f>
        <v/>
      </c>
      <c r="FB199" s="4" t="str">
        <f>IF('Gene Table'!$D199="copy number",AB199,"")</f>
        <v/>
      </c>
      <c r="FC199" s="4" t="str">
        <f>IF('Gene Table'!$D199="copy number",AC199,"")</f>
        <v/>
      </c>
      <c r="FE199" s="4" t="s">
        <v>4856</v>
      </c>
      <c r="FF199" s="4" t="str">
        <f>IF('Gene Table'!$C199="SMPC",D199,"")</f>
        <v/>
      </c>
      <c r="FG199" s="4" t="str">
        <f>IF('Gene Table'!$C199="SMPC",E199,"")</f>
        <v/>
      </c>
      <c r="FH199" s="4" t="str">
        <f>IF('Gene Table'!$C199="SMPC",F199,"")</f>
        <v/>
      </c>
      <c r="FI199" s="4" t="str">
        <f>IF('Gene Table'!$C199="SMPC",G199,"")</f>
        <v/>
      </c>
      <c r="FJ199" s="4" t="str">
        <f>IF('Gene Table'!$C199="SMPC",H199,"")</f>
        <v/>
      </c>
      <c r="FK199" s="4" t="str">
        <f>IF('Gene Table'!$C199="SMPC",I199,"")</f>
        <v/>
      </c>
      <c r="FL199" s="4" t="str">
        <f>IF('Gene Table'!$C199="SMPC",J199,"")</f>
        <v/>
      </c>
      <c r="FM199" s="4" t="str">
        <f>IF('Gene Table'!$C199="SMPC",K199,"")</f>
        <v/>
      </c>
      <c r="FN199" s="4" t="str">
        <f>IF('Gene Table'!$C199="SMPC",L199,"")</f>
        <v/>
      </c>
      <c r="FO199" s="4" t="str">
        <f>IF('Gene Table'!$C199="SMPC",M199,"")</f>
        <v/>
      </c>
      <c r="FP199" s="4" t="str">
        <f>IF('Gene Table'!$C199="SMPC",N199,"")</f>
        <v/>
      </c>
      <c r="FQ199" s="4" t="str">
        <f>IF('Gene Table'!$C199="SMPC",O199,"")</f>
        <v/>
      </c>
      <c r="FS199" s="4" t="s">
        <v>4856</v>
      </c>
      <c r="FT199" s="4" t="str">
        <f>IF('Gene Table'!$C199="SMPC",R199,"")</f>
        <v/>
      </c>
      <c r="FU199" s="4" t="str">
        <f>IF('Gene Table'!$C199="SMPC",S199,"")</f>
        <v/>
      </c>
      <c r="FV199" s="4" t="str">
        <f>IF('Gene Table'!$C199="SMPC",T199,"")</f>
        <v/>
      </c>
      <c r="FW199" s="4" t="str">
        <f>IF('Gene Table'!$C199="SMPC",U199,"")</f>
        <v/>
      </c>
      <c r="FX199" s="4" t="str">
        <f>IF('Gene Table'!$C199="SMPC",V199,"")</f>
        <v/>
      </c>
      <c r="FY199" s="4" t="str">
        <f>IF('Gene Table'!$C199="SMPC",W199,"")</f>
        <v/>
      </c>
      <c r="FZ199" s="4" t="str">
        <f>IF('Gene Table'!$C199="SMPC",X199,"")</f>
        <v/>
      </c>
      <c r="GA199" s="4" t="str">
        <f>IF('Gene Table'!$C199="SMPC",Y199,"")</f>
        <v/>
      </c>
      <c r="GB199" s="4" t="str">
        <f>IF('Gene Table'!$C199="SMPC",Z199,"")</f>
        <v/>
      </c>
      <c r="GC199" s="4" t="str">
        <f>IF('Gene Table'!$C199="SMPC",AA199,"")</f>
        <v/>
      </c>
      <c r="GD199" s="4" t="str">
        <f>IF('Gene Table'!$C199="SMPC",AB199,"")</f>
        <v/>
      </c>
      <c r="GE199" s="4" t="str">
        <f>IF('Gene Table'!$C199="SMPC",AC199,"")</f>
        <v/>
      </c>
    </row>
    <row r="200" spans="1:187" ht="15" customHeight="1" x14ac:dyDescent="0.25">
      <c r="A200" s="4" t="str">
        <f>'Gene Table'!C200&amp;":"&amp;'Gene Table'!D200</f>
        <v>STK11:c.180delC</v>
      </c>
      <c r="B200" s="4">
        <f>IF('Gene Table'!$G$5="NO",IF(ISNUMBER(MATCH('Gene Table'!E200,'Array Content'!$M$2:$M$941,0)),VLOOKUP('Gene Table'!E200,'Array Content'!$M$2:$O$941,2,FALSE),35),IF('Gene Table'!$G$5="YES",IF(ISNUMBER(MATCH('Gene Table'!E200,'Array Content'!$M$2:$M$941,0)),VLOOKUP('Gene Table'!E200,'Array Content'!$M$2:$O$941,3,FALSE),35),"OOPS"))</f>
        <v>37</v>
      </c>
      <c r="C200" s="4" t="s">
        <v>4857</v>
      </c>
      <c r="D200" s="29">
        <f>IF('Control Sample Data'!D199="","",IF(SUM('Control Sample Data'!D$2:D$97)&gt;10,IF(AND(ISNUMBER('Control Sample Data'!D199),'Control Sample Data'!D199&lt;$B200, 'Control Sample Data'!D199&gt;0),'Control Sample Data'!D199,$B200),""))</f>
        <v>35</v>
      </c>
      <c r="E200" s="29">
        <f>IF('Control Sample Data'!E199="","",IF(SUM('Control Sample Data'!E$2:E$97)&gt;10,IF(AND(ISNUMBER('Control Sample Data'!E199),'Control Sample Data'!E199&lt;$B200, 'Control Sample Data'!E199&gt;0),'Control Sample Data'!E199,$B200),""))</f>
        <v>35</v>
      </c>
      <c r="F200" s="29" t="str">
        <f>IF('Control Sample Data'!F199="","",IF(SUM('Control Sample Data'!F$2:F$97)&gt;10,IF(AND(ISNUMBER('Control Sample Data'!F199),'Control Sample Data'!F199&lt;$B200, 'Control Sample Data'!F199&gt;0),'Control Sample Data'!F199,$B200),""))</f>
        <v/>
      </c>
      <c r="G200" s="29" t="str">
        <f>IF('Control Sample Data'!G199="","",IF(SUM('Control Sample Data'!G$2:G$97)&gt;10,IF(AND(ISNUMBER('Control Sample Data'!G199),'Control Sample Data'!G199&lt;$B200, 'Control Sample Data'!G199&gt;0),'Control Sample Data'!G199,$B200),""))</f>
        <v/>
      </c>
      <c r="H200" s="29" t="str">
        <f>IF('Control Sample Data'!H199="","",IF(SUM('Control Sample Data'!H$2:H$97)&gt;10,IF(AND(ISNUMBER('Control Sample Data'!H199),'Control Sample Data'!H199&lt;$B200, 'Control Sample Data'!H199&gt;0),'Control Sample Data'!H199,$B200),""))</f>
        <v/>
      </c>
      <c r="I200" s="29" t="str">
        <f>IF('Control Sample Data'!I199="","",IF(SUM('Control Sample Data'!I$2:I$97)&gt;10,IF(AND(ISNUMBER('Control Sample Data'!I199),'Control Sample Data'!I199&lt;$B200, 'Control Sample Data'!I199&gt;0),'Control Sample Data'!I199,$B200),""))</f>
        <v/>
      </c>
      <c r="J200" s="29" t="str">
        <f>IF('Control Sample Data'!J199="","",IF(SUM('Control Sample Data'!J$2:J$97)&gt;10,IF(AND(ISNUMBER('Control Sample Data'!J199),'Control Sample Data'!J199&lt;$B200, 'Control Sample Data'!J199&gt;0),'Control Sample Data'!J199,$B200),""))</f>
        <v/>
      </c>
      <c r="K200" s="29" t="str">
        <f>IF('Control Sample Data'!K199="","",IF(SUM('Control Sample Data'!K$2:K$97)&gt;10,IF(AND(ISNUMBER('Control Sample Data'!K199),'Control Sample Data'!K199&lt;$B200, 'Control Sample Data'!K199&gt;0),'Control Sample Data'!K199,$B200),""))</f>
        <v/>
      </c>
      <c r="L200" s="29" t="str">
        <f>IF('Control Sample Data'!L199="","",IF(SUM('Control Sample Data'!L$2:L$97)&gt;10,IF(AND(ISNUMBER('Control Sample Data'!L199),'Control Sample Data'!L199&lt;$B200, 'Control Sample Data'!L199&gt;0),'Control Sample Data'!L199,$B200),""))</f>
        <v/>
      </c>
      <c r="M200" s="29" t="str">
        <f>IF('Control Sample Data'!M199="","",IF(SUM('Control Sample Data'!M$2:M$97)&gt;10,IF(AND(ISNUMBER('Control Sample Data'!M199),'Control Sample Data'!M199&lt;$B200, 'Control Sample Data'!M199&gt;0),'Control Sample Data'!M199,$B200),""))</f>
        <v/>
      </c>
      <c r="N200" s="29" t="str">
        <f>IF('Control Sample Data'!N199="","",IF(SUM('Control Sample Data'!N$2:N$97)&gt;10,IF(AND(ISNUMBER('Control Sample Data'!N199),'Control Sample Data'!N199&lt;$B200, 'Control Sample Data'!N199&gt;0),'Control Sample Data'!N199,$B200),""))</f>
        <v/>
      </c>
      <c r="O200" s="29" t="str">
        <f>IF('Control Sample Data'!O199="","",IF(SUM('Control Sample Data'!O$2:O$97)&gt;10,IF(AND(ISNUMBER('Control Sample Data'!O199),'Control Sample Data'!O199&lt;$B200, 'Control Sample Data'!O199&gt;0),'Control Sample Data'!O199,$B200),""))</f>
        <v/>
      </c>
      <c r="Q200" s="4" t="s">
        <v>4857</v>
      </c>
      <c r="R200" s="29">
        <f>IF('Test Sample Data'!D199="","",IF(SUM('Test Sample Data'!D$2:D$97)&gt;10,IF(AND(ISNUMBER('Test Sample Data'!D199),'Test Sample Data'!D199&lt;$B200, 'Test Sample Data'!D199&gt;0),'Test Sample Data'!D199,$B200),""))</f>
        <v>35</v>
      </c>
      <c r="S200" s="29">
        <f>IF('Test Sample Data'!E199="","",IF(SUM('Test Sample Data'!E$2:E$97)&gt;10,IF(AND(ISNUMBER('Test Sample Data'!E199),'Test Sample Data'!E199&lt;$B200, 'Test Sample Data'!E199&gt;0),'Test Sample Data'!E199,$B200),""))</f>
        <v>35</v>
      </c>
      <c r="T200" s="29" t="str">
        <f>IF('Test Sample Data'!F199="","",IF(SUM('Test Sample Data'!F$2:F$97)&gt;10,IF(AND(ISNUMBER('Test Sample Data'!F199),'Test Sample Data'!F199&lt;$B200, 'Test Sample Data'!F199&gt;0),'Test Sample Data'!F199,$B200),""))</f>
        <v/>
      </c>
      <c r="U200" s="29" t="str">
        <f>IF('Test Sample Data'!G199="","",IF(SUM('Test Sample Data'!G$2:G$97)&gt;10,IF(AND(ISNUMBER('Test Sample Data'!G199),'Test Sample Data'!G199&lt;$B200, 'Test Sample Data'!G199&gt;0),'Test Sample Data'!G199,$B200),""))</f>
        <v/>
      </c>
      <c r="V200" s="29" t="str">
        <f>IF('Test Sample Data'!H199="","",IF(SUM('Test Sample Data'!H$2:H$97)&gt;10,IF(AND(ISNUMBER('Test Sample Data'!H199),'Test Sample Data'!H199&lt;$B200, 'Test Sample Data'!H199&gt;0),'Test Sample Data'!H199,$B200),""))</f>
        <v/>
      </c>
      <c r="W200" s="29" t="str">
        <f>IF('Test Sample Data'!I199="","",IF(SUM('Test Sample Data'!I$2:I$97)&gt;10,IF(AND(ISNUMBER('Test Sample Data'!I199),'Test Sample Data'!I199&lt;$B200, 'Test Sample Data'!I199&gt;0),'Test Sample Data'!I199,$B200),""))</f>
        <v/>
      </c>
      <c r="X200" s="29" t="str">
        <f>IF('Test Sample Data'!J199="","",IF(SUM('Test Sample Data'!J$2:J$97)&gt;10,IF(AND(ISNUMBER('Test Sample Data'!J199),'Test Sample Data'!J199&lt;$B200, 'Test Sample Data'!J199&gt;0),'Test Sample Data'!J199,$B200),""))</f>
        <v/>
      </c>
      <c r="Y200" s="29" t="str">
        <f>IF('Test Sample Data'!K199="","",IF(SUM('Test Sample Data'!K$2:K$97)&gt;10,IF(AND(ISNUMBER('Test Sample Data'!K199),'Test Sample Data'!K199&lt;$B200, 'Test Sample Data'!K199&gt;0),'Test Sample Data'!K199,$B200),""))</f>
        <v/>
      </c>
      <c r="Z200" s="29" t="str">
        <f>IF('Test Sample Data'!L199="","",IF(SUM('Test Sample Data'!L$2:L$97)&gt;10,IF(AND(ISNUMBER('Test Sample Data'!L199),'Test Sample Data'!L199&lt;$B200, 'Test Sample Data'!L199&gt;0),'Test Sample Data'!L199,$B200),""))</f>
        <v/>
      </c>
      <c r="AA200" s="29" t="str">
        <f>IF('Test Sample Data'!M199="","",IF(SUM('Test Sample Data'!M$2:M$97)&gt;10,IF(AND(ISNUMBER('Test Sample Data'!M199),'Test Sample Data'!M199&lt;$B200, 'Test Sample Data'!M199&gt;0),'Test Sample Data'!M199,$B200),""))</f>
        <v/>
      </c>
      <c r="AB200" s="29" t="str">
        <f>IF('Test Sample Data'!N199="","",IF(SUM('Test Sample Data'!N$2:N$97)&gt;10,IF(AND(ISNUMBER('Test Sample Data'!N199),'Test Sample Data'!N199&lt;$B200, 'Test Sample Data'!N199&gt;0),'Test Sample Data'!N199,$B200),""))</f>
        <v/>
      </c>
      <c r="AC200" s="29" t="str">
        <f>IF('Test Sample Data'!O199="","",IF(SUM('Test Sample Data'!O$2:O$97)&gt;10,IF(AND(ISNUMBER('Test Sample Data'!O199),'Test Sample Data'!O199&lt;$B200, 'Test Sample Data'!O199&gt;0),'Test Sample Data'!O199,$B200),""))</f>
        <v/>
      </c>
      <c r="AE200" s="4" t="s">
        <v>4857</v>
      </c>
      <c r="AF200" s="4">
        <f t="shared" si="247"/>
        <v>9</v>
      </c>
      <c r="AG200" s="4">
        <f t="shared" si="248"/>
        <v>9</v>
      </c>
      <c r="AH200" s="4" t="str">
        <f t="shared" si="249"/>
        <v/>
      </c>
      <c r="AI200" s="4" t="str">
        <f t="shared" si="250"/>
        <v/>
      </c>
      <c r="AJ200" s="4" t="str">
        <f t="shared" si="251"/>
        <v/>
      </c>
      <c r="AK200" s="4" t="str">
        <f t="shared" si="252"/>
        <v/>
      </c>
      <c r="AL200" s="4" t="str">
        <f t="shared" si="253"/>
        <v/>
      </c>
      <c r="AM200" s="4" t="str">
        <f t="shared" si="254"/>
        <v/>
      </c>
      <c r="AN200" s="4" t="str">
        <f t="shared" si="255"/>
        <v/>
      </c>
      <c r="AO200" s="4" t="str">
        <f t="shared" si="256"/>
        <v/>
      </c>
      <c r="AP200" s="4" t="str">
        <f t="shared" si="257"/>
        <v/>
      </c>
      <c r="AQ200" s="4" t="str">
        <f t="shared" si="258"/>
        <v/>
      </c>
      <c r="AR200" s="4">
        <f t="shared" si="259"/>
        <v>0</v>
      </c>
      <c r="AS200" s="4">
        <f t="shared" si="246"/>
        <v>9</v>
      </c>
      <c r="AU200" s="4" t="s">
        <v>4857</v>
      </c>
      <c r="AV200" s="4">
        <f t="shared" si="260"/>
        <v>9</v>
      </c>
      <c r="AW200" s="4">
        <f t="shared" si="261"/>
        <v>9</v>
      </c>
      <c r="AX200" s="4" t="str">
        <f t="shared" si="262"/>
        <v/>
      </c>
      <c r="AY200" s="4" t="str">
        <f t="shared" si="263"/>
        <v/>
      </c>
      <c r="AZ200" s="4" t="str">
        <f t="shared" si="264"/>
        <v/>
      </c>
      <c r="BA200" s="4" t="str">
        <f t="shared" si="265"/>
        <v/>
      </c>
      <c r="BB200" s="4" t="str">
        <f t="shared" si="266"/>
        <v/>
      </c>
      <c r="BC200" s="4" t="str">
        <f t="shared" si="267"/>
        <v/>
      </c>
      <c r="BD200" s="4" t="str">
        <f t="shared" si="268"/>
        <v/>
      </c>
      <c r="BE200" s="4" t="str">
        <f t="shared" si="269"/>
        <v/>
      </c>
      <c r="BF200" s="4" t="str">
        <f t="shared" si="270"/>
        <v/>
      </c>
      <c r="BG200" s="4" t="str">
        <f t="shared" si="271"/>
        <v/>
      </c>
      <c r="BI200" s="4" t="s">
        <v>4857</v>
      </c>
      <c r="BJ200" s="4">
        <f t="shared" si="233"/>
        <v>9</v>
      </c>
      <c r="BK200" s="4">
        <f t="shared" si="234"/>
        <v>9</v>
      </c>
      <c r="BL200" s="4" t="str">
        <f t="shared" si="235"/>
        <v/>
      </c>
      <c r="BM200" s="4" t="str">
        <f t="shared" si="236"/>
        <v/>
      </c>
      <c r="BN200" s="4" t="str">
        <f t="shared" si="237"/>
        <v/>
      </c>
      <c r="BO200" s="4" t="str">
        <f t="shared" si="238"/>
        <v/>
      </c>
      <c r="BP200" s="4" t="str">
        <f t="shared" si="239"/>
        <v/>
      </c>
      <c r="BQ200" s="4" t="str">
        <f t="shared" si="240"/>
        <v/>
      </c>
      <c r="BR200" s="4" t="str">
        <f t="shared" si="241"/>
        <v/>
      </c>
      <c r="BS200" s="4" t="str">
        <f t="shared" si="242"/>
        <v/>
      </c>
      <c r="BT200" s="4" t="str">
        <f t="shared" si="243"/>
        <v/>
      </c>
      <c r="BU200" s="4" t="str">
        <f t="shared" si="244"/>
        <v/>
      </c>
      <c r="BV200" s="4">
        <f t="shared" si="272"/>
        <v>0</v>
      </c>
      <c r="BW200" s="4">
        <f t="shared" si="245"/>
        <v>9</v>
      </c>
      <c r="BY200" s="4" t="s">
        <v>4857</v>
      </c>
      <c r="BZ200" s="4">
        <f t="shared" si="209"/>
        <v>0</v>
      </c>
      <c r="CA200" s="4">
        <f t="shared" si="210"/>
        <v>0</v>
      </c>
      <c r="CB200" s="4" t="str">
        <f t="shared" si="211"/>
        <v/>
      </c>
      <c r="CC200" s="4" t="str">
        <f t="shared" si="212"/>
        <v/>
      </c>
      <c r="CD200" s="4" t="str">
        <f t="shared" si="213"/>
        <v/>
      </c>
      <c r="CE200" s="4" t="str">
        <f t="shared" si="214"/>
        <v/>
      </c>
      <c r="CF200" s="4" t="str">
        <f t="shared" si="215"/>
        <v/>
      </c>
      <c r="CG200" s="4" t="str">
        <f t="shared" si="216"/>
        <v/>
      </c>
      <c r="CH200" s="4" t="str">
        <f t="shared" si="217"/>
        <v/>
      </c>
      <c r="CI200" s="4" t="str">
        <f t="shared" si="218"/>
        <v/>
      </c>
      <c r="CJ200" s="4" t="str">
        <f t="shared" si="219"/>
        <v/>
      </c>
      <c r="CK200" s="4" t="str">
        <f t="shared" si="220"/>
        <v/>
      </c>
      <c r="CM200" s="4" t="s">
        <v>4857</v>
      </c>
      <c r="CN200" s="4" t="str">
        <f>IF(ISNUMBER(BZ200), IF($BV200&gt;VLOOKUP('Gene Table'!$G$2,'Array Content'!$A$2:$B$3,2,FALSE),IF(BZ200&lt;-$BV200,"mutant","WT"),IF(BZ200&lt;-VLOOKUP('Gene Table'!$G$2,'Array Content'!$A$2:$B$3,2,FALSE),"Mutant","WT")),"")</f>
        <v>WT</v>
      </c>
      <c r="CO200" s="4" t="str">
        <f>IF(ISNUMBER(CA200), IF($BV200&gt;VLOOKUP('Gene Table'!$G$2,'Array Content'!$A$2:$B$3,2,FALSE),IF(CA200&lt;-$BV200,"mutant","WT"),IF(CA200&lt;-VLOOKUP('Gene Table'!$G$2,'Array Content'!$A$2:$B$3,2,FALSE),"Mutant","WT")),"")</f>
        <v>WT</v>
      </c>
      <c r="CP200" s="4" t="str">
        <f>IF(ISNUMBER(CB200), IF($BV200&gt;VLOOKUP('Gene Table'!$G$2,'Array Content'!$A$2:$B$3,2,FALSE),IF(CB200&lt;-$BV200,"mutant","WT"),IF(CB200&lt;-VLOOKUP('Gene Table'!$G$2,'Array Content'!$A$2:$B$3,2,FALSE),"Mutant","WT")),"")</f>
        <v/>
      </c>
      <c r="CQ200" s="4" t="str">
        <f>IF(ISNUMBER(CC200), IF($BV200&gt;VLOOKUP('Gene Table'!$G$2,'Array Content'!$A$2:$B$3,2,FALSE),IF(CC200&lt;-$BV200,"mutant","WT"),IF(CC200&lt;-VLOOKUP('Gene Table'!$G$2,'Array Content'!$A$2:$B$3,2,FALSE),"Mutant","WT")),"")</f>
        <v/>
      </c>
      <c r="CR200" s="4" t="str">
        <f>IF(ISNUMBER(CD200), IF($BV200&gt;VLOOKUP('Gene Table'!$G$2,'Array Content'!$A$2:$B$3,2,FALSE),IF(CD200&lt;-$BV200,"mutant","WT"),IF(CD200&lt;-VLOOKUP('Gene Table'!$G$2,'Array Content'!$A$2:$B$3,2,FALSE),"Mutant","WT")),"")</f>
        <v/>
      </c>
      <c r="CS200" s="4" t="str">
        <f>IF(ISNUMBER(CE200), IF($BV200&gt;VLOOKUP('Gene Table'!$G$2,'Array Content'!$A$2:$B$3,2,FALSE),IF(CE200&lt;-$BV200,"mutant","WT"),IF(CE200&lt;-VLOOKUP('Gene Table'!$G$2,'Array Content'!$A$2:$B$3,2,FALSE),"Mutant","WT")),"")</f>
        <v/>
      </c>
      <c r="CT200" s="4" t="str">
        <f>IF(ISNUMBER(CF200), IF($BV200&gt;VLOOKUP('Gene Table'!$G$2,'Array Content'!$A$2:$B$3,2,FALSE),IF(CF200&lt;-$BV200,"mutant","WT"),IF(CF200&lt;-VLOOKUP('Gene Table'!$G$2,'Array Content'!$A$2:$B$3,2,FALSE),"Mutant","WT")),"")</f>
        <v/>
      </c>
      <c r="CU200" s="4" t="str">
        <f>IF(ISNUMBER(CG200), IF($BV200&gt;VLOOKUP('Gene Table'!$G$2,'Array Content'!$A$2:$B$3,2,FALSE),IF(CG200&lt;-$BV200,"mutant","WT"),IF(CG200&lt;-VLOOKUP('Gene Table'!$G$2,'Array Content'!$A$2:$B$3,2,FALSE),"Mutant","WT")),"")</f>
        <v/>
      </c>
      <c r="CV200" s="4" t="str">
        <f>IF(ISNUMBER(CH200), IF($BV200&gt;VLOOKUP('Gene Table'!$G$2,'Array Content'!$A$2:$B$3,2,FALSE),IF(CH200&lt;-$BV200,"mutant","WT"),IF(CH200&lt;-VLOOKUP('Gene Table'!$G$2,'Array Content'!$A$2:$B$3,2,FALSE),"Mutant","WT")),"")</f>
        <v/>
      </c>
      <c r="CW200" s="4" t="str">
        <f>IF(ISNUMBER(CI200), IF($BV200&gt;VLOOKUP('Gene Table'!$G$2,'Array Content'!$A$2:$B$3,2,FALSE),IF(CI200&lt;-$BV200,"mutant","WT"),IF(CI200&lt;-VLOOKUP('Gene Table'!$G$2,'Array Content'!$A$2:$B$3,2,FALSE),"Mutant","WT")),"")</f>
        <v/>
      </c>
      <c r="CX200" s="4" t="str">
        <f>IF(ISNUMBER(CJ200), IF($BV200&gt;VLOOKUP('Gene Table'!$G$2,'Array Content'!$A$2:$B$3,2,FALSE),IF(CJ200&lt;-$BV200,"mutant","WT"),IF(CJ200&lt;-VLOOKUP('Gene Table'!$G$2,'Array Content'!$A$2:$B$3,2,FALSE),"Mutant","WT")),"")</f>
        <v/>
      </c>
      <c r="CY200" s="4" t="str">
        <f>IF(ISNUMBER(CK200), IF($BV200&gt;VLOOKUP('Gene Table'!$G$2,'Array Content'!$A$2:$B$3,2,FALSE),IF(CK200&lt;-$BV200,"mutant","WT"),IF(CK200&lt;-VLOOKUP('Gene Table'!$G$2,'Array Content'!$A$2:$B$3,2,FALSE),"Mutant","WT")),"")</f>
        <v/>
      </c>
      <c r="DA200" s="4" t="s">
        <v>4857</v>
      </c>
      <c r="DB200" s="4">
        <f t="shared" si="221"/>
        <v>0</v>
      </c>
      <c r="DC200" s="4">
        <f t="shared" si="222"/>
        <v>0</v>
      </c>
      <c r="DD200" s="4" t="str">
        <f t="shared" si="223"/>
        <v/>
      </c>
      <c r="DE200" s="4" t="str">
        <f t="shared" si="224"/>
        <v/>
      </c>
      <c r="DF200" s="4" t="str">
        <f t="shared" si="225"/>
        <v/>
      </c>
      <c r="DG200" s="4" t="str">
        <f t="shared" si="226"/>
        <v/>
      </c>
      <c r="DH200" s="4" t="str">
        <f t="shared" si="227"/>
        <v/>
      </c>
      <c r="DI200" s="4" t="str">
        <f t="shared" si="228"/>
        <v/>
      </c>
      <c r="DJ200" s="4" t="str">
        <f t="shared" si="229"/>
        <v/>
      </c>
      <c r="DK200" s="4" t="str">
        <f t="shared" si="230"/>
        <v/>
      </c>
      <c r="DL200" s="4" t="str">
        <f t="shared" si="231"/>
        <v/>
      </c>
      <c r="DM200" s="4" t="str">
        <f t="shared" si="232"/>
        <v/>
      </c>
      <c r="DO200" s="4" t="s">
        <v>4857</v>
      </c>
      <c r="DP200" s="4" t="str">
        <f>IF(ISNUMBER(DB200), IF($AR200&gt;VLOOKUP('Gene Table'!$G$2,'Array Content'!$A$2:$B$3,2,FALSE),IF(DB200&lt;-$AR200,"mutant","WT"),IF(DB200&lt;-VLOOKUP('Gene Table'!$G$2,'Array Content'!$A$2:$B$3,2,FALSE),"Mutant","WT")),"")</f>
        <v>WT</v>
      </c>
      <c r="DQ200" s="4" t="str">
        <f>IF(ISNUMBER(DC200), IF($AR200&gt;VLOOKUP('Gene Table'!$G$2,'Array Content'!$A$2:$B$3,2,FALSE),IF(DC200&lt;-$AR200,"mutant","WT"),IF(DC200&lt;-VLOOKUP('Gene Table'!$G$2,'Array Content'!$A$2:$B$3,2,FALSE),"Mutant","WT")),"")</f>
        <v>WT</v>
      </c>
      <c r="DR200" s="4" t="str">
        <f>IF(ISNUMBER(DD200), IF($AR200&gt;VLOOKUP('Gene Table'!$G$2,'Array Content'!$A$2:$B$3,2,FALSE),IF(DD200&lt;-$AR200,"mutant","WT"),IF(DD200&lt;-VLOOKUP('Gene Table'!$G$2,'Array Content'!$A$2:$B$3,2,FALSE),"Mutant","WT")),"")</f>
        <v/>
      </c>
      <c r="DS200" s="4" t="str">
        <f>IF(ISNUMBER(DE200), IF($AR200&gt;VLOOKUP('Gene Table'!$G$2,'Array Content'!$A$2:$B$3,2,FALSE),IF(DE200&lt;-$AR200,"mutant","WT"),IF(DE200&lt;-VLOOKUP('Gene Table'!$G$2,'Array Content'!$A$2:$B$3,2,FALSE),"Mutant","WT")),"")</f>
        <v/>
      </c>
      <c r="DT200" s="4" t="str">
        <f>IF(ISNUMBER(DF200), IF($AR200&gt;VLOOKUP('Gene Table'!$G$2,'Array Content'!$A$2:$B$3,2,FALSE),IF(DF200&lt;-$AR200,"mutant","WT"),IF(DF200&lt;-VLOOKUP('Gene Table'!$G$2,'Array Content'!$A$2:$B$3,2,FALSE),"Mutant","WT")),"")</f>
        <v/>
      </c>
      <c r="DU200" s="4" t="str">
        <f>IF(ISNUMBER(DG200), IF($AR200&gt;VLOOKUP('Gene Table'!$G$2,'Array Content'!$A$2:$B$3,2,FALSE),IF(DG200&lt;-$AR200,"mutant","WT"),IF(DG200&lt;-VLOOKUP('Gene Table'!$G$2,'Array Content'!$A$2:$B$3,2,FALSE),"Mutant","WT")),"")</f>
        <v/>
      </c>
      <c r="DV200" s="4" t="str">
        <f>IF(ISNUMBER(DH200), IF($AR200&gt;VLOOKUP('Gene Table'!$G$2,'Array Content'!$A$2:$B$3,2,FALSE),IF(DH200&lt;-$AR200,"mutant","WT"),IF(DH200&lt;-VLOOKUP('Gene Table'!$G$2,'Array Content'!$A$2:$B$3,2,FALSE),"Mutant","WT")),"")</f>
        <v/>
      </c>
      <c r="DW200" s="4" t="str">
        <f>IF(ISNUMBER(DI200), IF($AR200&gt;VLOOKUP('Gene Table'!$G$2,'Array Content'!$A$2:$B$3,2,FALSE),IF(DI200&lt;-$AR200,"mutant","WT"),IF(DI200&lt;-VLOOKUP('Gene Table'!$G$2,'Array Content'!$A$2:$B$3,2,FALSE),"Mutant","WT")),"")</f>
        <v/>
      </c>
      <c r="DX200" s="4" t="str">
        <f>IF(ISNUMBER(DJ200), IF($AR200&gt;VLOOKUP('Gene Table'!$G$2,'Array Content'!$A$2:$B$3,2,FALSE),IF(DJ200&lt;-$AR200,"mutant","WT"),IF(DJ200&lt;-VLOOKUP('Gene Table'!$G$2,'Array Content'!$A$2:$B$3,2,FALSE),"Mutant","WT")),"")</f>
        <v/>
      </c>
      <c r="DY200" s="4" t="str">
        <f>IF(ISNUMBER(DK200), IF($AR200&gt;VLOOKUP('Gene Table'!$G$2,'Array Content'!$A$2:$B$3,2,FALSE),IF(DK200&lt;-$AR200,"mutant","WT"),IF(DK200&lt;-VLOOKUP('Gene Table'!$G$2,'Array Content'!$A$2:$B$3,2,FALSE),"Mutant","WT")),"")</f>
        <v/>
      </c>
      <c r="DZ200" s="4" t="str">
        <f>IF(ISNUMBER(DL200), IF($AR200&gt;VLOOKUP('Gene Table'!$G$2,'Array Content'!$A$2:$B$3,2,FALSE),IF(DL200&lt;-$AR200,"mutant","WT"),IF(DL200&lt;-VLOOKUP('Gene Table'!$G$2,'Array Content'!$A$2:$B$3,2,FALSE),"Mutant","WT")),"")</f>
        <v/>
      </c>
      <c r="EA200" s="4" t="str">
        <f>IF(ISNUMBER(DM200), IF($AR200&gt;VLOOKUP('Gene Table'!$G$2,'Array Content'!$A$2:$B$3,2,FALSE),IF(DM200&lt;-$AR200,"mutant","WT"),IF(DM200&lt;-VLOOKUP('Gene Table'!$G$2,'Array Content'!$A$2:$B$3,2,FALSE),"Mutant","WT")),"")</f>
        <v/>
      </c>
      <c r="EC200" s="4" t="s">
        <v>4857</v>
      </c>
      <c r="ED200" s="4" t="str">
        <f>IF('Gene Table'!$D200="copy number",D200,"")</f>
        <v/>
      </c>
      <c r="EE200" s="4" t="str">
        <f>IF('Gene Table'!$D200="copy number",E200,"")</f>
        <v/>
      </c>
      <c r="EF200" s="4" t="str">
        <f>IF('Gene Table'!$D200="copy number",F200,"")</f>
        <v/>
      </c>
      <c r="EG200" s="4" t="str">
        <f>IF('Gene Table'!$D200="copy number",G200,"")</f>
        <v/>
      </c>
      <c r="EH200" s="4" t="str">
        <f>IF('Gene Table'!$D200="copy number",H200,"")</f>
        <v/>
      </c>
      <c r="EI200" s="4" t="str">
        <f>IF('Gene Table'!$D200="copy number",I200,"")</f>
        <v/>
      </c>
      <c r="EJ200" s="4" t="str">
        <f>IF('Gene Table'!$D200="copy number",J200,"")</f>
        <v/>
      </c>
      <c r="EK200" s="4" t="str">
        <f>IF('Gene Table'!$D200="copy number",K200,"")</f>
        <v/>
      </c>
      <c r="EL200" s="4" t="str">
        <f>IF('Gene Table'!$D200="copy number",L200,"")</f>
        <v/>
      </c>
      <c r="EM200" s="4" t="str">
        <f>IF('Gene Table'!$D200="copy number",M200,"")</f>
        <v/>
      </c>
      <c r="EN200" s="4" t="str">
        <f>IF('Gene Table'!$D200="copy number",N200,"")</f>
        <v/>
      </c>
      <c r="EO200" s="4" t="str">
        <f>IF('Gene Table'!$D200="copy number",O200,"")</f>
        <v/>
      </c>
      <c r="EQ200" s="4" t="s">
        <v>4857</v>
      </c>
      <c r="ER200" s="4" t="str">
        <f>IF('Gene Table'!$D200="copy number",R200,"")</f>
        <v/>
      </c>
      <c r="ES200" s="4" t="str">
        <f>IF('Gene Table'!$D200="copy number",S200,"")</f>
        <v/>
      </c>
      <c r="ET200" s="4" t="str">
        <f>IF('Gene Table'!$D200="copy number",T200,"")</f>
        <v/>
      </c>
      <c r="EU200" s="4" t="str">
        <f>IF('Gene Table'!$D200="copy number",U200,"")</f>
        <v/>
      </c>
      <c r="EV200" s="4" t="str">
        <f>IF('Gene Table'!$D200="copy number",V200,"")</f>
        <v/>
      </c>
      <c r="EW200" s="4" t="str">
        <f>IF('Gene Table'!$D200="copy number",W200,"")</f>
        <v/>
      </c>
      <c r="EX200" s="4" t="str">
        <f>IF('Gene Table'!$D200="copy number",X200,"")</f>
        <v/>
      </c>
      <c r="EY200" s="4" t="str">
        <f>IF('Gene Table'!$D200="copy number",Y200,"")</f>
        <v/>
      </c>
      <c r="EZ200" s="4" t="str">
        <f>IF('Gene Table'!$D200="copy number",Z200,"")</f>
        <v/>
      </c>
      <c r="FA200" s="4" t="str">
        <f>IF('Gene Table'!$D200="copy number",AA200,"")</f>
        <v/>
      </c>
      <c r="FB200" s="4" t="str">
        <f>IF('Gene Table'!$D200="copy number",AB200,"")</f>
        <v/>
      </c>
      <c r="FC200" s="4" t="str">
        <f>IF('Gene Table'!$D200="copy number",AC200,"")</f>
        <v/>
      </c>
      <c r="FE200" s="4" t="s">
        <v>4857</v>
      </c>
      <c r="FF200" s="4" t="str">
        <f>IF('Gene Table'!$C200="SMPC",D200,"")</f>
        <v/>
      </c>
      <c r="FG200" s="4" t="str">
        <f>IF('Gene Table'!$C200="SMPC",E200,"")</f>
        <v/>
      </c>
      <c r="FH200" s="4" t="str">
        <f>IF('Gene Table'!$C200="SMPC",F200,"")</f>
        <v/>
      </c>
      <c r="FI200" s="4" t="str">
        <f>IF('Gene Table'!$C200="SMPC",G200,"")</f>
        <v/>
      </c>
      <c r="FJ200" s="4" t="str">
        <f>IF('Gene Table'!$C200="SMPC",H200,"")</f>
        <v/>
      </c>
      <c r="FK200" s="4" t="str">
        <f>IF('Gene Table'!$C200="SMPC",I200,"")</f>
        <v/>
      </c>
      <c r="FL200" s="4" t="str">
        <f>IF('Gene Table'!$C200="SMPC",J200,"")</f>
        <v/>
      </c>
      <c r="FM200" s="4" t="str">
        <f>IF('Gene Table'!$C200="SMPC",K200,"")</f>
        <v/>
      </c>
      <c r="FN200" s="4" t="str">
        <f>IF('Gene Table'!$C200="SMPC",L200,"")</f>
        <v/>
      </c>
      <c r="FO200" s="4" t="str">
        <f>IF('Gene Table'!$C200="SMPC",M200,"")</f>
        <v/>
      </c>
      <c r="FP200" s="4" t="str">
        <f>IF('Gene Table'!$C200="SMPC",N200,"")</f>
        <v/>
      </c>
      <c r="FQ200" s="4" t="str">
        <f>IF('Gene Table'!$C200="SMPC",O200,"")</f>
        <v/>
      </c>
      <c r="FS200" s="4" t="s">
        <v>4857</v>
      </c>
      <c r="FT200" s="4" t="str">
        <f>IF('Gene Table'!$C200="SMPC",R200,"")</f>
        <v/>
      </c>
      <c r="FU200" s="4" t="str">
        <f>IF('Gene Table'!$C200="SMPC",S200,"")</f>
        <v/>
      </c>
      <c r="FV200" s="4" t="str">
        <f>IF('Gene Table'!$C200="SMPC",T200,"")</f>
        <v/>
      </c>
      <c r="FW200" s="4" t="str">
        <f>IF('Gene Table'!$C200="SMPC",U200,"")</f>
        <v/>
      </c>
      <c r="FX200" s="4" t="str">
        <f>IF('Gene Table'!$C200="SMPC",V200,"")</f>
        <v/>
      </c>
      <c r="FY200" s="4" t="str">
        <f>IF('Gene Table'!$C200="SMPC",W200,"")</f>
        <v/>
      </c>
      <c r="FZ200" s="4" t="str">
        <f>IF('Gene Table'!$C200="SMPC",X200,"")</f>
        <v/>
      </c>
      <c r="GA200" s="4" t="str">
        <f>IF('Gene Table'!$C200="SMPC",Y200,"")</f>
        <v/>
      </c>
      <c r="GB200" s="4" t="str">
        <f>IF('Gene Table'!$C200="SMPC",Z200,"")</f>
        <v/>
      </c>
      <c r="GC200" s="4" t="str">
        <f>IF('Gene Table'!$C200="SMPC",AA200,"")</f>
        <v/>
      </c>
      <c r="GD200" s="4" t="str">
        <f>IF('Gene Table'!$C200="SMPC",AB200,"")</f>
        <v/>
      </c>
      <c r="GE200" s="4" t="str">
        <f>IF('Gene Table'!$C200="SMPC",AC200,"")</f>
        <v/>
      </c>
    </row>
    <row r="201" spans="1:187" ht="15" customHeight="1" x14ac:dyDescent="0.25">
      <c r="A201" s="4" t="str">
        <f>'Gene Table'!C201&amp;":"&amp;'Gene Table'!D201</f>
        <v>STK11:c.196G&gt;A</v>
      </c>
      <c r="B201" s="4">
        <f>IF('Gene Table'!$G$5="NO",IF(ISNUMBER(MATCH('Gene Table'!E201,'Array Content'!$M$2:$M$941,0)),VLOOKUP('Gene Table'!E201,'Array Content'!$M$2:$O$941,2,FALSE),35),IF('Gene Table'!$G$5="YES",IF(ISNUMBER(MATCH('Gene Table'!E201,'Array Content'!$M$2:$M$941,0)),VLOOKUP('Gene Table'!E201,'Array Content'!$M$2:$O$941,3,FALSE),35),"OOPS"))</f>
        <v>36</v>
      </c>
      <c r="C201" s="4" t="s">
        <v>4858</v>
      </c>
      <c r="D201" s="29">
        <f>IF('Control Sample Data'!D200="","",IF(SUM('Control Sample Data'!D$2:D$97)&gt;10,IF(AND(ISNUMBER('Control Sample Data'!D200),'Control Sample Data'!D200&lt;$B201, 'Control Sample Data'!D200&gt;0),'Control Sample Data'!D200,$B201),""))</f>
        <v>35</v>
      </c>
      <c r="E201" s="29">
        <f>IF('Control Sample Data'!E200="","",IF(SUM('Control Sample Data'!E$2:E$97)&gt;10,IF(AND(ISNUMBER('Control Sample Data'!E200),'Control Sample Data'!E200&lt;$B201, 'Control Sample Data'!E200&gt;0),'Control Sample Data'!E200,$B201),""))</f>
        <v>35</v>
      </c>
      <c r="F201" s="29" t="str">
        <f>IF('Control Sample Data'!F200="","",IF(SUM('Control Sample Data'!F$2:F$97)&gt;10,IF(AND(ISNUMBER('Control Sample Data'!F200),'Control Sample Data'!F200&lt;$B201, 'Control Sample Data'!F200&gt;0),'Control Sample Data'!F200,$B201),""))</f>
        <v/>
      </c>
      <c r="G201" s="29" t="str">
        <f>IF('Control Sample Data'!G200="","",IF(SUM('Control Sample Data'!G$2:G$97)&gt;10,IF(AND(ISNUMBER('Control Sample Data'!G200),'Control Sample Data'!G200&lt;$B201, 'Control Sample Data'!G200&gt;0),'Control Sample Data'!G200,$B201),""))</f>
        <v/>
      </c>
      <c r="H201" s="29" t="str">
        <f>IF('Control Sample Data'!H200="","",IF(SUM('Control Sample Data'!H$2:H$97)&gt;10,IF(AND(ISNUMBER('Control Sample Data'!H200),'Control Sample Data'!H200&lt;$B201, 'Control Sample Data'!H200&gt;0),'Control Sample Data'!H200,$B201),""))</f>
        <v/>
      </c>
      <c r="I201" s="29" t="str">
        <f>IF('Control Sample Data'!I200="","",IF(SUM('Control Sample Data'!I$2:I$97)&gt;10,IF(AND(ISNUMBER('Control Sample Data'!I200),'Control Sample Data'!I200&lt;$B201, 'Control Sample Data'!I200&gt;0),'Control Sample Data'!I200,$B201),""))</f>
        <v/>
      </c>
      <c r="J201" s="29" t="str">
        <f>IF('Control Sample Data'!J200="","",IF(SUM('Control Sample Data'!J$2:J$97)&gt;10,IF(AND(ISNUMBER('Control Sample Data'!J200),'Control Sample Data'!J200&lt;$B201, 'Control Sample Data'!J200&gt;0),'Control Sample Data'!J200,$B201),""))</f>
        <v/>
      </c>
      <c r="K201" s="29" t="str">
        <f>IF('Control Sample Data'!K200="","",IF(SUM('Control Sample Data'!K$2:K$97)&gt;10,IF(AND(ISNUMBER('Control Sample Data'!K200),'Control Sample Data'!K200&lt;$B201, 'Control Sample Data'!K200&gt;0),'Control Sample Data'!K200,$B201),""))</f>
        <v/>
      </c>
      <c r="L201" s="29" t="str">
        <f>IF('Control Sample Data'!L200="","",IF(SUM('Control Sample Data'!L$2:L$97)&gt;10,IF(AND(ISNUMBER('Control Sample Data'!L200),'Control Sample Data'!L200&lt;$B201, 'Control Sample Data'!L200&gt;0),'Control Sample Data'!L200,$B201),""))</f>
        <v/>
      </c>
      <c r="M201" s="29" t="str">
        <f>IF('Control Sample Data'!M200="","",IF(SUM('Control Sample Data'!M$2:M$97)&gt;10,IF(AND(ISNUMBER('Control Sample Data'!M200),'Control Sample Data'!M200&lt;$B201, 'Control Sample Data'!M200&gt;0),'Control Sample Data'!M200,$B201),""))</f>
        <v/>
      </c>
      <c r="N201" s="29" t="str">
        <f>IF('Control Sample Data'!N200="","",IF(SUM('Control Sample Data'!N$2:N$97)&gt;10,IF(AND(ISNUMBER('Control Sample Data'!N200),'Control Sample Data'!N200&lt;$B201, 'Control Sample Data'!N200&gt;0),'Control Sample Data'!N200,$B201),""))</f>
        <v/>
      </c>
      <c r="O201" s="29" t="str">
        <f>IF('Control Sample Data'!O200="","",IF(SUM('Control Sample Data'!O$2:O$97)&gt;10,IF(AND(ISNUMBER('Control Sample Data'!O200),'Control Sample Data'!O200&lt;$B201, 'Control Sample Data'!O200&gt;0),'Control Sample Data'!O200,$B201),""))</f>
        <v/>
      </c>
      <c r="Q201" s="4" t="s">
        <v>4858</v>
      </c>
      <c r="R201" s="29">
        <f>IF('Test Sample Data'!D200="","",IF(SUM('Test Sample Data'!D$2:D$97)&gt;10,IF(AND(ISNUMBER('Test Sample Data'!D200),'Test Sample Data'!D200&lt;$B201, 'Test Sample Data'!D200&gt;0),'Test Sample Data'!D200,$B201),""))</f>
        <v>35</v>
      </c>
      <c r="S201" s="29">
        <f>IF('Test Sample Data'!E200="","",IF(SUM('Test Sample Data'!E$2:E$97)&gt;10,IF(AND(ISNUMBER('Test Sample Data'!E200),'Test Sample Data'!E200&lt;$B201, 'Test Sample Data'!E200&gt;0),'Test Sample Data'!E200,$B201),""))</f>
        <v>35</v>
      </c>
      <c r="T201" s="29" t="str">
        <f>IF('Test Sample Data'!F200="","",IF(SUM('Test Sample Data'!F$2:F$97)&gt;10,IF(AND(ISNUMBER('Test Sample Data'!F200),'Test Sample Data'!F200&lt;$B201, 'Test Sample Data'!F200&gt;0),'Test Sample Data'!F200,$B201),""))</f>
        <v/>
      </c>
      <c r="U201" s="29" t="str">
        <f>IF('Test Sample Data'!G200="","",IF(SUM('Test Sample Data'!G$2:G$97)&gt;10,IF(AND(ISNUMBER('Test Sample Data'!G200),'Test Sample Data'!G200&lt;$B201, 'Test Sample Data'!G200&gt;0),'Test Sample Data'!G200,$B201),""))</f>
        <v/>
      </c>
      <c r="V201" s="29" t="str">
        <f>IF('Test Sample Data'!H200="","",IF(SUM('Test Sample Data'!H$2:H$97)&gt;10,IF(AND(ISNUMBER('Test Sample Data'!H200),'Test Sample Data'!H200&lt;$B201, 'Test Sample Data'!H200&gt;0),'Test Sample Data'!H200,$B201),""))</f>
        <v/>
      </c>
      <c r="W201" s="29" t="str">
        <f>IF('Test Sample Data'!I200="","",IF(SUM('Test Sample Data'!I$2:I$97)&gt;10,IF(AND(ISNUMBER('Test Sample Data'!I200),'Test Sample Data'!I200&lt;$B201, 'Test Sample Data'!I200&gt;0),'Test Sample Data'!I200,$B201),""))</f>
        <v/>
      </c>
      <c r="X201" s="29" t="str">
        <f>IF('Test Sample Data'!J200="","",IF(SUM('Test Sample Data'!J$2:J$97)&gt;10,IF(AND(ISNUMBER('Test Sample Data'!J200),'Test Sample Data'!J200&lt;$B201, 'Test Sample Data'!J200&gt;0),'Test Sample Data'!J200,$B201),""))</f>
        <v/>
      </c>
      <c r="Y201" s="29" t="str">
        <f>IF('Test Sample Data'!K200="","",IF(SUM('Test Sample Data'!K$2:K$97)&gt;10,IF(AND(ISNUMBER('Test Sample Data'!K200),'Test Sample Data'!K200&lt;$B201, 'Test Sample Data'!K200&gt;0),'Test Sample Data'!K200,$B201),""))</f>
        <v/>
      </c>
      <c r="Z201" s="29" t="str">
        <f>IF('Test Sample Data'!L200="","",IF(SUM('Test Sample Data'!L$2:L$97)&gt;10,IF(AND(ISNUMBER('Test Sample Data'!L200),'Test Sample Data'!L200&lt;$B201, 'Test Sample Data'!L200&gt;0),'Test Sample Data'!L200,$B201),""))</f>
        <v/>
      </c>
      <c r="AA201" s="29" t="str">
        <f>IF('Test Sample Data'!M200="","",IF(SUM('Test Sample Data'!M$2:M$97)&gt;10,IF(AND(ISNUMBER('Test Sample Data'!M200),'Test Sample Data'!M200&lt;$B201, 'Test Sample Data'!M200&gt;0),'Test Sample Data'!M200,$B201),""))</f>
        <v/>
      </c>
      <c r="AB201" s="29" t="str">
        <f>IF('Test Sample Data'!N200="","",IF(SUM('Test Sample Data'!N$2:N$97)&gt;10,IF(AND(ISNUMBER('Test Sample Data'!N200),'Test Sample Data'!N200&lt;$B201, 'Test Sample Data'!N200&gt;0),'Test Sample Data'!N200,$B201),""))</f>
        <v/>
      </c>
      <c r="AC201" s="29" t="str">
        <f>IF('Test Sample Data'!O200="","",IF(SUM('Test Sample Data'!O$2:O$97)&gt;10,IF(AND(ISNUMBER('Test Sample Data'!O200),'Test Sample Data'!O200&lt;$B201, 'Test Sample Data'!O200&gt;0),'Test Sample Data'!O200,$B201),""))</f>
        <v/>
      </c>
      <c r="AE201" s="4" t="s">
        <v>4858</v>
      </c>
      <c r="AF201" s="4">
        <f t="shared" si="247"/>
        <v>9</v>
      </c>
      <c r="AG201" s="4">
        <f t="shared" si="248"/>
        <v>9</v>
      </c>
      <c r="AH201" s="4" t="str">
        <f t="shared" si="249"/>
        <v/>
      </c>
      <c r="AI201" s="4" t="str">
        <f t="shared" si="250"/>
        <v/>
      </c>
      <c r="AJ201" s="4" t="str">
        <f t="shared" si="251"/>
        <v/>
      </c>
      <c r="AK201" s="4" t="str">
        <f t="shared" si="252"/>
        <v/>
      </c>
      <c r="AL201" s="4" t="str">
        <f t="shared" si="253"/>
        <v/>
      </c>
      <c r="AM201" s="4" t="str">
        <f t="shared" si="254"/>
        <v/>
      </c>
      <c r="AN201" s="4" t="str">
        <f t="shared" si="255"/>
        <v/>
      </c>
      <c r="AO201" s="4" t="str">
        <f t="shared" si="256"/>
        <v/>
      </c>
      <c r="AP201" s="4" t="str">
        <f t="shared" si="257"/>
        <v/>
      </c>
      <c r="AQ201" s="4" t="str">
        <f t="shared" si="258"/>
        <v/>
      </c>
      <c r="AR201" s="4">
        <f t="shared" si="259"/>
        <v>0</v>
      </c>
      <c r="AS201" s="4">
        <f t="shared" si="246"/>
        <v>9</v>
      </c>
      <c r="AU201" s="4" t="s">
        <v>4858</v>
      </c>
      <c r="AV201" s="4">
        <f t="shared" si="260"/>
        <v>9</v>
      </c>
      <c r="AW201" s="4">
        <f t="shared" si="261"/>
        <v>9</v>
      </c>
      <c r="AX201" s="4" t="str">
        <f t="shared" si="262"/>
        <v/>
      </c>
      <c r="AY201" s="4" t="str">
        <f t="shared" si="263"/>
        <v/>
      </c>
      <c r="AZ201" s="4" t="str">
        <f t="shared" si="264"/>
        <v/>
      </c>
      <c r="BA201" s="4" t="str">
        <f t="shared" si="265"/>
        <v/>
      </c>
      <c r="BB201" s="4" t="str">
        <f t="shared" si="266"/>
        <v/>
      </c>
      <c r="BC201" s="4" t="str">
        <f t="shared" si="267"/>
        <v/>
      </c>
      <c r="BD201" s="4" t="str">
        <f t="shared" si="268"/>
        <v/>
      </c>
      <c r="BE201" s="4" t="str">
        <f t="shared" si="269"/>
        <v/>
      </c>
      <c r="BF201" s="4" t="str">
        <f t="shared" si="270"/>
        <v/>
      </c>
      <c r="BG201" s="4" t="str">
        <f t="shared" si="271"/>
        <v/>
      </c>
      <c r="BI201" s="4" t="s">
        <v>4858</v>
      </c>
      <c r="BJ201" s="4">
        <f t="shared" si="233"/>
        <v>9</v>
      </c>
      <c r="BK201" s="4">
        <f t="shared" si="234"/>
        <v>9</v>
      </c>
      <c r="BL201" s="4" t="str">
        <f t="shared" si="235"/>
        <v/>
      </c>
      <c r="BM201" s="4" t="str">
        <f t="shared" si="236"/>
        <v/>
      </c>
      <c r="BN201" s="4" t="str">
        <f t="shared" si="237"/>
        <v/>
      </c>
      <c r="BO201" s="4" t="str">
        <f t="shared" si="238"/>
        <v/>
      </c>
      <c r="BP201" s="4" t="str">
        <f t="shared" si="239"/>
        <v/>
      </c>
      <c r="BQ201" s="4" t="str">
        <f t="shared" si="240"/>
        <v/>
      </c>
      <c r="BR201" s="4" t="str">
        <f t="shared" si="241"/>
        <v/>
      </c>
      <c r="BS201" s="4" t="str">
        <f t="shared" si="242"/>
        <v/>
      </c>
      <c r="BT201" s="4" t="str">
        <f t="shared" si="243"/>
        <v/>
      </c>
      <c r="BU201" s="4" t="str">
        <f t="shared" si="244"/>
        <v/>
      </c>
      <c r="BV201" s="4">
        <f t="shared" si="272"/>
        <v>0</v>
      </c>
      <c r="BW201" s="4">
        <f t="shared" si="245"/>
        <v>9</v>
      </c>
      <c r="BY201" s="4" t="s">
        <v>4858</v>
      </c>
      <c r="BZ201" s="4">
        <f t="shared" si="209"/>
        <v>0</v>
      </c>
      <c r="CA201" s="4">
        <f t="shared" si="210"/>
        <v>0</v>
      </c>
      <c r="CB201" s="4" t="str">
        <f t="shared" si="211"/>
        <v/>
      </c>
      <c r="CC201" s="4" t="str">
        <f t="shared" si="212"/>
        <v/>
      </c>
      <c r="CD201" s="4" t="str">
        <f t="shared" si="213"/>
        <v/>
      </c>
      <c r="CE201" s="4" t="str">
        <f t="shared" si="214"/>
        <v/>
      </c>
      <c r="CF201" s="4" t="str">
        <f t="shared" si="215"/>
        <v/>
      </c>
      <c r="CG201" s="4" t="str">
        <f t="shared" si="216"/>
        <v/>
      </c>
      <c r="CH201" s="4" t="str">
        <f t="shared" si="217"/>
        <v/>
      </c>
      <c r="CI201" s="4" t="str">
        <f t="shared" si="218"/>
        <v/>
      </c>
      <c r="CJ201" s="4" t="str">
        <f t="shared" si="219"/>
        <v/>
      </c>
      <c r="CK201" s="4" t="str">
        <f t="shared" si="220"/>
        <v/>
      </c>
      <c r="CM201" s="4" t="s">
        <v>4858</v>
      </c>
      <c r="CN201" s="4" t="str">
        <f>IF(ISNUMBER(BZ201), IF($BV201&gt;VLOOKUP('Gene Table'!$G$2,'Array Content'!$A$2:$B$3,2,FALSE),IF(BZ201&lt;-$BV201,"mutant","WT"),IF(BZ201&lt;-VLOOKUP('Gene Table'!$G$2,'Array Content'!$A$2:$B$3,2,FALSE),"Mutant","WT")),"")</f>
        <v>WT</v>
      </c>
      <c r="CO201" s="4" t="str">
        <f>IF(ISNUMBER(CA201), IF($BV201&gt;VLOOKUP('Gene Table'!$G$2,'Array Content'!$A$2:$B$3,2,FALSE),IF(CA201&lt;-$BV201,"mutant","WT"),IF(CA201&lt;-VLOOKUP('Gene Table'!$G$2,'Array Content'!$A$2:$B$3,2,FALSE),"Mutant","WT")),"")</f>
        <v>WT</v>
      </c>
      <c r="CP201" s="4" t="str">
        <f>IF(ISNUMBER(CB201), IF($BV201&gt;VLOOKUP('Gene Table'!$G$2,'Array Content'!$A$2:$B$3,2,FALSE),IF(CB201&lt;-$BV201,"mutant","WT"),IF(CB201&lt;-VLOOKUP('Gene Table'!$G$2,'Array Content'!$A$2:$B$3,2,FALSE),"Mutant","WT")),"")</f>
        <v/>
      </c>
      <c r="CQ201" s="4" t="str">
        <f>IF(ISNUMBER(CC201), IF($BV201&gt;VLOOKUP('Gene Table'!$G$2,'Array Content'!$A$2:$B$3,2,FALSE),IF(CC201&lt;-$BV201,"mutant","WT"),IF(CC201&lt;-VLOOKUP('Gene Table'!$G$2,'Array Content'!$A$2:$B$3,2,FALSE),"Mutant","WT")),"")</f>
        <v/>
      </c>
      <c r="CR201" s="4" t="str">
        <f>IF(ISNUMBER(CD201), IF($BV201&gt;VLOOKUP('Gene Table'!$G$2,'Array Content'!$A$2:$B$3,2,FALSE),IF(CD201&lt;-$BV201,"mutant","WT"),IF(CD201&lt;-VLOOKUP('Gene Table'!$G$2,'Array Content'!$A$2:$B$3,2,FALSE),"Mutant","WT")),"")</f>
        <v/>
      </c>
      <c r="CS201" s="4" t="str">
        <f>IF(ISNUMBER(CE201), IF($BV201&gt;VLOOKUP('Gene Table'!$G$2,'Array Content'!$A$2:$B$3,2,FALSE),IF(CE201&lt;-$BV201,"mutant","WT"),IF(CE201&lt;-VLOOKUP('Gene Table'!$G$2,'Array Content'!$A$2:$B$3,2,FALSE),"Mutant","WT")),"")</f>
        <v/>
      </c>
      <c r="CT201" s="4" t="str">
        <f>IF(ISNUMBER(CF201), IF($BV201&gt;VLOOKUP('Gene Table'!$G$2,'Array Content'!$A$2:$B$3,2,FALSE),IF(CF201&lt;-$BV201,"mutant","WT"),IF(CF201&lt;-VLOOKUP('Gene Table'!$G$2,'Array Content'!$A$2:$B$3,2,FALSE),"Mutant","WT")),"")</f>
        <v/>
      </c>
      <c r="CU201" s="4" t="str">
        <f>IF(ISNUMBER(CG201), IF($BV201&gt;VLOOKUP('Gene Table'!$G$2,'Array Content'!$A$2:$B$3,2,FALSE),IF(CG201&lt;-$BV201,"mutant","WT"),IF(CG201&lt;-VLOOKUP('Gene Table'!$G$2,'Array Content'!$A$2:$B$3,2,FALSE),"Mutant","WT")),"")</f>
        <v/>
      </c>
      <c r="CV201" s="4" t="str">
        <f>IF(ISNUMBER(CH201), IF($BV201&gt;VLOOKUP('Gene Table'!$G$2,'Array Content'!$A$2:$B$3,2,FALSE),IF(CH201&lt;-$BV201,"mutant","WT"),IF(CH201&lt;-VLOOKUP('Gene Table'!$G$2,'Array Content'!$A$2:$B$3,2,FALSE),"Mutant","WT")),"")</f>
        <v/>
      </c>
      <c r="CW201" s="4" t="str">
        <f>IF(ISNUMBER(CI201), IF($BV201&gt;VLOOKUP('Gene Table'!$G$2,'Array Content'!$A$2:$B$3,2,FALSE),IF(CI201&lt;-$BV201,"mutant","WT"),IF(CI201&lt;-VLOOKUP('Gene Table'!$G$2,'Array Content'!$A$2:$B$3,2,FALSE),"Mutant","WT")),"")</f>
        <v/>
      </c>
      <c r="CX201" s="4" t="str">
        <f>IF(ISNUMBER(CJ201), IF($BV201&gt;VLOOKUP('Gene Table'!$G$2,'Array Content'!$A$2:$B$3,2,FALSE),IF(CJ201&lt;-$BV201,"mutant","WT"),IF(CJ201&lt;-VLOOKUP('Gene Table'!$G$2,'Array Content'!$A$2:$B$3,2,FALSE),"Mutant","WT")),"")</f>
        <v/>
      </c>
      <c r="CY201" s="4" t="str">
        <f>IF(ISNUMBER(CK201), IF($BV201&gt;VLOOKUP('Gene Table'!$G$2,'Array Content'!$A$2:$B$3,2,FALSE),IF(CK201&lt;-$BV201,"mutant","WT"),IF(CK201&lt;-VLOOKUP('Gene Table'!$G$2,'Array Content'!$A$2:$B$3,2,FALSE),"Mutant","WT")),"")</f>
        <v/>
      </c>
      <c r="DA201" s="4" t="s">
        <v>4858</v>
      </c>
      <c r="DB201" s="4">
        <f t="shared" si="221"/>
        <v>0</v>
      </c>
      <c r="DC201" s="4">
        <f t="shared" si="222"/>
        <v>0</v>
      </c>
      <c r="DD201" s="4" t="str">
        <f t="shared" si="223"/>
        <v/>
      </c>
      <c r="DE201" s="4" t="str">
        <f t="shared" si="224"/>
        <v/>
      </c>
      <c r="DF201" s="4" t="str">
        <f t="shared" si="225"/>
        <v/>
      </c>
      <c r="DG201" s="4" t="str">
        <f t="shared" si="226"/>
        <v/>
      </c>
      <c r="DH201" s="4" t="str">
        <f t="shared" si="227"/>
        <v/>
      </c>
      <c r="DI201" s="4" t="str">
        <f t="shared" si="228"/>
        <v/>
      </c>
      <c r="DJ201" s="4" t="str">
        <f t="shared" si="229"/>
        <v/>
      </c>
      <c r="DK201" s="4" t="str">
        <f t="shared" si="230"/>
        <v/>
      </c>
      <c r="DL201" s="4" t="str">
        <f t="shared" si="231"/>
        <v/>
      </c>
      <c r="DM201" s="4" t="str">
        <f t="shared" si="232"/>
        <v/>
      </c>
      <c r="DO201" s="4" t="s">
        <v>4858</v>
      </c>
      <c r="DP201" s="4" t="str">
        <f>IF(ISNUMBER(DB201), IF($AR201&gt;VLOOKUP('Gene Table'!$G$2,'Array Content'!$A$2:$B$3,2,FALSE),IF(DB201&lt;-$AR201,"mutant","WT"),IF(DB201&lt;-VLOOKUP('Gene Table'!$G$2,'Array Content'!$A$2:$B$3,2,FALSE),"Mutant","WT")),"")</f>
        <v>WT</v>
      </c>
      <c r="DQ201" s="4" t="str">
        <f>IF(ISNUMBER(DC201), IF($AR201&gt;VLOOKUP('Gene Table'!$G$2,'Array Content'!$A$2:$B$3,2,FALSE),IF(DC201&lt;-$AR201,"mutant","WT"),IF(DC201&lt;-VLOOKUP('Gene Table'!$G$2,'Array Content'!$A$2:$B$3,2,FALSE),"Mutant","WT")),"")</f>
        <v>WT</v>
      </c>
      <c r="DR201" s="4" t="str">
        <f>IF(ISNUMBER(DD201), IF($AR201&gt;VLOOKUP('Gene Table'!$G$2,'Array Content'!$A$2:$B$3,2,FALSE),IF(DD201&lt;-$AR201,"mutant","WT"),IF(DD201&lt;-VLOOKUP('Gene Table'!$G$2,'Array Content'!$A$2:$B$3,2,FALSE),"Mutant","WT")),"")</f>
        <v/>
      </c>
      <c r="DS201" s="4" t="str">
        <f>IF(ISNUMBER(DE201), IF($AR201&gt;VLOOKUP('Gene Table'!$G$2,'Array Content'!$A$2:$B$3,2,FALSE),IF(DE201&lt;-$AR201,"mutant","WT"),IF(DE201&lt;-VLOOKUP('Gene Table'!$G$2,'Array Content'!$A$2:$B$3,2,FALSE),"Mutant","WT")),"")</f>
        <v/>
      </c>
      <c r="DT201" s="4" t="str">
        <f>IF(ISNUMBER(DF201), IF($AR201&gt;VLOOKUP('Gene Table'!$G$2,'Array Content'!$A$2:$B$3,2,FALSE),IF(DF201&lt;-$AR201,"mutant","WT"),IF(DF201&lt;-VLOOKUP('Gene Table'!$G$2,'Array Content'!$A$2:$B$3,2,FALSE),"Mutant","WT")),"")</f>
        <v/>
      </c>
      <c r="DU201" s="4" t="str">
        <f>IF(ISNUMBER(DG201), IF($AR201&gt;VLOOKUP('Gene Table'!$G$2,'Array Content'!$A$2:$B$3,2,FALSE),IF(DG201&lt;-$AR201,"mutant","WT"),IF(DG201&lt;-VLOOKUP('Gene Table'!$G$2,'Array Content'!$A$2:$B$3,2,FALSE),"Mutant","WT")),"")</f>
        <v/>
      </c>
      <c r="DV201" s="4" t="str">
        <f>IF(ISNUMBER(DH201), IF($AR201&gt;VLOOKUP('Gene Table'!$G$2,'Array Content'!$A$2:$B$3,2,FALSE),IF(DH201&lt;-$AR201,"mutant","WT"),IF(DH201&lt;-VLOOKUP('Gene Table'!$G$2,'Array Content'!$A$2:$B$3,2,FALSE),"Mutant","WT")),"")</f>
        <v/>
      </c>
      <c r="DW201" s="4" t="str">
        <f>IF(ISNUMBER(DI201), IF($AR201&gt;VLOOKUP('Gene Table'!$G$2,'Array Content'!$A$2:$B$3,2,FALSE),IF(DI201&lt;-$AR201,"mutant","WT"),IF(DI201&lt;-VLOOKUP('Gene Table'!$G$2,'Array Content'!$A$2:$B$3,2,FALSE),"Mutant","WT")),"")</f>
        <v/>
      </c>
      <c r="DX201" s="4" t="str">
        <f>IF(ISNUMBER(DJ201), IF($AR201&gt;VLOOKUP('Gene Table'!$G$2,'Array Content'!$A$2:$B$3,2,FALSE),IF(DJ201&lt;-$AR201,"mutant","WT"),IF(DJ201&lt;-VLOOKUP('Gene Table'!$G$2,'Array Content'!$A$2:$B$3,2,FALSE),"Mutant","WT")),"")</f>
        <v/>
      </c>
      <c r="DY201" s="4" t="str">
        <f>IF(ISNUMBER(DK201), IF($AR201&gt;VLOOKUP('Gene Table'!$G$2,'Array Content'!$A$2:$B$3,2,FALSE),IF(DK201&lt;-$AR201,"mutant","WT"),IF(DK201&lt;-VLOOKUP('Gene Table'!$G$2,'Array Content'!$A$2:$B$3,2,FALSE),"Mutant","WT")),"")</f>
        <v/>
      </c>
      <c r="DZ201" s="4" t="str">
        <f>IF(ISNUMBER(DL201), IF($AR201&gt;VLOOKUP('Gene Table'!$G$2,'Array Content'!$A$2:$B$3,2,FALSE),IF(DL201&lt;-$AR201,"mutant","WT"),IF(DL201&lt;-VLOOKUP('Gene Table'!$G$2,'Array Content'!$A$2:$B$3,2,FALSE),"Mutant","WT")),"")</f>
        <v/>
      </c>
      <c r="EA201" s="4" t="str">
        <f>IF(ISNUMBER(DM201), IF($AR201&gt;VLOOKUP('Gene Table'!$G$2,'Array Content'!$A$2:$B$3,2,FALSE),IF(DM201&lt;-$AR201,"mutant","WT"),IF(DM201&lt;-VLOOKUP('Gene Table'!$G$2,'Array Content'!$A$2:$B$3,2,FALSE),"Mutant","WT")),"")</f>
        <v/>
      </c>
      <c r="EC201" s="4" t="s">
        <v>4858</v>
      </c>
      <c r="ED201" s="4" t="str">
        <f>IF('Gene Table'!$D201="copy number",D201,"")</f>
        <v/>
      </c>
      <c r="EE201" s="4" t="str">
        <f>IF('Gene Table'!$D201="copy number",E201,"")</f>
        <v/>
      </c>
      <c r="EF201" s="4" t="str">
        <f>IF('Gene Table'!$D201="copy number",F201,"")</f>
        <v/>
      </c>
      <c r="EG201" s="4" t="str">
        <f>IF('Gene Table'!$D201="copy number",G201,"")</f>
        <v/>
      </c>
      <c r="EH201" s="4" t="str">
        <f>IF('Gene Table'!$D201="copy number",H201,"")</f>
        <v/>
      </c>
      <c r="EI201" s="4" t="str">
        <f>IF('Gene Table'!$D201="copy number",I201,"")</f>
        <v/>
      </c>
      <c r="EJ201" s="4" t="str">
        <f>IF('Gene Table'!$D201="copy number",J201,"")</f>
        <v/>
      </c>
      <c r="EK201" s="4" t="str">
        <f>IF('Gene Table'!$D201="copy number",K201,"")</f>
        <v/>
      </c>
      <c r="EL201" s="4" t="str">
        <f>IF('Gene Table'!$D201="copy number",L201,"")</f>
        <v/>
      </c>
      <c r="EM201" s="4" t="str">
        <f>IF('Gene Table'!$D201="copy number",M201,"")</f>
        <v/>
      </c>
      <c r="EN201" s="4" t="str">
        <f>IF('Gene Table'!$D201="copy number",N201,"")</f>
        <v/>
      </c>
      <c r="EO201" s="4" t="str">
        <f>IF('Gene Table'!$D201="copy number",O201,"")</f>
        <v/>
      </c>
      <c r="EQ201" s="4" t="s">
        <v>4858</v>
      </c>
      <c r="ER201" s="4" t="str">
        <f>IF('Gene Table'!$D201="copy number",R201,"")</f>
        <v/>
      </c>
      <c r="ES201" s="4" t="str">
        <f>IF('Gene Table'!$D201="copy number",S201,"")</f>
        <v/>
      </c>
      <c r="ET201" s="4" t="str">
        <f>IF('Gene Table'!$D201="copy number",T201,"")</f>
        <v/>
      </c>
      <c r="EU201" s="4" t="str">
        <f>IF('Gene Table'!$D201="copy number",U201,"")</f>
        <v/>
      </c>
      <c r="EV201" s="4" t="str">
        <f>IF('Gene Table'!$D201="copy number",V201,"")</f>
        <v/>
      </c>
      <c r="EW201" s="4" t="str">
        <f>IF('Gene Table'!$D201="copy number",W201,"")</f>
        <v/>
      </c>
      <c r="EX201" s="4" t="str">
        <f>IF('Gene Table'!$D201="copy number",X201,"")</f>
        <v/>
      </c>
      <c r="EY201" s="4" t="str">
        <f>IF('Gene Table'!$D201="copy number",Y201,"")</f>
        <v/>
      </c>
      <c r="EZ201" s="4" t="str">
        <f>IF('Gene Table'!$D201="copy number",Z201,"")</f>
        <v/>
      </c>
      <c r="FA201" s="4" t="str">
        <f>IF('Gene Table'!$D201="copy number",AA201,"")</f>
        <v/>
      </c>
      <c r="FB201" s="4" t="str">
        <f>IF('Gene Table'!$D201="copy number",AB201,"")</f>
        <v/>
      </c>
      <c r="FC201" s="4" t="str">
        <f>IF('Gene Table'!$D201="copy number",AC201,"")</f>
        <v/>
      </c>
      <c r="FE201" s="4" t="s">
        <v>4858</v>
      </c>
      <c r="FF201" s="4" t="str">
        <f>IF('Gene Table'!$C201="SMPC",D201,"")</f>
        <v/>
      </c>
      <c r="FG201" s="4" t="str">
        <f>IF('Gene Table'!$C201="SMPC",E201,"")</f>
        <v/>
      </c>
      <c r="FH201" s="4" t="str">
        <f>IF('Gene Table'!$C201="SMPC",F201,"")</f>
        <v/>
      </c>
      <c r="FI201" s="4" t="str">
        <f>IF('Gene Table'!$C201="SMPC",G201,"")</f>
        <v/>
      </c>
      <c r="FJ201" s="4" t="str">
        <f>IF('Gene Table'!$C201="SMPC",H201,"")</f>
        <v/>
      </c>
      <c r="FK201" s="4" t="str">
        <f>IF('Gene Table'!$C201="SMPC",I201,"")</f>
        <v/>
      </c>
      <c r="FL201" s="4" t="str">
        <f>IF('Gene Table'!$C201="SMPC",J201,"")</f>
        <v/>
      </c>
      <c r="FM201" s="4" t="str">
        <f>IF('Gene Table'!$C201="SMPC",K201,"")</f>
        <v/>
      </c>
      <c r="FN201" s="4" t="str">
        <f>IF('Gene Table'!$C201="SMPC",L201,"")</f>
        <v/>
      </c>
      <c r="FO201" s="4" t="str">
        <f>IF('Gene Table'!$C201="SMPC",M201,"")</f>
        <v/>
      </c>
      <c r="FP201" s="4" t="str">
        <f>IF('Gene Table'!$C201="SMPC",N201,"")</f>
        <v/>
      </c>
      <c r="FQ201" s="4" t="str">
        <f>IF('Gene Table'!$C201="SMPC",O201,"")</f>
        <v/>
      </c>
      <c r="FS201" s="4" t="s">
        <v>4858</v>
      </c>
      <c r="FT201" s="4" t="str">
        <f>IF('Gene Table'!$C201="SMPC",R201,"")</f>
        <v/>
      </c>
      <c r="FU201" s="4" t="str">
        <f>IF('Gene Table'!$C201="SMPC",S201,"")</f>
        <v/>
      </c>
      <c r="FV201" s="4" t="str">
        <f>IF('Gene Table'!$C201="SMPC",T201,"")</f>
        <v/>
      </c>
      <c r="FW201" s="4" t="str">
        <f>IF('Gene Table'!$C201="SMPC",U201,"")</f>
        <v/>
      </c>
      <c r="FX201" s="4" t="str">
        <f>IF('Gene Table'!$C201="SMPC",V201,"")</f>
        <v/>
      </c>
      <c r="FY201" s="4" t="str">
        <f>IF('Gene Table'!$C201="SMPC",W201,"")</f>
        <v/>
      </c>
      <c r="FZ201" s="4" t="str">
        <f>IF('Gene Table'!$C201="SMPC",X201,"")</f>
        <v/>
      </c>
      <c r="GA201" s="4" t="str">
        <f>IF('Gene Table'!$C201="SMPC",Y201,"")</f>
        <v/>
      </c>
      <c r="GB201" s="4" t="str">
        <f>IF('Gene Table'!$C201="SMPC",Z201,"")</f>
        <v/>
      </c>
      <c r="GC201" s="4" t="str">
        <f>IF('Gene Table'!$C201="SMPC",AA201,"")</f>
        <v/>
      </c>
      <c r="GD201" s="4" t="str">
        <f>IF('Gene Table'!$C201="SMPC",AB201,"")</f>
        <v/>
      </c>
      <c r="GE201" s="4" t="str">
        <f>IF('Gene Table'!$C201="SMPC",AC201,"")</f>
        <v/>
      </c>
    </row>
    <row r="202" spans="1:187" ht="15" customHeight="1" x14ac:dyDescent="0.25">
      <c r="A202" s="4" t="str">
        <f>'Gene Table'!C202&amp;":"&amp;'Gene Table'!D202</f>
        <v>STK11:c.508C&gt;T</v>
      </c>
      <c r="B202" s="4">
        <f>IF('Gene Table'!$G$5="NO",IF(ISNUMBER(MATCH('Gene Table'!E202,'Array Content'!$M$2:$M$941,0)),VLOOKUP('Gene Table'!E202,'Array Content'!$M$2:$O$941,2,FALSE),35),IF('Gene Table'!$G$5="YES",IF(ISNUMBER(MATCH('Gene Table'!E202,'Array Content'!$M$2:$M$941,0)),VLOOKUP('Gene Table'!E202,'Array Content'!$M$2:$O$941,3,FALSE),35),"OOPS"))</f>
        <v>37</v>
      </c>
      <c r="C202" s="4" t="s">
        <v>4859</v>
      </c>
      <c r="D202" s="29">
        <f>IF('Control Sample Data'!D201="","",IF(SUM('Control Sample Data'!D$2:D$97)&gt;10,IF(AND(ISNUMBER('Control Sample Data'!D201),'Control Sample Data'!D201&lt;$B202, 'Control Sample Data'!D201&gt;0),'Control Sample Data'!D201,$B202),""))</f>
        <v>35</v>
      </c>
      <c r="E202" s="29">
        <f>IF('Control Sample Data'!E201="","",IF(SUM('Control Sample Data'!E$2:E$97)&gt;10,IF(AND(ISNUMBER('Control Sample Data'!E201),'Control Sample Data'!E201&lt;$B202, 'Control Sample Data'!E201&gt;0),'Control Sample Data'!E201,$B202),""))</f>
        <v>35</v>
      </c>
      <c r="F202" s="29" t="str">
        <f>IF('Control Sample Data'!F201="","",IF(SUM('Control Sample Data'!F$2:F$97)&gt;10,IF(AND(ISNUMBER('Control Sample Data'!F201),'Control Sample Data'!F201&lt;$B202, 'Control Sample Data'!F201&gt;0),'Control Sample Data'!F201,$B202),""))</f>
        <v/>
      </c>
      <c r="G202" s="29" t="str">
        <f>IF('Control Sample Data'!G201="","",IF(SUM('Control Sample Data'!G$2:G$97)&gt;10,IF(AND(ISNUMBER('Control Sample Data'!G201),'Control Sample Data'!G201&lt;$B202, 'Control Sample Data'!G201&gt;0),'Control Sample Data'!G201,$B202),""))</f>
        <v/>
      </c>
      <c r="H202" s="29" t="str">
        <f>IF('Control Sample Data'!H201="","",IF(SUM('Control Sample Data'!H$2:H$97)&gt;10,IF(AND(ISNUMBER('Control Sample Data'!H201),'Control Sample Data'!H201&lt;$B202, 'Control Sample Data'!H201&gt;0),'Control Sample Data'!H201,$B202),""))</f>
        <v/>
      </c>
      <c r="I202" s="29" t="str">
        <f>IF('Control Sample Data'!I201="","",IF(SUM('Control Sample Data'!I$2:I$97)&gt;10,IF(AND(ISNUMBER('Control Sample Data'!I201),'Control Sample Data'!I201&lt;$B202, 'Control Sample Data'!I201&gt;0),'Control Sample Data'!I201,$B202),""))</f>
        <v/>
      </c>
      <c r="J202" s="29" t="str">
        <f>IF('Control Sample Data'!J201="","",IF(SUM('Control Sample Data'!J$2:J$97)&gt;10,IF(AND(ISNUMBER('Control Sample Data'!J201),'Control Sample Data'!J201&lt;$B202, 'Control Sample Data'!J201&gt;0),'Control Sample Data'!J201,$B202),""))</f>
        <v/>
      </c>
      <c r="K202" s="29" t="str">
        <f>IF('Control Sample Data'!K201="","",IF(SUM('Control Sample Data'!K$2:K$97)&gt;10,IF(AND(ISNUMBER('Control Sample Data'!K201),'Control Sample Data'!K201&lt;$B202, 'Control Sample Data'!K201&gt;0),'Control Sample Data'!K201,$B202),""))</f>
        <v/>
      </c>
      <c r="L202" s="29" t="str">
        <f>IF('Control Sample Data'!L201="","",IF(SUM('Control Sample Data'!L$2:L$97)&gt;10,IF(AND(ISNUMBER('Control Sample Data'!L201),'Control Sample Data'!L201&lt;$B202, 'Control Sample Data'!L201&gt;0),'Control Sample Data'!L201,$B202),""))</f>
        <v/>
      </c>
      <c r="M202" s="29" t="str">
        <f>IF('Control Sample Data'!M201="","",IF(SUM('Control Sample Data'!M$2:M$97)&gt;10,IF(AND(ISNUMBER('Control Sample Data'!M201),'Control Sample Data'!M201&lt;$B202, 'Control Sample Data'!M201&gt;0),'Control Sample Data'!M201,$B202),""))</f>
        <v/>
      </c>
      <c r="N202" s="29" t="str">
        <f>IF('Control Sample Data'!N201="","",IF(SUM('Control Sample Data'!N$2:N$97)&gt;10,IF(AND(ISNUMBER('Control Sample Data'!N201),'Control Sample Data'!N201&lt;$B202, 'Control Sample Data'!N201&gt;0),'Control Sample Data'!N201,$B202),""))</f>
        <v/>
      </c>
      <c r="O202" s="29" t="str">
        <f>IF('Control Sample Data'!O201="","",IF(SUM('Control Sample Data'!O$2:O$97)&gt;10,IF(AND(ISNUMBER('Control Sample Data'!O201),'Control Sample Data'!O201&lt;$B202, 'Control Sample Data'!O201&gt;0),'Control Sample Data'!O201,$B202),""))</f>
        <v/>
      </c>
      <c r="Q202" s="4" t="s">
        <v>4859</v>
      </c>
      <c r="R202" s="29">
        <f>IF('Test Sample Data'!D201="","",IF(SUM('Test Sample Data'!D$2:D$97)&gt;10,IF(AND(ISNUMBER('Test Sample Data'!D201),'Test Sample Data'!D201&lt;$B202, 'Test Sample Data'!D201&gt;0),'Test Sample Data'!D201,$B202),""))</f>
        <v>35</v>
      </c>
      <c r="S202" s="29">
        <f>IF('Test Sample Data'!E201="","",IF(SUM('Test Sample Data'!E$2:E$97)&gt;10,IF(AND(ISNUMBER('Test Sample Data'!E201),'Test Sample Data'!E201&lt;$B202, 'Test Sample Data'!E201&gt;0),'Test Sample Data'!E201,$B202),""))</f>
        <v>35</v>
      </c>
      <c r="T202" s="29" t="str">
        <f>IF('Test Sample Data'!F201="","",IF(SUM('Test Sample Data'!F$2:F$97)&gt;10,IF(AND(ISNUMBER('Test Sample Data'!F201),'Test Sample Data'!F201&lt;$B202, 'Test Sample Data'!F201&gt;0),'Test Sample Data'!F201,$B202),""))</f>
        <v/>
      </c>
      <c r="U202" s="29" t="str">
        <f>IF('Test Sample Data'!G201="","",IF(SUM('Test Sample Data'!G$2:G$97)&gt;10,IF(AND(ISNUMBER('Test Sample Data'!G201),'Test Sample Data'!G201&lt;$B202, 'Test Sample Data'!G201&gt;0),'Test Sample Data'!G201,$B202),""))</f>
        <v/>
      </c>
      <c r="V202" s="29" t="str">
        <f>IF('Test Sample Data'!H201="","",IF(SUM('Test Sample Data'!H$2:H$97)&gt;10,IF(AND(ISNUMBER('Test Sample Data'!H201),'Test Sample Data'!H201&lt;$B202, 'Test Sample Data'!H201&gt;0),'Test Sample Data'!H201,$B202),""))</f>
        <v/>
      </c>
      <c r="W202" s="29" t="str">
        <f>IF('Test Sample Data'!I201="","",IF(SUM('Test Sample Data'!I$2:I$97)&gt;10,IF(AND(ISNUMBER('Test Sample Data'!I201),'Test Sample Data'!I201&lt;$B202, 'Test Sample Data'!I201&gt;0),'Test Sample Data'!I201,$B202),""))</f>
        <v/>
      </c>
      <c r="X202" s="29" t="str">
        <f>IF('Test Sample Data'!J201="","",IF(SUM('Test Sample Data'!J$2:J$97)&gt;10,IF(AND(ISNUMBER('Test Sample Data'!J201),'Test Sample Data'!J201&lt;$B202, 'Test Sample Data'!J201&gt;0),'Test Sample Data'!J201,$B202),""))</f>
        <v/>
      </c>
      <c r="Y202" s="29" t="str">
        <f>IF('Test Sample Data'!K201="","",IF(SUM('Test Sample Data'!K$2:K$97)&gt;10,IF(AND(ISNUMBER('Test Sample Data'!K201),'Test Sample Data'!K201&lt;$B202, 'Test Sample Data'!K201&gt;0),'Test Sample Data'!K201,$B202),""))</f>
        <v/>
      </c>
      <c r="Z202" s="29" t="str">
        <f>IF('Test Sample Data'!L201="","",IF(SUM('Test Sample Data'!L$2:L$97)&gt;10,IF(AND(ISNUMBER('Test Sample Data'!L201),'Test Sample Data'!L201&lt;$B202, 'Test Sample Data'!L201&gt;0),'Test Sample Data'!L201,$B202),""))</f>
        <v/>
      </c>
      <c r="AA202" s="29" t="str">
        <f>IF('Test Sample Data'!M201="","",IF(SUM('Test Sample Data'!M$2:M$97)&gt;10,IF(AND(ISNUMBER('Test Sample Data'!M201),'Test Sample Data'!M201&lt;$B202, 'Test Sample Data'!M201&gt;0),'Test Sample Data'!M201,$B202),""))</f>
        <v/>
      </c>
      <c r="AB202" s="29" t="str">
        <f>IF('Test Sample Data'!N201="","",IF(SUM('Test Sample Data'!N$2:N$97)&gt;10,IF(AND(ISNUMBER('Test Sample Data'!N201),'Test Sample Data'!N201&lt;$B202, 'Test Sample Data'!N201&gt;0),'Test Sample Data'!N201,$B202),""))</f>
        <v/>
      </c>
      <c r="AC202" s="29" t="str">
        <f>IF('Test Sample Data'!O201="","",IF(SUM('Test Sample Data'!O$2:O$97)&gt;10,IF(AND(ISNUMBER('Test Sample Data'!O201),'Test Sample Data'!O201&lt;$B202, 'Test Sample Data'!O201&gt;0),'Test Sample Data'!O201,$B202),""))</f>
        <v/>
      </c>
      <c r="AE202" s="4" t="s">
        <v>4859</v>
      </c>
      <c r="AF202" s="4">
        <f t="shared" si="247"/>
        <v>9</v>
      </c>
      <c r="AG202" s="4">
        <f t="shared" si="248"/>
        <v>9</v>
      </c>
      <c r="AH202" s="4" t="str">
        <f t="shared" si="249"/>
        <v/>
      </c>
      <c r="AI202" s="4" t="str">
        <f t="shared" si="250"/>
        <v/>
      </c>
      <c r="AJ202" s="4" t="str">
        <f t="shared" si="251"/>
        <v/>
      </c>
      <c r="AK202" s="4" t="str">
        <f t="shared" si="252"/>
        <v/>
      </c>
      <c r="AL202" s="4" t="str">
        <f t="shared" si="253"/>
        <v/>
      </c>
      <c r="AM202" s="4" t="str">
        <f t="shared" si="254"/>
        <v/>
      </c>
      <c r="AN202" s="4" t="str">
        <f t="shared" si="255"/>
        <v/>
      </c>
      <c r="AO202" s="4" t="str">
        <f t="shared" si="256"/>
        <v/>
      </c>
      <c r="AP202" s="4" t="str">
        <f t="shared" si="257"/>
        <v/>
      </c>
      <c r="AQ202" s="4" t="str">
        <f t="shared" si="258"/>
        <v/>
      </c>
      <c r="AR202" s="4">
        <f t="shared" si="259"/>
        <v>0</v>
      </c>
      <c r="AS202" s="4">
        <f t="shared" si="246"/>
        <v>9</v>
      </c>
      <c r="AU202" s="4" t="s">
        <v>4859</v>
      </c>
      <c r="AV202" s="4">
        <f t="shared" si="260"/>
        <v>9</v>
      </c>
      <c r="AW202" s="4">
        <f t="shared" si="261"/>
        <v>9</v>
      </c>
      <c r="AX202" s="4" t="str">
        <f t="shared" si="262"/>
        <v/>
      </c>
      <c r="AY202" s="4" t="str">
        <f t="shared" si="263"/>
        <v/>
      </c>
      <c r="AZ202" s="4" t="str">
        <f t="shared" si="264"/>
        <v/>
      </c>
      <c r="BA202" s="4" t="str">
        <f t="shared" si="265"/>
        <v/>
      </c>
      <c r="BB202" s="4" t="str">
        <f t="shared" si="266"/>
        <v/>
      </c>
      <c r="BC202" s="4" t="str">
        <f t="shared" si="267"/>
        <v/>
      </c>
      <c r="BD202" s="4" t="str">
        <f t="shared" si="268"/>
        <v/>
      </c>
      <c r="BE202" s="4" t="str">
        <f t="shared" si="269"/>
        <v/>
      </c>
      <c r="BF202" s="4" t="str">
        <f t="shared" si="270"/>
        <v/>
      </c>
      <c r="BG202" s="4" t="str">
        <f t="shared" si="271"/>
        <v/>
      </c>
      <c r="BI202" s="4" t="s">
        <v>4859</v>
      </c>
      <c r="BJ202" s="4">
        <f t="shared" si="233"/>
        <v>9</v>
      </c>
      <c r="BK202" s="4">
        <f t="shared" si="234"/>
        <v>9</v>
      </c>
      <c r="BL202" s="4" t="str">
        <f t="shared" si="235"/>
        <v/>
      </c>
      <c r="BM202" s="4" t="str">
        <f t="shared" si="236"/>
        <v/>
      </c>
      <c r="BN202" s="4" t="str">
        <f t="shared" si="237"/>
        <v/>
      </c>
      <c r="BO202" s="4" t="str">
        <f t="shared" si="238"/>
        <v/>
      </c>
      <c r="BP202" s="4" t="str">
        <f t="shared" si="239"/>
        <v/>
      </c>
      <c r="BQ202" s="4" t="str">
        <f t="shared" si="240"/>
        <v/>
      </c>
      <c r="BR202" s="4" t="str">
        <f t="shared" si="241"/>
        <v/>
      </c>
      <c r="BS202" s="4" t="str">
        <f t="shared" si="242"/>
        <v/>
      </c>
      <c r="BT202" s="4" t="str">
        <f t="shared" si="243"/>
        <v/>
      </c>
      <c r="BU202" s="4" t="str">
        <f t="shared" si="244"/>
        <v/>
      </c>
      <c r="BV202" s="4">
        <f t="shared" si="272"/>
        <v>0</v>
      </c>
      <c r="BW202" s="4">
        <f t="shared" si="245"/>
        <v>9</v>
      </c>
      <c r="BY202" s="4" t="s">
        <v>4859</v>
      </c>
      <c r="BZ202" s="4">
        <f t="shared" si="209"/>
        <v>0</v>
      </c>
      <c r="CA202" s="4">
        <f t="shared" si="210"/>
        <v>0</v>
      </c>
      <c r="CB202" s="4" t="str">
        <f t="shared" si="211"/>
        <v/>
      </c>
      <c r="CC202" s="4" t="str">
        <f t="shared" si="212"/>
        <v/>
      </c>
      <c r="CD202" s="4" t="str">
        <f t="shared" si="213"/>
        <v/>
      </c>
      <c r="CE202" s="4" t="str">
        <f t="shared" si="214"/>
        <v/>
      </c>
      <c r="CF202" s="4" t="str">
        <f t="shared" si="215"/>
        <v/>
      </c>
      <c r="CG202" s="4" t="str">
        <f t="shared" si="216"/>
        <v/>
      </c>
      <c r="CH202" s="4" t="str">
        <f t="shared" si="217"/>
        <v/>
      </c>
      <c r="CI202" s="4" t="str">
        <f t="shared" si="218"/>
        <v/>
      </c>
      <c r="CJ202" s="4" t="str">
        <f t="shared" si="219"/>
        <v/>
      </c>
      <c r="CK202" s="4" t="str">
        <f t="shared" si="220"/>
        <v/>
      </c>
      <c r="CM202" s="4" t="s">
        <v>4859</v>
      </c>
      <c r="CN202" s="4" t="str">
        <f>IF(ISNUMBER(BZ202), IF($BV202&gt;VLOOKUP('Gene Table'!$G$2,'Array Content'!$A$2:$B$3,2,FALSE),IF(BZ202&lt;-$BV202,"mutant","WT"),IF(BZ202&lt;-VLOOKUP('Gene Table'!$G$2,'Array Content'!$A$2:$B$3,2,FALSE),"Mutant","WT")),"")</f>
        <v>WT</v>
      </c>
      <c r="CO202" s="4" t="str">
        <f>IF(ISNUMBER(CA202), IF($BV202&gt;VLOOKUP('Gene Table'!$G$2,'Array Content'!$A$2:$B$3,2,FALSE),IF(CA202&lt;-$BV202,"mutant","WT"),IF(CA202&lt;-VLOOKUP('Gene Table'!$G$2,'Array Content'!$A$2:$B$3,2,FALSE),"Mutant","WT")),"")</f>
        <v>WT</v>
      </c>
      <c r="CP202" s="4" t="str">
        <f>IF(ISNUMBER(CB202), IF($BV202&gt;VLOOKUP('Gene Table'!$G$2,'Array Content'!$A$2:$B$3,2,FALSE),IF(CB202&lt;-$BV202,"mutant","WT"),IF(CB202&lt;-VLOOKUP('Gene Table'!$G$2,'Array Content'!$A$2:$B$3,2,FALSE),"Mutant","WT")),"")</f>
        <v/>
      </c>
      <c r="CQ202" s="4" t="str">
        <f>IF(ISNUMBER(CC202), IF($BV202&gt;VLOOKUP('Gene Table'!$G$2,'Array Content'!$A$2:$B$3,2,FALSE),IF(CC202&lt;-$BV202,"mutant","WT"),IF(CC202&lt;-VLOOKUP('Gene Table'!$G$2,'Array Content'!$A$2:$B$3,2,FALSE),"Mutant","WT")),"")</f>
        <v/>
      </c>
      <c r="CR202" s="4" t="str">
        <f>IF(ISNUMBER(CD202), IF($BV202&gt;VLOOKUP('Gene Table'!$G$2,'Array Content'!$A$2:$B$3,2,FALSE),IF(CD202&lt;-$BV202,"mutant","WT"),IF(CD202&lt;-VLOOKUP('Gene Table'!$G$2,'Array Content'!$A$2:$B$3,2,FALSE),"Mutant","WT")),"")</f>
        <v/>
      </c>
      <c r="CS202" s="4" t="str">
        <f>IF(ISNUMBER(CE202), IF($BV202&gt;VLOOKUP('Gene Table'!$G$2,'Array Content'!$A$2:$B$3,2,FALSE),IF(CE202&lt;-$BV202,"mutant","WT"),IF(CE202&lt;-VLOOKUP('Gene Table'!$G$2,'Array Content'!$A$2:$B$3,2,FALSE),"Mutant","WT")),"")</f>
        <v/>
      </c>
      <c r="CT202" s="4" t="str">
        <f>IF(ISNUMBER(CF202), IF($BV202&gt;VLOOKUP('Gene Table'!$G$2,'Array Content'!$A$2:$B$3,2,FALSE),IF(CF202&lt;-$BV202,"mutant","WT"),IF(CF202&lt;-VLOOKUP('Gene Table'!$G$2,'Array Content'!$A$2:$B$3,2,FALSE),"Mutant","WT")),"")</f>
        <v/>
      </c>
      <c r="CU202" s="4" t="str">
        <f>IF(ISNUMBER(CG202), IF($BV202&gt;VLOOKUP('Gene Table'!$G$2,'Array Content'!$A$2:$B$3,2,FALSE),IF(CG202&lt;-$BV202,"mutant","WT"),IF(CG202&lt;-VLOOKUP('Gene Table'!$G$2,'Array Content'!$A$2:$B$3,2,FALSE),"Mutant","WT")),"")</f>
        <v/>
      </c>
      <c r="CV202" s="4" t="str">
        <f>IF(ISNUMBER(CH202), IF($BV202&gt;VLOOKUP('Gene Table'!$G$2,'Array Content'!$A$2:$B$3,2,FALSE),IF(CH202&lt;-$BV202,"mutant","WT"),IF(CH202&lt;-VLOOKUP('Gene Table'!$G$2,'Array Content'!$A$2:$B$3,2,FALSE),"Mutant","WT")),"")</f>
        <v/>
      </c>
      <c r="CW202" s="4" t="str">
        <f>IF(ISNUMBER(CI202), IF($BV202&gt;VLOOKUP('Gene Table'!$G$2,'Array Content'!$A$2:$B$3,2,FALSE),IF(CI202&lt;-$BV202,"mutant","WT"),IF(CI202&lt;-VLOOKUP('Gene Table'!$G$2,'Array Content'!$A$2:$B$3,2,FALSE),"Mutant","WT")),"")</f>
        <v/>
      </c>
      <c r="CX202" s="4" t="str">
        <f>IF(ISNUMBER(CJ202), IF($BV202&gt;VLOOKUP('Gene Table'!$G$2,'Array Content'!$A$2:$B$3,2,FALSE),IF(CJ202&lt;-$BV202,"mutant","WT"),IF(CJ202&lt;-VLOOKUP('Gene Table'!$G$2,'Array Content'!$A$2:$B$3,2,FALSE),"Mutant","WT")),"")</f>
        <v/>
      </c>
      <c r="CY202" s="4" t="str">
        <f>IF(ISNUMBER(CK202), IF($BV202&gt;VLOOKUP('Gene Table'!$G$2,'Array Content'!$A$2:$B$3,2,FALSE),IF(CK202&lt;-$BV202,"mutant","WT"),IF(CK202&lt;-VLOOKUP('Gene Table'!$G$2,'Array Content'!$A$2:$B$3,2,FALSE),"Mutant","WT")),"")</f>
        <v/>
      </c>
      <c r="DA202" s="4" t="s">
        <v>4859</v>
      </c>
      <c r="DB202" s="4">
        <f t="shared" si="221"/>
        <v>0</v>
      </c>
      <c r="DC202" s="4">
        <f t="shared" si="222"/>
        <v>0</v>
      </c>
      <c r="DD202" s="4" t="str">
        <f t="shared" si="223"/>
        <v/>
      </c>
      <c r="DE202" s="4" t="str">
        <f t="shared" si="224"/>
        <v/>
      </c>
      <c r="DF202" s="4" t="str">
        <f t="shared" si="225"/>
        <v/>
      </c>
      <c r="DG202" s="4" t="str">
        <f t="shared" si="226"/>
        <v/>
      </c>
      <c r="DH202" s="4" t="str">
        <f t="shared" si="227"/>
        <v/>
      </c>
      <c r="DI202" s="4" t="str">
        <f t="shared" si="228"/>
        <v/>
      </c>
      <c r="DJ202" s="4" t="str">
        <f t="shared" si="229"/>
        <v/>
      </c>
      <c r="DK202" s="4" t="str">
        <f t="shared" si="230"/>
        <v/>
      </c>
      <c r="DL202" s="4" t="str">
        <f t="shared" si="231"/>
        <v/>
      </c>
      <c r="DM202" s="4" t="str">
        <f t="shared" si="232"/>
        <v/>
      </c>
      <c r="DO202" s="4" t="s">
        <v>4859</v>
      </c>
      <c r="DP202" s="4" t="str">
        <f>IF(ISNUMBER(DB202), IF($AR202&gt;VLOOKUP('Gene Table'!$G$2,'Array Content'!$A$2:$B$3,2,FALSE),IF(DB202&lt;-$AR202,"mutant","WT"),IF(DB202&lt;-VLOOKUP('Gene Table'!$G$2,'Array Content'!$A$2:$B$3,2,FALSE),"Mutant","WT")),"")</f>
        <v>WT</v>
      </c>
      <c r="DQ202" s="4" t="str">
        <f>IF(ISNUMBER(DC202), IF($AR202&gt;VLOOKUP('Gene Table'!$G$2,'Array Content'!$A$2:$B$3,2,FALSE),IF(DC202&lt;-$AR202,"mutant","WT"),IF(DC202&lt;-VLOOKUP('Gene Table'!$G$2,'Array Content'!$A$2:$B$3,2,FALSE),"Mutant","WT")),"")</f>
        <v>WT</v>
      </c>
      <c r="DR202" s="4" t="str">
        <f>IF(ISNUMBER(DD202), IF($AR202&gt;VLOOKUP('Gene Table'!$G$2,'Array Content'!$A$2:$B$3,2,FALSE),IF(DD202&lt;-$AR202,"mutant","WT"),IF(DD202&lt;-VLOOKUP('Gene Table'!$G$2,'Array Content'!$A$2:$B$3,2,FALSE),"Mutant","WT")),"")</f>
        <v/>
      </c>
      <c r="DS202" s="4" t="str">
        <f>IF(ISNUMBER(DE202), IF($AR202&gt;VLOOKUP('Gene Table'!$G$2,'Array Content'!$A$2:$B$3,2,FALSE),IF(DE202&lt;-$AR202,"mutant","WT"),IF(DE202&lt;-VLOOKUP('Gene Table'!$G$2,'Array Content'!$A$2:$B$3,2,FALSE),"Mutant","WT")),"")</f>
        <v/>
      </c>
      <c r="DT202" s="4" t="str">
        <f>IF(ISNUMBER(DF202), IF($AR202&gt;VLOOKUP('Gene Table'!$G$2,'Array Content'!$A$2:$B$3,2,FALSE),IF(DF202&lt;-$AR202,"mutant","WT"),IF(DF202&lt;-VLOOKUP('Gene Table'!$G$2,'Array Content'!$A$2:$B$3,2,FALSE),"Mutant","WT")),"")</f>
        <v/>
      </c>
      <c r="DU202" s="4" t="str">
        <f>IF(ISNUMBER(DG202), IF($AR202&gt;VLOOKUP('Gene Table'!$G$2,'Array Content'!$A$2:$B$3,2,FALSE),IF(DG202&lt;-$AR202,"mutant","WT"),IF(DG202&lt;-VLOOKUP('Gene Table'!$G$2,'Array Content'!$A$2:$B$3,2,FALSE),"Mutant","WT")),"")</f>
        <v/>
      </c>
      <c r="DV202" s="4" t="str">
        <f>IF(ISNUMBER(DH202), IF($AR202&gt;VLOOKUP('Gene Table'!$G$2,'Array Content'!$A$2:$B$3,2,FALSE),IF(DH202&lt;-$AR202,"mutant","WT"),IF(DH202&lt;-VLOOKUP('Gene Table'!$G$2,'Array Content'!$A$2:$B$3,2,FALSE),"Mutant","WT")),"")</f>
        <v/>
      </c>
      <c r="DW202" s="4" t="str">
        <f>IF(ISNUMBER(DI202), IF($AR202&gt;VLOOKUP('Gene Table'!$G$2,'Array Content'!$A$2:$B$3,2,FALSE),IF(DI202&lt;-$AR202,"mutant","WT"),IF(DI202&lt;-VLOOKUP('Gene Table'!$G$2,'Array Content'!$A$2:$B$3,2,FALSE),"Mutant","WT")),"")</f>
        <v/>
      </c>
      <c r="DX202" s="4" t="str">
        <f>IF(ISNUMBER(DJ202), IF($AR202&gt;VLOOKUP('Gene Table'!$G$2,'Array Content'!$A$2:$B$3,2,FALSE),IF(DJ202&lt;-$AR202,"mutant","WT"),IF(DJ202&lt;-VLOOKUP('Gene Table'!$G$2,'Array Content'!$A$2:$B$3,2,FALSE),"Mutant","WT")),"")</f>
        <v/>
      </c>
      <c r="DY202" s="4" t="str">
        <f>IF(ISNUMBER(DK202), IF($AR202&gt;VLOOKUP('Gene Table'!$G$2,'Array Content'!$A$2:$B$3,2,FALSE),IF(DK202&lt;-$AR202,"mutant","WT"),IF(DK202&lt;-VLOOKUP('Gene Table'!$G$2,'Array Content'!$A$2:$B$3,2,FALSE),"Mutant","WT")),"")</f>
        <v/>
      </c>
      <c r="DZ202" s="4" t="str">
        <f>IF(ISNUMBER(DL202), IF($AR202&gt;VLOOKUP('Gene Table'!$G$2,'Array Content'!$A$2:$B$3,2,FALSE),IF(DL202&lt;-$AR202,"mutant","WT"),IF(DL202&lt;-VLOOKUP('Gene Table'!$G$2,'Array Content'!$A$2:$B$3,2,FALSE),"Mutant","WT")),"")</f>
        <v/>
      </c>
      <c r="EA202" s="4" t="str">
        <f>IF(ISNUMBER(DM202), IF($AR202&gt;VLOOKUP('Gene Table'!$G$2,'Array Content'!$A$2:$B$3,2,FALSE),IF(DM202&lt;-$AR202,"mutant","WT"),IF(DM202&lt;-VLOOKUP('Gene Table'!$G$2,'Array Content'!$A$2:$B$3,2,FALSE),"Mutant","WT")),"")</f>
        <v/>
      </c>
      <c r="EC202" s="4" t="s">
        <v>4859</v>
      </c>
      <c r="ED202" s="4" t="str">
        <f>IF('Gene Table'!$D202="copy number",D202,"")</f>
        <v/>
      </c>
      <c r="EE202" s="4" t="str">
        <f>IF('Gene Table'!$D202="copy number",E202,"")</f>
        <v/>
      </c>
      <c r="EF202" s="4" t="str">
        <f>IF('Gene Table'!$D202="copy number",F202,"")</f>
        <v/>
      </c>
      <c r="EG202" s="4" t="str">
        <f>IF('Gene Table'!$D202="copy number",G202,"")</f>
        <v/>
      </c>
      <c r="EH202" s="4" t="str">
        <f>IF('Gene Table'!$D202="copy number",H202,"")</f>
        <v/>
      </c>
      <c r="EI202" s="4" t="str">
        <f>IF('Gene Table'!$D202="copy number",I202,"")</f>
        <v/>
      </c>
      <c r="EJ202" s="4" t="str">
        <f>IF('Gene Table'!$D202="copy number",J202,"")</f>
        <v/>
      </c>
      <c r="EK202" s="4" t="str">
        <f>IF('Gene Table'!$D202="copy number",K202,"")</f>
        <v/>
      </c>
      <c r="EL202" s="4" t="str">
        <f>IF('Gene Table'!$D202="copy number",L202,"")</f>
        <v/>
      </c>
      <c r="EM202" s="4" t="str">
        <f>IF('Gene Table'!$D202="copy number",M202,"")</f>
        <v/>
      </c>
      <c r="EN202" s="4" t="str">
        <f>IF('Gene Table'!$D202="copy number",N202,"")</f>
        <v/>
      </c>
      <c r="EO202" s="4" t="str">
        <f>IF('Gene Table'!$D202="copy number",O202,"")</f>
        <v/>
      </c>
      <c r="EQ202" s="4" t="s">
        <v>4859</v>
      </c>
      <c r="ER202" s="4" t="str">
        <f>IF('Gene Table'!$D202="copy number",R202,"")</f>
        <v/>
      </c>
      <c r="ES202" s="4" t="str">
        <f>IF('Gene Table'!$D202="copy number",S202,"")</f>
        <v/>
      </c>
      <c r="ET202" s="4" t="str">
        <f>IF('Gene Table'!$D202="copy number",T202,"")</f>
        <v/>
      </c>
      <c r="EU202" s="4" t="str">
        <f>IF('Gene Table'!$D202="copy number",U202,"")</f>
        <v/>
      </c>
      <c r="EV202" s="4" t="str">
        <f>IF('Gene Table'!$D202="copy number",V202,"")</f>
        <v/>
      </c>
      <c r="EW202" s="4" t="str">
        <f>IF('Gene Table'!$D202="copy number",W202,"")</f>
        <v/>
      </c>
      <c r="EX202" s="4" t="str">
        <f>IF('Gene Table'!$D202="copy number",X202,"")</f>
        <v/>
      </c>
      <c r="EY202" s="4" t="str">
        <f>IF('Gene Table'!$D202="copy number",Y202,"")</f>
        <v/>
      </c>
      <c r="EZ202" s="4" t="str">
        <f>IF('Gene Table'!$D202="copy number",Z202,"")</f>
        <v/>
      </c>
      <c r="FA202" s="4" t="str">
        <f>IF('Gene Table'!$D202="copy number",AA202,"")</f>
        <v/>
      </c>
      <c r="FB202" s="4" t="str">
        <f>IF('Gene Table'!$D202="copy number",AB202,"")</f>
        <v/>
      </c>
      <c r="FC202" s="4" t="str">
        <f>IF('Gene Table'!$D202="copy number",AC202,"")</f>
        <v/>
      </c>
      <c r="FE202" s="4" t="s">
        <v>4859</v>
      </c>
      <c r="FF202" s="4" t="str">
        <f>IF('Gene Table'!$C202="SMPC",D202,"")</f>
        <v/>
      </c>
      <c r="FG202" s="4" t="str">
        <f>IF('Gene Table'!$C202="SMPC",E202,"")</f>
        <v/>
      </c>
      <c r="FH202" s="4" t="str">
        <f>IF('Gene Table'!$C202="SMPC",F202,"")</f>
        <v/>
      </c>
      <c r="FI202" s="4" t="str">
        <f>IF('Gene Table'!$C202="SMPC",G202,"")</f>
        <v/>
      </c>
      <c r="FJ202" s="4" t="str">
        <f>IF('Gene Table'!$C202="SMPC",H202,"")</f>
        <v/>
      </c>
      <c r="FK202" s="4" t="str">
        <f>IF('Gene Table'!$C202="SMPC",I202,"")</f>
        <v/>
      </c>
      <c r="FL202" s="4" t="str">
        <f>IF('Gene Table'!$C202="SMPC",J202,"")</f>
        <v/>
      </c>
      <c r="FM202" s="4" t="str">
        <f>IF('Gene Table'!$C202="SMPC",K202,"")</f>
        <v/>
      </c>
      <c r="FN202" s="4" t="str">
        <f>IF('Gene Table'!$C202="SMPC",L202,"")</f>
        <v/>
      </c>
      <c r="FO202" s="4" t="str">
        <f>IF('Gene Table'!$C202="SMPC",M202,"")</f>
        <v/>
      </c>
      <c r="FP202" s="4" t="str">
        <f>IF('Gene Table'!$C202="SMPC",N202,"")</f>
        <v/>
      </c>
      <c r="FQ202" s="4" t="str">
        <f>IF('Gene Table'!$C202="SMPC",O202,"")</f>
        <v/>
      </c>
      <c r="FS202" s="4" t="s">
        <v>4859</v>
      </c>
      <c r="FT202" s="4" t="str">
        <f>IF('Gene Table'!$C202="SMPC",R202,"")</f>
        <v/>
      </c>
      <c r="FU202" s="4" t="str">
        <f>IF('Gene Table'!$C202="SMPC",S202,"")</f>
        <v/>
      </c>
      <c r="FV202" s="4" t="str">
        <f>IF('Gene Table'!$C202="SMPC",T202,"")</f>
        <v/>
      </c>
      <c r="FW202" s="4" t="str">
        <f>IF('Gene Table'!$C202="SMPC",U202,"")</f>
        <v/>
      </c>
      <c r="FX202" s="4" t="str">
        <f>IF('Gene Table'!$C202="SMPC",V202,"")</f>
        <v/>
      </c>
      <c r="FY202" s="4" t="str">
        <f>IF('Gene Table'!$C202="SMPC",W202,"")</f>
        <v/>
      </c>
      <c r="FZ202" s="4" t="str">
        <f>IF('Gene Table'!$C202="SMPC",X202,"")</f>
        <v/>
      </c>
      <c r="GA202" s="4" t="str">
        <f>IF('Gene Table'!$C202="SMPC",Y202,"")</f>
        <v/>
      </c>
      <c r="GB202" s="4" t="str">
        <f>IF('Gene Table'!$C202="SMPC",Z202,"")</f>
        <v/>
      </c>
      <c r="GC202" s="4" t="str">
        <f>IF('Gene Table'!$C202="SMPC",AA202,"")</f>
        <v/>
      </c>
      <c r="GD202" s="4" t="str">
        <f>IF('Gene Table'!$C202="SMPC",AB202,"")</f>
        <v/>
      </c>
      <c r="GE202" s="4" t="str">
        <f>IF('Gene Table'!$C202="SMPC",AC202,"")</f>
        <v/>
      </c>
    </row>
    <row r="203" spans="1:187" ht="15" customHeight="1" x14ac:dyDescent="0.25">
      <c r="A203" s="4" t="str">
        <f>'Gene Table'!C203&amp;":"&amp;'Gene Table'!D203</f>
        <v>STK11:c.511G&gt;A</v>
      </c>
      <c r="B203" s="4">
        <f>IF('Gene Table'!$G$5="NO",IF(ISNUMBER(MATCH('Gene Table'!E203,'Array Content'!$M$2:$M$941,0)),VLOOKUP('Gene Table'!E203,'Array Content'!$M$2:$O$941,2,FALSE),35),IF('Gene Table'!$G$5="YES",IF(ISNUMBER(MATCH('Gene Table'!E203,'Array Content'!$M$2:$M$941,0)),VLOOKUP('Gene Table'!E203,'Array Content'!$M$2:$O$941,3,FALSE),35),"OOPS"))</f>
        <v>37</v>
      </c>
      <c r="C203" s="4" t="s">
        <v>4860</v>
      </c>
      <c r="D203" s="29">
        <f>IF('Control Sample Data'!D202="","",IF(SUM('Control Sample Data'!D$2:D$97)&gt;10,IF(AND(ISNUMBER('Control Sample Data'!D202),'Control Sample Data'!D202&lt;$B203, 'Control Sample Data'!D202&gt;0),'Control Sample Data'!D202,$B203),""))</f>
        <v>35</v>
      </c>
      <c r="E203" s="29">
        <f>IF('Control Sample Data'!E202="","",IF(SUM('Control Sample Data'!E$2:E$97)&gt;10,IF(AND(ISNUMBER('Control Sample Data'!E202),'Control Sample Data'!E202&lt;$B203, 'Control Sample Data'!E202&gt;0),'Control Sample Data'!E202,$B203),""))</f>
        <v>35</v>
      </c>
      <c r="F203" s="29" t="str">
        <f>IF('Control Sample Data'!F202="","",IF(SUM('Control Sample Data'!F$2:F$97)&gt;10,IF(AND(ISNUMBER('Control Sample Data'!F202),'Control Sample Data'!F202&lt;$B203, 'Control Sample Data'!F202&gt;0),'Control Sample Data'!F202,$B203),""))</f>
        <v/>
      </c>
      <c r="G203" s="29" t="str">
        <f>IF('Control Sample Data'!G202="","",IF(SUM('Control Sample Data'!G$2:G$97)&gt;10,IF(AND(ISNUMBER('Control Sample Data'!G202),'Control Sample Data'!G202&lt;$B203, 'Control Sample Data'!G202&gt;0),'Control Sample Data'!G202,$B203),""))</f>
        <v/>
      </c>
      <c r="H203" s="29" t="str">
        <f>IF('Control Sample Data'!H202="","",IF(SUM('Control Sample Data'!H$2:H$97)&gt;10,IF(AND(ISNUMBER('Control Sample Data'!H202),'Control Sample Data'!H202&lt;$B203, 'Control Sample Data'!H202&gt;0),'Control Sample Data'!H202,$B203),""))</f>
        <v/>
      </c>
      <c r="I203" s="29" t="str">
        <f>IF('Control Sample Data'!I202="","",IF(SUM('Control Sample Data'!I$2:I$97)&gt;10,IF(AND(ISNUMBER('Control Sample Data'!I202),'Control Sample Data'!I202&lt;$B203, 'Control Sample Data'!I202&gt;0),'Control Sample Data'!I202,$B203),""))</f>
        <v/>
      </c>
      <c r="J203" s="29" t="str">
        <f>IF('Control Sample Data'!J202="","",IF(SUM('Control Sample Data'!J$2:J$97)&gt;10,IF(AND(ISNUMBER('Control Sample Data'!J202),'Control Sample Data'!J202&lt;$B203, 'Control Sample Data'!J202&gt;0),'Control Sample Data'!J202,$B203),""))</f>
        <v/>
      </c>
      <c r="K203" s="29" t="str">
        <f>IF('Control Sample Data'!K202="","",IF(SUM('Control Sample Data'!K$2:K$97)&gt;10,IF(AND(ISNUMBER('Control Sample Data'!K202),'Control Sample Data'!K202&lt;$B203, 'Control Sample Data'!K202&gt;0),'Control Sample Data'!K202,$B203),""))</f>
        <v/>
      </c>
      <c r="L203" s="29" t="str">
        <f>IF('Control Sample Data'!L202="","",IF(SUM('Control Sample Data'!L$2:L$97)&gt;10,IF(AND(ISNUMBER('Control Sample Data'!L202),'Control Sample Data'!L202&lt;$B203, 'Control Sample Data'!L202&gt;0),'Control Sample Data'!L202,$B203),""))</f>
        <v/>
      </c>
      <c r="M203" s="29" t="str">
        <f>IF('Control Sample Data'!M202="","",IF(SUM('Control Sample Data'!M$2:M$97)&gt;10,IF(AND(ISNUMBER('Control Sample Data'!M202),'Control Sample Data'!M202&lt;$B203, 'Control Sample Data'!M202&gt;0),'Control Sample Data'!M202,$B203),""))</f>
        <v/>
      </c>
      <c r="N203" s="29" t="str">
        <f>IF('Control Sample Data'!N202="","",IF(SUM('Control Sample Data'!N$2:N$97)&gt;10,IF(AND(ISNUMBER('Control Sample Data'!N202),'Control Sample Data'!N202&lt;$B203, 'Control Sample Data'!N202&gt;0),'Control Sample Data'!N202,$B203),""))</f>
        <v/>
      </c>
      <c r="O203" s="29" t="str">
        <f>IF('Control Sample Data'!O202="","",IF(SUM('Control Sample Data'!O$2:O$97)&gt;10,IF(AND(ISNUMBER('Control Sample Data'!O202),'Control Sample Data'!O202&lt;$B203, 'Control Sample Data'!O202&gt;0),'Control Sample Data'!O202,$B203),""))</f>
        <v/>
      </c>
      <c r="Q203" s="4" t="s">
        <v>4860</v>
      </c>
      <c r="R203" s="29">
        <f>IF('Test Sample Data'!D202="","",IF(SUM('Test Sample Data'!D$2:D$97)&gt;10,IF(AND(ISNUMBER('Test Sample Data'!D202),'Test Sample Data'!D202&lt;$B203, 'Test Sample Data'!D202&gt;0),'Test Sample Data'!D202,$B203),""))</f>
        <v>35</v>
      </c>
      <c r="S203" s="29">
        <f>IF('Test Sample Data'!E202="","",IF(SUM('Test Sample Data'!E$2:E$97)&gt;10,IF(AND(ISNUMBER('Test Sample Data'!E202),'Test Sample Data'!E202&lt;$B203, 'Test Sample Data'!E202&gt;0),'Test Sample Data'!E202,$B203),""))</f>
        <v>35</v>
      </c>
      <c r="T203" s="29" t="str">
        <f>IF('Test Sample Data'!F202="","",IF(SUM('Test Sample Data'!F$2:F$97)&gt;10,IF(AND(ISNUMBER('Test Sample Data'!F202),'Test Sample Data'!F202&lt;$B203, 'Test Sample Data'!F202&gt;0),'Test Sample Data'!F202,$B203),""))</f>
        <v/>
      </c>
      <c r="U203" s="29" t="str">
        <f>IF('Test Sample Data'!G202="","",IF(SUM('Test Sample Data'!G$2:G$97)&gt;10,IF(AND(ISNUMBER('Test Sample Data'!G202),'Test Sample Data'!G202&lt;$B203, 'Test Sample Data'!G202&gt;0),'Test Sample Data'!G202,$B203),""))</f>
        <v/>
      </c>
      <c r="V203" s="29" t="str">
        <f>IF('Test Sample Data'!H202="","",IF(SUM('Test Sample Data'!H$2:H$97)&gt;10,IF(AND(ISNUMBER('Test Sample Data'!H202),'Test Sample Data'!H202&lt;$B203, 'Test Sample Data'!H202&gt;0),'Test Sample Data'!H202,$B203),""))</f>
        <v/>
      </c>
      <c r="W203" s="29" t="str">
        <f>IF('Test Sample Data'!I202="","",IF(SUM('Test Sample Data'!I$2:I$97)&gt;10,IF(AND(ISNUMBER('Test Sample Data'!I202),'Test Sample Data'!I202&lt;$B203, 'Test Sample Data'!I202&gt;0),'Test Sample Data'!I202,$B203),""))</f>
        <v/>
      </c>
      <c r="X203" s="29" t="str">
        <f>IF('Test Sample Data'!J202="","",IF(SUM('Test Sample Data'!J$2:J$97)&gt;10,IF(AND(ISNUMBER('Test Sample Data'!J202),'Test Sample Data'!J202&lt;$B203, 'Test Sample Data'!J202&gt;0),'Test Sample Data'!J202,$B203),""))</f>
        <v/>
      </c>
      <c r="Y203" s="29" t="str">
        <f>IF('Test Sample Data'!K202="","",IF(SUM('Test Sample Data'!K$2:K$97)&gt;10,IF(AND(ISNUMBER('Test Sample Data'!K202),'Test Sample Data'!K202&lt;$B203, 'Test Sample Data'!K202&gt;0),'Test Sample Data'!K202,$B203),""))</f>
        <v/>
      </c>
      <c r="Z203" s="29" t="str">
        <f>IF('Test Sample Data'!L202="","",IF(SUM('Test Sample Data'!L$2:L$97)&gt;10,IF(AND(ISNUMBER('Test Sample Data'!L202),'Test Sample Data'!L202&lt;$B203, 'Test Sample Data'!L202&gt;0),'Test Sample Data'!L202,$B203),""))</f>
        <v/>
      </c>
      <c r="AA203" s="29" t="str">
        <f>IF('Test Sample Data'!M202="","",IF(SUM('Test Sample Data'!M$2:M$97)&gt;10,IF(AND(ISNUMBER('Test Sample Data'!M202),'Test Sample Data'!M202&lt;$B203, 'Test Sample Data'!M202&gt;0),'Test Sample Data'!M202,$B203),""))</f>
        <v/>
      </c>
      <c r="AB203" s="29" t="str">
        <f>IF('Test Sample Data'!N202="","",IF(SUM('Test Sample Data'!N$2:N$97)&gt;10,IF(AND(ISNUMBER('Test Sample Data'!N202),'Test Sample Data'!N202&lt;$B203, 'Test Sample Data'!N202&gt;0),'Test Sample Data'!N202,$B203),""))</f>
        <v/>
      </c>
      <c r="AC203" s="29" t="str">
        <f>IF('Test Sample Data'!O202="","",IF(SUM('Test Sample Data'!O$2:O$97)&gt;10,IF(AND(ISNUMBER('Test Sample Data'!O202),'Test Sample Data'!O202&lt;$B203, 'Test Sample Data'!O202&gt;0),'Test Sample Data'!O202,$B203),""))</f>
        <v/>
      </c>
      <c r="AE203" s="4" t="s">
        <v>4860</v>
      </c>
      <c r="AF203" s="4">
        <f t="shared" si="247"/>
        <v>9</v>
      </c>
      <c r="AG203" s="4">
        <f t="shared" si="248"/>
        <v>9</v>
      </c>
      <c r="AH203" s="4" t="str">
        <f t="shared" si="249"/>
        <v/>
      </c>
      <c r="AI203" s="4" t="str">
        <f t="shared" si="250"/>
        <v/>
      </c>
      <c r="AJ203" s="4" t="str">
        <f t="shared" si="251"/>
        <v/>
      </c>
      <c r="AK203" s="4" t="str">
        <f t="shared" si="252"/>
        <v/>
      </c>
      <c r="AL203" s="4" t="str">
        <f t="shared" si="253"/>
        <v/>
      </c>
      <c r="AM203" s="4" t="str">
        <f t="shared" si="254"/>
        <v/>
      </c>
      <c r="AN203" s="4" t="str">
        <f t="shared" si="255"/>
        <v/>
      </c>
      <c r="AO203" s="4" t="str">
        <f t="shared" si="256"/>
        <v/>
      </c>
      <c r="AP203" s="4" t="str">
        <f t="shared" si="257"/>
        <v/>
      </c>
      <c r="AQ203" s="4" t="str">
        <f t="shared" si="258"/>
        <v/>
      </c>
      <c r="AR203" s="4">
        <f t="shared" si="259"/>
        <v>0</v>
      </c>
      <c r="AS203" s="4">
        <f t="shared" si="246"/>
        <v>9</v>
      </c>
      <c r="AU203" s="4" t="s">
        <v>4860</v>
      </c>
      <c r="AV203" s="4">
        <f t="shared" si="260"/>
        <v>9</v>
      </c>
      <c r="AW203" s="4">
        <f t="shared" si="261"/>
        <v>9</v>
      </c>
      <c r="AX203" s="4" t="str">
        <f t="shared" si="262"/>
        <v/>
      </c>
      <c r="AY203" s="4" t="str">
        <f t="shared" si="263"/>
        <v/>
      </c>
      <c r="AZ203" s="4" t="str">
        <f t="shared" si="264"/>
        <v/>
      </c>
      <c r="BA203" s="4" t="str">
        <f t="shared" si="265"/>
        <v/>
      </c>
      <c r="BB203" s="4" t="str">
        <f t="shared" si="266"/>
        <v/>
      </c>
      <c r="BC203" s="4" t="str">
        <f t="shared" si="267"/>
        <v/>
      </c>
      <c r="BD203" s="4" t="str">
        <f t="shared" si="268"/>
        <v/>
      </c>
      <c r="BE203" s="4" t="str">
        <f t="shared" si="269"/>
        <v/>
      </c>
      <c r="BF203" s="4" t="str">
        <f t="shared" si="270"/>
        <v/>
      </c>
      <c r="BG203" s="4" t="str">
        <f t="shared" si="271"/>
        <v/>
      </c>
      <c r="BI203" s="4" t="s">
        <v>4860</v>
      </c>
      <c r="BJ203" s="4">
        <f t="shared" si="233"/>
        <v>9</v>
      </c>
      <c r="BK203" s="4">
        <f t="shared" si="234"/>
        <v>9</v>
      </c>
      <c r="BL203" s="4" t="str">
        <f t="shared" si="235"/>
        <v/>
      </c>
      <c r="BM203" s="4" t="str">
        <f t="shared" si="236"/>
        <v/>
      </c>
      <c r="BN203" s="4" t="str">
        <f t="shared" si="237"/>
        <v/>
      </c>
      <c r="BO203" s="4" t="str">
        <f t="shared" si="238"/>
        <v/>
      </c>
      <c r="BP203" s="4" t="str">
        <f t="shared" si="239"/>
        <v/>
      </c>
      <c r="BQ203" s="4" t="str">
        <f t="shared" si="240"/>
        <v/>
      </c>
      <c r="BR203" s="4" t="str">
        <f t="shared" si="241"/>
        <v/>
      </c>
      <c r="BS203" s="4" t="str">
        <f t="shared" si="242"/>
        <v/>
      </c>
      <c r="BT203" s="4" t="str">
        <f t="shared" si="243"/>
        <v/>
      </c>
      <c r="BU203" s="4" t="str">
        <f t="shared" si="244"/>
        <v/>
      </c>
      <c r="BV203" s="4">
        <f t="shared" si="272"/>
        <v>0</v>
      </c>
      <c r="BW203" s="4">
        <f t="shared" si="245"/>
        <v>9</v>
      </c>
      <c r="BY203" s="4" t="s">
        <v>4860</v>
      </c>
      <c r="BZ203" s="4">
        <f t="shared" si="209"/>
        <v>0</v>
      </c>
      <c r="CA203" s="4">
        <f t="shared" si="210"/>
        <v>0</v>
      </c>
      <c r="CB203" s="4" t="str">
        <f t="shared" si="211"/>
        <v/>
      </c>
      <c r="CC203" s="4" t="str">
        <f t="shared" si="212"/>
        <v/>
      </c>
      <c r="CD203" s="4" t="str">
        <f t="shared" si="213"/>
        <v/>
      </c>
      <c r="CE203" s="4" t="str">
        <f t="shared" si="214"/>
        <v/>
      </c>
      <c r="CF203" s="4" t="str">
        <f t="shared" si="215"/>
        <v/>
      </c>
      <c r="CG203" s="4" t="str">
        <f t="shared" si="216"/>
        <v/>
      </c>
      <c r="CH203" s="4" t="str">
        <f t="shared" si="217"/>
        <v/>
      </c>
      <c r="CI203" s="4" t="str">
        <f t="shared" si="218"/>
        <v/>
      </c>
      <c r="CJ203" s="4" t="str">
        <f t="shared" si="219"/>
        <v/>
      </c>
      <c r="CK203" s="4" t="str">
        <f t="shared" si="220"/>
        <v/>
      </c>
      <c r="CM203" s="4" t="s">
        <v>4860</v>
      </c>
      <c r="CN203" s="4" t="str">
        <f>IF(ISNUMBER(BZ203), IF($BV203&gt;VLOOKUP('Gene Table'!$G$2,'Array Content'!$A$2:$B$3,2,FALSE),IF(BZ203&lt;-$BV203,"mutant","WT"),IF(BZ203&lt;-VLOOKUP('Gene Table'!$G$2,'Array Content'!$A$2:$B$3,2,FALSE),"Mutant","WT")),"")</f>
        <v>WT</v>
      </c>
      <c r="CO203" s="4" t="str">
        <f>IF(ISNUMBER(CA203), IF($BV203&gt;VLOOKUP('Gene Table'!$G$2,'Array Content'!$A$2:$B$3,2,FALSE),IF(CA203&lt;-$BV203,"mutant","WT"),IF(CA203&lt;-VLOOKUP('Gene Table'!$G$2,'Array Content'!$A$2:$B$3,2,FALSE),"Mutant","WT")),"")</f>
        <v>WT</v>
      </c>
      <c r="CP203" s="4" t="str">
        <f>IF(ISNUMBER(CB203), IF($BV203&gt;VLOOKUP('Gene Table'!$G$2,'Array Content'!$A$2:$B$3,2,FALSE),IF(CB203&lt;-$BV203,"mutant","WT"),IF(CB203&lt;-VLOOKUP('Gene Table'!$G$2,'Array Content'!$A$2:$B$3,2,FALSE),"Mutant","WT")),"")</f>
        <v/>
      </c>
      <c r="CQ203" s="4" t="str">
        <f>IF(ISNUMBER(CC203), IF($BV203&gt;VLOOKUP('Gene Table'!$G$2,'Array Content'!$A$2:$B$3,2,FALSE),IF(CC203&lt;-$BV203,"mutant","WT"),IF(CC203&lt;-VLOOKUP('Gene Table'!$G$2,'Array Content'!$A$2:$B$3,2,FALSE),"Mutant","WT")),"")</f>
        <v/>
      </c>
      <c r="CR203" s="4" t="str">
        <f>IF(ISNUMBER(CD203), IF($BV203&gt;VLOOKUP('Gene Table'!$G$2,'Array Content'!$A$2:$B$3,2,FALSE),IF(CD203&lt;-$BV203,"mutant","WT"),IF(CD203&lt;-VLOOKUP('Gene Table'!$G$2,'Array Content'!$A$2:$B$3,2,FALSE),"Mutant","WT")),"")</f>
        <v/>
      </c>
      <c r="CS203" s="4" t="str">
        <f>IF(ISNUMBER(CE203), IF($BV203&gt;VLOOKUP('Gene Table'!$G$2,'Array Content'!$A$2:$B$3,2,FALSE),IF(CE203&lt;-$BV203,"mutant","WT"),IF(CE203&lt;-VLOOKUP('Gene Table'!$G$2,'Array Content'!$A$2:$B$3,2,FALSE),"Mutant","WT")),"")</f>
        <v/>
      </c>
      <c r="CT203" s="4" t="str">
        <f>IF(ISNUMBER(CF203), IF($BV203&gt;VLOOKUP('Gene Table'!$G$2,'Array Content'!$A$2:$B$3,2,FALSE),IF(CF203&lt;-$BV203,"mutant","WT"),IF(CF203&lt;-VLOOKUP('Gene Table'!$G$2,'Array Content'!$A$2:$B$3,2,FALSE),"Mutant","WT")),"")</f>
        <v/>
      </c>
      <c r="CU203" s="4" t="str">
        <f>IF(ISNUMBER(CG203), IF($BV203&gt;VLOOKUP('Gene Table'!$G$2,'Array Content'!$A$2:$B$3,2,FALSE),IF(CG203&lt;-$BV203,"mutant","WT"),IF(CG203&lt;-VLOOKUP('Gene Table'!$G$2,'Array Content'!$A$2:$B$3,2,FALSE),"Mutant","WT")),"")</f>
        <v/>
      </c>
      <c r="CV203" s="4" t="str">
        <f>IF(ISNUMBER(CH203), IF($BV203&gt;VLOOKUP('Gene Table'!$G$2,'Array Content'!$A$2:$B$3,2,FALSE),IF(CH203&lt;-$BV203,"mutant","WT"),IF(CH203&lt;-VLOOKUP('Gene Table'!$G$2,'Array Content'!$A$2:$B$3,2,FALSE),"Mutant","WT")),"")</f>
        <v/>
      </c>
      <c r="CW203" s="4" t="str">
        <f>IF(ISNUMBER(CI203), IF($BV203&gt;VLOOKUP('Gene Table'!$G$2,'Array Content'!$A$2:$B$3,2,FALSE),IF(CI203&lt;-$BV203,"mutant","WT"),IF(CI203&lt;-VLOOKUP('Gene Table'!$G$2,'Array Content'!$A$2:$B$3,2,FALSE),"Mutant","WT")),"")</f>
        <v/>
      </c>
      <c r="CX203" s="4" t="str">
        <f>IF(ISNUMBER(CJ203), IF($BV203&gt;VLOOKUP('Gene Table'!$G$2,'Array Content'!$A$2:$B$3,2,FALSE),IF(CJ203&lt;-$BV203,"mutant","WT"),IF(CJ203&lt;-VLOOKUP('Gene Table'!$G$2,'Array Content'!$A$2:$B$3,2,FALSE),"Mutant","WT")),"")</f>
        <v/>
      </c>
      <c r="CY203" s="4" t="str">
        <f>IF(ISNUMBER(CK203), IF($BV203&gt;VLOOKUP('Gene Table'!$G$2,'Array Content'!$A$2:$B$3,2,FALSE),IF(CK203&lt;-$BV203,"mutant","WT"),IF(CK203&lt;-VLOOKUP('Gene Table'!$G$2,'Array Content'!$A$2:$B$3,2,FALSE),"Mutant","WT")),"")</f>
        <v/>
      </c>
      <c r="DA203" s="4" t="s">
        <v>4860</v>
      </c>
      <c r="DB203" s="4">
        <f t="shared" si="221"/>
        <v>0</v>
      </c>
      <c r="DC203" s="4">
        <f t="shared" si="222"/>
        <v>0</v>
      </c>
      <c r="DD203" s="4" t="str">
        <f t="shared" si="223"/>
        <v/>
      </c>
      <c r="DE203" s="4" t="str">
        <f t="shared" si="224"/>
        <v/>
      </c>
      <c r="DF203" s="4" t="str">
        <f t="shared" si="225"/>
        <v/>
      </c>
      <c r="DG203" s="4" t="str">
        <f t="shared" si="226"/>
        <v/>
      </c>
      <c r="DH203" s="4" t="str">
        <f t="shared" si="227"/>
        <v/>
      </c>
      <c r="DI203" s="4" t="str">
        <f t="shared" si="228"/>
        <v/>
      </c>
      <c r="DJ203" s="4" t="str">
        <f t="shared" si="229"/>
        <v/>
      </c>
      <c r="DK203" s="4" t="str">
        <f t="shared" si="230"/>
        <v/>
      </c>
      <c r="DL203" s="4" t="str">
        <f t="shared" si="231"/>
        <v/>
      </c>
      <c r="DM203" s="4" t="str">
        <f t="shared" si="232"/>
        <v/>
      </c>
      <c r="DO203" s="4" t="s">
        <v>4860</v>
      </c>
      <c r="DP203" s="4" t="str">
        <f>IF(ISNUMBER(DB203), IF($AR203&gt;VLOOKUP('Gene Table'!$G$2,'Array Content'!$A$2:$B$3,2,FALSE),IF(DB203&lt;-$AR203,"mutant","WT"),IF(DB203&lt;-VLOOKUP('Gene Table'!$G$2,'Array Content'!$A$2:$B$3,2,FALSE),"Mutant","WT")),"")</f>
        <v>WT</v>
      </c>
      <c r="DQ203" s="4" t="str">
        <f>IF(ISNUMBER(DC203), IF($AR203&gt;VLOOKUP('Gene Table'!$G$2,'Array Content'!$A$2:$B$3,2,FALSE),IF(DC203&lt;-$AR203,"mutant","WT"),IF(DC203&lt;-VLOOKUP('Gene Table'!$G$2,'Array Content'!$A$2:$B$3,2,FALSE),"Mutant","WT")),"")</f>
        <v>WT</v>
      </c>
      <c r="DR203" s="4" t="str">
        <f>IF(ISNUMBER(DD203), IF($AR203&gt;VLOOKUP('Gene Table'!$G$2,'Array Content'!$A$2:$B$3,2,FALSE),IF(DD203&lt;-$AR203,"mutant","WT"),IF(DD203&lt;-VLOOKUP('Gene Table'!$G$2,'Array Content'!$A$2:$B$3,2,FALSE),"Mutant","WT")),"")</f>
        <v/>
      </c>
      <c r="DS203" s="4" t="str">
        <f>IF(ISNUMBER(DE203), IF($AR203&gt;VLOOKUP('Gene Table'!$G$2,'Array Content'!$A$2:$B$3,2,FALSE),IF(DE203&lt;-$AR203,"mutant","WT"),IF(DE203&lt;-VLOOKUP('Gene Table'!$G$2,'Array Content'!$A$2:$B$3,2,FALSE),"Mutant","WT")),"")</f>
        <v/>
      </c>
      <c r="DT203" s="4" t="str">
        <f>IF(ISNUMBER(DF203), IF($AR203&gt;VLOOKUP('Gene Table'!$G$2,'Array Content'!$A$2:$B$3,2,FALSE),IF(DF203&lt;-$AR203,"mutant","WT"),IF(DF203&lt;-VLOOKUP('Gene Table'!$G$2,'Array Content'!$A$2:$B$3,2,FALSE),"Mutant","WT")),"")</f>
        <v/>
      </c>
      <c r="DU203" s="4" t="str">
        <f>IF(ISNUMBER(DG203), IF($AR203&gt;VLOOKUP('Gene Table'!$G$2,'Array Content'!$A$2:$B$3,2,FALSE),IF(DG203&lt;-$AR203,"mutant","WT"),IF(DG203&lt;-VLOOKUP('Gene Table'!$G$2,'Array Content'!$A$2:$B$3,2,FALSE),"Mutant","WT")),"")</f>
        <v/>
      </c>
      <c r="DV203" s="4" t="str">
        <f>IF(ISNUMBER(DH203), IF($AR203&gt;VLOOKUP('Gene Table'!$G$2,'Array Content'!$A$2:$B$3,2,FALSE),IF(DH203&lt;-$AR203,"mutant","WT"),IF(DH203&lt;-VLOOKUP('Gene Table'!$G$2,'Array Content'!$A$2:$B$3,2,FALSE),"Mutant","WT")),"")</f>
        <v/>
      </c>
      <c r="DW203" s="4" t="str">
        <f>IF(ISNUMBER(DI203), IF($AR203&gt;VLOOKUP('Gene Table'!$G$2,'Array Content'!$A$2:$B$3,2,FALSE),IF(DI203&lt;-$AR203,"mutant","WT"),IF(DI203&lt;-VLOOKUP('Gene Table'!$G$2,'Array Content'!$A$2:$B$3,2,FALSE),"Mutant","WT")),"")</f>
        <v/>
      </c>
      <c r="DX203" s="4" t="str">
        <f>IF(ISNUMBER(DJ203), IF($AR203&gt;VLOOKUP('Gene Table'!$G$2,'Array Content'!$A$2:$B$3,2,FALSE),IF(DJ203&lt;-$AR203,"mutant","WT"),IF(DJ203&lt;-VLOOKUP('Gene Table'!$G$2,'Array Content'!$A$2:$B$3,2,FALSE),"Mutant","WT")),"")</f>
        <v/>
      </c>
      <c r="DY203" s="4" t="str">
        <f>IF(ISNUMBER(DK203), IF($AR203&gt;VLOOKUP('Gene Table'!$G$2,'Array Content'!$A$2:$B$3,2,FALSE),IF(DK203&lt;-$AR203,"mutant","WT"),IF(DK203&lt;-VLOOKUP('Gene Table'!$G$2,'Array Content'!$A$2:$B$3,2,FALSE),"Mutant","WT")),"")</f>
        <v/>
      </c>
      <c r="DZ203" s="4" t="str">
        <f>IF(ISNUMBER(DL203), IF($AR203&gt;VLOOKUP('Gene Table'!$G$2,'Array Content'!$A$2:$B$3,2,FALSE),IF(DL203&lt;-$AR203,"mutant","WT"),IF(DL203&lt;-VLOOKUP('Gene Table'!$G$2,'Array Content'!$A$2:$B$3,2,FALSE),"Mutant","WT")),"")</f>
        <v/>
      </c>
      <c r="EA203" s="4" t="str">
        <f>IF(ISNUMBER(DM203), IF($AR203&gt;VLOOKUP('Gene Table'!$G$2,'Array Content'!$A$2:$B$3,2,FALSE),IF(DM203&lt;-$AR203,"mutant","WT"),IF(DM203&lt;-VLOOKUP('Gene Table'!$G$2,'Array Content'!$A$2:$B$3,2,FALSE),"Mutant","WT")),"")</f>
        <v/>
      </c>
      <c r="EC203" s="4" t="s">
        <v>4860</v>
      </c>
      <c r="ED203" s="4" t="str">
        <f>IF('Gene Table'!$D203="copy number",D203,"")</f>
        <v/>
      </c>
      <c r="EE203" s="4" t="str">
        <f>IF('Gene Table'!$D203="copy number",E203,"")</f>
        <v/>
      </c>
      <c r="EF203" s="4" t="str">
        <f>IF('Gene Table'!$D203="copy number",F203,"")</f>
        <v/>
      </c>
      <c r="EG203" s="4" t="str">
        <f>IF('Gene Table'!$D203="copy number",G203,"")</f>
        <v/>
      </c>
      <c r="EH203" s="4" t="str">
        <f>IF('Gene Table'!$D203="copy number",H203,"")</f>
        <v/>
      </c>
      <c r="EI203" s="4" t="str">
        <f>IF('Gene Table'!$D203="copy number",I203,"")</f>
        <v/>
      </c>
      <c r="EJ203" s="4" t="str">
        <f>IF('Gene Table'!$D203="copy number",J203,"")</f>
        <v/>
      </c>
      <c r="EK203" s="4" t="str">
        <f>IF('Gene Table'!$D203="copy number",K203,"")</f>
        <v/>
      </c>
      <c r="EL203" s="4" t="str">
        <f>IF('Gene Table'!$D203="copy number",L203,"")</f>
        <v/>
      </c>
      <c r="EM203" s="4" t="str">
        <f>IF('Gene Table'!$D203="copy number",M203,"")</f>
        <v/>
      </c>
      <c r="EN203" s="4" t="str">
        <f>IF('Gene Table'!$D203="copy number",N203,"")</f>
        <v/>
      </c>
      <c r="EO203" s="4" t="str">
        <f>IF('Gene Table'!$D203="copy number",O203,"")</f>
        <v/>
      </c>
      <c r="EQ203" s="4" t="s">
        <v>4860</v>
      </c>
      <c r="ER203" s="4" t="str">
        <f>IF('Gene Table'!$D203="copy number",R203,"")</f>
        <v/>
      </c>
      <c r="ES203" s="4" t="str">
        <f>IF('Gene Table'!$D203="copy number",S203,"")</f>
        <v/>
      </c>
      <c r="ET203" s="4" t="str">
        <f>IF('Gene Table'!$D203="copy number",T203,"")</f>
        <v/>
      </c>
      <c r="EU203" s="4" t="str">
        <f>IF('Gene Table'!$D203="copy number",U203,"")</f>
        <v/>
      </c>
      <c r="EV203" s="4" t="str">
        <f>IF('Gene Table'!$D203="copy number",V203,"")</f>
        <v/>
      </c>
      <c r="EW203" s="4" t="str">
        <f>IF('Gene Table'!$D203="copy number",W203,"")</f>
        <v/>
      </c>
      <c r="EX203" s="4" t="str">
        <f>IF('Gene Table'!$D203="copy number",X203,"")</f>
        <v/>
      </c>
      <c r="EY203" s="4" t="str">
        <f>IF('Gene Table'!$D203="copy number",Y203,"")</f>
        <v/>
      </c>
      <c r="EZ203" s="4" t="str">
        <f>IF('Gene Table'!$D203="copy number",Z203,"")</f>
        <v/>
      </c>
      <c r="FA203" s="4" t="str">
        <f>IF('Gene Table'!$D203="copy number",AA203,"")</f>
        <v/>
      </c>
      <c r="FB203" s="4" t="str">
        <f>IF('Gene Table'!$D203="copy number",AB203,"")</f>
        <v/>
      </c>
      <c r="FC203" s="4" t="str">
        <f>IF('Gene Table'!$D203="copy number",AC203,"")</f>
        <v/>
      </c>
      <c r="FE203" s="4" t="s">
        <v>4860</v>
      </c>
      <c r="FF203" s="4" t="str">
        <f>IF('Gene Table'!$C203="SMPC",D203,"")</f>
        <v/>
      </c>
      <c r="FG203" s="4" t="str">
        <f>IF('Gene Table'!$C203="SMPC",E203,"")</f>
        <v/>
      </c>
      <c r="FH203" s="4" t="str">
        <f>IF('Gene Table'!$C203="SMPC",F203,"")</f>
        <v/>
      </c>
      <c r="FI203" s="4" t="str">
        <f>IF('Gene Table'!$C203="SMPC",G203,"")</f>
        <v/>
      </c>
      <c r="FJ203" s="4" t="str">
        <f>IF('Gene Table'!$C203="SMPC",H203,"")</f>
        <v/>
      </c>
      <c r="FK203" s="4" t="str">
        <f>IF('Gene Table'!$C203="SMPC",I203,"")</f>
        <v/>
      </c>
      <c r="FL203" s="4" t="str">
        <f>IF('Gene Table'!$C203="SMPC",J203,"")</f>
        <v/>
      </c>
      <c r="FM203" s="4" t="str">
        <f>IF('Gene Table'!$C203="SMPC",K203,"")</f>
        <v/>
      </c>
      <c r="FN203" s="4" t="str">
        <f>IF('Gene Table'!$C203="SMPC",L203,"")</f>
        <v/>
      </c>
      <c r="FO203" s="4" t="str">
        <f>IF('Gene Table'!$C203="SMPC",M203,"")</f>
        <v/>
      </c>
      <c r="FP203" s="4" t="str">
        <f>IF('Gene Table'!$C203="SMPC",N203,"")</f>
        <v/>
      </c>
      <c r="FQ203" s="4" t="str">
        <f>IF('Gene Table'!$C203="SMPC",O203,"")</f>
        <v/>
      </c>
      <c r="FS203" s="4" t="s">
        <v>4860</v>
      </c>
      <c r="FT203" s="4" t="str">
        <f>IF('Gene Table'!$C203="SMPC",R203,"")</f>
        <v/>
      </c>
      <c r="FU203" s="4" t="str">
        <f>IF('Gene Table'!$C203="SMPC",S203,"")</f>
        <v/>
      </c>
      <c r="FV203" s="4" t="str">
        <f>IF('Gene Table'!$C203="SMPC",T203,"")</f>
        <v/>
      </c>
      <c r="FW203" s="4" t="str">
        <f>IF('Gene Table'!$C203="SMPC",U203,"")</f>
        <v/>
      </c>
      <c r="FX203" s="4" t="str">
        <f>IF('Gene Table'!$C203="SMPC",V203,"")</f>
        <v/>
      </c>
      <c r="FY203" s="4" t="str">
        <f>IF('Gene Table'!$C203="SMPC",W203,"")</f>
        <v/>
      </c>
      <c r="FZ203" s="4" t="str">
        <f>IF('Gene Table'!$C203="SMPC",X203,"")</f>
        <v/>
      </c>
      <c r="GA203" s="4" t="str">
        <f>IF('Gene Table'!$C203="SMPC",Y203,"")</f>
        <v/>
      </c>
      <c r="GB203" s="4" t="str">
        <f>IF('Gene Table'!$C203="SMPC",Z203,"")</f>
        <v/>
      </c>
      <c r="GC203" s="4" t="str">
        <f>IF('Gene Table'!$C203="SMPC",AA203,"")</f>
        <v/>
      </c>
      <c r="GD203" s="4" t="str">
        <f>IF('Gene Table'!$C203="SMPC",AB203,"")</f>
        <v/>
      </c>
      <c r="GE203" s="4" t="str">
        <f>IF('Gene Table'!$C203="SMPC",AC203,"")</f>
        <v/>
      </c>
    </row>
    <row r="204" spans="1:187" ht="15" customHeight="1" x14ac:dyDescent="0.25">
      <c r="A204" s="4" t="str">
        <f>'Gene Table'!C204&amp;":"&amp;'Gene Table'!D204</f>
        <v>STK11:c.580G&gt;A</v>
      </c>
      <c r="B204" s="4">
        <f>IF('Gene Table'!$G$5="NO",IF(ISNUMBER(MATCH('Gene Table'!E204,'Array Content'!$M$2:$M$941,0)),VLOOKUP('Gene Table'!E204,'Array Content'!$M$2:$O$941,2,FALSE),35),IF('Gene Table'!$G$5="YES",IF(ISNUMBER(MATCH('Gene Table'!E204,'Array Content'!$M$2:$M$941,0)),VLOOKUP('Gene Table'!E204,'Array Content'!$M$2:$O$941,3,FALSE),35),"OOPS"))</f>
        <v>37</v>
      </c>
      <c r="C204" s="4" t="s">
        <v>4861</v>
      </c>
      <c r="D204" s="29">
        <f>IF('Control Sample Data'!D203="","",IF(SUM('Control Sample Data'!D$2:D$97)&gt;10,IF(AND(ISNUMBER('Control Sample Data'!D203),'Control Sample Data'!D203&lt;$B204, 'Control Sample Data'!D203&gt;0),'Control Sample Data'!D203,$B204),""))</f>
        <v>35</v>
      </c>
      <c r="E204" s="29">
        <f>IF('Control Sample Data'!E203="","",IF(SUM('Control Sample Data'!E$2:E$97)&gt;10,IF(AND(ISNUMBER('Control Sample Data'!E203),'Control Sample Data'!E203&lt;$B204, 'Control Sample Data'!E203&gt;0),'Control Sample Data'!E203,$B204),""))</f>
        <v>35</v>
      </c>
      <c r="F204" s="29" t="str">
        <f>IF('Control Sample Data'!F203="","",IF(SUM('Control Sample Data'!F$2:F$97)&gt;10,IF(AND(ISNUMBER('Control Sample Data'!F203),'Control Sample Data'!F203&lt;$B204, 'Control Sample Data'!F203&gt;0),'Control Sample Data'!F203,$B204),""))</f>
        <v/>
      </c>
      <c r="G204" s="29" t="str">
        <f>IF('Control Sample Data'!G203="","",IF(SUM('Control Sample Data'!G$2:G$97)&gt;10,IF(AND(ISNUMBER('Control Sample Data'!G203),'Control Sample Data'!G203&lt;$B204, 'Control Sample Data'!G203&gt;0),'Control Sample Data'!G203,$B204),""))</f>
        <v/>
      </c>
      <c r="H204" s="29" t="str">
        <f>IF('Control Sample Data'!H203="","",IF(SUM('Control Sample Data'!H$2:H$97)&gt;10,IF(AND(ISNUMBER('Control Sample Data'!H203),'Control Sample Data'!H203&lt;$B204, 'Control Sample Data'!H203&gt;0),'Control Sample Data'!H203,$B204),""))</f>
        <v/>
      </c>
      <c r="I204" s="29" t="str">
        <f>IF('Control Sample Data'!I203="","",IF(SUM('Control Sample Data'!I$2:I$97)&gt;10,IF(AND(ISNUMBER('Control Sample Data'!I203),'Control Sample Data'!I203&lt;$B204, 'Control Sample Data'!I203&gt;0),'Control Sample Data'!I203,$B204),""))</f>
        <v/>
      </c>
      <c r="J204" s="29" t="str">
        <f>IF('Control Sample Data'!J203="","",IF(SUM('Control Sample Data'!J$2:J$97)&gt;10,IF(AND(ISNUMBER('Control Sample Data'!J203),'Control Sample Data'!J203&lt;$B204, 'Control Sample Data'!J203&gt;0),'Control Sample Data'!J203,$B204),""))</f>
        <v/>
      </c>
      <c r="K204" s="29" t="str">
        <f>IF('Control Sample Data'!K203="","",IF(SUM('Control Sample Data'!K$2:K$97)&gt;10,IF(AND(ISNUMBER('Control Sample Data'!K203),'Control Sample Data'!K203&lt;$B204, 'Control Sample Data'!K203&gt;0),'Control Sample Data'!K203,$B204),""))</f>
        <v/>
      </c>
      <c r="L204" s="29" t="str">
        <f>IF('Control Sample Data'!L203="","",IF(SUM('Control Sample Data'!L$2:L$97)&gt;10,IF(AND(ISNUMBER('Control Sample Data'!L203),'Control Sample Data'!L203&lt;$B204, 'Control Sample Data'!L203&gt;0),'Control Sample Data'!L203,$B204),""))</f>
        <v/>
      </c>
      <c r="M204" s="29" t="str">
        <f>IF('Control Sample Data'!M203="","",IF(SUM('Control Sample Data'!M$2:M$97)&gt;10,IF(AND(ISNUMBER('Control Sample Data'!M203),'Control Sample Data'!M203&lt;$B204, 'Control Sample Data'!M203&gt;0),'Control Sample Data'!M203,$B204),""))</f>
        <v/>
      </c>
      <c r="N204" s="29" t="str">
        <f>IF('Control Sample Data'!N203="","",IF(SUM('Control Sample Data'!N$2:N$97)&gt;10,IF(AND(ISNUMBER('Control Sample Data'!N203),'Control Sample Data'!N203&lt;$B204, 'Control Sample Data'!N203&gt;0),'Control Sample Data'!N203,$B204),""))</f>
        <v/>
      </c>
      <c r="O204" s="29" t="str">
        <f>IF('Control Sample Data'!O203="","",IF(SUM('Control Sample Data'!O$2:O$97)&gt;10,IF(AND(ISNUMBER('Control Sample Data'!O203),'Control Sample Data'!O203&lt;$B204, 'Control Sample Data'!O203&gt;0),'Control Sample Data'!O203,$B204),""))</f>
        <v/>
      </c>
      <c r="Q204" s="4" t="s">
        <v>4861</v>
      </c>
      <c r="R204" s="29">
        <f>IF('Test Sample Data'!D203="","",IF(SUM('Test Sample Data'!D$2:D$97)&gt;10,IF(AND(ISNUMBER('Test Sample Data'!D203),'Test Sample Data'!D203&lt;$B204, 'Test Sample Data'!D203&gt;0),'Test Sample Data'!D203,$B204),""))</f>
        <v>35</v>
      </c>
      <c r="S204" s="29">
        <f>IF('Test Sample Data'!E203="","",IF(SUM('Test Sample Data'!E$2:E$97)&gt;10,IF(AND(ISNUMBER('Test Sample Data'!E203),'Test Sample Data'!E203&lt;$B204, 'Test Sample Data'!E203&gt;0),'Test Sample Data'!E203,$B204),""))</f>
        <v>35</v>
      </c>
      <c r="T204" s="29" t="str">
        <f>IF('Test Sample Data'!F203="","",IF(SUM('Test Sample Data'!F$2:F$97)&gt;10,IF(AND(ISNUMBER('Test Sample Data'!F203),'Test Sample Data'!F203&lt;$B204, 'Test Sample Data'!F203&gt;0),'Test Sample Data'!F203,$B204),""))</f>
        <v/>
      </c>
      <c r="U204" s="29" t="str">
        <f>IF('Test Sample Data'!G203="","",IF(SUM('Test Sample Data'!G$2:G$97)&gt;10,IF(AND(ISNUMBER('Test Sample Data'!G203),'Test Sample Data'!G203&lt;$B204, 'Test Sample Data'!G203&gt;0),'Test Sample Data'!G203,$B204),""))</f>
        <v/>
      </c>
      <c r="V204" s="29" t="str">
        <f>IF('Test Sample Data'!H203="","",IF(SUM('Test Sample Data'!H$2:H$97)&gt;10,IF(AND(ISNUMBER('Test Sample Data'!H203),'Test Sample Data'!H203&lt;$B204, 'Test Sample Data'!H203&gt;0),'Test Sample Data'!H203,$B204),""))</f>
        <v/>
      </c>
      <c r="W204" s="29" t="str">
        <f>IF('Test Sample Data'!I203="","",IF(SUM('Test Sample Data'!I$2:I$97)&gt;10,IF(AND(ISNUMBER('Test Sample Data'!I203),'Test Sample Data'!I203&lt;$B204, 'Test Sample Data'!I203&gt;0),'Test Sample Data'!I203,$B204),""))</f>
        <v/>
      </c>
      <c r="X204" s="29" t="str">
        <f>IF('Test Sample Data'!J203="","",IF(SUM('Test Sample Data'!J$2:J$97)&gt;10,IF(AND(ISNUMBER('Test Sample Data'!J203),'Test Sample Data'!J203&lt;$B204, 'Test Sample Data'!J203&gt;0),'Test Sample Data'!J203,$B204),""))</f>
        <v/>
      </c>
      <c r="Y204" s="29" t="str">
        <f>IF('Test Sample Data'!K203="","",IF(SUM('Test Sample Data'!K$2:K$97)&gt;10,IF(AND(ISNUMBER('Test Sample Data'!K203),'Test Sample Data'!K203&lt;$B204, 'Test Sample Data'!K203&gt;0),'Test Sample Data'!K203,$B204),""))</f>
        <v/>
      </c>
      <c r="Z204" s="29" t="str">
        <f>IF('Test Sample Data'!L203="","",IF(SUM('Test Sample Data'!L$2:L$97)&gt;10,IF(AND(ISNUMBER('Test Sample Data'!L203),'Test Sample Data'!L203&lt;$B204, 'Test Sample Data'!L203&gt;0),'Test Sample Data'!L203,$B204),""))</f>
        <v/>
      </c>
      <c r="AA204" s="29" t="str">
        <f>IF('Test Sample Data'!M203="","",IF(SUM('Test Sample Data'!M$2:M$97)&gt;10,IF(AND(ISNUMBER('Test Sample Data'!M203),'Test Sample Data'!M203&lt;$B204, 'Test Sample Data'!M203&gt;0),'Test Sample Data'!M203,$B204),""))</f>
        <v/>
      </c>
      <c r="AB204" s="29" t="str">
        <f>IF('Test Sample Data'!N203="","",IF(SUM('Test Sample Data'!N$2:N$97)&gt;10,IF(AND(ISNUMBER('Test Sample Data'!N203),'Test Sample Data'!N203&lt;$B204, 'Test Sample Data'!N203&gt;0),'Test Sample Data'!N203,$B204),""))</f>
        <v/>
      </c>
      <c r="AC204" s="29" t="str">
        <f>IF('Test Sample Data'!O203="","",IF(SUM('Test Sample Data'!O$2:O$97)&gt;10,IF(AND(ISNUMBER('Test Sample Data'!O203),'Test Sample Data'!O203&lt;$B204, 'Test Sample Data'!O203&gt;0),'Test Sample Data'!O203,$B204),""))</f>
        <v/>
      </c>
      <c r="AE204" s="4" t="s">
        <v>4861</v>
      </c>
      <c r="AF204" s="4">
        <f t="shared" si="247"/>
        <v>9</v>
      </c>
      <c r="AG204" s="4">
        <f t="shared" si="248"/>
        <v>9</v>
      </c>
      <c r="AH204" s="4" t="str">
        <f t="shared" si="249"/>
        <v/>
      </c>
      <c r="AI204" s="4" t="str">
        <f t="shared" si="250"/>
        <v/>
      </c>
      <c r="AJ204" s="4" t="str">
        <f t="shared" si="251"/>
        <v/>
      </c>
      <c r="AK204" s="4" t="str">
        <f t="shared" si="252"/>
        <v/>
      </c>
      <c r="AL204" s="4" t="str">
        <f t="shared" si="253"/>
        <v/>
      </c>
      <c r="AM204" s="4" t="str">
        <f t="shared" si="254"/>
        <v/>
      </c>
      <c r="AN204" s="4" t="str">
        <f t="shared" si="255"/>
        <v/>
      </c>
      <c r="AO204" s="4" t="str">
        <f t="shared" si="256"/>
        <v/>
      </c>
      <c r="AP204" s="4" t="str">
        <f t="shared" si="257"/>
        <v/>
      </c>
      <c r="AQ204" s="4" t="str">
        <f t="shared" si="258"/>
        <v/>
      </c>
      <c r="AR204" s="4">
        <f t="shared" si="259"/>
        <v>0</v>
      </c>
      <c r="AS204" s="4">
        <f t="shared" si="246"/>
        <v>9</v>
      </c>
      <c r="AU204" s="4" t="s">
        <v>4861</v>
      </c>
      <c r="AV204" s="4">
        <f t="shared" si="260"/>
        <v>9</v>
      </c>
      <c r="AW204" s="4">
        <f t="shared" si="261"/>
        <v>9</v>
      </c>
      <c r="AX204" s="4" t="str">
        <f t="shared" si="262"/>
        <v/>
      </c>
      <c r="AY204" s="4" t="str">
        <f t="shared" si="263"/>
        <v/>
      </c>
      <c r="AZ204" s="4" t="str">
        <f t="shared" si="264"/>
        <v/>
      </c>
      <c r="BA204" s="4" t="str">
        <f t="shared" si="265"/>
        <v/>
      </c>
      <c r="BB204" s="4" t="str">
        <f t="shared" si="266"/>
        <v/>
      </c>
      <c r="BC204" s="4" t="str">
        <f t="shared" si="267"/>
        <v/>
      </c>
      <c r="BD204" s="4" t="str">
        <f t="shared" si="268"/>
        <v/>
      </c>
      <c r="BE204" s="4" t="str">
        <f t="shared" si="269"/>
        <v/>
      </c>
      <c r="BF204" s="4" t="str">
        <f t="shared" si="270"/>
        <v/>
      </c>
      <c r="BG204" s="4" t="str">
        <f t="shared" si="271"/>
        <v/>
      </c>
      <c r="BI204" s="4" t="s">
        <v>4861</v>
      </c>
      <c r="BJ204" s="4">
        <f t="shared" si="233"/>
        <v>9</v>
      </c>
      <c r="BK204" s="4">
        <f t="shared" si="234"/>
        <v>9</v>
      </c>
      <c r="BL204" s="4" t="str">
        <f t="shared" si="235"/>
        <v/>
      </c>
      <c r="BM204" s="4" t="str">
        <f t="shared" si="236"/>
        <v/>
      </c>
      <c r="BN204" s="4" t="str">
        <f t="shared" si="237"/>
        <v/>
      </c>
      <c r="BO204" s="4" t="str">
        <f t="shared" si="238"/>
        <v/>
      </c>
      <c r="BP204" s="4" t="str">
        <f t="shared" si="239"/>
        <v/>
      </c>
      <c r="BQ204" s="4" t="str">
        <f t="shared" si="240"/>
        <v/>
      </c>
      <c r="BR204" s="4" t="str">
        <f t="shared" si="241"/>
        <v/>
      </c>
      <c r="BS204" s="4" t="str">
        <f t="shared" si="242"/>
        <v/>
      </c>
      <c r="BT204" s="4" t="str">
        <f t="shared" si="243"/>
        <v/>
      </c>
      <c r="BU204" s="4" t="str">
        <f t="shared" si="244"/>
        <v/>
      </c>
      <c r="BV204" s="4">
        <f t="shared" si="272"/>
        <v>0</v>
      </c>
      <c r="BW204" s="4">
        <f t="shared" si="245"/>
        <v>9</v>
      </c>
      <c r="BY204" s="4" t="s">
        <v>4861</v>
      </c>
      <c r="BZ204" s="4">
        <f t="shared" si="209"/>
        <v>0</v>
      </c>
      <c r="CA204" s="4">
        <f t="shared" si="210"/>
        <v>0</v>
      </c>
      <c r="CB204" s="4" t="str">
        <f t="shared" si="211"/>
        <v/>
      </c>
      <c r="CC204" s="4" t="str">
        <f t="shared" si="212"/>
        <v/>
      </c>
      <c r="CD204" s="4" t="str">
        <f t="shared" si="213"/>
        <v/>
      </c>
      <c r="CE204" s="4" t="str">
        <f t="shared" si="214"/>
        <v/>
      </c>
      <c r="CF204" s="4" t="str">
        <f t="shared" si="215"/>
        <v/>
      </c>
      <c r="CG204" s="4" t="str">
        <f t="shared" si="216"/>
        <v/>
      </c>
      <c r="CH204" s="4" t="str">
        <f t="shared" si="217"/>
        <v/>
      </c>
      <c r="CI204" s="4" t="str">
        <f t="shared" si="218"/>
        <v/>
      </c>
      <c r="CJ204" s="4" t="str">
        <f t="shared" si="219"/>
        <v/>
      </c>
      <c r="CK204" s="4" t="str">
        <f t="shared" si="220"/>
        <v/>
      </c>
      <c r="CM204" s="4" t="s">
        <v>4861</v>
      </c>
      <c r="CN204" s="4" t="str">
        <f>IF(ISNUMBER(BZ204), IF($BV204&gt;VLOOKUP('Gene Table'!$G$2,'Array Content'!$A$2:$B$3,2,FALSE),IF(BZ204&lt;-$BV204,"mutant","WT"),IF(BZ204&lt;-VLOOKUP('Gene Table'!$G$2,'Array Content'!$A$2:$B$3,2,FALSE),"Mutant","WT")),"")</f>
        <v>WT</v>
      </c>
      <c r="CO204" s="4" t="str">
        <f>IF(ISNUMBER(CA204), IF($BV204&gt;VLOOKUP('Gene Table'!$G$2,'Array Content'!$A$2:$B$3,2,FALSE),IF(CA204&lt;-$BV204,"mutant","WT"),IF(CA204&lt;-VLOOKUP('Gene Table'!$G$2,'Array Content'!$A$2:$B$3,2,FALSE),"Mutant","WT")),"")</f>
        <v>WT</v>
      </c>
      <c r="CP204" s="4" t="str">
        <f>IF(ISNUMBER(CB204), IF($BV204&gt;VLOOKUP('Gene Table'!$G$2,'Array Content'!$A$2:$B$3,2,FALSE),IF(CB204&lt;-$BV204,"mutant","WT"),IF(CB204&lt;-VLOOKUP('Gene Table'!$G$2,'Array Content'!$A$2:$B$3,2,FALSE),"Mutant","WT")),"")</f>
        <v/>
      </c>
      <c r="CQ204" s="4" t="str">
        <f>IF(ISNUMBER(CC204), IF($BV204&gt;VLOOKUP('Gene Table'!$G$2,'Array Content'!$A$2:$B$3,2,FALSE),IF(CC204&lt;-$BV204,"mutant","WT"),IF(CC204&lt;-VLOOKUP('Gene Table'!$G$2,'Array Content'!$A$2:$B$3,2,FALSE),"Mutant","WT")),"")</f>
        <v/>
      </c>
      <c r="CR204" s="4" t="str">
        <f>IF(ISNUMBER(CD204), IF($BV204&gt;VLOOKUP('Gene Table'!$G$2,'Array Content'!$A$2:$B$3,2,FALSE),IF(CD204&lt;-$BV204,"mutant","WT"),IF(CD204&lt;-VLOOKUP('Gene Table'!$G$2,'Array Content'!$A$2:$B$3,2,FALSE),"Mutant","WT")),"")</f>
        <v/>
      </c>
      <c r="CS204" s="4" t="str">
        <f>IF(ISNUMBER(CE204), IF($BV204&gt;VLOOKUP('Gene Table'!$G$2,'Array Content'!$A$2:$B$3,2,FALSE),IF(CE204&lt;-$BV204,"mutant","WT"),IF(CE204&lt;-VLOOKUP('Gene Table'!$G$2,'Array Content'!$A$2:$B$3,2,FALSE),"Mutant","WT")),"")</f>
        <v/>
      </c>
      <c r="CT204" s="4" t="str">
        <f>IF(ISNUMBER(CF204), IF($BV204&gt;VLOOKUP('Gene Table'!$G$2,'Array Content'!$A$2:$B$3,2,FALSE),IF(CF204&lt;-$BV204,"mutant","WT"),IF(CF204&lt;-VLOOKUP('Gene Table'!$G$2,'Array Content'!$A$2:$B$3,2,FALSE),"Mutant","WT")),"")</f>
        <v/>
      </c>
      <c r="CU204" s="4" t="str">
        <f>IF(ISNUMBER(CG204), IF($BV204&gt;VLOOKUP('Gene Table'!$G$2,'Array Content'!$A$2:$B$3,2,FALSE),IF(CG204&lt;-$BV204,"mutant","WT"),IF(CG204&lt;-VLOOKUP('Gene Table'!$G$2,'Array Content'!$A$2:$B$3,2,FALSE),"Mutant","WT")),"")</f>
        <v/>
      </c>
      <c r="CV204" s="4" t="str">
        <f>IF(ISNUMBER(CH204), IF($BV204&gt;VLOOKUP('Gene Table'!$G$2,'Array Content'!$A$2:$B$3,2,FALSE),IF(CH204&lt;-$BV204,"mutant","WT"),IF(CH204&lt;-VLOOKUP('Gene Table'!$G$2,'Array Content'!$A$2:$B$3,2,FALSE),"Mutant","WT")),"")</f>
        <v/>
      </c>
      <c r="CW204" s="4" t="str">
        <f>IF(ISNUMBER(CI204), IF($BV204&gt;VLOOKUP('Gene Table'!$G$2,'Array Content'!$A$2:$B$3,2,FALSE),IF(CI204&lt;-$BV204,"mutant","WT"),IF(CI204&lt;-VLOOKUP('Gene Table'!$G$2,'Array Content'!$A$2:$B$3,2,FALSE),"Mutant","WT")),"")</f>
        <v/>
      </c>
      <c r="CX204" s="4" t="str">
        <f>IF(ISNUMBER(CJ204), IF($BV204&gt;VLOOKUP('Gene Table'!$G$2,'Array Content'!$A$2:$B$3,2,FALSE),IF(CJ204&lt;-$BV204,"mutant","WT"),IF(CJ204&lt;-VLOOKUP('Gene Table'!$G$2,'Array Content'!$A$2:$B$3,2,FALSE),"Mutant","WT")),"")</f>
        <v/>
      </c>
      <c r="CY204" s="4" t="str">
        <f>IF(ISNUMBER(CK204), IF($BV204&gt;VLOOKUP('Gene Table'!$G$2,'Array Content'!$A$2:$B$3,2,FALSE),IF(CK204&lt;-$BV204,"mutant","WT"),IF(CK204&lt;-VLOOKUP('Gene Table'!$G$2,'Array Content'!$A$2:$B$3,2,FALSE),"Mutant","WT")),"")</f>
        <v/>
      </c>
      <c r="DA204" s="4" t="s">
        <v>4861</v>
      </c>
      <c r="DB204" s="4">
        <f t="shared" si="221"/>
        <v>0</v>
      </c>
      <c r="DC204" s="4">
        <f t="shared" si="222"/>
        <v>0</v>
      </c>
      <c r="DD204" s="4" t="str">
        <f t="shared" si="223"/>
        <v/>
      </c>
      <c r="DE204" s="4" t="str">
        <f t="shared" si="224"/>
        <v/>
      </c>
      <c r="DF204" s="4" t="str">
        <f t="shared" si="225"/>
        <v/>
      </c>
      <c r="DG204" s="4" t="str">
        <f t="shared" si="226"/>
        <v/>
      </c>
      <c r="DH204" s="4" t="str">
        <f t="shared" si="227"/>
        <v/>
      </c>
      <c r="DI204" s="4" t="str">
        <f t="shared" si="228"/>
        <v/>
      </c>
      <c r="DJ204" s="4" t="str">
        <f t="shared" si="229"/>
        <v/>
      </c>
      <c r="DK204" s="4" t="str">
        <f t="shared" si="230"/>
        <v/>
      </c>
      <c r="DL204" s="4" t="str">
        <f t="shared" si="231"/>
        <v/>
      </c>
      <c r="DM204" s="4" t="str">
        <f t="shared" si="232"/>
        <v/>
      </c>
      <c r="DO204" s="4" t="s">
        <v>4861</v>
      </c>
      <c r="DP204" s="4" t="str">
        <f>IF(ISNUMBER(DB204), IF($AR204&gt;VLOOKUP('Gene Table'!$G$2,'Array Content'!$A$2:$B$3,2,FALSE),IF(DB204&lt;-$AR204,"mutant","WT"),IF(DB204&lt;-VLOOKUP('Gene Table'!$G$2,'Array Content'!$A$2:$B$3,2,FALSE),"Mutant","WT")),"")</f>
        <v>WT</v>
      </c>
      <c r="DQ204" s="4" t="str">
        <f>IF(ISNUMBER(DC204), IF($AR204&gt;VLOOKUP('Gene Table'!$G$2,'Array Content'!$A$2:$B$3,2,FALSE),IF(DC204&lt;-$AR204,"mutant","WT"),IF(DC204&lt;-VLOOKUP('Gene Table'!$G$2,'Array Content'!$A$2:$B$3,2,FALSE),"Mutant","WT")),"")</f>
        <v>WT</v>
      </c>
      <c r="DR204" s="4" t="str">
        <f>IF(ISNUMBER(DD204), IF($AR204&gt;VLOOKUP('Gene Table'!$G$2,'Array Content'!$A$2:$B$3,2,FALSE),IF(DD204&lt;-$AR204,"mutant","WT"),IF(DD204&lt;-VLOOKUP('Gene Table'!$G$2,'Array Content'!$A$2:$B$3,2,FALSE),"Mutant","WT")),"")</f>
        <v/>
      </c>
      <c r="DS204" s="4" t="str">
        <f>IF(ISNUMBER(DE204), IF($AR204&gt;VLOOKUP('Gene Table'!$G$2,'Array Content'!$A$2:$B$3,2,FALSE),IF(DE204&lt;-$AR204,"mutant","WT"),IF(DE204&lt;-VLOOKUP('Gene Table'!$G$2,'Array Content'!$A$2:$B$3,2,FALSE),"Mutant","WT")),"")</f>
        <v/>
      </c>
      <c r="DT204" s="4" t="str">
        <f>IF(ISNUMBER(DF204), IF($AR204&gt;VLOOKUP('Gene Table'!$G$2,'Array Content'!$A$2:$B$3,2,FALSE),IF(DF204&lt;-$AR204,"mutant","WT"),IF(DF204&lt;-VLOOKUP('Gene Table'!$G$2,'Array Content'!$A$2:$B$3,2,FALSE),"Mutant","WT")),"")</f>
        <v/>
      </c>
      <c r="DU204" s="4" t="str">
        <f>IF(ISNUMBER(DG204), IF($AR204&gt;VLOOKUP('Gene Table'!$G$2,'Array Content'!$A$2:$B$3,2,FALSE),IF(DG204&lt;-$AR204,"mutant","WT"),IF(DG204&lt;-VLOOKUP('Gene Table'!$G$2,'Array Content'!$A$2:$B$3,2,FALSE),"Mutant","WT")),"")</f>
        <v/>
      </c>
      <c r="DV204" s="4" t="str">
        <f>IF(ISNUMBER(DH204), IF($AR204&gt;VLOOKUP('Gene Table'!$G$2,'Array Content'!$A$2:$B$3,2,FALSE),IF(DH204&lt;-$AR204,"mutant","WT"),IF(DH204&lt;-VLOOKUP('Gene Table'!$G$2,'Array Content'!$A$2:$B$3,2,FALSE),"Mutant","WT")),"")</f>
        <v/>
      </c>
      <c r="DW204" s="4" t="str">
        <f>IF(ISNUMBER(DI204), IF($AR204&gt;VLOOKUP('Gene Table'!$G$2,'Array Content'!$A$2:$B$3,2,FALSE),IF(DI204&lt;-$AR204,"mutant","WT"),IF(DI204&lt;-VLOOKUP('Gene Table'!$G$2,'Array Content'!$A$2:$B$3,2,FALSE),"Mutant","WT")),"")</f>
        <v/>
      </c>
      <c r="DX204" s="4" t="str">
        <f>IF(ISNUMBER(DJ204), IF($AR204&gt;VLOOKUP('Gene Table'!$G$2,'Array Content'!$A$2:$B$3,2,FALSE),IF(DJ204&lt;-$AR204,"mutant","WT"),IF(DJ204&lt;-VLOOKUP('Gene Table'!$G$2,'Array Content'!$A$2:$B$3,2,FALSE),"Mutant","WT")),"")</f>
        <v/>
      </c>
      <c r="DY204" s="4" t="str">
        <f>IF(ISNUMBER(DK204), IF($AR204&gt;VLOOKUP('Gene Table'!$G$2,'Array Content'!$A$2:$B$3,2,FALSE),IF(DK204&lt;-$AR204,"mutant","WT"),IF(DK204&lt;-VLOOKUP('Gene Table'!$G$2,'Array Content'!$A$2:$B$3,2,FALSE),"Mutant","WT")),"")</f>
        <v/>
      </c>
      <c r="DZ204" s="4" t="str">
        <f>IF(ISNUMBER(DL204), IF($AR204&gt;VLOOKUP('Gene Table'!$G$2,'Array Content'!$A$2:$B$3,2,FALSE),IF(DL204&lt;-$AR204,"mutant","WT"),IF(DL204&lt;-VLOOKUP('Gene Table'!$G$2,'Array Content'!$A$2:$B$3,2,FALSE),"Mutant","WT")),"")</f>
        <v/>
      </c>
      <c r="EA204" s="4" t="str">
        <f>IF(ISNUMBER(DM204), IF($AR204&gt;VLOOKUP('Gene Table'!$G$2,'Array Content'!$A$2:$B$3,2,FALSE),IF(DM204&lt;-$AR204,"mutant","WT"),IF(DM204&lt;-VLOOKUP('Gene Table'!$G$2,'Array Content'!$A$2:$B$3,2,FALSE),"Mutant","WT")),"")</f>
        <v/>
      </c>
      <c r="EC204" s="4" t="s">
        <v>4861</v>
      </c>
      <c r="ED204" s="4" t="str">
        <f>IF('Gene Table'!$D204="copy number",D204,"")</f>
        <v/>
      </c>
      <c r="EE204" s="4" t="str">
        <f>IF('Gene Table'!$D204="copy number",E204,"")</f>
        <v/>
      </c>
      <c r="EF204" s="4" t="str">
        <f>IF('Gene Table'!$D204="copy number",F204,"")</f>
        <v/>
      </c>
      <c r="EG204" s="4" t="str">
        <f>IF('Gene Table'!$D204="copy number",G204,"")</f>
        <v/>
      </c>
      <c r="EH204" s="4" t="str">
        <f>IF('Gene Table'!$D204="copy number",H204,"")</f>
        <v/>
      </c>
      <c r="EI204" s="4" t="str">
        <f>IF('Gene Table'!$D204="copy number",I204,"")</f>
        <v/>
      </c>
      <c r="EJ204" s="4" t="str">
        <f>IF('Gene Table'!$D204="copy number",J204,"")</f>
        <v/>
      </c>
      <c r="EK204" s="4" t="str">
        <f>IF('Gene Table'!$D204="copy number",K204,"")</f>
        <v/>
      </c>
      <c r="EL204" s="4" t="str">
        <f>IF('Gene Table'!$D204="copy number",L204,"")</f>
        <v/>
      </c>
      <c r="EM204" s="4" t="str">
        <f>IF('Gene Table'!$D204="copy number",M204,"")</f>
        <v/>
      </c>
      <c r="EN204" s="4" t="str">
        <f>IF('Gene Table'!$D204="copy number",N204,"")</f>
        <v/>
      </c>
      <c r="EO204" s="4" t="str">
        <f>IF('Gene Table'!$D204="copy number",O204,"")</f>
        <v/>
      </c>
      <c r="EQ204" s="4" t="s">
        <v>4861</v>
      </c>
      <c r="ER204" s="4" t="str">
        <f>IF('Gene Table'!$D204="copy number",R204,"")</f>
        <v/>
      </c>
      <c r="ES204" s="4" t="str">
        <f>IF('Gene Table'!$D204="copy number",S204,"")</f>
        <v/>
      </c>
      <c r="ET204" s="4" t="str">
        <f>IF('Gene Table'!$D204="copy number",T204,"")</f>
        <v/>
      </c>
      <c r="EU204" s="4" t="str">
        <f>IF('Gene Table'!$D204="copy number",U204,"")</f>
        <v/>
      </c>
      <c r="EV204" s="4" t="str">
        <f>IF('Gene Table'!$D204="copy number",V204,"")</f>
        <v/>
      </c>
      <c r="EW204" s="4" t="str">
        <f>IF('Gene Table'!$D204="copy number",W204,"")</f>
        <v/>
      </c>
      <c r="EX204" s="4" t="str">
        <f>IF('Gene Table'!$D204="copy number",X204,"")</f>
        <v/>
      </c>
      <c r="EY204" s="4" t="str">
        <f>IF('Gene Table'!$D204="copy number",Y204,"")</f>
        <v/>
      </c>
      <c r="EZ204" s="4" t="str">
        <f>IF('Gene Table'!$D204="copy number",Z204,"")</f>
        <v/>
      </c>
      <c r="FA204" s="4" t="str">
        <f>IF('Gene Table'!$D204="copy number",AA204,"")</f>
        <v/>
      </c>
      <c r="FB204" s="4" t="str">
        <f>IF('Gene Table'!$D204="copy number",AB204,"")</f>
        <v/>
      </c>
      <c r="FC204" s="4" t="str">
        <f>IF('Gene Table'!$D204="copy number",AC204,"")</f>
        <v/>
      </c>
      <c r="FE204" s="4" t="s">
        <v>4861</v>
      </c>
      <c r="FF204" s="4" t="str">
        <f>IF('Gene Table'!$C204="SMPC",D204,"")</f>
        <v/>
      </c>
      <c r="FG204" s="4" t="str">
        <f>IF('Gene Table'!$C204="SMPC",E204,"")</f>
        <v/>
      </c>
      <c r="FH204" s="4" t="str">
        <f>IF('Gene Table'!$C204="SMPC",F204,"")</f>
        <v/>
      </c>
      <c r="FI204" s="4" t="str">
        <f>IF('Gene Table'!$C204="SMPC",G204,"")</f>
        <v/>
      </c>
      <c r="FJ204" s="4" t="str">
        <f>IF('Gene Table'!$C204="SMPC",H204,"")</f>
        <v/>
      </c>
      <c r="FK204" s="4" t="str">
        <f>IF('Gene Table'!$C204="SMPC",I204,"")</f>
        <v/>
      </c>
      <c r="FL204" s="4" t="str">
        <f>IF('Gene Table'!$C204="SMPC",J204,"")</f>
        <v/>
      </c>
      <c r="FM204" s="4" t="str">
        <f>IF('Gene Table'!$C204="SMPC",K204,"")</f>
        <v/>
      </c>
      <c r="FN204" s="4" t="str">
        <f>IF('Gene Table'!$C204="SMPC",L204,"")</f>
        <v/>
      </c>
      <c r="FO204" s="4" t="str">
        <f>IF('Gene Table'!$C204="SMPC",M204,"")</f>
        <v/>
      </c>
      <c r="FP204" s="4" t="str">
        <f>IF('Gene Table'!$C204="SMPC",N204,"")</f>
        <v/>
      </c>
      <c r="FQ204" s="4" t="str">
        <f>IF('Gene Table'!$C204="SMPC",O204,"")</f>
        <v/>
      </c>
      <c r="FS204" s="4" t="s">
        <v>4861</v>
      </c>
      <c r="FT204" s="4" t="str">
        <f>IF('Gene Table'!$C204="SMPC",R204,"")</f>
        <v/>
      </c>
      <c r="FU204" s="4" t="str">
        <f>IF('Gene Table'!$C204="SMPC",S204,"")</f>
        <v/>
      </c>
      <c r="FV204" s="4" t="str">
        <f>IF('Gene Table'!$C204="SMPC",T204,"")</f>
        <v/>
      </c>
      <c r="FW204" s="4" t="str">
        <f>IF('Gene Table'!$C204="SMPC",U204,"")</f>
        <v/>
      </c>
      <c r="FX204" s="4" t="str">
        <f>IF('Gene Table'!$C204="SMPC",V204,"")</f>
        <v/>
      </c>
      <c r="FY204" s="4" t="str">
        <f>IF('Gene Table'!$C204="SMPC",W204,"")</f>
        <v/>
      </c>
      <c r="FZ204" s="4" t="str">
        <f>IF('Gene Table'!$C204="SMPC",X204,"")</f>
        <v/>
      </c>
      <c r="GA204" s="4" t="str">
        <f>IF('Gene Table'!$C204="SMPC",Y204,"")</f>
        <v/>
      </c>
      <c r="GB204" s="4" t="str">
        <f>IF('Gene Table'!$C204="SMPC",Z204,"")</f>
        <v/>
      </c>
      <c r="GC204" s="4" t="str">
        <f>IF('Gene Table'!$C204="SMPC",AA204,"")</f>
        <v/>
      </c>
      <c r="GD204" s="4" t="str">
        <f>IF('Gene Table'!$C204="SMPC",AB204,"")</f>
        <v/>
      </c>
      <c r="GE204" s="4" t="str">
        <f>IF('Gene Table'!$C204="SMPC",AC204,"")</f>
        <v/>
      </c>
    </row>
    <row r="205" spans="1:187" ht="15" customHeight="1" x14ac:dyDescent="0.25">
      <c r="A205" s="4" t="str">
        <f>'Gene Table'!C205&amp;":"&amp;'Gene Table'!D205</f>
        <v>STK11:c.580G&gt;T</v>
      </c>
      <c r="B205" s="4">
        <f>IF('Gene Table'!$G$5="NO",IF(ISNUMBER(MATCH('Gene Table'!E205,'Array Content'!$M$2:$M$941,0)),VLOOKUP('Gene Table'!E205,'Array Content'!$M$2:$O$941,2,FALSE),35),IF('Gene Table'!$G$5="YES",IF(ISNUMBER(MATCH('Gene Table'!E205,'Array Content'!$M$2:$M$941,0)),VLOOKUP('Gene Table'!E205,'Array Content'!$M$2:$O$941,3,FALSE),35),"OOPS"))</f>
        <v>37</v>
      </c>
      <c r="C205" s="4" t="s">
        <v>4862</v>
      </c>
      <c r="D205" s="29">
        <f>IF('Control Sample Data'!D204="","",IF(SUM('Control Sample Data'!D$2:D$97)&gt;10,IF(AND(ISNUMBER('Control Sample Data'!D204),'Control Sample Data'!D204&lt;$B205, 'Control Sample Data'!D204&gt;0),'Control Sample Data'!D204,$B205),""))</f>
        <v>35</v>
      </c>
      <c r="E205" s="29">
        <f>IF('Control Sample Data'!E204="","",IF(SUM('Control Sample Data'!E$2:E$97)&gt;10,IF(AND(ISNUMBER('Control Sample Data'!E204),'Control Sample Data'!E204&lt;$B205, 'Control Sample Data'!E204&gt;0),'Control Sample Data'!E204,$B205),""))</f>
        <v>35</v>
      </c>
      <c r="F205" s="29" t="str">
        <f>IF('Control Sample Data'!F204="","",IF(SUM('Control Sample Data'!F$2:F$97)&gt;10,IF(AND(ISNUMBER('Control Sample Data'!F204),'Control Sample Data'!F204&lt;$B205, 'Control Sample Data'!F204&gt;0),'Control Sample Data'!F204,$B205),""))</f>
        <v/>
      </c>
      <c r="G205" s="29" t="str">
        <f>IF('Control Sample Data'!G204="","",IF(SUM('Control Sample Data'!G$2:G$97)&gt;10,IF(AND(ISNUMBER('Control Sample Data'!G204),'Control Sample Data'!G204&lt;$B205, 'Control Sample Data'!G204&gt;0),'Control Sample Data'!G204,$B205),""))</f>
        <v/>
      </c>
      <c r="H205" s="29" t="str">
        <f>IF('Control Sample Data'!H204="","",IF(SUM('Control Sample Data'!H$2:H$97)&gt;10,IF(AND(ISNUMBER('Control Sample Data'!H204),'Control Sample Data'!H204&lt;$B205, 'Control Sample Data'!H204&gt;0),'Control Sample Data'!H204,$B205),""))</f>
        <v/>
      </c>
      <c r="I205" s="29" t="str">
        <f>IF('Control Sample Data'!I204="","",IF(SUM('Control Sample Data'!I$2:I$97)&gt;10,IF(AND(ISNUMBER('Control Sample Data'!I204),'Control Sample Data'!I204&lt;$B205, 'Control Sample Data'!I204&gt;0),'Control Sample Data'!I204,$B205),""))</f>
        <v/>
      </c>
      <c r="J205" s="29" t="str">
        <f>IF('Control Sample Data'!J204="","",IF(SUM('Control Sample Data'!J$2:J$97)&gt;10,IF(AND(ISNUMBER('Control Sample Data'!J204),'Control Sample Data'!J204&lt;$B205, 'Control Sample Data'!J204&gt;0),'Control Sample Data'!J204,$B205),""))</f>
        <v/>
      </c>
      <c r="K205" s="29" t="str">
        <f>IF('Control Sample Data'!K204="","",IF(SUM('Control Sample Data'!K$2:K$97)&gt;10,IF(AND(ISNUMBER('Control Sample Data'!K204),'Control Sample Data'!K204&lt;$B205, 'Control Sample Data'!K204&gt;0),'Control Sample Data'!K204,$B205),""))</f>
        <v/>
      </c>
      <c r="L205" s="29" t="str">
        <f>IF('Control Sample Data'!L204="","",IF(SUM('Control Sample Data'!L$2:L$97)&gt;10,IF(AND(ISNUMBER('Control Sample Data'!L204),'Control Sample Data'!L204&lt;$B205, 'Control Sample Data'!L204&gt;0),'Control Sample Data'!L204,$B205),""))</f>
        <v/>
      </c>
      <c r="M205" s="29" t="str">
        <f>IF('Control Sample Data'!M204="","",IF(SUM('Control Sample Data'!M$2:M$97)&gt;10,IF(AND(ISNUMBER('Control Sample Data'!M204),'Control Sample Data'!M204&lt;$B205, 'Control Sample Data'!M204&gt;0),'Control Sample Data'!M204,$B205),""))</f>
        <v/>
      </c>
      <c r="N205" s="29" t="str">
        <f>IF('Control Sample Data'!N204="","",IF(SUM('Control Sample Data'!N$2:N$97)&gt;10,IF(AND(ISNUMBER('Control Sample Data'!N204),'Control Sample Data'!N204&lt;$B205, 'Control Sample Data'!N204&gt;0),'Control Sample Data'!N204,$B205),""))</f>
        <v/>
      </c>
      <c r="O205" s="29" t="str">
        <f>IF('Control Sample Data'!O204="","",IF(SUM('Control Sample Data'!O$2:O$97)&gt;10,IF(AND(ISNUMBER('Control Sample Data'!O204),'Control Sample Data'!O204&lt;$B205, 'Control Sample Data'!O204&gt;0),'Control Sample Data'!O204,$B205),""))</f>
        <v/>
      </c>
      <c r="Q205" s="4" t="s">
        <v>4862</v>
      </c>
      <c r="R205" s="29">
        <f>IF('Test Sample Data'!D204="","",IF(SUM('Test Sample Data'!D$2:D$97)&gt;10,IF(AND(ISNUMBER('Test Sample Data'!D204),'Test Sample Data'!D204&lt;$B205, 'Test Sample Data'!D204&gt;0),'Test Sample Data'!D204,$B205),""))</f>
        <v>30.54</v>
      </c>
      <c r="S205" s="29">
        <f>IF('Test Sample Data'!E204="","",IF(SUM('Test Sample Data'!E$2:E$97)&gt;10,IF(AND(ISNUMBER('Test Sample Data'!E204),'Test Sample Data'!E204&lt;$B205, 'Test Sample Data'!E204&gt;0),'Test Sample Data'!E204,$B205),""))</f>
        <v>35</v>
      </c>
      <c r="T205" s="29" t="str">
        <f>IF('Test Sample Data'!F204="","",IF(SUM('Test Sample Data'!F$2:F$97)&gt;10,IF(AND(ISNUMBER('Test Sample Data'!F204),'Test Sample Data'!F204&lt;$B205, 'Test Sample Data'!F204&gt;0),'Test Sample Data'!F204,$B205),""))</f>
        <v/>
      </c>
      <c r="U205" s="29" t="str">
        <f>IF('Test Sample Data'!G204="","",IF(SUM('Test Sample Data'!G$2:G$97)&gt;10,IF(AND(ISNUMBER('Test Sample Data'!G204),'Test Sample Data'!G204&lt;$B205, 'Test Sample Data'!G204&gt;0),'Test Sample Data'!G204,$B205),""))</f>
        <v/>
      </c>
      <c r="V205" s="29" t="str">
        <f>IF('Test Sample Data'!H204="","",IF(SUM('Test Sample Data'!H$2:H$97)&gt;10,IF(AND(ISNUMBER('Test Sample Data'!H204),'Test Sample Data'!H204&lt;$B205, 'Test Sample Data'!H204&gt;0),'Test Sample Data'!H204,$B205),""))</f>
        <v/>
      </c>
      <c r="W205" s="29" t="str">
        <f>IF('Test Sample Data'!I204="","",IF(SUM('Test Sample Data'!I$2:I$97)&gt;10,IF(AND(ISNUMBER('Test Sample Data'!I204),'Test Sample Data'!I204&lt;$B205, 'Test Sample Data'!I204&gt;0),'Test Sample Data'!I204,$B205),""))</f>
        <v/>
      </c>
      <c r="X205" s="29" t="str">
        <f>IF('Test Sample Data'!J204="","",IF(SUM('Test Sample Data'!J$2:J$97)&gt;10,IF(AND(ISNUMBER('Test Sample Data'!J204),'Test Sample Data'!J204&lt;$B205, 'Test Sample Data'!J204&gt;0),'Test Sample Data'!J204,$B205),""))</f>
        <v/>
      </c>
      <c r="Y205" s="29" t="str">
        <f>IF('Test Sample Data'!K204="","",IF(SUM('Test Sample Data'!K$2:K$97)&gt;10,IF(AND(ISNUMBER('Test Sample Data'!K204),'Test Sample Data'!K204&lt;$B205, 'Test Sample Data'!K204&gt;0),'Test Sample Data'!K204,$B205),""))</f>
        <v/>
      </c>
      <c r="Z205" s="29" t="str">
        <f>IF('Test Sample Data'!L204="","",IF(SUM('Test Sample Data'!L$2:L$97)&gt;10,IF(AND(ISNUMBER('Test Sample Data'!L204),'Test Sample Data'!L204&lt;$B205, 'Test Sample Data'!L204&gt;0),'Test Sample Data'!L204,$B205),""))</f>
        <v/>
      </c>
      <c r="AA205" s="29" t="str">
        <f>IF('Test Sample Data'!M204="","",IF(SUM('Test Sample Data'!M$2:M$97)&gt;10,IF(AND(ISNUMBER('Test Sample Data'!M204),'Test Sample Data'!M204&lt;$B205, 'Test Sample Data'!M204&gt;0),'Test Sample Data'!M204,$B205),""))</f>
        <v/>
      </c>
      <c r="AB205" s="29" t="str">
        <f>IF('Test Sample Data'!N204="","",IF(SUM('Test Sample Data'!N$2:N$97)&gt;10,IF(AND(ISNUMBER('Test Sample Data'!N204),'Test Sample Data'!N204&lt;$B205, 'Test Sample Data'!N204&gt;0),'Test Sample Data'!N204,$B205),""))</f>
        <v/>
      </c>
      <c r="AC205" s="29" t="str">
        <f>IF('Test Sample Data'!O204="","",IF(SUM('Test Sample Data'!O$2:O$97)&gt;10,IF(AND(ISNUMBER('Test Sample Data'!O204),'Test Sample Data'!O204&lt;$B205, 'Test Sample Data'!O204&gt;0),'Test Sample Data'!O204,$B205),""))</f>
        <v/>
      </c>
      <c r="AE205" s="4" t="s">
        <v>4862</v>
      </c>
      <c r="AF205" s="4">
        <f t="shared" si="247"/>
        <v>9</v>
      </c>
      <c r="AG205" s="4">
        <f t="shared" si="248"/>
        <v>9</v>
      </c>
      <c r="AH205" s="4" t="str">
        <f t="shared" si="249"/>
        <v/>
      </c>
      <c r="AI205" s="4" t="str">
        <f t="shared" si="250"/>
        <v/>
      </c>
      <c r="AJ205" s="4" t="str">
        <f t="shared" si="251"/>
        <v/>
      </c>
      <c r="AK205" s="4" t="str">
        <f t="shared" si="252"/>
        <v/>
      </c>
      <c r="AL205" s="4" t="str">
        <f t="shared" si="253"/>
        <v/>
      </c>
      <c r="AM205" s="4" t="str">
        <f t="shared" si="254"/>
        <v/>
      </c>
      <c r="AN205" s="4" t="str">
        <f t="shared" si="255"/>
        <v/>
      </c>
      <c r="AO205" s="4" t="str">
        <f t="shared" si="256"/>
        <v/>
      </c>
      <c r="AP205" s="4" t="str">
        <f t="shared" si="257"/>
        <v/>
      </c>
      <c r="AQ205" s="4" t="str">
        <f t="shared" si="258"/>
        <v/>
      </c>
      <c r="AR205" s="4">
        <f t="shared" si="259"/>
        <v>0</v>
      </c>
      <c r="AS205" s="4">
        <f t="shared" si="246"/>
        <v>9</v>
      </c>
      <c r="AU205" s="4" t="s">
        <v>4862</v>
      </c>
      <c r="AV205" s="4">
        <f t="shared" si="260"/>
        <v>4.5399999999999991</v>
      </c>
      <c r="AW205" s="4">
        <f t="shared" si="261"/>
        <v>9</v>
      </c>
      <c r="AX205" s="4" t="str">
        <f t="shared" si="262"/>
        <v/>
      </c>
      <c r="AY205" s="4" t="str">
        <f t="shared" si="263"/>
        <v/>
      </c>
      <c r="AZ205" s="4" t="str">
        <f t="shared" si="264"/>
        <v/>
      </c>
      <c r="BA205" s="4" t="str">
        <f t="shared" si="265"/>
        <v/>
      </c>
      <c r="BB205" s="4" t="str">
        <f t="shared" si="266"/>
        <v/>
      </c>
      <c r="BC205" s="4" t="str">
        <f t="shared" si="267"/>
        <v/>
      </c>
      <c r="BD205" s="4" t="str">
        <f t="shared" si="268"/>
        <v/>
      </c>
      <c r="BE205" s="4" t="str">
        <f t="shared" si="269"/>
        <v/>
      </c>
      <c r="BF205" s="4" t="str">
        <f t="shared" si="270"/>
        <v/>
      </c>
      <c r="BG205" s="4" t="str">
        <f t="shared" si="271"/>
        <v/>
      </c>
      <c r="BI205" s="4" t="s">
        <v>4862</v>
      </c>
      <c r="BJ205" s="4" t="str">
        <f t="shared" si="233"/>
        <v/>
      </c>
      <c r="BK205" s="4">
        <f t="shared" si="234"/>
        <v>9</v>
      </c>
      <c r="BL205" s="4" t="str">
        <f t="shared" si="235"/>
        <v/>
      </c>
      <c r="BM205" s="4" t="str">
        <f t="shared" si="236"/>
        <v/>
      </c>
      <c r="BN205" s="4" t="str">
        <f t="shared" si="237"/>
        <v/>
      </c>
      <c r="BO205" s="4" t="str">
        <f t="shared" si="238"/>
        <v/>
      </c>
      <c r="BP205" s="4" t="str">
        <f t="shared" si="239"/>
        <v/>
      </c>
      <c r="BQ205" s="4" t="str">
        <f t="shared" si="240"/>
        <v/>
      </c>
      <c r="BR205" s="4" t="str">
        <f t="shared" si="241"/>
        <v/>
      </c>
      <c r="BS205" s="4" t="str">
        <f t="shared" si="242"/>
        <v/>
      </c>
      <c r="BT205" s="4" t="str">
        <f t="shared" si="243"/>
        <v/>
      </c>
      <c r="BU205" s="4" t="str">
        <f t="shared" si="244"/>
        <v/>
      </c>
      <c r="BV205" s="4">
        <f t="shared" si="272"/>
        <v>0</v>
      </c>
      <c r="BW205" s="4">
        <f t="shared" si="245"/>
        <v>9</v>
      </c>
      <c r="BY205" s="4" t="s">
        <v>4862</v>
      </c>
      <c r="BZ205" s="4">
        <f t="shared" si="209"/>
        <v>-4.4600000000000009</v>
      </c>
      <c r="CA205" s="4">
        <f t="shared" si="210"/>
        <v>0</v>
      </c>
      <c r="CB205" s="4" t="str">
        <f t="shared" si="211"/>
        <v/>
      </c>
      <c r="CC205" s="4" t="str">
        <f t="shared" si="212"/>
        <v/>
      </c>
      <c r="CD205" s="4" t="str">
        <f t="shared" si="213"/>
        <v/>
      </c>
      <c r="CE205" s="4" t="str">
        <f t="shared" si="214"/>
        <v/>
      </c>
      <c r="CF205" s="4" t="str">
        <f t="shared" si="215"/>
        <v/>
      </c>
      <c r="CG205" s="4" t="str">
        <f t="shared" si="216"/>
        <v/>
      </c>
      <c r="CH205" s="4" t="str">
        <f t="shared" si="217"/>
        <v/>
      </c>
      <c r="CI205" s="4" t="str">
        <f t="shared" si="218"/>
        <v/>
      </c>
      <c r="CJ205" s="4" t="str">
        <f t="shared" si="219"/>
        <v/>
      </c>
      <c r="CK205" s="4" t="str">
        <f t="shared" si="220"/>
        <v/>
      </c>
      <c r="CM205" s="4" t="s">
        <v>4862</v>
      </c>
      <c r="CN205" s="4" t="str">
        <f>IF(ISNUMBER(BZ205), IF($BV205&gt;VLOOKUP('Gene Table'!$G$2,'Array Content'!$A$2:$B$3,2,FALSE),IF(BZ205&lt;-$BV205,"mutant","WT"),IF(BZ205&lt;-VLOOKUP('Gene Table'!$G$2,'Array Content'!$A$2:$B$3,2,FALSE),"Mutant","WT")),"")</f>
        <v>Mutant</v>
      </c>
      <c r="CO205" s="4" t="str">
        <f>IF(ISNUMBER(CA205), IF($BV205&gt;VLOOKUP('Gene Table'!$G$2,'Array Content'!$A$2:$B$3,2,FALSE),IF(CA205&lt;-$BV205,"mutant","WT"),IF(CA205&lt;-VLOOKUP('Gene Table'!$G$2,'Array Content'!$A$2:$B$3,2,FALSE),"Mutant","WT")),"")</f>
        <v>WT</v>
      </c>
      <c r="CP205" s="4" t="str">
        <f>IF(ISNUMBER(CB205), IF($BV205&gt;VLOOKUP('Gene Table'!$G$2,'Array Content'!$A$2:$B$3,2,FALSE),IF(CB205&lt;-$BV205,"mutant","WT"),IF(CB205&lt;-VLOOKUP('Gene Table'!$G$2,'Array Content'!$A$2:$B$3,2,FALSE),"Mutant","WT")),"")</f>
        <v/>
      </c>
      <c r="CQ205" s="4" t="str">
        <f>IF(ISNUMBER(CC205), IF($BV205&gt;VLOOKUP('Gene Table'!$G$2,'Array Content'!$A$2:$B$3,2,FALSE),IF(CC205&lt;-$BV205,"mutant","WT"),IF(CC205&lt;-VLOOKUP('Gene Table'!$G$2,'Array Content'!$A$2:$B$3,2,FALSE),"Mutant","WT")),"")</f>
        <v/>
      </c>
      <c r="CR205" s="4" t="str">
        <f>IF(ISNUMBER(CD205), IF($BV205&gt;VLOOKUP('Gene Table'!$G$2,'Array Content'!$A$2:$B$3,2,FALSE),IF(CD205&lt;-$BV205,"mutant","WT"),IF(CD205&lt;-VLOOKUP('Gene Table'!$G$2,'Array Content'!$A$2:$B$3,2,FALSE),"Mutant","WT")),"")</f>
        <v/>
      </c>
      <c r="CS205" s="4" t="str">
        <f>IF(ISNUMBER(CE205), IF($BV205&gt;VLOOKUP('Gene Table'!$G$2,'Array Content'!$A$2:$B$3,2,FALSE),IF(CE205&lt;-$BV205,"mutant","WT"),IF(CE205&lt;-VLOOKUP('Gene Table'!$G$2,'Array Content'!$A$2:$B$3,2,FALSE),"Mutant","WT")),"")</f>
        <v/>
      </c>
      <c r="CT205" s="4" t="str">
        <f>IF(ISNUMBER(CF205), IF($BV205&gt;VLOOKUP('Gene Table'!$G$2,'Array Content'!$A$2:$B$3,2,FALSE),IF(CF205&lt;-$BV205,"mutant","WT"),IF(CF205&lt;-VLOOKUP('Gene Table'!$G$2,'Array Content'!$A$2:$B$3,2,FALSE),"Mutant","WT")),"")</f>
        <v/>
      </c>
      <c r="CU205" s="4" t="str">
        <f>IF(ISNUMBER(CG205), IF($BV205&gt;VLOOKUP('Gene Table'!$G$2,'Array Content'!$A$2:$B$3,2,FALSE),IF(CG205&lt;-$BV205,"mutant","WT"),IF(CG205&lt;-VLOOKUP('Gene Table'!$G$2,'Array Content'!$A$2:$B$3,2,FALSE),"Mutant","WT")),"")</f>
        <v/>
      </c>
      <c r="CV205" s="4" t="str">
        <f>IF(ISNUMBER(CH205), IF($BV205&gt;VLOOKUP('Gene Table'!$G$2,'Array Content'!$A$2:$B$3,2,FALSE),IF(CH205&lt;-$BV205,"mutant","WT"),IF(CH205&lt;-VLOOKUP('Gene Table'!$G$2,'Array Content'!$A$2:$B$3,2,FALSE),"Mutant","WT")),"")</f>
        <v/>
      </c>
      <c r="CW205" s="4" t="str">
        <f>IF(ISNUMBER(CI205), IF($BV205&gt;VLOOKUP('Gene Table'!$G$2,'Array Content'!$A$2:$B$3,2,FALSE),IF(CI205&lt;-$BV205,"mutant","WT"),IF(CI205&lt;-VLOOKUP('Gene Table'!$G$2,'Array Content'!$A$2:$B$3,2,FALSE),"Mutant","WT")),"")</f>
        <v/>
      </c>
      <c r="CX205" s="4" t="str">
        <f>IF(ISNUMBER(CJ205), IF($BV205&gt;VLOOKUP('Gene Table'!$G$2,'Array Content'!$A$2:$B$3,2,FALSE),IF(CJ205&lt;-$BV205,"mutant","WT"),IF(CJ205&lt;-VLOOKUP('Gene Table'!$G$2,'Array Content'!$A$2:$B$3,2,FALSE),"Mutant","WT")),"")</f>
        <v/>
      </c>
      <c r="CY205" s="4" t="str">
        <f>IF(ISNUMBER(CK205), IF($BV205&gt;VLOOKUP('Gene Table'!$G$2,'Array Content'!$A$2:$B$3,2,FALSE),IF(CK205&lt;-$BV205,"mutant","WT"),IF(CK205&lt;-VLOOKUP('Gene Table'!$G$2,'Array Content'!$A$2:$B$3,2,FALSE),"Mutant","WT")),"")</f>
        <v/>
      </c>
      <c r="DA205" s="4" t="s">
        <v>4862</v>
      </c>
      <c r="DB205" s="4">
        <f t="shared" si="221"/>
        <v>-4.4600000000000009</v>
      </c>
      <c r="DC205" s="4">
        <f t="shared" si="222"/>
        <v>0</v>
      </c>
      <c r="DD205" s="4" t="str">
        <f t="shared" si="223"/>
        <v/>
      </c>
      <c r="DE205" s="4" t="str">
        <f t="shared" si="224"/>
        <v/>
      </c>
      <c r="DF205" s="4" t="str">
        <f t="shared" si="225"/>
        <v/>
      </c>
      <c r="DG205" s="4" t="str">
        <f t="shared" si="226"/>
        <v/>
      </c>
      <c r="DH205" s="4" t="str">
        <f t="shared" si="227"/>
        <v/>
      </c>
      <c r="DI205" s="4" t="str">
        <f t="shared" si="228"/>
        <v/>
      </c>
      <c r="DJ205" s="4" t="str">
        <f t="shared" si="229"/>
        <v/>
      </c>
      <c r="DK205" s="4" t="str">
        <f t="shared" si="230"/>
        <v/>
      </c>
      <c r="DL205" s="4" t="str">
        <f t="shared" si="231"/>
        <v/>
      </c>
      <c r="DM205" s="4" t="str">
        <f t="shared" si="232"/>
        <v/>
      </c>
      <c r="DO205" s="4" t="s">
        <v>4862</v>
      </c>
      <c r="DP205" s="4" t="str">
        <f>IF(ISNUMBER(DB205), IF($AR205&gt;VLOOKUP('Gene Table'!$G$2,'Array Content'!$A$2:$B$3,2,FALSE),IF(DB205&lt;-$AR205,"mutant","WT"),IF(DB205&lt;-VLOOKUP('Gene Table'!$G$2,'Array Content'!$A$2:$B$3,2,FALSE),"Mutant","WT")),"")</f>
        <v>Mutant</v>
      </c>
      <c r="DQ205" s="4" t="str">
        <f>IF(ISNUMBER(DC205), IF($AR205&gt;VLOOKUP('Gene Table'!$G$2,'Array Content'!$A$2:$B$3,2,FALSE),IF(DC205&lt;-$AR205,"mutant","WT"),IF(DC205&lt;-VLOOKUP('Gene Table'!$G$2,'Array Content'!$A$2:$B$3,2,FALSE),"Mutant","WT")),"")</f>
        <v>WT</v>
      </c>
      <c r="DR205" s="4" t="str">
        <f>IF(ISNUMBER(DD205), IF($AR205&gt;VLOOKUP('Gene Table'!$G$2,'Array Content'!$A$2:$B$3,2,FALSE),IF(DD205&lt;-$AR205,"mutant","WT"),IF(DD205&lt;-VLOOKUP('Gene Table'!$G$2,'Array Content'!$A$2:$B$3,2,FALSE),"Mutant","WT")),"")</f>
        <v/>
      </c>
      <c r="DS205" s="4" t="str">
        <f>IF(ISNUMBER(DE205), IF($AR205&gt;VLOOKUP('Gene Table'!$G$2,'Array Content'!$A$2:$B$3,2,FALSE),IF(DE205&lt;-$AR205,"mutant","WT"),IF(DE205&lt;-VLOOKUP('Gene Table'!$G$2,'Array Content'!$A$2:$B$3,2,FALSE),"Mutant","WT")),"")</f>
        <v/>
      </c>
      <c r="DT205" s="4" t="str">
        <f>IF(ISNUMBER(DF205), IF($AR205&gt;VLOOKUP('Gene Table'!$G$2,'Array Content'!$A$2:$B$3,2,FALSE),IF(DF205&lt;-$AR205,"mutant","WT"),IF(DF205&lt;-VLOOKUP('Gene Table'!$G$2,'Array Content'!$A$2:$B$3,2,FALSE),"Mutant","WT")),"")</f>
        <v/>
      </c>
      <c r="DU205" s="4" t="str">
        <f>IF(ISNUMBER(DG205), IF($AR205&gt;VLOOKUP('Gene Table'!$G$2,'Array Content'!$A$2:$B$3,2,FALSE),IF(DG205&lt;-$AR205,"mutant","WT"),IF(DG205&lt;-VLOOKUP('Gene Table'!$G$2,'Array Content'!$A$2:$B$3,2,FALSE),"Mutant","WT")),"")</f>
        <v/>
      </c>
      <c r="DV205" s="4" t="str">
        <f>IF(ISNUMBER(DH205), IF($AR205&gt;VLOOKUP('Gene Table'!$G$2,'Array Content'!$A$2:$B$3,2,FALSE),IF(DH205&lt;-$AR205,"mutant","WT"),IF(DH205&lt;-VLOOKUP('Gene Table'!$G$2,'Array Content'!$A$2:$B$3,2,FALSE),"Mutant","WT")),"")</f>
        <v/>
      </c>
      <c r="DW205" s="4" t="str">
        <f>IF(ISNUMBER(DI205), IF($AR205&gt;VLOOKUP('Gene Table'!$G$2,'Array Content'!$A$2:$B$3,2,FALSE),IF(DI205&lt;-$AR205,"mutant","WT"),IF(DI205&lt;-VLOOKUP('Gene Table'!$G$2,'Array Content'!$A$2:$B$3,2,FALSE),"Mutant","WT")),"")</f>
        <v/>
      </c>
      <c r="DX205" s="4" t="str">
        <f>IF(ISNUMBER(DJ205), IF($AR205&gt;VLOOKUP('Gene Table'!$G$2,'Array Content'!$A$2:$B$3,2,FALSE),IF(DJ205&lt;-$AR205,"mutant","WT"),IF(DJ205&lt;-VLOOKUP('Gene Table'!$G$2,'Array Content'!$A$2:$B$3,2,FALSE),"Mutant","WT")),"")</f>
        <v/>
      </c>
      <c r="DY205" s="4" t="str">
        <f>IF(ISNUMBER(DK205), IF($AR205&gt;VLOOKUP('Gene Table'!$G$2,'Array Content'!$A$2:$B$3,2,FALSE),IF(DK205&lt;-$AR205,"mutant","WT"),IF(DK205&lt;-VLOOKUP('Gene Table'!$G$2,'Array Content'!$A$2:$B$3,2,FALSE),"Mutant","WT")),"")</f>
        <v/>
      </c>
      <c r="DZ205" s="4" t="str">
        <f>IF(ISNUMBER(DL205), IF($AR205&gt;VLOOKUP('Gene Table'!$G$2,'Array Content'!$A$2:$B$3,2,FALSE),IF(DL205&lt;-$AR205,"mutant","WT"),IF(DL205&lt;-VLOOKUP('Gene Table'!$G$2,'Array Content'!$A$2:$B$3,2,FALSE),"Mutant","WT")),"")</f>
        <v/>
      </c>
      <c r="EA205" s="4" t="str">
        <f>IF(ISNUMBER(DM205), IF($AR205&gt;VLOOKUP('Gene Table'!$G$2,'Array Content'!$A$2:$B$3,2,FALSE),IF(DM205&lt;-$AR205,"mutant","WT"),IF(DM205&lt;-VLOOKUP('Gene Table'!$G$2,'Array Content'!$A$2:$B$3,2,FALSE),"Mutant","WT")),"")</f>
        <v/>
      </c>
      <c r="EC205" s="4" t="s">
        <v>4862</v>
      </c>
      <c r="ED205" s="4" t="str">
        <f>IF('Gene Table'!$D205="copy number",D205,"")</f>
        <v/>
      </c>
      <c r="EE205" s="4" t="str">
        <f>IF('Gene Table'!$D205="copy number",E205,"")</f>
        <v/>
      </c>
      <c r="EF205" s="4" t="str">
        <f>IF('Gene Table'!$D205="copy number",F205,"")</f>
        <v/>
      </c>
      <c r="EG205" s="4" t="str">
        <f>IF('Gene Table'!$D205="copy number",G205,"")</f>
        <v/>
      </c>
      <c r="EH205" s="4" t="str">
        <f>IF('Gene Table'!$D205="copy number",H205,"")</f>
        <v/>
      </c>
      <c r="EI205" s="4" t="str">
        <f>IF('Gene Table'!$D205="copy number",I205,"")</f>
        <v/>
      </c>
      <c r="EJ205" s="4" t="str">
        <f>IF('Gene Table'!$D205="copy number",J205,"")</f>
        <v/>
      </c>
      <c r="EK205" s="4" t="str">
        <f>IF('Gene Table'!$D205="copy number",K205,"")</f>
        <v/>
      </c>
      <c r="EL205" s="4" t="str">
        <f>IF('Gene Table'!$D205="copy number",L205,"")</f>
        <v/>
      </c>
      <c r="EM205" s="4" t="str">
        <f>IF('Gene Table'!$D205="copy number",M205,"")</f>
        <v/>
      </c>
      <c r="EN205" s="4" t="str">
        <f>IF('Gene Table'!$D205="copy number",N205,"")</f>
        <v/>
      </c>
      <c r="EO205" s="4" t="str">
        <f>IF('Gene Table'!$D205="copy number",O205,"")</f>
        <v/>
      </c>
      <c r="EQ205" s="4" t="s">
        <v>4862</v>
      </c>
      <c r="ER205" s="4" t="str">
        <f>IF('Gene Table'!$D205="copy number",R205,"")</f>
        <v/>
      </c>
      <c r="ES205" s="4" t="str">
        <f>IF('Gene Table'!$D205="copy number",S205,"")</f>
        <v/>
      </c>
      <c r="ET205" s="4" t="str">
        <f>IF('Gene Table'!$D205="copy number",T205,"")</f>
        <v/>
      </c>
      <c r="EU205" s="4" t="str">
        <f>IF('Gene Table'!$D205="copy number",U205,"")</f>
        <v/>
      </c>
      <c r="EV205" s="4" t="str">
        <f>IF('Gene Table'!$D205="copy number",V205,"")</f>
        <v/>
      </c>
      <c r="EW205" s="4" t="str">
        <f>IF('Gene Table'!$D205="copy number",W205,"")</f>
        <v/>
      </c>
      <c r="EX205" s="4" t="str">
        <f>IF('Gene Table'!$D205="copy number",X205,"")</f>
        <v/>
      </c>
      <c r="EY205" s="4" t="str">
        <f>IF('Gene Table'!$D205="copy number",Y205,"")</f>
        <v/>
      </c>
      <c r="EZ205" s="4" t="str">
        <f>IF('Gene Table'!$D205="copy number",Z205,"")</f>
        <v/>
      </c>
      <c r="FA205" s="4" t="str">
        <f>IF('Gene Table'!$D205="copy number",AA205,"")</f>
        <v/>
      </c>
      <c r="FB205" s="4" t="str">
        <f>IF('Gene Table'!$D205="copy number",AB205,"")</f>
        <v/>
      </c>
      <c r="FC205" s="4" t="str">
        <f>IF('Gene Table'!$D205="copy number",AC205,"")</f>
        <v/>
      </c>
      <c r="FE205" s="4" t="s">
        <v>4862</v>
      </c>
      <c r="FF205" s="4" t="str">
        <f>IF('Gene Table'!$C205="SMPC",D205,"")</f>
        <v/>
      </c>
      <c r="FG205" s="4" t="str">
        <f>IF('Gene Table'!$C205="SMPC",E205,"")</f>
        <v/>
      </c>
      <c r="FH205" s="4" t="str">
        <f>IF('Gene Table'!$C205="SMPC",F205,"")</f>
        <v/>
      </c>
      <c r="FI205" s="4" t="str">
        <f>IF('Gene Table'!$C205="SMPC",G205,"")</f>
        <v/>
      </c>
      <c r="FJ205" s="4" t="str">
        <f>IF('Gene Table'!$C205="SMPC",H205,"")</f>
        <v/>
      </c>
      <c r="FK205" s="4" t="str">
        <f>IF('Gene Table'!$C205="SMPC",I205,"")</f>
        <v/>
      </c>
      <c r="FL205" s="4" t="str">
        <f>IF('Gene Table'!$C205="SMPC",J205,"")</f>
        <v/>
      </c>
      <c r="FM205" s="4" t="str">
        <f>IF('Gene Table'!$C205="SMPC",K205,"")</f>
        <v/>
      </c>
      <c r="FN205" s="4" t="str">
        <f>IF('Gene Table'!$C205="SMPC",L205,"")</f>
        <v/>
      </c>
      <c r="FO205" s="4" t="str">
        <f>IF('Gene Table'!$C205="SMPC",M205,"")</f>
        <v/>
      </c>
      <c r="FP205" s="4" t="str">
        <f>IF('Gene Table'!$C205="SMPC",N205,"")</f>
        <v/>
      </c>
      <c r="FQ205" s="4" t="str">
        <f>IF('Gene Table'!$C205="SMPC",O205,"")</f>
        <v/>
      </c>
      <c r="FS205" s="4" t="s">
        <v>4862</v>
      </c>
      <c r="FT205" s="4" t="str">
        <f>IF('Gene Table'!$C205="SMPC",R205,"")</f>
        <v/>
      </c>
      <c r="FU205" s="4" t="str">
        <f>IF('Gene Table'!$C205="SMPC",S205,"")</f>
        <v/>
      </c>
      <c r="FV205" s="4" t="str">
        <f>IF('Gene Table'!$C205="SMPC",T205,"")</f>
        <v/>
      </c>
      <c r="FW205" s="4" t="str">
        <f>IF('Gene Table'!$C205="SMPC",U205,"")</f>
        <v/>
      </c>
      <c r="FX205" s="4" t="str">
        <f>IF('Gene Table'!$C205="SMPC",V205,"")</f>
        <v/>
      </c>
      <c r="FY205" s="4" t="str">
        <f>IF('Gene Table'!$C205="SMPC",W205,"")</f>
        <v/>
      </c>
      <c r="FZ205" s="4" t="str">
        <f>IF('Gene Table'!$C205="SMPC",X205,"")</f>
        <v/>
      </c>
      <c r="GA205" s="4" t="str">
        <f>IF('Gene Table'!$C205="SMPC",Y205,"")</f>
        <v/>
      </c>
      <c r="GB205" s="4" t="str">
        <f>IF('Gene Table'!$C205="SMPC",Z205,"")</f>
        <v/>
      </c>
      <c r="GC205" s="4" t="str">
        <f>IF('Gene Table'!$C205="SMPC",AA205,"")</f>
        <v/>
      </c>
      <c r="GD205" s="4" t="str">
        <f>IF('Gene Table'!$C205="SMPC",AB205,"")</f>
        <v/>
      </c>
      <c r="GE205" s="4" t="str">
        <f>IF('Gene Table'!$C205="SMPC",AC205,"")</f>
        <v/>
      </c>
    </row>
    <row r="206" spans="1:187" ht="15" customHeight="1" x14ac:dyDescent="0.25">
      <c r="A206" s="4" t="str">
        <f>'Gene Table'!C206&amp;":"&amp;'Gene Table'!D206</f>
        <v>STK11:c.787_790delTTGT</v>
      </c>
      <c r="B206" s="4">
        <f>IF('Gene Table'!$G$5="NO",IF(ISNUMBER(MATCH('Gene Table'!E206,'Array Content'!$M$2:$M$941,0)),VLOOKUP('Gene Table'!E206,'Array Content'!$M$2:$O$941,2,FALSE),35),IF('Gene Table'!$G$5="YES",IF(ISNUMBER(MATCH('Gene Table'!E206,'Array Content'!$M$2:$M$941,0)),VLOOKUP('Gene Table'!E206,'Array Content'!$M$2:$O$941,3,FALSE),35),"OOPS"))</f>
        <v>37</v>
      </c>
      <c r="C206" s="4" t="s">
        <v>4863</v>
      </c>
      <c r="D206" s="29">
        <f>IF('Control Sample Data'!D205="","",IF(SUM('Control Sample Data'!D$2:D$97)&gt;10,IF(AND(ISNUMBER('Control Sample Data'!D205),'Control Sample Data'!D205&lt;$B206, 'Control Sample Data'!D205&gt;0),'Control Sample Data'!D205,$B206),""))</f>
        <v>35</v>
      </c>
      <c r="E206" s="29">
        <f>IF('Control Sample Data'!E205="","",IF(SUM('Control Sample Data'!E$2:E$97)&gt;10,IF(AND(ISNUMBER('Control Sample Data'!E205),'Control Sample Data'!E205&lt;$B206, 'Control Sample Data'!E205&gt;0),'Control Sample Data'!E205,$B206),""))</f>
        <v>35</v>
      </c>
      <c r="F206" s="29" t="str">
        <f>IF('Control Sample Data'!F205="","",IF(SUM('Control Sample Data'!F$2:F$97)&gt;10,IF(AND(ISNUMBER('Control Sample Data'!F205),'Control Sample Data'!F205&lt;$B206, 'Control Sample Data'!F205&gt;0),'Control Sample Data'!F205,$B206),""))</f>
        <v/>
      </c>
      <c r="G206" s="29" t="str">
        <f>IF('Control Sample Data'!G205="","",IF(SUM('Control Sample Data'!G$2:G$97)&gt;10,IF(AND(ISNUMBER('Control Sample Data'!G205),'Control Sample Data'!G205&lt;$B206, 'Control Sample Data'!G205&gt;0),'Control Sample Data'!G205,$B206),""))</f>
        <v/>
      </c>
      <c r="H206" s="29" t="str">
        <f>IF('Control Sample Data'!H205="","",IF(SUM('Control Sample Data'!H$2:H$97)&gt;10,IF(AND(ISNUMBER('Control Sample Data'!H205),'Control Sample Data'!H205&lt;$B206, 'Control Sample Data'!H205&gt;0),'Control Sample Data'!H205,$B206),""))</f>
        <v/>
      </c>
      <c r="I206" s="29" t="str">
        <f>IF('Control Sample Data'!I205="","",IF(SUM('Control Sample Data'!I$2:I$97)&gt;10,IF(AND(ISNUMBER('Control Sample Data'!I205),'Control Sample Data'!I205&lt;$B206, 'Control Sample Data'!I205&gt;0),'Control Sample Data'!I205,$B206),""))</f>
        <v/>
      </c>
      <c r="J206" s="29" t="str">
        <f>IF('Control Sample Data'!J205="","",IF(SUM('Control Sample Data'!J$2:J$97)&gt;10,IF(AND(ISNUMBER('Control Sample Data'!J205),'Control Sample Data'!J205&lt;$B206, 'Control Sample Data'!J205&gt;0),'Control Sample Data'!J205,$B206),""))</f>
        <v/>
      </c>
      <c r="K206" s="29" t="str">
        <f>IF('Control Sample Data'!K205="","",IF(SUM('Control Sample Data'!K$2:K$97)&gt;10,IF(AND(ISNUMBER('Control Sample Data'!K205),'Control Sample Data'!K205&lt;$B206, 'Control Sample Data'!K205&gt;0),'Control Sample Data'!K205,$B206),""))</f>
        <v/>
      </c>
      <c r="L206" s="29" t="str">
        <f>IF('Control Sample Data'!L205="","",IF(SUM('Control Sample Data'!L$2:L$97)&gt;10,IF(AND(ISNUMBER('Control Sample Data'!L205),'Control Sample Data'!L205&lt;$B206, 'Control Sample Data'!L205&gt;0),'Control Sample Data'!L205,$B206),""))</f>
        <v/>
      </c>
      <c r="M206" s="29" t="str">
        <f>IF('Control Sample Data'!M205="","",IF(SUM('Control Sample Data'!M$2:M$97)&gt;10,IF(AND(ISNUMBER('Control Sample Data'!M205),'Control Sample Data'!M205&lt;$B206, 'Control Sample Data'!M205&gt;0),'Control Sample Data'!M205,$B206),""))</f>
        <v/>
      </c>
      <c r="N206" s="29" t="str">
        <f>IF('Control Sample Data'!N205="","",IF(SUM('Control Sample Data'!N$2:N$97)&gt;10,IF(AND(ISNUMBER('Control Sample Data'!N205),'Control Sample Data'!N205&lt;$B206, 'Control Sample Data'!N205&gt;0),'Control Sample Data'!N205,$B206),""))</f>
        <v/>
      </c>
      <c r="O206" s="29" t="str">
        <f>IF('Control Sample Data'!O205="","",IF(SUM('Control Sample Data'!O$2:O$97)&gt;10,IF(AND(ISNUMBER('Control Sample Data'!O205),'Control Sample Data'!O205&lt;$B206, 'Control Sample Data'!O205&gt;0),'Control Sample Data'!O205,$B206),""))</f>
        <v/>
      </c>
      <c r="Q206" s="4" t="s">
        <v>4863</v>
      </c>
      <c r="R206" s="29">
        <f>IF('Test Sample Data'!D205="","",IF(SUM('Test Sample Data'!D$2:D$97)&gt;10,IF(AND(ISNUMBER('Test Sample Data'!D205),'Test Sample Data'!D205&lt;$B206, 'Test Sample Data'!D205&gt;0),'Test Sample Data'!D205,$B206),""))</f>
        <v>35</v>
      </c>
      <c r="S206" s="29">
        <f>IF('Test Sample Data'!E205="","",IF(SUM('Test Sample Data'!E$2:E$97)&gt;10,IF(AND(ISNUMBER('Test Sample Data'!E205),'Test Sample Data'!E205&lt;$B206, 'Test Sample Data'!E205&gt;0),'Test Sample Data'!E205,$B206),""))</f>
        <v>35</v>
      </c>
      <c r="T206" s="29" t="str">
        <f>IF('Test Sample Data'!F205="","",IF(SUM('Test Sample Data'!F$2:F$97)&gt;10,IF(AND(ISNUMBER('Test Sample Data'!F205),'Test Sample Data'!F205&lt;$B206, 'Test Sample Data'!F205&gt;0),'Test Sample Data'!F205,$B206),""))</f>
        <v/>
      </c>
      <c r="U206" s="29" t="str">
        <f>IF('Test Sample Data'!G205="","",IF(SUM('Test Sample Data'!G$2:G$97)&gt;10,IF(AND(ISNUMBER('Test Sample Data'!G205),'Test Sample Data'!G205&lt;$B206, 'Test Sample Data'!G205&gt;0),'Test Sample Data'!G205,$B206),""))</f>
        <v/>
      </c>
      <c r="V206" s="29" t="str">
        <f>IF('Test Sample Data'!H205="","",IF(SUM('Test Sample Data'!H$2:H$97)&gt;10,IF(AND(ISNUMBER('Test Sample Data'!H205),'Test Sample Data'!H205&lt;$B206, 'Test Sample Data'!H205&gt;0),'Test Sample Data'!H205,$B206),""))</f>
        <v/>
      </c>
      <c r="W206" s="29" t="str">
        <f>IF('Test Sample Data'!I205="","",IF(SUM('Test Sample Data'!I$2:I$97)&gt;10,IF(AND(ISNUMBER('Test Sample Data'!I205),'Test Sample Data'!I205&lt;$B206, 'Test Sample Data'!I205&gt;0),'Test Sample Data'!I205,$B206),""))</f>
        <v/>
      </c>
      <c r="X206" s="29" t="str">
        <f>IF('Test Sample Data'!J205="","",IF(SUM('Test Sample Data'!J$2:J$97)&gt;10,IF(AND(ISNUMBER('Test Sample Data'!J205),'Test Sample Data'!J205&lt;$B206, 'Test Sample Data'!J205&gt;0),'Test Sample Data'!J205,$B206),""))</f>
        <v/>
      </c>
      <c r="Y206" s="29" t="str">
        <f>IF('Test Sample Data'!K205="","",IF(SUM('Test Sample Data'!K$2:K$97)&gt;10,IF(AND(ISNUMBER('Test Sample Data'!K205),'Test Sample Data'!K205&lt;$B206, 'Test Sample Data'!K205&gt;0),'Test Sample Data'!K205,$B206),""))</f>
        <v/>
      </c>
      <c r="Z206" s="29" t="str">
        <f>IF('Test Sample Data'!L205="","",IF(SUM('Test Sample Data'!L$2:L$97)&gt;10,IF(AND(ISNUMBER('Test Sample Data'!L205),'Test Sample Data'!L205&lt;$B206, 'Test Sample Data'!L205&gt;0),'Test Sample Data'!L205,$B206),""))</f>
        <v/>
      </c>
      <c r="AA206" s="29" t="str">
        <f>IF('Test Sample Data'!M205="","",IF(SUM('Test Sample Data'!M$2:M$97)&gt;10,IF(AND(ISNUMBER('Test Sample Data'!M205),'Test Sample Data'!M205&lt;$B206, 'Test Sample Data'!M205&gt;0),'Test Sample Data'!M205,$B206),""))</f>
        <v/>
      </c>
      <c r="AB206" s="29" t="str">
        <f>IF('Test Sample Data'!N205="","",IF(SUM('Test Sample Data'!N$2:N$97)&gt;10,IF(AND(ISNUMBER('Test Sample Data'!N205),'Test Sample Data'!N205&lt;$B206, 'Test Sample Data'!N205&gt;0),'Test Sample Data'!N205,$B206),""))</f>
        <v/>
      </c>
      <c r="AC206" s="29" t="str">
        <f>IF('Test Sample Data'!O205="","",IF(SUM('Test Sample Data'!O$2:O$97)&gt;10,IF(AND(ISNUMBER('Test Sample Data'!O205),'Test Sample Data'!O205&lt;$B206, 'Test Sample Data'!O205&gt;0),'Test Sample Data'!O205,$B206),""))</f>
        <v/>
      </c>
      <c r="AE206" s="4" t="s">
        <v>4863</v>
      </c>
      <c r="AF206" s="4">
        <f t="shared" si="247"/>
        <v>9</v>
      </c>
      <c r="AG206" s="4">
        <f t="shared" si="248"/>
        <v>9</v>
      </c>
      <c r="AH206" s="4" t="str">
        <f t="shared" si="249"/>
        <v/>
      </c>
      <c r="AI206" s="4" t="str">
        <f t="shared" si="250"/>
        <v/>
      </c>
      <c r="AJ206" s="4" t="str">
        <f t="shared" si="251"/>
        <v/>
      </c>
      <c r="AK206" s="4" t="str">
        <f t="shared" si="252"/>
        <v/>
      </c>
      <c r="AL206" s="4" t="str">
        <f t="shared" si="253"/>
        <v/>
      </c>
      <c r="AM206" s="4" t="str">
        <f t="shared" si="254"/>
        <v/>
      </c>
      <c r="AN206" s="4" t="str">
        <f t="shared" si="255"/>
        <v/>
      </c>
      <c r="AO206" s="4" t="str">
        <f t="shared" si="256"/>
        <v/>
      </c>
      <c r="AP206" s="4" t="str">
        <f t="shared" si="257"/>
        <v/>
      </c>
      <c r="AQ206" s="4" t="str">
        <f t="shared" si="258"/>
        <v/>
      </c>
      <c r="AR206" s="4">
        <f t="shared" si="259"/>
        <v>0</v>
      </c>
      <c r="AS206" s="4">
        <f t="shared" si="246"/>
        <v>9</v>
      </c>
      <c r="AU206" s="4" t="s">
        <v>4863</v>
      </c>
      <c r="AV206" s="4">
        <f t="shared" si="260"/>
        <v>9</v>
      </c>
      <c r="AW206" s="4">
        <f t="shared" si="261"/>
        <v>9</v>
      </c>
      <c r="AX206" s="4" t="str">
        <f t="shared" si="262"/>
        <v/>
      </c>
      <c r="AY206" s="4" t="str">
        <f t="shared" si="263"/>
        <v/>
      </c>
      <c r="AZ206" s="4" t="str">
        <f t="shared" si="264"/>
        <v/>
      </c>
      <c r="BA206" s="4" t="str">
        <f t="shared" si="265"/>
        <v/>
      </c>
      <c r="BB206" s="4" t="str">
        <f t="shared" si="266"/>
        <v/>
      </c>
      <c r="BC206" s="4" t="str">
        <f t="shared" si="267"/>
        <v/>
      </c>
      <c r="BD206" s="4" t="str">
        <f t="shared" si="268"/>
        <v/>
      </c>
      <c r="BE206" s="4" t="str">
        <f t="shared" si="269"/>
        <v/>
      </c>
      <c r="BF206" s="4" t="str">
        <f t="shared" si="270"/>
        <v/>
      </c>
      <c r="BG206" s="4" t="str">
        <f t="shared" si="271"/>
        <v/>
      </c>
      <c r="BI206" s="4" t="s">
        <v>4863</v>
      </c>
      <c r="BJ206" s="4">
        <f t="shared" si="233"/>
        <v>9</v>
      </c>
      <c r="BK206" s="4">
        <f t="shared" si="234"/>
        <v>9</v>
      </c>
      <c r="BL206" s="4" t="str">
        <f t="shared" si="235"/>
        <v/>
      </c>
      <c r="BM206" s="4" t="str">
        <f t="shared" si="236"/>
        <v/>
      </c>
      <c r="BN206" s="4" t="str">
        <f t="shared" si="237"/>
        <v/>
      </c>
      <c r="BO206" s="4" t="str">
        <f t="shared" si="238"/>
        <v/>
      </c>
      <c r="BP206" s="4" t="str">
        <f t="shared" si="239"/>
        <v/>
      </c>
      <c r="BQ206" s="4" t="str">
        <f t="shared" si="240"/>
        <v/>
      </c>
      <c r="BR206" s="4" t="str">
        <f t="shared" si="241"/>
        <v/>
      </c>
      <c r="BS206" s="4" t="str">
        <f t="shared" si="242"/>
        <v/>
      </c>
      <c r="BT206" s="4" t="str">
        <f t="shared" si="243"/>
        <v/>
      </c>
      <c r="BU206" s="4" t="str">
        <f t="shared" si="244"/>
        <v/>
      </c>
      <c r="BV206" s="4">
        <f t="shared" si="272"/>
        <v>0</v>
      </c>
      <c r="BW206" s="4">
        <f t="shared" si="245"/>
        <v>9</v>
      </c>
      <c r="BY206" s="4" t="s">
        <v>4863</v>
      </c>
      <c r="BZ206" s="4">
        <f t="shared" si="209"/>
        <v>0</v>
      </c>
      <c r="CA206" s="4">
        <f t="shared" si="210"/>
        <v>0</v>
      </c>
      <c r="CB206" s="4" t="str">
        <f t="shared" si="211"/>
        <v/>
      </c>
      <c r="CC206" s="4" t="str">
        <f t="shared" si="212"/>
        <v/>
      </c>
      <c r="CD206" s="4" t="str">
        <f t="shared" si="213"/>
        <v/>
      </c>
      <c r="CE206" s="4" t="str">
        <f t="shared" si="214"/>
        <v/>
      </c>
      <c r="CF206" s="4" t="str">
        <f t="shared" si="215"/>
        <v/>
      </c>
      <c r="CG206" s="4" t="str">
        <f t="shared" si="216"/>
        <v/>
      </c>
      <c r="CH206" s="4" t="str">
        <f t="shared" si="217"/>
        <v/>
      </c>
      <c r="CI206" s="4" t="str">
        <f t="shared" si="218"/>
        <v/>
      </c>
      <c r="CJ206" s="4" t="str">
        <f t="shared" si="219"/>
        <v/>
      </c>
      <c r="CK206" s="4" t="str">
        <f t="shared" si="220"/>
        <v/>
      </c>
      <c r="CM206" s="4" t="s">
        <v>4863</v>
      </c>
      <c r="CN206" s="4" t="str">
        <f>IF(ISNUMBER(BZ206), IF($BV206&gt;VLOOKUP('Gene Table'!$G$2,'Array Content'!$A$2:$B$3,2,FALSE),IF(BZ206&lt;-$BV206,"mutant","WT"),IF(BZ206&lt;-VLOOKUP('Gene Table'!$G$2,'Array Content'!$A$2:$B$3,2,FALSE),"Mutant","WT")),"")</f>
        <v>WT</v>
      </c>
      <c r="CO206" s="4" t="str">
        <f>IF(ISNUMBER(CA206), IF($BV206&gt;VLOOKUP('Gene Table'!$G$2,'Array Content'!$A$2:$B$3,2,FALSE),IF(CA206&lt;-$BV206,"mutant","WT"),IF(CA206&lt;-VLOOKUP('Gene Table'!$G$2,'Array Content'!$A$2:$B$3,2,FALSE),"Mutant","WT")),"")</f>
        <v>WT</v>
      </c>
      <c r="CP206" s="4" t="str">
        <f>IF(ISNUMBER(CB206), IF($BV206&gt;VLOOKUP('Gene Table'!$G$2,'Array Content'!$A$2:$B$3,2,FALSE),IF(CB206&lt;-$BV206,"mutant","WT"),IF(CB206&lt;-VLOOKUP('Gene Table'!$G$2,'Array Content'!$A$2:$B$3,2,FALSE),"Mutant","WT")),"")</f>
        <v/>
      </c>
      <c r="CQ206" s="4" t="str">
        <f>IF(ISNUMBER(CC206), IF($BV206&gt;VLOOKUP('Gene Table'!$G$2,'Array Content'!$A$2:$B$3,2,FALSE),IF(CC206&lt;-$BV206,"mutant","WT"),IF(CC206&lt;-VLOOKUP('Gene Table'!$G$2,'Array Content'!$A$2:$B$3,2,FALSE),"Mutant","WT")),"")</f>
        <v/>
      </c>
      <c r="CR206" s="4" t="str">
        <f>IF(ISNUMBER(CD206), IF($BV206&gt;VLOOKUP('Gene Table'!$G$2,'Array Content'!$A$2:$B$3,2,FALSE),IF(CD206&lt;-$BV206,"mutant","WT"),IF(CD206&lt;-VLOOKUP('Gene Table'!$G$2,'Array Content'!$A$2:$B$3,2,FALSE),"Mutant","WT")),"")</f>
        <v/>
      </c>
      <c r="CS206" s="4" t="str">
        <f>IF(ISNUMBER(CE206), IF($BV206&gt;VLOOKUP('Gene Table'!$G$2,'Array Content'!$A$2:$B$3,2,FALSE),IF(CE206&lt;-$BV206,"mutant","WT"),IF(CE206&lt;-VLOOKUP('Gene Table'!$G$2,'Array Content'!$A$2:$B$3,2,FALSE),"Mutant","WT")),"")</f>
        <v/>
      </c>
      <c r="CT206" s="4" t="str">
        <f>IF(ISNUMBER(CF206), IF($BV206&gt;VLOOKUP('Gene Table'!$G$2,'Array Content'!$A$2:$B$3,2,FALSE),IF(CF206&lt;-$BV206,"mutant","WT"),IF(CF206&lt;-VLOOKUP('Gene Table'!$G$2,'Array Content'!$A$2:$B$3,2,FALSE),"Mutant","WT")),"")</f>
        <v/>
      </c>
      <c r="CU206" s="4" t="str">
        <f>IF(ISNUMBER(CG206), IF($BV206&gt;VLOOKUP('Gene Table'!$G$2,'Array Content'!$A$2:$B$3,2,FALSE),IF(CG206&lt;-$BV206,"mutant","WT"),IF(CG206&lt;-VLOOKUP('Gene Table'!$G$2,'Array Content'!$A$2:$B$3,2,FALSE),"Mutant","WT")),"")</f>
        <v/>
      </c>
      <c r="CV206" s="4" t="str">
        <f>IF(ISNUMBER(CH206), IF($BV206&gt;VLOOKUP('Gene Table'!$G$2,'Array Content'!$A$2:$B$3,2,FALSE),IF(CH206&lt;-$BV206,"mutant","WT"),IF(CH206&lt;-VLOOKUP('Gene Table'!$G$2,'Array Content'!$A$2:$B$3,2,FALSE),"Mutant","WT")),"")</f>
        <v/>
      </c>
      <c r="CW206" s="4" t="str">
        <f>IF(ISNUMBER(CI206), IF($BV206&gt;VLOOKUP('Gene Table'!$G$2,'Array Content'!$A$2:$B$3,2,FALSE),IF(CI206&lt;-$BV206,"mutant","WT"),IF(CI206&lt;-VLOOKUP('Gene Table'!$G$2,'Array Content'!$A$2:$B$3,2,FALSE),"Mutant","WT")),"")</f>
        <v/>
      </c>
      <c r="CX206" s="4" t="str">
        <f>IF(ISNUMBER(CJ206), IF($BV206&gt;VLOOKUP('Gene Table'!$G$2,'Array Content'!$A$2:$B$3,2,FALSE),IF(CJ206&lt;-$BV206,"mutant","WT"),IF(CJ206&lt;-VLOOKUP('Gene Table'!$G$2,'Array Content'!$A$2:$B$3,2,FALSE),"Mutant","WT")),"")</f>
        <v/>
      </c>
      <c r="CY206" s="4" t="str">
        <f>IF(ISNUMBER(CK206), IF($BV206&gt;VLOOKUP('Gene Table'!$G$2,'Array Content'!$A$2:$B$3,2,FALSE),IF(CK206&lt;-$BV206,"mutant","WT"),IF(CK206&lt;-VLOOKUP('Gene Table'!$G$2,'Array Content'!$A$2:$B$3,2,FALSE),"Mutant","WT")),"")</f>
        <v/>
      </c>
      <c r="DA206" s="4" t="s">
        <v>4863</v>
      </c>
      <c r="DB206" s="4">
        <f t="shared" si="221"/>
        <v>0</v>
      </c>
      <c r="DC206" s="4">
        <f t="shared" si="222"/>
        <v>0</v>
      </c>
      <c r="DD206" s="4" t="str">
        <f t="shared" si="223"/>
        <v/>
      </c>
      <c r="DE206" s="4" t="str">
        <f t="shared" si="224"/>
        <v/>
      </c>
      <c r="DF206" s="4" t="str">
        <f t="shared" si="225"/>
        <v/>
      </c>
      <c r="DG206" s="4" t="str">
        <f t="shared" si="226"/>
        <v/>
      </c>
      <c r="DH206" s="4" t="str">
        <f t="shared" si="227"/>
        <v/>
      </c>
      <c r="DI206" s="4" t="str">
        <f t="shared" si="228"/>
        <v/>
      </c>
      <c r="DJ206" s="4" t="str">
        <f t="shared" si="229"/>
        <v/>
      </c>
      <c r="DK206" s="4" t="str">
        <f t="shared" si="230"/>
        <v/>
      </c>
      <c r="DL206" s="4" t="str">
        <f t="shared" si="231"/>
        <v/>
      </c>
      <c r="DM206" s="4" t="str">
        <f t="shared" si="232"/>
        <v/>
      </c>
      <c r="DO206" s="4" t="s">
        <v>4863</v>
      </c>
      <c r="DP206" s="4" t="str">
        <f>IF(ISNUMBER(DB206), IF($AR206&gt;VLOOKUP('Gene Table'!$G$2,'Array Content'!$A$2:$B$3,2,FALSE),IF(DB206&lt;-$AR206,"mutant","WT"),IF(DB206&lt;-VLOOKUP('Gene Table'!$G$2,'Array Content'!$A$2:$B$3,2,FALSE),"Mutant","WT")),"")</f>
        <v>WT</v>
      </c>
      <c r="DQ206" s="4" t="str">
        <f>IF(ISNUMBER(DC206), IF($AR206&gt;VLOOKUP('Gene Table'!$G$2,'Array Content'!$A$2:$B$3,2,FALSE),IF(DC206&lt;-$AR206,"mutant","WT"),IF(DC206&lt;-VLOOKUP('Gene Table'!$G$2,'Array Content'!$A$2:$B$3,2,FALSE),"Mutant","WT")),"")</f>
        <v>WT</v>
      </c>
      <c r="DR206" s="4" t="str">
        <f>IF(ISNUMBER(DD206), IF($AR206&gt;VLOOKUP('Gene Table'!$G$2,'Array Content'!$A$2:$B$3,2,FALSE),IF(DD206&lt;-$AR206,"mutant","WT"),IF(DD206&lt;-VLOOKUP('Gene Table'!$G$2,'Array Content'!$A$2:$B$3,2,FALSE),"Mutant","WT")),"")</f>
        <v/>
      </c>
      <c r="DS206" s="4" t="str">
        <f>IF(ISNUMBER(DE206), IF($AR206&gt;VLOOKUP('Gene Table'!$G$2,'Array Content'!$A$2:$B$3,2,FALSE),IF(DE206&lt;-$AR206,"mutant","WT"),IF(DE206&lt;-VLOOKUP('Gene Table'!$G$2,'Array Content'!$A$2:$B$3,2,FALSE),"Mutant","WT")),"")</f>
        <v/>
      </c>
      <c r="DT206" s="4" t="str">
        <f>IF(ISNUMBER(DF206), IF($AR206&gt;VLOOKUP('Gene Table'!$G$2,'Array Content'!$A$2:$B$3,2,FALSE),IF(DF206&lt;-$AR206,"mutant","WT"),IF(DF206&lt;-VLOOKUP('Gene Table'!$G$2,'Array Content'!$A$2:$B$3,2,FALSE),"Mutant","WT")),"")</f>
        <v/>
      </c>
      <c r="DU206" s="4" t="str">
        <f>IF(ISNUMBER(DG206), IF($AR206&gt;VLOOKUP('Gene Table'!$G$2,'Array Content'!$A$2:$B$3,2,FALSE),IF(DG206&lt;-$AR206,"mutant","WT"),IF(DG206&lt;-VLOOKUP('Gene Table'!$G$2,'Array Content'!$A$2:$B$3,2,FALSE),"Mutant","WT")),"")</f>
        <v/>
      </c>
      <c r="DV206" s="4" t="str">
        <f>IF(ISNUMBER(DH206), IF($AR206&gt;VLOOKUP('Gene Table'!$G$2,'Array Content'!$A$2:$B$3,2,FALSE),IF(DH206&lt;-$AR206,"mutant","WT"),IF(DH206&lt;-VLOOKUP('Gene Table'!$G$2,'Array Content'!$A$2:$B$3,2,FALSE),"Mutant","WT")),"")</f>
        <v/>
      </c>
      <c r="DW206" s="4" t="str">
        <f>IF(ISNUMBER(DI206), IF($AR206&gt;VLOOKUP('Gene Table'!$G$2,'Array Content'!$A$2:$B$3,2,FALSE),IF(DI206&lt;-$AR206,"mutant","WT"),IF(DI206&lt;-VLOOKUP('Gene Table'!$G$2,'Array Content'!$A$2:$B$3,2,FALSE),"Mutant","WT")),"")</f>
        <v/>
      </c>
      <c r="DX206" s="4" t="str">
        <f>IF(ISNUMBER(DJ206), IF($AR206&gt;VLOOKUP('Gene Table'!$G$2,'Array Content'!$A$2:$B$3,2,FALSE),IF(DJ206&lt;-$AR206,"mutant","WT"),IF(DJ206&lt;-VLOOKUP('Gene Table'!$G$2,'Array Content'!$A$2:$B$3,2,FALSE),"Mutant","WT")),"")</f>
        <v/>
      </c>
      <c r="DY206" s="4" t="str">
        <f>IF(ISNUMBER(DK206), IF($AR206&gt;VLOOKUP('Gene Table'!$G$2,'Array Content'!$A$2:$B$3,2,FALSE),IF(DK206&lt;-$AR206,"mutant","WT"),IF(DK206&lt;-VLOOKUP('Gene Table'!$G$2,'Array Content'!$A$2:$B$3,2,FALSE),"Mutant","WT")),"")</f>
        <v/>
      </c>
      <c r="DZ206" s="4" t="str">
        <f>IF(ISNUMBER(DL206), IF($AR206&gt;VLOOKUP('Gene Table'!$G$2,'Array Content'!$A$2:$B$3,2,FALSE),IF(DL206&lt;-$AR206,"mutant","WT"),IF(DL206&lt;-VLOOKUP('Gene Table'!$G$2,'Array Content'!$A$2:$B$3,2,FALSE),"Mutant","WT")),"")</f>
        <v/>
      </c>
      <c r="EA206" s="4" t="str">
        <f>IF(ISNUMBER(DM206), IF($AR206&gt;VLOOKUP('Gene Table'!$G$2,'Array Content'!$A$2:$B$3,2,FALSE),IF(DM206&lt;-$AR206,"mutant","WT"),IF(DM206&lt;-VLOOKUP('Gene Table'!$G$2,'Array Content'!$A$2:$B$3,2,FALSE),"Mutant","WT")),"")</f>
        <v/>
      </c>
      <c r="EC206" s="4" t="s">
        <v>4863</v>
      </c>
      <c r="ED206" s="4" t="str">
        <f>IF('Gene Table'!$D206="copy number",D206,"")</f>
        <v/>
      </c>
      <c r="EE206" s="4" t="str">
        <f>IF('Gene Table'!$D206="copy number",E206,"")</f>
        <v/>
      </c>
      <c r="EF206" s="4" t="str">
        <f>IF('Gene Table'!$D206="copy number",F206,"")</f>
        <v/>
      </c>
      <c r="EG206" s="4" t="str">
        <f>IF('Gene Table'!$D206="copy number",G206,"")</f>
        <v/>
      </c>
      <c r="EH206" s="4" t="str">
        <f>IF('Gene Table'!$D206="copy number",H206,"")</f>
        <v/>
      </c>
      <c r="EI206" s="4" t="str">
        <f>IF('Gene Table'!$D206="copy number",I206,"")</f>
        <v/>
      </c>
      <c r="EJ206" s="4" t="str">
        <f>IF('Gene Table'!$D206="copy number",J206,"")</f>
        <v/>
      </c>
      <c r="EK206" s="4" t="str">
        <f>IF('Gene Table'!$D206="copy number",K206,"")</f>
        <v/>
      </c>
      <c r="EL206" s="4" t="str">
        <f>IF('Gene Table'!$D206="copy number",L206,"")</f>
        <v/>
      </c>
      <c r="EM206" s="4" t="str">
        <f>IF('Gene Table'!$D206="copy number",M206,"")</f>
        <v/>
      </c>
      <c r="EN206" s="4" t="str">
        <f>IF('Gene Table'!$D206="copy number",N206,"")</f>
        <v/>
      </c>
      <c r="EO206" s="4" t="str">
        <f>IF('Gene Table'!$D206="copy number",O206,"")</f>
        <v/>
      </c>
      <c r="EQ206" s="4" t="s">
        <v>4863</v>
      </c>
      <c r="ER206" s="4" t="str">
        <f>IF('Gene Table'!$D206="copy number",R206,"")</f>
        <v/>
      </c>
      <c r="ES206" s="4" t="str">
        <f>IF('Gene Table'!$D206="copy number",S206,"")</f>
        <v/>
      </c>
      <c r="ET206" s="4" t="str">
        <f>IF('Gene Table'!$D206="copy number",T206,"")</f>
        <v/>
      </c>
      <c r="EU206" s="4" t="str">
        <f>IF('Gene Table'!$D206="copy number",U206,"")</f>
        <v/>
      </c>
      <c r="EV206" s="4" t="str">
        <f>IF('Gene Table'!$D206="copy number",V206,"")</f>
        <v/>
      </c>
      <c r="EW206" s="4" t="str">
        <f>IF('Gene Table'!$D206="copy number",W206,"")</f>
        <v/>
      </c>
      <c r="EX206" s="4" t="str">
        <f>IF('Gene Table'!$D206="copy number",X206,"")</f>
        <v/>
      </c>
      <c r="EY206" s="4" t="str">
        <f>IF('Gene Table'!$D206="copy number",Y206,"")</f>
        <v/>
      </c>
      <c r="EZ206" s="4" t="str">
        <f>IF('Gene Table'!$D206="copy number",Z206,"")</f>
        <v/>
      </c>
      <c r="FA206" s="4" t="str">
        <f>IF('Gene Table'!$D206="copy number",AA206,"")</f>
        <v/>
      </c>
      <c r="FB206" s="4" t="str">
        <f>IF('Gene Table'!$D206="copy number",AB206,"")</f>
        <v/>
      </c>
      <c r="FC206" s="4" t="str">
        <f>IF('Gene Table'!$D206="copy number",AC206,"")</f>
        <v/>
      </c>
      <c r="FE206" s="4" t="s">
        <v>4863</v>
      </c>
      <c r="FF206" s="4" t="str">
        <f>IF('Gene Table'!$C206="SMPC",D206,"")</f>
        <v/>
      </c>
      <c r="FG206" s="4" t="str">
        <f>IF('Gene Table'!$C206="SMPC",E206,"")</f>
        <v/>
      </c>
      <c r="FH206" s="4" t="str">
        <f>IF('Gene Table'!$C206="SMPC",F206,"")</f>
        <v/>
      </c>
      <c r="FI206" s="4" t="str">
        <f>IF('Gene Table'!$C206="SMPC",G206,"")</f>
        <v/>
      </c>
      <c r="FJ206" s="4" t="str">
        <f>IF('Gene Table'!$C206="SMPC",H206,"")</f>
        <v/>
      </c>
      <c r="FK206" s="4" t="str">
        <f>IF('Gene Table'!$C206="SMPC",I206,"")</f>
        <v/>
      </c>
      <c r="FL206" s="4" t="str">
        <f>IF('Gene Table'!$C206="SMPC",J206,"")</f>
        <v/>
      </c>
      <c r="FM206" s="4" t="str">
        <f>IF('Gene Table'!$C206="SMPC",K206,"")</f>
        <v/>
      </c>
      <c r="FN206" s="4" t="str">
        <f>IF('Gene Table'!$C206="SMPC",L206,"")</f>
        <v/>
      </c>
      <c r="FO206" s="4" t="str">
        <f>IF('Gene Table'!$C206="SMPC",M206,"")</f>
        <v/>
      </c>
      <c r="FP206" s="4" t="str">
        <f>IF('Gene Table'!$C206="SMPC",N206,"")</f>
        <v/>
      </c>
      <c r="FQ206" s="4" t="str">
        <f>IF('Gene Table'!$C206="SMPC",O206,"")</f>
        <v/>
      </c>
      <c r="FS206" s="4" t="s">
        <v>4863</v>
      </c>
      <c r="FT206" s="4" t="str">
        <f>IF('Gene Table'!$C206="SMPC",R206,"")</f>
        <v/>
      </c>
      <c r="FU206" s="4" t="str">
        <f>IF('Gene Table'!$C206="SMPC",S206,"")</f>
        <v/>
      </c>
      <c r="FV206" s="4" t="str">
        <f>IF('Gene Table'!$C206="SMPC",T206,"")</f>
        <v/>
      </c>
      <c r="FW206" s="4" t="str">
        <f>IF('Gene Table'!$C206="SMPC",U206,"")</f>
        <v/>
      </c>
      <c r="FX206" s="4" t="str">
        <f>IF('Gene Table'!$C206="SMPC",V206,"")</f>
        <v/>
      </c>
      <c r="FY206" s="4" t="str">
        <f>IF('Gene Table'!$C206="SMPC",W206,"")</f>
        <v/>
      </c>
      <c r="FZ206" s="4" t="str">
        <f>IF('Gene Table'!$C206="SMPC",X206,"")</f>
        <v/>
      </c>
      <c r="GA206" s="4" t="str">
        <f>IF('Gene Table'!$C206="SMPC",Y206,"")</f>
        <v/>
      </c>
      <c r="GB206" s="4" t="str">
        <f>IF('Gene Table'!$C206="SMPC",Z206,"")</f>
        <v/>
      </c>
      <c r="GC206" s="4" t="str">
        <f>IF('Gene Table'!$C206="SMPC",AA206,"")</f>
        <v/>
      </c>
      <c r="GD206" s="4" t="str">
        <f>IF('Gene Table'!$C206="SMPC",AB206,"")</f>
        <v/>
      </c>
      <c r="GE206" s="4" t="str">
        <f>IF('Gene Table'!$C206="SMPC",AC206,"")</f>
        <v/>
      </c>
    </row>
    <row r="207" spans="1:187" ht="15" customHeight="1" x14ac:dyDescent="0.25">
      <c r="A207" s="4" t="str">
        <f>'Gene Table'!C207&amp;":"&amp;'Gene Table'!D207</f>
        <v>STK11:c.816C&gt;T</v>
      </c>
      <c r="B207" s="4">
        <f>IF('Gene Table'!$G$5="NO",IF(ISNUMBER(MATCH('Gene Table'!E207,'Array Content'!$M$2:$M$941,0)),VLOOKUP('Gene Table'!E207,'Array Content'!$M$2:$O$941,2,FALSE),35),IF('Gene Table'!$G$5="YES",IF(ISNUMBER(MATCH('Gene Table'!E207,'Array Content'!$M$2:$M$941,0)),VLOOKUP('Gene Table'!E207,'Array Content'!$M$2:$O$941,3,FALSE),35),"OOPS"))</f>
        <v>37</v>
      </c>
      <c r="C207" s="4" t="s">
        <v>4864</v>
      </c>
      <c r="D207" s="29">
        <f>IF('Control Sample Data'!D206="","",IF(SUM('Control Sample Data'!D$2:D$97)&gt;10,IF(AND(ISNUMBER('Control Sample Data'!D206),'Control Sample Data'!D206&lt;$B207, 'Control Sample Data'!D206&gt;0),'Control Sample Data'!D206,$B207),""))</f>
        <v>35</v>
      </c>
      <c r="E207" s="29">
        <f>IF('Control Sample Data'!E206="","",IF(SUM('Control Sample Data'!E$2:E$97)&gt;10,IF(AND(ISNUMBER('Control Sample Data'!E206),'Control Sample Data'!E206&lt;$B207, 'Control Sample Data'!E206&gt;0),'Control Sample Data'!E206,$B207),""))</f>
        <v>35</v>
      </c>
      <c r="F207" s="29" t="str">
        <f>IF('Control Sample Data'!F206="","",IF(SUM('Control Sample Data'!F$2:F$97)&gt;10,IF(AND(ISNUMBER('Control Sample Data'!F206),'Control Sample Data'!F206&lt;$B207, 'Control Sample Data'!F206&gt;0),'Control Sample Data'!F206,$B207),""))</f>
        <v/>
      </c>
      <c r="G207" s="29" t="str">
        <f>IF('Control Sample Data'!G206="","",IF(SUM('Control Sample Data'!G$2:G$97)&gt;10,IF(AND(ISNUMBER('Control Sample Data'!G206),'Control Sample Data'!G206&lt;$B207, 'Control Sample Data'!G206&gt;0),'Control Sample Data'!G206,$B207),""))</f>
        <v/>
      </c>
      <c r="H207" s="29" t="str">
        <f>IF('Control Sample Data'!H206="","",IF(SUM('Control Sample Data'!H$2:H$97)&gt;10,IF(AND(ISNUMBER('Control Sample Data'!H206),'Control Sample Data'!H206&lt;$B207, 'Control Sample Data'!H206&gt;0),'Control Sample Data'!H206,$B207),""))</f>
        <v/>
      </c>
      <c r="I207" s="29" t="str">
        <f>IF('Control Sample Data'!I206="","",IF(SUM('Control Sample Data'!I$2:I$97)&gt;10,IF(AND(ISNUMBER('Control Sample Data'!I206),'Control Sample Data'!I206&lt;$B207, 'Control Sample Data'!I206&gt;0),'Control Sample Data'!I206,$B207),""))</f>
        <v/>
      </c>
      <c r="J207" s="29" t="str">
        <f>IF('Control Sample Data'!J206="","",IF(SUM('Control Sample Data'!J$2:J$97)&gt;10,IF(AND(ISNUMBER('Control Sample Data'!J206),'Control Sample Data'!J206&lt;$B207, 'Control Sample Data'!J206&gt;0),'Control Sample Data'!J206,$B207),""))</f>
        <v/>
      </c>
      <c r="K207" s="29" t="str">
        <f>IF('Control Sample Data'!K206="","",IF(SUM('Control Sample Data'!K$2:K$97)&gt;10,IF(AND(ISNUMBER('Control Sample Data'!K206),'Control Sample Data'!K206&lt;$B207, 'Control Sample Data'!K206&gt;0),'Control Sample Data'!K206,$B207),""))</f>
        <v/>
      </c>
      <c r="L207" s="29" t="str">
        <f>IF('Control Sample Data'!L206="","",IF(SUM('Control Sample Data'!L$2:L$97)&gt;10,IF(AND(ISNUMBER('Control Sample Data'!L206),'Control Sample Data'!L206&lt;$B207, 'Control Sample Data'!L206&gt;0),'Control Sample Data'!L206,$B207),""))</f>
        <v/>
      </c>
      <c r="M207" s="29" t="str">
        <f>IF('Control Sample Data'!M206="","",IF(SUM('Control Sample Data'!M$2:M$97)&gt;10,IF(AND(ISNUMBER('Control Sample Data'!M206),'Control Sample Data'!M206&lt;$B207, 'Control Sample Data'!M206&gt;0),'Control Sample Data'!M206,$B207),""))</f>
        <v/>
      </c>
      <c r="N207" s="29" t="str">
        <f>IF('Control Sample Data'!N206="","",IF(SUM('Control Sample Data'!N$2:N$97)&gt;10,IF(AND(ISNUMBER('Control Sample Data'!N206),'Control Sample Data'!N206&lt;$B207, 'Control Sample Data'!N206&gt;0),'Control Sample Data'!N206,$B207),""))</f>
        <v/>
      </c>
      <c r="O207" s="29" t="str">
        <f>IF('Control Sample Data'!O206="","",IF(SUM('Control Sample Data'!O$2:O$97)&gt;10,IF(AND(ISNUMBER('Control Sample Data'!O206),'Control Sample Data'!O206&lt;$B207, 'Control Sample Data'!O206&gt;0),'Control Sample Data'!O206,$B207),""))</f>
        <v/>
      </c>
      <c r="Q207" s="4" t="s">
        <v>4864</v>
      </c>
      <c r="R207" s="29">
        <f>IF('Test Sample Data'!D206="","",IF(SUM('Test Sample Data'!D$2:D$97)&gt;10,IF(AND(ISNUMBER('Test Sample Data'!D206),'Test Sample Data'!D206&lt;$B207, 'Test Sample Data'!D206&gt;0),'Test Sample Data'!D206,$B207),""))</f>
        <v>35</v>
      </c>
      <c r="S207" s="29">
        <f>IF('Test Sample Data'!E206="","",IF(SUM('Test Sample Data'!E$2:E$97)&gt;10,IF(AND(ISNUMBER('Test Sample Data'!E206),'Test Sample Data'!E206&lt;$B207, 'Test Sample Data'!E206&gt;0),'Test Sample Data'!E206,$B207),""))</f>
        <v>35</v>
      </c>
      <c r="T207" s="29" t="str">
        <f>IF('Test Sample Data'!F206="","",IF(SUM('Test Sample Data'!F$2:F$97)&gt;10,IF(AND(ISNUMBER('Test Sample Data'!F206),'Test Sample Data'!F206&lt;$B207, 'Test Sample Data'!F206&gt;0),'Test Sample Data'!F206,$B207),""))</f>
        <v/>
      </c>
      <c r="U207" s="29" t="str">
        <f>IF('Test Sample Data'!G206="","",IF(SUM('Test Sample Data'!G$2:G$97)&gt;10,IF(AND(ISNUMBER('Test Sample Data'!G206),'Test Sample Data'!G206&lt;$B207, 'Test Sample Data'!G206&gt;0),'Test Sample Data'!G206,$B207),""))</f>
        <v/>
      </c>
      <c r="V207" s="29" t="str">
        <f>IF('Test Sample Data'!H206="","",IF(SUM('Test Sample Data'!H$2:H$97)&gt;10,IF(AND(ISNUMBER('Test Sample Data'!H206),'Test Sample Data'!H206&lt;$B207, 'Test Sample Data'!H206&gt;0),'Test Sample Data'!H206,$B207),""))</f>
        <v/>
      </c>
      <c r="W207" s="29" t="str">
        <f>IF('Test Sample Data'!I206="","",IF(SUM('Test Sample Data'!I$2:I$97)&gt;10,IF(AND(ISNUMBER('Test Sample Data'!I206),'Test Sample Data'!I206&lt;$B207, 'Test Sample Data'!I206&gt;0),'Test Sample Data'!I206,$B207),""))</f>
        <v/>
      </c>
      <c r="X207" s="29" t="str">
        <f>IF('Test Sample Data'!J206="","",IF(SUM('Test Sample Data'!J$2:J$97)&gt;10,IF(AND(ISNUMBER('Test Sample Data'!J206),'Test Sample Data'!J206&lt;$B207, 'Test Sample Data'!J206&gt;0),'Test Sample Data'!J206,$B207),""))</f>
        <v/>
      </c>
      <c r="Y207" s="29" t="str">
        <f>IF('Test Sample Data'!K206="","",IF(SUM('Test Sample Data'!K$2:K$97)&gt;10,IF(AND(ISNUMBER('Test Sample Data'!K206),'Test Sample Data'!K206&lt;$B207, 'Test Sample Data'!K206&gt;0),'Test Sample Data'!K206,$B207),""))</f>
        <v/>
      </c>
      <c r="Z207" s="29" t="str">
        <f>IF('Test Sample Data'!L206="","",IF(SUM('Test Sample Data'!L$2:L$97)&gt;10,IF(AND(ISNUMBER('Test Sample Data'!L206),'Test Sample Data'!L206&lt;$B207, 'Test Sample Data'!L206&gt;0),'Test Sample Data'!L206,$B207),""))</f>
        <v/>
      </c>
      <c r="AA207" s="29" t="str">
        <f>IF('Test Sample Data'!M206="","",IF(SUM('Test Sample Data'!M$2:M$97)&gt;10,IF(AND(ISNUMBER('Test Sample Data'!M206),'Test Sample Data'!M206&lt;$B207, 'Test Sample Data'!M206&gt;0),'Test Sample Data'!M206,$B207),""))</f>
        <v/>
      </c>
      <c r="AB207" s="29" t="str">
        <f>IF('Test Sample Data'!N206="","",IF(SUM('Test Sample Data'!N$2:N$97)&gt;10,IF(AND(ISNUMBER('Test Sample Data'!N206),'Test Sample Data'!N206&lt;$B207, 'Test Sample Data'!N206&gt;0),'Test Sample Data'!N206,$B207),""))</f>
        <v/>
      </c>
      <c r="AC207" s="29" t="str">
        <f>IF('Test Sample Data'!O206="","",IF(SUM('Test Sample Data'!O$2:O$97)&gt;10,IF(AND(ISNUMBER('Test Sample Data'!O206),'Test Sample Data'!O206&lt;$B207, 'Test Sample Data'!O206&gt;0),'Test Sample Data'!O206,$B207),""))</f>
        <v/>
      </c>
      <c r="AE207" s="4" t="s">
        <v>4864</v>
      </c>
      <c r="AF207" s="4">
        <f t="shared" si="247"/>
        <v>9</v>
      </c>
      <c r="AG207" s="4">
        <f t="shared" si="248"/>
        <v>9</v>
      </c>
      <c r="AH207" s="4" t="str">
        <f t="shared" si="249"/>
        <v/>
      </c>
      <c r="AI207" s="4" t="str">
        <f t="shared" si="250"/>
        <v/>
      </c>
      <c r="AJ207" s="4" t="str">
        <f t="shared" si="251"/>
        <v/>
      </c>
      <c r="AK207" s="4" t="str">
        <f t="shared" si="252"/>
        <v/>
      </c>
      <c r="AL207" s="4" t="str">
        <f t="shared" si="253"/>
        <v/>
      </c>
      <c r="AM207" s="4" t="str">
        <f t="shared" si="254"/>
        <v/>
      </c>
      <c r="AN207" s="4" t="str">
        <f t="shared" si="255"/>
        <v/>
      </c>
      <c r="AO207" s="4" t="str">
        <f t="shared" si="256"/>
        <v/>
      </c>
      <c r="AP207" s="4" t="str">
        <f t="shared" si="257"/>
        <v/>
      </c>
      <c r="AQ207" s="4" t="str">
        <f t="shared" si="258"/>
        <v/>
      </c>
      <c r="AR207" s="4">
        <f t="shared" si="259"/>
        <v>0</v>
      </c>
      <c r="AS207" s="4">
        <f t="shared" si="246"/>
        <v>9</v>
      </c>
      <c r="AU207" s="4" t="s">
        <v>4864</v>
      </c>
      <c r="AV207" s="4">
        <f t="shared" si="260"/>
        <v>9</v>
      </c>
      <c r="AW207" s="4">
        <f t="shared" si="261"/>
        <v>9</v>
      </c>
      <c r="AX207" s="4" t="str">
        <f t="shared" si="262"/>
        <v/>
      </c>
      <c r="AY207" s="4" t="str">
        <f t="shared" si="263"/>
        <v/>
      </c>
      <c r="AZ207" s="4" t="str">
        <f t="shared" si="264"/>
        <v/>
      </c>
      <c r="BA207" s="4" t="str">
        <f t="shared" si="265"/>
        <v/>
      </c>
      <c r="BB207" s="4" t="str">
        <f t="shared" si="266"/>
        <v/>
      </c>
      <c r="BC207" s="4" t="str">
        <f t="shared" si="267"/>
        <v/>
      </c>
      <c r="BD207" s="4" t="str">
        <f t="shared" si="268"/>
        <v/>
      </c>
      <c r="BE207" s="4" t="str">
        <f t="shared" si="269"/>
        <v/>
      </c>
      <c r="BF207" s="4" t="str">
        <f t="shared" si="270"/>
        <v/>
      </c>
      <c r="BG207" s="4" t="str">
        <f t="shared" si="271"/>
        <v/>
      </c>
      <c r="BI207" s="4" t="s">
        <v>4864</v>
      </c>
      <c r="BJ207" s="4">
        <f t="shared" si="233"/>
        <v>9</v>
      </c>
      <c r="BK207" s="4">
        <f t="shared" si="234"/>
        <v>9</v>
      </c>
      <c r="BL207" s="4" t="str">
        <f t="shared" si="235"/>
        <v/>
      </c>
      <c r="BM207" s="4" t="str">
        <f t="shared" si="236"/>
        <v/>
      </c>
      <c r="BN207" s="4" t="str">
        <f t="shared" si="237"/>
        <v/>
      </c>
      <c r="BO207" s="4" t="str">
        <f t="shared" si="238"/>
        <v/>
      </c>
      <c r="BP207" s="4" t="str">
        <f t="shared" si="239"/>
        <v/>
      </c>
      <c r="BQ207" s="4" t="str">
        <f t="shared" si="240"/>
        <v/>
      </c>
      <c r="BR207" s="4" t="str">
        <f t="shared" si="241"/>
        <v/>
      </c>
      <c r="BS207" s="4" t="str">
        <f t="shared" si="242"/>
        <v/>
      </c>
      <c r="BT207" s="4" t="str">
        <f t="shared" si="243"/>
        <v/>
      </c>
      <c r="BU207" s="4" t="str">
        <f t="shared" si="244"/>
        <v/>
      </c>
      <c r="BV207" s="4">
        <f t="shared" si="272"/>
        <v>0</v>
      </c>
      <c r="BW207" s="4">
        <f t="shared" si="245"/>
        <v>9</v>
      </c>
      <c r="BY207" s="4" t="s">
        <v>4864</v>
      </c>
      <c r="BZ207" s="4">
        <f t="shared" si="209"/>
        <v>0</v>
      </c>
      <c r="CA207" s="4">
        <f t="shared" si="210"/>
        <v>0</v>
      </c>
      <c r="CB207" s="4" t="str">
        <f t="shared" si="211"/>
        <v/>
      </c>
      <c r="CC207" s="4" t="str">
        <f t="shared" si="212"/>
        <v/>
      </c>
      <c r="CD207" s="4" t="str">
        <f t="shared" si="213"/>
        <v/>
      </c>
      <c r="CE207" s="4" t="str">
        <f t="shared" si="214"/>
        <v/>
      </c>
      <c r="CF207" s="4" t="str">
        <f t="shared" si="215"/>
        <v/>
      </c>
      <c r="CG207" s="4" t="str">
        <f t="shared" si="216"/>
        <v/>
      </c>
      <c r="CH207" s="4" t="str">
        <f t="shared" si="217"/>
        <v/>
      </c>
      <c r="CI207" s="4" t="str">
        <f t="shared" si="218"/>
        <v/>
      </c>
      <c r="CJ207" s="4" t="str">
        <f t="shared" si="219"/>
        <v/>
      </c>
      <c r="CK207" s="4" t="str">
        <f t="shared" si="220"/>
        <v/>
      </c>
      <c r="CM207" s="4" t="s">
        <v>4864</v>
      </c>
      <c r="CN207" s="4" t="str">
        <f>IF(ISNUMBER(BZ207), IF($BV207&gt;VLOOKUP('Gene Table'!$G$2,'Array Content'!$A$2:$B$3,2,FALSE),IF(BZ207&lt;-$BV207,"mutant","WT"),IF(BZ207&lt;-VLOOKUP('Gene Table'!$G$2,'Array Content'!$A$2:$B$3,2,FALSE),"Mutant","WT")),"")</f>
        <v>WT</v>
      </c>
      <c r="CO207" s="4" t="str">
        <f>IF(ISNUMBER(CA207), IF($BV207&gt;VLOOKUP('Gene Table'!$G$2,'Array Content'!$A$2:$B$3,2,FALSE),IF(CA207&lt;-$BV207,"mutant","WT"),IF(CA207&lt;-VLOOKUP('Gene Table'!$G$2,'Array Content'!$A$2:$B$3,2,FALSE),"Mutant","WT")),"")</f>
        <v>WT</v>
      </c>
      <c r="CP207" s="4" t="str">
        <f>IF(ISNUMBER(CB207), IF($BV207&gt;VLOOKUP('Gene Table'!$G$2,'Array Content'!$A$2:$B$3,2,FALSE),IF(CB207&lt;-$BV207,"mutant","WT"),IF(CB207&lt;-VLOOKUP('Gene Table'!$G$2,'Array Content'!$A$2:$B$3,2,FALSE),"Mutant","WT")),"")</f>
        <v/>
      </c>
      <c r="CQ207" s="4" t="str">
        <f>IF(ISNUMBER(CC207), IF($BV207&gt;VLOOKUP('Gene Table'!$G$2,'Array Content'!$A$2:$B$3,2,FALSE),IF(CC207&lt;-$BV207,"mutant","WT"),IF(CC207&lt;-VLOOKUP('Gene Table'!$G$2,'Array Content'!$A$2:$B$3,2,FALSE),"Mutant","WT")),"")</f>
        <v/>
      </c>
      <c r="CR207" s="4" t="str">
        <f>IF(ISNUMBER(CD207), IF($BV207&gt;VLOOKUP('Gene Table'!$G$2,'Array Content'!$A$2:$B$3,2,FALSE),IF(CD207&lt;-$BV207,"mutant","WT"),IF(CD207&lt;-VLOOKUP('Gene Table'!$G$2,'Array Content'!$A$2:$B$3,2,FALSE),"Mutant","WT")),"")</f>
        <v/>
      </c>
      <c r="CS207" s="4" t="str">
        <f>IF(ISNUMBER(CE207), IF($BV207&gt;VLOOKUP('Gene Table'!$G$2,'Array Content'!$A$2:$B$3,2,FALSE),IF(CE207&lt;-$BV207,"mutant","WT"),IF(CE207&lt;-VLOOKUP('Gene Table'!$G$2,'Array Content'!$A$2:$B$3,2,FALSE),"Mutant","WT")),"")</f>
        <v/>
      </c>
      <c r="CT207" s="4" t="str">
        <f>IF(ISNUMBER(CF207), IF($BV207&gt;VLOOKUP('Gene Table'!$G$2,'Array Content'!$A$2:$B$3,2,FALSE),IF(CF207&lt;-$BV207,"mutant","WT"),IF(CF207&lt;-VLOOKUP('Gene Table'!$G$2,'Array Content'!$A$2:$B$3,2,FALSE),"Mutant","WT")),"")</f>
        <v/>
      </c>
      <c r="CU207" s="4" t="str">
        <f>IF(ISNUMBER(CG207), IF($BV207&gt;VLOOKUP('Gene Table'!$G$2,'Array Content'!$A$2:$B$3,2,FALSE),IF(CG207&lt;-$BV207,"mutant","WT"),IF(CG207&lt;-VLOOKUP('Gene Table'!$G$2,'Array Content'!$A$2:$B$3,2,FALSE),"Mutant","WT")),"")</f>
        <v/>
      </c>
      <c r="CV207" s="4" t="str">
        <f>IF(ISNUMBER(CH207), IF($BV207&gt;VLOOKUP('Gene Table'!$G$2,'Array Content'!$A$2:$B$3,2,FALSE),IF(CH207&lt;-$BV207,"mutant","WT"),IF(CH207&lt;-VLOOKUP('Gene Table'!$G$2,'Array Content'!$A$2:$B$3,2,FALSE),"Mutant","WT")),"")</f>
        <v/>
      </c>
      <c r="CW207" s="4" t="str">
        <f>IF(ISNUMBER(CI207), IF($BV207&gt;VLOOKUP('Gene Table'!$G$2,'Array Content'!$A$2:$B$3,2,FALSE),IF(CI207&lt;-$BV207,"mutant","WT"),IF(CI207&lt;-VLOOKUP('Gene Table'!$G$2,'Array Content'!$A$2:$B$3,2,FALSE),"Mutant","WT")),"")</f>
        <v/>
      </c>
      <c r="CX207" s="4" t="str">
        <f>IF(ISNUMBER(CJ207), IF($BV207&gt;VLOOKUP('Gene Table'!$G$2,'Array Content'!$A$2:$B$3,2,FALSE),IF(CJ207&lt;-$BV207,"mutant","WT"),IF(CJ207&lt;-VLOOKUP('Gene Table'!$G$2,'Array Content'!$A$2:$B$3,2,FALSE),"Mutant","WT")),"")</f>
        <v/>
      </c>
      <c r="CY207" s="4" t="str">
        <f>IF(ISNUMBER(CK207), IF($BV207&gt;VLOOKUP('Gene Table'!$G$2,'Array Content'!$A$2:$B$3,2,FALSE),IF(CK207&lt;-$BV207,"mutant","WT"),IF(CK207&lt;-VLOOKUP('Gene Table'!$G$2,'Array Content'!$A$2:$B$3,2,FALSE),"Mutant","WT")),"")</f>
        <v/>
      </c>
      <c r="DA207" s="4" t="s">
        <v>4864</v>
      </c>
      <c r="DB207" s="4">
        <f t="shared" si="221"/>
        <v>0</v>
      </c>
      <c r="DC207" s="4">
        <f t="shared" si="222"/>
        <v>0</v>
      </c>
      <c r="DD207" s="4" t="str">
        <f t="shared" si="223"/>
        <v/>
      </c>
      <c r="DE207" s="4" t="str">
        <f t="shared" si="224"/>
        <v/>
      </c>
      <c r="DF207" s="4" t="str">
        <f t="shared" si="225"/>
        <v/>
      </c>
      <c r="DG207" s="4" t="str">
        <f t="shared" si="226"/>
        <v/>
      </c>
      <c r="DH207" s="4" t="str">
        <f t="shared" si="227"/>
        <v/>
      </c>
      <c r="DI207" s="4" t="str">
        <f t="shared" si="228"/>
        <v/>
      </c>
      <c r="DJ207" s="4" t="str">
        <f t="shared" si="229"/>
        <v/>
      </c>
      <c r="DK207" s="4" t="str">
        <f t="shared" si="230"/>
        <v/>
      </c>
      <c r="DL207" s="4" t="str">
        <f t="shared" si="231"/>
        <v/>
      </c>
      <c r="DM207" s="4" t="str">
        <f t="shared" si="232"/>
        <v/>
      </c>
      <c r="DO207" s="4" t="s">
        <v>4864</v>
      </c>
      <c r="DP207" s="4" t="str">
        <f>IF(ISNUMBER(DB207), IF($AR207&gt;VLOOKUP('Gene Table'!$G$2,'Array Content'!$A$2:$B$3,2,FALSE),IF(DB207&lt;-$AR207,"mutant","WT"),IF(DB207&lt;-VLOOKUP('Gene Table'!$G$2,'Array Content'!$A$2:$B$3,2,FALSE),"Mutant","WT")),"")</f>
        <v>WT</v>
      </c>
      <c r="DQ207" s="4" t="str">
        <f>IF(ISNUMBER(DC207), IF($AR207&gt;VLOOKUP('Gene Table'!$G$2,'Array Content'!$A$2:$B$3,2,FALSE),IF(DC207&lt;-$AR207,"mutant","WT"),IF(DC207&lt;-VLOOKUP('Gene Table'!$G$2,'Array Content'!$A$2:$B$3,2,FALSE),"Mutant","WT")),"")</f>
        <v>WT</v>
      </c>
      <c r="DR207" s="4" t="str">
        <f>IF(ISNUMBER(DD207), IF($AR207&gt;VLOOKUP('Gene Table'!$G$2,'Array Content'!$A$2:$B$3,2,FALSE),IF(DD207&lt;-$AR207,"mutant","WT"),IF(DD207&lt;-VLOOKUP('Gene Table'!$G$2,'Array Content'!$A$2:$B$3,2,FALSE),"Mutant","WT")),"")</f>
        <v/>
      </c>
      <c r="DS207" s="4" t="str">
        <f>IF(ISNUMBER(DE207), IF($AR207&gt;VLOOKUP('Gene Table'!$G$2,'Array Content'!$A$2:$B$3,2,FALSE),IF(DE207&lt;-$AR207,"mutant","WT"),IF(DE207&lt;-VLOOKUP('Gene Table'!$G$2,'Array Content'!$A$2:$B$3,2,FALSE),"Mutant","WT")),"")</f>
        <v/>
      </c>
      <c r="DT207" s="4" t="str">
        <f>IF(ISNUMBER(DF207), IF($AR207&gt;VLOOKUP('Gene Table'!$G$2,'Array Content'!$A$2:$B$3,2,FALSE),IF(DF207&lt;-$AR207,"mutant","WT"),IF(DF207&lt;-VLOOKUP('Gene Table'!$G$2,'Array Content'!$A$2:$B$3,2,FALSE),"Mutant","WT")),"")</f>
        <v/>
      </c>
      <c r="DU207" s="4" t="str">
        <f>IF(ISNUMBER(DG207), IF($AR207&gt;VLOOKUP('Gene Table'!$G$2,'Array Content'!$A$2:$B$3,2,FALSE),IF(DG207&lt;-$AR207,"mutant","WT"),IF(DG207&lt;-VLOOKUP('Gene Table'!$G$2,'Array Content'!$A$2:$B$3,2,FALSE),"Mutant","WT")),"")</f>
        <v/>
      </c>
      <c r="DV207" s="4" t="str">
        <f>IF(ISNUMBER(DH207), IF($AR207&gt;VLOOKUP('Gene Table'!$G$2,'Array Content'!$A$2:$B$3,2,FALSE),IF(DH207&lt;-$AR207,"mutant","WT"),IF(DH207&lt;-VLOOKUP('Gene Table'!$G$2,'Array Content'!$A$2:$B$3,2,FALSE),"Mutant","WT")),"")</f>
        <v/>
      </c>
      <c r="DW207" s="4" t="str">
        <f>IF(ISNUMBER(DI207), IF($AR207&gt;VLOOKUP('Gene Table'!$G$2,'Array Content'!$A$2:$B$3,2,FALSE),IF(DI207&lt;-$AR207,"mutant","WT"),IF(DI207&lt;-VLOOKUP('Gene Table'!$G$2,'Array Content'!$A$2:$B$3,2,FALSE),"Mutant","WT")),"")</f>
        <v/>
      </c>
      <c r="DX207" s="4" t="str">
        <f>IF(ISNUMBER(DJ207), IF($AR207&gt;VLOOKUP('Gene Table'!$G$2,'Array Content'!$A$2:$B$3,2,FALSE),IF(DJ207&lt;-$AR207,"mutant","WT"),IF(DJ207&lt;-VLOOKUP('Gene Table'!$G$2,'Array Content'!$A$2:$B$3,2,FALSE),"Mutant","WT")),"")</f>
        <v/>
      </c>
      <c r="DY207" s="4" t="str">
        <f>IF(ISNUMBER(DK207), IF($AR207&gt;VLOOKUP('Gene Table'!$G$2,'Array Content'!$A$2:$B$3,2,FALSE),IF(DK207&lt;-$AR207,"mutant","WT"),IF(DK207&lt;-VLOOKUP('Gene Table'!$G$2,'Array Content'!$A$2:$B$3,2,FALSE),"Mutant","WT")),"")</f>
        <v/>
      </c>
      <c r="DZ207" s="4" t="str">
        <f>IF(ISNUMBER(DL207), IF($AR207&gt;VLOOKUP('Gene Table'!$G$2,'Array Content'!$A$2:$B$3,2,FALSE),IF(DL207&lt;-$AR207,"mutant","WT"),IF(DL207&lt;-VLOOKUP('Gene Table'!$G$2,'Array Content'!$A$2:$B$3,2,FALSE),"Mutant","WT")),"")</f>
        <v/>
      </c>
      <c r="EA207" s="4" t="str">
        <f>IF(ISNUMBER(DM207), IF($AR207&gt;VLOOKUP('Gene Table'!$G$2,'Array Content'!$A$2:$B$3,2,FALSE),IF(DM207&lt;-$AR207,"mutant","WT"),IF(DM207&lt;-VLOOKUP('Gene Table'!$G$2,'Array Content'!$A$2:$B$3,2,FALSE),"Mutant","WT")),"")</f>
        <v/>
      </c>
      <c r="EC207" s="4" t="s">
        <v>4864</v>
      </c>
      <c r="ED207" s="4" t="str">
        <f>IF('Gene Table'!$D207="copy number",D207,"")</f>
        <v/>
      </c>
      <c r="EE207" s="4" t="str">
        <f>IF('Gene Table'!$D207="copy number",E207,"")</f>
        <v/>
      </c>
      <c r="EF207" s="4" t="str">
        <f>IF('Gene Table'!$D207="copy number",F207,"")</f>
        <v/>
      </c>
      <c r="EG207" s="4" t="str">
        <f>IF('Gene Table'!$D207="copy number",G207,"")</f>
        <v/>
      </c>
      <c r="EH207" s="4" t="str">
        <f>IF('Gene Table'!$D207="copy number",H207,"")</f>
        <v/>
      </c>
      <c r="EI207" s="4" t="str">
        <f>IF('Gene Table'!$D207="copy number",I207,"")</f>
        <v/>
      </c>
      <c r="EJ207" s="4" t="str">
        <f>IF('Gene Table'!$D207="copy number",J207,"")</f>
        <v/>
      </c>
      <c r="EK207" s="4" t="str">
        <f>IF('Gene Table'!$D207="copy number",K207,"")</f>
        <v/>
      </c>
      <c r="EL207" s="4" t="str">
        <f>IF('Gene Table'!$D207="copy number",L207,"")</f>
        <v/>
      </c>
      <c r="EM207" s="4" t="str">
        <f>IF('Gene Table'!$D207="copy number",M207,"")</f>
        <v/>
      </c>
      <c r="EN207" s="4" t="str">
        <f>IF('Gene Table'!$D207="copy number",N207,"")</f>
        <v/>
      </c>
      <c r="EO207" s="4" t="str">
        <f>IF('Gene Table'!$D207="copy number",O207,"")</f>
        <v/>
      </c>
      <c r="EQ207" s="4" t="s">
        <v>4864</v>
      </c>
      <c r="ER207" s="4" t="str">
        <f>IF('Gene Table'!$D207="copy number",R207,"")</f>
        <v/>
      </c>
      <c r="ES207" s="4" t="str">
        <f>IF('Gene Table'!$D207="copy number",S207,"")</f>
        <v/>
      </c>
      <c r="ET207" s="4" t="str">
        <f>IF('Gene Table'!$D207="copy number",T207,"")</f>
        <v/>
      </c>
      <c r="EU207" s="4" t="str">
        <f>IF('Gene Table'!$D207="copy number",U207,"")</f>
        <v/>
      </c>
      <c r="EV207" s="4" t="str">
        <f>IF('Gene Table'!$D207="copy number",V207,"")</f>
        <v/>
      </c>
      <c r="EW207" s="4" t="str">
        <f>IF('Gene Table'!$D207="copy number",W207,"")</f>
        <v/>
      </c>
      <c r="EX207" s="4" t="str">
        <f>IF('Gene Table'!$D207="copy number",X207,"")</f>
        <v/>
      </c>
      <c r="EY207" s="4" t="str">
        <f>IF('Gene Table'!$D207="copy number",Y207,"")</f>
        <v/>
      </c>
      <c r="EZ207" s="4" t="str">
        <f>IF('Gene Table'!$D207="copy number",Z207,"")</f>
        <v/>
      </c>
      <c r="FA207" s="4" t="str">
        <f>IF('Gene Table'!$D207="copy number",AA207,"")</f>
        <v/>
      </c>
      <c r="FB207" s="4" t="str">
        <f>IF('Gene Table'!$D207="copy number",AB207,"")</f>
        <v/>
      </c>
      <c r="FC207" s="4" t="str">
        <f>IF('Gene Table'!$D207="copy number",AC207,"")</f>
        <v/>
      </c>
      <c r="FE207" s="4" t="s">
        <v>4864</v>
      </c>
      <c r="FF207" s="4" t="str">
        <f>IF('Gene Table'!$C207="SMPC",D207,"")</f>
        <v/>
      </c>
      <c r="FG207" s="4" t="str">
        <f>IF('Gene Table'!$C207="SMPC",E207,"")</f>
        <v/>
      </c>
      <c r="FH207" s="4" t="str">
        <f>IF('Gene Table'!$C207="SMPC",F207,"")</f>
        <v/>
      </c>
      <c r="FI207" s="4" t="str">
        <f>IF('Gene Table'!$C207="SMPC",G207,"")</f>
        <v/>
      </c>
      <c r="FJ207" s="4" t="str">
        <f>IF('Gene Table'!$C207="SMPC",H207,"")</f>
        <v/>
      </c>
      <c r="FK207" s="4" t="str">
        <f>IF('Gene Table'!$C207="SMPC",I207,"")</f>
        <v/>
      </c>
      <c r="FL207" s="4" t="str">
        <f>IF('Gene Table'!$C207="SMPC",J207,"")</f>
        <v/>
      </c>
      <c r="FM207" s="4" t="str">
        <f>IF('Gene Table'!$C207="SMPC",K207,"")</f>
        <v/>
      </c>
      <c r="FN207" s="4" t="str">
        <f>IF('Gene Table'!$C207="SMPC",L207,"")</f>
        <v/>
      </c>
      <c r="FO207" s="4" t="str">
        <f>IF('Gene Table'!$C207="SMPC",M207,"")</f>
        <v/>
      </c>
      <c r="FP207" s="4" t="str">
        <f>IF('Gene Table'!$C207="SMPC",N207,"")</f>
        <v/>
      </c>
      <c r="FQ207" s="4" t="str">
        <f>IF('Gene Table'!$C207="SMPC",O207,"")</f>
        <v/>
      </c>
      <c r="FS207" s="4" t="s">
        <v>4864</v>
      </c>
      <c r="FT207" s="4" t="str">
        <f>IF('Gene Table'!$C207="SMPC",R207,"")</f>
        <v/>
      </c>
      <c r="FU207" s="4" t="str">
        <f>IF('Gene Table'!$C207="SMPC",S207,"")</f>
        <v/>
      </c>
      <c r="FV207" s="4" t="str">
        <f>IF('Gene Table'!$C207="SMPC",T207,"")</f>
        <v/>
      </c>
      <c r="FW207" s="4" t="str">
        <f>IF('Gene Table'!$C207="SMPC",U207,"")</f>
        <v/>
      </c>
      <c r="FX207" s="4" t="str">
        <f>IF('Gene Table'!$C207="SMPC",V207,"")</f>
        <v/>
      </c>
      <c r="FY207" s="4" t="str">
        <f>IF('Gene Table'!$C207="SMPC",W207,"")</f>
        <v/>
      </c>
      <c r="FZ207" s="4" t="str">
        <f>IF('Gene Table'!$C207="SMPC",X207,"")</f>
        <v/>
      </c>
      <c r="GA207" s="4" t="str">
        <f>IF('Gene Table'!$C207="SMPC",Y207,"")</f>
        <v/>
      </c>
      <c r="GB207" s="4" t="str">
        <f>IF('Gene Table'!$C207="SMPC",Z207,"")</f>
        <v/>
      </c>
      <c r="GC207" s="4" t="str">
        <f>IF('Gene Table'!$C207="SMPC",AA207,"")</f>
        <v/>
      </c>
      <c r="GD207" s="4" t="str">
        <f>IF('Gene Table'!$C207="SMPC",AB207,"")</f>
        <v/>
      </c>
      <c r="GE207" s="4" t="str">
        <f>IF('Gene Table'!$C207="SMPC",AC207,"")</f>
        <v/>
      </c>
    </row>
    <row r="208" spans="1:187" ht="15" customHeight="1" x14ac:dyDescent="0.25">
      <c r="A208" s="4" t="str">
        <f>'Gene Table'!C208&amp;":"&amp;'Gene Table'!D208</f>
        <v>STK11:c.837delC</v>
      </c>
      <c r="B208" s="4">
        <f>IF('Gene Table'!$G$5="NO",IF(ISNUMBER(MATCH('Gene Table'!E208,'Array Content'!$M$2:$M$941,0)),VLOOKUP('Gene Table'!E208,'Array Content'!$M$2:$O$941,2,FALSE),35),IF('Gene Table'!$G$5="YES",IF(ISNUMBER(MATCH('Gene Table'!E208,'Array Content'!$M$2:$M$941,0)),VLOOKUP('Gene Table'!E208,'Array Content'!$M$2:$O$941,3,FALSE),35),"OOPS"))</f>
        <v>37</v>
      </c>
      <c r="C208" s="4" t="s">
        <v>4865</v>
      </c>
      <c r="D208" s="29">
        <f>IF('Control Sample Data'!D207="","",IF(SUM('Control Sample Data'!D$2:D$97)&gt;10,IF(AND(ISNUMBER('Control Sample Data'!D207),'Control Sample Data'!D207&lt;$B208, 'Control Sample Data'!D207&gt;0),'Control Sample Data'!D207,$B208),""))</f>
        <v>35</v>
      </c>
      <c r="E208" s="29">
        <f>IF('Control Sample Data'!E207="","",IF(SUM('Control Sample Data'!E$2:E$97)&gt;10,IF(AND(ISNUMBER('Control Sample Data'!E207),'Control Sample Data'!E207&lt;$B208, 'Control Sample Data'!E207&gt;0),'Control Sample Data'!E207,$B208),""))</f>
        <v>35</v>
      </c>
      <c r="F208" s="29" t="str">
        <f>IF('Control Sample Data'!F207="","",IF(SUM('Control Sample Data'!F$2:F$97)&gt;10,IF(AND(ISNUMBER('Control Sample Data'!F207),'Control Sample Data'!F207&lt;$B208, 'Control Sample Data'!F207&gt;0),'Control Sample Data'!F207,$B208),""))</f>
        <v/>
      </c>
      <c r="G208" s="29" t="str">
        <f>IF('Control Sample Data'!G207="","",IF(SUM('Control Sample Data'!G$2:G$97)&gt;10,IF(AND(ISNUMBER('Control Sample Data'!G207),'Control Sample Data'!G207&lt;$B208, 'Control Sample Data'!G207&gt;0),'Control Sample Data'!G207,$B208),""))</f>
        <v/>
      </c>
      <c r="H208" s="29" t="str">
        <f>IF('Control Sample Data'!H207="","",IF(SUM('Control Sample Data'!H$2:H$97)&gt;10,IF(AND(ISNUMBER('Control Sample Data'!H207),'Control Sample Data'!H207&lt;$B208, 'Control Sample Data'!H207&gt;0),'Control Sample Data'!H207,$B208),""))</f>
        <v/>
      </c>
      <c r="I208" s="29" t="str">
        <f>IF('Control Sample Data'!I207="","",IF(SUM('Control Sample Data'!I$2:I$97)&gt;10,IF(AND(ISNUMBER('Control Sample Data'!I207),'Control Sample Data'!I207&lt;$B208, 'Control Sample Data'!I207&gt;0),'Control Sample Data'!I207,$B208),""))</f>
        <v/>
      </c>
      <c r="J208" s="29" t="str">
        <f>IF('Control Sample Data'!J207="","",IF(SUM('Control Sample Data'!J$2:J$97)&gt;10,IF(AND(ISNUMBER('Control Sample Data'!J207),'Control Sample Data'!J207&lt;$B208, 'Control Sample Data'!J207&gt;0),'Control Sample Data'!J207,$B208),""))</f>
        <v/>
      </c>
      <c r="K208" s="29" t="str">
        <f>IF('Control Sample Data'!K207="","",IF(SUM('Control Sample Data'!K$2:K$97)&gt;10,IF(AND(ISNUMBER('Control Sample Data'!K207),'Control Sample Data'!K207&lt;$B208, 'Control Sample Data'!K207&gt;0),'Control Sample Data'!K207,$B208),""))</f>
        <v/>
      </c>
      <c r="L208" s="29" t="str">
        <f>IF('Control Sample Data'!L207="","",IF(SUM('Control Sample Data'!L$2:L$97)&gt;10,IF(AND(ISNUMBER('Control Sample Data'!L207),'Control Sample Data'!L207&lt;$B208, 'Control Sample Data'!L207&gt;0),'Control Sample Data'!L207,$B208),""))</f>
        <v/>
      </c>
      <c r="M208" s="29" t="str">
        <f>IF('Control Sample Data'!M207="","",IF(SUM('Control Sample Data'!M$2:M$97)&gt;10,IF(AND(ISNUMBER('Control Sample Data'!M207),'Control Sample Data'!M207&lt;$B208, 'Control Sample Data'!M207&gt;0),'Control Sample Data'!M207,$B208),""))</f>
        <v/>
      </c>
      <c r="N208" s="29" t="str">
        <f>IF('Control Sample Data'!N207="","",IF(SUM('Control Sample Data'!N$2:N$97)&gt;10,IF(AND(ISNUMBER('Control Sample Data'!N207),'Control Sample Data'!N207&lt;$B208, 'Control Sample Data'!N207&gt;0),'Control Sample Data'!N207,$B208),""))</f>
        <v/>
      </c>
      <c r="O208" s="29" t="str">
        <f>IF('Control Sample Data'!O207="","",IF(SUM('Control Sample Data'!O$2:O$97)&gt;10,IF(AND(ISNUMBER('Control Sample Data'!O207),'Control Sample Data'!O207&lt;$B208, 'Control Sample Data'!O207&gt;0),'Control Sample Data'!O207,$B208),""))</f>
        <v/>
      </c>
      <c r="Q208" s="4" t="s">
        <v>4865</v>
      </c>
      <c r="R208" s="29">
        <f>IF('Test Sample Data'!D207="","",IF(SUM('Test Sample Data'!D$2:D$97)&gt;10,IF(AND(ISNUMBER('Test Sample Data'!D207),'Test Sample Data'!D207&lt;$B208, 'Test Sample Data'!D207&gt;0),'Test Sample Data'!D207,$B208),""))</f>
        <v>35</v>
      </c>
      <c r="S208" s="29">
        <f>IF('Test Sample Data'!E207="","",IF(SUM('Test Sample Data'!E$2:E$97)&gt;10,IF(AND(ISNUMBER('Test Sample Data'!E207),'Test Sample Data'!E207&lt;$B208, 'Test Sample Data'!E207&gt;0),'Test Sample Data'!E207,$B208),""))</f>
        <v>35</v>
      </c>
      <c r="T208" s="29" t="str">
        <f>IF('Test Sample Data'!F207="","",IF(SUM('Test Sample Data'!F$2:F$97)&gt;10,IF(AND(ISNUMBER('Test Sample Data'!F207),'Test Sample Data'!F207&lt;$B208, 'Test Sample Data'!F207&gt;0),'Test Sample Data'!F207,$B208),""))</f>
        <v/>
      </c>
      <c r="U208" s="29" t="str">
        <f>IF('Test Sample Data'!G207="","",IF(SUM('Test Sample Data'!G$2:G$97)&gt;10,IF(AND(ISNUMBER('Test Sample Data'!G207),'Test Sample Data'!G207&lt;$B208, 'Test Sample Data'!G207&gt;0),'Test Sample Data'!G207,$B208),""))</f>
        <v/>
      </c>
      <c r="V208" s="29" t="str">
        <f>IF('Test Sample Data'!H207="","",IF(SUM('Test Sample Data'!H$2:H$97)&gt;10,IF(AND(ISNUMBER('Test Sample Data'!H207),'Test Sample Data'!H207&lt;$B208, 'Test Sample Data'!H207&gt;0),'Test Sample Data'!H207,$B208),""))</f>
        <v/>
      </c>
      <c r="W208" s="29" t="str">
        <f>IF('Test Sample Data'!I207="","",IF(SUM('Test Sample Data'!I$2:I$97)&gt;10,IF(AND(ISNUMBER('Test Sample Data'!I207),'Test Sample Data'!I207&lt;$B208, 'Test Sample Data'!I207&gt;0),'Test Sample Data'!I207,$B208),""))</f>
        <v/>
      </c>
      <c r="X208" s="29" t="str">
        <f>IF('Test Sample Data'!J207="","",IF(SUM('Test Sample Data'!J$2:J$97)&gt;10,IF(AND(ISNUMBER('Test Sample Data'!J207),'Test Sample Data'!J207&lt;$B208, 'Test Sample Data'!J207&gt;0),'Test Sample Data'!J207,$B208),""))</f>
        <v/>
      </c>
      <c r="Y208" s="29" t="str">
        <f>IF('Test Sample Data'!K207="","",IF(SUM('Test Sample Data'!K$2:K$97)&gt;10,IF(AND(ISNUMBER('Test Sample Data'!K207),'Test Sample Data'!K207&lt;$B208, 'Test Sample Data'!K207&gt;0),'Test Sample Data'!K207,$B208),""))</f>
        <v/>
      </c>
      <c r="Z208" s="29" t="str">
        <f>IF('Test Sample Data'!L207="","",IF(SUM('Test Sample Data'!L$2:L$97)&gt;10,IF(AND(ISNUMBER('Test Sample Data'!L207),'Test Sample Data'!L207&lt;$B208, 'Test Sample Data'!L207&gt;0),'Test Sample Data'!L207,$B208),""))</f>
        <v/>
      </c>
      <c r="AA208" s="29" t="str">
        <f>IF('Test Sample Data'!M207="","",IF(SUM('Test Sample Data'!M$2:M$97)&gt;10,IF(AND(ISNUMBER('Test Sample Data'!M207),'Test Sample Data'!M207&lt;$B208, 'Test Sample Data'!M207&gt;0),'Test Sample Data'!M207,$B208),""))</f>
        <v/>
      </c>
      <c r="AB208" s="29" t="str">
        <f>IF('Test Sample Data'!N207="","",IF(SUM('Test Sample Data'!N$2:N$97)&gt;10,IF(AND(ISNUMBER('Test Sample Data'!N207),'Test Sample Data'!N207&lt;$B208, 'Test Sample Data'!N207&gt;0),'Test Sample Data'!N207,$B208),""))</f>
        <v/>
      </c>
      <c r="AC208" s="29" t="str">
        <f>IF('Test Sample Data'!O207="","",IF(SUM('Test Sample Data'!O$2:O$97)&gt;10,IF(AND(ISNUMBER('Test Sample Data'!O207),'Test Sample Data'!O207&lt;$B208, 'Test Sample Data'!O207&gt;0),'Test Sample Data'!O207,$B208),""))</f>
        <v/>
      </c>
      <c r="AE208" s="4" t="s">
        <v>4865</v>
      </c>
      <c r="AF208" s="4">
        <f t="shared" si="247"/>
        <v>9</v>
      </c>
      <c r="AG208" s="4">
        <f t="shared" si="248"/>
        <v>9</v>
      </c>
      <c r="AH208" s="4" t="str">
        <f t="shared" si="249"/>
        <v/>
      </c>
      <c r="AI208" s="4" t="str">
        <f t="shared" si="250"/>
        <v/>
      </c>
      <c r="AJ208" s="4" t="str">
        <f t="shared" si="251"/>
        <v/>
      </c>
      <c r="AK208" s="4" t="str">
        <f t="shared" si="252"/>
        <v/>
      </c>
      <c r="AL208" s="4" t="str">
        <f t="shared" si="253"/>
        <v/>
      </c>
      <c r="AM208" s="4" t="str">
        <f t="shared" si="254"/>
        <v/>
      </c>
      <c r="AN208" s="4" t="str">
        <f t="shared" si="255"/>
        <v/>
      </c>
      <c r="AO208" s="4" t="str">
        <f t="shared" si="256"/>
        <v/>
      </c>
      <c r="AP208" s="4" t="str">
        <f t="shared" si="257"/>
        <v/>
      </c>
      <c r="AQ208" s="4" t="str">
        <f t="shared" si="258"/>
        <v/>
      </c>
      <c r="AR208" s="4">
        <f t="shared" si="259"/>
        <v>0</v>
      </c>
      <c r="AS208" s="4">
        <f t="shared" si="246"/>
        <v>9</v>
      </c>
      <c r="AU208" s="4" t="s">
        <v>4865</v>
      </c>
      <c r="AV208" s="4">
        <f t="shared" si="260"/>
        <v>9</v>
      </c>
      <c r="AW208" s="4">
        <f t="shared" si="261"/>
        <v>9</v>
      </c>
      <c r="AX208" s="4" t="str">
        <f t="shared" si="262"/>
        <v/>
      </c>
      <c r="AY208" s="4" t="str">
        <f t="shared" si="263"/>
        <v/>
      </c>
      <c r="AZ208" s="4" t="str">
        <f t="shared" si="264"/>
        <v/>
      </c>
      <c r="BA208" s="4" t="str">
        <f t="shared" si="265"/>
        <v/>
      </c>
      <c r="BB208" s="4" t="str">
        <f t="shared" si="266"/>
        <v/>
      </c>
      <c r="BC208" s="4" t="str">
        <f t="shared" si="267"/>
        <v/>
      </c>
      <c r="BD208" s="4" t="str">
        <f t="shared" si="268"/>
        <v/>
      </c>
      <c r="BE208" s="4" t="str">
        <f t="shared" si="269"/>
        <v/>
      </c>
      <c r="BF208" s="4" t="str">
        <f t="shared" si="270"/>
        <v/>
      </c>
      <c r="BG208" s="4" t="str">
        <f t="shared" si="271"/>
        <v/>
      </c>
      <c r="BI208" s="4" t="s">
        <v>4865</v>
      </c>
      <c r="BJ208" s="4">
        <f t="shared" si="233"/>
        <v>9</v>
      </c>
      <c r="BK208" s="4">
        <f t="shared" si="234"/>
        <v>9</v>
      </c>
      <c r="BL208" s="4" t="str">
        <f t="shared" si="235"/>
        <v/>
      </c>
      <c r="BM208" s="4" t="str">
        <f t="shared" si="236"/>
        <v/>
      </c>
      <c r="BN208" s="4" t="str">
        <f t="shared" si="237"/>
        <v/>
      </c>
      <c r="BO208" s="4" t="str">
        <f t="shared" si="238"/>
        <v/>
      </c>
      <c r="BP208" s="4" t="str">
        <f t="shared" si="239"/>
        <v/>
      </c>
      <c r="BQ208" s="4" t="str">
        <f t="shared" si="240"/>
        <v/>
      </c>
      <c r="BR208" s="4" t="str">
        <f t="shared" si="241"/>
        <v/>
      </c>
      <c r="BS208" s="4" t="str">
        <f t="shared" si="242"/>
        <v/>
      </c>
      <c r="BT208" s="4" t="str">
        <f t="shared" si="243"/>
        <v/>
      </c>
      <c r="BU208" s="4" t="str">
        <f t="shared" si="244"/>
        <v/>
      </c>
      <c r="BV208" s="4">
        <f t="shared" si="272"/>
        <v>0</v>
      </c>
      <c r="BW208" s="4">
        <f t="shared" si="245"/>
        <v>9</v>
      </c>
      <c r="BY208" s="4" t="s">
        <v>4865</v>
      </c>
      <c r="BZ208" s="4">
        <f t="shared" si="209"/>
        <v>0</v>
      </c>
      <c r="CA208" s="4">
        <f t="shared" si="210"/>
        <v>0</v>
      </c>
      <c r="CB208" s="4" t="str">
        <f t="shared" si="211"/>
        <v/>
      </c>
      <c r="CC208" s="4" t="str">
        <f t="shared" si="212"/>
        <v/>
      </c>
      <c r="CD208" s="4" t="str">
        <f t="shared" si="213"/>
        <v/>
      </c>
      <c r="CE208" s="4" t="str">
        <f t="shared" si="214"/>
        <v/>
      </c>
      <c r="CF208" s="4" t="str">
        <f t="shared" si="215"/>
        <v/>
      </c>
      <c r="CG208" s="4" t="str">
        <f t="shared" si="216"/>
        <v/>
      </c>
      <c r="CH208" s="4" t="str">
        <f t="shared" si="217"/>
        <v/>
      </c>
      <c r="CI208" s="4" t="str">
        <f t="shared" si="218"/>
        <v/>
      </c>
      <c r="CJ208" s="4" t="str">
        <f t="shared" si="219"/>
        <v/>
      </c>
      <c r="CK208" s="4" t="str">
        <f t="shared" si="220"/>
        <v/>
      </c>
      <c r="CM208" s="4" t="s">
        <v>4865</v>
      </c>
      <c r="CN208" s="4" t="str">
        <f>IF(ISNUMBER(BZ208), IF($BV208&gt;VLOOKUP('Gene Table'!$G$2,'Array Content'!$A$2:$B$3,2,FALSE),IF(BZ208&lt;-$BV208,"mutant","WT"),IF(BZ208&lt;-VLOOKUP('Gene Table'!$G$2,'Array Content'!$A$2:$B$3,2,FALSE),"Mutant","WT")),"")</f>
        <v>WT</v>
      </c>
      <c r="CO208" s="4" t="str">
        <f>IF(ISNUMBER(CA208), IF($BV208&gt;VLOOKUP('Gene Table'!$G$2,'Array Content'!$A$2:$B$3,2,FALSE),IF(CA208&lt;-$BV208,"mutant","WT"),IF(CA208&lt;-VLOOKUP('Gene Table'!$G$2,'Array Content'!$A$2:$B$3,2,FALSE),"Mutant","WT")),"")</f>
        <v>WT</v>
      </c>
      <c r="CP208" s="4" t="str">
        <f>IF(ISNUMBER(CB208), IF($BV208&gt;VLOOKUP('Gene Table'!$G$2,'Array Content'!$A$2:$B$3,2,FALSE),IF(CB208&lt;-$BV208,"mutant","WT"),IF(CB208&lt;-VLOOKUP('Gene Table'!$G$2,'Array Content'!$A$2:$B$3,2,FALSE),"Mutant","WT")),"")</f>
        <v/>
      </c>
      <c r="CQ208" s="4" t="str">
        <f>IF(ISNUMBER(CC208), IF($BV208&gt;VLOOKUP('Gene Table'!$G$2,'Array Content'!$A$2:$B$3,2,FALSE),IF(CC208&lt;-$BV208,"mutant","WT"),IF(CC208&lt;-VLOOKUP('Gene Table'!$G$2,'Array Content'!$A$2:$B$3,2,FALSE),"Mutant","WT")),"")</f>
        <v/>
      </c>
      <c r="CR208" s="4" t="str">
        <f>IF(ISNUMBER(CD208), IF($BV208&gt;VLOOKUP('Gene Table'!$G$2,'Array Content'!$A$2:$B$3,2,FALSE),IF(CD208&lt;-$BV208,"mutant","WT"),IF(CD208&lt;-VLOOKUP('Gene Table'!$G$2,'Array Content'!$A$2:$B$3,2,FALSE),"Mutant","WT")),"")</f>
        <v/>
      </c>
      <c r="CS208" s="4" t="str">
        <f>IF(ISNUMBER(CE208), IF($BV208&gt;VLOOKUP('Gene Table'!$G$2,'Array Content'!$A$2:$B$3,2,FALSE),IF(CE208&lt;-$BV208,"mutant","WT"),IF(CE208&lt;-VLOOKUP('Gene Table'!$G$2,'Array Content'!$A$2:$B$3,2,FALSE),"Mutant","WT")),"")</f>
        <v/>
      </c>
      <c r="CT208" s="4" t="str">
        <f>IF(ISNUMBER(CF208), IF($BV208&gt;VLOOKUP('Gene Table'!$G$2,'Array Content'!$A$2:$B$3,2,FALSE),IF(CF208&lt;-$BV208,"mutant","WT"),IF(CF208&lt;-VLOOKUP('Gene Table'!$G$2,'Array Content'!$A$2:$B$3,2,FALSE),"Mutant","WT")),"")</f>
        <v/>
      </c>
      <c r="CU208" s="4" t="str">
        <f>IF(ISNUMBER(CG208), IF($BV208&gt;VLOOKUP('Gene Table'!$G$2,'Array Content'!$A$2:$B$3,2,FALSE),IF(CG208&lt;-$BV208,"mutant","WT"),IF(CG208&lt;-VLOOKUP('Gene Table'!$G$2,'Array Content'!$A$2:$B$3,2,FALSE),"Mutant","WT")),"")</f>
        <v/>
      </c>
      <c r="CV208" s="4" t="str">
        <f>IF(ISNUMBER(CH208), IF($BV208&gt;VLOOKUP('Gene Table'!$G$2,'Array Content'!$A$2:$B$3,2,FALSE),IF(CH208&lt;-$BV208,"mutant","WT"),IF(CH208&lt;-VLOOKUP('Gene Table'!$G$2,'Array Content'!$A$2:$B$3,2,FALSE),"Mutant","WT")),"")</f>
        <v/>
      </c>
      <c r="CW208" s="4" t="str">
        <f>IF(ISNUMBER(CI208), IF($BV208&gt;VLOOKUP('Gene Table'!$G$2,'Array Content'!$A$2:$B$3,2,FALSE),IF(CI208&lt;-$BV208,"mutant","WT"),IF(CI208&lt;-VLOOKUP('Gene Table'!$G$2,'Array Content'!$A$2:$B$3,2,FALSE),"Mutant","WT")),"")</f>
        <v/>
      </c>
      <c r="CX208" s="4" t="str">
        <f>IF(ISNUMBER(CJ208), IF($BV208&gt;VLOOKUP('Gene Table'!$G$2,'Array Content'!$A$2:$B$3,2,FALSE),IF(CJ208&lt;-$BV208,"mutant","WT"),IF(CJ208&lt;-VLOOKUP('Gene Table'!$G$2,'Array Content'!$A$2:$B$3,2,FALSE),"Mutant","WT")),"")</f>
        <v/>
      </c>
      <c r="CY208" s="4" t="str">
        <f>IF(ISNUMBER(CK208), IF($BV208&gt;VLOOKUP('Gene Table'!$G$2,'Array Content'!$A$2:$B$3,2,FALSE),IF(CK208&lt;-$BV208,"mutant","WT"),IF(CK208&lt;-VLOOKUP('Gene Table'!$G$2,'Array Content'!$A$2:$B$3,2,FALSE),"Mutant","WT")),"")</f>
        <v/>
      </c>
      <c r="DA208" s="4" t="s">
        <v>4865</v>
      </c>
      <c r="DB208" s="4">
        <f t="shared" si="221"/>
        <v>0</v>
      </c>
      <c r="DC208" s="4">
        <f t="shared" si="222"/>
        <v>0</v>
      </c>
      <c r="DD208" s="4" t="str">
        <f t="shared" si="223"/>
        <v/>
      </c>
      <c r="DE208" s="4" t="str">
        <f t="shared" si="224"/>
        <v/>
      </c>
      <c r="DF208" s="4" t="str">
        <f t="shared" si="225"/>
        <v/>
      </c>
      <c r="DG208" s="4" t="str">
        <f t="shared" si="226"/>
        <v/>
      </c>
      <c r="DH208" s="4" t="str">
        <f t="shared" si="227"/>
        <v/>
      </c>
      <c r="DI208" s="4" t="str">
        <f t="shared" si="228"/>
        <v/>
      </c>
      <c r="DJ208" s="4" t="str">
        <f t="shared" si="229"/>
        <v/>
      </c>
      <c r="DK208" s="4" t="str">
        <f t="shared" si="230"/>
        <v/>
      </c>
      <c r="DL208" s="4" t="str">
        <f t="shared" si="231"/>
        <v/>
      </c>
      <c r="DM208" s="4" t="str">
        <f t="shared" si="232"/>
        <v/>
      </c>
      <c r="DO208" s="4" t="s">
        <v>4865</v>
      </c>
      <c r="DP208" s="4" t="str">
        <f>IF(ISNUMBER(DB208), IF($AR208&gt;VLOOKUP('Gene Table'!$G$2,'Array Content'!$A$2:$B$3,2,FALSE),IF(DB208&lt;-$AR208,"mutant","WT"),IF(DB208&lt;-VLOOKUP('Gene Table'!$G$2,'Array Content'!$A$2:$B$3,2,FALSE),"Mutant","WT")),"")</f>
        <v>WT</v>
      </c>
      <c r="DQ208" s="4" t="str">
        <f>IF(ISNUMBER(DC208), IF($AR208&gt;VLOOKUP('Gene Table'!$G$2,'Array Content'!$A$2:$B$3,2,FALSE),IF(DC208&lt;-$AR208,"mutant","WT"),IF(DC208&lt;-VLOOKUP('Gene Table'!$G$2,'Array Content'!$A$2:$B$3,2,FALSE),"Mutant","WT")),"")</f>
        <v>WT</v>
      </c>
      <c r="DR208" s="4" t="str">
        <f>IF(ISNUMBER(DD208), IF($AR208&gt;VLOOKUP('Gene Table'!$G$2,'Array Content'!$A$2:$B$3,2,FALSE),IF(DD208&lt;-$AR208,"mutant","WT"),IF(DD208&lt;-VLOOKUP('Gene Table'!$G$2,'Array Content'!$A$2:$B$3,2,FALSE),"Mutant","WT")),"")</f>
        <v/>
      </c>
      <c r="DS208" s="4" t="str">
        <f>IF(ISNUMBER(DE208), IF($AR208&gt;VLOOKUP('Gene Table'!$G$2,'Array Content'!$A$2:$B$3,2,FALSE),IF(DE208&lt;-$AR208,"mutant","WT"),IF(DE208&lt;-VLOOKUP('Gene Table'!$G$2,'Array Content'!$A$2:$B$3,2,FALSE),"Mutant","WT")),"")</f>
        <v/>
      </c>
      <c r="DT208" s="4" t="str">
        <f>IF(ISNUMBER(DF208), IF($AR208&gt;VLOOKUP('Gene Table'!$G$2,'Array Content'!$A$2:$B$3,2,FALSE),IF(DF208&lt;-$AR208,"mutant","WT"),IF(DF208&lt;-VLOOKUP('Gene Table'!$G$2,'Array Content'!$A$2:$B$3,2,FALSE),"Mutant","WT")),"")</f>
        <v/>
      </c>
      <c r="DU208" s="4" t="str">
        <f>IF(ISNUMBER(DG208), IF($AR208&gt;VLOOKUP('Gene Table'!$G$2,'Array Content'!$A$2:$B$3,2,FALSE),IF(DG208&lt;-$AR208,"mutant","WT"),IF(DG208&lt;-VLOOKUP('Gene Table'!$G$2,'Array Content'!$A$2:$B$3,2,FALSE),"Mutant","WT")),"")</f>
        <v/>
      </c>
      <c r="DV208" s="4" t="str">
        <f>IF(ISNUMBER(DH208), IF($AR208&gt;VLOOKUP('Gene Table'!$G$2,'Array Content'!$A$2:$B$3,2,FALSE),IF(DH208&lt;-$AR208,"mutant","WT"),IF(DH208&lt;-VLOOKUP('Gene Table'!$G$2,'Array Content'!$A$2:$B$3,2,FALSE),"Mutant","WT")),"")</f>
        <v/>
      </c>
      <c r="DW208" s="4" t="str">
        <f>IF(ISNUMBER(DI208), IF($AR208&gt;VLOOKUP('Gene Table'!$G$2,'Array Content'!$A$2:$B$3,2,FALSE),IF(DI208&lt;-$AR208,"mutant","WT"),IF(DI208&lt;-VLOOKUP('Gene Table'!$G$2,'Array Content'!$A$2:$B$3,2,FALSE),"Mutant","WT")),"")</f>
        <v/>
      </c>
      <c r="DX208" s="4" t="str">
        <f>IF(ISNUMBER(DJ208), IF($AR208&gt;VLOOKUP('Gene Table'!$G$2,'Array Content'!$A$2:$B$3,2,FALSE),IF(DJ208&lt;-$AR208,"mutant","WT"),IF(DJ208&lt;-VLOOKUP('Gene Table'!$G$2,'Array Content'!$A$2:$B$3,2,FALSE),"Mutant","WT")),"")</f>
        <v/>
      </c>
      <c r="DY208" s="4" t="str">
        <f>IF(ISNUMBER(DK208), IF($AR208&gt;VLOOKUP('Gene Table'!$G$2,'Array Content'!$A$2:$B$3,2,FALSE),IF(DK208&lt;-$AR208,"mutant","WT"),IF(DK208&lt;-VLOOKUP('Gene Table'!$G$2,'Array Content'!$A$2:$B$3,2,FALSE),"Mutant","WT")),"")</f>
        <v/>
      </c>
      <c r="DZ208" s="4" t="str">
        <f>IF(ISNUMBER(DL208), IF($AR208&gt;VLOOKUP('Gene Table'!$G$2,'Array Content'!$A$2:$B$3,2,FALSE),IF(DL208&lt;-$AR208,"mutant","WT"),IF(DL208&lt;-VLOOKUP('Gene Table'!$G$2,'Array Content'!$A$2:$B$3,2,FALSE),"Mutant","WT")),"")</f>
        <v/>
      </c>
      <c r="EA208" s="4" t="str">
        <f>IF(ISNUMBER(DM208), IF($AR208&gt;VLOOKUP('Gene Table'!$G$2,'Array Content'!$A$2:$B$3,2,FALSE),IF(DM208&lt;-$AR208,"mutant","WT"),IF(DM208&lt;-VLOOKUP('Gene Table'!$G$2,'Array Content'!$A$2:$B$3,2,FALSE),"Mutant","WT")),"")</f>
        <v/>
      </c>
      <c r="EC208" s="4" t="s">
        <v>4865</v>
      </c>
      <c r="ED208" s="4" t="str">
        <f>IF('Gene Table'!$D208="copy number",D208,"")</f>
        <v/>
      </c>
      <c r="EE208" s="4" t="str">
        <f>IF('Gene Table'!$D208="copy number",E208,"")</f>
        <v/>
      </c>
      <c r="EF208" s="4" t="str">
        <f>IF('Gene Table'!$D208="copy number",F208,"")</f>
        <v/>
      </c>
      <c r="EG208" s="4" t="str">
        <f>IF('Gene Table'!$D208="copy number",G208,"")</f>
        <v/>
      </c>
      <c r="EH208" s="4" t="str">
        <f>IF('Gene Table'!$D208="copy number",H208,"")</f>
        <v/>
      </c>
      <c r="EI208" s="4" t="str">
        <f>IF('Gene Table'!$D208="copy number",I208,"")</f>
        <v/>
      </c>
      <c r="EJ208" s="4" t="str">
        <f>IF('Gene Table'!$D208="copy number",J208,"")</f>
        <v/>
      </c>
      <c r="EK208" s="4" t="str">
        <f>IF('Gene Table'!$D208="copy number",K208,"")</f>
        <v/>
      </c>
      <c r="EL208" s="4" t="str">
        <f>IF('Gene Table'!$D208="copy number",L208,"")</f>
        <v/>
      </c>
      <c r="EM208" s="4" t="str">
        <f>IF('Gene Table'!$D208="copy number",M208,"")</f>
        <v/>
      </c>
      <c r="EN208" s="4" t="str">
        <f>IF('Gene Table'!$D208="copy number",N208,"")</f>
        <v/>
      </c>
      <c r="EO208" s="4" t="str">
        <f>IF('Gene Table'!$D208="copy number",O208,"")</f>
        <v/>
      </c>
      <c r="EQ208" s="4" t="s">
        <v>4865</v>
      </c>
      <c r="ER208" s="4" t="str">
        <f>IF('Gene Table'!$D208="copy number",R208,"")</f>
        <v/>
      </c>
      <c r="ES208" s="4" t="str">
        <f>IF('Gene Table'!$D208="copy number",S208,"")</f>
        <v/>
      </c>
      <c r="ET208" s="4" t="str">
        <f>IF('Gene Table'!$D208="copy number",T208,"")</f>
        <v/>
      </c>
      <c r="EU208" s="4" t="str">
        <f>IF('Gene Table'!$D208="copy number",U208,"")</f>
        <v/>
      </c>
      <c r="EV208" s="4" t="str">
        <f>IF('Gene Table'!$D208="copy number",V208,"")</f>
        <v/>
      </c>
      <c r="EW208" s="4" t="str">
        <f>IF('Gene Table'!$D208="copy number",W208,"")</f>
        <v/>
      </c>
      <c r="EX208" s="4" t="str">
        <f>IF('Gene Table'!$D208="copy number",X208,"")</f>
        <v/>
      </c>
      <c r="EY208" s="4" t="str">
        <f>IF('Gene Table'!$D208="copy number",Y208,"")</f>
        <v/>
      </c>
      <c r="EZ208" s="4" t="str">
        <f>IF('Gene Table'!$D208="copy number",Z208,"")</f>
        <v/>
      </c>
      <c r="FA208" s="4" t="str">
        <f>IF('Gene Table'!$D208="copy number",AA208,"")</f>
        <v/>
      </c>
      <c r="FB208" s="4" t="str">
        <f>IF('Gene Table'!$D208="copy number",AB208,"")</f>
        <v/>
      </c>
      <c r="FC208" s="4" t="str">
        <f>IF('Gene Table'!$D208="copy number",AC208,"")</f>
        <v/>
      </c>
      <c r="FE208" s="4" t="s">
        <v>4865</v>
      </c>
      <c r="FF208" s="4" t="str">
        <f>IF('Gene Table'!$C208="SMPC",D208,"")</f>
        <v/>
      </c>
      <c r="FG208" s="4" t="str">
        <f>IF('Gene Table'!$C208="SMPC",E208,"")</f>
        <v/>
      </c>
      <c r="FH208" s="4" t="str">
        <f>IF('Gene Table'!$C208="SMPC",F208,"")</f>
        <v/>
      </c>
      <c r="FI208" s="4" t="str">
        <f>IF('Gene Table'!$C208="SMPC",G208,"")</f>
        <v/>
      </c>
      <c r="FJ208" s="4" t="str">
        <f>IF('Gene Table'!$C208="SMPC",H208,"")</f>
        <v/>
      </c>
      <c r="FK208" s="4" t="str">
        <f>IF('Gene Table'!$C208="SMPC",I208,"")</f>
        <v/>
      </c>
      <c r="FL208" s="4" t="str">
        <f>IF('Gene Table'!$C208="SMPC",J208,"")</f>
        <v/>
      </c>
      <c r="FM208" s="4" t="str">
        <f>IF('Gene Table'!$C208="SMPC",K208,"")</f>
        <v/>
      </c>
      <c r="FN208" s="4" t="str">
        <f>IF('Gene Table'!$C208="SMPC",L208,"")</f>
        <v/>
      </c>
      <c r="FO208" s="4" t="str">
        <f>IF('Gene Table'!$C208="SMPC",M208,"")</f>
        <v/>
      </c>
      <c r="FP208" s="4" t="str">
        <f>IF('Gene Table'!$C208="SMPC",N208,"")</f>
        <v/>
      </c>
      <c r="FQ208" s="4" t="str">
        <f>IF('Gene Table'!$C208="SMPC",O208,"")</f>
        <v/>
      </c>
      <c r="FS208" s="4" t="s">
        <v>4865</v>
      </c>
      <c r="FT208" s="4" t="str">
        <f>IF('Gene Table'!$C208="SMPC",R208,"")</f>
        <v/>
      </c>
      <c r="FU208" s="4" t="str">
        <f>IF('Gene Table'!$C208="SMPC",S208,"")</f>
        <v/>
      </c>
      <c r="FV208" s="4" t="str">
        <f>IF('Gene Table'!$C208="SMPC",T208,"")</f>
        <v/>
      </c>
      <c r="FW208" s="4" t="str">
        <f>IF('Gene Table'!$C208="SMPC",U208,"")</f>
        <v/>
      </c>
      <c r="FX208" s="4" t="str">
        <f>IF('Gene Table'!$C208="SMPC",V208,"")</f>
        <v/>
      </c>
      <c r="FY208" s="4" t="str">
        <f>IF('Gene Table'!$C208="SMPC",W208,"")</f>
        <v/>
      </c>
      <c r="FZ208" s="4" t="str">
        <f>IF('Gene Table'!$C208="SMPC",X208,"")</f>
        <v/>
      </c>
      <c r="GA208" s="4" t="str">
        <f>IF('Gene Table'!$C208="SMPC",Y208,"")</f>
        <v/>
      </c>
      <c r="GB208" s="4" t="str">
        <f>IF('Gene Table'!$C208="SMPC",Z208,"")</f>
        <v/>
      </c>
      <c r="GC208" s="4" t="str">
        <f>IF('Gene Table'!$C208="SMPC",AA208,"")</f>
        <v/>
      </c>
      <c r="GD208" s="4" t="str">
        <f>IF('Gene Table'!$C208="SMPC",AB208,"")</f>
        <v/>
      </c>
      <c r="GE208" s="4" t="str">
        <f>IF('Gene Table'!$C208="SMPC",AC208,"")</f>
        <v/>
      </c>
    </row>
    <row r="209" spans="1:187" ht="15" customHeight="1" x14ac:dyDescent="0.25">
      <c r="A209" s="4" t="str">
        <f>'Gene Table'!C209&amp;":"&amp;'Gene Table'!D209</f>
        <v>STK11:c.842C&gt;T</v>
      </c>
      <c r="B209" s="4">
        <f>IF('Gene Table'!$G$5="NO",IF(ISNUMBER(MATCH('Gene Table'!E209,'Array Content'!$M$2:$M$941,0)),VLOOKUP('Gene Table'!E209,'Array Content'!$M$2:$O$941,2,FALSE),35),IF('Gene Table'!$G$5="YES",IF(ISNUMBER(MATCH('Gene Table'!E209,'Array Content'!$M$2:$M$941,0)),VLOOKUP('Gene Table'!E209,'Array Content'!$M$2:$O$941,3,FALSE),35),"OOPS"))</f>
        <v>37</v>
      </c>
      <c r="C209" s="4" t="s">
        <v>4866</v>
      </c>
      <c r="D209" s="29">
        <f>IF('Control Sample Data'!D208="","",IF(SUM('Control Sample Data'!D$2:D$97)&gt;10,IF(AND(ISNUMBER('Control Sample Data'!D208),'Control Sample Data'!D208&lt;$B209, 'Control Sample Data'!D208&gt;0),'Control Sample Data'!D208,$B209),""))</f>
        <v>35</v>
      </c>
      <c r="E209" s="29">
        <f>IF('Control Sample Data'!E208="","",IF(SUM('Control Sample Data'!E$2:E$97)&gt;10,IF(AND(ISNUMBER('Control Sample Data'!E208),'Control Sample Data'!E208&lt;$B209, 'Control Sample Data'!E208&gt;0),'Control Sample Data'!E208,$B209),""))</f>
        <v>35</v>
      </c>
      <c r="F209" s="29" t="str">
        <f>IF('Control Sample Data'!F208="","",IF(SUM('Control Sample Data'!F$2:F$97)&gt;10,IF(AND(ISNUMBER('Control Sample Data'!F208),'Control Sample Data'!F208&lt;$B209, 'Control Sample Data'!F208&gt;0),'Control Sample Data'!F208,$B209),""))</f>
        <v/>
      </c>
      <c r="G209" s="29" t="str">
        <f>IF('Control Sample Data'!G208="","",IF(SUM('Control Sample Data'!G$2:G$97)&gt;10,IF(AND(ISNUMBER('Control Sample Data'!G208),'Control Sample Data'!G208&lt;$B209, 'Control Sample Data'!G208&gt;0),'Control Sample Data'!G208,$B209),""))</f>
        <v/>
      </c>
      <c r="H209" s="29" t="str">
        <f>IF('Control Sample Data'!H208="","",IF(SUM('Control Sample Data'!H$2:H$97)&gt;10,IF(AND(ISNUMBER('Control Sample Data'!H208),'Control Sample Data'!H208&lt;$B209, 'Control Sample Data'!H208&gt;0),'Control Sample Data'!H208,$B209),""))</f>
        <v/>
      </c>
      <c r="I209" s="29" t="str">
        <f>IF('Control Sample Data'!I208="","",IF(SUM('Control Sample Data'!I$2:I$97)&gt;10,IF(AND(ISNUMBER('Control Sample Data'!I208),'Control Sample Data'!I208&lt;$B209, 'Control Sample Data'!I208&gt;0),'Control Sample Data'!I208,$B209),""))</f>
        <v/>
      </c>
      <c r="J209" s="29" t="str">
        <f>IF('Control Sample Data'!J208="","",IF(SUM('Control Sample Data'!J$2:J$97)&gt;10,IF(AND(ISNUMBER('Control Sample Data'!J208),'Control Sample Data'!J208&lt;$B209, 'Control Sample Data'!J208&gt;0),'Control Sample Data'!J208,$B209),""))</f>
        <v/>
      </c>
      <c r="K209" s="29" t="str">
        <f>IF('Control Sample Data'!K208="","",IF(SUM('Control Sample Data'!K$2:K$97)&gt;10,IF(AND(ISNUMBER('Control Sample Data'!K208),'Control Sample Data'!K208&lt;$B209, 'Control Sample Data'!K208&gt;0),'Control Sample Data'!K208,$B209),""))</f>
        <v/>
      </c>
      <c r="L209" s="29" t="str">
        <f>IF('Control Sample Data'!L208="","",IF(SUM('Control Sample Data'!L$2:L$97)&gt;10,IF(AND(ISNUMBER('Control Sample Data'!L208),'Control Sample Data'!L208&lt;$B209, 'Control Sample Data'!L208&gt;0),'Control Sample Data'!L208,$B209),""))</f>
        <v/>
      </c>
      <c r="M209" s="29" t="str">
        <f>IF('Control Sample Data'!M208="","",IF(SUM('Control Sample Data'!M$2:M$97)&gt;10,IF(AND(ISNUMBER('Control Sample Data'!M208),'Control Sample Data'!M208&lt;$B209, 'Control Sample Data'!M208&gt;0),'Control Sample Data'!M208,$B209),""))</f>
        <v/>
      </c>
      <c r="N209" s="29" t="str">
        <f>IF('Control Sample Data'!N208="","",IF(SUM('Control Sample Data'!N$2:N$97)&gt;10,IF(AND(ISNUMBER('Control Sample Data'!N208),'Control Sample Data'!N208&lt;$B209, 'Control Sample Data'!N208&gt;0),'Control Sample Data'!N208,$B209),""))</f>
        <v/>
      </c>
      <c r="O209" s="29" t="str">
        <f>IF('Control Sample Data'!O208="","",IF(SUM('Control Sample Data'!O$2:O$97)&gt;10,IF(AND(ISNUMBER('Control Sample Data'!O208),'Control Sample Data'!O208&lt;$B209, 'Control Sample Data'!O208&gt;0),'Control Sample Data'!O208,$B209),""))</f>
        <v/>
      </c>
      <c r="Q209" s="4" t="s">
        <v>4866</v>
      </c>
      <c r="R209" s="29">
        <f>IF('Test Sample Data'!D208="","",IF(SUM('Test Sample Data'!D$2:D$97)&gt;10,IF(AND(ISNUMBER('Test Sample Data'!D208),'Test Sample Data'!D208&lt;$B209, 'Test Sample Data'!D208&gt;0),'Test Sample Data'!D208,$B209),""))</f>
        <v>35</v>
      </c>
      <c r="S209" s="29">
        <f>IF('Test Sample Data'!E208="","",IF(SUM('Test Sample Data'!E$2:E$97)&gt;10,IF(AND(ISNUMBER('Test Sample Data'!E208),'Test Sample Data'!E208&lt;$B209, 'Test Sample Data'!E208&gt;0),'Test Sample Data'!E208,$B209),""))</f>
        <v>35</v>
      </c>
      <c r="T209" s="29" t="str">
        <f>IF('Test Sample Data'!F208="","",IF(SUM('Test Sample Data'!F$2:F$97)&gt;10,IF(AND(ISNUMBER('Test Sample Data'!F208),'Test Sample Data'!F208&lt;$B209, 'Test Sample Data'!F208&gt;0),'Test Sample Data'!F208,$B209),""))</f>
        <v/>
      </c>
      <c r="U209" s="29" t="str">
        <f>IF('Test Sample Data'!G208="","",IF(SUM('Test Sample Data'!G$2:G$97)&gt;10,IF(AND(ISNUMBER('Test Sample Data'!G208),'Test Sample Data'!G208&lt;$B209, 'Test Sample Data'!G208&gt;0),'Test Sample Data'!G208,$B209),""))</f>
        <v/>
      </c>
      <c r="V209" s="29" t="str">
        <f>IF('Test Sample Data'!H208="","",IF(SUM('Test Sample Data'!H$2:H$97)&gt;10,IF(AND(ISNUMBER('Test Sample Data'!H208),'Test Sample Data'!H208&lt;$B209, 'Test Sample Data'!H208&gt;0),'Test Sample Data'!H208,$B209),""))</f>
        <v/>
      </c>
      <c r="W209" s="29" t="str">
        <f>IF('Test Sample Data'!I208="","",IF(SUM('Test Sample Data'!I$2:I$97)&gt;10,IF(AND(ISNUMBER('Test Sample Data'!I208),'Test Sample Data'!I208&lt;$B209, 'Test Sample Data'!I208&gt;0),'Test Sample Data'!I208,$B209),""))</f>
        <v/>
      </c>
      <c r="X209" s="29" t="str">
        <f>IF('Test Sample Data'!J208="","",IF(SUM('Test Sample Data'!J$2:J$97)&gt;10,IF(AND(ISNUMBER('Test Sample Data'!J208),'Test Sample Data'!J208&lt;$B209, 'Test Sample Data'!J208&gt;0),'Test Sample Data'!J208,$B209),""))</f>
        <v/>
      </c>
      <c r="Y209" s="29" t="str">
        <f>IF('Test Sample Data'!K208="","",IF(SUM('Test Sample Data'!K$2:K$97)&gt;10,IF(AND(ISNUMBER('Test Sample Data'!K208),'Test Sample Data'!K208&lt;$B209, 'Test Sample Data'!K208&gt;0),'Test Sample Data'!K208,$B209),""))</f>
        <v/>
      </c>
      <c r="Z209" s="29" t="str">
        <f>IF('Test Sample Data'!L208="","",IF(SUM('Test Sample Data'!L$2:L$97)&gt;10,IF(AND(ISNUMBER('Test Sample Data'!L208),'Test Sample Data'!L208&lt;$B209, 'Test Sample Data'!L208&gt;0),'Test Sample Data'!L208,$B209),""))</f>
        <v/>
      </c>
      <c r="AA209" s="29" t="str">
        <f>IF('Test Sample Data'!M208="","",IF(SUM('Test Sample Data'!M$2:M$97)&gt;10,IF(AND(ISNUMBER('Test Sample Data'!M208),'Test Sample Data'!M208&lt;$B209, 'Test Sample Data'!M208&gt;0),'Test Sample Data'!M208,$B209),""))</f>
        <v/>
      </c>
      <c r="AB209" s="29" t="str">
        <f>IF('Test Sample Data'!N208="","",IF(SUM('Test Sample Data'!N$2:N$97)&gt;10,IF(AND(ISNUMBER('Test Sample Data'!N208),'Test Sample Data'!N208&lt;$B209, 'Test Sample Data'!N208&gt;0),'Test Sample Data'!N208,$B209),""))</f>
        <v/>
      </c>
      <c r="AC209" s="29" t="str">
        <f>IF('Test Sample Data'!O208="","",IF(SUM('Test Sample Data'!O$2:O$97)&gt;10,IF(AND(ISNUMBER('Test Sample Data'!O208),'Test Sample Data'!O208&lt;$B209, 'Test Sample Data'!O208&gt;0),'Test Sample Data'!O208,$B209),""))</f>
        <v/>
      </c>
      <c r="AE209" s="4" t="s">
        <v>4866</v>
      </c>
      <c r="AF209" s="4">
        <f t="shared" si="247"/>
        <v>9</v>
      </c>
      <c r="AG209" s="4">
        <f t="shared" si="248"/>
        <v>9</v>
      </c>
      <c r="AH209" s="4" t="str">
        <f t="shared" si="249"/>
        <v/>
      </c>
      <c r="AI209" s="4" t="str">
        <f t="shared" si="250"/>
        <v/>
      </c>
      <c r="AJ209" s="4" t="str">
        <f t="shared" si="251"/>
        <v/>
      </c>
      <c r="AK209" s="4" t="str">
        <f t="shared" si="252"/>
        <v/>
      </c>
      <c r="AL209" s="4" t="str">
        <f t="shared" si="253"/>
        <v/>
      </c>
      <c r="AM209" s="4" t="str">
        <f t="shared" si="254"/>
        <v/>
      </c>
      <c r="AN209" s="4" t="str">
        <f t="shared" si="255"/>
        <v/>
      </c>
      <c r="AO209" s="4" t="str">
        <f t="shared" si="256"/>
        <v/>
      </c>
      <c r="AP209" s="4" t="str">
        <f t="shared" si="257"/>
        <v/>
      </c>
      <c r="AQ209" s="4" t="str">
        <f t="shared" si="258"/>
        <v/>
      </c>
      <c r="AR209" s="4">
        <f t="shared" si="259"/>
        <v>0</v>
      </c>
      <c r="AS209" s="4">
        <f t="shared" si="246"/>
        <v>9</v>
      </c>
      <c r="AU209" s="4" t="s">
        <v>4866</v>
      </c>
      <c r="AV209" s="4">
        <f t="shared" si="260"/>
        <v>9</v>
      </c>
      <c r="AW209" s="4">
        <f t="shared" si="261"/>
        <v>9</v>
      </c>
      <c r="AX209" s="4" t="str">
        <f t="shared" si="262"/>
        <v/>
      </c>
      <c r="AY209" s="4" t="str">
        <f t="shared" si="263"/>
        <v/>
      </c>
      <c r="AZ209" s="4" t="str">
        <f t="shared" si="264"/>
        <v/>
      </c>
      <c r="BA209" s="4" t="str">
        <f t="shared" si="265"/>
        <v/>
      </c>
      <c r="BB209" s="4" t="str">
        <f t="shared" si="266"/>
        <v/>
      </c>
      <c r="BC209" s="4" t="str">
        <f t="shared" si="267"/>
        <v/>
      </c>
      <c r="BD209" s="4" t="str">
        <f t="shared" si="268"/>
        <v/>
      </c>
      <c r="BE209" s="4" t="str">
        <f t="shared" si="269"/>
        <v/>
      </c>
      <c r="BF209" s="4" t="str">
        <f t="shared" si="270"/>
        <v/>
      </c>
      <c r="BG209" s="4" t="str">
        <f t="shared" si="271"/>
        <v/>
      </c>
      <c r="BI209" s="4" t="s">
        <v>4866</v>
      </c>
      <c r="BJ209" s="4">
        <f t="shared" si="233"/>
        <v>9</v>
      </c>
      <c r="BK209" s="4">
        <f t="shared" si="234"/>
        <v>9</v>
      </c>
      <c r="BL209" s="4" t="str">
        <f t="shared" si="235"/>
        <v/>
      </c>
      <c r="BM209" s="4" t="str">
        <f t="shared" si="236"/>
        <v/>
      </c>
      <c r="BN209" s="4" t="str">
        <f t="shared" si="237"/>
        <v/>
      </c>
      <c r="BO209" s="4" t="str">
        <f t="shared" si="238"/>
        <v/>
      </c>
      <c r="BP209" s="4" t="str">
        <f t="shared" si="239"/>
        <v/>
      </c>
      <c r="BQ209" s="4" t="str">
        <f t="shared" si="240"/>
        <v/>
      </c>
      <c r="BR209" s="4" t="str">
        <f t="shared" si="241"/>
        <v/>
      </c>
      <c r="BS209" s="4" t="str">
        <f t="shared" si="242"/>
        <v/>
      </c>
      <c r="BT209" s="4" t="str">
        <f t="shared" si="243"/>
        <v/>
      </c>
      <c r="BU209" s="4" t="str">
        <f t="shared" si="244"/>
        <v/>
      </c>
      <c r="BV209" s="4">
        <f t="shared" si="272"/>
        <v>0</v>
      </c>
      <c r="BW209" s="4">
        <f t="shared" si="245"/>
        <v>9</v>
      </c>
      <c r="BY209" s="4" t="s">
        <v>4866</v>
      </c>
      <c r="BZ209" s="4">
        <f t="shared" si="209"/>
        <v>0</v>
      </c>
      <c r="CA209" s="4">
        <f t="shared" si="210"/>
        <v>0</v>
      </c>
      <c r="CB209" s="4" t="str">
        <f t="shared" si="211"/>
        <v/>
      </c>
      <c r="CC209" s="4" t="str">
        <f t="shared" si="212"/>
        <v/>
      </c>
      <c r="CD209" s="4" t="str">
        <f t="shared" si="213"/>
        <v/>
      </c>
      <c r="CE209" s="4" t="str">
        <f t="shared" si="214"/>
        <v/>
      </c>
      <c r="CF209" s="4" t="str">
        <f t="shared" si="215"/>
        <v/>
      </c>
      <c r="CG209" s="4" t="str">
        <f t="shared" si="216"/>
        <v/>
      </c>
      <c r="CH209" s="4" t="str">
        <f t="shared" si="217"/>
        <v/>
      </c>
      <c r="CI209" s="4" t="str">
        <f t="shared" si="218"/>
        <v/>
      </c>
      <c r="CJ209" s="4" t="str">
        <f t="shared" si="219"/>
        <v/>
      </c>
      <c r="CK209" s="4" t="str">
        <f t="shared" si="220"/>
        <v/>
      </c>
      <c r="CM209" s="4" t="s">
        <v>4866</v>
      </c>
      <c r="CN209" s="4" t="str">
        <f>IF(ISNUMBER(BZ209), IF($BV209&gt;VLOOKUP('Gene Table'!$G$2,'Array Content'!$A$2:$B$3,2,FALSE),IF(BZ209&lt;-$BV209,"mutant","WT"),IF(BZ209&lt;-VLOOKUP('Gene Table'!$G$2,'Array Content'!$A$2:$B$3,2,FALSE),"Mutant","WT")),"")</f>
        <v>WT</v>
      </c>
      <c r="CO209" s="4" t="str">
        <f>IF(ISNUMBER(CA209), IF($BV209&gt;VLOOKUP('Gene Table'!$G$2,'Array Content'!$A$2:$B$3,2,FALSE),IF(CA209&lt;-$BV209,"mutant","WT"),IF(CA209&lt;-VLOOKUP('Gene Table'!$G$2,'Array Content'!$A$2:$B$3,2,FALSE),"Mutant","WT")),"")</f>
        <v>WT</v>
      </c>
      <c r="CP209" s="4" t="str">
        <f>IF(ISNUMBER(CB209), IF($BV209&gt;VLOOKUP('Gene Table'!$G$2,'Array Content'!$A$2:$B$3,2,FALSE),IF(CB209&lt;-$BV209,"mutant","WT"),IF(CB209&lt;-VLOOKUP('Gene Table'!$G$2,'Array Content'!$A$2:$B$3,2,FALSE),"Mutant","WT")),"")</f>
        <v/>
      </c>
      <c r="CQ209" s="4" t="str">
        <f>IF(ISNUMBER(CC209), IF($BV209&gt;VLOOKUP('Gene Table'!$G$2,'Array Content'!$A$2:$B$3,2,FALSE),IF(CC209&lt;-$BV209,"mutant","WT"),IF(CC209&lt;-VLOOKUP('Gene Table'!$G$2,'Array Content'!$A$2:$B$3,2,FALSE),"Mutant","WT")),"")</f>
        <v/>
      </c>
      <c r="CR209" s="4" t="str">
        <f>IF(ISNUMBER(CD209), IF($BV209&gt;VLOOKUP('Gene Table'!$G$2,'Array Content'!$A$2:$B$3,2,FALSE),IF(CD209&lt;-$BV209,"mutant","WT"),IF(CD209&lt;-VLOOKUP('Gene Table'!$G$2,'Array Content'!$A$2:$B$3,2,FALSE),"Mutant","WT")),"")</f>
        <v/>
      </c>
      <c r="CS209" s="4" t="str">
        <f>IF(ISNUMBER(CE209), IF($BV209&gt;VLOOKUP('Gene Table'!$G$2,'Array Content'!$A$2:$B$3,2,FALSE),IF(CE209&lt;-$BV209,"mutant","WT"),IF(CE209&lt;-VLOOKUP('Gene Table'!$G$2,'Array Content'!$A$2:$B$3,2,FALSE),"Mutant","WT")),"")</f>
        <v/>
      </c>
      <c r="CT209" s="4" t="str">
        <f>IF(ISNUMBER(CF209), IF($BV209&gt;VLOOKUP('Gene Table'!$G$2,'Array Content'!$A$2:$B$3,2,FALSE),IF(CF209&lt;-$BV209,"mutant","WT"),IF(CF209&lt;-VLOOKUP('Gene Table'!$G$2,'Array Content'!$A$2:$B$3,2,FALSE),"Mutant","WT")),"")</f>
        <v/>
      </c>
      <c r="CU209" s="4" t="str">
        <f>IF(ISNUMBER(CG209), IF($BV209&gt;VLOOKUP('Gene Table'!$G$2,'Array Content'!$A$2:$B$3,2,FALSE),IF(CG209&lt;-$BV209,"mutant","WT"),IF(CG209&lt;-VLOOKUP('Gene Table'!$G$2,'Array Content'!$A$2:$B$3,2,FALSE),"Mutant","WT")),"")</f>
        <v/>
      </c>
      <c r="CV209" s="4" t="str">
        <f>IF(ISNUMBER(CH209), IF($BV209&gt;VLOOKUP('Gene Table'!$G$2,'Array Content'!$A$2:$B$3,2,FALSE),IF(CH209&lt;-$BV209,"mutant","WT"),IF(CH209&lt;-VLOOKUP('Gene Table'!$G$2,'Array Content'!$A$2:$B$3,2,FALSE),"Mutant","WT")),"")</f>
        <v/>
      </c>
      <c r="CW209" s="4" t="str">
        <f>IF(ISNUMBER(CI209), IF($BV209&gt;VLOOKUP('Gene Table'!$G$2,'Array Content'!$A$2:$B$3,2,FALSE),IF(CI209&lt;-$BV209,"mutant","WT"),IF(CI209&lt;-VLOOKUP('Gene Table'!$G$2,'Array Content'!$A$2:$B$3,2,FALSE),"Mutant","WT")),"")</f>
        <v/>
      </c>
      <c r="CX209" s="4" t="str">
        <f>IF(ISNUMBER(CJ209), IF($BV209&gt;VLOOKUP('Gene Table'!$G$2,'Array Content'!$A$2:$B$3,2,FALSE),IF(CJ209&lt;-$BV209,"mutant","WT"),IF(CJ209&lt;-VLOOKUP('Gene Table'!$G$2,'Array Content'!$A$2:$B$3,2,FALSE),"Mutant","WT")),"")</f>
        <v/>
      </c>
      <c r="CY209" s="4" t="str">
        <f>IF(ISNUMBER(CK209), IF($BV209&gt;VLOOKUP('Gene Table'!$G$2,'Array Content'!$A$2:$B$3,2,FALSE),IF(CK209&lt;-$BV209,"mutant","WT"),IF(CK209&lt;-VLOOKUP('Gene Table'!$G$2,'Array Content'!$A$2:$B$3,2,FALSE),"Mutant","WT")),"")</f>
        <v/>
      </c>
      <c r="DA209" s="4" t="s">
        <v>4866</v>
      </c>
      <c r="DB209" s="4">
        <f t="shared" si="221"/>
        <v>0</v>
      </c>
      <c r="DC209" s="4">
        <f t="shared" si="222"/>
        <v>0</v>
      </c>
      <c r="DD209" s="4" t="str">
        <f t="shared" si="223"/>
        <v/>
      </c>
      <c r="DE209" s="4" t="str">
        <f t="shared" si="224"/>
        <v/>
      </c>
      <c r="DF209" s="4" t="str">
        <f t="shared" si="225"/>
        <v/>
      </c>
      <c r="DG209" s="4" t="str">
        <f t="shared" si="226"/>
        <v/>
      </c>
      <c r="DH209" s="4" t="str">
        <f t="shared" si="227"/>
        <v/>
      </c>
      <c r="DI209" s="4" t="str">
        <f t="shared" si="228"/>
        <v/>
      </c>
      <c r="DJ209" s="4" t="str">
        <f t="shared" si="229"/>
        <v/>
      </c>
      <c r="DK209" s="4" t="str">
        <f t="shared" si="230"/>
        <v/>
      </c>
      <c r="DL209" s="4" t="str">
        <f t="shared" si="231"/>
        <v/>
      </c>
      <c r="DM209" s="4" t="str">
        <f t="shared" si="232"/>
        <v/>
      </c>
      <c r="DO209" s="4" t="s">
        <v>4866</v>
      </c>
      <c r="DP209" s="4" t="str">
        <f>IF(ISNUMBER(DB209), IF($AR209&gt;VLOOKUP('Gene Table'!$G$2,'Array Content'!$A$2:$B$3,2,FALSE),IF(DB209&lt;-$AR209,"mutant","WT"),IF(DB209&lt;-VLOOKUP('Gene Table'!$G$2,'Array Content'!$A$2:$B$3,2,FALSE),"Mutant","WT")),"")</f>
        <v>WT</v>
      </c>
      <c r="DQ209" s="4" t="str">
        <f>IF(ISNUMBER(DC209), IF($AR209&gt;VLOOKUP('Gene Table'!$G$2,'Array Content'!$A$2:$B$3,2,FALSE),IF(DC209&lt;-$AR209,"mutant","WT"),IF(DC209&lt;-VLOOKUP('Gene Table'!$G$2,'Array Content'!$A$2:$B$3,2,FALSE),"Mutant","WT")),"")</f>
        <v>WT</v>
      </c>
      <c r="DR209" s="4" t="str">
        <f>IF(ISNUMBER(DD209), IF($AR209&gt;VLOOKUP('Gene Table'!$G$2,'Array Content'!$A$2:$B$3,2,FALSE),IF(DD209&lt;-$AR209,"mutant","WT"),IF(DD209&lt;-VLOOKUP('Gene Table'!$G$2,'Array Content'!$A$2:$B$3,2,FALSE),"Mutant","WT")),"")</f>
        <v/>
      </c>
      <c r="DS209" s="4" t="str">
        <f>IF(ISNUMBER(DE209), IF($AR209&gt;VLOOKUP('Gene Table'!$G$2,'Array Content'!$A$2:$B$3,2,FALSE),IF(DE209&lt;-$AR209,"mutant","WT"),IF(DE209&lt;-VLOOKUP('Gene Table'!$G$2,'Array Content'!$A$2:$B$3,2,FALSE),"Mutant","WT")),"")</f>
        <v/>
      </c>
      <c r="DT209" s="4" t="str">
        <f>IF(ISNUMBER(DF209), IF($AR209&gt;VLOOKUP('Gene Table'!$G$2,'Array Content'!$A$2:$B$3,2,FALSE),IF(DF209&lt;-$AR209,"mutant","WT"),IF(DF209&lt;-VLOOKUP('Gene Table'!$G$2,'Array Content'!$A$2:$B$3,2,FALSE),"Mutant","WT")),"")</f>
        <v/>
      </c>
      <c r="DU209" s="4" t="str">
        <f>IF(ISNUMBER(DG209), IF($AR209&gt;VLOOKUP('Gene Table'!$G$2,'Array Content'!$A$2:$B$3,2,FALSE),IF(DG209&lt;-$AR209,"mutant","WT"),IF(DG209&lt;-VLOOKUP('Gene Table'!$G$2,'Array Content'!$A$2:$B$3,2,FALSE),"Mutant","WT")),"")</f>
        <v/>
      </c>
      <c r="DV209" s="4" t="str">
        <f>IF(ISNUMBER(DH209), IF($AR209&gt;VLOOKUP('Gene Table'!$G$2,'Array Content'!$A$2:$B$3,2,FALSE),IF(DH209&lt;-$AR209,"mutant","WT"),IF(DH209&lt;-VLOOKUP('Gene Table'!$G$2,'Array Content'!$A$2:$B$3,2,FALSE),"Mutant","WT")),"")</f>
        <v/>
      </c>
      <c r="DW209" s="4" t="str">
        <f>IF(ISNUMBER(DI209), IF($AR209&gt;VLOOKUP('Gene Table'!$G$2,'Array Content'!$A$2:$B$3,2,FALSE),IF(DI209&lt;-$AR209,"mutant","WT"),IF(DI209&lt;-VLOOKUP('Gene Table'!$G$2,'Array Content'!$A$2:$B$3,2,FALSE),"Mutant","WT")),"")</f>
        <v/>
      </c>
      <c r="DX209" s="4" t="str">
        <f>IF(ISNUMBER(DJ209), IF($AR209&gt;VLOOKUP('Gene Table'!$G$2,'Array Content'!$A$2:$B$3,2,FALSE),IF(DJ209&lt;-$AR209,"mutant","WT"),IF(DJ209&lt;-VLOOKUP('Gene Table'!$G$2,'Array Content'!$A$2:$B$3,2,FALSE),"Mutant","WT")),"")</f>
        <v/>
      </c>
      <c r="DY209" s="4" t="str">
        <f>IF(ISNUMBER(DK209), IF($AR209&gt;VLOOKUP('Gene Table'!$G$2,'Array Content'!$A$2:$B$3,2,FALSE),IF(DK209&lt;-$AR209,"mutant","WT"),IF(DK209&lt;-VLOOKUP('Gene Table'!$G$2,'Array Content'!$A$2:$B$3,2,FALSE),"Mutant","WT")),"")</f>
        <v/>
      </c>
      <c r="DZ209" s="4" t="str">
        <f>IF(ISNUMBER(DL209), IF($AR209&gt;VLOOKUP('Gene Table'!$G$2,'Array Content'!$A$2:$B$3,2,FALSE),IF(DL209&lt;-$AR209,"mutant","WT"),IF(DL209&lt;-VLOOKUP('Gene Table'!$G$2,'Array Content'!$A$2:$B$3,2,FALSE),"Mutant","WT")),"")</f>
        <v/>
      </c>
      <c r="EA209" s="4" t="str">
        <f>IF(ISNUMBER(DM209), IF($AR209&gt;VLOOKUP('Gene Table'!$G$2,'Array Content'!$A$2:$B$3,2,FALSE),IF(DM209&lt;-$AR209,"mutant","WT"),IF(DM209&lt;-VLOOKUP('Gene Table'!$G$2,'Array Content'!$A$2:$B$3,2,FALSE),"Mutant","WT")),"")</f>
        <v/>
      </c>
      <c r="EC209" s="4" t="s">
        <v>4866</v>
      </c>
      <c r="ED209" s="4" t="str">
        <f>IF('Gene Table'!$D209="copy number",D209,"")</f>
        <v/>
      </c>
      <c r="EE209" s="4" t="str">
        <f>IF('Gene Table'!$D209="copy number",E209,"")</f>
        <v/>
      </c>
      <c r="EF209" s="4" t="str">
        <f>IF('Gene Table'!$D209="copy number",F209,"")</f>
        <v/>
      </c>
      <c r="EG209" s="4" t="str">
        <f>IF('Gene Table'!$D209="copy number",G209,"")</f>
        <v/>
      </c>
      <c r="EH209" s="4" t="str">
        <f>IF('Gene Table'!$D209="copy number",H209,"")</f>
        <v/>
      </c>
      <c r="EI209" s="4" t="str">
        <f>IF('Gene Table'!$D209="copy number",I209,"")</f>
        <v/>
      </c>
      <c r="EJ209" s="4" t="str">
        <f>IF('Gene Table'!$D209="copy number",J209,"")</f>
        <v/>
      </c>
      <c r="EK209" s="4" t="str">
        <f>IF('Gene Table'!$D209="copy number",K209,"")</f>
        <v/>
      </c>
      <c r="EL209" s="4" t="str">
        <f>IF('Gene Table'!$D209="copy number",L209,"")</f>
        <v/>
      </c>
      <c r="EM209" s="4" t="str">
        <f>IF('Gene Table'!$D209="copy number",M209,"")</f>
        <v/>
      </c>
      <c r="EN209" s="4" t="str">
        <f>IF('Gene Table'!$D209="copy number",N209,"")</f>
        <v/>
      </c>
      <c r="EO209" s="4" t="str">
        <f>IF('Gene Table'!$D209="copy number",O209,"")</f>
        <v/>
      </c>
      <c r="EQ209" s="4" t="s">
        <v>4866</v>
      </c>
      <c r="ER209" s="4" t="str">
        <f>IF('Gene Table'!$D209="copy number",R209,"")</f>
        <v/>
      </c>
      <c r="ES209" s="4" t="str">
        <f>IF('Gene Table'!$D209="copy number",S209,"")</f>
        <v/>
      </c>
      <c r="ET209" s="4" t="str">
        <f>IF('Gene Table'!$D209="copy number",T209,"")</f>
        <v/>
      </c>
      <c r="EU209" s="4" t="str">
        <f>IF('Gene Table'!$D209="copy number",U209,"")</f>
        <v/>
      </c>
      <c r="EV209" s="4" t="str">
        <f>IF('Gene Table'!$D209="copy number",V209,"")</f>
        <v/>
      </c>
      <c r="EW209" s="4" t="str">
        <f>IF('Gene Table'!$D209="copy number",W209,"")</f>
        <v/>
      </c>
      <c r="EX209" s="4" t="str">
        <f>IF('Gene Table'!$D209="copy number",X209,"")</f>
        <v/>
      </c>
      <c r="EY209" s="4" t="str">
        <f>IF('Gene Table'!$D209="copy number",Y209,"")</f>
        <v/>
      </c>
      <c r="EZ209" s="4" t="str">
        <f>IF('Gene Table'!$D209="copy number",Z209,"")</f>
        <v/>
      </c>
      <c r="FA209" s="4" t="str">
        <f>IF('Gene Table'!$D209="copy number",AA209,"")</f>
        <v/>
      </c>
      <c r="FB209" s="4" t="str">
        <f>IF('Gene Table'!$D209="copy number",AB209,"")</f>
        <v/>
      </c>
      <c r="FC209" s="4" t="str">
        <f>IF('Gene Table'!$D209="copy number",AC209,"")</f>
        <v/>
      </c>
      <c r="FE209" s="4" t="s">
        <v>4866</v>
      </c>
      <c r="FF209" s="4" t="str">
        <f>IF('Gene Table'!$C209="SMPC",D209,"")</f>
        <v/>
      </c>
      <c r="FG209" s="4" t="str">
        <f>IF('Gene Table'!$C209="SMPC",E209,"")</f>
        <v/>
      </c>
      <c r="FH209" s="4" t="str">
        <f>IF('Gene Table'!$C209="SMPC",F209,"")</f>
        <v/>
      </c>
      <c r="FI209" s="4" t="str">
        <f>IF('Gene Table'!$C209="SMPC",G209,"")</f>
        <v/>
      </c>
      <c r="FJ209" s="4" t="str">
        <f>IF('Gene Table'!$C209="SMPC",H209,"")</f>
        <v/>
      </c>
      <c r="FK209" s="4" t="str">
        <f>IF('Gene Table'!$C209="SMPC",I209,"")</f>
        <v/>
      </c>
      <c r="FL209" s="4" t="str">
        <f>IF('Gene Table'!$C209="SMPC",J209,"")</f>
        <v/>
      </c>
      <c r="FM209" s="4" t="str">
        <f>IF('Gene Table'!$C209="SMPC",K209,"")</f>
        <v/>
      </c>
      <c r="FN209" s="4" t="str">
        <f>IF('Gene Table'!$C209="SMPC",L209,"")</f>
        <v/>
      </c>
      <c r="FO209" s="4" t="str">
        <f>IF('Gene Table'!$C209="SMPC",M209,"")</f>
        <v/>
      </c>
      <c r="FP209" s="4" t="str">
        <f>IF('Gene Table'!$C209="SMPC",N209,"")</f>
        <v/>
      </c>
      <c r="FQ209" s="4" t="str">
        <f>IF('Gene Table'!$C209="SMPC",O209,"")</f>
        <v/>
      </c>
      <c r="FS209" s="4" t="s">
        <v>4866</v>
      </c>
      <c r="FT209" s="4" t="str">
        <f>IF('Gene Table'!$C209="SMPC",R209,"")</f>
        <v/>
      </c>
      <c r="FU209" s="4" t="str">
        <f>IF('Gene Table'!$C209="SMPC",S209,"")</f>
        <v/>
      </c>
      <c r="FV209" s="4" t="str">
        <f>IF('Gene Table'!$C209="SMPC",T209,"")</f>
        <v/>
      </c>
      <c r="FW209" s="4" t="str">
        <f>IF('Gene Table'!$C209="SMPC",U209,"")</f>
        <v/>
      </c>
      <c r="FX209" s="4" t="str">
        <f>IF('Gene Table'!$C209="SMPC",V209,"")</f>
        <v/>
      </c>
      <c r="FY209" s="4" t="str">
        <f>IF('Gene Table'!$C209="SMPC",W209,"")</f>
        <v/>
      </c>
      <c r="FZ209" s="4" t="str">
        <f>IF('Gene Table'!$C209="SMPC",X209,"")</f>
        <v/>
      </c>
      <c r="GA209" s="4" t="str">
        <f>IF('Gene Table'!$C209="SMPC",Y209,"")</f>
        <v/>
      </c>
      <c r="GB209" s="4" t="str">
        <f>IF('Gene Table'!$C209="SMPC",Z209,"")</f>
        <v/>
      </c>
      <c r="GC209" s="4" t="str">
        <f>IF('Gene Table'!$C209="SMPC",AA209,"")</f>
        <v/>
      </c>
      <c r="GD209" s="4" t="str">
        <f>IF('Gene Table'!$C209="SMPC",AB209,"")</f>
        <v/>
      </c>
      <c r="GE209" s="4" t="str">
        <f>IF('Gene Table'!$C209="SMPC",AC209,"")</f>
        <v/>
      </c>
    </row>
    <row r="210" spans="1:187" ht="15" customHeight="1" x14ac:dyDescent="0.25">
      <c r="A210" s="4" t="str">
        <f>'Gene Table'!C210&amp;":"&amp;'Gene Table'!D210</f>
        <v>STK11:c.842delC</v>
      </c>
      <c r="B210" s="4">
        <f>IF('Gene Table'!$G$5="NO",IF(ISNUMBER(MATCH('Gene Table'!E210,'Array Content'!$M$2:$M$941,0)),VLOOKUP('Gene Table'!E210,'Array Content'!$M$2:$O$941,2,FALSE),35),IF('Gene Table'!$G$5="YES",IF(ISNUMBER(MATCH('Gene Table'!E210,'Array Content'!$M$2:$M$941,0)),VLOOKUP('Gene Table'!E210,'Array Content'!$M$2:$O$941,3,FALSE),35),"OOPS"))</f>
        <v>37</v>
      </c>
      <c r="C210" s="4" t="s">
        <v>4867</v>
      </c>
      <c r="D210" s="29">
        <f>IF('Control Sample Data'!D209="","",IF(SUM('Control Sample Data'!D$2:D$97)&gt;10,IF(AND(ISNUMBER('Control Sample Data'!D209),'Control Sample Data'!D209&lt;$B210, 'Control Sample Data'!D209&gt;0),'Control Sample Data'!D209,$B210),""))</f>
        <v>35</v>
      </c>
      <c r="E210" s="29">
        <f>IF('Control Sample Data'!E209="","",IF(SUM('Control Sample Data'!E$2:E$97)&gt;10,IF(AND(ISNUMBER('Control Sample Data'!E209),'Control Sample Data'!E209&lt;$B210, 'Control Sample Data'!E209&gt;0),'Control Sample Data'!E209,$B210),""))</f>
        <v>35</v>
      </c>
      <c r="F210" s="29" t="str">
        <f>IF('Control Sample Data'!F209="","",IF(SUM('Control Sample Data'!F$2:F$97)&gt;10,IF(AND(ISNUMBER('Control Sample Data'!F209),'Control Sample Data'!F209&lt;$B210, 'Control Sample Data'!F209&gt;0),'Control Sample Data'!F209,$B210),""))</f>
        <v/>
      </c>
      <c r="G210" s="29" t="str">
        <f>IF('Control Sample Data'!G209="","",IF(SUM('Control Sample Data'!G$2:G$97)&gt;10,IF(AND(ISNUMBER('Control Sample Data'!G209),'Control Sample Data'!G209&lt;$B210, 'Control Sample Data'!G209&gt;0),'Control Sample Data'!G209,$B210),""))</f>
        <v/>
      </c>
      <c r="H210" s="29" t="str">
        <f>IF('Control Sample Data'!H209="","",IF(SUM('Control Sample Data'!H$2:H$97)&gt;10,IF(AND(ISNUMBER('Control Sample Data'!H209),'Control Sample Data'!H209&lt;$B210, 'Control Sample Data'!H209&gt;0),'Control Sample Data'!H209,$B210),""))</f>
        <v/>
      </c>
      <c r="I210" s="29" t="str">
        <f>IF('Control Sample Data'!I209="","",IF(SUM('Control Sample Data'!I$2:I$97)&gt;10,IF(AND(ISNUMBER('Control Sample Data'!I209),'Control Sample Data'!I209&lt;$B210, 'Control Sample Data'!I209&gt;0),'Control Sample Data'!I209,$B210),""))</f>
        <v/>
      </c>
      <c r="J210" s="29" t="str">
        <f>IF('Control Sample Data'!J209="","",IF(SUM('Control Sample Data'!J$2:J$97)&gt;10,IF(AND(ISNUMBER('Control Sample Data'!J209),'Control Sample Data'!J209&lt;$B210, 'Control Sample Data'!J209&gt;0),'Control Sample Data'!J209,$B210),""))</f>
        <v/>
      </c>
      <c r="K210" s="29" t="str">
        <f>IF('Control Sample Data'!K209="","",IF(SUM('Control Sample Data'!K$2:K$97)&gt;10,IF(AND(ISNUMBER('Control Sample Data'!K209),'Control Sample Data'!K209&lt;$B210, 'Control Sample Data'!K209&gt;0),'Control Sample Data'!K209,$B210),""))</f>
        <v/>
      </c>
      <c r="L210" s="29" t="str">
        <f>IF('Control Sample Data'!L209="","",IF(SUM('Control Sample Data'!L$2:L$97)&gt;10,IF(AND(ISNUMBER('Control Sample Data'!L209),'Control Sample Data'!L209&lt;$B210, 'Control Sample Data'!L209&gt;0),'Control Sample Data'!L209,$B210),""))</f>
        <v/>
      </c>
      <c r="M210" s="29" t="str">
        <f>IF('Control Sample Data'!M209="","",IF(SUM('Control Sample Data'!M$2:M$97)&gt;10,IF(AND(ISNUMBER('Control Sample Data'!M209),'Control Sample Data'!M209&lt;$B210, 'Control Sample Data'!M209&gt;0),'Control Sample Data'!M209,$B210),""))</f>
        <v/>
      </c>
      <c r="N210" s="29" t="str">
        <f>IF('Control Sample Data'!N209="","",IF(SUM('Control Sample Data'!N$2:N$97)&gt;10,IF(AND(ISNUMBER('Control Sample Data'!N209),'Control Sample Data'!N209&lt;$B210, 'Control Sample Data'!N209&gt;0),'Control Sample Data'!N209,$B210),""))</f>
        <v/>
      </c>
      <c r="O210" s="29" t="str">
        <f>IF('Control Sample Data'!O209="","",IF(SUM('Control Sample Data'!O$2:O$97)&gt;10,IF(AND(ISNUMBER('Control Sample Data'!O209),'Control Sample Data'!O209&lt;$B210, 'Control Sample Data'!O209&gt;0),'Control Sample Data'!O209,$B210),""))</f>
        <v/>
      </c>
      <c r="Q210" s="4" t="s">
        <v>4867</v>
      </c>
      <c r="R210" s="29">
        <f>IF('Test Sample Data'!D209="","",IF(SUM('Test Sample Data'!D$2:D$97)&gt;10,IF(AND(ISNUMBER('Test Sample Data'!D209),'Test Sample Data'!D209&lt;$B210, 'Test Sample Data'!D209&gt;0),'Test Sample Data'!D209,$B210),""))</f>
        <v>30.369999999999997</v>
      </c>
      <c r="S210" s="29">
        <f>IF('Test Sample Data'!E209="","",IF(SUM('Test Sample Data'!E$2:E$97)&gt;10,IF(AND(ISNUMBER('Test Sample Data'!E209),'Test Sample Data'!E209&lt;$B210, 'Test Sample Data'!E209&gt;0),'Test Sample Data'!E209,$B210),""))</f>
        <v>35</v>
      </c>
      <c r="T210" s="29" t="str">
        <f>IF('Test Sample Data'!F209="","",IF(SUM('Test Sample Data'!F$2:F$97)&gt;10,IF(AND(ISNUMBER('Test Sample Data'!F209),'Test Sample Data'!F209&lt;$B210, 'Test Sample Data'!F209&gt;0),'Test Sample Data'!F209,$B210),""))</f>
        <v/>
      </c>
      <c r="U210" s="29" t="str">
        <f>IF('Test Sample Data'!G209="","",IF(SUM('Test Sample Data'!G$2:G$97)&gt;10,IF(AND(ISNUMBER('Test Sample Data'!G209),'Test Sample Data'!G209&lt;$B210, 'Test Sample Data'!G209&gt;0),'Test Sample Data'!G209,$B210),""))</f>
        <v/>
      </c>
      <c r="V210" s="29" t="str">
        <f>IF('Test Sample Data'!H209="","",IF(SUM('Test Sample Data'!H$2:H$97)&gt;10,IF(AND(ISNUMBER('Test Sample Data'!H209),'Test Sample Data'!H209&lt;$B210, 'Test Sample Data'!H209&gt;0),'Test Sample Data'!H209,$B210),""))</f>
        <v/>
      </c>
      <c r="W210" s="29" t="str">
        <f>IF('Test Sample Data'!I209="","",IF(SUM('Test Sample Data'!I$2:I$97)&gt;10,IF(AND(ISNUMBER('Test Sample Data'!I209),'Test Sample Data'!I209&lt;$B210, 'Test Sample Data'!I209&gt;0),'Test Sample Data'!I209,$B210),""))</f>
        <v/>
      </c>
      <c r="X210" s="29" t="str">
        <f>IF('Test Sample Data'!J209="","",IF(SUM('Test Sample Data'!J$2:J$97)&gt;10,IF(AND(ISNUMBER('Test Sample Data'!J209),'Test Sample Data'!J209&lt;$B210, 'Test Sample Data'!J209&gt;0),'Test Sample Data'!J209,$B210),""))</f>
        <v/>
      </c>
      <c r="Y210" s="29" t="str">
        <f>IF('Test Sample Data'!K209="","",IF(SUM('Test Sample Data'!K$2:K$97)&gt;10,IF(AND(ISNUMBER('Test Sample Data'!K209),'Test Sample Data'!K209&lt;$B210, 'Test Sample Data'!K209&gt;0),'Test Sample Data'!K209,$B210),""))</f>
        <v/>
      </c>
      <c r="Z210" s="29" t="str">
        <f>IF('Test Sample Data'!L209="","",IF(SUM('Test Sample Data'!L$2:L$97)&gt;10,IF(AND(ISNUMBER('Test Sample Data'!L209),'Test Sample Data'!L209&lt;$B210, 'Test Sample Data'!L209&gt;0),'Test Sample Data'!L209,$B210),""))</f>
        <v/>
      </c>
      <c r="AA210" s="29" t="str">
        <f>IF('Test Sample Data'!M209="","",IF(SUM('Test Sample Data'!M$2:M$97)&gt;10,IF(AND(ISNUMBER('Test Sample Data'!M209),'Test Sample Data'!M209&lt;$B210, 'Test Sample Data'!M209&gt;0),'Test Sample Data'!M209,$B210),""))</f>
        <v/>
      </c>
      <c r="AB210" s="29" t="str">
        <f>IF('Test Sample Data'!N209="","",IF(SUM('Test Sample Data'!N$2:N$97)&gt;10,IF(AND(ISNUMBER('Test Sample Data'!N209),'Test Sample Data'!N209&lt;$B210, 'Test Sample Data'!N209&gt;0),'Test Sample Data'!N209,$B210),""))</f>
        <v/>
      </c>
      <c r="AC210" s="29" t="str">
        <f>IF('Test Sample Data'!O209="","",IF(SUM('Test Sample Data'!O$2:O$97)&gt;10,IF(AND(ISNUMBER('Test Sample Data'!O209),'Test Sample Data'!O209&lt;$B210, 'Test Sample Data'!O209&gt;0),'Test Sample Data'!O209,$B210),""))</f>
        <v/>
      </c>
      <c r="AE210" s="4" t="s">
        <v>4867</v>
      </c>
      <c r="AF210" s="4">
        <f t="shared" si="247"/>
        <v>9</v>
      </c>
      <c r="AG210" s="4">
        <f t="shared" si="248"/>
        <v>9</v>
      </c>
      <c r="AH210" s="4" t="str">
        <f t="shared" si="249"/>
        <v/>
      </c>
      <c r="AI210" s="4" t="str">
        <f t="shared" si="250"/>
        <v/>
      </c>
      <c r="AJ210" s="4" t="str">
        <f t="shared" si="251"/>
        <v/>
      </c>
      <c r="AK210" s="4" t="str">
        <f t="shared" si="252"/>
        <v/>
      </c>
      <c r="AL210" s="4" t="str">
        <f t="shared" si="253"/>
        <v/>
      </c>
      <c r="AM210" s="4" t="str">
        <f t="shared" si="254"/>
        <v/>
      </c>
      <c r="AN210" s="4" t="str">
        <f t="shared" si="255"/>
        <v/>
      </c>
      <c r="AO210" s="4" t="str">
        <f t="shared" si="256"/>
        <v/>
      </c>
      <c r="AP210" s="4" t="str">
        <f t="shared" si="257"/>
        <v/>
      </c>
      <c r="AQ210" s="4" t="str">
        <f t="shared" si="258"/>
        <v/>
      </c>
      <c r="AR210" s="4">
        <f t="shared" si="259"/>
        <v>0</v>
      </c>
      <c r="AS210" s="4">
        <f t="shared" si="246"/>
        <v>9</v>
      </c>
      <c r="AU210" s="4" t="s">
        <v>4867</v>
      </c>
      <c r="AV210" s="4">
        <f t="shared" si="260"/>
        <v>4.3699999999999974</v>
      </c>
      <c r="AW210" s="4">
        <f t="shared" si="261"/>
        <v>9</v>
      </c>
      <c r="AX210" s="4" t="str">
        <f t="shared" si="262"/>
        <v/>
      </c>
      <c r="AY210" s="4" t="str">
        <f t="shared" si="263"/>
        <v/>
      </c>
      <c r="AZ210" s="4" t="str">
        <f t="shared" si="264"/>
        <v/>
      </c>
      <c r="BA210" s="4" t="str">
        <f t="shared" si="265"/>
        <v/>
      </c>
      <c r="BB210" s="4" t="str">
        <f t="shared" si="266"/>
        <v/>
      </c>
      <c r="BC210" s="4" t="str">
        <f t="shared" si="267"/>
        <v/>
      </c>
      <c r="BD210" s="4" t="str">
        <f t="shared" si="268"/>
        <v/>
      </c>
      <c r="BE210" s="4" t="str">
        <f t="shared" si="269"/>
        <v/>
      </c>
      <c r="BF210" s="4" t="str">
        <f t="shared" si="270"/>
        <v/>
      </c>
      <c r="BG210" s="4" t="str">
        <f t="shared" si="271"/>
        <v/>
      </c>
      <c r="BI210" s="4" t="s">
        <v>4867</v>
      </c>
      <c r="BJ210" s="4" t="str">
        <f t="shared" si="233"/>
        <v/>
      </c>
      <c r="BK210" s="4">
        <f t="shared" si="234"/>
        <v>9</v>
      </c>
      <c r="BL210" s="4" t="str">
        <f t="shared" si="235"/>
        <v/>
      </c>
      <c r="BM210" s="4" t="str">
        <f t="shared" si="236"/>
        <v/>
      </c>
      <c r="BN210" s="4" t="str">
        <f t="shared" si="237"/>
        <v/>
      </c>
      <c r="BO210" s="4" t="str">
        <f t="shared" si="238"/>
        <v/>
      </c>
      <c r="BP210" s="4" t="str">
        <f t="shared" si="239"/>
        <v/>
      </c>
      <c r="BQ210" s="4" t="str">
        <f t="shared" si="240"/>
        <v/>
      </c>
      <c r="BR210" s="4" t="str">
        <f t="shared" si="241"/>
        <v/>
      </c>
      <c r="BS210" s="4" t="str">
        <f t="shared" si="242"/>
        <v/>
      </c>
      <c r="BT210" s="4" t="str">
        <f t="shared" si="243"/>
        <v/>
      </c>
      <c r="BU210" s="4" t="str">
        <f t="shared" si="244"/>
        <v/>
      </c>
      <c r="BV210" s="4">
        <f t="shared" si="272"/>
        <v>0</v>
      </c>
      <c r="BW210" s="4">
        <f t="shared" si="245"/>
        <v>9</v>
      </c>
      <c r="BY210" s="4" t="s">
        <v>4867</v>
      </c>
      <c r="BZ210" s="4">
        <f t="shared" si="209"/>
        <v>-4.6300000000000026</v>
      </c>
      <c r="CA210" s="4">
        <f t="shared" si="210"/>
        <v>0</v>
      </c>
      <c r="CB210" s="4" t="str">
        <f t="shared" si="211"/>
        <v/>
      </c>
      <c r="CC210" s="4" t="str">
        <f t="shared" si="212"/>
        <v/>
      </c>
      <c r="CD210" s="4" t="str">
        <f t="shared" si="213"/>
        <v/>
      </c>
      <c r="CE210" s="4" t="str">
        <f t="shared" si="214"/>
        <v/>
      </c>
      <c r="CF210" s="4" t="str">
        <f t="shared" si="215"/>
        <v/>
      </c>
      <c r="CG210" s="4" t="str">
        <f t="shared" si="216"/>
        <v/>
      </c>
      <c r="CH210" s="4" t="str">
        <f t="shared" si="217"/>
        <v/>
      </c>
      <c r="CI210" s="4" t="str">
        <f t="shared" si="218"/>
        <v/>
      </c>
      <c r="CJ210" s="4" t="str">
        <f t="shared" si="219"/>
        <v/>
      </c>
      <c r="CK210" s="4" t="str">
        <f t="shared" si="220"/>
        <v/>
      </c>
      <c r="CM210" s="4" t="s">
        <v>4867</v>
      </c>
      <c r="CN210" s="4" t="str">
        <f>IF(ISNUMBER(BZ210), IF($BV210&gt;VLOOKUP('Gene Table'!$G$2,'Array Content'!$A$2:$B$3,2,FALSE),IF(BZ210&lt;-$BV210,"mutant","WT"),IF(BZ210&lt;-VLOOKUP('Gene Table'!$G$2,'Array Content'!$A$2:$B$3,2,FALSE),"Mutant","WT")),"")</f>
        <v>Mutant</v>
      </c>
      <c r="CO210" s="4" t="str">
        <f>IF(ISNUMBER(CA210), IF($BV210&gt;VLOOKUP('Gene Table'!$G$2,'Array Content'!$A$2:$B$3,2,FALSE),IF(CA210&lt;-$BV210,"mutant","WT"),IF(CA210&lt;-VLOOKUP('Gene Table'!$G$2,'Array Content'!$A$2:$B$3,2,FALSE),"Mutant","WT")),"")</f>
        <v>WT</v>
      </c>
      <c r="CP210" s="4" t="str">
        <f>IF(ISNUMBER(CB210), IF($BV210&gt;VLOOKUP('Gene Table'!$G$2,'Array Content'!$A$2:$B$3,2,FALSE),IF(CB210&lt;-$BV210,"mutant","WT"),IF(CB210&lt;-VLOOKUP('Gene Table'!$G$2,'Array Content'!$A$2:$B$3,2,FALSE),"Mutant","WT")),"")</f>
        <v/>
      </c>
      <c r="CQ210" s="4" t="str">
        <f>IF(ISNUMBER(CC210), IF($BV210&gt;VLOOKUP('Gene Table'!$G$2,'Array Content'!$A$2:$B$3,2,FALSE),IF(CC210&lt;-$BV210,"mutant","WT"),IF(CC210&lt;-VLOOKUP('Gene Table'!$G$2,'Array Content'!$A$2:$B$3,2,FALSE),"Mutant","WT")),"")</f>
        <v/>
      </c>
      <c r="CR210" s="4" t="str">
        <f>IF(ISNUMBER(CD210), IF($BV210&gt;VLOOKUP('Gene Table'!$G$2,'Array Content'!$A$2:$B$3,2,FALSE),IF(CD210&lt;-$BV210,"mutant","WT"),IF(CD210&lt;-VLOOKUP('Gene Table'!$G$2,'Array Content'!$A$2:$B$3,2,FALSE),"Mutant","WT")),"")</f>
        <v/>
      </c>
      <c r="CS210" s="4" t="str">
        <f>IF(ISNUMBER(CE210), IF($BV210&gt;VLOOKUP('Gene Table'!$G$2,'Array Content'!$A$2:$B$3,2,FALSE),IF(CE210&lt;-$BV210,"mutant","WT"),IF(CE210&lt;-VLOOKUP('Gene Table'!$G$2,'Array Content'!$A$2:$B$3,2,FALSE),"Mutant","WT")),"")</f>
        <v/>
      </c>
      <c r="CT210" s="4" t="str">
        <f>IF(ISNUMBER(CF210), IF($BV210&gt;VLOOKUP('Gene Table'!$G$2,'Array Content'!$A$2:$B$3,2,FALSE),IF(CF210&lt;-$BV210,"mutant","WT"),IF(CF210&lt;-VLOOKUP('Gene Table'!$G$2,'Array Content'!$A$2:$B$3,2,FALSE),"Mutant","WT")),"")</f>
        <v/>
      </c>
      <c r="CU210" s="4" t="str">
        <f>IF(ISNUMBER(CG210), IF($BV210&gt;VLOOKUP('Gene Table'!$G$2,'Array Content'!$A$2:$B$3,2,FALSE),IF(CG210&lt;-$BV210,"mutant","WT"),IF(CG210&lt;-VLOOKUP('Gene Table'!$G$2,'Array Content'!$A$2:$B$3,2,FALSE),"Mutant","WT")),"")</f>
        <v/>
      </c>
      <c r="CV210" s="4" t="str">
        <f>IF(ISNUMBER(CH210), IF($BV210&gt;VLOOKUP('Gene Table'!$G$2,'Array Content'!$A$2:$B$3,2,FALSE),IF(CH210&lt;-$BV210,"mutant","WT"),IF(CH210&lt;-VLOOKUP('Gene Table'!$G$2,'Array Content'!$A$2:$B$3,2,FALSE),"Mutant","WT")),"")</f>
        <v/>
      </c>
      <c r="CW210" s="4" t="str">
        <f>IF(ISNUMBER(CI210), IF($BV210&gt;VLOOKUP('Gene Table'!$G$2,'Array Content'!$A$2:$B$3,2,FALSE),IF(CI210&lt;-$BV210,"mutant","WT"),IF(CI210&lt;-VLOOKUP('Gene Table'!$G$2,'Array Content'!$A$2:$B$3,2,FALSE),"Mutant","WT")),"")</f>
        <v/>
      </c>
      <c r="CX210" s="4" t="str">
        <f>IF(ISNUMBER(CJ210), IF($BV210&gt;VLOOKUP('Gene Table'!$G$2,'Array Content'!$A$2:$B$3,2,FALSE),IF(CJ210&lt;-$BV210,"mutant","WT"),IF(CJ210&lt;-VLOOKUP('Gene Table'!$G$2,'Array Content'!$A$2:$B$3,2,FALSE),"Mutant","WT")),"")</f>
        <v/>
      </c>
      <c r="CY210" s="4" t="str">
        <f>IF(ISNUMBER(CK210), IF($BV210&gt;VLOOKUP('Gene Table'!$G$2,'Array Content'!$A$2:$B$3,2,FALSE),IF(CK210&lt;-$BV210,"mutant","WT"),IF(CK210&lt;-VLOOKUP('Gene Table'!$G$2,'Array Content'!$A$2:$B$3,2,FALSE),"Mutant","WT")),"")</f>
        <v/>
      </c>
      <c r="DA210" s="4" t="s">
        <v>4867</v>
      </c>
      <c r="DB210" s="4">
        <f t="shared" si="221"/>
        <v>-4.6300000000000026</v>
      </c>
      <c r="DC210" s="4">
        <f t="shared" si="222"/>
        <v>0</v>
      </c>
      <c r="DD210" s="4" t="str">
        <f t="shared" si="223"/>
        <v/>
      </c>
      <c r="DE210" s="4" t="str">
        <f t="shared" si="224"/>
        <v/>
      </c>
      <c r="DF210" s="4" t="str">
        <f t="shared" si="225"/>
        <v/>
      </c>
      <c r="DG210" s="4" t="str">
        <f t="shared" si="226"/>
        <v/>
      </c>
      <c r="DH210" s="4" t="str">
        <f t="shared" si="227"/>
        <v/>
      </c>
      <c r="DI210" s="4" t="str">
        <f t="shared" si="228"/>
        <v/>
      </c>
      <c r="DJ210" s="4" t="str">
        <f t="shared" si="229"/>
        <v/>
      </c>
      <c r="DK210" s="4" t="str">
        <f t="shared" si="230"/>
        <v/>
      </c>
      <c r="DL210" s="4" t="str">
        <f t="shared" si="231"/>
        <v/>
      </c>
      <c r="DM210" s="4" t="str">
        <f t="shared" si="232"/>
        <v/>
      </c>
      <c r="DO210" s="4" t="s">
        <v>4867</v>
      </c>
      <c r="DP210" s="4" t="str">
        <f>IF(ISNUMBER(DB210), IF($AR210&gt;VLOOKUP('Gene Table'!$G$2,'Array Content'!$A$2:$B$3,2,FALSE),IF(DB210&lt;-$AR210,"mutant","WT"),IF(DB210&lt;-VLOOKUP('Gene Table'!$G$2,'Array Content'!$A$2:$B$3,2,FALSE),"Mutant","WT")),"")</f>
        <v>Mutant</v>
      </c>
      <c r="DQ210" s="4" t="str">
        <f>IF(ISNUMBER(DC210), IF($AR210&gt;VLOOKUP('Gene Table'!$G$2,'Array Content'!$A$2:$B$3,2,FALSE),IF(DC210&lt;-$AR210,"mutant","WT"),IF(DC210&lt;-VLOOKUP('Gene Table'!$G$2,'Array Content'!$A$2:$B$3,2,FALSE),"Mutant","WT")),"")</f>
        <v>WT</v>
      </c>
      <c r="DR210" s="4" t="str">
        <f>IF(ISNUMBER(DD210), IF($AR210&gt;VLOOKUP('Gene Table'!$G$2,'Array Content'!$A$2:$B$3,2,FALSE),IF(DD210&lt;-$AR210,"mutant","WT"),IF(DD210&lt;-VLOOKUP('Gene Table'!$G$2,'Array Content'!$A$2:$B$3,2,FALSE),"Mutant","WT")),"")</f>
        <v/>
      </c>
      <c r="DS210" s="4" t="str">
        <f>IF(ISNUMBER(DE210), IF($AR210&gt;VLOOKUP('Gene Table'!$G$2,'Array Content'!$A$2:$B$3,2,FALSE),IF(DE210&lt;-$AR210,"mutant","WT"),IF(DE210&lt;-VLOOKUP('Gene Table'!$G$2,'Array Content'!$A$2:$B$3,2,FALSE),"Mutant","WT")),"")</f>
        <v/>
      </c>
      <c r="DT210" s="4" t="str">
        <f>IF(ISNUMBER(DF210), IF($AR210&gt;VLOOKUP('Gene Table'!$G$2,'Array Content'!$A$2:$B$3,2,FALSE),IF(DF210&lt;-$AR210,"mutant","WT"),IF(DF210&lt;-VLOOKUP('Gene Table'!$G$2,'Array Content'!$A$2:$B$3,2,FALSE),"Mutant","WT")),"")</f>
        <v/>
      </c>
      <c r="DU210" s="4" t="str">
        <f>IF(ISNUMBER(DG210), IF($AR210&gt;VLOOKUP('Gene Table'!$G$2,'Array Content'!$A$2:$B$3,2,FALSE),IF(DG210&lt;-$AR210,"mutant","WT"),IF(DG210&lt;-VLOOKUP('Gene Table'!$G$2,'Array Content'!$A$2:$B$3,2,FALSE),"Mutant","WT")),"")</f>
        <v/>
      </c>
      <c r="DV210" s="4" t="str">
        <f>IF(ISNUMBER(DH210), IF($AR210&gt;VLOOKUP('Gene Table'!$G$2,'Array Content'!$A$2:$B$3,2,FALSE),IF(DH210&lt;-$AR210,"mutant","WT"),IF(DH210&lt;-VLOOKUP('Gene Table'!$G$2,'Array Content'!$A$2:$B$3,2,FALSE),"Mutant","WT")),"")</f>
        <v/>
      </c>
      <c r="DW210" s="4" t="str">
        <f>IF(ISNUMBER(DI210), IF($AR210&gt;VLOOKUP('Gene Table'!$G$2,'Array Content'!$A$2:$B$3,2,FALSE),IF(DI210&lt;-$AR210,"mutant","WT"),IF(DI210&lt;-VLOOKUP('Gene Table'!$G$2,'Array Content'!$A$2:$B$3,2,FALSE),"Mutant","WT")),"")</f>
        <v/>
      </c>
      <c r="DX210" s="4" t="str">
        <f>IF(ISNUMBER(DJ210), IF($AR210&gt;VLOOKUP('Gene Table'!$G$2,'Array Content'!$A$2:$B$3,2,FALSE),IF(DJ210&lt;-$AR210,"mutant","WT"),IF(DJ210&lt;-VLOOKUP('Gene Table'!$G$2,'Array Content'!$A$2:$B$3,2,FALSE),"Mutant","WT")),"")</f>
        <v/>
      </c>
      <c r="DY210" s="4" t="str">
        <f>IF(ISNUMBER(DK210), IF($AR210&gt;VLOOKUP('Gene Table'!$G$2,'Array Content'!$A$2:$B$3,2,FALSE),IF(DK210&lt;-$AR210,"mutant","WT"),IF(DK210&lt;-VLOOKUP('Gene Table'!$G$2,'Array Content'!$A$2:$B$3,2,FALSE),"Mutant","WT")),"")</f>
        <v/>
      </c>
      <c r="DZ210" s="4" t="str">
        <f>IF(ISNUMBER(DL210), IF($AR210&gt;VLOOKUP('Gene Table'!$G$2,'Array Content'!$A$2:$B$3,2,FALSE),IF(DL210&lt;-$AR210,"mutant","WT"),IF(DL210&lt;-VLOOKUP('Gene Table'!$G$2,'Array Content'!$A$2:$B$3,2,FALSE),"Mutant","WT")),"")</f>
        <v/>
      </c>
      <c r="EA210" s="4" t="str">
        <f>IF(ISNUMBER(DM210), IF($AR210&gt;VLOOKUP('Gene Table'!$G$2,'Array Content'!$A$2:$B$3,2,FALSE),IF(DM210&lt;-$AR210,"mutant","WT"),IF(DM210&lt;-VLOOKUP('Gene Table'!$G$2,'Array Content'!$A$2:$B$3,2,FALSE),"Mutant","WT")),"")</f>
        <v/>
      </c>
      <c r="EC210" s="4" t="s">
        <v>4867</v>
      </c>
      <c r="ED210" s="4" t="str">
        <f>IF('Gene Table'!$D210="copy number",D210,"")</f>
        <v/>
      </c>
      <c r="EE210" s="4" t="str">
        <f>IF('Gene Table'!$D210="copy number",E210,"")</f>
        <v/>
      </c>
      <c r="EF210" s="4" t="str">
        <f>IF('Gene Table'!$D210="copy number",F210,"")</f>
        <v/>
      </c>
      <c r="EG210" s="4" t="str">
        <f>IF('Gene Table'!$D210="copy number",G210,"")</f>
        <v/>
      </c>
      <c r="EH210" s="4" t="str">
        <f>IF('Gene Table'!$D210="copy number",H210,"")</f>
        <v/>
      </c>
      <c r="EI210" s="4" t="str">
        <f>IF('Gene Table'!$D210="copy number",I210,"")</f>
        <v/>
      </c>
      <c r="EJ210" s="4" t="str">
        <f>IF('Gene Table'!$D210="copy number",J210,"")</f>
        <v/>
      </c>
      <c r="EK210" s="4" t="str">
        <f>IF('Gene Table'!$D210="copy number",K210,"")</f>
        <v/>
      </c>
      <c r="EL210" s="4" t="str">
        <f>IF('Gene Table'!$D210="copy number",L210,"")</f>
        <v/>
      </c>
      <c r="EM210" s="4" t="str">
        <f>IF('Gene Table'!$D210="copy number",M210,"")</f>
        <v/>
      </c>
      <c r="EN210" s="4" t="str">
        <f>IF('Gene Table'!$D210="copy number",N210,"")</f>
        <v/>
      </c>
      <c r="EO210" s="4" t="str">
        <f>IF('Gene Table'!$D210="copy number",O210,"")</f>
        <v/>
      </c>
      <c r="EQ210" s="4" t="s">
        <v>4867</v>
      </c>
      <c r="ER210" s="4" t="str">
        <f>IF('Gene Table'!$D210="copy number",R210,"")</f>
        <v/>
      </c>
      <c r="ES210" s="4" t="str">
        <f>IF('Gene Table'!$D210="copy number",S210,"")</f>
        <v/>
      </c>
      <c r="ET210" s="4" t="str">
        <f>IF('Gene Table'!$D210="copy number",T210,"")</f>
        <v/>
      </c>
      <c r="EU210" s="4" t="str">
        <f>IF('Gene Table'!$D210="copy number",U210,"")</f>
        <v/>
      </c>
      <c r="EV210" s="4" t="str">
        <f>IF('Gene Table'!$D210="copy number",V210,"")</f>
        <v/>
      </c>
      <c r="EW210" s="4" t="str">
        <f>IF('Gene Table'!$D210="copy number",W210,"")</f>
        <v/>
      </c>
      <c r="EX210" s="4" t="str">
        <f>IF('Gene Table'!$D210="copy number",X210,"")</f>
        <v/>
      </c>
      <c r="EY210" s="4" t="str">
        <f>IF('Gene Table'!$D210="copy number",Y210,"")</f>
        <v/>
      </c>
      <c r="EZ210" s="4" t="str">
        <f>IF('Gene Table'!$D210="copy number",Z210,"")</f>
        <v/>
      </c>
      <c r="FA210" s="4" t="str">
        <f>IF('Gene Table'!$D210="copy number",AA210,"")</f>
        <v/>
      </c>
      <c r="FB210" s="4" t="str">
        <f>IF('Gene Table'!$D210="copy number",AB210,"")</f>
        <v/>
      </c>
      <c r="FC210" s="4" t="str">
        <f>IF('Gene Table'!$D210="copy number",AC210,"")</f>
        <v/>
      </c>
      <c r="FE210" s="4" t="s">
        <v>4867</v>
      </c>
      <c r="FF210" s="4" t="str">
        <f>IF('Gene Table'!$C210="SMPC",D210,"")</f>
        <v/>
      </c>
      <c r="FG210" s="4" t="str">
        <f>IF('Gene Table'!$C210="SMPC",E210,"")</f>
        <v/>
      </c>
      <c r="FH210" s="4" t="str">
        <f>IF('Gene Table'!$C210="SMPC",F210,"")</f>
        <v/>
      </c>
      <c r="FI210" s="4" t="str">
        <f>IF('Gene Table'!$C210="SMPC",G210,"")</f>
        <v/>
      </c>
      <c r="FJ210" s="4" t="str">
        <f>IF('Gene Table'!$C210="SMPC",H210,"")</f>
        <v/>
      </c>
      <c r="FK210" s="4" t="str">
        <f>IF('Gene Table'!$C210="SMPC",I210,"")</f>
        <v/>
      </c>
      <c r="FL210" s="4" t="str">
        <f>IF('Gene Table'!$C210="SMPC",J210,"")</f>
        <v/>
      </c>
      <c r="FM210" s="4" t="str">
        <f>IF('Gene Table'!$C210="SMPC",K210,"")</f>
        <v/>
      </c>
      <c r="FN210" s="4" t="str">
        <f>IF('Gene Table'!$C210="SMPC",L210,"")</f>
        <v/>
      </c>
      <c r="FO210" s="4" t="str">
        <f>IF('Gene Table'!$C210="SMPC",M210,"")</f>
        <v/>
      </c>
      <c r="FP210" s="4" t="str">
        <f>IF('Gene Table'!$C210="SMPC",N210,"")</f>
        <v/>
      </c>
      <c r="FQ210" s="4" t="str">
        <f>IF('Gene Table'!$C210="SMPC",O210,"")</f>
        <v/>
      </c>
      <c r="FS210" s="4" t="s">
        <v>4867</v>
      </c>
      <c r="FT210" s="4" t="str">
        <f>IF('Gene Table'!$C210="SMPC",R210,"")</f>
        <v/>
      </c>
      <c r="FU210" s="4" t="str">
        <f>IF('Gene Table'!$C210="SMPC",S210,"")</f>
        <v/>
      </c>
      <c r="FV210" s="4" t="str">
        <f>IF('Gene Table'!$C210="SMPC",T210,"")</f>
        <v/>
      </c>
      <c r="FW210" s="4" t="str">
        <f>IF('Gene Table'!$C210="SMPC",U210,"")</f>
        <v/>
      </c>
      <c r="FX210" s="4" t="str">
        <f>IF('Gene Table'!$C210="SMPC",V210,"")</f>
        <v/>
      </c>
      <c r="FY210" s="4" t="str">
        <f>IF('Gene Table'!$C210="SMPC",W210,"")</f>
        <v/>
      </c>
      <c r="FZ210" s="4" t="str">
        <f>IF('Gene Table'!$C210="SMPC",X210,"")</f>
        <v/>
      </c>
      <c r="GA210" s="4" t="str">
        <f>IF('Gene Table'!$C210="SMPC",Y210,"")</f>
        <v/>
      </c>
      <c r="GB210" s="4" t="str">
        <f>IF('Gene Table'!$C210="SMPC",Z210,"")</f>
        <v/>
      </c>
      <c r="GC210" s="4" t="str">
        <f>IF('Gene Table'!$C210="SMPC",AA210,"")</f>
        <v/>
      </c>
      <c r="GD210" s="4" t="str">
        <f>IF('Gene Table'!$C210="SMPC",AB210,"")</f>
        <v/>
      </c>
      <c r="GE210" s="4" t="str">
        <f>IF('Gene Table'!$C210="SMPC",AC210,"")</f>
        <v/>
      </c>
    </row>
    <row r="211" spans="1:187" ht="15" customHeight="1" x14ac:dyDescent="0.25">
      <c r="A211" s="4" t="str">
        <f>'Gene Table'!C211&amp;":"&amp;'Gene Table'!D211</f>
        <v>STK11:c.910C&gt;T</v>
      </c>
      <c r="B211" s="4">
        <f>IF('Gene Table'!$G$5="NO",IF(ISNUMBER(MATCH('Gene Table'!E211,'Array Content'!$M$2:$M$941,0)),VLOOKUP('Gene Table'!E211,'Array Content'!$M$2:$O$941,2,FALSE),35),IF('Gene Table'!$G$5="YES",IF(ISNUMBER(MATCH('Gene Table'!E211,'Array Content'!$M$2:$M$941,0)),VLOOKUP('Gene Table'!E211,'Array Content'!$M$2:$O$941,3,FALSE),35),"OOPS"))</f>
        <v>37</v>
      </c>
      <c r="C211" s="4" t="s">
        <v>4868</v>
      </c>
      <c r="D211" s="29">
        <f>IF('Control Sample Data'!D210="","",IF(SUM('Control Sample Data'!D$2:D$97)&gt;10,IF(AND(ISNUMBER('Control Sample Data'!D210),'Control Sample Data'!D210&lt;$B211, 'Control Sample Data'!D210&gt;0),'Control Sample Data'!D210,$B211),""))</f>
        <v>35</v>
      </c>
      <c r="E211" s="29">
        <f>IF('Control Sample Data'!E210="","",IF(SUM('Control Sample Data'!E$2:E$97)&gt;10,IF(AND(ISNUMBER('Control Sample Data'!E210),'Control Sample Data'!E210&lt;$B211, 'Control Sample Data'!E210&gt;0),'Control Sample Data'!E210,$B211),""))</f>
        <v>35</v>
      </c>
      <c r="F211" s="29" t="str">
        <f>IF('Control Sample Data'!F210="","",IF(SUM('Control Sample Data'!F$2:F$97)&gt;10,IF(AND(ISNUMBER('Control Sample Data'!F210),'Control Sample Data'!F210&lt;$B211, 'Control Sample Data'!F210&gt;0),'Control Sample Data'!F210,$B211),""))</f>
        <v/>
      </c>
      <c r="G211" s="29" t="str">
        <f>IF('Control Sample Data'!G210="","",IF(SUM('Control Sample Data'!G$2:G$97)&gt;10,IF(AND(ISNUMBER('Control Sample Data'!G210),'Control Sample Data'!G210&lt;$B211, 'Control Sample Data'!G210&gt;0),'Control Sample Data'!G210,$B211),""))</f>
        <v/>
      </c>
      <c r="H211" s="29" t="str">
        <f>IF('Control Sample Data'!H210="","",IF(SUM('Control Sample Data'!H$2:H$97)&gt;10,IF(AND(ISNUMBER('Control Sample Data'!H210),'Control Sample Data'!H210&lt;$B211, 'Control Sample Data'!H210&gt;0),'Control Sample Data'!H210,$B211),""))</f>
        <v/>
      </c>
      <c r="I211" s="29" t="str">
        <f>IF('Control Sample Data'!I210="","",IF(SUM('Control Sample Data'!I$2:I$97)&gt;10,IF(AND(ISNUMBER('Control Sample Data'!I210),'Control Sample Data'!I210&lt;$B211, 'Control Sample Data'!I210&gt;0),'Control Sample Data'!I210,$B211),""))</f>
        <v/>
      </c>
      <c r="J211" s="29" t="str">
        <f>IF('Control Sample Data'!J210="","",IF(SUM('Control Sample Data'!J$2:J$97)&gt;10,IF(AND(ISNUMBER('Control Sample Data'!J210),'Control Sample Data'!J210&lt;$B211, 'Control Sample Data'!J210&gt;0),'Control Sample Data'!J210,$B211),""))</f>
        <v/>
      </c>
      <c r="K211" s="29" t="str">
        <f>IF('Control Sample Data'!K210="","",IF(SUM('Control Sample Data'!K$2:K$97)&gt;10,IF(AND(ISNUMBER('Control Sample Data'!K210),'Control Sample Data'!K210&lt;$B211, 'Control Sample Data'!K210&gt;0),'Control Sample Data'!K210,$B211),""))</f>
        <v/>
      </c>
      <c r="L211" s="29" t="str">
        <f>IF('Control Sample Data'!L210="","",IF(SUM('Control Sample Data'!L$2:L$97)&gt;10,IF(AND(ISNUMBER('Control Sample Data'!L210),'Control Sample Data'!L210&lt;$B211, 'Control Sample Data'!L210&gt;0),'Control Sample Data'!L210,$B211),""))</f>
        <v/>
      </c>
      <c r="M211" s="29" t="str">
        <f>IF('Control Sample Data'!M210="","",IF(SUM('Control Sample Data'!M$2:M$97)&gt;10,IF(AND(ISNUMBER('Control Sample Data'!M210),'Control Sample Data'!M210&lt;$B211, 'Control Sample Data'!M210&gt;0),'Control Sample Data'!M210,$B211),""))</f>
        <v/>
      </c>
      <c r="N211" s="29" t="str">
        <f>IF('Control Sample Data'!N210="","",IF(SUM('Control Sample Data'!N$2:N$97)&gt;10,IF(AND(ISNUMBER('Control Sample Data'!N210),'Control Sample Data'!N210&lt;$B211, 'Control Sample Data'!N210&gt;0),'Control Sample Data'!N210,$B211),""))</f>
        <v/>
      </c>
      <c r="O211" s="29" t="str">
        <f>IF('Control Sample Data'!O210="","",IF(SUM('Control Sample Data'!O$2:O$97)&gt;10,IF(AND(ISNUMBER('Control Sample Data'!O210),'Control Sample Data'!O210&lt;$B211, 'Control Sample Data'!O210&gt;0),'Control Sample Data'!O210,$B211),""))</f>
        <v/>
      </c>
      <c r="Q211" s="4" t="s">
        <v>4868</v>
      </c>
      <c r="R211" s="29">
        <f>IF('Test Sample Data'!D210="","",IF(SUM('Test Sample Data'!D$2:D$97)&gt;10,IF(AND(ISNUMBER('Test Sample Data'!D210),'Test Sample Data'!D210&lt;$B211, 'Test Sample Data'!D210&gt;0),'Test Sample Data'!D210,$B211),""))</f>
        <v>35</v>
      </c>
      <c r="S211" s="29">
        <f>IF('Test Sample Data'!E210="","",IF(SUM('Test Sample Data'!E$2:E$97)&gt;10,IF(AND(ISNUMBER('Test Sample Data'!E210),'Test Sample Data'!E210&lt;$B211, 'Test Sample Data'!E210&gt;0),'Test Sample Data'!E210,$B211),""))</f>
        <v>35</v>
      </c>
      <c r="T211" s="29" t="str">
        <f>IF('Test Sample Data'!F210="","",IF(SUM('Test Sample Data'!F$2:F$97)&gt;10,IF(AND(ISNUMBER('Test Sample Data'!F210),'Test Sample Data'!F210&lt;$B211, 'Test Sample Data'!F210&gt;0),'Test Sample Data'!F210,$B211),""))</f>
        <v/>
      </c>
      <c r="U211" s="29" t="str">
        <f>IF('Test Sample Data'!G210="","",IF(SUM('Test Sample Data'!G$2:G$97)&gt;10,IF(AND(ISNUMBER('Test Sample Data'!G210),'Test Sample Data'!G210&lt;$B211, 'Test Sample Data'!G210&gt;0),'Test Sample Data'!G210,$B211),""))</f>
        <v/>
      </c>
      <c r="V211" s="29" t="str">
        <f>IF('Test Sample Data'!H210="","",IF(SUM('Test Sample Data'!H$2:H$97)&gt;10,IF(AND(ISNUMBER('Test Sample Data'!H210),'Test Sample Data'!H210&lt;$B211, 'Test Sample Data'!H210&gt;0),'Test Sample Data'!H210,$B211),""))</f>
        <v/>
      </c>
      <c r="W211" s="29" t="str">
        <f>IF('Test Sample Data'!I210="","",IF(SUM('Test Sample Data'!I$2:I$97)&gt;10,IF(AND(ISNUMBER('Test Sample Data'!I210),'Test Sample Data'!I210&lt;$B211, 'Test Sample Data'!I210&gt;0),'Test Sample Data'!I210,$B211),""))</f>
        <v/>
      </c>
      <c r="X211" s="29" t="str">
        <f>IF('Test Sample Data'!J210="","",IF(SUM('Test Sample Data'!J$2:J$97)&gt;10,IF(AND(ISNUMBER('Test Sample Data'!J210),'Test Sample Data'!J210&lt;$B211, 'Test Sample Data'!J210&gt;0),'Test Sample Data'!J210,$B211),""))</f>
        <v/>
      </c>
      <c r="Y211" s="29" t="str">
        <f>IF('Test Sample Data'!K210="","",IF(SUM('Test Sample Data'!K$2:K$97)&gt;10,IF(AND(ISNUMBER('Test Sample Data'!K210),'Test Sample Data'!K210&lt;$B211, 'Test Sample Data'!K210&gt;0),'Test Sample Data'!K210,$B211),""))</f>
        <v/>
      </c>
      <c r="Z211" s="29" t="str">
        <f>IF('Test Sample Data'!L210="","",IF(SUM('Test Sample Data'!L$2:L$97)&gt;10,IF(AND(ISNUMBER('Test Sample Data'!L210),'Test Sample Data'!L210&lt;$B211, 'Test Sample Data'!L210&gt;0),'Test Sample Data'!L210,$B211),""))</f>
        <v/>
      </c>
      <c r="AA211" s="29" t="str">
        <f>IF('Test Sample Data'!M210="","",IF(SUM('Test Sample Data'!M$2:M$97)&gt;10,IF(AND(ISNUMBER('Test Sample Data'!M210),'Test Sample Data'!M210&lt;$B211, 'Test Sample Data'!M210&gt;0),'Test Sample Data'!M210,$B211),""))</f>
        <v/>
      </c>
      <c r="AB211" s="29" t="str">
        <f>IF('Test Sample Data'!N210="","",IF(SUM('Test Sample Data'!N$2:N$97)&gt;10,IF(AND(ISNUMBER('Test Sample Data'!N210),'Test Sample Data'!N210&lt;$B211, 'Test Sample Data'!N210&gt;0),'Test Sample Data'!N210,$B211),""))</f>
        <v/>
      </c>
      <c r="AC211" s="29" t="str">
        <f>IF('Test Sample Data'!O210="","",IF(SUM('Test Sample Data'!O$2:O$97)&gt;10,IF(AND(ISNUMBER('Test Sample Data'!O210),'Test Sample Data'!O210&lt;$B211, 'Test Sample Data'!O210&gt;0),'Test Sample Data'!O210,$B211),""))</f>
        <v/>
      </c>
      <c r="AE211" s="4" t="s">
        <v>4868</v>
      </c>
      <c r="AF211" s="4">
        <f t="shared" si="247"/>
        <v>9</v>
      </c>
      <c r="AG211" s="4">
        <f t="shared" si="248"/>
        <v>9</v>
      </c>
      <c r="AH211" s="4" t="str">
        <f t="shared" si="249"/>
        <v/>
      </c>
      <c r="AI211" s="4" t="str">
        <f t="shared" si="250"/>
        <v/>
      </c>
      <c r="AJ211" s="4" t="str">
        <f t="shared" si="251"/>
        <v/>
      </c>
      <c r="AK211" s="4" t="str">
        <f t="shared" si="252"/>
        <v/>
      </c>
      <c r="AL211" s="4" t="str">
        <f t="shared" si="253"/>
        <v/>
      </c>
      <c r="AM211" s="4" t="str">
        <f t="shared" si="254"/>
        <v/>
      </c>
      <c r="AN211" s="4" t="str">
        <f t="shared" si="255"/>
        <v/>
      </c>
      <c r="AO211" s="4" t="str">
        <f t="shared" si="256"/>
        <v/>
      </c>
      <c r="AP211" s="4" t="str">
        <f t="shared" si="257"/>
        <v/>
      </c>
      <c r="AQ211" s="4" t="str">
        <f t="shared" si="258"/>
        <v/>
      </c>
      <c r="AR211" s="4">
        <f t="shared" si="259"/>
        <v>0</v>
      </c>
      <c r="AS211" s="4">
        <f t="shared" si="246"/>
        <v>9</v>
      </c>
      <c r="AU211" s="4" t="s">
        <v>4868</v>
      </c>
      <c r="AV211" s="4">
        <f t="shared" si="260"/>
        <v>9</v>
      </c>
      <c r="AW211" s="4">
        <f t="shared" si="261"/>
        <v>9</v>
      </c>
      <c r="AX211" s="4" t="str">
        <f t="shared" si="262"/>
        <v/>
      </c>
      <c r="AY211" s="4" t="str">
        <f t="shared" si="263"/>
        <v/>
      </c>
      <c r="AZ211" s="4" t="str">
        <f t="shared" si="264"/>
        <v/>
      </c>
      <c r="BA211" s="4" t="str">
        <f t="shared" si="265"/>
        <v/>
      </c>
      <c r="BB211" s="4" t="str">
        <f t="shared" si="266"/>
        <v/>
      </c>
      <c r="BC211" s="4" t="str">
        <f t="shared" si="267"/>
        <v/>
      </c>
      <c r="BD211" s="4" t="str">
        <f t="shared" si="268"/>
        <v/>
      </c>
      <c r="BE211" s="4" t="str">
        <f t="shared" si="269"/>
        <v/>
      </c>
      <c r="BF211" s="4" t="str">
        <f t="shared" si="270"/>
        <v/>
      </c>
      <c r="BG211" s="4" t="str">
        <f t="shared" si="271"/>
        <v/>
      </c>
      <c r="BI211" s="4" t="s">
        <v>4868</v>
      </c>
      <c r="BJ211" s="4">
        <f t="shared" si="233"/>
        <v>9</v>
      </c>
      <c r="BK211" s="4">
        <f t="shared" si="234"/>
        <v>9</v>
      </c>
      <c r="BL211" s="4" t="str">
        <f t="shared" si="235"/>
        <v/>
      </c>
      <c r="BM211" s="4" t="str">
        <f t="shared" si="236"/>
        <v/>
      </c>
      <c r="BN211" s="4" t="str">
        <f t="shared" si="237"/>
        <v/>
      </c>
      <c r="BO211" s="4" t="str">
        <f t="shared" si="238"/>
        <v/>
      </c>
      <c r="BP211" s="4" t="str">
        <f t="shared" si="239"/>
        <v/>
      </c>
      <c r="BQ211" s="4" t="str">
        <f t="shared" si="240"/>
        <v/>
      </c>
      <c r="BR211" s="4" t="str">
        <f t="shared" si="241"/>
        <v/>
      </c>
      <c r="BS211" s="4" t="str">
        <f t="shared" si="242"/>
        <v/>
      </c>
      <c r="BT211" s="4" t="str">
        <f t="shared" si="243"/>
        <v/>
      </c>
      <c r="BU211" s="4" t="str">
        <f t="shared" si="244"/>
        <v/>
      </c>
      <c r="BV211" s="4">
        <f t="shared" si="272"/>
        <v>0</v>
      </c>
      <c r="BW211" s="4">
        <f t="shared" si="245"/>
        <v>9</v>
      </c>
      <c r="BY211" s="4" t="s">
        <v>4868</v>
      </c>
      <c r="BZ211" s="4">
        <f t="shared" si="209"/>
        <v>0</v>
      </c>
      <c r="CA211" s="4">
        <f t="shared" si="210"/>
        <v>0</v>
      </c>
      <c r="CB211" s="4" t="str">
        <f t="shared" si="211"/>
        <v/>
      </c>
      <c r="CC211" s="4" t="str">
        <f t="shared" si="212"/>
        <v/>
      </c>
      <c r="CD211" s="4" t="str">
        <f t="shared" si="213"/>
        <v/>
      </c>
      <c r="CE211" s="4" t="str">
        <f t="shared" si="214"/>
        <v/>
      </c>
      <c r="CF211" s="4" t="str">
        <f t="shared" si="215"/>
        <v/>
      </c>
      <c r="CG211" s="4" t="str">
        <f t="shared" si="216"/>
        <v/>
      </c>
      <c r="CH211" s="4" t="str">
        <f t="shared" si="217"/>
        <v/>
      </c>
      <c r="CI211" s="4" t="str">
        <f t="shared" si="218"/>
        <v/>
      </c>
      <c r="CJ211" s="4" t="str">
        <f t="shared" si="219"/>
        <v/>
      </c>
      <c r="CK211" s="4" t="str">
        <f t="shared" si="220"/>
        <v/>
      </c>
      <c r="CM211" s="4" t="s">
        <v>4868</v>
      </c>
      <c r="CN211" s="4" t="str">
        <f>IF(ISNUMBER(BZ211), IF($BV211&gt;VLOOKUP('Gene Table'!$G$2,'Array Content'!$A$2:$B$3,2,FALSE),IF(BZ211&lt;-$BV211,"mutant","WT"),IF(BZ211&lt;-VLOOKUP('Gene Table'!$G$2,'Array Content'!$A$2:$B$3,2,FALSE),"Mutant","WT")),"")</f>
        <v>WT</v>
      </c>
      <c r="CO211" s="4" t="str">
        <f>IF(ISNUMBER(CA211), IF($BV211&gt;VLOOKUP('Gene Table'!$G$2,'Array Content'!$A$2:$B$3,2,FALSE),IF(CA211&lt;-$BV211,"mutant","WT"),IF(CA211&lt;-VLOOKUP('Gene Table'!$G$2,'Array Content'!$A$2:$B$3,2,FALSE),"Mutant","WT")),"")</f>
        <v>WT</v>
      </c>
      <c r="CP211" s="4" t="str">
        <f>IF(ISNUMBER(CB211), IF($BV211&gt;VLOOKUP('Gene Table'!$G$2,'Array Content'!$A$2:$B$3,2,FALSE),IF(CB211&lt;-$BV211,"mutant","WT"),IF(CB211&lt;-VLOOKUP('Gene Table'!$G$2,'Array Content'!$A$2:$B$3,2,FALSE),"Mutant","WT")),"")</f>
        <v/>
      </c>
      <c r="CQ211" s="4" t="str">
        <f>IF(ISNUMBER(CC211), IF($BV211&gt;VLOOKUP('Gene Table'!$G$2,'Array Content'!$A$2:$B$3,2,FALSE),IF(CC211&lt;-$BV211,"mutant","WT"),IF(CC211&lt;-VLOOKUP('Gene Table'!$G$2,'Array Content'!$A$2:$B$3,2,FALSE),"Mutant","WT")),"")</f>
        <v/>
      </c>
      <c r="CR211" s="4" t="str">
        <f>IF(ISNUMBER(CD211), IF($BV211&gt;VLOOKUP('Gene Table'!$G$2,'Array Content'!$A$2:$B$3,2,FALSE),IF(CD211&lt;-$BV211,"mutant","WT"),IF(CD211&lt;-VLOOKUP('Gene Table'!$G$2,'Array Content'!$A$2:$B$3,2,FALSE),"Mutant","WT")),"")</f>
        <v/>
      </c>
      <c r="CS211" s="4" t="str">
        <f>IF(ISNUMBER(CE211), IF($BV211&gt;VLOOKUP('Gene Table'!$G$2,'Array Content'!$A$2:$B$3,2,FALSE),IF(CE211&lt;-$BV211,"mutant","WT"),IF(CE211&lt;-VLOOKUP('Gene Table'!$G$2,'Array Content'!$A$2:$B$3,2,FALSE),"Mutant","WT")),"")</f>
        <v/>
      </c>
      <c r="CT211" s="4" t="str">
        <f>IF(ISNUMBER(CF211), IF($BV211&gt;VLOOKUP('Gene Table'!$G$2,'Array Content'!$A$2:$B$3,2,FALSE),IF(CF211&lt;-$BV211,"mutant","WT"),IF(CF211&lt;-VLOOKUP('Gene Table'!$G$2,'Array Content'!$A$2:$B$3,2,FALSE),"Mutant","WT")),"")</f>
        <v/>
      </c>
      <c r="CU211" s="4" t="str">
        <f>IF(ISNUMBER(CG211), IF($BV211&gt;VLOOKUP('Gene Table'!$G$2,'Array Content'!$A$2:$B$3,2,FALSE),IF(CG211&lt;-$BV211,"mutant","WT"),IF(CG211&lt;-VLOOKUP('Gene Table'!$G$2,'Array Content'!$A$2:$B$3,2,FALSE),"Mutant","WT")),"")</f>
        <v/>
      </c>
      <c r="CV211" s="4" t="str">
        <f>IF(ISNUMBER(CH211), IF($BV211&gt;VLOOKUP('Gene Table'!$G$2,'Array Content'!$A$2:$B$3,2,FALSE),IF(CH211&lt;-$BV211,"mutant","WT"),IF(CH211&lt;-VLOOKUP('Gene Table'!$G$2,'Array Content'!$A$2:$B$3,2,FALSE),"Mutant","WT")),"")</f>
        <v/>
      </c>
      <c r="CW211" s="4" t="str">
        <f>IF(ISNUMBER(CI211), IF($BV211&gt;VLOOKUP('Gene Table'!$G$2,'Array Content'!$A$2:$B$3,2,FALSE),IF(CI211&lt;-$BV211,"mutant","WT"),IF(CI211&lt;-VLOOKUP('Gene Table'!$G$2,'Array Content'!$A$2:$B$3,2,FALSE),"Mutant","WT")),"")</f>
        <v/>
      </c>
      <c r="CX211" s="4" t="str">
        <f>IF(ISNUMBER(CJ211), IF($BV211&gt;VLOOKUP('Gene Table'!$G$2,'Array Content'!$A$2:$B$3,2,FALSE),IF(CJ211&lt;-$BV211,"mutant","WT"),IF(CJ211&lt;-VLOOKUP('Gene Table'!$G$2,'Array Content'!$A$2:$B$3,2,FALSE),"Mutant","WT")),"")</f>
        <v/>
      </c>
      <c r="CY211" s="4" t="str">
        <f>IF(ISNUMBER(CK211), IF($BV211&gt;VLOOKUP('Gene Table'!$G$2,'Array Content'!$A$2:$B$3,2,FALSE),IF(CK211&lt;-$BV211,"mutant","WT"),IF(CK211&lt;-VLOOKUP('Gene Table'!$G$2,'Array Content'!$A$2:$B$3,2,FALSE),"Mutant","WT")),"")</f>
        <v/>
      </c>
      <c r="DA211" s="4" t="s">
        <v>4868</v>
      </c>
      <c r="DB211" s="4">
        <f t="shared" si="221"/>
        <v>0</v>
      </c>
      <c r="DC211" s="4">
        <f t="shared" si="222"/>
        <v>0</v>
      </c>
      <c r="DD211" s="4" t="str">
        <f t="shared" si="223"/>
        <v/>
      </c>
      <c r="DE211" s="4" t="str">
        <f t="shared" si="224"/>
        <v/>
      </c>
      <c r="DF211" s="4" t="str">
        <f t="shared" si="225"/>
        <v/>
      </c>
      <c r="DG211" s="4" t="str">
        <f t="shared" si="226"/>
        <v/>
      </c>
      <c r="DH211" s="4" t="str">
        <f t="shared" si="227"/>
        <v/>
      </c>
      <c r="DI211" s="4" t="str">
        <f t="shared" si="228"/>
        <v/>
      </c>
      <c r="DJ211" s="4" t="str">
        <f t="shared" si="229"/>
        <v/>
      </c>
      <c r="DK211" s="4" t="str">
        <f t="shared" si="230"/>
        <v/>
      </c>
      <c r="DL211" s="4" t="str">
        <f t="shared" si="231"/>
        <v/>
      </c>
      <c r="DM211" s="4" t="str">
        <f t="shared" si="232"/>
        <v/>
      </c>
      <c r="DO211" s="4" t="s">
        <v>4868</v>
      </c>
      <c r="DP211" s="4" t="str">
        <f>IF(ISNUMBER(DB211), IF($AR211&gt;VLOOKUP('Gene Table'!$G$2,'Array Content'!$A$2:$B$3,2,FALSE),IF(DB211&lt;-$AR211,"mutant","WT"),IF(DB211&lt;-VLOOKUP('Gene Table'!$G$2,'Array Content'!$A$2:$B$3,2,FALSE),"Mutant","WT")),"")</f>
        <v>WT</v>
      </c>
      <c r="DQ211" s="4" t="str">
        <f>IF(ISNUMBER(DC211), IF($AR211&gt;VLOOKUP('Gene Table'!$G$2,'Array Content'!$A$2:$B$3,2,FALSE),IF(DC211&lt;-$AR211,"mutant","WT"),IF(DC211&lt;-VLOOKUP('Gene Table'!$G$2,'Array Content'!$A$2:$B$3,2,FALSE),"Mutant","WT")),"")</f>
        <v>WT</v>
      </c>
      <c r="DR211" s="4" t="str">
        <f>IF(ISNUMBER(DD211), IF($AR211&gt;VLOOKUP('Gene Table'!$G$2,'Array Content'!$A$2:$B$3,2,FALSE),IF(DD211&lt;-$AR211,"mutant","WT"),IF(DD211&lt;-VLOOKUP('Gene Table'!$G$2,'Array Content'!$A$2:$B$3,2,FALSE),"Mutant","WT")),"")</f>
        <v/>
      </c>
      <c r="DS211" s="4" t="str">
        <f>IF(ISNUMBER(DE211), IF($AR211&gt;VLOOKUP('Gene Table'!$G$2,'Array Content'!$A$2:$B$3,2,FALSE),IF(DE211&lt;-$AR211,"mutant","WT"),IF(DE211&lt;-VLOOKUP('Gene Table'!$G$2,'Array Content'!$A$2:$B$3,2,FALSE),"Mutant","WT")),"")</f>
        <v/>
      </c>
      <c r="DT211" s="4" t="str">
        <f>IF(ISNUMBER(DF211), IF($AR211&gt;VLOOKUP('Gene Table'!$G$2,'Array Content'!$A$2:$B$3,2,FALSE),IF(DF211&lt;-$AR211,"mutant","WT"),IF(DF211&lt;-VLOOKUP('Gene Table'!$G$2,'Array Content'!$A$2:$B$3,2,FALSE),"Mutant","WT")),"")</f>
        <v/>
      </c>
      <c r="DU211" s="4" t="str">
        <f>IF(ISNUMBER(DG211), IF($AR211&gt;VLOOKUP('Gene Table'!$G$2,'Array Content'!$A$2:$B$3,2,FALSE),IF(DG211&lt;-$AR211,"mutant","WT"),IF(DG211&lt;-VLOOKUP('Gene Table'!$G$2,'Array Content'!$A$2:$B$3,2,FALSE),"Mutant","WT")),"")</f>
        <v/>
      </c>
      <c r="DV211" s="4" t="str">
        <f>IF(ISNUMBER(DH211), IF($AR211&gt;VLOOKUP('Gene Table'!$G$2,'Array Content'!$A$2:$B$3,2,FALSE),IF(DH211&lt;-$AR211,"mutant","WT"),IF(DH211&lt;-VLOOKUP('Gene Table'!$G$2,'Array Content'!$A$2:$B$3,2,FALSE),"Mutant","WT")),"")</f>
        <v/>
      </c>
      <c r="DW211" s="4" t="str">
        <f>IF(ISNUMBER(DI211), IF($AR211&gt;VLOOKUP('Gene Table'!$G$2,'Array Content'!$A$2:$B$3,2,FALSE),IF(DI211&lt;-$AR211,"mutant","WT"),IF(DI211&lt;-VLOOKUP('Gene Table'!$G$2,'Array Content'!$A$2:$B$3,2,FALSE),"Mutant","WT")),"")</f>
        <v/>
      </c>
      <c r="DX211" s="4" t="str">
        <f>IF(ISNUMBER(DJ211), IF($AR211&gt;VLOOKUP('Gene Table'!$G$2,'Array Content'!$A$2:$B$3,2,FALSE),IF(DJ211&lt;-$AR211,"mutant","WT"),IF(DJ211&lt;-VLOOKUP('Gene Table'!$G$2,'Array Content'!$A$2:$B$3,2,FALSE),"Mutant","WT")),"")</f>
        <v/>
      </c>
      <c r="DY211" s="4" t="str">
        <f>IF(ISNUMBER(DK211), IF($AR211&gt;VLOOKUP('Gene Table'!$G$2,'Array Content'!$A$2:$B$3,2,FALSE),IF(DK211&lt;-$AR211,"mutant","WT"),IF(DK211&lt;-VLOOKUP('Gene Table'!$G$2,'Array Content'!$A$2:$B$3,2,FALSE),"Mutant","WT")),"")</f>
        <v/>
      </c>
      <c r="DZ211" s="4" t="str">
        <f>IF(ISNUMBER(DL211), IF($AR211&gt;VLOOKUP('Gene Table'!$G$2,'Array Content'!$A$2:$B$3,2,FALSE),IF(DL211&lt;-$AR211,"mutant","WT"),IF(DL211&lt;-VLOOKUP('Gene Table'!$G$2,'Array Content'!$A$2:$B$3,2,FALSE),"Mutant","WT")),"")</f>
        <v/>
      </c>
      <c r="EA211" s="4" t="str">
        <f>IF(ISNUMBER(DM211), IF($AR211&gt;VLOOKUP('Gene Table'!$G$2,'Array Content'!$A$2:$B$3,2,FALSE),IF(DM211&lt;-$AR211,"mutant","WT"),IF(DM211&lt;-VLOOKUP('Gene Table'!$G$2,'Array Content'!$A$2:$B$3,2,FALSE),"Mutant","WT")),"")</f>
        <v/>
      </c>
      <c r="EC211" s="4" t="s">
        <v>4868</v>
      </c>
      <c r="ED211" s="4" t="str">
        <f>IF('Gene Table'!$D211="copy number",D211,"")</f>
        <v/>
      </c>
      <c r="EE211" s="4" t="str">
        <f>IF('Gene Table'!$D211="copy number",E211,"")</f>
        <v/>
      </c>
      <c r="EF211" s="4" t="str">
        <f>IF('Gene Table'!$D211="copy number",F211,"")</f>
        <v/>
      </c>
      <c r="EG211" s="4" t="str">
        <f>IF('Gene Table'!$D211="copy number",G211,"")</f>
        <v/>
      </c>
      <c r="EH211" s="4" t="str">
        <f>IF('Gene Table'!$D211="copy number",H211,"")</f>
        <v/>
      </c>
      <c r="EI211" s="4" t="str">
        <f>IF('Gene Table'!$D211="copy number",I211,"")</f>
        <v/>
      </c>
      <c r="EJ211" s="4" t="str">
        <f>IF('Gene Table'!$D211="copy number",J211,"")</f>
        <v/>
      </c>
      <c r="EK211" s="4" t="str">
        <f>IF('Gene Table'!$D211="copy number",K211,"")</f>
        <v/>
      </c>
      <c r="EL211" s="4" t="str">
        <f>IF('Gene Table'!$D211="copy number",L211,"")</f>
        <v/>
      </c>
      <c r="EM211" s="4" t="str">
        <f>IF('Gene Table'!$D211="copy number",M211,"")</f>
        <v/>
      </c>
      <c r="EN211" s="4" t="str">
        <f>IF('Gene Table'!$D211="copy number",N211,"")</f>
        <v/>
      </c>
      <c r="EO211" s="4" t="str">
        <f>IF('Gene Table'!$D211="copy number",O211,"")</f>
        <v/>
      </c>
      <c r="EQ211" s="4" t="s">
        <v>4868</v>
      </c>
      <c r="ER211" s="4" t="str">
        <f>IF('Gene Table'!$D211="copy number",R211,"")</f>
        <v/>
      </c>
      <c r="ES211" s="4" t="str">
        <f>IF('Gene Table'!$D211="copy number",S211,"")</f>
        <v/>
      </c>
      <c r="ET211" s="4" t="str">
        <f>IF('Gene Table'!$D211="copy number",T211,"")</f>
        <v/>
      </c>
      <c r="EU211" s="4" t="str">
        <f>IF('Gene Table'!$D211="copy number",U211,"")</f>
        <v/>
      </c>
      <c r="EV211" s="4" t="str">
        <f>IF('Gene Table'!$D211="copy number",V211,"")</f>
        <v/>
      </c>
      <c r="EW211" s="4" t="str">
        <f>IF('Gene Table'!$D211="copy number",W211,"")</f>
        <v/>
      </c>
      <c r="EX211" s="4" t="str">
        <f>IF('Gene Table'!$D211="copy number",X211,"")</f>
        <v/>
      </c>
      <c r="EY211" s="4" t="str">
        <f>IF('Gene Table'!$D211="copy number",Y211,"")</f>
        <v/>
      </c>
      <c r="EZ211" s="4" t="str">
        <f>IF('Gene Table'!$D211="copy number",Z211,"")</f>
        <v/>
      </c>
      <c r="FA211" s="4" t="str">
        <f>IF('Gene Table'!$D211="copy number",AA211,"")</f>
        <v/>
      </c>
      <c r="FB211" s="4" t="str">
        <f>IF('Gene Table'!$D211="copy number",AB211,"")</f>
        <v/>
      </c>
      <c r="FC211" s="4" t="str">
        <f>IF('Gene Table'!$D211="copy number",AC211,"")</f>
        <v/>
      </c>
      <c r="FE211" s="4" t="s">
        <v>4868</v>
      </c>
      <c r="FF211" s="4" t="str">
        <f>IF('Gene Table'!$C211="SMPC",D211,"")</f>
        <v/>
      </c>
      <c r="FG211" s="4" t="str">
        <f>IF('Gene Table'!$C211="SMPC",E211,"")</f>
        <v/>
      </c>
      <c r="FH211" s="4" t="str">
        <f>IF('Gene Table'!$C211="SMPC",F211,"")</f>
        <v/>
      </c>
      <c r="FI211" s="4" t="str">
        <f>IF('Gene Table'!$C211="SMPC",G211,"")</f>
        <v/>
      </c>
      <c r="FJ211" s="4" t="str">
        <f>IF('Gene Table'!$C211="SMPC",H211,"")</f>
        <v/>
      </c>
      <c r="FK211" s="4" t="str">
        <f>IF('Gene Table'!$C211="SMPC",I211,"")</f>
        <v/>
      </c>
      <c r="FL211" s="4" t="str">
        <f>IF('Gene Table'!$C211="SMPC",J211,"")</f>
        <v/>
      </c>
      <c r="FM211" s="4" t="str">
        <f>IF('Gene Table'!$C211="SMPC",K211,"")</f>
        <v/>
      </c>
      <c r="FN211" s="4" t="str">
        <f>IF('Gene Table'!$C211="SMPC",L211,"")</f>
        <v/>
      </c>
      <c r="FO211" s="4" t="str">
        <f>IF('Gene Table'!$C211="SMPC",M211,"")</f>
        <v/>
      </c>
      <c r="FP211" s="4" t="str">
        <f>IF('Gene Table'!$C211="SMPC",N211,"")</f>
        <v/>
      </c>
      <c r="FQ211" s="4" t="str">
        <f>IF('Gene Table'!$C211="SMPC",O211,"")</f>
        <v/>
      </c>
      <c r="FS211" s="4" t="s">
        <v>4868</v>
      </c>
      <c r="FT211" s="4" t="str">
        <f>IF('Gene Table'!$C211="SMPC",R211,"")</f>
        <v/>
      </c>
      <c r="FU211" s="4" t="str">
        <f>IF('Gene Table'!$C211="SMPC",S211,"")</f>
        <v/>
      </c>
      <c r="FV211" s="4" t="str">
        <f>IF('Gene Table'!$C211="SMPC",T211,"")</f>
        <v/>
      </c>
      <c r="FW211" s="4" t="str">
        <f>IF('Gene Table'!$C211="SMPC",U211,"")</f>
        <v/>
      </c>
      <c r="FX211" s="4" t="str">
        <f>IF('Gene Table'!$C211="SMPC",V211,"")</f>
        <v/>
      </c>
      <c r="FY211" s="4" t="str">
        <f>IF('Gene Table'!$C211="SMPC",W211,"")</f>
        <v/>
      </c>
      <c r="FZ211" s="4" t="str">
        <f>IF('Gene Table'!$C211="SMPC",X211,"")</f>
        <v/>
      </c>
      <c r="GA211" s="4" t="str">
        <f>IF('Gene Table'!$C211="SMPC",Y211,"")</f>
        <v/>
      </c>
      <c r="GB211" s="4" t="str">
        <f>IF('Gene Table'!$C211="SMPC",Z211,"")</f>
        <v/>
      </c>
      <c r="GC211" s="4" t="str">
        <f>IF('Gene Table'!$C211="SMPC",AA211,"")</f>
        <v/>
      </c>
      <c r="GD211" s="4" t="str">
        <f>IF('Gene Table'!$C211="SMPC",AB211,"")</f>
        <v/>
      </c>
      <c r="GE211" s="4" t="str">
        <f>IF('Gene Table'!$C211="SMPC",AC211,"")</f>
        <v/>
      </c>
    </row>
    <row r="212" spans="1:187" ht="15" customHeight="1" x14ac:dyDescent="0.25">
      <c r="A212" s="4" t="str">
        <f>'Gene Table'!C212&amp;":"&amp;'Gene Table'!D212</f>
        <v>STK11:c.96C&gt;G</v>
      </c>
      <c r="B212" s="4">
        <f>IF('Gene Table'!$G$5="NO",IF(ISNUMBER(MATCH('Gene Table'!E212,'Array Content'!$M$2:$M$941,0)),VLOOKUP('Gene Table'!E212,'Array Content'!$M$2:$O$941,2,FALSE),35),IF('Gene Table'!$G$5="YES",IF(ISNUMBER(MATCH('Gene Table'!E212,'Array Content'!$M$2:$M$941,0)),VLOOKUP('Gene Table'!E212,'Array Content'!$M$2:$O$941,3,FALSE),35),"OOPS"))</f>
        <v>36</v>
      </c>
      <c r="C212" s="4" t="s">
        <v>4869</v>
      </c>
      <c r="D212" s="29">
        <f>IF('Control Sample Data'!D211="","",IF(SUM('Control Sample Data'!D$2:D$97)&gt;10,IF(AND(ISNUMBER('Control Sample Data'!D211),'Control Sample Data'!D211&lt;$B212, 'Control Sample Data'!D211&gt;0),'Control Sample Data'!D211,$B212),""))</f>
        <v>35</v>
      </c>
      <c r="E212" s="29">
        <f>IF('Control Sample Data'!E211="","",IF(SUM('Control Sample Data'!E$2:E$97)&gt;10,IF(AND(ISNUMBER('Control Sample Data'!E211),'Control Sample Data'!E211&lt;$B212, 'Control Sample Data'!E211&gt;0),'Control Sample Data'!E211,$B212),""))</f>
        <v>35</v>
      </c>
      <c r="F212" s="29" t="str">
        <f>IF('Control Sample Data'!F211="","",IF(SUM('Control Sample Data'!F$2:F$97)&gt;10,IF(AND(ISNUMBER('Control Sample Data'!F211),'Control Sample Data'!F211&lt;$B212, 'Control Sample Data'!F211&gt;0),'Control Sample Data'!F211,$B212),""))</f>
        <v/>
      </c>
      <c r="G212" s="29" t="str">
        <f>IF('Control Sample Data'!G211="","",IF(SUM('Control Sample Data'!G$2:G$97)&gt;10,IF(AND(ISNUMBER('Control Sample Data'!G211),'Control Sample Data'!G211&lt;$B212, 'Control Sample Data'!G211&gt;0),'Control Sample Data'!G211,$B212),""))</f>
        <v/>
      </c>
      <c r="H212" s="29" t="str">
        <f>IF('Control Sample Data'!H211="","",IF(SUM('Control Sample Data'!H$2:H$97)&gt;10,IF(AND(ISNUMBER('Control Sample Data'!H211),'Control Sample Data'!H211&lt;$B212, 'Control Sample Data'!H211&gt;0),'Control Sample Data'!H211,$B212),""))</f>
        <v/>
      </c>
      <c r="I212" s="29" t="str">
        <f>IF('Control Sample Data'!I211="","",IF(SUM('Control Sample Data'!I$2:I$97)&gt;10,IF(AND(ISNUMBER('Control Sample Data'!I211),'Control Sample Data'!I211&lt;$B212, 'Control Sample Data'!I211&gt;0),'Control Sample Data'!I211,$B212),""))</f>
        <v/>
      </c>
      <c r="J212" s="29" t="str">
        <f>IF('Control Sample Data'!J211="","",IF(SUM('Control Sample Data'!J$2:J$97)&gt;10,IF(AND(ISNUMBER('Control Sample Data'!J211),'Control Sample Data'!J211&lt;$B212, 'Control Sample Data'!J211&gt;0),'Control Sample Data'!J211,$B212),""))</f>
        <v/>
      </c>
      <c r="K212" s="29" t="str">
        <f>IF('Control Sample Data'!K211="","",IF(SUM('Control Sample Data'!K$2:K$97)&gt;10,IF(AND(ISNUMBER('Control Sample Data'!K211),'Control Sample Data'!K211&lt;$B212, 'Control Sample Data'!K211&gt;0),'Control Sample Data'!K211,$B212),""))</f>
        <v/>
      </c>
      <c r="L212" s="29" t="str">
        <f>IF('Control Sample Data'!L211="","",IF(SUM('Control Sample Data'!L$2:L$97)&gt;10,IF(AND(ISNUMBER('Control Sample Data'!L211),'Control Sample Data'!L211&lt;$B212, 'Control Sample Data'!L211&gt;0),'Control Sample Data'!L211,$B212),""))</f>
        <v/>
      </c>
      <c r="M212" s="29" t="str">
        <f>IF('Control Sample Data'!M211="","",IF(SUM('Control Sample Data'!M$2:M$97)&gt;10,IF(AND(ISNUMBER('Control Sample Data'!M211),'Control Sample Data'!M211&lt;$B212, 'Control Sample Data'!M211&gt;0),'Control Sample Data'!M211,$B212),""))</f>
        <v/>
      </c>
      <c r="N212" s="29" t="str">
        <f>IF('Control Sample Data'!N211="","",IF(SUM('Control Sample Data'!N$2:N$97)&gt;10,IF(AND(ISNUMBER('Control Sample Data'!N211),'Control Sample Data'!N211&lt;$B212, 'Control Sample Data'!N211&gt;0),'Control Sample Data'!N211,$B212),""))</f>
        <v/>
      </c>
      <c r="O212" s="29" t="str">
        <f>IF('Control Sample Data'!O211="","",IF(SUM('Control Sample Data'!O$2:O$97)&gt;10,IF(AND(ISNUMBER('Control Sample Data'!O211),'Control Sample Data'!O211&lt;$B212, 'Control Sample Data'!O211&gt;0),'Control Sample Data'!O211,$B212),""))</f>
        <v/>
      </c>
      <c r="Q212" s="4" t="s">
        <v>4869</v>
      </c>
      <c r="R212" s="29">
        <f>IF('Test Sample Data'!D211="","",IF(SUM('Test Sample Data'!D$2:D$97)&gt;10,IF(AND(ISNUMBER('Test Sample Data'!D211),'Test Sample Data'!D211&lt;$B212, 'Test Sample Data'!D211&gt;0),'Test Sample Data'!D211,$B212),""))</f>
        <v>35</v>
      </c>
      <c r="S212" s="29">
        <f>IF('Test Sample Data'!E211="","",IF(SUM('Test Sample Data'!E$2:E$97)&gt;10,IF(AND(ISNUMBER('Test Sample Data'!E211),'Test Sample Data'!E211&lt;$B212, 'Test Sample Data'!E211&gt;0),'Test Sample Data'!E211,$B212),""))</f>
        <v>35</v>
      </c>
      <c r="T212" s="29" t="str">
        <f>IF('Test Sample Data'!F211="","",IF(SUM('Test Sample Data'!F$2:F$97)&gt;10,IF(AND(ISNUMBER('Test Sample Data'!F211),'Test Sample Data'!F211&lt;$B212, 'Test Sample Data'!F211&gt;0),'Test Sample Data'!F211,$B212),""))</f>
        <v/>
      </c>
      <c r="U212" s="29" t="str">
        <f>IF('Test Sample Data'!G211="","",IF(SUM('Test Sample Data'!G$2:G$97)&gt;10,IF(AND(ISNUMBER('Test Sample Data'!G211),'Test Sample Data'!G211&lt;$B212, 'Test Sample Data'!G211&gt;0),'Test Sample Data'!G211,$B212),""))</f>
        <v/>
      </c>
      <c r="V212" s="29" t="str">
        <f>IF('Test Sample Data'!H211="","",IF(SUM('Test Sample Data'!H$2:H$97)&gt;10,IF(AND(ISNUMBER('Test Sample Data'!H211),'Test Sample Data'!H211&lt;$B212, 'Test Sample Data'!H211&gt;0),'Test Sample Data'!H211,$B212),""))</f>
        <v/>
      </c>
      <c r="W212" s="29" t="str">
        <f>IF('Test Sample Data'!I211="","",IF(SUM('Test Sample Data'!I$2:I$97)&gt;10,IF(AND(ISNUMBER('Test Sample Data'!I211),'Test Sample Data'!I211&lt;$B212, 'Test Sample Data'!I211&gt;0),'Test Sample Data'!I211,$B212),""))</f>
        <v/>
      </c>
      <c r="X212" s="29" t="str">
        <f>IF('Test Sample Data'!J211="","",IF(SUM('Test Sample Data'!J$2:J$97)&gt;10,IF(AND(ISNUMBER('Test Sample Data'!J211),'Test Sample Data'!J211&lt;$B212, 'Test Sample Data'!J211&gt;0),'Test Sample Data'!J211,$B212),""))</f>
        <v/>
      </c>
      <c r="Y212" s="29" t="str">
        <f>IF('Test Sample Data'!K211="","",IF(SUM('Test Sample Data'!K$2:K$97)&gt;10,IF(AND(ISNUMBER('Test Sample Data'!K211),'Test Sample Data'!K211&lt;$B212, 'Test Sample Data'!K211&gt;0),'Test Sample Data'!K211,$B212),""))</f>
        <v/>
      </c>
      <c r="Z212" s="29" t="str">
        <f>IF('Test Sample Data'!L211="","",IF(SUM('Test Sample Data'!L$2:L$97)&gt;10,IF(AND(ISNUMBER('Test Sample Data'!L211),'Test Sample Data'!L211&lt;$B212, 'Test Sample Data'!L211&gt;0),'Test Sample Data'!L211,$B212),""))</f>
        <v/>
      </c>
      <c r="AA212" s="29" t="str">
        <f>IF('Test Sample Data'!M211="","",IF(SUM('Test Sample Data'!M$2:M$97)&gt;10,IF(AND(ISNUMBER('Test Sample Data'!M211),'Test Sample Data'!M211&lt;$B212, 'Test Sample Data'!M211&gt;0),'Test Sample Data'!M211,$B212),""))</f>
        <v/>
      </c>
      <c r="AB212" s="29" t="str">
        <f>IF('Test Sample Data'!N211="","",IF(SUM('Test Sample Data'!N$2:N$97)&gt;10,IF(AND(ISNUMBER('Test Sample Data'!N211),'Test Sample Data'!N211&lt;$B212, 'Test Sample Data'!N211&gt;0),'Test Sample Data'!N211,$B212),""))</f>
        <v/>
      </c>
      <c r="AC212" s="29" t="str">
        <f>IF('Test Sample Data'!O211="","",IF(SUM('Test Sample Data'!O$2:O$97)&gt;10,IF(AND(ISNUMBER('Test Sample Data'!O211),'Test Sample Data'!O211&lt;$B212, 'Test Sample Data'!O211&gt;0),'Test Sample Data'!O211,$B212),""))</f>
        <v/>
      </c>
      <c r="AE212" s="4" t="s">
        <v>4869</v>
      </c>
      <c r="AF212" s="4">
        <f t="shared" si="247"/>
        <v>9</v>
      </c>
      <c r="AG212" s="4">
        <f t="shared" si="248"/>
        <v>9</v>
      </c>
      <c r="AH212" s="4" t="str">
        <f t="shared" si="249"/>
        <v/>
      </c>
      <c r="AI212" s="4" t="str">
        <f t="shared" si="250"/>
        <v/>
      </c>
      <c r="AJ212" s="4" t="str">
        <f t="shared" si="251"/>
        <v/>
      </c>
      <c r="AK212" s="4" t="str">
        <f t="shared" si="252"/>
        <v/>
      </c>
      <c r="AL212" s="4" t="str">
        <f t="shared" si="253"/>
        <v/>
      </c>
      <c r="AM212" s="4" t="str">
        <f t="shared" si="254"/>
        <v/>
      </c>
      <c r="AN212" s="4" t="str">
        <f t="shared" si="255"/>
        <v/>
      </c>
      <c r="AO212" s="4" t="str">
        <f t="shared" si="256"/>
        <v/>
      </c>
      <c r="AP212" s="4" t="str">
        <f t="shared" si="257"/>
        <v/>
      </c>
      <c r="AQ212" s="4" t="str">
        <f t="shared" si="258"/>
        <v/>
      </c>
      <c r="AR212" s="4">
        <f t="shared" si="259"/>
        <v>0</v>
      </c>
      <c r="AS212" s="4">
        <f t="shared" si="246"/>
        <v>9</v>
      </c>
      <c r="AU212" s="4" t="s">
        <v>4869</v>
      </c>
      <c r="AV212" s="4">
        <f t="shared" si="260"/>
        <v>9</v>
      </c>
      <c r="AW212" s="4">
        <f t="shared" si="261"/>
        <v>9</v>
      </c>
      <c r="AX212" s="4" t="str">
        <f t="shared" si="262"/>
        <v/>
      </c>
      <c r="AY212" s="4" t="str">
        <f t="shared" si="263"/>
        <v/>
      </c>
      <c r="AZ212" s="4" t="str">
        <f t="shared" si="264"/>
        <v/>
      </c>
      <c r="BA212" s="4" t="str">
        <f t="shared" si="265"/>
        <v/>
      </c>
      <c r="BB212" s="4" t="str">
        <f t="shared" si="266"/>
        <v/>
      </c>
      <c r="BC212" s="4" t="str">
        <f t="shared" si="267"/>
        <v/>
      </c>
      <c r="BD212" s="4" t="str">
        <f t="shared" si="268"/>
        <v/>
      </c>
      <c r="BE212" s="4" t="str">
        <f t="shared" si="269"/>
        <v/>
      </c>
      <c r="BF212" s="4" t="str">
        <f t="shared" si="270"/>
        <v/>
      </c>
      <c r="BG212" s="4" t="str">
        <f t="shared" si="271"/>
        <v/>
      </c>
      <c r="BI212" s="4" t="s">
        <v>4869</v>
      </c>
      <c r="BJ212" s="4">
        <f t="shared" si="233"/>
        <v>9</v>
      </c>
      <c r="BK212" s="4">
        <f t="shared" si="234"/>
        <v>9</v>
      </c>
      <c r="BL212" s="4" t="str">
        <f t="shared" si="235"/>
        <v/>
      </c>
      <c r="BM212" s="4" t="str">
        <f t="shared" si="236"/>
        <v/>
      </c>
      <c r="BN212" s="4" t="str">
        <f t="shared" si="237"/>
        <v/>
      </c>
      <c r="BO212" s="4" t="str">
        <f t="shared" si="238"/>
        <v/>
      </c>
      <c r="BP212" s="4" t="str">
        <f t="shared" si="239"/>
        <v/>
      </c>
      <c r="BQ212" s="4" t="str">
        <f t="shared" si="240"/>
        <v/>
      </c>
      <c r="BR212" s="4" t="str">
        <f t="shared" si="241"/>
        <v/>
      </c>
      <c r="BS212" s="4" t="str">
        <f t="shared" si="242"/>
        <v/>
      </c>
      <c r="BT212" s="4" t="str">
        <f t="shared" si="243"/>
        <v/>
      </c>
      <c r="BU212" s="4" t="str">
        <f t="shared" si="244"/>
        <v/>
      </c>
      <c r="BV212" s="4">
        <f t="shared" si="272"/>
        <v>0</v>
      </c>
      <c r="BW212" s="4">
        <f t="shared" si="245"/>
        <v>9</v>
      </c>
      <c r="BY212" s="4" t="s">
        <v>4869</v>
      </c>
      <c r="BZ212" s="4">
        <f t="shared" si="209"/>
        <v>0</v>
      </c>
      <c r="CA212" s="4">
        <f t="shared" si="210"/>
        <v>0</v>
      </c>
      <c r="CB212" s="4" t="str">
        <f t="shared" si="211"/>
        <v/>
      </c>
      <c r="CC212" s="4" t="str">
        <f t="shared" si="212"/>
        <v/>
      </c>
      <c r="CD212" s="4" t="str">
        <f t="shared" si="213"/>
        <v/>
      </c>
      <c r="CE212" s="4" t="str">
        <f t="shared" si="214"/>
        <v/>
      </c>
      <c r="CF212" s="4" t="str">
        <f t="shared" si="215"/>
        <v/>
      </c>
      <c r="CG212" s="4" t="str">
        <f t="shared" si="216"/>
        <v/>
      </c>
      <c r="CH212" s="4" t="str">
        <f t="shared" si="217"/>
        <v/>
      </c>
      <c r="CI212" s="4" t="str">
        <f t="shared" si="218"/>
        <v/>
      </c>
      <c r="CJ212" s="4" t="str">
        <f t="shared" si="219"/>
        <v/>
      </c>
      <c r="CK212" s="4" t="str">
        <f t="shared" si="220"/>
        <v/>
      </c>
      <c r="CM212" s="4" t="s">
        <v>4869</v>
      </c>
      <c r="CN212" s="4" t="str">
        <f>IF(ISNUMBER(BZ212), IF($BV212&gt;VLOOKUP('Gene Table'!$G$2,'Array Content'!$A$2:$B$3,2,FALSE),IF(BZ212&lt;-$BV212,"mutant","WT"),IF(BZ212&lt;-VLOOKUP('Gene Table'!$G$2,'Array Content'!$A$2:$B$3,2,FALSE),"Mutant","WT")),"")</f>
        <v>WT</v>
      </c>
      <c r="CO212" s="4" t="str">
        <f>IF(ISNUMBER(CA212), IF($BV212&gt;VLOOKUP('Gene Table'!$G$2,'Array Content'!$A$2:$B$3,2,FALSE),IF(CA212&lt;-$BV212,"mutant","WT"),IF(CA212&lt;-VLOOKUP('Gene Table'!$G$2,'Array Content'!$A$2:$B$3,2,FALSE),"Mutant","WT")),"")</f>
        <v>WT</v>
      </c>
      <c r="CP212" s="4" t="str">
        <f>IF(ISNUMBER(CB212), IF($BV212&gt;VLOOKUP('Gene Table'!$G$2,'Array Content'!$A$2:$B$3,2,FALSE),IF(CB212&lt;-$BV212,"mutant","WT"),IF(CB212&lt;-VLOOKUP('Gene Table'!$G$2,'Array Content'!$A$2:$B$3,2,FALSE),"Mutant","WT")),"")</f>
        <v/>
      </c>
      <c r="CQ212" s="4" t="str">
        <f>IF(ISNUMBER(CC212), IF($BV212&gt;VLOOKUP('Gene Table'!$G$2,'Array Content'!$A$2:$B$3,2,FALSE),IF(CC212&lt;-$BV212,"mutant","WT"),IF(CC212&lt;-VLOOKUP('Gene Table'!$G$2,'Array Content'!$A$2:$B$3,2,FALSE),"Mutant","WT")),"")</f>
        <v/>
      </c>
      <c r="CR212" s="4" t="str">
        <f>IF(ISNUMBER(CD212), IF($BV212&gt;VLOOKUP('Gene Table'!$G$2,'Array Content'!$A$2:$B$3,2,FALSE),IF(CD212&lt;-$BV212,"mutant","WT"),IF(CD212&lt;-VLOOKUP('Gene Table'!$G$2,'Array Content'!$A$2:$B$3,2,FALSE),"Mutant","WT")),"")</f>
        <v/>
      </c>
      <c r="CS212" s="4" t="str">
        <f>IF(ISNUMBER(CE212), IF($BV212&gt;VLOOKUP('Gene Table'!$G$2,'Array Content'!$A$2:$B$3,2,FALSE),IF(CE212&lt;-$BV212,"mutant","WT"),IF(CE212&lt;-VLOOKUP('Gene Table'!$G$2,'Array Content'!$A$2:$B$3,2,FALSE),"Mutant","WT")),"")</f>
        <v/>
      </c>
      <c r="CT212" s="4" t="str">
        <f>IF(ISNUMBER(CF212), IF($BV212&gt;VLOOKUP('Gene Table'!$G$2,'Array Content'!$A$2:$B$3,2,FALSE),IF(CF212&lt;-$BV212,"mutant","WT"),IF(CF212&lt;-VLOOKUP('Gene Table'!$G$2,'Array Content'!$A$2:$B$3,2,FALSE),"Mutant","WT")),"")</f>
        <v/>
      </c>
      <c r="CU212" s="4" t="str">
        <f>IF(ISNUMBER(CG212), IF($BV212&gt;VLOOKUP('Gene Table'!$G$2,'Array Content'!$A$2:$B$3,2,FALSE),IF(CG212&lt;-$BV212,"mutant","WT"),IF(CG212&lt;-VLOOKUP('Gene Table'!$G$2,'Array Content'!$A$2:$B$3,2,FALSE),"Mutant","WT")),"")</f>
        <v/>
      </c>
      <c r="CV212" s="4" t="str">
        <f>IF(ISNUMBER(CH212), IF($BV212&gt;VLOOKUP('Gene Table'!$G$2,'Array Content'!$A$2:$B$3,2,FALSE),IF(CH212&lt;-$BV212,"mutant","WT"),IF(CH212&lt;-VLOOKUP('Gene Table'!$G$2,'Array Content'!$A$2:$B$3,2,FALSE),"Mutant","WT")),"")</f>
        <v/>
      </c>
      <c r="CW212" s="4" t="str">
        <f>IF(ISNUMBER(CI212), IF($BV212&gt;VLOOKUP('Gene Table'!$G$2,'Array Content'!$A$2:$B$3,2,FALSE),IF(CI212&lt;-$BV212,"mutant","WT"),IF(CI212&lt;-VLOOKUP('Gene Table'!$G$2,'Array Content'!$A$2:$B$3,2,FALSE),"Mutant","WT")),"")</f>
        <v/>
      </c>
      <c r="CX212" s="4" t="str">
        <f>IF(ISNUMBER(CJ212), IF($BV212&gt;VLOOKUP('Gene Table'!$G$2,'Array Content'!$A$2:$B$3,2,FALSE),IF(CJ212&lt;-$BV212,"mutant","WT"),IF(CJ212&lt;-VLOOKUP('Gene Table'!$G$2,'Array Content'!$A$2:$B$3,2,FALSE),"Mutant","WT")),"")</f>
        <v/>
      </c>
      <c r="CY212" s="4" t="str">
        <f>IF(ISNUMBER(CK212), IF($BV212&gt;VLOOKUP('Gene Table'!$G$2,'Array Content'!$A$2:$B$3,2,FALSE),IF(CK212&lt;-$BV212,"mutant","WT"),IF(CK212&lt;-VLOOKUP('Gene Table'!$G$2,'Array Content'!$A$2:$B$3,2,FALSE),"Mutant","WT")),"")</f>
        <v/>
      </c>
      <c r="DA212" s="4" t="s">
        <v>4869</v>
      </c>
      <c r="DB212" s="4">
        <f t="shared" si="221"/>
        <v>0</v>
      </c>
      <c r="DC212" s="4">
        <f t="shared" si="222"/>
        <v>0</v>
      </c>
      <c r="DD212" s="4" t="str">
        <f t="shared" si="223"/>
        <v/>
      </c>
      <c r="DE212" s="4" t="str">
        <f t="shared" si="224"/>
        <v/>
      </c>
      <c r="DF212" s="4" t="str">
        <f t="shared" si="225"/>
        <v/>
      </c>
      <c r="DG212" s="4" t="str">
        <f t="shared" si="226"/>
        <v/>
      </c>
      <c r="DH212" s="4" t="str">
        <f t="shared" si="227"/>
        <v/>
      </c>
      <c r="DI212" s="4" t="str">
        <f t="shared" si="228"/>
        <v/>
      </c>
      <c r="DJ212" s="4" t="str">
        <f t="shared" si="229"/>
        <v/>
      </c>
      <c r="DK212" s="4" t="str">
        <f t="shared" si="230"/>
        <v/>
      </c>
      <c r="DL212" s="4" t="str">
        <f t="shared" si="231"/>
        <v/>
      </c>
      <c r="DM212" s="4" t="str">
        <f t="shared" si="232"/>
        <v/>
      </c>
      <c r="DO212" s="4" t="s">
        <v>4869</v>
      </c>
      <c r="DP212" s="4" t="str">
        <f>IF(ISNUMBER(DB212), IF($AR212&gt;VLOOKUP('Gene Table'!$G$2,'Array Content'!$A$2:$B$3,2,FALSE),IF(DB212&lt;-$AR212,"mutant","WT"),IF(DB212&lt;-VLOOKUP('Gene Table'!$G$2,'Array Content'!$A$2:$B$3,2,FALSE),"Mutant","WT")),"")</f>
        <v>WT</v>
      </c>
      <c r="DQ212" s="4" t="str">
        <f>IF(ISNUMBER(DC212), IF($AR212&gt;VLOOKUP('Gene Table'!$G$2,'Array Content'!$A$2:$B$3,2,FALSE),IF(DC212&lt;-$AR212,"mutant","WT"),IF(DC212&lt;-VLOOKUP('Gene Table'!$G$2,'Array Content'!$A$2:$B$3,2,FALSE),"Mutant","WT")),"")</f>
        <v>WT</v>
      </c>
      <c r="DR212" s="4" t="str">
        <f>IF(ISNUMBER(DD212), IF($AR212&gt;VLOOKUP('Gene Table'!$G$2,'Array Content'!$A$2:$B$3,2,FALSE),IF(DD212&lt;-$AR212,"mutant","WT"),IF(DD212&lt;-VLOOKUP('Gene Table'!$G$2,'Array Content'!$A$2:$B$3,2,FALSE),"Mutant","WT")),"")</f>
        <v/>
      </c>
      <c r="DS212" s="4" t="str">
        <f>IF(ISNUMBER(DE212), IF($AR212&gt;VLOOKUP('Gene Table'!$G$2,'Array Content'!$A$2:$B$3,2,FALSE),IF(DE212&lt;-$AR212,"mutant","WT"),IF(DE212&lt;-VLOOKUP('Gene Table'!$G$2,'Array Content'!$A$2:$B$3,2,FALSE),"Mutant","WT")),"")</f>
        <v/>
      </c>
      <c r="DT212" s="4" t="str">
        <f>IF(ISNUMBER(DF212), IF($AR212&gt;VLOOKUP('Gene Table'!$G$2,'Array Content'!$A$2:$B$3,2,FALSE),IF(DF212&lt;-$AR212,"mutant","WT"),IF(DF212&lt;-VLOOKUP('Gene Table'!$G$2,'Array Content'!$A$2:$B$3,2,FALSE),"Mutant","WT")),"")</f>
        <v/>
      </c>
      <c r="DU212" s="4" t="str">
        <f>IF(ISNUMBER(DG212), IF($AR212&gt;VLOOKUP('Gene Table'!$G$2,'Array Content'!$A$2:$B$3,2,FALSE),IF(DG212&lt;-$AR212,"mutant","WT"),IF(DG212&lt;-VLOOKUP('Gene Table'!$G$2,'Array Content'!$A$2:$B$3,2,FALSE),"Mutant","WT")),"")</f>
        <v/>
      </c>
      <c r="DV212" s="4" t="str">
        <f>IF(ISNUMBER(DH212), IF($AR212&gt;VLOOKUP('Gene Table'!$G$2,'Array Content'!$A$2:$B$3,2,FALSE),IF(DH212&lt;-$AR212,"mutant","WT"),IF(DH212&lt;-VLOOKUP('Gene Table'!$G$2,'Array Content'!$A$2:$B$3,2,FALSE),"Mutant","WT")),"")</f>
        <v/>
      </c>
      <c r="DW212" s="4" t="str">
        <f>IF(ISNUMBER(DI212), IF($AR212&gt;VLOOKUP('Gene Table'!$G$2,'Array Content'!$A$2:$B$3,2,FALSE),IF(DI212&lt;-$AR212,"mutant","WT"),IF(DI212&lt;-VLOOKUP('Gene Table'!$G$2,'Array Content'!$A$2:$B$3,2,FALSE),"Mutant","WT")),"")</f>
        <v/>
      </c>
      <c r="DX212" s="4" t="str">
        <f>IF(ISNUMBER(DJ212), IF($AR212&gt;VLOOKUP('Gene Table'!$G$2,'Array Content'!$A$2:$B$3,2,FALSE),IF(DJ212&lt;-$AR212,"mutant","WT"),IF(DJ212&lt;-VLOOKUP('Gene Table'!$G$2,'Array Content'!$A$2:$B$3,2,FALSE),"Mutant","WT")),"")</f>
        <v/>
      </c>
      <c r="DY212" s="4" t="str">
        <f>IF(ISNUMBER(DK212), IF($AR212&gt;VLOOKUP('Gene Table'!$G$2,'Array Content'!$A$2:$B$3,2,FALSE),IF(DK212&lt;-$AR212,"mutant","WT"),IF(DK212&lt;-VLOOKUP('Gene Table'!$G$2,'Array Content'!$A$2:$B$3,2,FALSE),"Mutant","WT")),"")</f>
        <v/>
      </c>
      <c r="DZ212" s="4" t="str">
        <f>IF(ISNUMBER(DL212), IF($AR212&gt;VLOOKUP('Gene Table'!$G$2,'Array Content'!$A$2:$B$3,2,FALSE),IF(DL212&lt;-$AR212,"mutant","WT"),IF(DL212&lt;-VLOOKUP('Gene Table'!$G$2,'Array Content'!$A$2:$B$3,2,FALSE),"Mutant","WT")),"")</f>
        <v/>
      </c>
      <c r="EA212" s="4" t="str">
        <f>IF(ISNUMBER(DM212), IF($AR212&gt;VLOOKUP('Gene Table'!$G$2,'Array Content'!$A$2:$B$3,2,FALSE),IF(DM212&lt;-$AR212,"mutant","WT"),IF(DM212&lt;-VLOOKUP('Gene Table'!$G$2,'Array Content'!$A$2:$B$3,2,FALSE),"Mutant","WT")),"")</f>
        <v/>
      </c>
      <c r="EC212" s="4" t="s">
        <v>4869</v>
      </c>
      <c r="ED212" s="4" t="str">
        <f>IF('Gene Table'!$D212="copy number",D212,"")</f>
        <v/>
      </c>
      <c r="EE212" s="4" t="str">
        <f>IF('Gene Table'!$D212="copy number",E212,"")</f>
        <v/>
      </c>
      <c r="EF212" s="4" t="str">
        <f>IF('Gene Table'!$D212="copy number",F212,"")</f>
        <v/>
      </c>
      <c r="EG212" s="4" t="str">
        <f>IF('Gene Table'!$D212="copy number",G212,"")</f>
        <v/>
      </c>
      <c r="EH212" s="4" t="str">
        <f>IF('Gene Table'!$D212="copy number",H212,"")</f>
        <v/>
      </c>
      <c r="EI212" s="4" t="str">
        <f>IF('Gene Table'!$D212="copy number",I212,"")</f>
        <v/>
      </c>
      <c r="EJ212" s="4" t="str">
        <f>IF('Gene Table'!$D212="copy number",J212,"")</f>
        <v/>
      </c>
      <c r="EK212" s="4" t="str">
        <f>IF('Gene Table'!$D212="copy number",K212,"")</f>
        <v/>
      </c>
      <c r="EL212" s="4" t="str">
        <f>IF('Gene Table'!$D212="copy number",L212,"")</f>
        <v/>
      </c>
      <c r="EM212" s="4" t="str">
        <f>IF('Gene Table'!$D212="copy number",M212,"")</f>
        <v/>
      </c>
      <c r="EN212" s="4" t="str">
        <f>IF('Gene Table'!$D212="copy number",N212,"")</f>
        <v/>
      </c>
      <c r="EO212" s="4" t="str">
        <f>IF('Gene Table'!$D212="copy number",O212,"")</f>
        <v/>
      </c>
      <c r="EQ212" s="4" t="s">
        <v>4869</v>
      </c>
      <c r="ER212" s="4" t="str">
        <f>IF('Gene Table'!$D212="copy number",R212,"")</f>
        <v/>
      </c>
      <c r="ES212" s="4" t="str">
        <f>IF('Gene Table'!$D212="copy number",S212,"")</f>
        <v/>
      </c>
      <c r="ET212" s="4" t="str">
        <f>IF('Gene Table'!$D212="copy number",T212,"")</f>
        <v/>
      </c>
      <c r="EU212" s="4" t="str">
        <f>IF('Gene Table'!$D212="copy number",U212,"")</f>
        <v/>
      </c>
      <c r="EV212" s="4" t="str">
        <f>IF('Gene Table'!$D212="copy number",V212,"")</f>
        <v/>
      </c>
      <c r="EW212" s="4" t="str">
        <f>IF('Gene Table'!$D212="copy number",W212,"")</f>
        <v/>
      </c>
      <c r="EX212" s="4" t="str">
        <f>IF('Gene Table'!$D212="copy number",X212,"")</f>
        <v/>
      </c>
      <c r="EY212" s="4" t="str">
        <f>IF('Gene Table'!$D212="copy number",Y212,"")</f>
        <v/>
      </c>
      <c r="EZ212" s="4" t="str">
        <f>IF('Gene Table'!$D212="copy number",Z212,"")</f>
        <v/>
      </c>
      <c r="FA212" s="4" t="str">
        <f>IF('Gene Table'!$D212="copy number",AA212,"")</f>
        <v/>
      </c>
      <c r="FB212" s="4" t="str">
        <f>IF('Gene Table'!$D212="copy number",AB212,"")</f>
        <v/>
      </c>
      <c r="FC212" s="4" t="str">
        <f>IF('Gene Table'!$D212="copy number",AC212,"")</f>
        <v/>
      </c>
      <c r="FE212" s="4" t="s">
        <v>4869</v>
      </c>
      <c r="FF212" s="4" t="str">
        <f>IF('Gene Table'!$C212="SMPC",D212,"")</f>
        <v/>
      </c>
      <c r="FG212" s="4" t="str">
        <f>IF('Gene Table'!$C212="SMPC",E212,"")</f>
        <v/>
      </c>
      <c r="FH212" s="4" t="str">
        <f>IF('Gene Table'!$C212="SMPC",F212,"")</f>
        <v/>
      </c>
      <c r="FI212" s="4" t="str">
        <f>IF('Gene Table'!$C212="SMPC",G212,"")</f>
        <v/>
      </c>
      <c r="FJ212" s="4" t="str">
        <f>IF('Gene Table'!$C212="SMPC",H212,"")</f>
        <v/>
      </c>
      <c r="FK212" s="4" t="str">
        <f>IF('Gene Table'!$C212="SMPC",I212,"")</f>
        <v/>
      </c>
      <c r="FL212" s="4" t="str">
        <f>IF('Gene Table'!$C212="SMPC",J212,"")</f>
        <v/>
      </c>
      <c r="FM212" s="4" t="str">
        <f>IF('Gene Table'!$C212="SMPC",K212,"")</f>
        <v/>
      </c>
      <c r="FN212" s="4" t="str">
        <f>IF('Gene Table'!$C212="SMPC",L212,"")</f>
        <v/>
      </c>
      <c r="FO212" s="4" t="str">
        <f>IF('Gene Table'!$C212="SMPC",M212,"")</f>
        <v/>
      </c>
      <c r="FP212" s="4" t="str">
        <f>IF('Gene Table'!$C212="SMPC",N212,"")</f>
        <v/>
      </c>
      <c r="FQ212" s="4" t="str">
        <f>IF('Gene Table'!$C212="SMPC",O212,"")</f>
        <v/>
      </c>
      <c r="FS212" s="4" t="s">
        <v>4869</v>
      </c>
      <c r="FT212" s="4" t="str">
        <f>IF('Gene Table'!$C212="SMPC",R212,"")</f>
        <v/>
      </c>
      <c r="FU212" s="4" t="str">
        <f>IF('Gene Table'!$C212="SMPC",S212,"")</f>
        <v/>
      </c>
      <c r="FV212" s="4" t="str">
        <f>IF('Gene Table'!$C212="SMPC",T212,"")</f>
        <v/>
      </c>
      <c r="FW212" s="4" t="str">
        <f>IF('Gene Table'!$C212="SMPC",U212,"")</f>
        <v/>
      </c>
      <c r="FX212" s="4" t="str">
        <f>IF('Gene Table'!$C212="SMPC",V212,"")</f>
        <v/>
      </c>
      <c r="FY212" s="4" t="str">
        <f>IF('Gene Table'!$C212="SMPC",W212,"")</f>
        <v/>
      </c>
      <c r="FZ212" s="4" t="str">
        <f>IF('Gene Table'!$C212="SMPC",X212,"")</f>
        <v/>
      </c>
      <c r="GA212" s="4" t="str">
        <f>IF('Gene Table'!$C212="SMPC",Y212,"")</f>
        <v/>
      </c>
      <c r="GB212" s="4" t="str">
        <f>IF('Gene Table'!$C212="SMPC",Z212,"")</f>
        <v/>
      </c>
      <c r="GC212" s="4" t="str">
        <f>IF('Gene Table'!$C212="SMPC",AA212,"")</f>
        <v/>
      </c>
      <c r="GD212" s="4" t="str">
        <f>IF('Gene Table'!$C212="SMPC",AB212,"")</f>
        <v/>
      </c>
      <c r="GE212" s="4" t="str">
        <f>IF('Gene Table'!$C212="SMPC",AC212,"")</f>
        <v/>
      </c>
    </row>
    <row r="213" spans="1:187" ht="15" customHeight="1" x14ac:dyDescent="0.25">
      <c r="A213" s="4" t="str">
        <f>'Gene Table'!C213&amp;":"&amp;'Gene Table'!D213</f>
        <v>STK11:c.996G&gt;A</v>
      </c>
      <c r="B213" s="4">
        <f>IF('Gene Table'!$G$5="NO",IF(ISNUMBER(MATCH('Gene Table'!E213,'Array Content'!$M$2:$M$941,0)),VLOOKUP('Gene Table'!E213,'Array Content'!$M$2:$O$941,2,FALSE),35),IF('Gene Table'!$G$5="YES",IF(ISNUMBER(MATCH('Gene Table'!E213,'Array Content'!$M$2:$M$941,0)),VLOOKUP('Gene Table'!E213,'Array Content'!$M$2:$O$941,3,FALSE),35),"OOPS"))</f>
        <v>37</v>
      </c>
      <c r="C213" s="4" t="s">
        <v>4870</v>
      </c>
      <c r="D213" s="29">
        <f>IF('Control Sample Data'!D212="","",IF(SUM('Control Sample Data'!D$2:D$97)&gt;10,IF(AND(ISNUMBER('Control Sample Data'!D212),'Control Sample Data'!D212&lt;$B213, 'Control Sample Data'!D212&gt;0),'Control Sample Data'!D212,$B213),""))</f>
        <v>35</v>
      </c>
      <c r="E213" s="29">
        <f>IF('Control Sample Data'!E212="","",IF(SUM('Control Sample Data'!E$2:E$97)&gt;10,IF(AND(ISNUMBER('Control Sample Data'!E212),'Control Sample Data'!E212&lt;$B213, 'Control Sample Data'!E212&gt;0),'Control Sample Data'!E212,$B213),""))</f>
        <v>35</v>
      </c>
      <c r="F213" s="29" t="str">
        <f>IF('Control Sample Data'!F212="","",IF(SUM('Control Sample Data'!F$2:F$97)&gt;10,IF(AND(ISNUMBER('Control Sample Data'!F212),'Control Sample Data'!F212&lt;$B213, 'Control Sample Data'!F212&gt;0),'Control Sample Data'!F212,$B213),""))</f>
        <v/>
      </c>
      <c r="G213" s="29" t="str">
        <f>IF('Control Sample Data'!G212="","",IF(SUM('Control Sample Data'!G$2:G$97)&gt;10,IF(AND(ISNUMBER('Control Sample Data'!G212),'Control Sample Data'!G212&lt;$B213, 'Control Sample Data'!G212&gt;0),'Control Sample Data'!G212,$B213),""))</f>
        <v/>
      </c>
      <c r="H213" s="29" t="str">
        <f>IF('Control Sample Data'!H212="","",IF(SUM('Control Sample Data'!H$2:H$97)&gt;10,IF(AND(ISNUMBER('Control Sample Data'!H212),'Control Sample Data'!H212&lt;$B213, 'Control Sample Data'!H212&gt;0),'Control Sample Data'!H212,$B213),""))</f>
        <v/>
      </c>
      <c r="I213" s="29" t="str">
        <f>IF('Control Sample Data'!I212="","",IF(SUM('Control Sample Data'!I$2:I$97)&gt;10,IF(AND(ISNUMBER('Control Sample Data'!I212),'Control Sample Data'!I212&lt;$B213, 'Control Sample Data'!I212&gt;0),'Control Sample Data'!I212,$B213),""))</f>
        <v/>
      </c>
      <c r="J213" s="29" t="str">
        <f>IF('Control Sample Data'!J212="","",IF(SUM('Control Sample Data'!J$2:J$97)&gt;10,IF(AND(ISNUMBER('Control Sample Data'!J212),'Control Sample Data'!J212&lt;$B213, 'Control Sample Data'!J212&gt;0),'Control Sample Data'!J212,$B213),""))</f>
        <v/>
      </c>
      <c r="K213" s="29" t="str">
        <f>IF('Control Sample Data'!K212="","",IF(SUM('Control Sample Data'!K$2:K$97)&gt;10,IF(AND(ISNUMBER('Control Sample Data'!K212),'Control Sample Data'!K212&lt;$B213, 'Control Sample Data'!K212&gt;0),'Control Sample Data'!K212,$B213),""))</f>
        <v/>
      </c>
      <c r="L213" s="29" t="str">
        <f>IF('Control Sample Data'!L212="","",IF(SUM('Control Sample Data'!L$2:L$97)&gt;10,IF(AND(ISNUMBER('Control Sample Data'!L212),'Control Sample Data'!L212&lt;$B213, 'Control Sample Data'!L212&gt;0),'Control Sample Data'!L212,$B213),""))</f>
        <v/>
      </c>
      <c r="M213" s="29" t="str">
        <f>IF('Control Sample Data'!M212="","",IF(SUM('Control Sample Data'!M$2:M$97)&gt;10,IF(AND(ISNUMBER('Control Sample Data'!M212),'Control Sample Data'!M212&lt;$B213, 'Control Sample Data'!M212&gt;0),'Control Sample Data'!M212,$B213),""))</f>
        <v/>
      </c>
      <c r="N213" s="29" t="str">
        <f>IF('Control Sample Data'!N212="","",IF(SUM('Control Sample Data'!N$2:N$97)&gt;10,IF(AND(ISNUMBER('Control Sample Data'!N212),'Control Sample Data'!N212&lt;$B213, 'Control Sample Data'!N212&gt;0),'Control Sample Data'!N212,$B213),""))</f>
        <v/>
      </c>
      <c r="O213" s="29" t="str">
        <f>IF('Control Sample Data'!O212="","",IF(SUM('Control Sample Data'!O$2:O$97)&gt;10,IF(AND(ISNUMBER('Control Sample Data'!O212),'Control Sample Data'!O212&lt;$B213, 'Control Sample Data'!O212&gt;0),'Control Sample Data'!O212,$B213),""))</f>
        <v/>
      </c>
      <c r="Q213" s="4" t="s">
        <v>4870</v>
      </c>
      <c r="R213" s="29">
        <f>IF('Test Sample Data'!D212="","",IF(SUM('Test Sample Data'!D$2:D$97)&gt;10,IF(AND(ISNUMBER('Test Sample Data'!D212),'Test Sample Data'!D212&lt;$B213, 'Test Sample Data'!D212&gt;0),'Test Sample Data'!D212,$B213),""))</f>
        <v>33.450000000000003</v>
      </c>
      <c r="S213" s="29">
        <f>IF('Test Sample Data'!E212="","",IF(SUM('Test Sample Data'!E$2:E$97)&gt;10,IF(AND(ISNUMBER('Test Sample Data'!E212),'Test Sample Data'!E212&lt;$B213, 'Test Sample Data'!E212&gt;0),'Test Sample Data'!E212,$B213),""))</f>
        <v>35</v>
      </c>
      <c r="T213" s="29" t="str">
        <f>IF('Test Sample Data'!F212="","",IF(SUM('Test Sample Data'!F$2:F$97)&gt;10,IF(AND(ISNUMBER('Test Sample Data'!F212),'Test Sample Data'!F212&lt;$B213, 'Test Sample Data'!F212&gt;0),'Test Sample Data'!F212,$B213),""))</f>
        <v/>
      </c>
      <c r="U213" s="29" t="str">
        <f>IF('Test Sample Data'!G212="","",IF(SUM('Test Sample Data'!G$2:G$97)&gt;10,IF(AND(ISNUMBER('Test Sample Data'!G212),'Test Sample Data'!G212&lt;$B213, 'Test Sample Data'!G212&gt;0),'Test Sample Data'!G212,$B213),""))</f>
        <v/>
      </c>
      <c r="V213" s="29" t="str">
        <f>IF('Test Sample Data'!H212="","",IF(SUM('Test Sample Data'!H$2:H$97)&gt;10,IF(AND(ISNUMBER('Test Sample Data'!H212),'Test Sample Data'!H212&lt;$B213, 'Test Sample Data'!H212&gt;0),'Test Sample Data'!H212,$B213),""))</f>
        <v/>
      </c>
      <c r="W213" s="29" t="str">
        <f>IF('Test Sample Data'!I212="","",IF(SUM('Test Sample Data'!I$2:I$97)&gt;10,IF(AND(ISNUMBER('Test Sample Data'!I212),'Test Sample Data'!I212&lt;$B213, 'Test Sample Data'!I212&gt;0),'Test Sample Data'!I212,$B213),""))</f>
        <v/>
      </c>
      <c r="X213" s="29" t="str">
        <f>IF('Test Sample Data'!J212="","",IF(SUM('Test Sample Data'!J$2:J$97)&gt;10,IF(AND(ISNUMBER('Test Sample Data'!J212),'Test Sample Data'!J212&lt;$B213, 'Test Sample Data'!J212&gt;0),'Test Sample Data'!J212,$B213),""))</f>
        <v/>
      </c>
      <c r="Y213" s="29" t="str">
        <f>IF('Test Sample Data'!K212="","",IF(SUM('Test Sample Data'!K$2:K$97)&gt;10,IF(AND(ISNUMBER('Test Sample Data'!K212),'Test Sample Data'!K212&lt;$B213, 'Test Sample Data'!K212&gt;0),'Test Sample Data'!K212,$B213),""))</f>
        <v/>
      </c>
      <c r="Z213" s="29" t="str">
        <f>IF('Test Sample Data'!L212="","",IF(SUM('Test Sample Data'!L$2:L$97)&gt;10,IF(AND(ISNUMBER('Test Sample Data'!L212),'Test Sample Data'!L212&lt;$B213, 'Test Sample Data'!L212&gt;0),'Test Sample Data'!L212,$B213),""))</f>
        <v/>
      </c>
      <c r="AA213" s="29" t="str">
        <f>IF('Test Sample Data'!M212="","",IF(SUM('Test Sample Data'!M$2:M$97)&gt;10,IF(AND(ISNUMBER('Test Sample Data'!M212),'Test Sample Data'!M212&lt;$B213, 'Test Sample Data'!M212&gt;0),'Test Sample Data'!M212,$B213),""))</f>
        <v/>
      </c>
      <c r="AB213" s="29" t="str">
        <f>IF('Test Sample Data'!N212="","",IF(SUM('Test Sample Data'!N$2:N$97)&gt;10,IF(AND(ISNUMBER('Test Sample Data'!N212),'Test Sample Data'!N212&lt;$B213, 'Test Sample Data'!N212&gt;0),'Test Sample Data'!N212,$B213),""))</f>
        <v/>
      </c>
      <c r="AC213" s="29" t="str">
        <f>IF('Test Sample Data'!O212="","",IF(SUM('Test Sample Data'!O$2:O$97)&gt;10,IF(AND(ISNUMBER('Test Sample Data'!O212),'Test Sample Data'!O212&lt;$B213, 'Test Sample Data'!O212&gt;0),'Test Sample Data'!O212,$B213),""))</f>
        <v/>
      </c>
      <c r="AE213" s="4" t="s">
        <v>4870</v>
      </c>
      <c r="AF213" s="4">
        <f t="shared" si="247"/>
        <v>9</v>
      </c>
      <c r="AG213" s="4">
        <f t="shared" si="248"/>
        <v>9</v>
      </c>
      <c r="AH213" s="4" t="str">
        <f t="shared" si="249"/>
        <v/>
      </c>
      <c r="AI213" s="4" t="str">
        <f t="shared" si="250"/>
        <v/>
      </c>
      <c r="AJ213" s="4" t="str">
        <f t="shared" si="251"/>
        <v/>
      </c>
      <c r="AK213" s="4" t="str">
        <f t="shared" si="252"/>
        <v/>
      </c>
      <c r="AL213" s="4" t="str">
        <f t="shared" si="253"/>
        <v/>
      </c>
      <c r="AM213" s="4" t="str">
        <f t="shared" si="254"/>
        <v/>
      </c>
      <c r="AN213" s="4" t="str">
        <f t="shared" si="255"/>
        <v/>
      </c>
      <c r="AO213" s="4" t="str">
        <f t="shared" si="256"/>
        <v/>
      </c>
      <c r="AP213" s="4" t="str">
        <f t="shared" si="257"/>
        <v/>
      </c>
      <c r="AQ213" s="4" t="str">
        <f t="shared" si="258"/>
        <v/>
      </c>
      <c r="AR213" s="4">
        <f t="shared" si="259"/>
        <v>0</v>
      </c>
      <c r="AS213" s="4">
        <f t="shared" si="246"/>
        <v>9</v>
      </c>
      <c r="AU213" s="4" t="s">
        <v>4870</v>
      </c>
      <c r="AV213" s="4">
        <f t="shared" si="260"/>
        <v>7.4500000000000028</v>
      </c>
      <c r="AW213" s="4">
        <f t="shared" si="261"/>
        <v>9</v>
      </c>
      <c r="AX213" s="4" t="str">
        <f t="shared" si="262"/>
        <v/>
      </c>
      <c r="AY213" s="4" t="str">
        <f t="shared" si="263"/>
        <v/>
      </c>
      <c r="AZ213" s="4" t="str">
        <f t="shared" si="264"/>
        <v/>
      </c>
      <c r="BA213" s="4" t="str">
        <f t="shared" si="265"/>
        <v/>
      </c>
      <c r="BB213" s="4" t="str">
        <f t="shared" si="266"/>
        <v/>
      </c>
      <c r="BC213" s="4" t="str">
        <f t="shared" si="267"/>
        <v/>
      </c>
      <c r="BD213" s="4" t="str">
        <f t="shared" si="268"/>
        <v/>
      </c>
      <c r="BE213" s="4" t="str">
        <f t="shared" si="269"/>
        <v/>
      </c>
      <c r="BF213" s="4" t="str">
        <f t="shared" si="270"/>
        <v/>
      </c>
      <c r="BG213" s="4" t="str">
        <f t="shared" si="271"/>
        <v/>
      </c>
      <c r="BI213" s="4" t="s">
        <v>4870</v>
      </c>
      <c r="BJ213" s="4" t="str">
        <f t="shared" si="233"/>
        <v/>
      </c>
      <c r="BK213" s="4">
        <f t="shared" si="234"/>
        <v>9</v>
      </c>
      <c r="BL213" s="4" t="str">
        <f t="shared" si="235"/>
        <v/>
      </c>
      <c r="BM213" s="4" t="str">
        <f t="shared" si="236"/>
        <v/>
      </c>
      <c r="BN213" s="4" t="str">
        <f t="shared" si="237"/>
        <v/>
      </c>
      <c r="BO213" s="4" t="str">
        <f t="shared" si="238"/>
        <v/>
      </c>
      <c r="BP213" s="4" t="str">
        <f t="shared" si="239"/>
        <v/>
      </c>
      <c r="BQ213" s="4" t="str">
        <f t="shared" si="240"/>
        <v/>
      </c>
      <c r="BR213" s="4" t="str">
        <f t="shared" si="241"/>
        <v/>
      </c>
      <c r="BS213" s="4" t="str">
        <f t="shared" si="242"/>
        <v/>
      </c>
      <c r="BT213" s="4" t="str">
        <f t="shared" si="243"/>
        <v/>
      </c>
      <c r="BU213" s="4" t="str">
        <f t="shared" si="244"/>
        <v/>
      </c>
      <c r="BV213" s="4">
        <f t="shared" si="272"/>
        <v>0</v>
      </c>
      <c r="BW213" s="4">
        <f t="shared" si="245"/>
        <v>9</v>
      </c>
      <c r="BY213" s="4" t="s">
        <v>4870</v>
      </c>
      <c r="BZ213" s="4">
        <f t="shared" si="209"/>
        <v>-1.5499999999999972</v>
      </c>
      <c r="CA213" s="4">
        <f t="shared" si="210"/>
        <v>0</v>
      </c>
      <c r="CB213" s="4" t="str">
        <f t="shared" si="211"/>
        <v/>
      </c>
      <c r="CC213" s="4" t="str">
        <f t="shared" si="212"/>
        <v/>
      </c>
      <c r="CD213" s="4" t="str">
        <f t="shared" si="213"/>
        <v/>
      </c>
      <c r="CE213" s="4" t="str">
        <f t="shared" si="214"/>
        <v/>
      </c>
      <c r="CF213" s="4" t="str">
        <f t="shared" si="215"/>
        <v/>
      </c>
      <c r="CG213" s="4" t="str">
        <f t="shared" si="216"/>
        <v/>
      </c>
      <c r="CH213" s="4" t="str">
        <f t="shared" si="217"/>
        <v/>
      </c>
      <c r="CI213" s="4" t="str">
        <f t="shared" si="218"/>
        <v/>
      </c>
      <c r="CJ213" s="4" t="str">
        <f t="shared" si="219"/>
        <v/>
      </c>
      <c r="CK213" s="4" t="str">
        <f t="shared" si="220"/>
        <v/>
      </c>
      <c r="CM213" s="4" t="s">
        <v>4870</v>
      </c>
      <c r="CN213" s="4" t="str">
        <f>IF(ISNUMBER(BZ213), IF($BV213&gt;VLOOKUP('Gene Table'!$G$2,'Array Content'!$A$2:$B$3,2,FALSE),IF(BZ213&lt;-$BV213,"mutant","WT"),IF(BZ213&lt;-VLOOKUP('Gene Table'!$G$2,'Array Content'!$A$2:$B$3,2,FALSE),"Mutant","WT")),"")</f>
        <v>WT</v>
      </c>
      <c r="CO213" s="4" t="str">
        <f>IF(ISNUMBER(CA213), IF($BV213&gt;VLOOKUP('Gene Table'!$G$2,'Array Content'!$A$2:$B$3,2,FALSE),IF(CA213&lt;-$BV213,"mutant","WT"),IF(CA213&lt;-VLOOKUP('Gene Table'!$G$2,'Array Content'!$A$2:$B$3,2,FALSE),"Mutant","WT")),"")</f>
        <v>WT</v>
      </c>
      <c r="CP213" s="4" t="str">
        <f>IF(ISNUMBER(CB213), IF($BV213&gt;VLOOKUP('Gene Table'!$G$2,'Array Content'!$A$2:$B$3,2,FALSE),IF(CB213&lt;-$BV213,"mutant","WT"),IF(CB213&lt;-VLOOKUP('Gene Table'!$G$2,'Array Content'!$A$2:$B$3,2,FALSE),"Mutant","WT")),"")</f>
        <v/>
      </c>
      <c r="CQ213" s="4" t="str">
        <f>IF(ISNUMBER(CC213), IF($BV213&gt;VLOOKUP('Gene Table'!$G$2,'Array Content'!$A$2:$B$3,2,FALSE),IF(CC213&lt;-$BV213,"mutant","WT"),IF(CC213&lt;-VLOOKUP('Gene Table'!$G$2,'Array Content'!$A$2:$B$3,2,FALSE),"Mutant","WT")),"")</f>
        <v/>
      </c>
      <c r="CR213" s="4" t="str">
        <f>IF(ISNUMBER(CD213), IF($BV213&gt;VLOOKUP('Gene Table'!$G$2,'Array Content'!$A$2:$B$3,2,FALSE),IF(CD213&lt;-$BV213,"mutant","WT"),IF(CD213&lt;-VLOOKUP('Gene Table'!$G$2,'Array Content'!$A$2:$B$3,2,FALSE),"Mutant","WT")),"")</f>
        <v/>
      </c>
      <c r="CS213" s="4" t="str">
        <f>IF(ISNUMBER(CE213), IF($BV213&gt;VLOOKUP('Gene Table'!$G$2,'Array Content'!$A$2:$B$3,2,FALSE),IF(CE213&lt;-$BV213,"mutant","WT"),IF(CE213&lt;-VLOOKUP('Gene Table'!$G$2,'Array Content'!$A$2:$B$3,2,FALSE),"Mutant","WT")),"")</f>
        <v/>
      </c>
      <c r="CT213" s="4" t="str">
        <f>IF(ISNUMBER(CF213), IF($BV213&gt;VLOOKUP('Gene Table'!$G$2,'Array Content'!$A$2:$B$3,2,FALSE),IF(CF213&lt;-$BV213,"mutant","WT"),IF(CF213&lt;-VLOOKUP('Gene Table'!$G$2,'Array Content'!$A$2:$B$3,2,FALSE),"Mutant","WT")),"")</f>
        <v/>
      </c>
      <c r="CU213" s="4" t="str">
        <f>IF(ISNUMBER(CG213), IF($BV213&gt;VLOOKUP('Gene Table'!$G$2,'Array Content'!$A$2:$B$3,2,FALSE),IF(CG213&lt;-$BV213,"mutant","WT"),IF(CG213&lt;-VLOOKUP('Gene Table'!$G$2,'Array Content'!$A$2:$B$3,2,FALSE),"Mutant","WT")),"")</f>
        <v/>
      </c>
      <c r="CV213" s="4" t="str">
        <f>IF(ISNUMBER(CH213), IF($BV213&gt;VLOOKUP('Gene Table'!$G$2,'Array Content'!$A$2:$B$3,2,FALSE),IF(CH213&lt;-$BV213,"mutant","WT"),IF(CH213&lt;-VLOOKUP('Gene Table'!$G$2,'Array Content'!$A$2:$B$3,2,FALSE),"Mutant","WT")),"")</f>
        <v/>
      </c>
      <c r="CW213" s="4" t="str">
        <f>IF(ISNUMBER(CI213), IF($BV213&gt;VLOOKUP('Gene Table'!$G$2,'Array Content'!$A$2:$B$3,2,FALSE),IF(CI213&lt;-$BV213,"mutant","WT"),IF(CI213&lt;-VLOOKUP('Gene Table'!$G$2,'Array Content'!$A$2:$B$3,2,FALSE),"Mutant","WT")),"")</f>
        <v/>
      </c>
      <c r="CX213" s="4" t="str">
        <f>IF(ISNUMBER(CJ213), IF($BV213&gt;VLOOKUP('Gene Table'!$G$2,'Array Content'!$A$2:$B$3,2,FALSE),IF(CJ213&lt;-$BV213,"mutant","WT"),IF(CJ213&lt;-VLOOKUP('Gene Table'!$G$2,'Array Content'!$A$2:$B$3,2,FALSE),"Mutant","WT")),"")</f>
        <v/>
      </c>
      <c r="CY213" s="4" t="str">
        <f>IF(ISNUMBER(CK213), IF($BV213&gt;VLOOKUP('Gene Table'!$G$2,'Array Content'!$A$2:$B$3,2,FALSE),IF(CK213&lt;-$BV213,"mutant","WT"),IF(CK213&lt;-VLOOKUP('Gene Table'!$G$2,'Array Content'!$A$2:$B$3,2,FALSE),"Mutant","WT")),"")</f>
        <v/>
      </c>
      <c r="DA213" s="4" t="s">
        <v>4870</v>
      </c>
      <c r="DB213" s="4">
        <f t="shared" si="221"/>
        <v>-1.5499999999999972</v>
      </c>
      <c r="DC213" s="4">
        <f t="shared" si="222"/>
        <v>0</v>
      </c>
      <c r="DD213" s="4" t="str">
        <f t="shared" si="223"/>
        <v/>
      </c>
      <c r="DE213" s="4" t="str">
        <f t="shared" si="224"/>
        <v/>
      </c>
      <c r="DF213" s="4" t="str">
        <f t="shared" si="225"/>
        <v/>
      </c>
      <c r="DG213" s="4" t="str">
        <f t="shared" si="226"/>
        <v/>
      </c>
      <c r="DH213" s="4" t="str">
        <f t="shared" si="227"/>
        <v/>
      </c>
      <c r="DI213" s="4" t="str">
        <f t="shared" si="228"/>
        <v/>
      </c>
      <c r="DJ213" s="4" t="str">
        <f t="shared" si="229"/>
        <v/>
      </c>
      <c r="DK213" s="4" t="str">
        <f t="shared" si="230"/>
        <v/>
      </c>
      <c r="DL213" s="4" t="str">
        <f t="shared" si="231"/>
        <v/>
      </c>
      <c r="DM213" s="4" t="str">
        <f t="shared" si="232"/>
        <v/>
      </c>
      <c r="DO213" s="4" t="s">
        <v>4870</v>
      </c>
      <c r="DP213" s="4" t="str">
        <f>IF(ISNUMBER(DB213), IF($AR213&gt;VLOOKUP('Gene Table'!$G$2,'Array Content'!$A$2:$B$3,2,FALSE),IF(DB213&lt;-$AR213,"mutant","WT"),IF(DB213&lt;-VLOOKUP('Gene Table'!$G$2,'Array Content'!$A$2:$B$3,2,FALSE),"Mutant","WT")),"")</f>
        <v>WT</v>
      </c>
      <c r="DQ213" s="4" t="str">
        <f>IF(ISNUMBER(DC213), IF($AR213&gt;VLOOKUP('Gene Table'!$G$2,'Array Content'!$A$2:$B$3,2,FALSE),IF(DC213&lt;-$AR213,"mutant","WT"),IF(DC213&lt;-VLOOKUP('Gene Table'!$G$2,'Array Content'!$A$2:$B$3,2,FALSE),"Mutant","WT")),"")</f>
        <v>WT</v>
      </c>
      <c r="DR213" s="4" t="str">
        <f>IF(ISNUMBER(DD213), IF($AR213&gt;VLOOKUP('Gene Table'!$G$2,'Array Content'!$A$2:$B$3,2,FALSE),IF(DD213&lt;-$AR213,"mutant","WT"),IF(DD213&lt;-VLOOKUP('Gene Table'!$G$2,'Array Content'!$A$2:$B$3,2,FALSE),"Mutant","WT")),"")</f>
        <v/>
      </c>
      <c r="DS213" s="4" t="str">
        <f>IF(ISNUMBER(DE213), IF($AR213&gt;VLOOKUP('Gene Table'!$G$2,'Array Content'!$A$2:$B$3,2,FALSE),IF(DE213&lt;-$AR213,"mutant","WT"),IF(DE213&lt;-VLOOKUP('Gene Table'!$G$2,'Array Content'!$A$2:$B$3,2,FALSE),"Mutant","WT")),"")</f>
        <v/>
      </c>
      <c r="DT213" s="4" t="str">
        <f>IF(ISNUMBER(DF213), IF($AR213&gt;VLOOKUP('Gene Table'!$G$2,'Array Content'!$A$2:$B$3,2,FALSE),IF(DF213&lt;-$AR213,"mutant","WT"),IF(DF213&lt;-VLOOKUP('Gene Table'!$G$2,'Array Content'!$A$2:$B$3,2,FALSE),"Mutant","WT")),"")</f>
        <v/>
      </c>
      <c r="DU213" s="4" t="str">
        <f>IF(ISNUMBER(DG213), IF($AR213&gt;VLOOKUP('Gene Table'!$G$2,'Array Content'!$A$2:$B$3,2,FALSE),IF(DG213&lt;-$AR213,"mutant","WT"),IF(DG213&lt;-VLOOKUP('Gene Table'!$G$2,'Array Content'!$A$2:$B$3,2,FALSE),"Mutant","WT")),"")</f>
        <v/>
      </c>
      <c r="DV213" s="4" t="str">
        <f>IF(ISNUMBER(DH213), IF($AR213&gt;VLOOKUP('Gene Table'!$G$2,'Array Content'!$A$2:$B$3,2,FALSE),IF(DH213&lt;-$AR213,"mutant","WT"),IF(DH213&lt;-VLOOKUP('Gene Table'!$G$2,'Array Content'!$A$2:$B$3,2,FALSE),"Mutant","WT")),"")</f>
        <v/>
      </c>
      <c r="DW213" s="4" t="str">
        <f>IF(ISNUMBER(DI213), IF($AR213&gt;VLOOKUP('Gene Table'!$G$2,'Array Content'!$A$2:$B$3,2,FALSE),IF(DI213&lt;-$AR213,"mutant","WT"),IF(DI213&lt;-VLOOKUP('Gene Table'!$G$2,'Array Content'!$A$2:$B$3,2,FALSE),"Mutant","WT")),"")</f>
        <v/>
      </c>
      <c r="DX213" s="4" t="str">
        <f>IF(ISNUMBER(DJ213), IF($AR213&gt;VLOOKUP('Gene Table'!$G$2,'Array Content'!$A$2:$B$3,2,FALSE),IF(DJ213&lt;-$AR213,"mutant","WT"),IF(DJ213&lt;-VLOOKUP('Gene Table'!$G$2,'Array Content'!$A$2:$B$3,2,FALSE),"Mutant","WT")),"")</f>
        <v/>
      </c>
      <c r="DY213" s="4" t="str">
        <f>IF(ISNUMBER(DK213), IF($AR213&gt;VLOOKUP('Gene Table'!$G$2,'Array Content'!$A$2:$B$3,2,FALSE),IF(DK213&lt;-$AR213,"mutant","WT"),IF(DK213&lt;-VLOOKUP('Gene Table'!$G$2,'Array Content'!$A$2:$B$3,2,FALSE),"Mutant","WT")),"")</f>
        <v/>
      </c>
      <c r="DZ213" s="4" t="str">
        <f>IF(ISNUMBER(DL213), IF($AR213&gt;VLOOKUP('Gene Table'!$G$2,'Array Content'!$A$2:$B$3,2,FALSE),IF(DL213&lt;-$AR213,"mutant","WT"),IF(DL213&lt;-VLOOKUP('Gene Table'!$G$2,'Array Content'!$A$2:$B$3,2,FALSE),"Mutant","WT")),"")</f>
        <v/>
      </c>
      <c r="EA213" s="4" t="str">
        <f>IF(ISNUMBER(DM213), IF($AR213&gt;VLOOKUP('Gene Table'!$G$2,'Array Content'!$A$2:$B$3,2,FALSE),IF(DM213&lt;-$AR213,"mutant","WT"),IF(DM213&lt;-VLOOKUP('Gene Table'!$G$2,'Array Content'!$A$2:$B$3,2,FALSE),"Mutant","WT")),"")</f>
        <v/>
      </c>
      <c r="EC213" s="4" t="s">
        <v>4870</v>
      </c>
      <c r="ED213" s="4" t="str">
        <f>IF('Gene Table'!$D213="copy number",D213,"")</f>
        <v/>
      </c>
      <c r="EE213" s="4" t="str">
        <f>IF('Gene Table'!$D213="copy number",E213,"")</f>
        <v/>
      </c>
      <c r="EF213" s="4" t="str">
        <f>IF('Gene Table'!$D213="copy number",F213,"")</f>
        <v/>
      </c>
      <c r="EG213" s="4" t="str">
        <f>IF('Gene Table'!$D213="copy number",G213,"")</f>
        <v/>
      </c>
      <c r="EH213" s="4" t="str">
        <f>IF('Gene Table'!$D213="copy number",H213,"")</f>
        <v/>
      </c>
      <c r="EI213" s="4" t="str">
        <f>IF('Gene Table'!$D213="copy number",I213,"")</f>
        <v/>
      </c>
      <c r="EJ213" s="4" t="str">
        <f>IF('Gene Table'!$D213="copy number",J213,"")</f>
        <v/>
      </c>
      <c r="EK213" s="4" t="str">
        <f>IF('Gene Table'!$D213="copy number",K213,"")</f>
        <v/>
      </c>
      <c r="EL213" s="4" t="str">
        <f>IF('Gene Table'!$D213="copy number",L213,"")</f>
        <v/>
      </c>
      <c r="EM213" s="4" t="str">
        <f>IF('Gene Table'!$D213="copy number",M213,"")</f>
        <v/>
      </c>
      <c r="EN213" s="4" t="str">
        <f>IF('Gene Table'!$D213="copy number",N213,"")</f>
        <v/>
      </c>
      <c r="EO213" s="4" t="str">
        <f>IF('Gene Table'!$D213="copy number",O213,"")</f>
        <v/>
      </c>
      <c r="EQ213" s="4" t="s">
        <v>4870</v>
      </c>
      <c r="ER213" s="4" t="str">
        <f>IF('Gene Table'!$D213="copy number",R213,"")</f>
        <v/>
      </c>
      <c r="ES213" s="4" t="str">
        <f>IF('Gene Table'!$D213="copy number",S213,"")</f>
        <v/>
      </c>
      <c r="ET213" s="4" t="str">
        <f>IF('Gene Table'!$D213="copy number",T213,"")</f>
        <v/>
      </c>
      <c r="EU213" s="4" t="str">
        <f>IF('Gene Table'!$D213="copy number",U213,"")</f>
        <v/>
      </c>
      <c r="EV213" s="4" t="str">
        <f>IF('Gene Table'!$D213="copy number",V213,"")</f>
        <v/>
      </c>
      <c r="EW213" s="4" t="str">
        <f>IF('Gene Table'!$D213="copy number",W213,"")</f>
        <v/>
      </c>
      <c r="EX213" s="4" t="str">
        <f>IF('Gene Table'!$D213="copy number",X213,"")</f>
        <v/>
      </c>
      <c r="EY213" s="4" t="str">
        <f>IF('Gene Table'!$D213="copy number",Y213,"")</f>
        <v/>
      </c>
      <c r="EZ213" s="4" t="str">
        <f>IF('Gene Table'!$D213="copy number",Z213,"")</f>
        <v/>
      </c>
      <c r="FA213" s="4" t="str">
        <f>IF('Gene Table'!$D213="copy number",AA213,"")</f>
        <v/>
      </c>
      <c r="FB213" s="4" t="str">
        <f>IF('Gene Table'!$D213="copy number",AB213,"")</f>
        <v/>
      </c>
      <c r="FC213" s="4" t="str">
        <f>IF('Gene Table'!$D213="copy number",AC213,"")</f>
        <v/>
      </c>
      <c r="FE213" s="4" t="s">
        <v>4870</v>
      </c>
      <c r="FF213" s="4" t="str">
        <f>IF('Gene Table'!$C213="SMPC",D213,"")</f>
        <v/>
      </c>
      <c r="FG213" s="4" t="str">
        <f>IF('Gene Table'!$C213="SMPC",E213,"")</f>
        <v/>
      </c>
      <c r="FH213" s="4" t="str">
        <f>IF('Gene Table'!$C213="SMPC",F213,"")</f>
        <v/>
      </c>
      <c r="FI213" s="4" t="str">
        <f>IF('Gene Table'!$C213="SMPC",G213,"")</f>
        <v/>
      </c>
      <c r="FJ213" s="4" t="str">
        <f>IF('Gene Table'!$C213="SMPC",H213,"")</f>
        <v/>
      </c>
      <c r="FK213" s="4" t="str">
        <f>IF('Gene Table'!$C213="SMPC",I213,"")</f>
        <v/>
      </c>
      <c r="FL213" s="4" t="str">
        <f>IF('Gene Table'!$C213="SMPC",J213,"")</f>
        <v/>
      </c>
      <c r="FM213" s="4" t="str">
        <f>IF('Gene Table'!$C213="SMPC",K213,"")</f>
        <v/>
      </c>
      <c r="FN213" s="4" t="str">
        <f>IF('Gene Table'!$C213="SMPC",L213,"")</f>
        <v/>
      </c>
      <c r="FO213" s="4" t="str">
        <f>IF('Gene Table'!$C213="SMPC",M213,"")</f>
        <v/>
      </c>
      <c r="FP213" s="4" t="str">
        <f>IF('Gene Table'!$C213="SMPC",N213,"")</f>
        <v/>
      </c>
      <c r="FQ213" s="4" t="str">
        <f>IF('Gene Table'!$C213="SMPC",O213,"")</f>
        <v/>
      </c>
      <c r="FS213" s="4" t="s">
        <v>4870</v>
      </c>
      <c r="FT213" s="4" t="str">
        <f>IF('Gene Table'!$C213="SMPC",R213,"")</f>
        <v/>
      </c>
      <c r="FU213" s="4" t="str">
        <f>IF('Gene Table'!$C213="SMPC",S213,"")</f>
        <v/>
      </c>
      <c r="FV213" s="4" t="str">
        <f>IF('Gene Table'!$C213="SMPC",T213,"")</f>
        <v/>
      </c>
      <c r="FW213" s="4" t="str">
        <f>IF('Gene Table'!$C213="SMPC",U213,"")</f>
        <v/>
      </c>
      <c r="FX213" s="4" t="str">
        <f>IF('Gene Table'!$C213="SMPC",V213,"")</f>
        <v/>
      </c>
      <c r="FY213" s="4" t="str">
        <f>IF('Gene Table'!$C213="SMPC",W213,"")</f>
        <v/>
      </c>
      <c r="FZ213" s="4" t="str">
        <f>IF('Gene Table'!$C213="SMPC",X213,"")</f>
        <v/>
      </c>
      <c r="GA213" s="4" t="str">
        <f>IF('Gene Table'!$C213="SMPC",Y213,"")</f>
        <v/>
      </c>
      <c r="GB213" s="4" t="str">
        <f>IF('Gene Table'!$C213="SMPC",Z213,"")</f>
        <v/>
      </c>
      <c r="GC213" s="4" t="str">
        <f>IF('Gene Table'!$C213="SMPC",AA213,"")</f>
        <v/>
      </c>
      <c r="GD213" s="4" t="str">
        <f>IF('Gene Table'!$C213="SMPC",AB213,"")</f>
        <v/>
      </c>
      <c r="GE213" s="4" t="str">
        <f>IF('Gene Table'!$C213="SMPC",AC213,"")</f>
        <v/>
      </c>
    </row>
    <row r="214" spans="1:187" ht="15" customHeight="1" x14ac:dyDescent="0.25">
      <c r="A214" s="4" t="str">
        <f>'Gene Table'!C214&amp;":"&amp;'Gene Table'!D214</f>
        <v>TET2:c.1648C&gt;T</v>
      </c>
      <c r="B214" s="4">
        <f>IF('Gene Table'!$G$5="NO",IF(ISNUMBER(MATCH('Gene Table'!E214,'Array Content'!$M$2:$M$941,0)),VLOOKUP('Gene Table'!E214,'Array Content'!$M$2:$O$941,2,FALSE),35),IF('Gene Table'!$G$5="YES",IF(ISNUMBER(MATCH('Gene Table'!E214,'Array Content'!$M$2:$M$941,0)),VLOOKUP('Gene Table'!E214,'Array Content'!$M$2:$O$941,3,FALSE),35),"OOPS"))</f>
        <v>37</v>
      </c>
      <c r="C214" s="4" t="s">
        <v>4871</v>
      </c>
      <c r="D214" s="29">
        <f>IF('Control Sample Data'!D213="","",IF(SUM('Control Sample Data'!D$2:D$97)&gt;10,IF(AND(ISNUMBER('Control Sample Data'!D213),'Control Sample Data'!D213&lt;$B214, 'Control Sample Data'!D213&gt;0),'Control Sample Data'!D213,$B214),""))</f>
        <v>35</v>
      </c>
      <c r="E214" s="29">
        <f>IF('Control Sample Data'!E213="","",IF(SUM('Control Sample Data'!E$2:E$97)&gt;10,IF(AND(ISNUMBER('Control Sample Data'!E213),'Control Sample Data'!E213&lt;$B214, 'Control Sample Data'!E213&gt;0),'Control Sample Data'!E213,$B214),""))</f>
        <v>35</v>
      </c>
      <c r="F214" s="29" t="str">
        <f>IF('Control Sample Data'!F213="","",IF(SUM('Control Sample Data'!F$2:F$97)&gt;10,IF(AND(ISNUMBER('Control Sample Data'!F213),'Control Sample Data'!F213&lt;$B214, 'Control Sample Data'!F213&gt;0),'Control Sample Data'!F213,$B214),""))</f>
        <v/>
      </c>
      <c r="G214" s="29" t="str">
        <f>IF('Control Sample Data'!G213="","",IF(SUM('Control Sample Data'!G$2:G$97)&gt;10,IF(AND(ISNUMBER('Control Sample Data'!G213),'Control Sample Data'!G213&lt;$B214, 'Control Sample Data'!G213&gt;0),'Control Sample Data'!G213,$B214),""))</f>
        <v/>
      </c>
      <c r="H214" s="29" t="str">
        <f>IF('Control Sample Data'!H213="","",IF(SUM('Control Sample Data'!H$2:H$97)&gt;10,IF(AND(ISNUMBER('Control Sample Data'!H213),'Control Sample Data'!H213&lt;$B214, 'Control Sample Data'!H213&gt;0),'Control Sample Data'!H213,$B214),""))</f>
        <v/>
      </c>
      <c r="I214" s="29" t="str">
        <f>IF('Control Sample Data'!I213="","",IF(SUM('Control Sample Data'!I$2:I$97)&gt;10,IF(AND(ISNUMBER('Control Sample Data'!I213),'Control Sample Data'!I213&lt;$B214, 'Control Sample Data'!I213&gt;0),'Control Sample Data'!I213,$B214),""))</f>
        <v/>
      </c>
      <c r="J214" s="29" t="str">
        <f>IF('Control Sample Data'!J213="","",IF(SUM('Control Sample Data'!J$2:J$97)&gt;10,IF(AND(ISNUMBER('Control Sample Data'!J213),'Control Sample Data'!J213&lt;$B214, 'Control Sample Data'!J213&gt;0),'Control Sample Data'!J213,$B214),""))</f>
        <v/>
      </c>
      <c r="K214" s="29" t="str">
        <f>IF('Control Sample Data'!K213="","",IF(SUM('Control Sample Data'!K$2:K$97)&gt;10,IF(AND(ISNUMBER('Control Sample Data'!K213),'Control Sample Data'!K213&lt;$B214, 'Control Sample Data'!K213&gt;0),'Control Sample Data'!K213,$B214),""))</f>
        <v/>
      </c>
      <c r="L214" s="29" t="str">
        <f>IF('Control Sample Data'!L213="","",IF(SUM('Control Sample Data'!L$2:L$97)&gt;10,IF(AND(ISNUMBER('Control Sample Data'!L213),'Control Sample Data'!L213&lt;$B214, 'Control Sample Data'!L213&gt;0),'Control Sample Data'!L213,$B214),""))</f>
        <v/>
      </c>
      <c r="M214" s="29" t="str">
        <f>IF('Control Sample Data'!M213="","",IF(SUM('Control Sample Data'!M$2:M$97)&gt;10,IF(AND(ISNUMBER('Control Sample Data'!M213),'Control Sample Data'!M213&lt;$B214, 'Control Sample Data'!M213&gt;0),'Control Sample Data'!M213,$B214),""))</f>
        <v/>
      </c>
      <c r="N214" s="29" t="str">
        <f>IF('Control Sample Data'!N213="","",IF(SUM('Control Sample Data'!N$2:N$97)&gt;10,IF(AND(ISNUMBER('Control Sample Data'!N213),'Control Sample Data'!N213&lt;$B214, 'Control Sample Data'!N213&gt;0),'Control Sample Data'!N213,$B214),""))</f>
        <v/>
      </c>
      <c r="O214" s="29" t="str">
        <f>IF('Control Sample Data'!O213="","",IF(SUM('Control Sample Data'!O$2:O$97)&gt;10,IF(AND(ISNUMBER('Control Sample Data'!O213),'Control Sample Data'!O213&lt;$B214, 'Control Sample Data'!O213&gt;0),'Control Sample Data'!O213,$B214),""))</f>
        <v/>
      </c>
      <c r="Q214" s="4" t="s">
        <v>4871</v>
      </c>
      <c r="R214" s="29">
        <f>IF('Test Sample Data'!D213="","",IF(SUM('Test Sample Data'!D$2:D$97)&gt;10,IF(AND(ISNUMBER('Test Sample Data'!D213),'Test Sample Data'!D213&lt;$B214, 'Test Sample Data'!D213&gt;0),'Test Sample Data'!D213,$B214),""))</f>
        <v>29.9</v>
      </c>
      <c r="S214" s="29">
        <f>IF('Test Sample Data'!E213="","",IF(SUM('Test Sample Data'!E$2:E$97)&gt;10,IF(AND(ISNUMBER('Test Sample Data'!E213),'Test Sample Data'!E213&lt;$B214, 'Test Sample Data'!E213&gt;0),'Test Sample Data'!E213,$B214),""))</f>
        <v>35</v>
      </c>
      <c r="T214" s="29" t="str">
        <f>IF('Test Sample Data'!F213="","",IF(SUM('Test Sample Data'!F$2:F$97)&gt;10,IF(AND(ISNUMBER('Test Sample Data'!F213),'Test Sample Data'!F213&lt;$B214, 'Test Sample Data'!F213&gt;0),'Test Sample Data'!F213,$B214),""))</f>
        <v/>
      </c>
      <c r="U214" s="29" t="str">
        <f>IF('Test Sample Data'!G213="","",IF(SUM('Test Sample Data'!G$2:G$97)&gt;10,IF(AND(ISNUMBER('Test Sample Data'!G213),'Test Sample Data'!G213&lt;$B214, 'Test Sample Data'!G213&gt;0),'Test Sample Data'!G213,$B214),""))</f>
        <v/>
      </c>
      <c r="V214" s="29" t="str">
        <f>IF('Test Sample Data'!H213="","",IF(SUM('Test Sample Data'!H$2:H$97)&gt;10,IF(AND(ISNUMBER('Test Sample Data'!H213),'Test Sample Data'!H213&lt;$B214, 'Test Sample Data'!H213&gt;0),'Test Sample Data'!H213,$B214),""))</f>
        <v/>
      </c>
      <c r="W214" s="29" t="str">
        <f>IF('Test Sample Data'!I213="","",IF(SUM('Test Sample Data'!I$2:I$97)&gt;10,IF(AND(ISNUMBER('Test Sample Data'!I213),'Test Sample Data'!I213&lt;$B214, 'Test Sample Data'!I213&gt;0),'Test Sample Data'!I213,$B214),""))</f>
        <v/>
      </c>
      <c r="X214" s="29" t="str">
        <f>IF('Test Sample Data'!J213="","",IF(SUM('Test Sample Data'!J$2:J$97)&gt;10,IF(AND(ISNUMBER('Test Sample Data'!J213),'Test Sample Data'!J213&lt;$B214, 'Test Sample Data'!J213&gt;0),'Test Sample Data'!J213,$B214),""))</f>
        <v/>
      </c>
      <c r="Y214" s="29" t="str">
        <f>IF('Test Sample Data'!K213="","",IF(SUM('Test Sample Data'!K$2:K$97)&gt;10,IF(AND(ISNUMBER('Test Sample Data'!K213),'Test Sample Data'!K213&lt;$B214, 'Test Sample Data'!K213&gt;0),'Test Sample Data'!K213,$B214),""))</f>
        <v/>
      </c>
      <c r="Z214" s="29" t="str">
        <f>IF('Test Sample Data'!L213="","",IF(SUM('Test Sample Data'!L$2:L$97)&gt;10,IF(AND(ISNUMBER('Test Sample Data'!L213),'Test Sample Data'!L213&lt;$B214, 'Test Sample Data'!L213&gt;0),'Test Sample Data'!L213,$B214),""))</f>
        <v/>
      </c>
      <c r="AA214" s="29" t="str">
        <f>IF('Test Sample Data'!M213="","",IF(SUM('Test Sample Data'!M$2:M$97)&gt;10,IF(AND(ISNUMBER('Test Sample Data'!M213),'Test Sample Data'!M213&lt;$B214, 'Test Sample Data'!M213&gt;0),'Test Sample Data'!M213,$B214),""))</f>
        <v/>
      </c>
      <c r="AB214" s="29" t="str">
        <f>IF('Test Sample Data'!N213="","",IF(SUM('Test Sample Data'!N$2:N$97)&gt;10,IF(AND(ISNUMBER('Test Sample Data'!N213),'Test Sample Data'!N213&lt;$B214, 'Test Sample Data'!N213&gt;0),'Test Sample Data'!N213,$B214),""))</f>
        <v/>
      </c>
      <c r="AC214" s="29" t="str">
        <f>IF('Test Sample Data'!O213="","",IF(SUM('Test Sample Data'!O$2:O$97)&gt;10,IF(AND(ISNUMBER('Test Sample Data'!O213),'Test Sample Data'!O213&lt;$B214, 'Test Sample Data'!O213&gt;0),'Test Sample Data'!O213,$B214),""))</f>
        <v/>
      </c>
      <c r="AE214" s="4" t="s">
        <v>4871</v>
      </c>
      <c r="AF214" s="4">
        <f t="shared" si="247"/>
        <v>9</v>
      </c>
      <c r="AG214" s="4">
        <f t="shared" si="248"/>
        <v>9</v>
      </c>
      <c r="AH214" s="4" t="str">
        <f t="shared" si="249"/>
        <v/>
      </c>
      <c r="AI214" s="4" t="str">
        <f t="shared" si="250"/>
        <v/>
      </c>
      <c r="AJ214" s="4" t="str">
        <f t="shared" si="251"/>
        <v/>
      </c>
      <c r="AK214" s="4" t="str">
        <f t="shared" si="252"/>
        <v/>
      </c>
      <c r="AL214" s="4" t="str">
        <f t="shared" si="253"/>
        <v/>
      </c>
      <c r="AM214" s="4" t="str">
        <f t="shared" si="254"/>
        <v/>
      </c>
      <c r="AN214" s="4" t="str">
        <f t="shared" si="255"/>
        <v/>
      </c>
      <c r="AO214" s="4" t="str">
        <f t="shared" si="256"/>
        <v/>
      </c>
      <c r="AP214" s="4" t="str">
        <f t="shared" si="257"/>
        <v/>
      </c>
      <c r="AQ214" s="4" t="str">
        <f t="shared" si="258"/>
        <v/>
      </c>
      <c r="AR214" s="4">
        <f t="shared" si="259"/>
        <v>0</v>
      </c>
      <c r="AS214" s="4">
        <f t="shared" si="246"/>
        <v>9</v>
      </c>
      <c r="AU214" s="4" t="s">
        <v>4871</v>
      </c>
      <c r="AV214" s="4">
        <f t="shared" si="260"/>
        <v>3.8999999999999986</v>
      </c>
      <c r="AW214" s="4">
        <f t="shared" si="261"/>
        <v>9</v>
      </c>
      <c r="AX214" s="4" t="str">
        <f t="shared" si="262"/>
        <v/>
      </c>
      <c r="AY214" s="4" t="str">
        <f t="shared" si="263"/>
        <v/>
      </c>
      <c r="AZ214" s="4" t="str">
        <f t="shared" si="264"/>
        <v/>
      </c>
      <c r="BA214" s="4" t="str">
        <f t="shared" si="265"/>
        <v/>
      </c>
      <c r="BB214" s="4" t="str">
        <f t="shared" si="266"/>
        <v/>
      </c>
      <c r="BC214" s="4" t="str">
        <f t="shared" si="267"/>
        <v/>
      </c>
      <c r="BD214" s="4" t="str">
        <f t="shared" si="268"/>
        <v/>
      </c>
      <c r="BE214" s="4" t="str">
        <f t="shared" si="269"/>
        <v/>
      </c>
      <c r="BF214" s="4" t="str">
        <f t="shared" si="270"/>
        <v/>
      </c>
      <c r="BG214" s="4" t="str">
        <f t="shared" si="271"/>
        <v/>
      </c>
      <c r="BI214" s="4" t="s">
        <v>4871</v>
      </c>
      <c r="BJ214" s="4" t="str">
        <f t="shared" si="233"/>
        <v/>
      </c>
      <c r="BK214" s="4">
        <f t="shared" si="234"/>
        <v>9</v>
      </c>
      <c r="BL214" s="4" t="str">
        <f t="shared" si="235"/>
        <v/>
      </c>
      <c r="BM214" s="4" t="str">
        <f t="shared" si="236"/>
        <v/>
      </c>
      <c r="BN214" s="4" t="str">
        <f t="shared" si="237"/>
        <v/>
      </c>
      <c r="BO214" s="4" t="str">
        <f t="shared" si="238"/>
        <v/>
      </c>
      <c r="BP214" s="4" t="str">
        <f t="shared" si="239"/>
        <v/>
      </c>
      <c r="BQ214" s="4" t="str">
        <f t="shared" si="240"/>
        <v/>
      </c>
      <c r="BR214" s="4" t="str">
        <f t="shared" si="241"/>
        <v/>
      </c>
      <c r="BS214" s="4" t="str">
        <f t="shared" si="242"/>
        <v/>
      </c>
      <c r="BT214" s="4" t="str">
        <f t="shared" si="243"/>
        <v/>
      </c>
      <c r="BU214" s="4" t="str">
        <f t="shared" si="244"/>
        <v/>
      </c>
      <c r="BV214" s="4">
        <f t="shared" si="272"/>
        <v>0</v>
      </c>
      <c r="BW214" s="4">
        <f t="shared" si="245"/>
        <v>9</v>
      </c>
      <c r="BY214" s="4" t="s">
        <v>4871</v>
      </c>
      <c r="BZ214" s="4">
        <f t="shared" si="209"/>
        <v>-5.1000000000000014</v>
      </c>
      <c r="CA214" s="4">
        <f t="shared" si="210"/>
        <v>0</v>
      </c>
      <c r="CB214" s="4" t="str">
        <f t="shared" si="211"/>
        <v/>
      </c>
      <c r="CC214" s="4" t="str">
        <f t="shared" si="212"/>
        <v/>
      </c>
      <c r="CD214" s="4" t="str">
        <f t="shared" si="213"/>
        <v/>
      </c>
      <c r="CE214" s="4" t="str">
        <f t="shared" si="214"/>
        <v/>
      </c>
      <c r="CF214" s="4" t="str">
        <f t="shared" si="215"/>
        <v/>
      </c>
      <c r="CG214" s="4" t="str">
        <f t="shared" si="216"/>
        <v/>
      </c>
      <c r="CH214" s="4" t="str">
        <f t="shared" si="217"/>
        <v/>
      </c>
      <c r="CI214" s="4" t="str">
        <f t="shared" si="218"/>
        <v/>
      </c>
      <c r="CJ214" s="4" t="str">
        <f t="shared" si="219"/>
        <v/>
      </c>
      <c r="CK214" s="4" t="str">
        <f t="shared" si="220"/>
        <v/>
      </c>
      <c r="CM214" s="4" t="s">
        <v>4871</v>
      </c>
      <c r="CN214" s="4" t="str">
        <f>IF(ISNUMBER(BZ214), IF($BV214&gt;VLOOKUP('Gene Table'!$G$2,'Array Content'!$A$2:$B$3,2,FALSE),IF(BZ214&lt;-$BV214,"mutant","WT"),IF(BZ214&lt;-VLOOKUP('Gene Table'!$G$2,'Array Content'!$A$2:$B$3,2,FALSE),"Mutant","WT")),"")</f>
        <v>Mutant</v>
      </c>
      <c r="CO214" s="4" t="str">
        <f>IF(ISNUMBER(CA214), IF($BV214&gt;VLOOKUP('Gene Table'!$G$2,'Array Content'!$A$2:$B$3,2,FALSE),IF(CA214&lt;-$BV214,"mutant","WT"),IF(CA214&lt;-VLOOKUP('Gene Table'!$G$2,'Array Content'!$A$2:$B$3,2,FALSE),"Mutant","WT")),"")</f>
        <v>WT</v>
      </c>
      <c r="CP214" s="4" t="str">
        <f>IF(ISNUMBER(CB214), IF($BV214&gt;VLOOKUP('Gene Table'!$G$2,'Array Content'!$A$2:$B$3,2,FALSE),IF(CB214&lt;-$BV214,"mutant","WT"),IF(CB214&lt;-VLOOKUP('Gene Table'!$G$2,'Array Content'!$A$2:$B$3,2,FALSE),"Mutant","WT")),"")</f>
        <v/>
      </c>
      <c r="CQ214" s="4" t="str">
        <f>IF(ISNUMBER(CC214), IF($BV214&gt;VLOOKUP('Gene Table'!$G$2,'Array Content'!$A$2:$B$3,2,FALSE),IF(CC214&lt;-$BV214,"mutant","WT"),IF(CC214&lt;-VLOOKUP('Gene Table'!$G$2,'Array Content'!$A$2:$B$3,2,FALSE),"Mutant","WT")),"")</f>
        <v/>
      </c>
      <c r="CR214" s="4" t="str">
        <f>IF(ISNUMBER(CD214), IF($BV214&gt;VLOOKUP('Gene Table'!$G$2,'Array Content'!$A$2:$B$3,2,FALSE),IF(CD214&lt;-$BV214,"mutant","WT"),IF(CD214&lt;-VLOOKUP('Gene Table'!$G$2,'Array Content'!$A$2:$B$3,2,FALSE),"Mutant","WT")),"")</f>
        <v/>
      </c>
      <c r="CS214" s="4" t="str">
        <f>IF(ISNUMBER(CE214), IF($BV214&gt;VLOOKUP('Gene Table'!$G$2,'Array Content'!$A$2:$B$3,2,FALSE),IF(CE214&lt;-$BV214,"mutant","WT"),IF(CE214&lt;-VLOOKUP('Gene Table'!$G$2,'Array Content'!$A$2:$B$3,2,FALSE),"Mutant","WT")),"")</f>
        <v/>
      </c>
      <c r="CT214" s="4" t="str">
        <f>IF(ISNUMBER(CF214), IF($BV214&gt;VLOOKUP('Gene Table'!$G$2,'Array Content'!$A$2:$B$3,2,FALSE),IF(CF214&lt;-$BV214,"mutant","WT"),IF(CF214&lt;-VLOOKUP('Gene Table'!$G$2,'Array Content'!$A$2:$B$3,2,FALSE),"Mutant","WT")),"")</f>
        <v/>
      </c>
      <c r="CU214" s="4" t="str">
        <f>IF(ISNUMBER(CG214), IF($BV214&gt;VLOOKUP('Gene Table'!$G$2,'Array Content'!$A$2:$B$3,2,FALSE),IF(CG214&lt;-$BV214,"mutant","WT"),IF(CG214&lt;-VLOOKUP('Gene Table'!$G$2,'Array Content'!$A$2:$B$3,2,FALSE),"Mutant","WT")),"")</f>
        <v/>
      </c>
      <c r="CV214" s="4" t="str">
        <f>IF(ISNUMBER(CH214), IF($BV214&gt;VLOOKUP('Gene Table'!$G$2,'Array Content'!$A$2:$B$3,2,FALSE),IF(CH214&lt;-$BV214,"mutant","WT"),IF(CH214&lt;-VLOOKUP('Gene Table'!$G$2,'Array Content'!$A$2:$B$3,2,FALSE),"Mutant","WT")),"")</f>
        <v/>
      </c>
      <c r="CW214" s="4" t="str">
        <f>IF(ISNUMBER(CI214), IF($BV214&gt;VLOOKUP('Gene Table'!$G$2,'Array Content'!$A$2:$B$3,2,FALSE),IF(CI214&lt;-$BV214,"mutant","WT"),IF(CI214&lt;-VLOOKUP('Gene Table'!$G$2,'Array Content'!$A$2:$B$3,2,FALSE),"Mutant","WT")),"")</f>
        <v/>
      </c>
      <c r="CX214" s="4" t="str">
        <f>IF(ISNUMBER(CJ214), IF($BV214&gt;VLOOKUP('Gene Table'!$G$2,'Array Content'!$A$2:$B$3,2,FALSE),IF(CJ214&lt;-$BV214,"mutant","WT"),IF(CJ214&lt;-VLOOKUP('Gene Table'!$G$2,'Array Content'!$A$2:$B$3,2,FALSE),"Mutant","WT")),"")</f>
        <v/>
      </c>
      <c r="CY214" s="4" t="str">
        <f>IF(ISNUMBER(CK214), IF($BV214&gt;VLOOKUP('Gene Table'!$G$2,'Array Content'!$A$2:$B$3,2,FALSE),IF(CK214&lt;-$BV214,"mutant","WT"),IF(CK214&lt;-VLOOKUP('Gene Table'!$G$2,'Array Content'!$A$2:$B$3,2,FALSE),"Mutant","WT")),"")</f>
        <v/>
      </c>
      <c r="DA214" s="4" t="s">
        <v>4871</v>
      </c>
      <c r="DB214" s="4">
        <f t="shared" si="221"/>
        <v>-5.1000000000000014</v>
      </c>
      <c r="DC214" s="4">
        <f t="shared" si="222"/>
        <v>0</v>
      </c>
      <c r="DD214" s="4" t="str">
        <f t="shared" si="223"/>
        <v/>
      </c>
      <c r="DE214" s="4" t="str">
        <f t="shared" si="224"/>
        <v/>
      </c>
      <c r="DF214" s="4" t="str">
        <f t="shared" si="225"/>
        <v/>
      </c>
      <c r="DG214" s="4" t="str">
        <f t="shared" si="226"/>
        <v/>
      </c>
      <c r="DH214" s="4" t="str">
        <f t="shared" si="227"/>
        <v/>
      </c>
      <c r="DI214" s="4" t="str">
        <f t="shared" si="228"/>
        <v/>
      </c>
      <c r="DJ214" s="4" t="str">
        <f t="shared" si="229"/>
        <v/>
      </c>
      <c r="DK214" s="4" t="str">
        <f t="shared" si="230"/>
        <v/>
      </c>
      <c r="DL214" s="4" t="str">
        <f t="shared" si="231"/>
        <v/>
      </c>
      <c r="DM214" s="4" t="str">
        <f t="shared" si="232"/>
        <v/>
      </c>
      <c r="DO214" s="4" t="s">
        <v>4871</v>
      </c>
      <c r="DP214" s="4" t="str">
        <f>IF(ISNUMBER(DB214), IF($AR214&gt;VLOOKUP('Gene Table'!$G$2,'Array Content'!$A$2:$B$3,2,FALSE),IF(DB214&lt;-$AR214,"mutant","WT"),IF(DB214&lt;-VLOOKUP('Gene Table'!$G$2,'Array Content'!$A$2:$B$3,2,FALSE),"Mutant","WT")),"")</f>
        <v>Mutant</v>
      </c>
      <c r="DQ214" s="4" t="str">
        <f>IF(ISNUMBER(DC214), IF($AR214&gt;VLOOKUP('Gene Table'!$G$2,'Array Content'!$A$2:$B$3,2,FALSE),IF(DC214&lt;-$AR214,"mutant","WT"),IF(DC214&lt;-VLOOKUP('Gene Table'!$G$2,'Array Content'!$A$2:$B$3,2,FALSE),"Mutant","WT")),"")</f>
        <v>WT</v>
      </c>
      <c r="DR214" s="4" t="str">
        <f>IF(ISNUMBER(DD214), IF($AR214&gt;VLOOKUP('Gene Table'!$G$2,'Array Content'!$A$2:$B$3,2,FALSE),IF(DD214&lt;-$AR214,"mutant","WT"),IF(DD214&lt;-VLOOKUP('Gene Table'!$G$2,'Array Content'!$A$2:$B$3,2,FALSE),"Mutant","WT")),"")</f>
        <v/>
      </c>
      <c r="DS214" s="4" t="str">
        <f>IF(ISNUMBER(DE214), IF($AR214&gt;VLOOKUP('Gene Table'!$G$2,'Array Content'!$A$2:$B$3,2,FALSE),IF(DE214&lt;-$AR214,"mutant","WT"),IF(DE214&lt;-VLOOKUP('Gene Table'!$G$2,'Array Content'!$A$2:$B$3,2,FALSE),"Mutant","WT")),"")</f>
        <v/>
      </c>
      <c r="DT214" s="4" t="str">
        <f>IF(ISNUMBER(DF214), IF($AR214&gt;VLOOKUP('Gene Table'!$G$2,'Array Content'!$A$2:$B$3,2,FALSE),IF(DF214&lt;-$AR214,"mutant","WT"),IF(DF214&lt;-VLOOKUP('Gene Table'!$G$2,'Array Content'!$A$2:$B$3,2,FALSE),"Mutant","WT")),"")</f>
        <v/>
      </c>
      <c r="DU214" s="4" t="str">
        <f>IF(ISNUMBER(DG214), IF($AR214&gt;VLOOKUP('Gene Table'!$G$2,'Array Content'!$A$2:$B$3,2,FALSE),IF(DG214&lt;-$AR214,"mutant","WT"),IF(DG214&lt;-VLOOKUP('Gene Table'!$G$2,'Array Content'!$A$2:$B$3,2,FALSE),"Mutant","WT")),"")</f>
        <v/>
      </c>
      <c r="DV214" s="4" t="str">
        <f>IF(ISNUMBER(DH214), IF($AR214&gt;VLOOKUP('Gene Table'!$G$2,'Array Content'!$A$2:$B$3,2,FALSE),IF(DH214&lt;-$AR214,"mutant","WT"),IF(DH214&lt;-VLOOKUP('Gene Table'!$G$2,'Array Content'!$A$2:$B$3,2,FALSE),"Mutant","WT")),"")</f>
        <v/>
      </c>
      <c r="DW214" s="4" t="str">
        <f>IF(ISNUMBER(DI214), IF($AR214&gt;VLOOKUP('Gene Table'!$G$2,'Array Content'!$A$2:$B$3,2,FALSE),IF(DI214&lt;-$AR214,"mutant","WT"),IF(DI214&lt;-VLOOKUP('Gene Table'!$G$2,'Array Content'!$A$2:$B$3,2,FALSE),"Mutant","WT")),"")</f>
        <v/>
      </c>
      <c r="DX214" s="4" t="str">
        <f>IF(ISNUMBER(DJ214), IF($AR214&gt;VLOOKUP('Gene Table'!$G$2,'Array Content'!$A$2:$B$3,2,FALSE),IF(DJ214&lt;-$AR214,"mutant","WT"),IF(DJ214&lt;-VLOOKUP('Gene Table'!$G$2,'Array Content'!$A$2:$B$3,2,FALSE),"Mutant","WT")),"")</f>
        <v/>
      </c>
      <c r="DY214" s="4" t="str">
        <f>IF(ISNUMBER(DK214), IF($AR214&gt;VLOOKUP('Gene Table'!$G$2,'Array Content'!$A$2:$B$3,2,FALSE),IF(DK214&lt;-$AR214,"mutant","WT"),IF(DK214&lt;-VLOOKUP('Gene Table'!$G$2,'Array Content'!$A$2:$B$3,2,FALSE),"Mutant","WT")),"")</f>
        <v/>
      </c>
      <c r="DZ214" s="4" t="str">
        <f>IF(ISNUMBER(DL214), IF($AR214&gt;VLOOKUP('Gene Table'!$G$2,'Array Content'!$A$2:$B$3,2,FALSE),IF(DL214&lt;-$AR214,"mutant","WT"),IF(DL214&lt;-VLOOKUP('Gene Table'!$G$2,'Array Content'!$A$2:$B$3,2,FALSE),"Mutant","WT")),"")</f>
        <v/>
      </c>
      <c r="EA214" s="4" t="str">
        <f>IF(ISNUMBER(DM214), IF($AR214&gt;VLOOKUP('Gene Table'!$G$2,'Array Content'!$A$2:$B$3,2,FALSE),IF(DM214&lt;-$AR214,"mutant","WT"),IF(DM214&lt;-VLOOKUP('Gene Table'!$G$2,'Array Content'!$A$2:$B$3,2,FALSE),"Mutant","WT")),"")</f>
        <v/>
      </c>
      <c r="EC214" s="4" t="s">
        <v>4871</v>
      </c>
      <c r="ED214" s="4" t="str">
        <f>IF('Gene Table'!$D214="copy number",D214,"")</f>
        <v/>
      </c>
      <c r="EE214" s="4" t="str">
        <f>IF('Gene Table'!$D214="copy number",E214,"")</f>
        <v/>
      </c>
      <c r="EF214" s="4" t="str">
        <f>IF('Gene Table'!$D214="copy number",F214,"")</f>
        <v/>
      </c>
      <c r="EG214" s="4" t="str">
        <f>IF('Gene Table'!$D214="copy number",G214,"")</f>
        <v/>
      </c>
      <c r="EH214" s="4" t="str">
        <f>IF('Gene Table'!$D214="copy number",H214,"")</f>
        <v/>
      </c>
      <c r="EI214" s="4" t="str">
        <f>IF('Gene Table'!$D214="copy number",I214,"")</f>
        <v/>
      </c>
      <c r="EJ214" s="4" t="str">
        <f>IF('Gene Table'!$D214="copy number",J214,"")</f>
        <v/>
      </c>
      <c r="EK214" s="4" t="str">
        <f>IF('Gene Table'!$D214="copy number",K214,"")</f>
        <v/>
      </c>
      <c r="EL214" s="4" t="str">
        <f>IF('Gene Table'!$D214="copy number",L214,"")</f>
        <v/>
      </c>
      <c r="EM214" s="4" t="str">
        <f>IF('Gene Table'!$D214="copy number",M214,"")</f>
        <v/>
      </c>
      <c r="EN214" s="4" t="str">
        <f>IF('Gene Table'!$D214="copy number",N214,"")</f>
        <v/>
      </c>
      <c r="EO214" s="4" t="str">
        <f>IF('Gene Table'!$D214="copy number",O214,"")</f>
        <v/>
      </c>
      <c r="EQ214" s="4" t="s">
        <v>4871</v>
      </c>
      <c r="ER214" s="4" t="str">
        <f>IF('Gene Table'!$D214="copy number",R214,"")</f>
        <v/>
      </c>
      <c r="ES214" s="4" t="str">
        <f>IF('Gene Table'!$D214="copy number",S214,"")</f>
        <v/>
      </c>
      <c r="ET214" s="4" t="str">
        <f>IF('Gene Table'!$D214="copy number",T214,"")</f>
        <v/>
      </c>
      <c r="EU214" s="4" t="str">
        <f>IF('Gene Table'!$D214="copy number",U214,"")</f>
        <v/>
      </c>
      <c r="EV214" s="4" t="str">
        <f>IF('Gene Table'!$D214="copy number",V214,"")</f>
        <v/>
      </c>
      <c r="EW214" s="4" t="str">
        <f>IF('Gene Table'!$D214="copy number",W214,"")</f>
        <v/>
      </c>
      <c r="EX214" s="4" t="str">
        <f>IF('Gene Table'!$D214="copy number",X214,"")</f>
        <v/>
      </c>
      <c r="EY214" s="4" t="str">
        <f>IF('Gene Table'!$D214="copy number",Y214,"")</f>
        <v/>
      </c>
      <c r="EZ214" s="4" t="str">
        <f>IF('Gene Table'!$D214="copy number",Z214,"")</f>
        <v/>
      </c>
      <c r="FA214" s="4" t="str">
        <f>IF('Gene Table'!$D214="copy number",AA214,"")</f>
        <v/>
      </c>
      <c r="FB214" s="4" t="str">
        <f>IF('Gene Table'!$D214="copy number",AB214,"")</f>
        <v/>
      </c>
      <c r="FC214" s="4" t="str">
        <f>IF('Gene Table'!$D214="copy number",AC214,"")</f>
        <v/>
      </c>
      <c r="FE214" s="4" t="s">
        <v>4871</v>
      </c>
      <c r="FF214" s="4" t="str">
        <f>IF('Gene Table'!$C214="SMPC",D214,"")</f>
        <v/>
      </c>
      <c r="FG214" s="4" t="str">
        <f>IF('Gene Table'!$C214="SMPC",E214,"")</f>
        <v/>
      </c>
      <c r="FH214" s="4" t="str">
        <f>IF('Gene Table'!$C214="SMPC",F214,"")</f>
        <v/>
      </c>
      <c r="FI214" s="4" t="str">
        <f>IF('Gene Table'!$C214="SMPC",G214,"")</f>
        <v/>
      </c>
      <c r="FJ214" s="4" t="str">
        <f>IF('Gene Table'!$C214="SMPC",H214,"")</f>
        <v/>
      </c>
      <c r="FK214" s="4" t="str">
        <f>IF('Gene Table'!$C214="SMPC",I214,"")</f>
        <v/>
      </c>
      <c r="FL214" s="4" t="str">
        <f>IF('Gene Table'!$C214="SMPC",J214,"")</f>
        <v/>
      </c>
      <c r="FM214" s="4" t="str">
        <f>IF('Gene Table'!$C214="SMPC",K214,"")</f>
        <v/>
      </c>
      <c r="FN214" s="4" t="str">
        <f>IF('Gene Table'!$C214="SMPC",L214,"")</f>
        <v/>
      </c>
      <c r="FO214" s="4" t="str">
        <f>IF('Gene Table'!$C214="SMPC",M214,"")</f>
        <v/>
      </c>
      <c r="FP214" s="4" t="str">
        <f>IF('Gene Table'!$C214="SMPC",N214,"")</f>
        <v/>
      </c>
      <c r="FQ214" s="4" t="str">
        <f>IF('Gene Table'!$C214="SMPC",O214,"")</f>
        <v/>
      </c>
      <c r="FS214" s="4" t="s">
        <v>4871</v>
      </c>
      <c r="FT214" s="4" t="str">
        <f>IF('Gene Table'!$C214="SMPC",R214,"")</f>
        <v/>
      </c>
      <c r="FU214" s="4" t="str">
        <f>IF('Gene Table'!$C214="SMPC",S214,"")</f>
        <v/>
      </c>
      <c r="FV214" s="4" t="str">
        <f>IF('Gene Table'!$C214="SMPC",T214,"")</f>
        <v/>
      </c>
      <c r="FW214" s="4" t="str">
        <f>IF('Gene Table'!$C214="SMPC",U214,"")</f>
        <v/>
      </c>
      <c r="FX214" s="4" t="str">
        <f>IF('Gene Table'!$C214="SMPC",V214,"")</f>
        <v/>
      </c>
      <c r="FY214" s="4" t="str">
        <f>IF('Gene Table'!$C214="SMPC",W214,"")</f>
        <v/>
      </c>
      <c r="FZ214" s="4" t="str">
        <f>IF('Gene Table'!$C214="SMPC",X214,"")</f>
        <v/>
      </c>
      <c r="GA214" s="4" t="str">
        <f>IF('Gene Table'!$C214="SMPC",Y214,"")</f>
        <v/>
      </c>
      <c r="GB214" s="4" t="str">
        <f>IF('Gene Table'!$C214="SMPC",Z214,"")</f>
        <v/>
      </c>
      <c r="GC214" s="4" t="str">
        <f>IF('Gene Table'!$C214="SMPC",AA214,"")</f>
        <v/>
      </c>
      <c r="GD214" s="4" t="str">
        <f>IF('Gene Table'!$C214="SMPC",AB214,"")</f>
        <v/>
      </c>
      <c r="GE214" s="4" t="str">
        <f>IF('Gene Table'!$C214="SMPC",AC214,"")</f>
        <v/>
      </c>
    </row>
    <row r="215" spans="1:187" ht="15" customHeight="1" x14ac:dyDescent="0.25">
      <c r="A215" s="4" t="str">
        <f>'Gene Table'!C215&amp;":"&amp;'Gene Table'!D215</f>
        <v>TP53:c.1024C&gt;T</v>
      </c>
      <c r="B215" s="4">
        <f>IF('Gene Table'!$G$5="NO",IF(ISNUMBER(MATCH('Gene Table'!E215,'Array Content'!$M$2:$M$941,0)),VLOOKUP('Gene Table'!E215,'Array Content'!$M$2:$O$941,2,FALSE),35),IF('Gene Table'!$G$5="YES",IF(ISNUMBER(MATCH('Gene Table'!E215,'Array Content'!$M$2:$M$941,0)),VLOOKUP('Gene Table'!E215,'Array Content'!$M$2:$O$941,3,FALSE),35),"OOPS"))</f>
        <v>37</v>
      </c>
      <c r="C215" s="4" t="s">
        <v>4872</v>
      </c>
      <c r="D215" s="29">
        <f>IF('Control Sample Data'!D214="","",IF(SUM('Control Sample Data'!D$2:D$97)&gt;10,IF(AND(ISNUMBER('Control Sample Data'!D214),'Control Sample Data'!D214&lt;$B215, 'Control Sample Data'!D214&gt;0),'Control Sample Data'!D214,$B215),""))</f>
        <v>35</v>
      </c>
      <c r="E215" s="29">
        <f>IF('Control Sample Data'!E214="","",IF(SUM('Control Sample Data'!E$2:E$97)&gt;10,IF(AND(ISNUMBER('Control Sample Data'!E214),'Control Sample Data'!E214&lt;$B215, 'Control Sample Data'!E214&gt;0),'Control Sample Data'!E214,$B215),""))</f>
        <v>35</v>
      </c>
      <c r="F215" s="29" t="str">
        <f>IF('Control Sample Data'!F214="","",IF(SUM('Control Sample Data'!F$2:F$97)&gt;10,IF(AND(ISNUMBER('Control Sample Data'!F214),'Control Sample Data'!F214&lt;$B215, 'Control Sample Data'!F214&gt;0),'Control Sample Data'!F214,$B215),""))</f>
        <v/>
      </c>
      <c r="G215" s="29" t="str">
        <f>IF('Control Sample Data'!G214="","",IF(SUM('Control Sample Data'!G$2:G$97)&gt;10,IF(AND(ISNUMBER('Control Sample Data'!G214),'Control Sample Data'!G214&lt;$B215, 'Control Sample Data'!G214&gt;0),'Control Sample Data'!G214,$B215),""))</f>
        <v/>
      </c>
      <c r="H215" s="29" t="str">
        <f>IF('Control Sample Data'!H214="","",IF(SUM('Control Sample Data'!H$2:H$97)&gt;10,IF(AND(ISNUMBER('Control Sample Data'!H214),'Control Sample Data'!H214&lt;$B215, 'Control Sample Data'!H214&gt;0),'Control Sample Data'!H214,$B215),""))</f>
        <v/>
      </c>
      <c r="I215" s="29" t="str">
        <f>IF('Control Sample Data'!I214="","",IF(SUM('Control Sample Data'!I$2:I$97)&gt;10,IF(AND(ISNUMBER('Control Sample Data'!I214),'Control Sample Data'!I214&lt;$B215, 'Control Sample Data'!I214&gt;0),'Control Sample Data'!I214,$B215),""))</f>
        <v/>
      </c>
      <c r="J215" s="29" t="str">
        <f>IF('Control Sample Data'!J214="","",IF(SUM('Control Sample Data'!J$2:J$97)&gt;10,IF(AND(ISNUMBER('Control Sample Data'!J214),'Control Sample Data'!J214&lt;$B215, 'Control Sample Data'!J214&gt;0),'Control Sample Data'!J214,$B215),""))</f>
        <v/>
      </c>
      <c r="K215" s="29" t="str">
        <f>IF('Control Sample Data'!K214="","",IF(SUM('Control Sample Data'!K$2:K$97)&gt;10,IF(AND(ISNUMBER('Control Sample Data'!K214),'Control Sample Data'!K214&lt;$B215, 'Control Sample Data'!K214&gt;0),'Control Sample Data'!K214,$B215),""))</f>
        <v/>
      </c>
      <c r="L215" s="29" t="str">
        <f>IF('Control Sample Data'!L214="","",IF(SUM('Control Sample Data'!L$2:L$97)&gt;10,IF(AND(ISNUMBER('Control Sample Data'!L214),'Control Sample Data'!L214&lt;$B215, 'Control Sample Data'!L214&gt;0),'Control Sample Data'!L214,$B215),""))</f>
        <v/>
      </c>
      <c r="M215" s="29" t="str">
        <f>IF('Control Sample Data'!M214="","",IF(SUM('Control Sample Data'!M$2:M$97)&gt;10,IF(AND(ISNUMBER('Control Sample Data'!M214),'Control Sample Data'!M214&lt;$B215, 'Control Sample Data'!M214&gt;0),'Control Sample Data'!M214,$B215),""))</f>
        <v/>
      </c>
      <c r="N215" s="29" t="str">
        <f>IF('Control Sample Data'!N214="","",IF(SUM('Control Sample Data'!N$2:N$97)&gt;10,IF(AND(ISNUMBER('Control Sample Data'!N214),'Control Sample Data'!N214&lt;$B215, 'Control Sample Data'!N214&gt;0),'Control Sample Data'!N214,$B215),""))</f>
        <v/>
      </c>
      <c r="O215" s="29" t="str">
        <f>IF('Control Sample Data'!O214="","",IF(SUM('Control Sample Data'!O$2:O$97)&gt;10,IF(AND(ISNUMBER('Control Sample Data'!O214),'Control Sample Data'!O214&lt;$B215, 'Control Sample Data'!O214&gt;0),'Control Sample Data'!O214,$B215),""))</f>
        <v/>
      </c>
      <c r="Q215" s="4" t="s">
        <v>4872</v>
      </c>
      <c r="R215" s="29">
        <f>IF('Test Sample Data'!D214="","",IF(SUM('Test Sample Data'!D$2:D$97)&gt;10,IF(AND(ISNUMBER('Test Sample Data'!D214),'Test Sample Data'!D214&lt;$B215, 'Test Sample Data'!D214&gt;0),'Test Sample Data'!D214,$B215),""))</f>
        <v>35</v>
      </c>
      <c r="S215" s="29">
        <f>IF('Test Sample Data'!E214="","",IF(SUM('Test Sample Data'!E$2:E$97)&gt;10,IF(AND(ISNUMBER('Test Sample Data'!E214),'Test Sample Data'!E214&lt;$B215, 'Test Sample Data'!E214&gt;0),'Test Sample Data'!E214,$B215),""))</f>
        <v>35</v>
      </c>
      <c r="T215" s="29" t="str">
        <f>IF('Test Sample Data'!F214="","",IF(SUM('Test Sample Data'!F$2:F$97)&gt;10,IF(AND(ISNUMBER('Test Sample Data'!F214),'Test Sample Data'!F214&lt;$B215, 'Test Sample Data'!F214&gt;0),'Test Sample Data'!F214,$B215),""))</f>
        <v/>
      </c>
      <c r="U215" s="29" t="str">
        <f>IF('Test Sample Data'!G214="","",IF(SUM('Test Sample Data'!G$2:G$97)&gt;10,IF(AND(ISNUMBER('Test Sample Data'!G214),'Test Sample Data'!G214&lt;$B215, 'Test Sample Data'!G214&gt;0),'Test Sample Data'!G214,$B215),""))</f>
        <v/>
      </c>
      <c r="V215" s="29" t="str">
        <f>IF('Test Sample Data'!H214="","",IF(SUM('Test Sample Data'!H$2:H$97)&gt;10,IF(AND(ISNUMBER('Test Sample Data'!H214),'Test Sample Data'!H214&lt;$B215, 'Test Sample Data'!H214&gt;0),'Test Sample Data'!H214,$B215),""))</f>
        <v/>
      </c>
      <c r="W215" s="29" t="str">
        <f>IF('Test Sample Data'!I214="","",IF(SUM('Test Sample Data'!I$2:I$97)&gt;10,IF(AND(ISNUMBER('Test Sample Data'!I214),'Test Sample Data'!I214&lt;$B215, 'Test Sample Data'!I214&gt;0),'Test Sample Data'!I214,$B215),""))</f>
        <v/>
      </c>
      <c r="X215" s="29" t="str">
        <f>IF('Test Sample Data'!J214="","",IF(SUM('Test Sample Data'!J$2:J$97)&gt;10,IF(AND(ISNUMBER('Test Sample Data'!J214),'Test Sample Data'!J214&lt;$B215, 'Test Sample Data'!J214&gt;0),'Test Sample Data'!J214,$B215),""))</f>
        <v/>
      </c>
      <c r="Y215" s="29" t="str">
        <f>IF('Test Sample Data'!K214="","",IF(SUM('Test Sample Data'!K$2:K$97)&gt;10,IF(AND(ISNUMBER('Test Sample Data'!K214),'Test Sample Data'!K214&lt;$B215, 'Test Sample Data'!K214&gt;0),'Test Sample Data'!K214,$B215),""))</f>
        <v/>
      </c>
      <c r="Z215" s="29" t="str">
        <f>IF('Test Sample Data'!L214="","",IF(SUM('Test Sample Data'!L$2:L$97)&gt;10,IF(AND(ISNUMBER('Test Sample Data'!L214),'Test Sample Data'!L214&lt;$B215, 'Test Sample Data'!L214&gt;0),'Test Sample Data'!L214,$B215),""))</f>
        <v/>
      </c>
      <c r="AA215" s="29" t="str">
        <f>IF('Test Sample Data'!M214="","",IF(SUM('Test Sample Data'!M$2:M$97)&gt;10,IF(AND(ISNUMBER('Test Sample Data'!M214),'Test Sample Data'!M214&lt;$B215, 'Test Sample Data'!M214&gt;0),'Test Sample Data'!M214,$B215),""))</f>
        <v/>
      </c>
      <c r="AB215" s="29" t="str">
        <f>IF('Test Sample Data'!N214="","",IF(SUM('Test Sample Data'!N$2:N$97)&gt;10,IF(AND(ISNUMBER('Test Sample Data'!N214),'Test Sample Data'!N214&lt;$B215, 'Test Sample Data'!N214&gt;0),'Test Sample Data'!N214,$B215),""))</f>
        <v/>
      </c>
      <c r="AC215" s="29" t="str">
        <f>IF('Test Sample Data'!O214="","",IF(SUM('Test Sample Data'!O$2:O$97)&gt;10,IF(AND(ISNUMBER('Test Sample Data'!O214),'Test Sample Data'!O214&lt;$B215, 'Test Sample Data'!O214&gt;0),'Test Sample Data'!O214,$B215),""))</f>
        <v/>
      </c>
      <c r="AE215" s="4" t="s">
        <v>4872</v>
      </c>
      <c r="AF215" s="4">
        <f t="shared" si="247"/>
        <v>9</v>
      </c>
      <c r="AG215" s="4">
        <f t="shared" si="248"/>
        <v>9</v>
      </c>
      <c r="AH215" s="4" t="str">
        <f t="shared" si="249"/>
        <v/>
      </c>
      <c r="AI215" s="4" t="str">
        <f t="shared" si="250"/>
        <v/>
      </c>
      <c r="AJ215" s="4" t="str">
        <f t="shared" si="251"/>
        <v/>
      </c>
      <c r="AK215" s="4" t="str">
        <f t="shared" si="252"/>
        <v/>
      </c>
      <c r="AL215" s="4" t="str">
        <f t="shared" si="253"/>
        <v/>
      </c>
      <c r="AM215" s="4" t="str">
        <f t="shared" si="254"/>
        <v/>
      </c>
      <c r="AN215" s="4" t="str">
        <f t="shared" si="255"/>
        <v/>
      </c>
      <c r="AO215" s="4" t="str">
        <f t="shared" si="256"/>
        <v/>
      </c>
      <c r="AP215" s="4" t="str">
        <f t="shared" si="257"/>
        <v/>
      </c>
      <c r="AQ215" s="4" t="str">
        <f t="shared" si="258"/>
        <v/>
      </c>
      <c r="AR215" s="4">
        <f t="shared" si="259"/>
        <v>0</v>
      </c>
      <c r="AS215" s="4">
        <f t="shared" si="246"/>
        <v>9</v>
      </c>
      <c r="AU215" s="4" t="s">
        <v>4872</v>
      </c>
      <c r="AV215" s="4">
        <f t="shared" si="260"/>
        <v>9</v>
      </c>
      <c r="AW215" s="4">
        <f t="shared" si="261"/>
        <v>9</v>
      </c>
      <c r="AX215" s="4" t="str">
        <f t="shared" si="262"/>
        <v/>
      </c>
      <c r="AY215" s="4" t="str">
        <f t="shared" si="263"/>
        <v/>
      </c>
      <c r="AZ215" s="4" t="str">
        <f t="shared" si="264"/>
        <v/>
      </c>
      <c r="BA215" s="4" t="str">
        <f t="shared" si="265"/>
        <v/>
      </c>
      <c r="BB215" s="4" t="str">
        <f t="shared" si="266"/>
        <v/>
      </c>
      <c r="BC215" s="4" t="str">
        <f t="shared" si="267"/>
        <v/>
      </c>
      <c r="BD215" s="4" t="str">
        <f t="shared" si="268"/>
        <v/>
      </c>
      <c r="BE215" s="4" t="str">
        <f t="shared" si="269"/>
        <v/>
      </c>
      <c r="BF215" s="4" t="str">
        <f t="shared" si="270"/>
        <v/>
      </c>
      <c r="BG215" s="4" t="str">
        <f t="shared" si="271"/>
        <v/>
      </c>
      <c r="BI215" s="4" t="s">
        <v>4872</v>
      </c>
      <c r="BJ215" s="4">
        <f t="shared" si="233"/>
        <v>9</v>
      </c>
      <c r="BK215" s="4">
        <f t="shared" si="234"/>
        <v>9</v>
      </c>
      <c r="BL215" s="4" t="str">
        <f t="shared" si="235"/>
        <v/>
      </c>
      <c r="BM215" s="4" t="str">
        <f t="shared" si="236"/>
        <v/>
      </c>
      <c r="BN215" s="4" t="str">
        <f t="shared" si="237"/>
        <v/>
      </c>
      <c r="BO215" s="4" t="str">
        <f t="shared" si="238"/>
        <v/>
      </c>
      <c r="BP215" s="4" t="str">
        <f t="shared" si="239"/>
        <v/>
      </c>
      <c r="BQ215" s="4" t="str">
        <f t="shared" si="240"/>
        <v/>
      </c>
      <c r="BR215" s="4" t="str">
        <f t="shared" si="241"/>
        <v/>
      </c>
      <c r="BS215" s="4" t="str">
        <f t="shared" si="242"/>
        <v/>
      </c>
      <c r="BT215" s="4" t="str">
        <f t="shared" si="243"/>
        <v/>
      </c>
      <c r="BU215" s="4" t="str">
        <f t="shared" si="244"/>
        <v/>
      </c>
      <c r="BV215" s="4">
        <f t="shared" si="272"/>
        <v>0</v>
      </c>
      <c r="BW215" s="4">
        <f t="shared" si="245"/>
        <v>9</v>
      </c>
      <c r="BY215" s="4" t="s">
        <v>4872</v>
      </c>
      <c r="BZ215" s="4">
        <f t="shared" si="209"/>
        <v>0</v>
      </c>
      <c r="CA215" s="4">
        <f t="shared" si="210"/>
        <v>0</v>
      </c>
      <c r="CB215" s="4" t="str">
        <f t="shared" si="211"/>
        <v/>
      </c>
      <c r="CC215" s="4" t="str">
        <f t="shared" si="212"/>
        <v/>
      </c>
      <c r="CD215" s="4" t="str">
        <f t="shared" si="213"/>
        <v/>
      </c>
      <c r="CE215" s="4" t="str">
        <f t="shared" si="214"/>
        <v/>
      </c>
      <c r="CF215" s="4" t="str">
        <f t="shared" si="215"/>
        <v/>
      </c>
      <c r="CG215" s="4" t="str">
        <f t="shared" si="216"/>
        <v/>
      </c>
      <c r="CH215" s="4" t="str">
        <f t="shared" si="217"/>
        <v/>
      </c>
      <c r="CI215" s="4" t="str">
        <f t="shared" si="218"/>
        <v/>
      </c>
      <c r="CJ215" s="4" t="str">
        <f t="shared" si="219"/>
        <v/>
      </c>
      <c r="CK215" s="4" t="str">
        <f t="shared" si="220"/>
        <v/>
      </c>
      <c r="CM215" s="4" t="s">
        <v>4872</v>
      </c>
      <c r="CN215" s="4" t="str">
        <f>IF(ISNUMBER(BZ215), IF($BV215&gt;VLOOKUP('Gene Table'!$G$2,'Array Content'!$A$2:$B$3,2,FALSE),IF(BZ215&lt;-$BV215,"mutant","WT"),IF(BZ215&lt;-VLOOKUP('Gene Table'!$G$2,'Array Content'!$A$2:$B$3,2,FALSE),"Mutant","WT")),"")</f>
        <v>WT</v>
      </c>
      <c r="CO215" s="4" t="str">
        <f>IF(ISNUMBER(CA215), IF($BV215&gt;VLOOKUP('Gene Table'!$G$2,'Array Content'!$A$2:$B$3,2,FALSE),IF(CA215&lt;-$BV215,"mutant","WT"),IF(CA215&lt;-VLOOKUP('Gene Table'!$G$2,'Array Content'!$A$2:$B$3,2,FALSE),"Mutant","WT")),"")</f>
        <v>WT</v>
      </c>
      <c r="CP215" s="4" t="str">
        <f>IF(ISNUMBER(CB215), IF($BV215&gt;VLOOKUP('Gene Table'!$G$2,'Array Content'!$A$2:$B$3,2,FALSE),IF(CB215&lt;-$BV215,"mutant","WT"),IF(CB215&lt;-VLOOKUP('Gene Table'!$G$2,'Array Content'!$A$2:$B$3,2,FALSE),"Mutant","WT")),"")</f>
        <v/>
      </c>
      <c r="CQ215" s="4" t="str">
        <f>IF(ISNUMBER(CC215), IF($BV215&gt;VLOOKUP('Gene Table'!$G$2,'Array Content'!$A$2:$B$3,2,FALSE),IF(CC215&lt;-$BV215,"mutant","WT"),IF(CC215&lt;-VLOOKUP('Gene Table'!$G$2,'Array Content'!$A$2:$B$3,2,FALSE),"Mutant","WT")),"")</f>
        <v/>
      </c>
      <c r="CR215" s="4" t="str">
        <f>IF(ISNUMBER(CD215), IF($BV215&gt;VLOOKUP('Gene Table'!$G$2,'Array Content'!$A$2:$B$3,2,FALSE),IF(CD215&lt;-$BV215,"mutant","WT"),IF(CD215&lt;-VLOOKUP('Gene Table'!$G$2,'Array Content'!$A$2:$B$3,2,FALSE),"Mutant","WT")),"")</f>
        <v/>
      </c>
      <c r="CS215" s="4" t="str">
        <f>IF(ISNUMBER(CE215), IF($BV215&gt;VLOOKUP('Gene Table'!$G$2,'Array Content'!$A$2:$B$3,2,FALSE),IF(CE215&lt;-$BV215,"mutant","WT"),IF(CE215&lt;-VLOOKUP('Gene Table'!$G$2,'Array Content'!$A$2:$B$3,2,FALSE),"Mutant","WT")),"")</f>
        <v/>
      </c>
      <c r="CT215" s="4" t="str">
        <f>IF(ISNUMBER(CF215), IF($BV215&gt;VLOOKUP('Gene Table'!$G$2,'Array Content'!$A$2:$B$3,2,FALSE),IF(CF215&lt;-$BV215,"mutant","WT"),IF(CF215&lt;-VLOOKUP('Gene Table'!$G$2,'Array Content'!$A$2:$B$3,2,FALSE),"Mutant","WT")),"")</f>
        <v/>
      </c>
      <c r="CU215" s="4" t="str">
        <f>IF(ISNUMBER(CG215), IF($BV215&gt;VLOOKUP('Gene Table'!$G$2,'Array Content'!$A$2:$B$3,2,FALSE),IF(CG215&lt;-$BV215,"mutant","WT"),IF(CG215&lt;-VLOOKUP('Gene Table'!$G$2,'Array Content'!$A$2:$B$3,2,FALSE),"Mutant","WT")),"")</f>
        <v/>
      </c>
      <c r="CV215" s="4" t="str">
        <f>IF(ISNUMBER(CH215), IF($BV215&gt;VLOOKUP('Gene Table'!$G$2,'Array Content'!$A$2:$B$3,2,FALSE),IF(CH215&lt;-$BV215,"mutant","WT"),IF(CH215&lt;-VLOOKUP('Gene Table'!$G$2,'Array Content'!$A$2:$B$3,2,FALSE),"Mutant","WT")),"")</f>
        <v/>
      </c>
      <c r="CW215" s="4" t="str">
        <f>IF(ISNUMBER(CI215), IF($BV215&gt;VLOOKUP('Gene Table'!$G$2,'Array Content'!$A$2:$B$3,2,FALSE),IF(CI215&lt;-$BV215,"mutant","WT"),IF(CI215&lt;-VLOOKUP('Gene Table'!$G$2,'Array Content'!$A$2:$B$3,2,FALSE),"Mutant","WT")),"")</f>
        <v/>
      </c>
      <c r="CX215" s="4" t="str">
        <f>IF(ISNUMBER(CJ215), IF($BV215&gt;VLOOKUP('Gene Table'!$G$2,'Array Content'!$A$2:$B$3,2,FALSE),IF(CJ215&lt;-$BV215,"mutant","WT"),IF(CJ215&lt;-VLOOKUP('Gene Table'!$G$2,'Array Content'!$A$2:$B$3,2,FALSE),"Mutant","WT")),"")</f>
        <v/>
      </c>
      <c r="CY215" s="4" t="str">
        <f>IF(ISNUMBER(CK215), IF($BV215&gt;VLOOKUP('Gene Table'!$G$2,'Array Content'!$A$2:$B$3,2,FALSE),IF(CK215&lt;-$BV215,"mutant","WT"),IF(CK215&lt;-VLOOKUP('Gene Table'!$G$2,'Array Content'!$A$2:$B$3,2,FALSE),"Mutant","WT")),"")</f>
        <v/>
      </c>
      <c r="DA215" s="4" t="s">
        <v>4872</v>
      </c>
      <c r="DB215" s="4">
        <f t="shared" si="221"/>
        <v>0</v>
      </c>
      <c r="DC215" s="4">
        <f t="shared" si="222"/>
        <v>0</v>
      </c>
      <c r="DD215" s="4" t="str">
        <f t="shared" si="223"/>
        <v/>
      </c>
      <c r="DE215" s="4" t="str">
        <f t="shared" si="224"/>
        <v/>
      </c>
      <c r="DF215" s="4" t="str">
        <f t="shared" si="225"/>
        <v/>
      </c>
      <c r="DG215" s="4" t="str">
        <f t="shared" si="226"/>
        <v/>
      </c>
      <c r="DH215" s="4" t="str">
        <f t="shared" si="227"/>
        <v/>
      </c>
      <c r="DI215" s="4" t="str">
        <f t="shared" si="228"/>
        <v/>
      </c>
      <c r="DJ215" s="4" t="str">
        <f t="shared" si="229"/>
        <v/>
      </c>
      <c r="DK215" s="4" t="str">
        <f t="shared" si="230"/>
        <v/>
      </c>
      <c r="DL215" s="4" t="str">
        <f t="shared" si="231"/>
        <v/>
      </c>
      <c r="DM215" s="4" t="str">
        <f t="shared" si="232"/>
        <v/>
      </c>
      <c r="DO215" s="4" t="s">
        <v>4872</v>
      </c>
      <c r="DP215" s="4" t="str">
        <f>IF(ISNUMBER(DB215), IF($AR215&gt;VLOOKUP('Gene Table'!$G$2,'Array Content'!$A$2:$B$3,2,FALSE),IF(DB215&lt;-$AR215,"mutant","WT"),IF(DB215&lt;-VLOOKUP('Gene Table'!$G$2,'Array Content'!$A$2:$B$3,2,FALSE),"Mutant","WT")),"")</f>
        <v>WT</v>
      </c>
      <c r="DQ215" s="4" t="str">
        <f>IF(ISNUMBER(DC215), IF($AR215&gt;VLOOKUP('Gene Table'!$G$2,'Array Content'!$A$2:$B$3,2,FALSE),IF(DC215&lt;-$AR215,"mutant","WT"),IF(DC215&lt;-VLOOKUP('Gene Table'!$G$2,'Array Content'!$A$2:$B$3,2,FALSE),"Mutant","WT")),"")</f>
        <v>WT</v>
      </c>
      <c r="DR215" s="4" t="str">
        <f>IF(ISNUMBER(DD215), IF($AR215&gt;VLOOKUP('Gene Table'!$G$2,'Array Content'!$A$2:$B$3,2,FALSE),IF(DD215&lt;-$AR215,"mutant","WT"),IF(DD215&lt;-VLOOKUP('Gene Table'!$G$2,'Array Content'!$A$2:$B$3,2,FALSE),"Mutant","WT")),"")</f>
        <v/>
      </c>
      <c r="DS215" s="4" t="str">
        <f>IF(ISNUMBER(DE215), IF($AR215&gt;VLOOKUP('Gene Table'!$G$2,'Array Content'!$A$2:$B$3,2,FALSE),IF(DE215&lt;-$AR215,"mutant","WT"),IF(DE215&lt;-VLOOKUP('Gene Table'!$G$2,'Array Content'!$A$2:$B$3,2,FALSE),"Mutant","WT")),"")</f>
        <v/>
      </c>
      <c r="DT215" s="4" t="str">
        <f>IF(ISNUMBER(DF215), IF($AR215&gt;VLOOKUP('Gene Table'!$G$2,'Array Content'!$A$2:$B$3,2,FALSE),IF(DF215&lt;-$AR215,"mutant","WT"),IF(DF215&lt;-VLOOKUP('Gene Table'!$G$2,'Array Content'!$A$2:$B$3,2,FALSE),"Mutant","WT")),"")</f>
        <v/>
      </c>
      <c r="DU215" s="4" t="str">
        <f>IF(ISNUMBER(DG215), IF($AR215&gt;VLOOKUP('Gene Table'!$G$2,'Array Content'!$A$2:$B$3,2,FALSE),IF(DG215&lt;-$AR215,"mutant","WT"),IF(DG215&lt;-VLOOKUP('Gene Table'!$G$2,'Array Content'!$A$2:$B$3,2,FALSE),"Mutant","WT")),"")</f>
        <v/>
      </c>
      <c r="DV215" s="4" t="str">
        <f>IF(ISNUMBER(DH215), IF($AR215&gt;VLOOKUP('Gene Table'!$G$2,'Array Content'!$A$2:$B$3,2,FALSE),IF(DH215&lt;-$AR215,"mutant","WT"),IF(DH215&lt;-VLOOKUP('Gene Table'!$G$2,'Array Content'!$A$2:$B$3,2,FALSE),"Mutant","WT")),"")</f>
        <v/>
      </c>
      <c r="DW215" s="4" t="str">
        <f>IF(ISNUMBER(DI215), IF($AR215&gt;VLOOKUP('Gene Table'!$G$2,'Array Content'!$A$2:$B$3,2,FALSE),IF(DI215&lt;-$AR215,"mutant","WT"),IF(DI215&lt;-VLOOKUP('Gene Table'!$G$2,'Array Content'!$A$2:$B$3,2,FALSE),"Mutant","WT")),"")</f>
        <v/>
      </c>
      <c r="DX215" s="4" t="str">
        <f>IF(ISNUMBER(DJ215), IF($AR215&gt;VLOOKUP('Gene Table'!$G$2,'Array Content'!$A$2:$B$3,2,FALSE),IF(DJ215&lt;-$AR215,"mutant","WT"),IF(DJ215&lt;-VLOOKUP('Gene Table'!$G$2,'Array Content'!$A$2:$B$3,2,FALSE),"Mutant","WT")),"")</f>
        <v/>
      </c>
      <c r="DY215" s="4" t="str">
        <f>IF(ISNUMBER(DK215), IF($AR215&gt;VLOOKUP('Gene Table'!$G$2,'Array Content'!$A$2:$B$3,2,FALSE),IF(DK215&lt;-$AR215,"mutant","WT"),IF(DK215&lt;-VLOOKUP('Gene Table'!$G$2,'Array Content'!$A$2:$B$3,2,FALSE),"Mutant","WT")),"")</f>
        <v/>
      </c>
      <c r="DZ215" s="4" t="str">
        <f>IF(ISNUMBER(DL215), IF($AR215&gt;VLOOKUP('Gene Table'!$G$2,'Array Content'!$A$2:$B$3,2,FALSE),IF(DL215&lt;-$AR215,"mutant","WT"),IF(DL215&lt;-VLOOKUP('Gene Table'!$G$2,'Array Content'!$A$2:$B$3,2,FALSE),"Mutant","WT")),"")</f>
        <v/>
      </c>
      <c r="EA215" s="4" t="str">
        <f>IF(ISNUMBER(DM215), IF($AR215&gt;VLOOKUP('Gene Table'!$G$2,'Array Content'!$A$2:$B$3,2,FALSE),IF(DM215&lt;-$AR215,"mutant","WT"),IF(DM215&lt;-VLOOKUP('Gene Table'!$G$2,'Array Content'!$A$2:$B$3,2,FALSE),"Mutant","WT")),"")</f>
        <v/>
      </c>
      <c r="EC215" s="4" t="s">
        <v>4872</v>
      </c>
      <c r="ED215" s="4" t="str">
        <f>IF('Gene Table'!$D215="copy number",D215,"")</f>
        <v/>
      </c>
      <c r="EE215" s="4" t="str">
        <f>IF('Gene Table'!$D215="copy number",E215,"")</f>
        <v/>
      </c>
      <c r="EF215" s="4" t="str">
        <f>IF('Gene Table'!$D215="copy number",F215,"")</f>
        <v/>
      </c>
      <c r="EG215" s="4" t="str">
        <f>IF('Gene Table'!$D215="copy number",G215,"")</f>
        <v/>
      </c>
      <c r="EH215" s="4" t="str">
        <f>IF('Gene Table'!$D215="copy number",H215,"")</f>
        <v/>
      </c>
      <c r="EI215" s="4" t="str">
        <f>IF('Gene Table'!$D215="copy number",I215,"")</f>
        <v/>
      </c>
      <c r="EJ215" s="4" t="str">
        <f>IF('Gene Table'!$D215="copy number",J215,"")</f>
        <v/>
      </c>
      <c r="EK215" s="4" t="str">
        <f>IF('Gene Table'!$D215="copy number",K215,"")</f>
        <v/>
      </c>
      <c r="EL215" s="4" t="str">
        <f>IF('Gene Table'!$D215="copy number",L215,"")</f>
        <v/>
      </c>
      <c r="EM215" s="4" t="str">
        <f>IF('Gene Table'!$D215="copy number",M215,"")</f>
        <v/>
      </c>
      <c r="EN215" s="4" t="str">
        <f>IF('Gene Table'!$D215="copy number",N215,"")</f>
        <v/>
      </c>
      <c r="EO215" s="4" t="str">
        <f>IF('Gene Table'!$D215="copy number",O215,"")</f>
        <v/>
      </c>
      <c r="EQ215" s="4" t="s">
        <v>4872</v>
      </c>
      <c r="ER215" s="4" t="str">
        <f>IF('Gene Table'!$D215="copy number",R215,"")</f>
        <v/>
      </c>
      <c r="ES215" s="4" t="str">
        <f>IF('Gene Table'!$D215="copy number",S215,"")</f>
        <v/>
      </c>
      <c r="ET215" s="4" t="str">
        <f>IF('Gene Table'!$D215="copy number",T215,"")</f>
        <v/>
      </c>
      <c r="EU215" s="4" t="str">
        <f>IF('Gene Table'!$D215="copy number",U215,"")</f>
        <v/>
      </c>
      <c r="EV215" s="4" t="str">
        <f>IF('Gene Table'!$D215="copy number",V215,"")</f>
        <v/>
      </c>
      <c r="EW215" s="4" t="str">
        <f>IF('Gene Table'!$D215="copy number",W215,"")</f>
        <v/>
      </c>
      <c r="EX215" s="4" t="str">
        <f>IF('Gene Table'!$D215="copy number",X215,"")</f>
        <v/>
      </c>
      <c r="EY215" s="4" t="str">
        <f>IF('Gene Table'!$D215="copy number",Y215,"")</f>
        <v/>
      </c>
      <c r="EZ215" s="4" t="str">
        <f>IF('Gene Table'!$D215="copy number",Z215,"")</f>
        <v/>
      </c>
      <c r="FA215" s="4" t="str">
        <f>IF('Gene Table'!$D215="copy number",AA215,"")</f>
        <v/>
      </c>
      <c r="FB215" s="4" t="str">
        <f>IF('Gene Table'!$D215="copy number",AB215,"")</f>
        <v/>
      </c>
      <c r="FC215" s="4" t="str">
        <f>IF('Gene Table'!$D215="copy number",AC215,"")</f>
        <v/>
      </c>
      <c r="FE215" s="4" t="s">
        <v>4872</v>
      </c>
      <c r="FF215" s="4" t="str">
        <f>IF('Gene Table'!$C215="SMPC",D215,"")</f>
        <v/>
      </c>
      <c r="FG215" s="4" t="str">
        <f>IF('Gene Table'!$C215="SMPC",E215,"")</f>
        <v/>
      </c>
      <c r="FH215" s="4" t="str">
        <f>IF('Gene Table'!$C215="SMPC",F215,"")</f>
        <v/>
      </c>
      <c r="FI215" s="4" t="str">
        <f>IF('Gene Table'!$C215="SMPC",G215,"")</f>
        <v/>
      </c>
      <c r="FJ215" s="4" t="str">
        <f>IF('Gene Table'!$C215="SMPC",H215,"")</f>
        <v/>
      </c>
      <c r="FK215" s="4" t="str">
        <f>IF('Gene Table'!$C215="SMPC",I215,"")</f>
        <v/>
      </c>
      <c r="FL215" s="4" t="str">
        <f>IF('Gene Table'!$C215="SMPC",J215,"")</f>
        <v/>
      </c>
      <c r="FM215" s="4" t="str">
        <f>IF('Gene Table'!$C215="SMPC",K215,"")</f>
        <v/>
      </c>
      <c r="FN215" s="4" t="str">
        <f>IF('Gene Table'!$C215="SMPC",L215,"")</f>
        <v/>
      </c>
      <c r="FO215" s="4" t="str">
        <f>IF('Gene Table'!$C215="SMPC",M215,"")</f>
        <v/>
      </c>
      <c r="FP215" s="4" t="str">
        <f>IF('Gene Table'!$C215="SMPC",N215,"")</f>
        <v/>
      </c>
      <c r="FQ215" s="4" t="str">
        <f>IF('Gene Table'!$C215="SMPC",O215,"")</f>
        <v/>
      </c>
      <c r="FS215" s="4" t="s">
        <v>4872</v>
      </c>
      <c r="FT215" s="4" t="str">
        <f>IF('Gene Table'!$C215="SMPC",R215,"")</f>
        <v/>
      </c>
      <c r="FU215" s="4" t="str">
        <f>IF('Gene Table'!$C215="SMPC",S215,"")</f>
        <v/>
      </c>
      <c r="FV215" s="4" t="str">
        <f>IF('Gene Table'!$C215="SMPC",T215,"")</f>
        <v/>
      </c>
      <c r="FW215" s="4" t="str">
        <f>IF('Gene Table'!$C215="SMPC",U215,"")</f>
        <v/>
      </c>
      <c r="FX215" s="4" t="str">
        <f>IF('Gene Table'!$C215="SMPC",V215,"")</f>
        <v/>
      </c>
      <c r="FY215" s="4" t="str">
        <f>IF('Gene Table'!$C215="SMPC",W215,"")</f>
        <v/>
      </c>
      <c r="FZ215" s="4" t="str">
        <f>IF('Gene Table'!$C215="SMPC",X215,"")</f>
        <v/>
      </c>
      <c r="GA215" s="4" t="str">
        <f>IF('Gene Table'!$C215="SMPC",Y215,"")</f>
        <v/>
      </c>
      <c r="GB215" s="4" t="str">
        <f>IF('Gene Table'!$C215="SMPC",Z215,"")</f>
        <v/>
      </c>
      <c r="GC215" s="4" t="str">
        <f>IF('Gene Table'!$C215="SMPC",AA215,"")</f>
        <v/>
      </c>
      <c r="GD215" s="4" t="str">
        <f>IF('Gene Table'!$C215="SMPC",AB215,"")</f>
        <v/>
      </c>
      <c r="GE215" s="4" t="str">
        <f>IF('Gene Table'!$C215="SMPC",AC215,"")</f>
        <v/>
      </c>
    </row>
    <row r="216" spans="1:187" ht="15" customHeight="1" x14ac:dyDescent="0.25">
      <c r="A216" s="4" t="str">
        <f>'Gene Table'!C216&amp;":"&amp;'Gene Table'!D216</f>
        <v>TP53:c.395A&gt;G</v>
      </c>
      <c r="B216" s="4">
        <f>IF('Gene Table'!$G$5="NO",IF(ISNUMBER(MATCH('Gene Table'!E216,'Array Content'!$M$2:$M$941,0)),VLOOKUP('Gene Table'!E216,'Array Content'!$M$2:$O$941,2,FALSE),35),IF('Gene Table'!$G$5="YES",IF(ISNUMBER(MATCH('Gene Table'!E216,'Array Content'!$M$2:$M$941,0)),VLOOKUP('Gene Table'!E216,'Array Content'!$M$2:$O$941,3,FALSE),35),"OOPS"))</f>
        <v>37</v>
      </c>
      <c r="C216" s="4" t="s">
        <v>4873</v>
      </c>
      <c r="D216" s="29">
        <f>IF('Control Sample Data'!D215="","",IF(SUM('Control Sample Data'!D$2:D$97)&gt;10,IF(AND(ISNUMBER('Control Sample Data'!D215),'Control Sample Data'!D215&lt;$B216, 'Control Sample Data'!D215&gt;0),'Control Sample Data'!D215,$B216),""))</f>
        <v>35</v>
      </c>
      <c r="E216" s="29">
        <f>IF('Control Sample Data'!E215="","",IF(SUM('Control Sample Data'!E$2:E$97)&gt;10,IF(AND(ISNUMBER('Control Sample Data'!E215),'Control Sample Data'!E215&lt;$B216, 'Control Sample Data'!E215&gt;0),'Control Sample Data'!E215,$B216),""))</f>
        <v>35</v>
      </c>
      <c r="F216" s="29" t="str">
        <f>IF('Control Sample Data'!F215="","",IF(SUM('Control Sample Data'!F$2:F$97)&gt;10,IF(AND(ISNUMBER('Control Sample Data'!F215),'Control Sample Data'!F215&lt;$B216, 'Control Sample Data'!F215&gt;0),'Control Sample Data'!F215,$B216),""))</f>
        <v/>
      </c>
      <c r="G216" s="29" t="str">
        <f>IF('Control Sample Data'!G215="","",IF(SUM('Control Sample Data'!G$2:G$97)&gt;10,IF(AND(ISNUMBER('Control Sample Data'!G215),'Control Sample Data'!G215&lt;$B216, 'Control Sample Data'!G215&gt;0),'Control Sample Data'!G215,$B216),""))</f>
        <v/>
      </c>
      <c r="H216" s="29" t="str">
        <f>IF('Control Sample Data'!H215="","",IF(SUM('Control Sample Data'!H$2:H$97)&gt;10,IF(AND(ISNUMBER('Control Sample Data'!H215),'Control Sample Data'!H215&lt;$B216, 'Control Sample Data'!H215&gt;0),'Control Sample Data'!H215,$B216),""))</f>
        <v/>
      </c>
      <c r="I216" s="29" t="str">
        <f>IF('Control Sample Data'!I215="","",IF(SUM('Control Sample Data'!I$2:I$97)&gt;10,IF(AND(ISNUMBER('Control Sample Data'!I215),'Control Sample Data'!I215&lt;$B216, 'Control Sample Data'!I215&gt;0),'Control Sample Data'!I215,$B216),""))</f>
        <v/>
      </c>
      <c r="J216" s="29" t="str">
        <f>IF('Control Sample Data'!J215="","",IF(SUM('Control Sample Data'!J$2:J$97)&gt;10,IF(AND(ISNUMBER('Control Sample Data'!J215),'Control Sample Data'!J215&lt;$B216, 'Control Sample Data'!J215&gt;0),'Control Sample Data'!J215,$B216),""))</f>
        <v/>
      </c>
      <c r="K216" s="29" t="str">
        <f>IF('Control Sample Data'!K215="","",IF(SUM('Control Sample Data'!K$2:K$97)&gt;10,IF(AND(ISNUMBER('Control Sample Data'!K215),'Control Sample Data'!K215&lt;$B216, 'Control Sample Data'!K215&gt;0),'Control Sample Data'!K215,$B216),""))</f>
        <v/>
      </c>
      <c r="L216" s="29" t="str">
        <f>IF('Control Sample Data'!L215="","",IF(SUM('Control Sample Data'!L$2:L$97)&gt;10,IF(AND(ISNUMBER('Control Sample Data'!L215),'Control Sample Data'!L215&lt;$B216, 'Control Sample Data'!L215&gt;0),'Control Sample Data'!L215,$B216),""))</f>
        <v/>
      </c>
      <c r="M216" s="29" t="str">
        <f>IF('Control Sample Data'!M215="","",IF(SUM('Control Sample Data'!M$2:M$97)&gt;10,IF(AND(ISNUMBER('Control Sample Data'!M215),'Control Sample Data'!M215&lt;$B216, 'Control Sample Data'!M215&gt;0),'Control Sample Data'!M215,$B216),""))</f>
        <v/>
      </c>
      <c r="N216" s="29" t="str">
        <f>IF('Control Sample Data'!N215="","",IF(SUM('Control Sample Data'!N$2:N$97)&gt;10,IF(AND(ISNUMBER('Control Sample Data'!N215),'Control Sample Data'!N215&lt;$B216, 'Control Sample Data'!N215&gt;0),'Control Sample Data'!N215,$B216),""))</f>
        <v/>
      </c>
      <c r="O216" s="29" t="str">
        <f>IF('Control Sample Data'!O215="","",IF(SUM('Control Sample Data'!O$2:O$97)&gt;10,IF(AND(ISNUMBER('Control Sample Data'!O215),'Control Sample Data'!O215&lt;$B216, 'Control Sample Data'!O215&gt;0),'Control Sample Data'!O215,$B216),""))</f>
        <v/>
      </c>
      <c r="Q216" s="4" t="s">
        <v>4873</v>
      </c>
      <c r="R216" s="29">
        <f>IF('Test Sample Data'!D215="","",IF(SUM('Test Sample Data'!D$2:D$97)&gt;10,IF(AND(ISNUMBER('Test Sample Data'!D215),'Test Sample Data'!D215&lt;$B216, 'Test Sample Data'!D215&gt;0),'Test Sample Data'!D215,$B216),""))</f>
        <v>33.06</v>
      </c>
      <c r="S216" s="29">
        <f>IF('Test Sample Data'!E215="","",IF(SUM('Test Sample Data'!E$2:E$97)&gt;10,IF(AND(ISNUMBER('Test Sample Data'!E215),'Test Sample Data'!E215&lt;$B216, 'Test Sample Data'!E215&gt;0),'Test Sample Data'!E215,$B216),""))</f>
        <v>35</v>
      </c>
      <c r="T216" s="29" t="str">
        <f>IF('Test Sample Data'!F215="","",IF(SUM('Test Sample Data'!F$2:F$97)&gt;10,IF(AND(ISNUMBER('Test Sample Data'!F215),'Test Sample Data'!F215&lt;$B216, 'Test Sample Data'!F215&gt;0),'Test Sample Data'!F215,$B216),""))</f>
        <v/>
      </c>
      <c r="U216" s="29" t="str">
        <f>IF('Test Sample Data'!G215="","",IF(SUM('Test Sample Data'!G$2:G$97)&gt;10,IF(AND(ISNUMBER('Test Sample Data'!G215),'Test Sample Data'!G215&lt;$B216, 'Test Sample Data'!G215&gt;0),'Test Sample Data'!G215,$B216),""))</f>
        <v/>
      </c>
      <c r="V216" s="29" t="str">
        <f>IF('Test Sample Data'!H215="","",IF(SUM('Test Sample Data'!H$2:H$97)&gt;10,IF(AND(ISNUMBER('Test Sample Data'!H215),'Test Sample Data'!H215&lt;$B216, 'Test Sample Data'!H215&gt;0),'Test Sample Data'!H215,$B216),""))</f>
        <v/>
      </c>
      <c r="W216" s="29" t="str">
        <f>IF('Test Sample Data'!I215="","",IF(SUM('Test Sample Data'!I$2:I$97)&gt;10,IF(AND(ISNUMBER('Test Sample Data'!I215),'Test Sample Data'!I215&lt;$B216, 'Test Sample Data'!I215&gt;0),'Test Sample Data'!I215,$B216),""))</f>
        <v/>
      </c>
      <c r="X216" s="29" t="str">
        <f>IF('Test Sample Data'!J215="","",IF(SUM('Test Sample Data'!J$2:J$97)&gt;10,IF(AND(ISNUMBER('Test Sample Data'!J215),'Test Sample Data'!J215&lt;$B216, 'Test Sample Data'!J215&gt;0),'Test Sample Data'!J215,$B216),""))</f>
        <v/>
      </c>
      <c r="Y216" s="29" t="str">
        <f>IF('Test Sample Data'!K215="","",IF(SUM('Test Sample Data'!K$2:K$97)&gt;10,IF(AND(ISNUMBER('Test Sample Data'!K215),'Test Sample Data'!K215&lt;$B216, 'Test Sample Data'!K215&gt;0),'Test Sample Data'!K215,$B216),""))</f>
        <v/>
      </c>
      <c r="Z216" s="29" t="str">
        <f>IF('Test Sample Data'!L215="","",IF(SUM('Test Sample Data'!L$2:L$97)&gt;10,IF(AND(ISNUMBER('Test Sample Data'!L215),'Test Sample Data'!L215&lt;$B216, 'Test Sample Data'!L215&gt;0),'Test Sample Data'!L215,$B216),""))</f>
        <v/>
      </c>
      <c r="AA216" s="29" t="str">
        <f>IF('Test Sample Data'!M215="","",IF(SUM('Test Sample Data'!M$2:M$97)&gt;10,IF(AND(ISNUMBER('Test Sample Data'!M215),'Test Sample Data'!M215&lt;$B216, 'Test Sample Data'!M215&gt;0),'Test Sample Data'!M215,$B216),""))</f>
        <v/>
      </c>
      <c r="AB216" s="29" t="str">
        <f>IF('Test Sample Data'!N215="","",IF(SUM('Test Sample Data'!N$2:N$97)&gt;10,IF(AND(ISNUMBER('Test Sample Data'!N215),'Test Sample Data'!N215&lt;$B216, 'Test Sample Data'!N215&gt;0),'Test Sample Data'!N215,$B216),""))</f>
        <v/>
      </c>
      <c r="AC216" s="29" t="str">
        <f>IF('Test Sample Data'!O215="","",IF(SUM('Test Sample Data'!O$2:O$97)&gt;10,IF(AND(ISNUMBER('Test Sample Data'!O215),'Test Sample Data'!O215&lt;$B216, 'Test Sample Data'!O215&gt;0),'Test Sample Data'!O215,$B216),""))</f>
        <v/>
      </c>
      <c r="AE216" s="4" t="s">
        <v>4873</v>
      </c>
      <c r="AF216" s="4">
        <f t="shared" si="247"/>
        <v>9</v>
      </c>
      <c r="AG216" s="4">
        <f t="shared" si="248"/>
        <v>9</v>
      </c>
      <c r="AH216" s="4" t="str">
        <f t="shared" si="249"/>
        <v/>
      </c>
      <c r="AI216" s="4" t="str">
        <f t="shared" si="250"/>
        <v/>
      </c>
      <c r="AJ216" s="4" t="str">
        <f t="shared" si="251"/>
        <v/>
      </c>
      <c r="AK216" s="4" t="str">
        <f t="shared" si="252"/>
        <v/>
      </c>
      <c r="AL216" s="4" t="str">
        <f t="shared" si="253"/>
        <v/>
      </c>
      <c r="AM216" s="4" t="str">
        <f t="shared" si="254"/>
        <v/>
      </c>
      <c r="AN216" s="4" t="str">
        <f t="shared" si="255"/>
        <v/>
      </c>
      <c r="AO216" s="4" t="str">
        <f t="shared" si="256"/>
        <v/>
      </c>
      <c r="AP216" s="4" t="str">
        <f t="shared" si="257"/>
        <v/>
      </c>
      <c r="AQ216" s="4" t="str">
        <f t="shared" si="258"/>
        <v/>
      </c>
      <c r="AR216" s="4">
        <f t="shared" si="259"/>
        <v>0</v>
      </c>
      <c r="AS216" s="4">
        <f t="shared" si="246"/>
        <v>9</v>
      </c>
      <c r="AU216" s="4" t="s">
        <v>4873</v>
      </c>
      <c r="AV216" s="4">
        <f t="shared" si="260"/>
        <v>7.0600000000000023</v>
      </c>
      <c r="AW216" s="4">
        <f t="shared" si="261"/>
        <v>9</v>
      </c>
      <c r="AX216" s="4" t="str">
        <f t="shared" si="262"/>
        <v/>
      </c>
      <c r="AY216" s="4" t="str">
        <f t="shared" si="263"/>
        <v/>
      </c>
      <c r="AZ216" s="4" t="str">
        <f t="shared" si="264"/>
        <v/>
      </c>
      <c r="BA216" s="4" t="str">
        <f t="shared" si="265"/>
        <v/>
      </c>
      <c r="BB216" s="4" t="str">
        <f t="shared" si="266"/>
        <v/>
      </c>
      <c r="BC216" s="4" t="str">
        <f t="shared" si="267"/>
        <v/>
      </c>
      <c r="BD216" s="4" t="str">
        <f t="shared" si="268"/>
        <v/>
      </c>
      <c r="BE216" s="4" t="str">
        <f t="shared" si="269"/>
        <v/>
      </c>
      <c r="BF216" s="4" t="str">
        <f t="shared" si="270"/>
        <v/>
      </c>
      <c r="BG216" s="4" t="str">
        <f t="shared" si="271"/>
        <v/>
      </c>
      <c r="BI216" s="4" t="s">
        <v>4873</v>
      </c>
      <c r="BJ216" s="4" t="str">
        <f t="shared" si="233"/>
        <v/>
      </c>
      <c r="BK216" s="4">
        <f t="shared" si="234"/>
        <v>9</v>
      </c>
      <c r="BL216" s="4" t="str">
        <f t="shared" si="235"/>
        <v/>
      </c>
      <c r="BM216" s="4" t="str">
        <f t="shared" si="236"/>
        <v/>
      </c>
      <c r="BN216" s="4" t="str">
        <f t="shared" si="237"/>
        <v/>
      </c>
      <c r="BO216" s="4" t="str">
        <f t="shared" si="238"/>
        <v/>
      </c>
      <c r="BP216" s="4" t="str">
        <f t="shared" si="239"/>
        <v/>
      </c>
      <c r="BQ216" s="4" t="str">
        <f t="shared" si="240"/>
        <v/>
      </c>
      <c r="BR216" s="4" t="str">
        <f t="shared" si="241"/>
        <v/>
      </c>
      <c r="BS216" s="4" t="str">
        <f t="shared" si="242"/>
        <v/>
      </c>
      <c r="BT216" s="4" t="str">
        <f t="shared" si="243"/>
        <v/>
      </c>
      <c r="BU216" s="4" t="str">
        <f t="shared" si="244"/>
        <v/>
      </c>
      <c r="BV216" s="4">
        <f t="shared" si="272"/>
        <v>0</v>
      </c>
      <c r="BW216" s="4">
        <f t="shared" si="245"/>
        <v>9</v>
      </c>
      <c r="BY216" s="4" t="s">
        <v>4873</v>
      </c>
      <c r="BZ216" s="4">
        <f t="shared" si="209"/>
        <v>-1.9399999999999977</v>
      </c>
      <c r="CA216" s="4">
        <f t="shared" si="210"/>
        <v>0</v>
      </c>
      <c r="CB216" s="4" t="str">
        <f t="shared" si="211"/>
        <v/>
      </c>
      <c r="CC216" s="4" t="str">
        <f t="shared" si="212"/>
        <v/>
      </c>
      <c r="CD216" s="4" t="str">
        <f t="shared" si="213"/>
        <v/>
      </c>
      <c r="CE216" s="4" t="str">
        <f t="shared" si="214"/>
        <v/>
      </c>
      <c r="CF216" s="4" t="str">
        <f t="shared" si="215"/>
        <v/>
      </c>
      <c r="CG216" s="4" t="str">
        <f t="shared" si="216"/>
        <v/>
      </c>
      <c r="CH216" s="4" t="str">
        <f t="shared" si="217"/>
        <v/>
      </c>
      <c r="CI216" s="4" t="str">
        <f t="shared" si="218"/>
        <v/>
      </c>
      <c r="CJ216" s="4" t="str">
        <f t="shared" si="219"/>
        <v/>
      </c>
      <c r="CK216" s="4" t="str">
        <f t="shared" si="220"/>
        <v/>
      </c>
      <c r="CM216" s="4" t="s">
        <v>4873</v>
      </c>
      <c r="CN216" s="4" t="str">
        <f>IF(ISNUMBER(BZ216), IF($BV216&gt;VLOOKUP('Gene Table'!$G$2,'Array Content'!$A$2:$B$3,2,FALSE),IF(BZ216&lt;-$BV216,"mutant","WT"),IF(BZ216&lt;-VLOOKUP('Gene Table'!$G$2,'Array Content'!$A$2:$B$3,2,FALSE),"Mutant","WT")),"")</f>
        <v>WT</v>
      </c>
      <c r="CO216" s="4" t="str">
        <f>IF(ISNUMBER(CA216), IF($BV216&gt;VLOOKUP('Gene Table'!$G$2,'Array Content'!$A$2:$B$3,2,FALSE),IF(CA216&lt;-$BV216,"mutant","WT"),IF(CA216&lt;-VLOOKUP('Gene Table'!$G$2,'Array Content'!$A$2:$B$3,2,FALSE),"Mutant","WT")),"")</f>
        <v>WT</v>
      </c>
      <c r="CP216" s="4" t="str">
        <f>IF(ISNUMBER(CB216), IF($BV216&gt;VLOOKUP('Gene Table'!$G$2,'Array Content'!$A$2:$B$3,2,FALSE),IF(CB216&lt;-$BV216,"mutant","WT"),IF(CB216&lt;-VLOOKUP('Gene Table'!$G$2,'Array Content'!$A$2:$B$3,2,FALSE),"Mutant","WT")),"")</f>
        <v/>
      </c>
      <c r="CQ216" s="4" t="str">
        <f>IF(ISNUMBER(CC216), IF($BV216&gt;VLOOKUP('Gene Table'!$G$2,'Array Content'!$A$2:$B$3,2,FALSE),IF(CC216&lt;-$BV216,"mutant","WT"),IF(CC216&lt;-VLOOKUP('Gene Table'!$G$2,'Array Content'!$A$2:$B$3,2,FALSE),"Mutant","WT")),"")</f>
        <v/>
      </c>
      <c r="CR216" s="4" t="str">
        <f>IF(ISNUMBER(CD216), IF($BV216&gt;VLOOKUP('Gene Table'!$G$2,'Array Content'!$A$2:$B$3,2,FALSE),IF(CD216&lt;-$BV216,"mutant","WT"),IF(CD216&lt;-VLOOKUP('Gene Table'!$G$2,'Array Content'!$A$2:$B$3,2,FALSE),"Mutant","WT")),"")</f>
        <v/>
      </c>
      <c r="CS216" s="4" t="str">
        <f>IF(ISNUMBER(CE216), IF($BV216&gt;VLOOKUP('Gene Table'!$G$2,'Array Content'!$A$2:$B$3,2,FALSE),IF(CE216&lt;-$BV216,"mutant","WT"),IF(CE216&lt;-VLOOKUP('Gene Table'!$G$2,'Array Content'!$A$2:$B$3,2,FALSE),"Mutant","WT")),"")</f>
        <v/>
      </c>
      <c r="CT216" s="4" t="str">
        <f>IF(ISNUMBER(CF216), IF($BV216&gt;VLOOKUP('Gene Table'!$G$2,'Array Content'!$A$2:$B$3,2,FALSE),IF(CF216&lt;-$BV216,"mutant","WT"),IF(CF216&lt;-VLOOKUP('Gene Table'!$G$2,'Array Content'!$A$2:$B$3,2,FALSE),"Mutant","WT")),"")</f>
        <v/>
      </c>
      <c r="CU216" s="4" t="str">
        <f>IF(ISNUMBER(CG216), IF($BV216&gt;VLOOKUP('Gene Table'!$G$2,'Array Content'!$A$2:$B$3,2,FALSE),IF(CG216&lt;-$BV216,"mutant","WT"),IF(CG216&lt;-VLOOKUP('Gene Table'!$G$2,'Array Content'!$A$2:$B$3,2,FALSE),"Mutant","WT")),"")</f>
        <v/>
      </c>
      <c r="CV216" s="4" t="str">
        <f>IF(ISNUMBER(CH216), IF($BV216&gt;VLOOKUP('Gene Table'!$G$2,'Array Content'!$A$2:$B$3,2,FALSE),IF(CH216&lt;-$BV216,"mutant","WT"),IF(CH216&lt;-VLOOKUP('Gene Table'!$G$2,'Array Content'!$A$2:$B$3,2,FALSE),"Mutant","WT")),"")</f>
        <v/>
      </c>
      <c r="CW216" s="4" t="str">
        <f>IF(ISNUMBER(CI216), IF($BV216&gt;VLOOKUP('Gene Table'!$G$2,'Array Content'!$A$2:$B$3,2,FALSE),IF(CI216&lt;-$BV216,"mutant","WT"),IF(CI216&lt;-VLOOKUP('Gene Table'!$G$2,'Array Content'!$A$2:$B$3,2,FALSE),"Mutant","WT")),"")</f>
        <v/>
      </c>
      <c r="CX216" s="4" t="str">
        <f>IF(ISNUMBER(CJ216), IF($BV216&gt;VLOOKUP('Gene Table'!$G$2,'Array Content'!$A$2:$B$3,2,FALSE),IF(CJ216&lt;-$BV216,"mutant","WT"),IF(CJ216&lt;-VLOOKUP('Gene Table'!$G$2,'Array Content'!$A$2:$B$3,2,FALSE),"Mutant","WT")),"")</f>
        <v/>
      </c>
      <c r="CY216" s="4" t="str">
        <f>IF(ISNUMBER(CK216), IF($BV216&gt;VLOOKUP('Gene Table'!$G$2,'Array Content'!$A$2:$B$3,2,FALSE),IF(CK216&lt;-$BV216,"mutant","WT"),IF(CK216&lt;-VLOOKUP('Gene Table'!$G$2,'Array Content'!$A$2:$B$3,2,FALSE),"Mutant","WT")),"")</f>
        <v/>
      </c>
      <c r="DA216" s="4" t="s">
        <v>4873</v>
      </c>
      <c r="DB216" s="4">
        <f t="shared" si="221"/>
        <v>-1.9399999999999977</v>
      </c>
      <c r="DC216" s="4">
        <f t="shared" si="222"/>
        <v>0</v>
      </c>
      <c r="DD216" s="4" t="str">
        <f t="shared" si="223"/>
        <v/>
      </c>
      <c r="DE216" s="4" t="str">
        <f t="shared" si="224"/>
        <v/>
      </c>
      <c r="DF216" s="4" t="str">
        <f t="shared" si="225"/>
        <v/>
      </c>
      <c r="DG216" s="4" t="str">
        <f t="shared" si="226"/>
        <v/>
      </c>
      <c r="DH216" s="4" t="str">
        <f t="shared" si="227"/>
        <v/>
      </c>
      <c r="DI216" s="4" t="str">
        <f t="shared" si="228"/>
        <v/>
      </c>
      <c r="DJ216" s="4" t="str">
        <f t="shared" si="229"/>
        <v/>
      </c>
      <c r="DK216" s="4" t="str">
        <f t="shared" si="230"/>
        <v/>
      </c>
      <c r="DL216" s="4" t="str">
        <f t="shared" si="231"/>
        <v/>
      </c>
      <c r="DM216" s="4" t="str">
        <f t="shared" si="232"/>
        <v/>
      </c>
      <c r="DO216" s="4" t="s">
        <v>4873</v>
      </c>
      <c r="DP216" s="4" t="str">
        <f>IF(ISNUMBER(DB216), IF($AR216&gt;VLOOKUP('Gene Table'!$G$2,'Array Content'!$A$2:$B$3,2,FALSE),IF(DB216&lt;-$AR216,"mutant","WT"),IF(DB216&lt;-VLOOKUP('Gene Table'!$G$2,'Array Content'!$A$2:$B$3,2,FALSE),"Mutant","WT")),"")</f>
        <v>WT</v>
      </c>
      <c r="DQ216" s="4" t="str">
        <f>IF(ISNUMBER(DC216), IF($AR216&gt;VLOOKUP('Gene Table'!$G$2,'Array Content'!$A$2:$B$3,2,FALSE),IF(DC216&lt;-$AR216,"mutant","WT"),IF(DC216&lt;-VLOOKUP('Gene Table'!$G$2,'Array Content'!$A$2:$B$3,2,FALSE),"Mutant","WT")),"")</f>
        <v>WT</v>
      </c>
      <c r="DR216" s="4" t="str">
        <f>IF(ISNUMBER(DD216), IF($AR216&gt;VLOOKUP('Gene Table'!$G$2,'Array Content'!$A$2:$B$3,2,FALSE),IF(DD216&lt;-$AR216,"mutant","WT"),IF(DD216&lt;-VLOOKUP('Gene Table'!$G$2,'Array Content'!$A$2:$B$3,2,FALSE),"Mutant","WT")),"")</f>
        <v/>
      </c>
      <c r="DS216" s="4" t="str">
        <f>IF(ISNUMBER(DE216), IF($AR216&gt;VLOOKUP('Gene Table'!$G$2,'Array Content'!$A$2:$B$3,2,FALSE),IF(DE216&lt;-$AR216,"mutant","WT"),IF(DE216&lt;-VLOOKUP('Gene Table'!$G$2,'Array Content'!$A$2:$B$3,2,FALSE),"Mutant","WT")),"")</f>
        <v/>
      </c>
      <c r="DT216" s="4" t="str">
        <f>IF(ISNUMBER(DF216), IF($AR216&gt;VLOOKUP('Gene Table'!$G$2,'Array Content'!$A$2:$B$3,2,FALSE),IF(DF216&lt;-$AR216,"mutant","WT"),IF(DF216&lt;-VLOOKUP('Gene Table'!$G$2,'Array Content'!$A$2:$B$3,2,FALSE),"Mutant","WT")),"")</f>
        <v/>
      </c>
      <c r="DU216" s="4" t="str">
        <f>IF(ISNUMBER(DG216), IF($AR216&gt;VLOOKUP('Gene Table'!$G$2,'Array Content'!$A$2:$B$3,2,FALSE),IF(DG216&lt;-$AR216,"mutant","WT"),IF(DG216&lt;-VLOOKUP('Gene Table'!$G$2,'Array Content'!$A$2:$B$3,2,FALSE),"Mutant","WT")),"")</f>
        <v/>
      </c>
      <c r="DV216" s="4" t="str">
        <f>IF(ISNUMBER(DH216), IF($AR216&gt;VLOOKUP('Gene Table'!$G$2,'Array Content'!$A$2:$B$3,2,FALSE),IF(DH216&lt;-$AR216,"mutant","WT"),IF(DH216&lt;-VLOOKUP('Gene Table'!$G$2,'Array Content'!$A$2:$B$3,2,FALSE),"Mutant","WT")),"")</f>
        <v/>
      </c>
      <c r="DW216" s="4" t="str">
        <f>IF(ISNUMBER(DI216), IF($AR216&gt;VLOOKUP('Gene Table'!$G$2,'Array Content'!$A$2:$B$3,2,FALSE),IF(DI216&lt;-$AR216,"mutant","WT"),IF(DI216&lt;-VLOOKUP('Gene Table'!$G$2,'Array Content'!$A$2:$B$3,2,FALSE),"Mutant","WT")),"")</f>
        <v/>
      </c>
      <c r="DX216" s="4" t="str">
        <f>IF(ISNUMBER(DJ216), IF($AR216&gt;VLOOKUP('Gene Table'!$G$2,'Array Content'!$A$2:$B$3,2,FALSE),IF(DJ216&lt;-$AR216,"mutant","WT"),IF(DJ216&lt;-VLOOKUP('Gene Table'!$G$2,'Array Content'!$A$2:$B$3,2,FALSE),"Mutant","WT")),"")</f>
        <v/>
      </c>
      <c r="DY216" s="4" t="str">
        <f>IF(ISNUMBER(DK216), IF($AR216&gt;VLOOKUP('Gene Table'!$G$2,'Array Content'!$A$2:$B$3,2,FALSE),IF(DK216&lt;-$AR216,"mutant","WT"),IF(DK216&lt;-VLOOKUP('Gene Table'!$G$2,'Array Content'!$A$2:$B$3,2,FALSE),"Mutant","WT")),"")</f>
        <v/>
      </c>
      <c r="DZ216" s="4" t="str">
        <f>IF(ISNUMBER(DL216), IF($AR216&gt;VLOOKUP('Gene Table'!$G$2,'Array Content'!$A$2:$B$3,2,FALSE),IF(DL216&lt;-$AR216,"mutant","WT"),IF(DL216&lt;-VLOOKUP('Gene Table'!$G$2,'Array Content'!$A$2:$B$3,2,FALSE),"Mutant","WT")),"")</f>
        <v/>
      </c>
      <c r="EA216" s="4" t="str">
        <f>IF(ISNUMBER(DM216), IF($AR216&gt;VLOOKUP('Gene Table'!$G$2,'Array Content'!$A$2:$B$3,2,FALSE),IF(DM216&lt;-$AR216,"mutant","WT"),IF(DM216&lt;-VLOOKUP('Gene Table'!$G$2,'Array Content'!$A$2:$B$3,2,FALSE),"Mutant","WT")),"")</f>
        <v/>
      </c>
      <c r="EC216" s="4" t="s">
        <v>4873</v>
      </c>
      <c r="ED216" s="4" t="str">
        <f>IF('Gene Table'!$D216="copy number",D216,"")</f>
        <v/>
      </c>
      <c r="EE216" s="4" t="str">
        <f>IF('Gene Table'!$D216="copy number",E216,"")</f>
        <v/>
      </c>
      <c r="EF216" s="4" t="str">
        <f>IF('Gene Table'!$D216="copy number",F216,"")</f>
        <v/>
      </c>
      <c r="EG216" s="4" t="str">
        <f>IF('Gene Table'!$D216="copy number",G216,"")</f>
        <v/>
      </c>
      <c r="EH216" s="4" t="str">
        <f>IF('Gene Table'!$D216="copy number",H216,"")</f>
        <v/>
      </c>
      <c r="EI216" s="4" t="str">
        <f>IF('Gene Table'!$D216="copy number",I216,"")</f>
        <v/>
      </c>
      <c r="EJ216" s="4" t="str">
        <f>IF('Gene Table'!$D216="copy number",J216,"")</f>
        <v/>
      </c>
      <c r="EK216" s="4" t="str">
        <f>IF('Gene Table'!$D216="copy number",K216,"")</f>
        <v/>
      </c>
      <c r="EL216" s="4" t="str">
        <f>IF('Gene Table'!$D216="copy number",L216,"")</f>
        <v/>
      </c>
      <c r="EM216" s="4" t="str">
        <f>IF('Gene Table'!$D216="copy number",M216,"")</f>
        <v/>
      </c>
      <c r="EN216" s="4" t="str">
        <f>IF('Gene Table'!$D216="copy number",N216,"")</f>
        <v/>
      </c>
      <c r="EO216" s="4" t="str">
        <f>IF('Gene Table'!$D216="copy number",O216,"")</f>
        <v/>
      </c>
      <c r="EQ216" s="4" t="s">
        <v>4873</v>
      </c>
      <c r="ER216" s="4" t="str">
        <f>IF('Gene Table'!$D216="copy number",R216,"")</f>
        <v/>
      </c>
      <c r="ES216" s="4" t="str">
        <f>IF('Gene Table'!$D216="copy number",S216,"")</f>
        <v/>
      </c>
      <c r="ET216" s="4" t="str">
        <f>IF('Gene Table'!$D216="copy number",T216,"")</f>
        <v/>
      </c>
      <c r="EU216" s="4" t="str">
        <f>IF('Gene Table'!$D216="copy number",U216,"")</f>
        <v/>
      </c>
      <c r="EV216" s="4" t="str">
        <f>IF('Gene Table'!$D216="copy number",V216,"")</f>
        <v/>
      </c>
      <c r="EW216" s="4" t="str">
        <f>IF('Gene Table'!$D216="copy number",W216,"")</f>
        <v/>
      </c>
      <c r="EX216" s="4" t="str">
        <f>IF('Gene Table'!$D216="copy number",X216,"")</f>
        <v/>
      </c>
      <c r="EY216" s="4" t="str">
        <f>IF('Gene Table'!$D216="copy number",Y216,"")</f>
        <v/>
      </c>
      <c r="EZ216" s="4" t="str">
        <f>IF('Gene Table'!$D216="copy number",Z216,"")</f>
        <v/>
      </c>
      <c r="FA216" s="4" t="str">
        <f>IF('Gene Table'!$D216="copy number",AA216,"")</f>
        <v/>
      </c>
      <c r="FB216" s="4" t="str">
        <f>IF('Gene Table'!$D216="copy number",AB216,"")</f>
        <v/>
      </c>
      <c r="FC216" s="4" t="str">
        <f>IF('Gene Table'!$D216="copy number",AC216,"")</f>
        <v/>
      </c>
      <c r="FE216" s="4" t="s">
        <v>4873</v>
      </c>
      <c r="FF216" s="4" t="str">
        <f>IF('Gene Table'!$C216="SMPC",D216,"")</f>
        <v/>
      </c>
      <c r="FG216" s="4" t="str">
        <f>IF('Gene Table'!$C216="SMPC",E216,"")</f>
        <v/>
      </c>
      <c r="FH216" s="4" t="str">
        <f>IF('Gene Table'!$C216="SMPC",F216,"")</f>
        <v/>
      </c>
      <c r="FI216" s="4" t="str">
        <f>IF('Gene Table'!$C216="SMPC",G216,"")</f>
        <v/>
      </c>
      <c r="FJ216" s="4" t="str">
        <f>IF('Gene Table'!$C216="SMPC",H216,"")</f>
        <v/>
      </c>
      <c r="FK216" s="4" t="str">
        <f>IF('Gene Table'!$C216="SMPC",I216,"")</f>
        <v/>
      </c>
      <c r="FL216" s="4" t="str">
        <f>IF('Gene Table'!$C216="SMPC",J216,"")</f>
        <v/>
      </c>
      <c r="FM216" s="4" t="str">
        <f>IF('Gene Table'!$C216="SMPC",K216,"")</f>
        <v/>
      </c>
      <c r="FN216" s="4" t="str">
        <f>IF('Gene Table'!$C216="SMPC",L216,"")</f>
        <v/>
      </c>
      <c r="FO216" s="4" t="str">
        <f>IF('Gene Table'!$C216="SMPC",M216,"")</f>
        <v/>
      </c>
      <c r="FP216" s="4" t="str">
        <f>IF('Gene Table'!$C216="SMPC",N216,"")</f>
        <v/>
      </c>
      <c r="FQ216" s="4" t="str">
        <f>IF('Gene Table'!$C216="SMPC",O216,"")</f>
        <v/>
      </c>
      <c r="FS216" s="4" t="s">
        <v>4873</v>
      </c>
      <c r="FT216" s="4" t="str">
        <f>IF('Gene Table'!$C216="SMPC",R216,"")</f>
        <v/>
      </c>
      <c r="FU216" s="4" t="str">
        <f>IF('Gene Table'!$C216="SMPC",S216,"")</f>
        <v/>
      </c>
      <c r="FV216" s="4" t="str">
        <f>IF('Gene Table'!$C216="SMPC",T216,"")</f>
        <v/>
      </c>
      <c r="FW216" s="4" t="str">
        <f>IF('Gene Table'!$C216="SMPC",U216,"")</f>
        <v/>
      </c>
      <c r="FX216" s="4" t="str">
        <f>IF('Gene Table'!$C216="SMPC",V216,"")</f>
        <v/>
      </c>
      <c r="FY216" s="4" t="str">
        <f>IF('Gene Table'!$C216="SMPC",W216,"")</f>
        <v/>
      </c>
      <c r="FZ216" s="4" t="str">
        <f>IF('Gene Table'!$C216="SMPC",X216,"")</f>
        <v/>
      </c>
      <c r="GA216" s="4" t="str">
        <f>IF('Gene Table'!$C216="SMPC",Y216,"")</f>
        <v/>
      </c>
      <c r="GB216" s="4" t="str">
        <f>IF('Gene Table'!$C216="SMPC",Z216,"")</f>
        <v/>
      </c>
      <c r="GC216" s="4" t="str">
        <f>IF('Gene Table'!$C216="SMPC",AA216,"")</f>
        <v/>
      </c>
      <c r="GD216" s="4" t="str">
        <f>IF('Gene Table'!$C216="SMPC",AB216,"")</f>
        <v/>
      </c>
      <c r="GE216" s="4" t="str">
        <f>IF('Gene Table'!$C216="SMPC",AC216,"")</f>
        <v/>
      </c>
    </row>
    <row r="217" spans="1:187" ht="15" customHeight="1" x14ac:dyDescent="0.25">
      <c r="A217" s="4" t="str">
        <f>'Gene Table'!C217&amp;":"&amp;'Gene Table'!D217</f>
        <v>TP53:c.396G&gt;C</v>
      </c>
      <c r="B217" s="4">
        <f>IF('Gene Table'!$G$5="NO",IF(ISNUMBER(MATCH('Gene Table'!E217,'Array Content'!$M$2:$M$941,0)),VLOOKUP('Gene Table'!E217,'Array Content'!$M$2:$O$941,2,FALSE),35),IF('Gene Table'!$G$5="YES",IF(ISNUMBER(MATCH('Gene Table'!E217,'Array Content'!$M$2:$M$941,0)),VLOOKUP('Gene Table'!E217,'Array Content'!$M$2:$O$941,3,FALSE),35),"OOPS"))</f>
        <v>37</v>
      </c>
      <c r="C217" s="4" t="s">
        <v>4874</v>
      </c>
      <c r="D217" s="29">
        <f>IF('Control Sample Data'!D216="","",IF(SUM('Control Sample Data'!D$2:D$97)&gt;10,IF(AND(ISNUMBER('Control Sample Data'!D216),'Control Sample Data'!D216&lt;$B217, 'Control Sample Data'!D216&gt;0),'Control Sample Data'!D216,$B217),""))</f>
        <v>35</v>
      </c>
      <c r="E217" s="29">
        <f>IF('Control Sample Data'!E216="","",IF(SUM('Control Sample Data'!E$2:E$97)&gt;10,IF(AND(ISNUMBER('Control Sample Data'!E216),'Control Sample Data'!E216&lt;$B217, 'Control Sample Data'!E216&gt;0),'Control Sample Data'!E216,$B217),""))</f>
        <v>35</v>
      </c>
      <c r="F217" s="29" t="str">
        <f>IF('Control Sample Data'!F216="","",IF(SUM('Control Sample Data'!F$2:F$97)&gt;10,IF(AND(ISNUMBER('Control Sample Data'!F216),'Control Sample Data'!F216&lt;$B217, 'Control Sample Data'!F216&gt;0),'Control Sample Data'!F216,$B217),""))</f>
        <v/>
      </c>
      <c r="G217" s="29" t="str">
        <f>IF('Control Sample Data'!G216="","",IF(SUM('Control Sample Data'!G$2:G$97)&gt;10,IF(AND(ISNUMBER('Control Sample Data'!G216),'Control Sample Data'!G216&lt;$B217, 'Control Sample Data'!G216&gt;0),'Control Sample Data'!G216,$B217),""))</f>
        <v/>
      </c>
      <c r="H217" s="29" t="str">
        <f>IF('Control Sample Data'!H216="","",IF(SUM('Control Sample Data'!H$2:H$97)&gt;10,IF(AND(ISNUMBER('Control Sample Data'!H216),'Control Sample Data'!H216&lt;$B217, 'Control Sample Data'!H216&gt;0),'Control Sample Data'!H216,$B217),""))</f>
        <v/>
      </c>
      <c r="I217" s="29" t="str">
        <f>IF('Control Sample Data'!I216="","",IF(SUM('Control Sample Data'!I$2:I$97)&gt;10,IF(AND(ISNUMBER('Control Sample Data'!I216),'Control Sample Data'!I216&lt;$B217, 'Control Sample Data'!I216&gt;0),'Control Sample Data'!I216,$B217),""))</f>
        <v/>
      </c>
      <c r="J217" s="29" t="str">
        <f>IF('Control Sample Data'!J216="","",IF(SUM('Control Sample Data'!J$2:J$97)&gt;10,IF(AND(ISNUMBER('Control Sample Data'!J216),'Control Sample Data'!J216&lt;$B217, 'Control Sample Data'!J216&gt;0),'Control Sample Data'!J216,$B217),""))</f>
        <v/>
      </c>
      <c r="K217" s="29" t="str">
        <f>IF('Control Sample Data'!K216="","",IF(SUM('Control Sample Data'!K$2:K$97)&gt;10,IF(AND(ISNUMBER('Control Sample Data'!K216),'Control Sample Data'!K216&lt;$B217, 'Control Sample Data'!K216&gt;0),'Control Sample Data'!K216,$B217),""))</f>
        <v/>
      </c>
      <c r="L217" s="29" t="str">
        <f>IF('Control Sample Data'!L216="","",IF(SUM('Control Sample Data'!L$2:L$97)&gt;10,IF(AND(ISNUMBER('Control Sample Data'!L216),'Control Sample Data'!L216&lt;$B217, 'Control Sample Data'!L216&gt;0),'Control Sample Data'!L216,$B217),""))</f>
        <v/>
      </c>
      <c r="M217" s="29" t="str">
        <f>IF('Control Sample Data'!M216="","",IF(SUM('Control Sample Data'!M$2:M$97)&gt;10,IF(AND(ISNUMBER('Control Sample Data'!M216),'Control Sample Data'!M216&lt;$B217, 'Control Sample Data'!M216&gt;0),'Control Sample Data'!M216,$B217),""))</f>
        <v/>
      </c>
      <c r="N217" s="29" t="str">
        <f>IF('Control Sample Data'!N216="","",IF(SUM('Control Sample Data'!N$2:N$97)&gt;10,IF(AND(ISNUMBER('Control Sample Data'!N216),'Control Sample Data'!N216&lt;$B217, 'Control Sample Data'!N216&gt;0),'Control Sample Data'!N216,$B217),""))</f>
        <v/>
      </c>
      <c r="O217" s="29" t="str">
        <f>IF('Control Sample Data'!O216="","",IF(SUM('Control Sample Data'!O$2:O$97)&gt;10,IF(AND(ISNUMBER('Control Sample Data'!O216),'Control Sample Data'!O216&lt;$B217, 'Control Sample Data'!O216&gt;0),'Control Sample Data'!O216,$B217),""))</f>
        <v/>
      </c>
      <c r="Q217" s="4" t="s">
        <v>4874</v>
      </c>
      <c r="R217" s="29">
        <f>IF('Test Sample Data'!D216="","",IF(SUM('Test Sample Data'!D$2:D$97)&gt;10,IF(AND(ISNUMBER('Test Sample Data'!D216),'Test Sample Data'!D216&lt;$B217, 'Test Sample Data'!D216&gt;0),'Test Sample Data'!D216,$B217),""))</f>
        <v>35</v>
      </c>
      <c r="S217" s="29">
        <f>IF('Test Sample Data'!E216="","",IF(SUM('Test Sample Data'!E$2:E$97)&gt;10,IF(AND(ISNUMBER('Test Sample Data'!E216),'Test Sample Data'!E216&lt;$B217, 'Test Sample Data'!E216&gt;0),'Test Sample Data'!E216,$B217),""))</f>
        <v>35</v>
      </c>
      <c r="T217" s="29" t="str">
        <f>IF('Test Sample Data'!F216="","",IF(SUM('Test Sample Data'!F$2:F$97)&gt;10,IF(AND(ISNUMBER('Test Sample Data'!F216),'Test Sample Data'!F216&lt;$B217, 'Test Sample Data'!F216&gt;0),'Test Sample Data'!F216,$B217),""))</f>
        <v/>
      </c>
      <c r="U217" s="29" t="str">
        <f>IF('Test Sample Data'!G216="","",IF(SUM('Test Sample Data'!G$2:G$97)&gt;10,IF(AND(ISNUMBER('Test Sample Data'!G216),'Test Sample Data'!G216&lt;$B217, 'Test Sample Data'!G216&gt;0),'Test Sample Data'!G216,$B217),""))</f>
        <v/>
      </c>
      <c r="V217" s="29" t="str">
        <f>IF('Test Sample Data'!H216="","",IF(SUM('Test Sample Data'!H$2:H$97)&gt;10,IF(AND(ISNUMBER('Test Sample Data'!H216),'Test Sample Data'!H216&lt;$B217, 'Test Sample Data'!H216&gt;0),'Test Sample Data'!H216,$B217),""))</f>
        <v/>
      </c>
      <c r="W217" s="29" t="str">
        <f>IF('Test Sample Data'!I216="","",IF(SUM('Test Sample Data'!I$2:I$97)&gt;10,IF(AND(ISNUMBER('Test Sample Data'!I216),'Test Sample Data'!I216&lt;$B217, 'Test Sample Data'!I216&gt;0),'Test Sample Data'!I216,$B217),""))</f>
        <v/>
      </c>
      <c r="X217" s="29" t="str">
        <f>IF('Test Sample Data'!J216="","",IF(SUM('Test Sample Data'!J$2:J$97)&gt;10,IF(AND(ISNUMBER('Test Sample Data'!J216),'Test Sample Data'!J216&lt;$B217, 'Test Sample Data'!J216&gt;0),'Test Sample Data'!J216,$B217),""))</f>
        <v/>
      </c>
      <c r="Y217" s="29" t="str">
        <f>IF('Test Sample Data'!K216="","",IF(SUM('Test Sample Data'!K$2:K$97)&gt;10,IF(AND(ISNUMBER('Test Sample Data'!K216),'Test Sample Data'!K216&lt;$B217, 'Test Sample Data'!K216&gt;0),'Test Sample Data'!K216,$B217),""))</f>
        <v/>
      </c>
      <c r="Z217" s="29" t="str">
        <f>IF('Test Sample Data'!L216="","",IF(SUM('Test Sample Data'!L$2:L$97)&gt;10,IF(AND(ISNUMBER('Test Sample Data'!L216),'Test Sample Data'!L216&lt;$B217, 'Test Sample Data'!L216&gt;0),'Test Sample Data'!L216,$B217),""))</f>
        <v/>
      </c>
      <c r="AA217" s="29" t="str">
        <f>IF('Test Sample Data'!M216="","",IF(SUM('Test Sample Data'!M$2:M$97)&gt;10,IF(AND(ISNUMBER('Test Sample Data'!M216),'Test Sample Data'!M216&lt;$B217, 'Test Sample Data'!M216&gt;0),'Test Sample Data'!M216,$B217),""))</f>
        <v/>
      </c>
      <c r="AB217" s="29" t="str">
        <f>IF('Test Sample Data'!N216="","",IF(SUM('Test Sample Data'!N$2:N$97)&gt;10,IF(AND(ISNUMBER('Test Sample Data'!N216),'Test Sample Data'!N216&lt;$B217, 'Test Sample Data'!N216&gt;0),'Test Sample Data'!N216,$B217),""))</f>
        <v/>
      </c>
      <c r="AC217" s="29" t="str">
        <f>IF('Test Sample Data'!O216="","",IF(SUM('Test Sample Data'!O$2:O$97)&gt;10,IF(AND(ISNUMBER('Test Sample Data'!O216),'Test Sample Data'!O216&lt;$B217, 'Test Sample Data'!O216&gt;0),'Test Sample Data'!O216,$B217),""))</f>
        <v/>
      </c>
      <c r="AE217" s="4" t="s">
        <v>4874</v>
      </c>
      <c r="AF217" s="4">
        <f t="shared" si="247"/>
        <v>9</v>
      </c>
      <c r="AG217" s="4">
        <f t="shared" si="248"/>
        <v>9</v>
      </c>
      <c r="AH217" s="4" t="str">
        <f t="shared" si="249"/>
        <v/>
      </c>
      <c r="AI217" s="4" t="str">
        <f t="shared" si="250"/>
        <v/>
      </c>
      <c r="AJ217" s="4" t="str">
        <f t="shared" si="251"/>
        <v/>
      </c>
      <c r="AK217" s="4" t="str">
        <f t="shared" si="252"/>
        <v/>
      </c>
      <c r="AL217" s="4" t="str">
        <f t="shared" si="253"/>
        <v/>
      </c>
      <c r="AM217" s="4" t="str">
        <f t="shared" si="254"/>
        <v/>
      </c>
      <c r="AN217" s="4" t="str">
        <f t="shared" si="255"/>
        <v/>
      </c>
      <c r="AO217" s="4" t="str">
        <f t="shared" si="256"/>
        <v/>
      </c>
      <c r="AP217" s="4" t="str">
        <f t="shared" si="257"/>
        <v/>
      </c>
      <c r="AQ217" s="4" t="str">
        <f t="shared" si="258"/>
        <v/>
      </c>
      <c r="AR217" s="4">
        <f t="shared" si="259"/>
        <v>0</v>
      </c>
      <c r="AS217" s="4">
        <f t="shared" si="246"/>
        <v>9</v>
      </c>
      <c r="AU217" s="4" t="s">
        <v>4874</v>
      </c>
      <c r="AV217" s="4">
        <f t="shared" si="260"/>
        <v>9</v>
      </c>
      <c r="AW217" s="4">
        <f t="shared" si="261"/>
        <v>9</v>
      </c>
      <c r="AX217" s="4" t="str">
        <f t="shared" si="262"/>
        <v/>
      </c>
      <c r="AY217" s="4" t="str">
        <f t="shared" si="263"/>
        <v/>
      </c>
      <c r="AZ217" s="4" t="str">
        <f t="shared" si="264"/>
        <v/>
      </c>
      <c r="BA217" s="4" t="str">
        <f t="shared" si="265"/>
        <v/>
      </c>
      <c r="BB217" s="4" t="str">
        <f t="shared" si="266"/>
        <v/>
      </c>
      <c r="BC217" s="4" t="str">
        <f t="shared" si="267"/>
        <v/>
      </c>
      <c r="BD217" s="4" t="str">
        <f t="shared" si="268"/>
        <v/>
      </c>
      <c r="BE217" s="4" t="str">
        <f t="shared" si="269"/>
        <v/>
      </c>
      <c r="BF217" s="4" t="str">
        <f t="shared" si="270"/>
        <v/>
      </c>
      <c r="BG217" s="4" t="str">
        <f t="shared" si="271"/>
        <v/>
      </c>
      <c r="BI217" s="4" t="s">
        <v>4874</v>
      </c>
      <c r="BJ217" s="4">
        <f t="shared" si="233"/>
        <v>9</v>
      </c>
      <c r="BK217" s="4">
        <f t="shared" si="234"/>
        <v>9</v>
      </c>
      <c r="BL217" s="4" t="str">
        <f t="shared" si="235"/>
        <v/>
      </c>
      <c r="BM217" s="4" t="str">
        <f t="shared" si="236"/>
        <v/>
      </c>
      <c r="BN217" s="4" t="str">
        <f t="shared" si="237"/>
        <v/>
      </c>
      <c r="BO217" s="4" t="str">
        <f t="shared" si="238"/>
        <v/>
      </c>
      <c r="BP217" s="4" t="str">
        <f t="shared" si="239"/>
        <v/>
      </c>
      <c r="BQ217" s="4" t="str">
        <f t="shared" si="240"/>
        <v/>
      </c>
      <c r="BR217" s="4" t="str">
        <f t="shared" si="241"/>
        <v/>
      </c>
      <c r="BS217" s="4" t="str">
        <f t="shared" si="242"/>
        <v/>
      </c>
      <c r="BT217" s="4" t="str">
        <f t="shared" si="243"/>
        <v/>
      </c>
      <c r="BU217" s="4" t="str">
        <f t="shared" si="244"/>
        <v/>
      </c>
      <c r="BV217" s="4">
        <f t="shared" si="272"/>
        <v>0</v>
      </c>
      <c r="BW217" s="4">
        <f t="shared" si="245"/>
        <v>9</v>
      </c>
      <c r="BY217" s="4" t="s">
        <v>4874</v>
      </c>
      <c r="BZ217" s="4">
        <f t="shared" si="209"/>
        <v>0</v>
      </c>
      <c r="CA217" s="4">
        <f t="shared" si="210"/>
        <v>0</v>
      </c>
      <c r="CB217" s="4" t="str">
        <f t="shared" si="211"/>
        <v/>
      </c>
      <c r="CC217" s="4" t="str">
        <f t="shared" si="212"/>
        <v/>
      </c>
      <c r="CD217" s="4" t="str">
        <f t="shared" si="213"/>
        <v/>
      </c>
      <c r="CE217" s="4" t="str">
        <f t="shared" si="214"/>
        <v/>
      </c>
      <c r="CF217" s="4" t="str">
        <f t="shared" si="215"/>
        <v/>
      </c>
      <c r="CG217" s="4" t="str">
        <f t="shared" si="216"/>
        <v/>
      </c>
      <c r="CH217" s="4" t="str">
        <f t="shared" si="217"/>
        <v/>
      </c>
      <c r="CI217" s="4" t="str">
        <f t="shared" si="218"/>
        <v/>
      </c>
      <c r="CJ217" s="4" t="str">
        <f t="shared" si="219"/>
        <v/>
      </c>
      <c r="CK217" s="4" t="str">
        <f t="shared" si="220"/>
        <v/>
      </c>
      <c r="CM217" s="4" t="s">
        <v>4874</v>
      </c>
      <c r="CN217" s="4" t="str">
        <f>IF(ISNUMBER(BZ217), IF($BV217&gt;VLOOKUP('Gene Table'!$G$2,'Array Content'!$A$2:$B$3,2,FALSE),IF(BZ217&lt;-$BV217,"mutant","WT"),IF(BZ217&lt;-VLOOKUP('Gene Table'!$G$2,'Array Content'!$A$2:$B$3,2,FALSE),"Mutant","WT")),"")</f>
        <v>WT</v>
      </c>
      <c r="CO217" s="4" t="str">
        <f>IF(ISNUMBER(CA217), IF($BV217&gt;VLOOKUP('Gene Table'!$G$2,'Array Content'!$A$2:$B$3,2,FALSE),IF(CA217&lt;-$BV217,"mutant","WT"),IF(CA217&lt;-VLOOKUP('Gene Table'!$G$2,'Array Content'!$A$2:$B$3,2,FALSE),"Mutant","WT")),"")</f>
        <v>WT</v>
      </c>
      <c r="CP217" s="4" t="str">
        <f>IF(ISNUMBER(CB217), IF($BV217&gt;VLOOKUP('Gene Table'!$G$2,'Array Content'!$A$2:$B$3,2,FALSE),IF(CB217&lt;-$BV217,"mutant","WT"),IF(CB217&lt;-VLOOKUP('Gene Table'!$G$2,'Array Content'!$A$2:$B$3,2,FALSE),"Mutant","WT")),"")</f>
        <v/>
      </c>
      <c r="CQ217" s="4" t="str">
        <f>IF(ISNUMBER(CC217), IF($BV217&gt;VLOOKUP('Gene Table'!$G$2,'Array Content'!$A$2:$B$3,2,FALSE),IF(CC217&lt;-$BV217,"mutant","WT"),IF(CC217&lt;-VLOOKUP('Gene Table'!$G$2,'Array Content'!$A$2:$B$3,2,FALSE),"Mutant","WT")),"")</f>
        <v/>
      </c>
      <c r="CR217" s="4" t="str">
        <f>IF(ISNUMBER(CD217), IF($BV217&gt;VLOOKUP('Gene Table'!$G$2,'Array Content'!$A$2:$B$3,2,FALSE),IF(CD217&lt;-$BV217,"mutant","WT"),IF(CD217&lt;-VLOOKUP('Gene Table'!$G$2,'Array Content'!$A$2:$B$3,2,FALSE),"Mutant","WT")),"")</f>
        <v/>
      </c>
      <c r="CS217" s="4" t="str">
        <f>IF(ISNUMBER(CE217), IF($BV217&gt;VLOOKUP('Gene Table'!$G$2,'Array Content'!$A$2:$B$3,2,FALSE),IF(CE217&lt;-$BV217,"mutant","WT"),IF(CE217&lt;-VLOOKUP('Gene Table'!$G$2,'Array Content'!$A$2:$B$3,2,FALSE),"Mutant","WT")),"")</f>
        <v/>
      </c>
      <c r="CT217" s="4" t="str">
        <f>IF(ISNUMBER(CF217), IF($BV217&gt;VLOOKUP('Gene Table'!$G$2,'Array Content'!$A$2:$B$3,2,FALSE),IF(CF217&lt;-$BV217,"mutant","WT"),IF(CF217&lt;-VLOOKUP('Gene Table'!$G$2,'Array Content'!$A$2:$B$3,2,FALSE),"Mutant","WT")),"")</f>
        <v/>
      </c>
      <c r="CU217" s="4" t="str">
        <f>IF(ISNUMBER(CG217), IF($BV217&gt;VLOOKUP('Gene Table'!$G$2,'Array Content'!$A$2:$B$3,2,FALSE),IF(CG217&lt;-$BV217,"mutant","WT"),IF(CG217&lt;-VLOOKUP('Gene Table'!$G$2,'Array Content'!$A$2:$B$3,2,FALSE),"Mutant","WT")),"")</f>
        <v/>
      </c>
      <c r="CV217" s="4" t="str">
        <f>IF(ISNUMBER(CH217), IF($BV217&gt;VLOOKUP('Gene Table'!$G$2,'Array Content'!$A$2:$B$3,2,FALSE),IF(CH217&lt;-$BV217,"mutant","WT"),IF(CH217&lt;-VLOOKUP('Gene Table'!$G$2,'Array Content'!$A$2:$B$3,2,FALSE),"Mutant","WT")),"")</f>
        <v/>
      </c>
      <c r="CW217" s="4" t="str">
        <f>IF(ISNUMBER(CI217), IF($BV217&gt;VLOOKUP('Gene Table'!$G$2,'Array Content'!$A$2:$B$3,2,FALSE),IF(CI217&lt;-$BV217,"mutant","WT"),IF(CI217&lt;-VLOOKUP('Gene Table'!$G$2,'Array Content'!$A$2:$B$3,2,FALSE),"Mutant","WT")),"")</f>
        <v/>
      </c>
      <c r="CX217" s="4" t="str">
        <f>IF(ISNUMBER(CJ217), IF($BV217&gt;VLOOKUP('Gene Table'!$G$2,'Array Content'!$A$2:$B$3,2,FALSE),IF(CJ217&lt;-$BV217,"mutant","WT"),IF(CJ217&lt;-VLOOKUP('Gene Table'!$G$2,'Array Content'!$A$2:$B$3,2,FALSE),"Mutant","WT")),"")</f>
        <v/>
      </c>
      <c r="CY217" s="4" t="str">
        <f>IF(ISNUMBER(CK217), IF($BV217&gt;VLOOKUP('Gene Table'!$G$2,'Array Content'!$A$2:$B$3,2,FALSE),IF(CK217&lt;-$BV217,"mutant","WT"),IF(CK217&lt;-VLOOKUP('Gene Table'!$G$2,'Array Content'!$A$2:$B$3,2,FALSE),"Mutant","WT")),"")</f>
        <v/>
      </c>
      <c r="DA217" s="4" t="s">
        <v>4874</v>
      </c>
      <c r="DB217" s="4">
        <f t="shared" si="221"/>
        <v>0</v>
      </c>
      <c r="DC217" s="4">
        <f t="shared" si="222"/>
        <v>0</v>
      </c>
      <c r="DD217" s="4" t="str">
        <f t="shared" si="223"/>
        <v/>
      </c>
      <c r="DE217" s="4" t="str">
        <f t="shared" si="224"/>
        <v/>
      </c>
      <c r="DF217" s="4" t="str">
        <f t="shared" si="225"/>
        <v/>
      </c>
      <c r="DG217" s="4" t="str">
        <f t="shared" si="226"/>
        <v/>
      </c>
      <c r="DH217" s="4" t="str">
        <f t="shared" si="227"/>
        <v/>
      </c>
      <c r="DI217" s="4" t="str">
        <f t="shared" si="228"/>
        <v/>
      </c>
      <c r="DJ217" s="4" t="str">
        <f t="shared" si="229"/>
        <v/>
      </c>
      <c r="DK217" s="4" t="str">
        <f t="shared" si="230"/>
        <v/>
      </c>
      <c r="DL217" s="4" t="str">
        <f t="shared" si="231"/>
        <v/>
      </c>
      <c r="DM217" s="4" t="str">
        <f t="shared" si="232"/>
        <v/>
      </c>
      <c r="DO217" s="4" t="s">
        <v>4874</v>
      </c>
      <c r="DP217" s="4" t="str">
        <f>IF(ISNUMBER(DB217), IF($AR217&gt;VLOOKUP('Gene Table'!$G$2,'Array Content'!$A$2:$B$3,2,FALSE),IF(DB217&lt;-$AR217,"mutant","WT"),IF(DB217&lt;-VLOOKUP('Gene Table'!$G$2,'Array Content'!$A$2:$B$3,2,FALSE),"Mutant","WT")),"")</f>
        <v>WT</v>
      </c>
      <c r="DQ217" s="4" t="str">
        <f>IF(ISNUMBER(DC217), IF($AR217&gt;VLOOKUP('Gene Table'!$G$2,'Array Content'!$A$2:$B$3,2,FALSE),IF(DC217&lt;-$AR217,"mutant","WT"),IF(DC217&lt;-VLOOKUP('Gene Table'!$G$2,'Array Content'!$A$2:$B$3,2,FALSE),"Mutant","WT")),"")</f>
        <v>WT</v>
      </c>
      <c r="DR217" s="4" t="str">
        <f>IF(ISNUMBER(DD217), IF($AR217&gt;VLOOKUP('Gene Table'!$G$2,'Array Content'!$A$2:$B$3,2,FALSE),IF(DD217&lt;-$AR217,"mutant","WT"),IF(DD217&lt;-VLOOKUP('Gene Table'!$G$2,'Array Content'!$A$2:$B$3,2,FALSE),"Mutant","WT")),"")</f>
        <v/>
      </c>
      <c r="DS217" s="4" t="str">
        <f>IF(ISNUMBER(DE217), IF($AR217&gt;VLOOKUP('Gene Table'!$G$2,'Array Content'!$A$2:$B$3,2,FALSE),IF(DE217&lt;-$AR217,"mutant","WT"),IF(DE217&lt;-VLOOKUP('Gene Table'!$G$2,'Array Content'!$A$2:$B$3,2,FALSE),"Mutant","WT")),"")</f>
        <v/>
      </c>
      <c r="DT217" s="4" t="str">
        <f>IF(ISNUMBER(DF217), IF($AR217&gt;VLOOKUP('Gene Table'!$G$2,'Array Content'!$A$2:$B$3,2,FALSE),IF(DF217&lt;-$AR217,"mutant","WT"),IF(DF217&lt;-VLOOKUP('Gene Table'!$G$2,'Array Content'!$A$2:$B$3,2,FALSE),"Mutant","WT")),"")</f>
        <v/>
      </c>
      <c r="DU217" s="4" t="str">
        <f>IF(ISNUMBER(DG217), IF($AR217&gt;VLOOKUP('Gene Table'!$G$2,'Array Content'!$A$2:$B$3,2,FALSE),IF(DG217&lt;-$AR217,"mutant","WT"),IF(DG217&lt;-VLOOKUP('Gene Table'!$G$2,'Array Content'!$A$2:$B$3,2,FALSE),"Mutant","WT")),"")</f>
        <v/>
      </c>
      <c r="DV217" s="4" t="str">
        <f>IF(ISNUMBER(DH217), IF($AR217&gt;VLOOKUP('Gene Table'!$G$2,'Array Content'!$A$2:$B$3,2,FALSE),IF(DH217&lt;-$AR217,"mutant","WT"),IF(DH217&lt;-VLOOKUP('Gene Table'!$G$2,'Array Content'!$A$2:$B$3,2,FALSE),"Mutant","WT")),"")</f>
        <v/>
      </c>
      <c r="DW217" s="4" t="str">
        <f>IF(ISNUMBER(DI217), IF($AR217&gt;VLOOKUP('Gene Table'!$G$2,'Array Content'!$A$2:$B$3,2,FALSE),IF(DI217&lt;-$AR217,"mutant","WT"),IF(DI217&lt;-VLOOKUP('Gene Table'!$G$2,'Array Content'!$A$2:$B$3,2,FALSE),"Mutant","WT")),"")</f>
        <v/>
      </c>
      <c r="DX217" s="4" t="str">
        <f>IF(ISNUMBER(DJ217), IF($AR217&gt;VLOOKUP('Gene Table'!$G$2,'Array Content'!$A$2:$B$3,2,FALSE),IF(DJ217&lt;-$AR217,"mutant","WT"),IF(DJ217&lt;-VLOOKUP('Gene Table'!$G$2,'Array Content'!$A$2:$B$3,2,FALSE),"Mutant","WT")),"")</f>
        <v/>
      </c>
      <c r="DY217" s="4" t="str">
        <f>IF(ISNUMBER(DK217), IF($AR217&gt;VLOOKUP('Gene Table'!$G$2,'Array Content'!$A$2:$B$3,2,FALSE),IF(DK217&lt;-$AR217,"mutant","WT"),IF(DK217&lt;-VLOOKUP('Gene Table'!$G$2,'Array Content'!$A$2:$B$3,2,FALSE),"Mutant","WT")),"")</f>
        <v/>
      </c>
      <c r="DZ217" s="4" t="str">
        <f>IF(ISNUMBER(DL217), IF($AR217&gt;VLOOKUP('Gene Table'!$G$2,'Array Content'!$A$2:$B$3,2,FALSE),IF(DL217&lt;-$AR217,"mutant","WT"),IF(DL217&lt;-VLOOKUP('Gene Table'!$G$2,'Array Content'!$A$2:$B$3,2,FALSE),"Mutant","WT")),"")</f>
        <v/>
      </c>
      <c r="EA217" s="4" t="str">
        <f>IF(ISNUMBER(DM217), IF($AR217&gt;VLOOKUP('Gene Table'!$G$2,'Array Content'!$A$2:$B$3,2,FALSE),IF(DM217&lt;-$AR217,"mutant","WT"),IF(DM217&lt;-VLOOKUP('Gene Table'!$G$2,'Array Content'!$A$2:$B$3,2,FALSE),"Mutant","WT")),"")</f>
        <v/>
      </c>
      <c r="EC217" s="4" t="s">
        <v>4874</v>
      </c>
      <c r="ED217" s="4" t="str">
        <f>IF('Gene Table'!$D217="copy number",D217,"")</f>
        <v/>
      </c>
      <c r="EE217" s="4" t="str">
        <f>IF('Gene Table'!$D217="copy number",E217,"")</f>
        <v/>
      </c>
      <c r="EF217" s="4" t="str">
        <f>IF('Gene Table'!$D217="copy number",F217,"")</f>
        <v/>
      </c>
      <c r="EG217" s="4" t="str">
        <f>IF('Gene Table'!$D217="copy number",G217,"")</f>
        <v/>
      </c>
      <c r="EH217" s="4" t="str">
        <f>IF('Gene Table'!$D217="copy number",H217,"")</f>
        <v/>
      </c>
      <c r="EI217" s="4" t="str">
        <f>IF('Gene Table'!$D217="copy number",I217,"")</f>
        <v/>
      </c>
      <c r="EJ217" s="4" t="str">
        <f>IF('Gene Table'!$D217="copy number",J217,"")</f>
        <v/>
      </c>
      <c r="EK217" s="4" t="str">
        <f>IF('Gene Table'!$D217="copy number",K217,"")</f>
        <v/>
      </c>
      <c r="EL217" s="4" t="str">
        <f>IF('Gene Table'!$D217="copy number",L217,"")</f>
        <v/>
      </c>
      <c r="EM217" s="4" t="str">
        <f>IF('Gene Table'!$D217="copy number",M217,"")</f>
        <v/>
      </c>
      <c r="EN217" s="4" t="str">
        <f>IF('Gene Table'!$D217="copy number",N217,"")</f>
        <v/>
      </c>
      <c r="EO217" s="4" t="str">
        <f>IF('Gene Table'!$D217="copy number",O217,"")</f>
        <v/>
      </c>
      <c r="EQ217" s="4" t="s">
        <v>4874</v>
      </c>
      <c r="ER217" s="4" t="str">
        <f>IF('Gene Table'!$D217="copy number",R217,"")</f>
        <v/>
      </c>
      <c r="ES217" s="4" t="str">
        <f>IF('Gene Table'!$D217="copy number",S217,"")</f>
        <v/>
      </c>
      <c r="ET217" s="4" t="str">
        <f>IF('Gene Table'!$D217="copy number",T217,"")</f>
        <v/>
      </c>
      <c r="EU217" s="4" t="str">
        <f>IF('Gene Table'!$D217="copy number",U217,"")</f>
        <v/>
      </c>
      <c r="EV217" s="4" t="str">
        <f>IF('Gene Table'!$D217="copy number",V217,"")</f>
        <v/>
      </c>
      <c r="EW217" s="4" t="str">
        <f>IF('Gene Table'!$D217="copy number",W217,"")</f>
        <v/>
      </c>
      <c r="EX217" s="4" t="str">
        <f>IF('Gene Table'!$D217="copy number",X217,"")</f>
        <v/>
      </c>
      <c r="EY217" s="4" t="str">
        <f>IF('Gene Table'!$D217="copy number",Y217,"")</f>
        <v/>
      </c>
      <c r="EZ217" s="4" t="str">
        <f>IF('Gene Table'!$D217="copy number",Z217,"")</f>
        <v/>
      </c>
      <c r="FA217" s="4" t="str">
        <f>IF('Gene Table'!$D217="copy number",AA217,"")</f>
        <v/>
      </c>
      <c r="FB217" s="4" t="str">
        <f>IF('Gene Table'!$D217="copy number",AB217,"")</f>
        <v/>
      </c>
      <c r="FC217" s="4" t="str">
        <f>IF('Gene Table'!$D217="copy number",AC217,"")</f>
        <v/>
      </c>
      <c r="FE217" s="4" t="s">
        <v>4874</v>
      </c>
      <c r="FF217" s="4" t="str">
        <f>IF('Gene Table'!$C217="SMPC",D217,"")</f>
        <v/>
      </c>
      <c r="FG217" s="4" t="str">
        <f>IF('Gene Table'!$C217="SMPC",E217,"")</f>
        <v/>
      </c>
      <c r="FH217" s="4" t="str">
        <f>IF('Gene Table'!$C217="SMPC",F217,"")</f>
        <v/>
      </c>
      <c r="FI217" s="4" t="str">
        <f>IF('Gene Table'!$C217="SMPC",G217,"")</f>
        <v/>
      </c>
      <c r="FJ217" s="4" t="str">
        <f>IF('Gene Table'!$C217="SMPC",H217,"")</f>
        <v/>
      </c>
      <c r="FK217" s="4" t="str">
        <f>IF('Gene Table'!$C217="SMPC",I217,"")</f>
        <v/>
      </c>
      <c r="FL217" s="4" t="str">
        <f>IF('Gene Table'!$C217="SMPC",J217,"")</f>
        <v/>
      </c>
      <c r="FM217" s="4" t="str">
        <f>IF('Gene Table'!$C217="SMPC",K217,"")</f>
        <v/>
      </c>
      <c r="FN217" s="4" t="str">
        <f>IF('Gene Table'!$C217="SMPC",L217,"")</f>
        <v/>
      </c>
      <c r="FO217" s="4" t="str">
        <f>IF('Gene Table'!$C217="SMPC",M217,"")</f>
        <v/>
      </c>
      <c r="FP217" s="4" t="str">
        <f>IF('Gene Table'!$C217="SMPC",N217,"")</f>
        <v/>
      </c>
      <c r="FQ217" s="4" t="str">
        <f>IF('Gene Table'!$C217="SMPC",O217,"")</f>
        <v/>
      </c>
      <c r="FS217" s="4" t="s">
        <v>4874</v>
      </c>
      <c r="FT217" s="4" t="str">
        <f>IF('Gene Table'!$C217="SMPC",R217,"")</f>
        <v/>
      </c>
      <c r="FU217" s="4" t="str">
        <f>IF('Gene Table'!$C217="SMPC",S217,"")</f>
        <v/>
      </c>
      <c r="FV217" s="4" t="str">
        <f>IF('Gene Table'!$C217="SMPC",T217,"")</f>
        <v/>
      </c>
      <c r="FW217" s="4" t="str">
        <f>IF('Gene Table'!$C217="SMPC",U217,"")</f>
        <v/>
      </c>
      <c r="FX217" s="4" t="str">
        <f>IF('Gene Table'!$C217="SMPC",V217,"")</f>
        <v/>
      </c>
      <c r="FY217" s="4" t="str">
        <f>IF('Gene Table'!$C217="SMPC",W217,"")</f>
        <v/>
      </c>
      <c r="FZ217" s="4" t="str">
        <f>IF('Gene Table'!$C217="SMPC",X217,"")</f>
        <v/>
      </c>
      <c r="GA217" s="4" t="str">
        <f>IF('Gene Table'!$C217="SMPC",Y217,"")</f>
        <v/>
      </c>
      <c r="GB217" s="4" t="str">
        <f>IF('Gene Table'!$C217="SMPC",Z217,"")</f>
        <v/>
      </c>
      <c r="GC217" s="4" t="str">
        <f>IF('Gene Table'!$C217="SMPC",AA217,"")</f>
        <v/>
      </c>
      <c r="GD217" s="4" t="str">
        <f>IF('Gene Table'!$C217="SMPC",AB217,"")</f>
        <v/>
      </c>
      <c r="GE217" s="4" t="str">
        <f>IF('Gene Table'!$C217="SMPC",AC217,"")</f>
        <v/>
      </c>
    </row>
    <row r="218" spans="1:187" ht="15" customHeight="1" x14ac:dyDescent="0.25">
      <c r="A218" s="4" t="str">
        <f>'Gene Table'!C218&amp;":"&amp;'Gene Table'!D218</f>
        <v>TP53:c.404G&gt;A</v>
      </c>
      <c r="B218" s="4">
        <f>IF('Gene Table'!$G$5="NO",IF(ISNUMBER(MATCH('Gene Table'!E218,'Array Content'!$M$2:$M$941,0)),VLOOKUP('Gene Table'!E218,'Array Content'!$M$2:$O$941,2,FALSE),35),IF('Gene Table'!$G$5="YES",IF(ISNUMBER(MATCH('Gene Table'!E218,'Array Content'!$M$2:$M$941,0)),VLOOKUP('Gene Table'!E218,'Array Content'!$M$2:$O$941,3,FALSE),35),"OOPS"))</f>
        <v>37</v>
      </c>
      <c r="C218" s="4" t="s">
        <v>4875</v>
      </c>
      <c r="D218" s="29">
        <f>IF('Control Sample Data'!D217="","",IF(SUM('Control Sample Data'!D$2:D$97)&gt;10,IF(AND(ISNUMBER('Control Sample Data'!D217),'Control Sample Data'!D217&lt;$B218, 'Control Sample Data'!D217&gt;0),'Control Sample Data'!D217,$B218),""))</f>
        <v>35</v>
      </c>
      <c r="E218" s="29">
        <f>IF('Control Sample Data'!E217="","",IF(SUM('Control Sample Data'!E$2:E$97)&gt;10,IF(AND(ISNUMBER('Control Sample Data'!E217),'Control Sample Data'!E217&lt;$B218, 'Control Sample Data'!E217&gt;0),'Control Sample Data'!E217,$B218),""))</f>
        <v>35</v>
      </c>
      <c r="F218" s="29" t="str">
        <f>IF('Control Sample Data'!F217="","",IF(SUM('Control Sample Data'!F$2:F$97)&gt;10,IF(AND(ISNUMBER('Control Sample Data'!F217),'Control Sample Data'!F217&lt;$B218, 'Control Sample Data'!F217&gt;0),'Control Sample Data'!F217,$B218),""))</f>
        <v/>
      </c>
      <c r="G218" s="29" t="str">
        <f>IF('Control Sample Data'!G217="","",IF(SUM('Control Sample Data'!G$2:G$97)&gt;10,IF(AND(ISNUMBER('Control Sample Data'!G217),'Control Sample Data'!G217&lt;$B218, 'Control Sample Data'!G217&gt;0),'Control Sample Data'!G217,$B218),""))</f>
        <v/>
      </c>
      <c r="H218" s="29" t="str">
        <f>IF('Control Sample Data'!H217="","",IF(SUM('Control Sample Data'!H$2:H$97)&gt;10,IF(AND(ISNUMBER('Control Sample Data'!H217),'Control Sample Data'!H217&lt;$B218, 'Control Sample Data'!H217&gt;0),'Control Sample Data'!H217,$B218),""))</f>
        <v/>
      </c>
      <c r="I218" s="29" t="str">
        <f>IF('Control Sample Data'!I217="","",IF(SUM('Control Sample Data'!I$2:I$97)&gt;10,IF(AND(ISNUMBER('Control Sample Data'!I217),'Control Sample Data'!I217&lt;$B218, 'Control Sample Data'!I217&gt;0),'Control Sample Data'!I217,$B218),""))</f>
        <v/>
      </c>
      <c r="J218" s="29" t="str">
        <f>IF('Control Sample Data'!J217="","",IF(SUM('Control Sample Data'!J$2:J$97)&gt;10,IF(AND(ISNUMBER('Control Sample Data'!J217),'Control Sample Data'!J217&lt;$B218, 'Control Sample Data'!J217&gt;0),'Control Sample Data'!J217,$B218),""))</f>
        <v/>
      </c>
      <c r="K218" s="29" t="str">
        <f>IF('Control Sample Data'!K217="","",IF(SUM('Control Sample Data'!K$2:K$97)&gt;10,IF(AND(ISNUMBER('Control Sample Data'!K217),'Control Sample Data'!K217&lt;$B218, 'Control Sample Data'!K217&gt;0),'Control Sample Data'!K217,$B218),""))</f>
        <v/>
      </c>
      <c r="L218" s="29" t="str">
        <f>IF('Control Sample Data'!L217="","",IF(SUM('Control Sample Data'!L$2:L$97)&gt;10,IF(AND(ISNUMBER('Control Sample Data'!L217),'Control Sample Data'!L217&lt;$B218, 'Control Sample Data'!L217&gt;0),'Control Sample Data'!L217,$B218),""))</f>
        <v/>
      </c>
      <c r="M218" s="29" t="str">
        <f>IF('Control Sample Data'!M217="","",IF(SUM('Control Sample Data'!M$2:M$97)&gt;10,IF(AND(ISNUMBER('Control Sample Data'!M217),'Control Sample Data'!M217&lt;$B218, 'Control Sample Data'!M217&gt;0),'Control Sample Data'!M217,$B218),""))</f>
        <v/>
      </c>
      <c r="N218" s="29" t="str">
        <f>IF('Control Sample Data'!N217="","",IF(SUM('Control Sample Data'!N$2:N$97)&gt;10,IF(AND(ISNUMBER('Control Sample Data'!N217),'Control Sample Data'!N217&lt;$B218, 'Control Sample Data'!N217&gt;0),'Control Sample Data'!N217,$B218),""))</f>
        <v/>
      </c>
      <c r="O218" s="29" t="str">
        <f>IF('Control Sample Data'!O217="","",IF(SUM('Control Sample Data'!O$2:O$97)&gt;10,IF(AND(ISNUMBER('Control Sample Data'!O217),'Control Sample Data'!O217&lt;$B218, 'Control Sample Data'!O217&gt;0),'Control Sample Data'!O217,$B218),""))</f>
        <v/>
      </c>
      <c r="Q218" s="4" t="s">
        <v>4875</v>
      </c>
      <c r="R218" s="29">
        <f>IF('Test Sample Data'!D217="","",IF(SUM('Test Sample Data'!D$2:D$97)&gt;10,IF(AND(ISNUMBER('Test Sample Data'!D217),'Test Sample Data'!D217&lt;$B218, 'Test Sample Data'!D217&gt;0),'Test Sample Data'!D217,$B218),""))</f>
        <v>35</v>
      </c>
      <c r="S218" s="29">
        <f>IF('Test Sample Data'!E217="","",IF(SUM('Test Sample Data'!E$2:E$97)&gt;10,IF(AND(ISNUMBER('Test Sample Data'!E217),'Test Sample Data'!E217&lt;$B218, 'Test Sample Data'!E217&gt;0),'Test Sample Data'!E217,$B218),""))</f>
        <v>35</v>
      </c>
      <c r="T218" s="29" t="str">
        <f>IF('Test Sample Data'!F217="","",IF(SUM('Test Sample Data'!F$2:F$97)&gt;10,IF(AND(ISNUMBER('Test Sample Data'!F217),'Test Sample Data'!F217&lt;$B218, 'Test Sample Data'!F217&gt;0),'Test Sample Data'!F217,$B218),""))</f>
        <v/>
      </c>
      <c r="U218" s="29" t="str">
        <f>IF('Test Sample Data'!G217="","",IF(SUM('Test Sample Data'!G$2:G$97)&gt;10,IF(AND(ISNUMBER('Test Sample Data'!G217),'Test Sample Data'!G217&lt;$B218, 'Test Sample Data'!G217&gt;0),'Test Sample Data'!G217,$B218),""))</f>
        <v/>
      </c>
      <c r="V218" s="29" t="str">
        <f>IF('Test Sample Data'!H217="","",IF(SUM('Test Sample Data'!H$2:H$97)&gt;10,IF(AND(ISNUMBER('Test Sample Data'!H217),'Test Sample Data'!H217&lt;$B218, 'Test Sample Data'!H217&gt;0),'Test Sample Data'!H217,$B218),""))</f>
        <v/>
      </c>
      <c r="W218" s="29" t="str">
        <f>IF('Test Sample Data'!I217="","",IF(SUM('Test Sample Data'!I$2:I$97)&gt;10,IF(AND(ISNUMBER('Test Sample Data'!I217),'Test Sample Data'!I217&lt;$B218, 'Test Sample Data'!I217&gt;0),'Test Sample Data'!I217,$B218),""))</f>
        <v/>
      </c>
      <c r="X218" s="29" t="str">
        <f>IF('Test Sample Data'!J217="","",IF(SUM('Test Sample Data'!J$2:J$97)&gt;10,IF(AND(ISNUMBER('Test Sample Data'!J217),'Test Sample Data'!J217&lt;$B218, 'Test Sample Data'!J217&gt;0),'Test Sample Data'!J217,$B218),""))</f>
        <v/>
      </c>
      <c r="Y218" s="29" t="str">
        <f>IF('Test Sample Data'!K217="","",IF(SUM('Test Sample Data'!K$2:K$97)&gt;10,IF(AND(ISNUMBER('Test Sample Data'!K217),'Test Sample Data'!K217&lt;$B218, 'Test Sample Data'!K217&gt;0),'Test Sample Data'!K217,$B218),""))</f>
        <v/>
      </c>
      <c r="Z218" s="29" t="str">
        <f>IF('Test Sample Data'!L217="","",IF(SUM('Test Sample Data'!L$2:L$97)&gt;10,IF(AND(ISNUMBER('Test Sample Data'!L217),'Test Sample Data'!L217&lt;$B218, 'Test Sample Data'!L217&gt;0),'Test Sample Data'!L217,$B218),""))</f>
        <v/>
      </c>
      <c r="AA218" s="29" t="str">
        <f>IF('Test Sample Data'!M217="","",IF(SUM('Test Sample Data'!M$2:M$97)&gt;10,IF(AND(ISNUMBER('Test Sample Data'!M217),'Test Sample Data'!M217&lt;$B218, 'Test Sample Data'!M217&gt;0),'Test Sample Data'!M217,$B218),""))</f>
        <v/>
      </c>
      <c r="AB218" s="29" t="str">
        <f>IF('Test Sample Data'!N217="","",IF(SUM('Test Sample Data'!N$2:N$97)&gt;10,IF(AND(ISNUMBER('Test Sample Data'!N217),'Test Sample Data'!N217&lt;$B218, 'Test Sample Data'!N217&gt;0),'Test Sample Data'!N217,$B218),""))</f>
        <v/>
      </c>
      <c r="AC218" s="29" t="str">
        <f>IF('Test Sample Data'!O217="","",IF(SUM('Test Sample Data'!O$2:O$97)&gt;10,IF(AND(ISNUMBER('Test Sample Data'!O217),'Test Sample Data'!O217&lt;$B218, 'Test Sample Data'!O217&gt;0),'Test Sample Data'!O217,$B218),""))</f>
        <v/>
      </c>
      <c r="AE218" s="4" t="s">
        <v>4875</v>
      </c>
      <c r="AF218" s="4">
        <f t="shared" si="247"/>
        <v>9</v>
      </c>
      <c r="AG218" s="4">
        <f t="shared" si="248"/>
        <v>9</v>
      </c>
      <c r="AH218" s="4" t="str">
        <f t="shared" si="249"/>
        <v/>
      </c>
      <c r="AI218" s="4" t="str">
        <f t="shared" si="250"/>
        <v/>
      </c>
      <c r="AJ218" s="4" t="str">
        <f t="shared" si="251"/>
        <v/>
      </c>
      <c r="AK218" s="4" t="str">
        <f t="shared" si="252"/>
        <v/>
      </c>
      <c r="AL218" s="4" t="str">
        <f t="shared" si="253"/>
        <v/>
      </c>
      <c r="AM218" s="4" t="str">
        <f t="shared" si="254"/>
        <v/>
      </c>
      <c r="AN218" s="4" t="str">
        <f t="shared" si="255"/>
        <v/>
      </c>
      <c r="AO218" s="4" t="str">
        <f t="shared" si="256"/>
        <v/>
      </c>
      <c r="AP218" s="4" t="str">
        <f t="shared" si="257"/>
        <v/>
      </c>
      <c r="AQ218" s="4" t="str">
        <f t="shared" si="258"/>
        <v/>
      </c>
      <c r="AR218" s="4">
        <f t="shared" si="259"/>
        <v>0</v>
      </c>
      <c r="AS218" s="4">
        <f t="shared" si="246"/>
        <v>9</v>
      </c>
      <c r="AU218" s="4" t="s">
        <v>4875</v>
      </c>
      <c r="AV218" s="4">
        <f t="shared" si="260"/>
        <v>9</v>
      </c>
      <c r="AW218" s="4">
        <f t="shared" si="261"/>
        <v>9</v>
      </c>
      <c r="AX218" s="4" t="str">
        <f t="shared" si="262"/>
        <v/>
      </c>
      <c r="AY218" s="4" t="str">
        <f t="shared" si="263"/>
        <v/>
      </c>
      <c r="AZ218" s="4" t="str">
        <f t="shared" si="264"/>
        <v/>
      </c>
      <c r="BA218" s="4" t="str">
        <f t="shared" si="265"/>
        <v/>
      </c>
      <c r="BB218" s="4" t="str">
        <f t="shared" si="266"/>
        <v/>
      </c>
      <c r="BC218" s="4" t="str">
        <f t="shared" si="267"/>
        <v/>
      </c>
      <c r="BD218" s="4" t="str">
        <f t="shared" si="268"/>
        <v/>
      </c>
      <c r="BE218" s="4" t="str">
        <f t="shared" si="269"/>
        <v/>
      </c>
      <c r="BF218" s="4" t="str">
        <f t="shared" si="270"/>
        <v/>
      </c>
      <c r="BG218" s="4" t="str">
        <f t="shared" si="271"/>
        <v/>
      </c>
      <c r="BI218" s="4" t="s">
        <v>4875</v>
      </c>
      <c r="BJ218" s="4">
        <f t="shared" si="233"/>
        <v>9</v>
      </c>
      <c r="BK218" s="4">
        <f t="shared" si="234"/>
        <v>9</v>
      </c>
      <c r="BL218" s="4" t="str">
        <f t="shared" si="235"/>
        <v/>
      </c>
      <c r="BM218" s="4" t="str">
        <f t="shared" si="236"/>
        <v/>
      </c>
      <c r="BN218" s="4" t="str">
        <f t="shared" si="237"/>
        <v/>
      </c>
      <c r="BO218" s="4" t="str">
        <f t="shared" si="238"/>
        <v/>
      </c>
      <c r="BP218" s="4" t="str">
        <f t="shared" si="239"/>
        <v/>
      </c>
      <c r="BQ218" s="4" t="str">
        <f t="shared" si="240"/>
        <v/>
      </c>
      <c r="BR218" s="4" t="str">
        <f t="shared" si="241"/>
        <v/>
      </c>
      <c r="BS218" s="4" t="str">
        <f t="shared" si="242"/>
        <v/>
      </c>
      <c r="BT218" s="4" t="str">
        <f t="shared" si="243"/>
        <v/>
      </c>
      <c r="BU218" s="4" t="str">
        <f t="shared" si="244"/>
        <v/>
      </c>
      <c r="BV218" s="4">
        <f t="shared" si="272"/>
        <v>0</v>
      </c>
      <c r="BW218" s="4">
        <f t="shared" si="245"/>
        <v>9</v>
      </c>
      <c r="BY218" s="4" t="s">
        <v>4875</v>
      </c>
      <c r="BZ218" s="4">
        <f t="shared" si="209"/>
        <v>0</v>
      </c>
      <c r="CA218" s="4">
        <f t="shared" si="210"/>
        <v>0</v>
      </c>
      <c r="CB218" s="4" t="str">
        <f t="shared" si="211"/>
        <v/>
      </c>
      <c r="CC218" s="4" t="str">
        <f t="shared" si="212"/>
        <v/>
      </c>
      <c r="CD218" s="4" t="str">
        <f t="shared" si="213"/>
        <v/>
      </c>
      <c r="CE218" s="4" t="str">
        <f t="shared" si="214"/>
        <v/>
      </c>
      <c r="CF218" s="4" t="str">
        <f t="shared" si="215"/>
        <v/>
      </c>
      <c r="CG218" s="4" t="str">
        <f t="shared" si="216"/>
        <v/>
      </c>
      <c r="CH218" s="4" t="str">
        <f t="shared" si="217"/>
        <v/>
      </c>
      <c r="CI218" s="4" t="str">
        <f t="shared" si="218"/>
        <v/>
      </c>
      <c r="CJ218" s="4" t="str">
        <f t="shared" si="219"/>
        <v/>
      </c>
      <c r="CK218" s="4" t="str">
        <f t="shared" si="220"/>
        <v/>
      </c>
      <c r="CM218" s="4" t="s">
        <v>4875</v>
      </c>
      <c r="CN218" s="4" t="str">
        <f>IF(ISNUMBER(BZ218), IF($BV218&gt;VLOOKUP('Gene Table'!$G$2,'Array Content'!$A$2:$B$3,2,FALSE),IF(BZ218&lt;-$BV218,"mutant","WT"),IF(BZ218&lt;-VLOOKUP('Gene Table'!$G$2,'Array Content'!$A$2:$B$3,2,FALSE),"Mutant","WT")),"")</f>
        <v>WT</v>
      </c>
      <c r="CO218" s="4" t="str">
        <f>IF(ISNUMBER(CA218), IF($BV218&gt;VLOOKUP('Gene Table'!$G$2,'Array Content'!$A$2:$B$3,2,FALSE),IF(CA218&lt;-$BV218,"mutant","WT"),IF(CA218&lt;-VLOOKUP('Gene Table'!$G$2,'Array Content'!$A$2:$B$3,2,FALSE),"Mutant","WT")),"")</f>
        <v>WT</v>
      </c>
      <c r="CP218" s="4" t="str">
        <f>IF(ISNUMBER(CB218), IF($BV218&gt;VLOOKUP('Gene Table'!$G$2,'Array Content'!$A$2:$B$3,2,FALSE),IF(CB218&lt;-$BV218,"mutant","WT"),IF(CB218&lt;-VLOOKUP('Gene Table'!$G$2,'Array Content'!$A$2:$B$3,2,FALSE),"Mutant","WT")),"")</f>
        <v/>
      </c>
      <c r="CQ218" s="4" t="str">
        <f>IF(ISNUMBER(CC218), IF($BV218&gt;VLOOKUP('Gene Table'!$G$2,'Array Content'!$A$2:$B$3,2,FALSE),IF(CC218&lt;-$BV218,"mutant","WT"),IF(CC218&lt;-VLOOKUP('Gene Table'!$G$2,'Array Content'!$A$2:$B$3,2,FALSE),"Mutant","WT")),"")</f>
        <v/>
      </c>
      <c r="CR218" s="4" t="str">
        <f>IF(ISNUMBER(CD218), IF($BV218&gt;VLOOKUP('Gene Table'!$G$2,'Array Content'!$A$2:$B$3,2,FALSE),IF(CD218&lt;-$BV218,"mutant","WT"),IF(CD218&lt;-VLOOKUP('Gene Table'!$G$2,'Array Content'!$A$2:$B$3,2,FALSE),"Mutant","WT")),"")</f>
        <v/>
      </c>
      <c r="CS218" s="4" t="str">
        <f>IF(ISNUMBER(CE218), IF($BV218&gt;VLOOKUP('Gene Table'!$G$2,'Array Content'!$A$2:$B$3,2,FALSE),IF(CE218&lt;-$BV218,"mutant","WT"),IF(CE218&lt;-VLOOKUP('Gene Table'!$G$2,'Array Content'!$A$2:$B$3,2,FALSE),"Mutant","WT")),"")</f>
        <v/>
      </c>
      <c r="CT218" s="4" t="str">
        <f>IF(ISNUMBER(CF218), IF($BV218&gt;VLOOKUP('Gene Table'!$G$2,'Array Content'!$A$2:$B$3,2,FALSE),IF(CF218&lt;-$BV218,"mutant","WT"),IF(CF218&lt;-VLOOKUP('Gene Table'!$G$2,'Array Content'!$A$2:$B$3,2,FALSE),"Mutant","WT")),"")</f>
        <v/>
      </c>
      <c r="CU218" s="4" t="str">
        <f>IF(ISNUMBER(CG218), IF($BV218&gt;VLOOKUP('Gene Table'!$G$2,'Array Content'!$A$2:$B$3,2,FALSE),IF(CG218&lt;-$BV218,"mutant","WT"),IF(CG218&lt;-VLOOKUP('Gene Table'!$G$2,'Array Content'!$A$2:$B$3,2,FALSE),"Mutant","WT")),"")</f>
        <v/>
      </c>
      <c r="CV218" s="4" t="str">
        <f>IF(ISNUMBER(CH218), IF($BV218&gt;VLOOKUP('Gene Table'!$G$2,'Array Content'!$A$2:$B$3,2,FALSE),IF(CH218&lt;-$BV218,"mutant","WT"),IF(CH218&lt;-VLOOKUP('Gene Table'!$G$2,'Array Content'!$A$2:$B$3,2,FALSE),"Mutant","WT")),"")</f>
        <v/>
      </c>
      <c r="CW218" s="4" t="str">
        <f>IF(ISNUMBER(CI218), IF($BV218&gt;VLOOKUP('Gene Table'!$G$2,'Array Content'!$A$2:$B$3,2,FALSE),IF(CI218&lt;-$BV218,"mutant","WT"),IF(CI218&lt;-VLOOKUP('Gene Table'!$G$2,'Array Content'!$A$2:$B$3,2,FALSE),"Mutant","WT")),"")</f>
        <v/>
      </c>
      <c r="CX218" s="4" t="str">
        <f>IF(ISNUMBER(CJ218), IF($BV218&gt;VLOOKUP('Gene Table'!$G$2,'Array Content'!$A$2:$B$3,2,FALSE),IF(CJ218&lt;-$BV218,"mutant","WT"),IF(CJ218&lt;-VLOOKUP('Gene Table'!$G$2,'Array Content'!$A$2:$B$3,2,FALSE),"Mutant","WT")),"")</f>
        <v/>
      </c>
      <c r="CY218" s="4" t="str">
        <f>IF(ISNUMBER(CK218), IF($BV218&gt;VLOOKUP('Gene Table'!$G$2,'Array Content'!$A$2:$B$3,2,FALSE),IF(CK218&lt;-$BV218,"mutant","WT"),IF(CK218&lt;-VLOOKUP('Gene Table'!$G$2,'Array Content'!$A$2:$B$3,2,FALSE),"Mutant","WT")),"")</f>
        <v/>
      </c>
      <c r="DA218" s="4" t="s">
        <v>4875</v>
      </c>
      <c r="DB218" s="4">
        <f t="shared" si="221"/>
        <v>0</v>
      </c>
      <c r="DC218" s="4">
        <f t="shared" si="222"/>
        <v>0</v>
      </c>
      <c r="DD218" s="4" t="str">
        <f t="shared" si="223"/>
        <v/>
      </c>
      <c r="DE218" s="4" t="str">
        <f t="shared" si="224"/>
        <v/>
      </c>
      <c r="DF218" s="4" t="str">
        <f t="shared" si="225"/>
        <v/>
      </c>
      <c r="DG218" s="4" t="str">
        <f t="shared" si="226"/>
        <v/>
      </c>
      <c r="DH218" s="4" t="str">
        <f t="shared" si="227"/>
        <v/>
      </c>
      <c r="DI218" s="4" t="str">
        <f t="shared" si="228"/>
        <v/>
      </c>
      <c r="DJ218" s="4" t="str">
        <f t="shared" si="229"/>
        <v/>
      </c>
      <c r="DK218" s="4" t="str">
        <f t="shared" si="230"/>
        <v/>
      </c>
      <c r="DL218" s="4" t="str">
        <f t="shared" si="231"/>
        <v/>
      </c>
      <c r="DM218" s="4" t="str">
        <f t="shared" si="232"/>
        <v/>
      </c>
      <c r="DO218" s="4" t="s">
        <v>4875</v>
      </c>
      <c r="DP218" s="4" t="str">
        <f>IF(ISNUMBER(DB218), IF($AR218&gt;VLOOKUP('Gene Table'!$G$2,'Array Content'!$A$2:$B$3,2,FALSE),IF(DB218&lt;-$AR218,"mutant","WT"),IF(DB218&lt;-VLOOKUP('Gene Table'!$G$2,'Array Content'!$A$2:$B$3,2,FALSE),"Mutant","WT")),"")</f>
        <v>WT</v>
      </c>
      <c r="DQ218" s="4" t="str">
        <f>IF(ISNUMBER(DC218), IF($AR218&gt;VLOOKUP('Gene Table'!$G$2,'Array Content'!$A$2:$B$3,2,FALSE),IF(DC218&lt;-$AR218,"mutant","WT"),IF(DC218&lt;-VLOOKUP('Gene Table'!$G$2,'Array Content'!$A$2:$B$3,2,FALSE),"Mutant","WT")),"")</f>
        <v>WT</v>
      </c>
      <c r="DR218" s="4" t="str">
        <f>IF(ISNUMBER(DD218), IF($AR218&gt;VLOOKUP('Gene Table'!$G$2,'Array Content'!$A$2:$B$3,2,FALSE),IF(DD218&lt;-$AR218,"mutant","WT"),IF(DD218&lt;-VLOOKUP('Gene Table'!$G$2,'Array Content'!$A$2:$B$3,2,FALSE),"Mutant","WT")),"")</f>
        <v/>
      </c>
      <c r="DS218" s="4" t="str">
        <f>IF(ISNUMBER(DE218), IF($AR218&gt;VLOOKUP('Gene Table'!$G$2,'Array Content'!$A$2:$B$3,2,FALSE),IF(DE218&lt;-$AR218,"mutant","WT"),IF(DE218&lt;-VLOOKUP('Gene Table'!$G$2,'Array Content'!$A$2:$B$3,2,FALSE),"Mutant","WT")),"")</f>
        <v/>
      </c>
      <c r="DT218" s="4" t="str">
        <f>IF(ISNUMBER(DF218), IF($AR218&gt;VLOOKUP('Gene Table'!$G$2,'Array Content'!$A$2:$B$3,2,FALSE),IF(DF218&lt;-$AR218,"mutant","WT"),IF(DF218&lt;-VLOOKUP('Gene Table'!$G$2,'Array Content'!$A$2:$B$3,2,FALSE),"Mutant","WT")),"")</f>
        <v/>
      </c>
      <c r="DU218" s="4" t="str">
        <f>IF(ISNUMBER(DG218), IF($AR218&gt;VLOOKUP('Gene Table'!$G$2,'Array Content'!$A$2:$B$3,2,FALSE),IF(DG218&lt;-$AR218,"mutant","WT"),IF(DG218&lt;-VLOOKUP('Gene Table'!$G$2,'Array Content'!$A$2:$B$3,2,FALSE),"Mutant","WT")),"")</f>
        <v/>
      </c>
      <c r="DV218" s="4" t="str">
        <f>IF(ISNUMBER(DH218), IF($AR218&gt;VLOOKUP('Gene Table'!$G$2,'Array Content'!$A$2:$B$3,2,FALSE),IF(DH218&lt;-$AR218,"mutant","WT"),IF(DH218&lt;-VLOOKUP('Gene Table'!$G$2,'Array Content'!$A$2:$B$3,2,FALSE),"Mutant","WT")),"")</f>
        <v/>
      </c>
      <c r="DW218" s="4" t="str">
        <f>IF(ISNUMBER(DI218), IF($AR218&gt;VLOOKUP('Gene Table'!$G$2,'Array Content'!$A$2:$B$3,2,FALSE),IF(DI218&lt;-$AR218,"mutant","WT"),IF(DI218&lt;-VLOOKUP('Gene Table'!$G$2,'Array Content'!$A$2:$B$3,2,FALSE),"Mutant","WT")),"")</f>
        <v/>
      </c>
      <c r="DX218" s="4" t="str">
        <f>IF(ISNUMBER(DJ218), IF($AR218&gt;VLOOKUP('Gene Table'!$G$2,'Array Content'!$A$2:$B$3,2,FALSE),IF(DJ218&lt;-$AR218,"mutant","WT"),IF(DJ218&lt;-VLOOKUP('Gene Table'!$G$2,'Array Content'!$A$2:$B$3,2,FALSE),"Mutant","WT")),"")</f>
        <v/>
      </c>
      <c r="DY218" s="4" t="str">
        <f>IF(ISNUMBER(DK218), IF($AR218&gt;VLOOKUP('Gene Table'!$G$2,'Array Content'!$A$2:$B$3,2,FALSE),IF(DK218&lt;-$AR218,"mutant","WT"),IF(DK218&lt;-VLOOKUP('Gene Table'!$G$2,'Array Content'!$A$2:$B$3,2,FALSE),"Mutant","WT")),"")</f>
        <v/>
      </c>
      <c r="DZ218" s="4" t="str">
        <f>IF(ISNUMBER(DL218), IF($AR218&gt;VLOOKUP('Gene Table'!$G$2,'Array Content'!$A$2:$B$3,2,FALSE),IF(DL218&lt;-$AR218,"mutant","WT"),IF(DL218&lt;-VLOOKUP('Gene Table'!$G$2,'Array Content'!$A$2:$B$3,2,FALSE),"Mutant","WT")),"")</f>
        <v/>
      </c>
      <c r="EA218" s="4" t="str">
        <f>IF(ISNUMBER(DM218), IF($AR218&gt;VLOOKUP('Gene Table'!$G$2,'Array Content'!$A$2:$B$3,2,FALSE),IF(DM218&lt;-$AR218,"mutant","WT"),IF(DM218&lt;-VLOOKUP('Gene Table'!$G$2,'Array Content'!$A$2:$B$3,2,FALSE),"Mutant","WT")),"")</f>
        <v/>
      </c>
      <c r="EC218" s="4" t="s">
        <v>4875</v>
      </c>
      <c r="ED218" s="4" t="str">
        <f>IF('Gene Table'!$D218="copy number",D218,"")</f>
        <v/>
      </c>
      <c r="EE218" s="4" t="str">
        <f>IF('Gene Table'!$D218="copy number",E218,"")</f>
        <v/>
      </c>
      <c r="EF218" s="4" t="str">
        <f>IF('Gene Table'!$D218="copy number",F218,"")</f>
        <v/>
      </c>
      <c r="EG218" s="4" t="str">
        <f>IF('Gene Table'!$D218="copy number",G218,"")</f>
        <v/>
      </c>
      <c r="EH218" s="4" t="str">
        <f>IF('Gene Table'!$D218="copy number",H218,"")</f>
        <v/>
      </c>
      <c r="EI218" s="4" t="str">
        <f>IF('Gene Table'!$D218="copy number",I218,"")</f>
        <v/>
      </c>
      <c r="EJ218" s="4" t="str">
        <f>IF('Gene Table'!$D218="copy number",J218,"")</f>
        <v/>
      </c>
      <c r="EK218" s="4" t="str">
        <f>IF('Gene Table'!$D218="copy number",K218,"")</f>
        <v/>
      </c>
      <c r="EL218" s="4" t="str">
        <f>IF('Gene Table'!$D218="copy number",L218,"")</f>
        <v/>
      </c>
      <c r="EM218" s="4" t="str">
        <f>IF('Gene Table'!$D218="copy number",M218,"")</f>
        <v/>
      </c>
      <c r="EN218" s="4" t="str">
        <f>IF('Gene Table'!$D218="copy number",N218,"")</f>
        <v/>
      </c>
      <c r="EO218" s="4" t="str">
        <f>IF('Gene Table'!$D218="copy number",O218,"")</f>
        <v/>
      </c>
      <c r="EQ218" s="4" t="s">
        <v>4875</v>
      </c>
      <c r="ER218" s="4" t="str">
        <f>IF('Gene Table'!$D218="copy number",R218,"")</f>
        <v/>
      </c>
      <c r="ES218" s="4" t="str">
        <f>IF('Gene Table'!$D218="copy number",S218,"")</f>
        <v/>
      </c>
      <c r="ET218" s="4" t="str">
        <f>IF('Gene Table'!$D218="copy number",T218,"")</f>
        <v/>
      </c>
      <c r="EU218" s="4" t="str">
        <f>IF('Gene Table'!$D218="copy number",U218,"")</f>
        <v/>
      </c>
      <c r="EV218" s="4" t="str">
        <f>IF('Gene Table'!$D218="copy number",V218,"")</f>
        <v/>
      </c>
      <c r="EW218" s="4" t="str">
        <f>IF('Gene Table'!$D218="copy number",W218,"")</f>
        <v/>
      </c>
      <c r="EX218" s="4" t="str">
        <f>IF('Gene Table'!$D218="copy number",X218,"")</f>
        <v/>
      </c>
      <c r="EY218" s="4" t="str">
        <f>IF('Gene Table'!$D218="copy number",Y218,"")</f>
        <v/>
      </c>
      <c r="EZ218" s="4" t="str">
        <f>IF('Gene Table'!$D218="copy number",Z218,"")</f>
        <v/>
      </c>
      <c r="FA218" s="4" t="str">
        <f>IF('Gene Table'!$D218="copy number",AA218,"")</f>
        <v/>
      </c>
      <c r="FB218" s="4" t="str">
        <f>IF('Gene Table'!$D218="copy number",AB218,"")</f>
        <v/>
      </c>
      <c r="FC218" s="4" t="str">
        <f>IF('Gene Table'!$D218="copy number",AC218,"")</f>
        <v/>
      </c>
      <c r="FE218" s="4" t="s">
        <v>4875</v>
      </c>
      <c r="FF218" s="4" t="str">
        <f>IF('Gene Table'!$C218="SMPC",D218,"")</f>
        <v/>
      </c>
      <c r="FG218" s="4" t="str">
        <f>IF('Gene Table'!$C218="SMPC",E218,"")</f>
        <v/>
      </c>
      <c r="FH218" s="4" t="str">
        <f>IF('Gene Table'!$C218="SMPC",F218,"")</f>
        <v/>
      </c>
      <c r="FI218" s="4" t="str">
        <f>IF('Gene Table'!$C218="SMPC",G218,"")</f>
        <v/>
      </c>
      <c r="FJ218" s="4" t="str">
        <f>IF('Gene Table'!$C218="SMPC",H218,"")</f>
        <v/>
      </c>
      <c r="FK218" s="4" t="str">
        <f>IF('Gene Table'!$C218="SMPC",I218,"")</f>
        <v/>
      </c>
      <c r="FL218" s="4" t="str">
        <f>IF('Gene Table'!$C218="SMPC",J218,"")</f>
        <v/>
      </c>
      <c r="FM218" s="4" t="str">
        <f>IF('Gene Table'!$C218="SMPC",K218,"")</f>
        <v/>
      </c>
      <c r="FN218" s="4" t="str">
        <f>IF('Gene Table'!$C218="SMPC",L218,"")</f>
        <v/>
      </c>
      <c r="FO218" s="4" t="str">
        <f>IF('Gene Table'!$C218="SMPC",M218,"")</f>
        <v/>
      </c>
      <c r="FP218" s="4" t="str">
        <f>IF('Gene Table'!$C218="SMPC",N218,"")</f>
        <v/>
      </c>
      <c r="FQ218" s="4" t="str">
        <f>IF('Gene Table'!$C218="SMPC",O218,"")</f>
        <v/>
      </c>
      <c r="FS218" s="4" t="s">
        <v>4875</v>
      </c>
      <c r="FT218" s="4" t="str">
        <f>IF('Gene Table'!$C218="SMPC",R218,"")</f>
        <v/>
      </c>
      <c r="FU218" s="4" t="str">
        <f>IF('Gene Table'!$C218="SMPC",S218,"")</f>
        <v/>
      </c>
      <c r="FV218" s="4" t="str">
        <f>IF('Gene Table'!$C218="SMPC",T218,"")</f>
        <v/>
      </c>
      <c r="FW218" s="4" t="str">
        <f>IF('Gene Table'!$C218="SMPC",U218,"")</f>
        <v/>
      </c>
      <c r="FX218" s="4" t="str">
        <f>IF('Gene Table'!$C218="SMPC",V218,"")</f>
        <v/>
      </c>
      <c r="FY218" s="4" t="str">
        <f>IF('Gene Table'!$C218="SMPC",W218,"")</f>
        <v/>
      </c>
      <c r="FZ218" s="4" t="str">
        <f>IF('Gene Table'!$C218="SMPC",X218,"")</f>
        <v/>
      </c>
      <c r="GA218" s="4" t="str">
        <f>IF('Gene Table'!$C218="SMPC",Y218,"")</f>
        <v/>
      </c>
      <c r="GB218" s="4" t="str">
        <f>IF('Gene Table'!$C218="SMPC",Z218,"")</f>
        <v/>
      </c>
      <c r="GC218" s="4" t="str">
        <f>IF('Gene Table'!$C218="SMPC",AA218,"")</f>
        <v/>
      </c>
      <c r="GD218" s="4" t="str">
        <f>IF('Gene Table'!$C218="SMPC",AB218,"")</f>
        <v/>
      </c>
      <c r="GE218" s="4" t="str">
        <f>IF('Gene Table'!$C218="SMPC",AC218,"")</f>
        <v/>
      </c>
    </row>
    <row r="219" spans="1:187" ht="15" customHeight="1" x14ac:dyDescent="0.25">
      <c r="A219" s="4" t="str">
        <f>'Gene Table'!C219&amp;":"&amp;'Gene Table'!D219</f>
        <v>TP53:c.404G&gt;T</v>
      </c>
      <c r="B219" s="4">
        <f>IF('Gene Table'!$G$5="NO",IF(ISNUMBER(MATCH('Gene Table'!E219,'Array Content'!$M$2:$M$941,0)),VLOOKUP('Gene Table'!E219,'Array Content'!$M$2:$O$941,2,FALSE),35),IF('Gene Table'!$G$5="YES",IF(ISNUMBER(MATCH('Gene Table'!E219,'Array Content'!$M$2:$M$941,0)),VLOOKUP('Gene Table'!E219,'Array Content'!$M$2:$O$941,3,FALSE),35),"OOPS"))</f>
        <v>37</v>
      </c>
      <c r="C219" s="4" t="s">
        <v>4876</v>
      </c>
      <c r="D219" s="29">
        <f>IF('Control Sample Data'!D218="","",IF(SUM('Control Sample Data'!D$2:D$97)&gt;10,IF(AND(ISNUMBER('Control Sample Data'!D218),'Control Sample Data'!D218&lt;$B219, 'Control Sample Data'!D218&gt;0),'Control Sample Data'!D218,$B219),""))</f>
        <v>35</v>
      </c>
      <c r="E219" s="29">
        <f>IF('Control Sample Data'!E218="","",IF(SUM('Control Sample Data'!E$2:E$97)&gt;10,IF(AND(ISNUMBER('Control Sample Data'!E218),'Control Sample Data'!E218&lt;$B219, 'Control Sample Data'!E218&gt;0),'Control Sample Data'!E218,$B219),""))</f>
        <v>35</v>
      </c>
      <c r="F219" s="29" t="str">
        <f>IF('Control Sample Data'!F218="","",IF(SUM('Control Sample Data'!F$2:F$97)&gt;10,IF(AND(ISNUMBER('Control Sample Data'!F218),'Control Sample Data'!F218&lt;$B219, 'Control Sample Data'!F218&gt;0),'Control Sample Data'!F218,$B219),""))</f>
        <v/>
      </c>
      <c r="G219" s="29" t="str">
        <f>IF('Control Sample Data'!G218="","",IF(SUM('Control Sample Data'!G$2:G$97)&gt;10,IF(AND(ISNUMBER('Control Sample Data'!G218),'Control Sample Data'!G218&lt;$B219, 'Control Sample Data'!G218&gt;0),'Control Sample Data'!G218,$B219),""))</f>
        <v/>
      </c>
      <c r="H219" s="29" t="str">
        <f>IF('Control Sample Data'!H218="","",IF(SUM('Control Sample Data'!H$2:H$97)&gt;10,IF(AND(ISNUMBER('Control Sample Data'!H218),'Control Sample Data'!H218&lt;$B219, 'Control Sample Data'!H218&gt;0),'Control Sample Data'!H218,$B219),""))</f>
        <v/>
      </c>
      <c r="I219" s="29" t="str">
        <f>IF('Control Sample Data'!I218="","",IF(SUM('Control Sample Data'!I$2:I$97)&gt;10,IF(AND(ISNUMBER('Control Sample Data'!I218),'Control Sample Data'!I218&lt;$B219, 'Control Sample Data'!I218&gt;0),'Control Sample Data'!I218,$B219),""))</f>
        <v/>
      </c>
      <c r="J219" s="29" t="str">
        <f>IF('Control Sample Data'!J218="","",IF(SUM('Control Sample Data'!J$2:J$97)&gt;10,IF(AND(ISNUMBER('Control Sample Data'!J218),'Control Sample Data'!J218&lt;$B219, 'Control Sample Data'!J218&gt;0),'Control Sample Data'!J218,$B219),""))</f>
        <v/>
      </c>
      <c r="K219" s="29" t="str">
        <f>IF('Control Sample Data'!K218="","",IF(SUM('Control Sample Data'!K$2:K$97)&gt;10,IF(AND(ISNUMBER('Control Sample Data'!K218),'Control Sample Data'!K218&lt;$B219, 'Control Sample Data'!K218&gt;0),'Control Sample Data'!K218,$B219),""))</f>
        <v/>
      </c>
      <c r="L219" s="29" t="str">
        <f>IF('Control Sample Data'!L218="","",IF(SUM('Control Sample Data'!L$2:L$97)&gt;10,IF(AND(ISNUMBER('Control Sample Data'!L218),'Control Sample Data'!L218&lt;$B219, 'Control Sample Data'!L218&gt;0),'Control Sample Data'!L218,$B219),""))</f>
        <v/>
      </c>
      <c r="M219" s="29" t="str">
        <f>IF('Control Sample Data'!M218="","",IF(SUM('Control Sample Data'!M$2:M$97)&gt;10,IF(AND(ISNUMBER('Control Sample Data'!M218),'Control Sample Data'!M218&lt;$B219, 'Control Sample Data'!M218&gt;0),'Control Sample Data'!M218,$B219),""))</f>
        <v/>
      </c>
      <c r="N219" s="29" t="str">
        <f>IF('Control Sample Data'!N218="","",IF(SUM('Control Sample Data'!N$2:N$97)&gt;10,IF(AND(ISNUMBER('Control Sample Data'!N218),'Control Sample Data'!N218&lt;$B219, 'Control Sample Data'!N218&gt;0),'Control Sample Data'!N218,$B219),""))</f>
        <v/>
      </c>
      <c r="O219" s="29" t="str">
        <f>IF('Control Sample Data'!O218="","",IF(SUM('Control Sample Data'!O$2:O$97)&gt;10,IF(AND(ISNUMBER('Control Sample Data'!O218),'Control Sample Data'!O218&lt;$B219, 'Control Sample Data'!O218&gt;0),'Control Sample Data'!O218,$B219),""))</f>
        <v/>
      </c>
      <c r="Q219" s="4" t="s">
        <v>4876</v>
      </c>
      <c r="R219" s="29">
        <f>IF('Test Sample Data'!D218="","",IF(SUM('Test Sample Data'!D$2:D$97)&gt;10,IF(AND(ISNUMBER('Test Sample Data'!D218),'Test Sample Data'!D218&lt;$B219, 'Test Sample Data'!D218&gt;0),'Test Sample Data'!D218,$B219),""))</f>
        <v>35</v>
      </c>
      <c r="S219" s="29">
        <f>IF('Test Sample Data'!E218="","",IF(SUM('Test Sample Data'!E$2:E$97)&gt;10,IF(AND(ISNUMBER('Test Sample Data'!E218),'Test Sample Data'!E218&lt;$B219, 'Test Sample Data'!E218&gt;0),'Test Sample Data'!E218,$B219),""))</f>
        <v>35</v>
      </c>
      <c r="T219" s="29" t="str">
        <f>IF('Test Sample Data'!F218="","",IF(SUM('Test Sample Data'!F$2:F$97)&gt;10,IF(AND(ISNUMBER('Test Sample Data'!F218),'Test Sample Data'!F218&lt;$B219, 'Test Sample Data'!F218&gt;0),'Test Sample Data'!F218,$B219),""))</f>
        <v/>
      </c>
      <c r="U219" s="29" t="str">
        <f>IF('Test Sample Data'!G218="","",IF(SUM('Test Sample Data'!G$2:G$97)&gt;10,IF(AND(ISNUMBER('Test Sample Data'!G218),'Test Sample Data'!G218&lt;$B219, 'Test Sample Data'!G218&gt;0),'Test Sample Data'!G218,$B219),""))</f>
        <v/>
      </c>
      <c r="V219" s="29" t="str">
        <f>IF('Test Sample Data'!H218="","",IF(SUM('Test Sample Data'!H$2:H$97)&gt;10,IF(AND(ISNUMBER('Test Sample Data'!H218),'Test Sample Data'!H218&lt;$B219, 'Test Sample Data'!H218&gt;0),'Test Sample Data'!H218,$B219),""))</f>
        <v/>
      </c>
      <c r="W219" s="29" t="str">
        <f>IF('Test Sample Data'!I218="","",IF(SUM('Test Sample Data'!I$2:I$97)&gt;10,IF(AND(ISNUMBER('Test Sample Data'!I218),'Test Sample Data'!I218&lt;$B219, 'Test Sample Data'!I218&gt;0),'Test Sample Data'!I218,$B219),""))</f>
        <v/>
      </c>
      <c r="X219" s="29" t="str">
        <f>IF('Test Sample Data'!J218="","",IF(SUM('Test Sample Data'!J$2:J$97)&gt;10,IF(AND(ISNUMBER('Test Sample Data'!J218),'Test Sample Data'!J218&lt;$B219, 'Test Sample Data'!J218&gt;0),'Test Sample Data'!J218,$B219),""))</f>
        <v/>
      </c>
      <c r="Y219" s="29" t="str">
        <f>IF('Test Sample Data'!K218="","",IF(SUM('Test Sample Data'!K$2:K$97)&gt;10,IF(AND(ISNUMBER('Test Sample Data'!K218),'Test Sample Data'!K218&lt;$B219, 'Test Sample Data'!K218&gt;0),'Test Sample Data'!K218,$B219),""))</f>
        <v/>
      </c>
      <c r="Z219" s="29" t="str">
        <f>IF('Test Sample Data'!L218="","",IF(SUM('Test Sample Data'!L$2:L$97)&gt;10,IF(AND(ISNUMBER('Test Sample Data'!L218),'Test Sample Data'!L218&lt;$B219, 'Test Sample Data'!L218&gt;0),'Test Sample Data'!L218,$B219),""))</f>
        <v/>
      </c>
      <c r="AA219" s="29" t="str">
        <f>IF('Test Sample Data'!M218="","",IF(SUM('Test Sample Data'!M$2:M$97)&gt;10,IF(AND(ISNUMBER('Test Sample Data'!M218),'Test Sample Data'!M218&lt;$B219, 'Test Sample Data'!M218&gt;0),'Test Sample Data'!M218,$B219),""))</f>
        <v/>
      </c>
      <c r="AB219" s="29" t="str">
        <f>IF('Test Sample Data'!N218="","",IF(SUM('Test Sample Data'!N$2:N$97)&gt;10,IF(AND(ISNUMBER('Test Sample Data'!N218),'Test Sample Data'!N218&lt;$B219, 'Test Sample Data'!N218&gt;0),'Test Sample Data'!N218,$B219),""))</f>
        <v/>
      </c>
      <c r="AC219" s="29" t="str">
        <f>IF('Test Sample Data'!O218="","",IF(SUM('Test Sample Data'!O$2:O$97)&gt;10,IF(AND(ISNUMBER('Test Sample Data'!O218),'Test Sample Data'!O218&lt;$B219, 'Test Sample Data'!O218&gt;0),'Test Sample Data'!O218,$B219),""))</f>
        <v/>
      </c>
      <c r="AE219" s="4" t="s">
        <v>4876</v>
      </c>
      <c r="AF219" s="4">
        <f t="shared" si="247"/>
        <v>9</v>
      </c>
      <c r="AG219" s="4">
        <f t="shared" si="248"/>
        <v>9</v>
      </c>
      <c r="AH219" s="4" t="str">
        <f t="shared" si="249"/>
        <v/>
      </c>
      <c r="AI219" s="4" t="str">
        <f t="shared" si="250"/>
        <v/>
      </c>
      <c r="AJ219" s="4" t="str">
        <f t="shared" si="251"/>
        <v/>
      </c>
      <c r="AK219" s="4" t="str">
        <f t="shared" si="252"/>
        <v/>
      </c>
      <c r="AL219" s="4" t="str">
        <f t="shared" si="253"/>
        <v/>
      </c>
      <c r="AM219" s="4" t="str">
        <f t="shared" si="254"/>
        <v/>
      </c>
      <c r="AN219" s="4" t="str">
        <f t="shared" si="255"/>
        <v/>
      </c>
      <c r="AO219" s="4" t="str">
        <f t="shared" si="256"/>
        <v/>
      </c>
      <c r="AP219" s="4" t="str">
        <f t="shared" si="257"/>
        <v/>
      </c>
      <c r="AQ219" s="4" t="str">
        <f t="shared" si="258"/>
        <v/>
      </c>
      <c r="AR219" s="4">
        <f t="shared" si="259"/>
        <v>0</v>
      </c>
      <c r="AS219" s="4">
        <f t="shared" si="246"/>
        <v>9</v>
      </c>
      <c r="AU219" s="4" t="s">
        <v>4876</v>
      </c>
      <c r="AV219" s="4">
        <f t="shared" si="260"/>
        <v>9</v>
      </c>
      <c r="AW219" s="4">
        <f t="shared" si="261"/>
        <v>9</v>
      </c>
      <c r="AX219" s="4" t="str">
        <f t="shared" si="262"/>
        <v/>
      </c>
      <c r="AY219" s="4" t="str">
        <f t="shared" si="263"/>
        <v/>
      </c>
      <c r="AZ219" s="4" t="str">
        <f t="shared" si="264"/>
        <v/>
      </c>
      <c r="BA219" s="4" t="str">
        <f t="shared" si="265"/>
        <v/>
      </c>
      <c r="BB219" s="4" t="str">
        <f t="shared" si="266"/>
        <v/>
      </c>
      <c r="BC219" s="4" t="str">
        <f t="shared" si="267"/>
        <v/>
      </c>
      <c r="BD219" s="4" t="str">
        <f t="shared" si="268"/>
        <v/>
      </c>
      <c r="BE219" s="4" t="str">
        <f t="shared" si="269"/>
        <v/>
      </c>
      <c r="BF219" s="4" t="str">
        <f t="shared" si="270"/>
        <v/>
      </c>
      <c r="BG219" s="4" t="str">
        <f t="shared" si="271"/>
        <v/>
      </c>
      <c r="BI219" s="4" t="s">
        <v>4876</v>
      </c>
      <c r="BJ219" s="4">
        <f t="shared" si="233"/>
        <v>9</v>
      </c>
      <c r="BK219" s="4">
        <f t="shared" si="234"/>
        <v>9</v>
      </c>
      <c r="BL219" s="4" t="str">
        <f t="shared" si="235"/>
        <v/>
      </c>
      <c r="BM219" s="4" t="str">
        <f t="shared" si="236"/>
        <v/>
      </c>
      <c r="BN219" s="4" t="str">
        <f t="shared" si="237"/>
        <v/>
      </c>
      <c r="BO219" s="4" t="str">
        <f t="shared" si="238"/>
        <v/>
      </c>
      <c r="BP219" s="4" t="str">
        <f t="shared" si="239"/>
        <v/>
      </c>
      <c r="BQ219" s="4" t="str">
        <f t="shared" si="240"/>
        <v/>
      </c>
      <c r="BR219" s="4" t="str">
        <f t="shared" si="241"/>
        <v/>
      </c>
      <c r="BS219" s="4" t="str">
        <f t="shared" si="242"/>
        <v/>
      </c>
      <c r="BT219" s="4" t="str">
        <f t="shared" si="243"/>
        <v/>
      </c>
      <c r="BU219" s="4" t="str">
        <f t="shared" si="244"/>
        <v/>
      </c>
      <c r="BV219" s="4">
        <f t="shared" si="272"/>
        <v>0</v>
      </c>
      <c r="BW219" s="4">
        <f t="shared" si="245"/>
        <v>9</v>
      </c>
      <c r="BY219" s="4" t="s">
        <v>4876</v>
      </c>
      <c r="BZ219" s="4">
        <f t="shared" si="209"/>
        <v>0</v>
      </c>
      <c r="CA219" s="4">
        <f t="shared" si="210"/>
        <v>0</v>
      </c>
      <c r="CB219" s="4" t="str">
        <f t="shared" si="211"/>
        <v/>
      </c>
      <c r="CC219" s="4" t="str">
        <f t="shared" si="212"/>
        <v/>
      </c>
      <c r="CD219" s="4" t="str">
        <f t="shared" si="213"/>
        <v/>
      </c>
      <c r="CE219" s="4" t="str">
        <f t="shared" si="214"/>
        <v/>
      </c>
      <c r="CF219" s="4" t="str">
        <f t="shared" si="215"/>
        <v/>
      </c>
      <c r="CG219" s="4" t="str">
        <f t="shared" si="216"/>
        <v/>
      </c>
      <c r="CH219" s="4" t="str">
        <f t="shared" si="217"/>
        <v/>
      </c>
      <c r="CI219" s="4" t="str">
        <f t="shared" si="218"/>
        <v/>
      </c>
      <c r="CJ219" s="4" t="str">
        <f t="shared" si="219"/>
        <v/>
      </c>
      <c r="CK219" s="4" t="str">
        <f t="shared" si="220"/>
        <v/>
      </c>
      <c r="CM219" s="4" t="s">
        <v>4876</v>
      </c>
      <c r="CN219" s="4" t="str">
        <f>IF(ISNUMBER(BZ219), IF($BV219&gt;VLOOKUP('Gene Table'!$G$2,'Array Content'!$A$2:$B$3,2,FALSE),IF(BZ219&lt;-$BV219,"mutant","WT"),IF(BZ219&lt;-VLOOKUP('Gene Table'!$G$2,'Array Content'!$A$2:$B$3,2,FALSE),"Mutant","WT")),"")</f>
        <v>WT</v>
      </c>
      <c r="CO219" s="4" t="str">
        <f>IF(ISNUMBER(CA219), IF($BV219&gt;VLOOKUP('Gene Table'!$G$2,'Array Content'!$A$2:$B$3,2,FALSE),IF(CA219&lt;-$BV219,"mutant","WT"),IF(CA219&lt;-VLOOKUP('Gene Table'!$G$2,'Array Content'!$A$2:$B$3,2,FALSE),"Mutant","WT")),"")</f>
        <v>WT</v>
      </c>
      <c r="CP219" s="4" t="str">
        <f>IF(ISNUMBER(CB219), IF($BV219&gt;VLOOKUP('Gene Table'!$G$2,'Array Content'!$A$2:$B$3,2,FALSE),IF(CB219&lt;-$BV219,"mutant","WT"),IF(CB219&lt;-VLOOKUP('Gene Table'!$G$2,'Array Content'!$A$2:$B$3,2,FALSE),"Mutant","WT")),"")</f>
        <v/>
      </c>
      <c r="CQ219" s="4" t="str">
        <f>IF(ISNUMBER(CC219), IF($BV219&gt;VLOOKUP('Gene Table'!$G$2,'Array Content'!$A$2:$B$3,2,FALSE),IF(CC219&lt;-$BV219,"mutant","WT"),IF(CC219&lt;-VLOOKUP('Gene Table'!$G$2,'Array Content'!$A$2:$B$3,2,FALSE),"Mutant","WT")),"")</f>
        <v/>
      </c>
      <c r="CR219" s="4" t="str">
        <f>IF(ISNUMBER(CD219), IF($BV219&gt;VLOOKUP('Gene Table'!$G$2,'Array Content'!$A$2:$B$3,2,FALSE),IF(CD219&lt;-$BV219,"mutant","WT"),IF(CD219&lt;-VLOOKUP('Gene Table'!$G$2,'Array Content'!$A$2:$B$3,2,FALSE),"Mutant","WT")),"")</f>
        <v/>
      </c>
      <c r="CS219" s="4" t="str">
        <f>IF(ISNUMBER(CE219), IF($BV219&gt;VLOOKUP('Gene Table'!$G$2,'Array Content'!$A$2:$B$3,2,FALSE),IF(CE219&lt;-$BV219,"mutant","WT"),IF(CE219&lt;-VLOOKUP('Gene Table'!$G$2,'Array Content'!$A$2:$B$3,2,FALSE),"Mutant","WT")),"")</f>
        <v/>
      </c>
      <c r="CT219" s="4" t="str">
        <f>IF(ISNUMBER(CF219), IF($BV219&gt;VLOOKUP('Gene Table'!$G$2,'Array Content'!$A$2:$B$3,2,FALSE),IF(CF219&lt;-$BV219,"mutant","WT"),IF(CF219&lt;-VLOOKUP('Gene Table'!$G$2,'Array Content'!$A$2:$B$3,2,FALSE),"Mutant","WT")),"")</f>
        <v/>
      </c>
      <c r="CU219" s="4" t="str">
        <f>IF(ISNUMBER(CG219), IF($BV219&gt;VLOOKUP('Gene Table'!$G$2,'Array Content'!$A$2:$B$3,2,FALSE),IF(CG219&lt;-$BV219,"mutant","WT"),IF(CG219&lt;-VLOOKUP('Gene Table'!$G$2,'Array Content'!$A$2:$B$3,2,FALSE),"Mutant","WT")),"")</f>
        <v/>
      </c>
      <c r="CV219" s="4" t="str">
        <f>IF(ISNUMBER(CH219), IF($BV219&gt;VLOOKUP('Gene Table'!$G$2,'Array Content'!$A$2:$B$3,2,FALSE),IF(CH219&lt;-$BV219,"mutant","WT"),IF(CH219&lt;-VLOOKUP('Gene Table'!$G$2,'Array Content'!$A$2:$B$3,2,FALSE),"Mutant","WT")),"")</f>
        <v/>
      </c>
      <c r="CW219" s="4" t="str">
        <f>IF(ISNUMBER(CI219), IF($BV219&gt;VLOOKUP('Gene Table'!$G$2,'Array Content'!$A$2:$B$3,2,FALSE),IF(CI219&lt;-$BV219,"mutant","WT"),IF(CI219&lt;-VLOOKUP('Gene Table'!$G$2,'Array Content'!$A$2:$B$3,2,FALSE),"Mutant","WT")),"")</f>
        <v/>
      </c>
      <c r="CX219" s="4" t="str">
        <f>IF(ISNUMBER(CJ219), IF($BV219&gt;VLOOKUP('Gene Table'!$G$2,'Array Content'!$A$2:$B$3,2,FALSE),IF(CJ219&lt;-$BV219,"mutant","WT"),IF(CJ219&lt;-VLOOKUP('Gene Table'!$G$2,'Array Content'!$A$2:$B$3,2,FALSE),"Mutant","WT")),"")</f>
        <v/>
      </c>
      <c r="CY219" s="4" t="str">
        <f>IF(ISNUMBER(CK219), IF($BV219&gt;VLOOKUP('Gene Table'!$G$2,'Array Content'!$A$2:$B$3,2,FALSE),IF(CK219&lt;-$BV219,"mutant","WT"),IF(CK219&lt;-VLOOKUP('Gene Table'!$G$2,'Array Content'!$A$2:$B$3,2,FALSE),"Mutant","WT")),"")</f>
        <v/>
      </c>
      <c r="DA219" s="4" t="s">
        <v>4876</v>
      </c>
      <c r="DB219" s="4">
        <f t="shared" si="221"/>
        <v>0</v>
      </c>
      <c r="DC219" s="4">
        <f t="shared" si="222"/>
        <v>0</v>
      </c>
      <c r="DD219" s="4" t="str">
        <f t="shared" si="223"/>
        <v/>
      </c>
      <c r="DE219" s="4" t="str">
        <f t="shared" si="224"/>
        <v/>
      </c>
      <c r="DF219" s="4" t="str">
        <f t="shared" si="225"/>
        <v/>
      </c>
      <c r="DG219" s="4" t="str">
        <f t="shared" si="226"/>
        <v/>
      </c>
      <c r="DH219" s="4" t="str">
        <f t="shared" si="227"/>
        <v/>
      </c>
      <c r="DI219" s="4" t="str">
        <f t="shared" si="228"/>
        <v/>
      </c>
      <c r="DJ219" s="4" t="str">
        <f t="shared" si="229"/>
        <v/>
      </c>
      <c r="DK219" s="4" t="str">
        <f t="shared" si="230"/>
        <v/>
      </c>
      <c r="DL219" s="4" t="str">
        <f t="shared" si="231"/>
        <v/>
      </c>
      <c r="DM219" s="4" t="str">
        <f t="shared" si="232"/>
        <v/>
      </c>
      <c r="DO219" s="4" t="s">
        <v>4876</v>
      </c>
      <c r="DP219" s="4" t="str">
        <f>IF(ISNUMBER(DB219), IF($AR219&gt;VLOOKUP('Gene Table'!$G$2,'Array Content'!$A$2:$B$3,2,FALSE),IF(DB219&lt;-$AR219,"mutant","WT"),IF(DB219&lt;-VLOOKUP('Gene Table'!$G$2,'Array Content'!$A$2:$B$3,2,FALSE),"Mutant","WT")),"")</f>
        <v>WT</v>
      </c>
      <c r="DQ219" s="4" t="str">
        <f>IF(ISNUMBER(DC219), IF($AR219&gt;VLOOKUP('Gene Table'!$G$2,'Array Content'!$A$2:$B$3,2,FALSE),IF(DC219&lt;-$AR219,"mutant","WT"),IF(DC219&lt;-VLOOKUP('Gene Table'!$G$2,'Array Content'!$A$2:$B$3,2,FALSE),"Mutant","WT")),"")</f>
        <v>WT</v>
      </c>
      <c r="DR219" s="4" t="str">
        <f>IF(ISNUMBER(DD219), IF($AR219&gt;VLOOKUP('Gene Table'!$G$2,'Array Content'!$A$2:$B$3,2,FALSE),IF(DD219&lt;-$AR219,"mutant","WT"),IF(DD219&lt;-VLOOKUP('Gene Table'!$G$2,'Array Content'!$A$2:$B$3,2,FALSE),"Mutant","WT")),"")</f>
        <v/>
      </c>
      <c r="DS219" s="4" t="str">
        <f>IF(ISNUMBER(DE219), IF($AR219&gt;VLOOKUP('Gene Table'!$G$2,'Array Content'!$A$2:$B$3,2,FALSE),IF(DE219&lt;-$AR219,"mutant","WT"),IF(DE219&lt;-VLOOKUP('Gene Table'!$G$2,'Array Content'!$A$2:$B$3,2,FALSE),"Mutant","WT")),"")</f>
        <v/>
      </c>
      <c r="DT219" s="4" t="str">
        <f>IF(ISNUMBER(DF219), IF($AR219&gt;VLOOKUP('Gene Table'!$G$2,'Array Content'!$A$2:$B$3,2,FALSE),IF(DF219&lt;-$AR219,"mutant","WT"),IF(DF219&lt;-VLOOKUP('Gene Table'!$G$2,'Array Content'!$A$2:$B$3,2,FALSE),"Mutant","WT")),"")</f>
        <v/>
      </c>
      <c r="DU219" s="4" t="str">
        <f>IF(ISNUMBER(DG219), IF($AR219&gt;VLOOKUP('Gene Table'!$G$2,'Array Content'!$A$2:$B$3,2,FALSE),IF(DG219&lt;-$AR219,"mutant","WT"),IF(DG219&lt;-VLOOKUP('Gene Table'!$G$2,'Array Content'!$A$2:$B$3,2,FALSE),"Mutant","WT")),"")</f>
        <v/>
      </c>
      <c r="DV219" s="4" t="str">
        <f>IF(ISNUMBER(DH219), IF($AR219&gt;VLOOKUP('Gene Table'!$G$2,'Array Content'!$A$2:$B$3,2,FALSE),IF(DH219&lt;-$AR219,"mutant","WT"),IF(DH219&lt;-VLOOKUP('Gene Table'!$G$2,'Array Content'!$A$2:$B$3,2,FALSE),"Mutant","WT")),"")</f>
        <v/>
      </c>
      <c r="DW219" s="4" t="str">
        <f>IF(ISNUMBER(DI219), IF($AR219&gt;VLOOKUP('Gene Table'!$G$2,'Array Content'!$A$2:$B$3,2,FALSE),IF(DI219&lt;-$AR219,"mutant","WT"),IF(DI219&lt;-VLOOKUP('Gene Table'!$G$2,'Array Content'!$A$2:$B$3,2,FALSE),"Mutant","WT")),"")</f>
        <v/>
      </c>
      <c r="DX219" s="4" t="str">
        <f>IF(ISNUMBER(DJ219), IF($AR219&gt;VLOOKUP('Gene Table'!$G$2,'Array Content'!$A$2:$B$3,2,FALSE),IF(DJ219&lt;-$AR219,"mutant","WT"),IF(DJ219&lt;-VLOOKUP('Gene Table'!$G$2,'Array Content'!$A$2:$B$3,2,FALSE),"Mutant","WT")),"")</f>
        <v/>
      </c>
      <c r="DY219" s="4" t="str">
        <f>IF(ISNUMBER(DK219), IF($AR219&gt;VLOOKUP('Gene Table'!$G$2,'Array Content'!$A$2:$B$3,2,FALSE),IF(DK219&lt;-$AR219,"mutant","WT"),IF(DK219&lt;-VLOOKUP('Gene Table'!$G$2,'Array Content'!$A$2:$B$3,2,FALSE),"Mutant","WT")),"")</f>
        <v/>
      </c>
      <c r="DZ219" s="4" t="str">
        <f>IF(ISNUMBER(DL219), IF($AR219&gt;VLOOKUP('Gene Table'!$G$2,'Array Content'!$A$2:$B$3,2,FALSE),IF(DL219&lt;-$AR219,"mutant","WT"),IF(DL219&lt;-VLOOKUP('Gene Table'!$G$2,'Array Content'!$A$2:$B$3,2,FALSE),"Mutant","WT")),"")</f>
        <v/>
      </c>
      <c r="EA219" s="4" t="str">
        <f>IF(ISNUMBER(DM219), IF($AR219&gt;VLOOKUP('Gene Table'!$G$2,'Array Content'!$A$2:$B$3,2,FALSE),IF(DM219&lt;-$AR219,"mutant","WT"),IF(DM219&lt;-VLOOKUP('Gene Table'!$G$2,'Array Content'!$A$2:$B$3,2,FALSE),"Mutant","WT")),"")</f>
        <v/>
      </c>
      <c r="EC219" s="4" t="s">
        <v>4876</v>
      </c>
      <c r="ED219" s="4" t="str">
        <f>IF('Gene Table'!$D219="copy number",D219,"")</f>
        <v/>
      </c>
      <c r="EE219" s="4" t="str">
        <f>IF('Gene Table'!$D219="copy number",E219,"")</f>
        <v/>
      </c>
      <c r="EF219" s="4" t="str">
        <f>IF('Gene Table'!$D219="copy number",F219,"")</f>
        <v/>
      </c>
      <c r="EG219" s="4" t="str">
        <f>IF('Gene Table'!$D219="copy number",G219,"")</f>
        <v/>
      </c>
      <c r="EH219" s="4" t="str">
        <f>IF('Gene Table'!$D219="copy number",H219,"")</f>
        <v/>
      </c>
      <c r="EI219" s="4" t="str">
        <f>IF('Gene Table'!$D219="copy number",I219,"")</f>
        <v/>
      </c>
      <c r="EJ219" s="4" t="str">
        <f>IF('Gene Table'!$D219="copy number",J219,"")</f>
        <v/>
      </c>
      <c r="EK219" s="4" t="str">
        <f>IF('Gene Table'!$D219="copy number",K219,"")</f>
        <v/>
      </c>
      <c r="EL219" s="4" t="str">
        <f>IF('Gene Table'!$D219="copy number",L219,"")</f>
        <v/>
      </c>
      <c r="EM219" s="4" t="str">
        <f>IF('Gene Table'!$D219="copy number",M219,"")</f>
        <v/>
      </c>
      <c r="EN219" s="4" t="str">
        <f>IF('Gene Table'!$D219="copy number",N219,"")</f>
        <v/>
      </c>
      <c r="EO219" s="4" t="str">
        <f>IF('Gene Table'!$D219="copy number",O219,"")</f>
        <v/>
      </c>
      <c r="EQ219" s="4" t="s">
        <v>4876</v>
      </c>
      <c r="ER219" s="4" t="str">
        <f>IF('Gene Table'!$D219="copy number",R219,"")</f>
        <v/>
      </c>
      <c r="ES219" s="4" t="str">
        <f>IF('Gene Table'!$D219="copy number",S219,"")</f>
        <v/>
      </c>
      <c r="ET219" s="4" t="str">
        <f>IF('Gene Table'!$D219="copy number",T219,"")</f>
        <v/>
      </c>
      <c r="EU219" s="4" t="str">
        <f>IF('Gene Table'!$D219="copy number",U219,"")</f>
        <v/>
      </c>
      <c r="EV219" s="4" t="str">
        <f>IF('Gene Table'!$D219="copy number",V219,"")</f>
        <v/>
      </c>
      <c r="EW219" s="4" t="str">
        <f>IF('Gene Table'!$D219="copy number",W219,"")</f>
        <v/>
      </c>
      <c r="EX219" s="4" t="str">
        <f>IF('Gene Table'!$D219="copy number",X219,"")</f>
        <v/>
      </c>
      <c r="EY219" s="4" t="str">
        <f>IF('Gene Table'!$D219="copy number",Y219,"")</f>
        <v/>
      </c>
      <c r="EZ219" s="4" t="str">
        <f>IF('Gene Table'!$D219="copy number",Z219,"")</f>
        <v/>
      </c>
      <c r="FA219" s="4" t="str">
        <f>IF('Gene Table'!$D219="copy number",AA219,"")</f>
        <v/>
      </c>
      <c r="FB219" s="4" t="str">
        <f>IF('Gene Table'!$D219="copy number",AB219,"")</f>
        <v/>
      </c>
      <c r="FC219" s="4" t="str">
        <f>IF('Gene Table'!$D219="copy number",AC219,"")</f>
        <v/>
      </c>
      <c r="FE219" s="4" t="s">
        <v>4876</v>
      </c>
      <c r="FF219" s="4" t="str">
        <f>IF('Gene Table'!$C219="SMPC",D219,"")</f>
        <v/>
      </c>
      <c r="FG219" s="4" t="str">
        <f>IF('Gene Table'!$C219="SMPC",E219,"")</f>
        <v/>
      </c>
      <c r="FH219" s="4" t="str">
        <f>IF('Gene Table'!$C219="SMPC",F219,"")</f>
        <v/>
      </c>
      <c r="FI219" s="4" t="str">
        <f>IF('Gene Table'!$C219="SMPC",G219,"")</f>
        <v/>
      </c>
      <c r="FJ219" s="4" t="str">
        <f>IF('Gene Table'!$C219="SMPC",H219,"")</f>
        <v/>
      </c>
      <c r="FK219" s="4" t="str">
        <f>IF('Gene Table'!$C219="SMPC",I219,"")</f>
        <v/>
      </c>
      <c r="FL219" s="4" t="str">
        <f>IF('Gene Table'!$C219="SMPC",J219,"")</f>
        <v/>
      </c>
      <c r="FM219" s="4" t="str">
        <f>IF('Gene Table'!$C219="SMPC",K219,"")</f>
        <v/>
      </c>
      <c r="FN219" s="4" t="str">
        <f>IF('Gene Table'!$C219="SMPC",L219,"")</f>
        <v/>
      </c>
      <c r="FO219" s="4" t="str">
        <f>IF('Gene Table'!$C219="SMPC",M219,"")</f>
        <v/>
      </c>
      <c r="FP219" s="4" t="str">
        <f>IF('Gene Table'!$C219="SMPC",N219,"")</f>
        <v/>
      </c>
      <c r="FQ219" s="4" t="str">
        <f>IF('Gene Table'!$C219="SMPC",O219,"")</f>
        <v/>
      </c>
      <c r="FS219" s="4" t="s">
        <v>4876</v>
      </c>
      <c r="FT219" s="4" t="str">
        <f>IF('Gene Table'!$C219="SMPC",R219,"")</f>
        <v/>
      </c>
      <c r="FU219" s="4" t="str">
        <f>IF('Gene Table'!$C219="SMPC",S219,"")</f>
        <v/>
      </c>
      <c r="FV219" s="4" t="str">
        <f>IF('Gene Table'!$C219="SMPC",T219,"")</f>
        <v/>
      </c>
      <c r="FW219" s="4" t="str">
        <f>IF('Gene Table'!$C219="SMPC",U219,"")</f>
        <v/>
      </c>
      <c r="FX219" s="4" t="str">
        <f>IF('Gene Table'!$C219="SMPC",V219,"")</f>
        <v/>
      </c>
      <c r="FY219" s="4" t="str">
        <f>IF('Gene Table'!$C219="SMPC",W219,"")</f>
        <v/>
      </c>
      <c r="FZ219" s="4" t="str">
        <f>IF('Gene Table'!$C219="SMPC",X219,"")</f>
        <v/>
      </c>
      <c r="GA219" s="4" t="str">
        <f>IF('Gene Table'!$C219="SMPC",Y219,"")</f>
        <v/>
      </c>
      <c r="GB219" s="4" t="str">
        <f>IF('Gene Table'!$C219="SMPC",Z219,"")</f>
        <v/>
      </c>
      <c r="GC219" s="4" t="str">
        <f>IF('Gene Table'!$C219="SMPC",AA219,"")</f>
        <v/>
      </c>
      <c r="GD219" s="4" t="str">
        <f>IF('Gene Table'!$C219="SMPC",AB219,"")</f>
        <v/>
      </c>
      <c r="GE219" s="4" t="str">
        <f>IF('Gene Table'!$C219="SMPC",AC219,"")</f>
        <v/>
      </c>
    </row>
    <row r="220" spans="1:187" ht="15" customHeight="1" x14ac:dyDescent="0.25">
      <c r="A220" s="4" t="str">
        <f>'Gene Table'!C220&amp;":"&amp;'Gene Table'!D220</f>
        <v>TP53:c.406C&gt;T</v>
      </c>
      <c r="B220" s="4">
        <f>IF('Gene Table'!$G$5="NO",IF(ISNUMBER(MATCH('Gene Table'!E220,'Array Content'!$M$2:$M$941,0)),VLOOKUP('Gene Table'!E220,'Array Content'!$M$2:$O$941,2,FALSE),35),IF('Gene Table'!$G$5="YES",IF(ISNUMBER(MATCH('Gene Table'!E220,'Array Content'!$M$2:$M$941,0)),VLOOKUP('Gene Table'!E220,'Array Content'!$M$2:$O$941,3,FALSE),35),"OOPS"))</f>
        <v>37</v>
      </c>
      <c r="C220" s="4" t="s">
        <v>4877</v>
      </c>
      <c r="D220" s="29">
        <f>IF('Control Sample Data'!D219="","",IF(SUM('Control Sample Data'!D$2:D$97)&gt;10,IF(AND(ISNUMBER('Control Sample Data'!D219),'Control Sample Data'!D219&lt;$B220, 'Control Sample Data'!D219&gt;0),'Control Sample Data'!D219,$B220),""))</f>
        <v>35</v>
      </c>
      <c r="E220" s="29">
        <f>IF('Control Sample Data'!E219="","",IF(SUM('Control Sample Data'!E$2:E$97)&gt;10,IF(AND(ISNUMBER('Control Sample Data'!E219),'Control Sample Data'!E219&lt;$B220, 'Control Sample Data'!E219&gt;0),'Control Sample Data'!E219,$B220),""))</f>
        <v>35</v>
      </c>
      <c r="F220" s="29" t="str">
        <f>IF('Control Sample Data'!F219="","",IF(SUM('Control Sample Data'!F$2:F$97)&gt;10,IF(AND(ISNUMBER('Control Sample Data'!F219),'Control Sample Data'!F219&lt;$B220, 'Control Sample Data'!F219&gt;0),'Control Sample Data'!F219,$B220),""))</f>
        <v/>
      </c>
      <c r="G220" s="29" t="str">
        <f>IF('Control Sample Data'!G219="","",IF(SUM('Control Sample Data'!G$2:G$97)&gt;10,IF(AND(ISNUMBER('Control Sample Data'!G219),'Control Sample Data'!G219&lt;$B220, 'Control Sample Data'!G219&gt;0),'Control Sample Data'!G219,$B220),""))</f>
        <v/>
      </c>
      <c r="H220" s="29" t="str">
        <f>IF('Control Sample Data'!H219="","",IF(SUM('Control Sample Data'!H$2:H$97)&gt;10,IF(AND(ISNUMBER('Control Sample Data'!H219),'Control Sample Data'!H219&lt;$B220, 'Control Sample Data'!H219&gt;0),'Control Sample Data'!H219,$B220),""))</f>
        <v/>
      </c>
      <c r="I220" s="29" t="str">
        <f>IF('Control Sample Data'!I219="","",IF(SUM('Control Sample Data'!I$2:I$97)&gt;10,IF(AND(ISNUMBER('Control Sample Data'!I219),'Control Sample Data'!I219&lt;$B220, 'Control Sample Data'!I219&gt;0),'Control Sample Data'!I219,$B220),""))</f>
        <v/>
      </c>
      <c r="J220" s="29" t="str">
        <f>IF('Control Sample Data'!J219="","",IF(SUM('Control Sample Data'!J$2:J$97)&gt;10,IF(AND(ISNUMBER('Control Sample Data'!J219),'Control Sample Data'!J219&lt;$B220, 'Control Sample Data'!J219&gt;0),'Control Sample Data'!J219,$B220),""))</f>
        <v/>
      </c>
      <c r="K220" s="29" t="str">
        <f>IF('Control Sample Data'!K219="","",IF(SUM('Control Sample Data'!K$2:K$97)&gt;10,IF(AND(ISNUMBER('Control Sample Data'!K219),'Control Sample Data'!K219&lt;$B220, 'Control Sample Data'!K219&gt;0),'Control Sample Data'!K219,$B220),""))</f>
        <v/>
      </c>
      <c r="L220" s="29" t="str">
        <f>IF('Control Sample Data'!L219="","",IF(SUM('Control Sample Data'!L$2:L$97)&gt;10,IF(AND(ISNUMBER('Control Sample Data'!L219),'Control Sample Data'!L219&lt;$B220, 'Control Sample Data'!L219&gt;0),'Control Sample Data'!L219,$B220),""))</f>
        <v/>
      </c>
      <c r="M220" s="29" t="str">
        <f>IF('Control Sample Data'!M219="","",IF(SUM('Control Sample Data'!M$2:M$97)&gt;10,IF(AND(ISNUMBER('Control Sample Data'!M219),'Control Sample Data'!M219&lt;$B220, 'Control Sample Data'!M219&gt;0),'Control Sample Data'!M219,$B220),""))</f>
        <v/>
      </c>
      <c r="N220" s="29" t="str">
        <f>IF('Control Sample Data'!N219="","",IF(SUM('Control Sample Data'!N$2:N$97)&gt;10,IF(AND(ISNUMBER('Control Sample Data'!N219),'Control Sample Data'!N219&lt;$B220, 'Control Sample Data'!N219&gt;0),'Control Sample Data'!N219,$B220),""))</f>
        <v/>
      </c>
      <c r="O220" s="29" t="str">
        <f>IF('Control Sample Data'!O219="","",IF(SUM('Control Sample Data'!O$2:O$97)&gt;10,IF(AND(ISNUMBER('Control Sample Data'!O219),'Control Sample Data'!O219&lt;$B220, 'Control Sample Data'!O219&gt;0),'Control Sample Data'!O219,$B220),""))</f>
        <v/>
      </c>
      <c r="Q220" s="4" t="s">
        <v>4877</v>
      </c>
      <c r="R220" s="29">
        <f>IF('Test Sample Data'!D219="","",IF(SUM('Test Sample Data'!D$2:D$97)&gt;10,IF(AND(ISNUMBER('Test Sample Data'!D219),'Test Sample Data'!D219&lt;$B220, 'Test Sample Data'!D219&gt;0),'Test Sample Data'!D219,$B220),""))</f>
        <v>35</v>
      </c>
      <c r="S220" s="29">
        <f>IF('Test Sample Data'!E219="","",IF(SUM('Test Sample Data'!E$2:E$97)&gt;10,IF(AND(ISNUMBER('Test Sample Data'!E219),'Test Sample Data'!E219&lt;$B220, 'Test Sample Data'!E219&gt;0),'Test Sample Data'!E219,$B220),""))</f>
        <v>35</v>
      </c>
      <c r="T220" s="29" t="str">
        <f>IF('Test Sample Data'!F219="","",IF(SUM('Test Sample Data'!F$2:F$97)&gt;10,IF(AND(ISNUMBER('Test Sample Data'!F219),'Test Sample Data'!F219&lt;$B220, 'Test Sample Data'!F219&gt;0),'Test Sample Data'!F219,$B220),""))</f>
        <v/>
      </c>
      <c r="U220" s="29" t="str">
        <f>IF('Test Sample Data'!G219="","",IF(SUM('Test Sample Data'!G$2:G$97)&gt;10,IF(AND(ISNUMBER('Test Sample Data'!G219),'Test Sample Data'!G219&lt;$B220, 'Test Sample Data'!G219&gt;0),'Test Sample Data'!G219,$B220),""))</f>
        <v/>
      </c>
      <c r="V220" s="29" t="str">
        <f>IF('Test Sample Data'!H219="","",IF(SUM('Test Sample Data'!H$2:H$97)&gt;10,IF(AND(ISNUMBER('Test Sample Data'!H219),'Test Sample Data'!H219&lt;$B220, 'Test Sample Data'!H219&gt;0),'Test Sample Data'!H219,$B220),""))</f>
        <v/>
      </c>
      <c r="W220" s="29" t="str">
        <f>IF('Test Sample Data'!I219="","",IF(SUM('Test Sample Data'!I$2:I$97)&gt;10,IF(AND(ISNUMBER('Test Sample Data'!I219),'Test Sample Data'!I219&lt;$B220, 'Test Sample Data'!I219&gt;0),'Test Sample Data'!I219,$B220),""))</f>
        <v/>
      </c>
      <c r="X220" s="29" t="str">
        <f>IF('Test Sample Data'!J219="","",IF(SUM('Test Sample Data'!J$2:J$97)&gt;10,IF(AND(ISNUMBER('Test Sample Data'!J219),'Test Sample Data'!J219&lt;$B220, 'Test Sample Data'!J219&gt;0),'Test Sample Data'!J219,$B220),""))</f>
        <v/>
      </c>
      <c r="Y220" s="29" t="str">
        <f>IF('Test Sample Data'!K219="","",IF(SUM('Test Sample Data'!K$2:K$97)&gt;10,IF(AND(ISNUMBER('Test Sample Data'!K219),'Test Sample Data'!K219&lt;$B220, 'Test Sample Data'!K219&gt;0),'Test Sample Data'!K219,$B220),""))</f>
        <v/>
      </c>
      <c r="Z220" s="29" t="str">
        <f>IF('Test Sample Data'!L219="","",IF(SUM('Test Sample Data'!L$2:L$97)&gt;10,IF(AND(ISNUMBER('Test Sample Data'!L219),'Test Sample Data'!L219&lt;$B220, 'Test Sample Data'!L219&gt;0),'Test Sample Data'!L219,$B220),""))</f>
        <v/>
      </c>
      <c r="AA220" s="29" t="str">
        <f>IF('Test Sample Data'!M219="","",IF(SUM('Test Sample Data'!M$2:M$97)&gt;10,IF(AND(ISNUMBER('Test Sample Data'!M219),'Test Sample Data'!M219&lt;$B220, 'Test Sample Data'!M219&gt;0),'Test Sample Data'!M219,$B220),""))</f>
        <v/>
      </c>
      <c r="AB220" s="29" t="str">
        <f>IF('Test Sample Data'!N219="","",IF(SUM('Test Sample Data'!N$2:N$97)&gt;10,IF(AND(ISNUMBER('Test Sample Data'!N219),'Test Sample Data'!N219&lt;$B220, 'Test Sample Data'!N219&gt;0),'Test Sample Data'!N219,$B220),""))</f>
        <v/>
      </c>
      <c r="AC220" s="29" t="str">
        <f>IF('Test Sample Data'!O219="","",IF(SUM('Test Sample Data'!O$2:O$97)&gt;10,IF(AND(ISNUMBER('Test Sample Data'!O219),'Test Sample Data'!O219&lt;$B220, 'Test Sample Data'!O219&gt;0),'Test Sample Data'!O219,$B220),""))</f>
        <v/>
      </c>
      <c r="AE220" s="4" t="s">
        <v>4877</v>
      </c>
      <c r="AF220" s="4">
        <f t="shared" si="247"/>
        <v>9</v>
      </c>
      <c r="AG220" s="4">
        <f t="shared" si="248"/>
        <v>9</v>
      </c>
      <c r="AH220" s="4" t="str">
        <f t="shared" si="249"/>
        <v/>
      </c>
      <c r="AI220" s="4" t="str">
        <f t="shared" si="250"/>
        <v/>
      </c>
      <c r="AJ220" s="4" t="str">
        <f t="shared" si="251"/>
        <v/>
      </c>
      <c r="AK220" s="4" t="str">
        <f t="shared" si="252"/>
        <v/>
      </c>
      <c r="AL220" s="4" t="str">
        <f t="shared" si="253"/>
        <v/>
      </c>
      <c r="AM220" s="4" t="str">
        <f t="shared" si="254"/>
        <v/>
      </c>
      <c r="AN220" s="4" t="str">
        <f t="shared" si="255"/>
        <v/>
      </c>
      <c r="AO220" s="4" t="str">
        <f t="shared" si="256"/>
        <v/>
      </c>
      <c r="AP220" s="4" t="str">
        <f t="shared" si="257"/>
        <v/>
      </c>
      <c r="AQ220" s="4" t="str">
        <f t="shared" si="258"/>
        <v/>
      </c>
      <c r="AR220" s="4">
        <f t="shared" si="259"/>
        <v>0</v>
      </c>
      <c r="AS220" s="4">
        <f t="shared" si="246"/>
        <v>9</v>
      </c>
      <c r="AU220" s="4" t="s">
        <v>4877</v>
      </c>
      <c r="AV220" s="4">
        <f t="shared" si="260"/>
        <v>9</v>
      </c>
      <c r="AW220" s="4">
        <f t="shared" si="261"/>
        <v>9</v>
      </c>
      <c r="AX220" s="4" t="str">
        <f t="shared" si="262"/>
        <v/>
      </c>
      <c r="AY220" s="4" t="str">
        <f t="shared" si="263"/>
        <v/>
      </c>
      <c r="AZ220" s="4" t="str">
        <f t="shared" si="264"/>
        <v/>
      </c>
      <c r="BA220" s="4" t="str">
        <f t="shared" si="265"/>
        <v/>
      </c>
      <c r="BB220" s="4" t="str">
        <f t="shared" si="266"/>
        <v/>
      </c>
      <c r="BC220" s="4" t="str">
        <f t="shared" si="267"/>
        <v/>
      </c>
      <c r="BD220" s="4" t="str">
        <f t="shared" si="268"/>
        <v/>
      </c>
      <c r="BE220" s="4" t="str">
        <f t="shared" si="269"/>
        <v/>
      </c>
      <c r="BF220" s="4" t="str">
        <f t="shared" si="270"/>
        <v/>
      </c>
      <c r="BG220" s="4" t="str">
        <f t="shared" si="271"/>
        <v/>
      </c>
      <c r="BI220" s="4" t="s">
        <v>4877</v>
      </c>
      <c r="BJ220" s="4">
        <f t="shared" si="233"/>
        <v>9</v>
      </c>
      <c r="BK220" s="4">
        <f t="shared" si="234"/>
        <v>9</v>
      </c>
      <c r="BL220" s="4" t="str">
        <f t="shared" si="235"/>
        <v/>
      </c>
      <c r="BM220" s="4" t="str">
        <f t="shared" si="236"/>
        <v/>
      </c>
      <c r="BN220" s="4" t="str">
        <f t="shared" si="237"/>
        <v/>
      </c>
      <c r="BO220" s="4" t="str">
        <f t="shared" si="238"/>
        <v/>
      </c>
      <c r="BP220" s="4" t="str">
        <f t="shared" si="239"/>
        <v/>
      </c>
      <c r="BQ220" s="4" t="str">
        <f t="shared" si="240"/>
        <v/>
      </c>
      <c r="BR220" s="4" t="str">
        <f t="shared" si="241"/>
        <v/>
      </c>
      <c r="BS220" s="4" t="str">
        <f t="shared" si="242"/>
        <v/>
      </c>
      <c r="BT220" s="4" t="str">
        <f t="shared" si="243"/>
        <v/>
      </c>
      <c r="BU220" s="4" t="str">
        <f t="shared" si="244"/>
        <v/>
      </c>
      <c r="BV220" s="4">
        <f t="shared" si="272"/>
        <v>0</v>
      </c>
      <c r="BW220" s="4">
        <f t="shared" si="245"/>
        <v>9</v>
      </c>
      <c r="BY220" s="4" t="s">
        <v>4877</v>
      </c>
      <c r="BZ220" s="4">
        <f t="shared" si="209"/>
        <v>0</v>
      </c>
      <c r="CA220" s="4">
        <f t="shared" si="210"/>
        <v>0</v>
      </c>
      <c r="CB220" s="4" t="str">
        <f t="shared" si="211"/>
        <v/>
      </c>
      <c r="CC220" s="4" t="str">
        <f t="shared" si="212"/>
        <v/>
      </c>
      <c r="CD220" s="4" t="str">
        <f t="shared" si="213"/>
        <v/>
      </c>
      <c r="CE220" s="4" t="str">
        <f t="shared" si="214"/>
        <v/>
      </c>
      <c r="CF220" s="4" t="str">
        <f t="shared" si="215"/>
        <v/>
      </c>
      <c r="CG220" s="4" t="str">
        <f t="shared" si="216"/>
        <v/>
      </c>
      <c r="CH220" s="4" t="str">
        <f t="shared" si="217"/>
        <v/>
      </c>
      <c r="CI220" s="4" t="str">
        <f t="shared" si="218"/>
        <v/>
      </c>
      <c r="CJ220" s="4" t="str">
        <f t="shared" si="219"/>
        <v/>
      </c>
      <c r="CK220" s="4" t="str">
        <f t="shared" si="220"/>
        <v/>
      </c>
      <c r="CM220" s="4" t="s">
        <v>4877</v>
      </c>
      <c r="CN220" s="4" t="str">
        <f>IF(ISNUMBER(BZ220), IF($BV220&gt;VLOOKUP('Gene Table'!$G$2,'Array Content'!$A$2:$B$3,2,FALSE),IF(BZ220&lt;-$BV220,"mutant","WT"),IF(BZ220&lt;-VLOOKUP('Gene Table'!$G$2,'Array Content'!$A$2:$B$3,2,FALSE),"Mutant","WT")),"")</f>
        <v>WT</v>
      </c>
      <c r="CO220" s="4" t="str">
        <f>IF(ISNUMBER(CA220), IF($BV220&gt;VLOOKUP('Gene Table'!$G$2,'Array Content'!$A$2:$B$3,2,FALSE),IF(CA220&lt;-$BV220,"mutant","WT"),IF(CA220&lt;-VLOOKUP('Gene Table'!$G$2,'Array Content'!$A$2:$B$3,2,FALSE),"Mutant","WT")),"")</f>
        <v>WT</v>
      </c>
      <c r="CP220" s="4" t="str">
        <f>IF(ISNUMBER(CB220), IF($BV220&gt;VLOOKUP('Gene Table'!$G$2,'Array Content'!$A$2:$B$3,2,FALSE),IF(CB220&lt;-$BV220,"mutant","WT"),IF(CB220&lt;-VLOOKUP('Gene Table'!$G$2,'Array Content'!$A$2:$B$3,2,FALSE),"Mutant","WT")),"")</f>
        <v/>
      </c>
      <c r="CQ220" s="4" t="str">
        <f>IF(ISNUMBER(CC220), IF($BV220&gt;VLOOKUP('Gene Table'!$G$2,'Array Content'!$A$2:$B$3,2,FALSE),IF(CC220&lt;-$BV220,"mutant","WT"),IF(CC220&lt;-VLOOKUP('Gene Table'!$G$2,'Array Content'!$A$2:$B$3,2,FALSE),"Mutant","WT")),"")</f>
        <v/>
      </c>
      <c r="CR220" s="4" t="str">
        <f>IF(ISNUMBER(CD220), IF($BV220&gt;VLOOKUP('Gene Table'!$G$2,'Array Content'!$A$2:$B$3,2,FALSE),IF(CD220&lt;-$BV220,"mutant","WT"),IF(CD220&lt;-VLOOKUP('Gene Table'!$G$2,'Array Content'!$A$2:$B$3,2,FALSE),"Mutant","WT")),"")</f>
        <v/>
      </c>
      <c r="CS220" s="4" t="str">
        <f>IF(ISNUMBER(CE220), IF($BV220&gt;VLOOKUP('Gene Table'!$G$2,'Array Content'!$A$2:$B$3,2,FALSE),IF(CE220&lt;-$BV220,"mutant","WT"),IF(CE220&lt;-VLOOKUP('Gene Table'!$G$2,'Array Content'!$A$2:$B$3,2,FALSE),"Mutant","WT")),"")</f>
        <v/>
      </c>
      <c r="CT220" s="4" t="str">
        <f>IF(ISNUMBER(CF220), IF($BV220&gt;VLOOKUP('Gene Table'!$G$2,'Array Content'!$A$2:$B$3,2,FALSE),IF(CF220&lt;-$BV220,"mutant","WT"),IF(CF220&lt;-VLOOKUP('Gene Table'!$G$2,'Array Content'!$A$2:$B$3,2,FALSE),"Mutant","WT")),"")</f>
        <v/>
      </c>
      <c r="CU220" s="4" t="str">
        <f>IF(ISNUMBER(CG220), IF($BV220&gt;VLOOKUP('Gene Table'!$G$2,'Array Content'!$A$2:$B$3,2,FALSE),IF(CG220&lt;-$BV220,"mutant","WT"),IF(CG220&lt;-VLOOKUP('Gene Table'!$G$2,'Array Content'!$A$2:$B$3,2,FALSE),"Mutant","WT")),"")</f>
        <v/>
      </c>
      <c r="CV220" s="4" t="str">
        <f>IF(ISNUMBER(CH220), IF($BV220&gt;VLOOKUP('Gene Table'!$G$2,'Array Content'!$A$2:$B$3,2,FALSE),IF(CH220&lt;-$BV220,"mutant","WT"),IF(CH220&lt;-VLOOKUP('Gene Table'!$G$2,'Array Content'!$A$2:$B$3,2,FALSE),"Mutant","WT")),"")</f>
        <v/>
      </c>
      <c r="CW220" s="4" t="str">
        <f>IF(ISNUMBER(CI220), IF($BV220&gt;VLOOKUP('Gene Table'!$G$2,'Array Content'!$A$2:$B$3,2,FALSE),IF(CI220&lt;-$BV220,"mutant","WT"),IF(CI220&lt;-VLOOKUP('Gene Table'!$G$2,'Array Content'!$A$2:$B$3,2,FALSE),"Mutant","WT")),"")</f>
        <v/>
      </c>
      <c r="CX220" s="4" t="str">
        <f>IF(ISNUMBER(CJ220), IF($BV220&gt;VLOOKUP('Gene Table'!$G$2,'Array Content'!$A$2:$B$3,2,FALSE),IF(CJ220&lt;-$BV220,"mutant","WT"),IF(CJ220&lt;-VLOOKUP('Gene Table'!$G$2,'Array Content'!$A$2:$B$3,2,FALSE),"Mutant","WT")),"")</f>
        <v/>
      </c>
      <c r="CY220" s="4" t="str">
        <f>IF(ISNUMBER(CK220), IF($BV220&gt;VLOOKUP('Gene Table'!$G$2,'Array Content'!$A$2:$B$3,2,FALSE),IF(CK220&lt;-$BV220,"mutant","WT"),IF(CK220&lt;-VLOOKUP('Gene Table'!$G$2,'Array Content'!$A$2:$B$3,2,FALSE),"Mutant","WT")),"")</f>
        <v/>
      </c>
      <c r="DA220" s="4" t="s">
        <v>4877</v>
      </c>
      <c r="DB220" s="4">
        <f t="shared" si="221"/>
        <v>0</v>
      </c>
      <c r="DC220" s="4">
        <f t="shared" si="222"/>
        <v>0</v>
      </c>
      <c r="DD220" s="4" t="str">
        <f t="shared" si="223"/>
        <v/>
      </c>
      <c r="DE220" s="4" t="str">
        <f t="shared" si="224"/>
        <v/>
      </c>
      <c r="DF220" s="4" t="str">
        <f t="shared" si="225"/>
        <v/>
      </c>
      <c r="DG220" s="4" t="str">
        <f t="shared" si="226"/>
        <v/>
      </c>
      <c r="DH220" s="4" t="str">
        <f t="shared" si="227"/>
        <v/>
      </c>
      <c r="DI220" s="4" t="str">
        <f t="shared" si="228"/>
        <v/>
      </c>
      <c r="DJ220" s="4" t="str">
        <f t="shared" si="229"/>
        <v/>
      </c>
      <c r="DK220" s="4" t="str">
        <f t="shared" si="230"/>
        <v/>
      </c>
      <c r="DL220" s="4" t="str">
        <f t="shared" si="231"/>
        <v/>
      </c>
      <c r="DM220" s="4" t="str">
        <f t="shared" si="232"/>
        <v/>
      </c>
      <c r="DO220" s="4" t="s">
        <v>4877</v>
      </c>
      <c r="DP220" s="4" t="str">
        <f>IF(ISNUMBER(DB220), IF($AR220&gt;VLOOKUP('Gene Table'!$G$2,'Array Content'!$A$2:$B$3,2,FALSE),IF(DB220&lt;-$AR220,"mutant","WT"),IF(DB220&lt;-VLOOKUP('Gene Table'!$G$2,'Array Content'!$A$2:$B$3,2,FALSE),"Mutant","WT")),"")</f>
        <v>WT</v>
      </c>
      <c r="DQ220" s="4" t="str">
        <f>IF(ISNUMBER(DC220), IF($AR220&gt;VLOOKUP('Gene Table'!$G$2,'Array Content'!$A$2:$B$3,2,FALSE),IF(DC220&lt;-$AR220,"mutant","WT"),IF(DC220&lt;-VLOOKUP('Gene Table'!$G$2,'Array Content'!$A$2:$B$3,2,FALSE),"Mutant","WT")),"")</f>
        <v>WT</v>
      </c>
      <c r="DR220" s="4" t="str">
        <f>IF(ISNUMBER(DD220), IF($AR220&gt;VLOOKUP('Gene Table'!$G$2,'Array Content'!$A$2:$B$3,2,FALSE),IF(DD220&lt;-$AR220,"mutant","WT"),IF(DD220&lt;-VLOOKUP('Gene Table'!$G$2,'Array Content'!$A$2:$B$3,2,FALSE),"Mutant","WT")),"")</f>
        <v/>
      </c>
      <c r="DS220" s="4" t="str">
        <f>IF(ISNUMBER(DE220), IF($AR220&gt;VLOOKUP('Gene Table'!$G$2,'Array Content'!$A$2:$B$3,2,FALSE),IF(DE220&lt;-$AR220,"mutant","WT"),IF(DE220&lt;-VLOOKUP('Gene Table'!$G$2,'Array Content'!$A$2:$B$3,2,FALSE),"Mutant","WT")),"")</f>
        <v/>
      </c>
      <c r="DT220" s="4" t="str">
        <f>IF(ISNUMBER(DF220), IF($AR220&gt;VLOOKUP('Gene Table'!$G$2,'Array Content'!$A$2:$B$3,2,FALSE),IF(DF220&lt;-$AR220,"mutant","WT"),IF(DF220&lt;-VLOOKUP('Gene Table'!$G$2,'Array Content'!$A$2:$B$3,2,FALSE),"Mutant","WT")),"")</f>
        <v/>
      </c>
      <c r="DU220" s="4" t="str">
        <f>IF(ISNUMBER(DG220), IF($AR220&gt;VLOOKUP('Gene Table'!$G$2,'Array Content'!$A$2:$B$3,2,FALSE),IF(DG220&lt;-$AR220,"mutant","WT"),IF(DG220&lt;-VLOOKUP('Gene Table'!$G$2,'Array Content'!$A$2:$B$3,2,FALSE),"Mutant","WT")),"")</f>
        <v/>
      </c>
      <c r="DV220" s="4" t="str">
        <f>IF(ISNUMBER(DH220), IF($AR220&gt;VLOOKUP('Gene Table'!$G$2,'Array Content'!$A$2:$B$3,2,FALSE),IF(DH220&lt;-$AR220,"mutant","WT"),IF(DH220&lt;-VLOOKUP('Gene Table'!$G$2,'Array Content'!$A$2:$B$3,2,FALSE),"Mutant","WT")),"")</f>
        <v/>
      </c>
      <c r="DW220" s="4" t="str">
        <f>IF(ISNUMBER(DI220), IF($AR220&gt;VLOOKUP('Gene Table'!$G$2,'Array Content'!$A$2:$B$3,2,FALSE),IF(DI220&lt;-$AR220,"mutant","WT"),IF(DI220&lt;-VLOOKUP('Gene Table'!$G$2,'Array Content'!$A$2:$B$3,2,FALSE),"Mutant","WT")),"")</f>
        <v/>
      </c>
      <c r="DX220" s="4" t="str">
        <f>IF(ISNUMBER(DJ220), IF($AR220&gt;VLOOKUP('Gene Table'!$G$2,'Array Content'!$A$2:$B$3,2,FALSE),IF(DJ220&lt;-$AR220,"mutant","WT"),IF(DJ220&lt;-VLOOKUP('Gene Table'!$G$2,'Array Content'!$A$2:$B$3,2,FALSE),"Mutant","WT")),"")</f>
        <v/>
      </c>
      <c r="DY220" s="4" t="str">
        <f>IF(ISNUMBER(DK220), IF($AR220&gt;VLOOKUP('Gene Table'!$G$2,'Array Content'!$A$2:$B$3,2,FALSE),IF(DK220&lt;-$AR220,"mutant","WT"),IF(DK220&lt;-VLOOKUP('Gene Table'!$G$2,'Array Content'!$A$2:$B$3,2,FALSE),"Mutant","WT")),"")</f>
        <v/>
      </c>
      <c r="DZ220" s="4" t="str">
        <f>IF(ISNUMBER(DL220), IF($AR220&gt;VLOOKUP('Gene Table'!$G$2,'Array Content'!$A$2:$B$3,2,FALSE),IF(DL220&lt;-$AR220,"mutant","WT"),IF(DL220&lt;-VLOOKUP('Gene Table'!$G$2,'Array Content'!$A$2:$B$3,2,FALSE),"Mutant","WT")),"")</f>
        <v/>
      </c>
      <c r="EA220" s="4" t="str">
        <f>IF(ISNUMBER(DM220), IF($AR220&gt;VLOOKUP('Gene Table'!$G$2,'Array Content'!$A$2:$B$3,2,FALSE),IF(DM220&lt;-$AR220,"mutant","WT"),IF(DM220&lt;-VLOOKUP('Gene Table'!$G$2,'Array Content'!$A$2:$B$3,2,FALSE),"Mutant","WT")),"")</f>
        <v/>
      </c>
      <c r="EC220" s="4" t="s">
        <v>4877</v>
      </c>
      <c r="ED220" s="4" t="str">
        <f>IF('Gene Table'!$D220="copy number",D220,"")</f>
        <v/>
      </c>
      <c r="EE220" s="4" t="str">
        <f>IF('Gene Table'!$D220="copy number",E220,"")</f>
        <v/>
      </c>
      <c r="EF220" s="4" t="str">
        <f>IF('Gene Table'!$D220="copy number",F220,"")</f>
        <v/>
      </c>
      <c r="EG220" s="4" t="str">
        <f>IF('Gene Table'!$D220="copy number",G220,"")</f>
        <v/>
      </c>
      <c r="EH220" s="4" t="str">
        <f>IF('Gene Table'!$D220="copy number",H220,"")</f>
        <v/>
      </c>
      <c r="EI220" s="4" t="str">
        <f>IF('Gene Table'!$D220="copy number",I220,"")</f>
        <v/>
      </c>
      <c r="EJ220" s="4" t="str">
        <f>IF('Gene Table'!$D220="copy number",J220,"")</f>
        <v/>
      </c>
      <c r="EK220" s="4" t="str">
        <f>IF('Gene Table'!$D220="copy number",K220,"")</f>
        <v/>
      </c>
      <c r="EL220" s="4" t="str">
        <f>IF('Gene Table'!$D220="copy number",L220,"")</f>
        <v/>
      </c>
      <c r="EM220" s="4" t="str">
        <f>IF('Gene Table'!$D220="copy number",M220,"")</f>
        <v/>
      </c>
      <c r="EN220" s="4" t="str">
        <f>IF('Gene Table'!$D220="copy number",N220,"")</f>
        <v/>
      </c>
      <c r="EO220" s="4" t="str">
        <f>IF('Gene Table'!$D220="copy number",O220,"")</f>
        <v/>
      </c>
      <c r="EQ220" s="4" t="s">
        <v>4877</v>
      </c>
      <c r="ER220" s="4" t="str">
        <f>IF('Gene Table'!$D220="copy number",R220,"")</f>
        <v/>
      </c>
      <c r="ES220" s="4" t="str">
        <f>IF('Gene Table'!$D220="copy number",S220,"")</f>
        <v/>
      </c>
      <c r="ET220" s="4" t="str">
        <f>IF('Gene Table'!$D220="copy number",T220,"")</f>
        <v/>
      </c>
      <c r="EU220" s="4" t="str">
        <f>IF('Gene Table'!$D220="copy number",U220,"")</f>
        <v/>
      </c>
      <c r="EV220" s="4" t="str">
        <f>IF('Gene Table'!$D220="copy number",V220,"")</f>
        <v/>
      </c>
      <c r="EW220" s="4" t="str">
        <f>IF('Gene Table'!$D220="copy number",W220,"")</f>
        <v/>
      </c>
      <c r="EX220" s="4" t="str">
        <f>IF('Gene Table'!$D220="copy number",X220,"")</f>
        <v/>
      </c>
      <c r="EY220" s="4" t="str">
        <f>IF('Gene Table'!$D220="copy number",Y220,"")</f>
        <v/>
      </c>
      <c r="EZ220" s="4" t="str">
        <f>IF('Gene Table'!$D220="copy number",Z220,"")</f>
        <v/>
      </c>
      <c r="FA220" s="4" t="str">
        <f>IF('Gene Table'!$D220="copy number",AA220,"")</f>
        <v/>
      </c>
      <c r="FB220" s="4" t="str">
        <f>IF('Gene Table'!$D220="copy number",AB220,"")</f>
        <v/>
      </c>
      <c r="FC220" s="4" t="str">
        <f>IF('Gene Table'!$D220="copy number",AC220,"")</f>
        <v/>
      </c>
      <c r="FE220" s="4" t="s">
        <v>4877</v>
      </c>
      <c r="FF220" s="4" t="str">
        <f>IF('Gene Table'!$C220="SMPC",D220,"")</f>
        <v/>
      </c>
      <c r="FG220" s="4" t="str">
        <f>IF('Gene Table'!$C220="SMPC",E220,"")</f>
        <v/>
      </c>
      <c r="FH220" s="4" t="str">
        <f>IF('Gene Table'!$C220="SMPC",F220,"")</f>
        <v/>
      </c>
      <c r="FI220" s="4" t="str">
        <f>IF('Gene Table'!$C220="SMPC",G220,"")</f>
        <v/>
      </c>
      <c r="FJ220" s="4" t="str">
        <f>IF('Gene Table'!$C220="SMPC",H220,"")</f>
        <v/>
      </c>
      <c r="FK220" s="4" t="str">
        <f>IF('Gene Table'!$C220="SMPC",I220,"")</f>
        <v/>
      </c>
      <c r="FL220" s="4" t="str">
        <f>IF('Gene Table'!$C220="SMPC",J220,"")</f>
        <v/>
      </c>
      <c r="FM220" s="4" t="str">
        <f>IF('Gene Table'!$C220="SMPC",K220,"")</f>
        <v/>
      </c>
      <c r="FN220" s="4" t="str">
        <f>IF('Gene Table'!$C220="SMPC",L220,"")</f>
        <v/>
      </c>
      <c r="FO220" s="4" t="str">
        <f>IF('Gene Table'!$C220="SMPC",M220,"")</f>
        <v/>
      </c>
      <c r="FP220" s="4" t="str">
        <f>IF('Gene Table'!$C220="SMPC",N220,"")</f>
        <v/>
      </c>
      <c r="FQ220" s="4" t="str">
        <f>IF('Gene Table'!$C220="SMPC",O220,"")</f>
        <v/>
      </c>
      <c r="FS220" s="4" t="s">
        <v>4877</v>
      </c>
      <c r="FT220" s="4" t="str">
        <f>IF('Gene Table'!$C220="SMPC",R220,"")</f>
        <v/>
      </c>
      <c r="FU220" s="4" t="str">
        <f>IF('Gene Table'!$C220="SMPC",S220,"")</f>
        <v/>
      </c>
      <c r="FV220" s="4" t="str">
        <f>IF('Gene Table'!$C220="SMPC",T220,"")</f>
        <v/>
      </c>
      <c r="FW220" s="4" t="str">
        <f>IF('Gene Table'!$C220="SMPC",U220,"")</f>
        <v/>
      </c>
      <c r="FX220" s="4" t="str">
        <f>IF('Gene Table'!$C220="SMPC",V220,"")</f>
        <v/>
      </c>
      <c r="FY220" s="4" t="str">
        <f>IF('Gene Table'!$C220="SMPC",W220,"")</f>
        <v/>
      </c>
      <c r="FZ220" s="4" t="str">
        <f>IF('Gene Table'!$C220="SMPC",X220,"")</f>
        <v/>
      </c>
      <c r="GA220" s="4" t="str">
        <f>IF('Gene Table'!$C220="SMPC",Y220,"")</f>
        <v/>
      </c>
      <c r="GB220" s="4" t="str">
        <f>IF('Gene Table'!$C220="SMPC",Z220,"")</f>
        <v/>
      </c>
      <c r="GC220" s="4" t="str">
        <f>IF('Gene Table'!$C220="SMPC",AA220,"")</f>
        <v/>
      </c>
      <c r="GD220" s="4" t="str">
        <f>IF('Gene Table'!$C220="SMPC",AB220,"")</f>
        <v/>
      </c>
      <c r="GE220" s="4" t="str">
        <f>IF('Gene Table'!$C220="SMPC",AC220,"")</f>
        <v/>
      </c>
    </row>
    <row r="221" spans="1:187" ht="15" customHeight="1" x14ac:dyDescent="0.25">
      <c r="A221" s="4" t="str">
        <f>'Gene Table'!C221&amp;":"&amp;'Gene Table'!D221</f>
        <v>TP53:c.422G&gt;A</v>
      </c>
      <c r="B221" s="4">
        <f>IF('Gene Table'!$G$5="NO",IF(ISNUMBER(MATCH('Gene Table'!E221,'Array Content'!$M$2:$M$941,0)),VLOOKUP('Gene Table'!E221,'Array Content'!$M$2:$O$941,2,FALSE),35),IF('Gene Table'!$G$5="YES",IF(ISNUMBER(MATCH('Gene Table'!E221,'Array Content'!$M$2:$M$941,0)),VLOOKUP('Gene Table'!E221,'Array Content'!$M$2:$O$941,3,FALSE),35),"OOPS"))</f>
        <v>36</v>
      </c>
      <c r="C221" s="4" t="s">
        <v>4878</v>
      </c>
      <c r="D221" s="29">
        <f>IF('Control Sample Data'!D220="","",IF(SUM('Control Sample Data'!D$2:D$97)&gt;10,IF(AND(ISNUMBER('Control Sample Data'!D220),'Control Sample Data'!D220&lt;$B221, 'Control Sample Data'!D220&gt;0),'Control Sample Data'!D220,$B221),""))</f>
        <v>35</v>
      </c>
      <c r="E221" s="29">
        <f>IF('Control Sample Data'!E220="","",IF(SUM('Control Sample Data'!E$2:E$97)&gt;10,IF(AND(ISNUMBER('Control Sample Data'!E220),'Control Sample Data'!E220&lt;$B221, 'Control Sample Data'!E220&gt;0),'Control Sample Data'!E220,$B221),""))</f>
        <v>35</v>
      </c>
      <c r="F221" s="29" t="str">
        <f>IF('Control Sample Data'!F220="","",IF(SUM('Control Sample Data'!F$2:F$97)&gt;10,IF(AND(ISNUMBER('Control Sample Data'!F220),'Control Sample Data'!F220&lt;$B221, 'Control Sample Data'!F220&gt;0),'Control Sample Data'!F220,$B221),""))</f>
        <v/>
      </c>
      <c r="G221" s="29" t="str">
        <f>IF('Control Sample Data'!G220="","",IF(SUM('Control Sample Data'!G$2:G$97)&gt;10,IF(AND(ISNUMBER('Control Sample Data'!G220),'Control Sample Data'!G220&lt;$B221, 'Control Sample Data'!G220&gt;0),'Control Sample Data'!G220,$B221),""))</f>
        <v/>
      </c>
      <c r="H221" s="29" t="str">
        <f>IF('Control Sample Data'!H220="","",IF(SUM('Control Sample Data'!H$2:H$97)&gt;10,IF(AND(ISNUMBER('Control Sample Data'!H220),'Control Sample Data'!H220&lt;$B221, 'Control Sample Data'!H220&gt;0),'Control Sample Data'!H220,$B221),""))</f>
        <v/>
      </c>
      <c r="I221" s="29" t="str">
        <f>IF('Control Sample Data'!I220="","",IF(SUM('Control Sample Data'!I$2:I$97)&gt;10,IF(AND(ISNUMBER('Control Sample Data'!I220),'Control Sample Data'!I220&lt;$B221, 'Control Sample Data'!I220&gt;0),'Control Sample Data'!I220,$B221),""))</f>
        <v/>
      </c>
      <c r="J221" s="29" t="str">
        <f>IF('Control Sample Data'!J220="","",IF(SUM('Control Sample Data'!J$2:J$97)&gt;10,IF(AND(ISNUMBER('Control Sample Data'!J220),'Control Sample Data'!J220&lt;$B221, 'Control Sample Data'!J220&gt;0),'Control Sample Data'!J220,$B221),""))</f>
        <v/>
      </c>
      <c r="K221" s="29" t="str">
        <f>IF('Control Sample Data'!K220="","",IF(SUM('Control Sample Data'!K$2:K$97)&gt;10,IF(AND(ISNUMBER('Control Sample Data'!K220),'Control Sample Data'!K220&lt;$B221, 'Control Sample Data'!K220&gt;0),'Control Sample Data'!K220,$B221),""))</f>
        <v/>
      </c>
      <c r="L221" s="29" t="str">
        <f>IF('Control Sample Data'!L220="","",IF(SUM('Control Sample Data'!L$2:L$97)&gt;10,IF(AND(ISNUMBER('Control Sample Data'!L220),'Control Sample Data'!L220&lt;$B221, 'Control Sample Data'!L220&gt;0),'Control Sample Data'!L220,$B221),""))</f>
        <v/>
      </c>
      <c r="M221" s="29" t="str">
        <f>IF('Control Sample Data'!M220="","",IF(SUM('Control Sample Data'!M$2:M$97)&gt;10,IF(AND(ISNUMBER('Control Sample Data'!M220),'Control Sample Data'!M220&lt;$B221, 'Control Sample Data'!M220&gt;0),'Control Sample Data'!M220,$B221),""))</f>
        <v/>
      </c>
      <c r="N221" s="29" t="str">
        <f>IF('Control Sample Data'!N220="","",IF(SUM('Control Sample Data'!N$2:N$97)&gt;10,IF(AND(ISNUMBER('Control Sample Data'!N220),'Control Sample Data'!N220&lt;$B221, 'Control Sample Data'!N220&gt;0),'Control Sample Data'!N220,$B221),""))</f>
        <v/>
      </c>
      <c r="O221" s="29" t="str">
        <f>IF('Control Sample Data'!O220="","",IF(SUM('Control Sample Data'!O$2:O$97)&gt;10,IF(AND(ISNUMBER('Control Sample Data'!O220),'Control Sample Data'!O220&lt;$B221, 'Control Sample Data'!O220&gt;0),'Control Sample Data'!O220,$B221),""))</f>
        <v/>
      </c>
      <c r="Q221" s="4" t="s">
        <v>4878</v>
      </c>
      <c r="R221" s="29">
        <f>IF('Test Sample Data'!D220="","",IF(SUM('Test Sample Data'!D$2:D$97)&gt;10,IF(AND(ISNUMBER('Test Sample Data'!D220),'Test Sample Data'!D220&lt;$B221, 'Test Sample Data'!D220&gt;0),'Test Sample Data'!D220,$B221),""))</f>
        <v>35</v>
      </c>
      <c r="S221" s="29">
        <f>IF('Test Sample Data'!E220="","",IF(SUM('Test Sample Data'!E$2:E$97)&gt;10,IF(AND(ISNUMBER('Test Sample Data'!E220),'Test Sample Data'!E220&lt;$B221, 'Test Sample Data'!E220&gt;0),'Test Sample Data'!E220,$B221),""))</f>
        <v>35</v>
      </c>
      <c r="T221" s="29" t="str">
        <f>IF('Test Sample Data'!F220="","",IF(SUM('Test Sample Data'!F$2:F$97)&gt;10,IF(AND(ISNUMBER('Test Sample Data'!F220),'Test Sample Data'!F220&lt;$B221, 'Test Sample Data'!F220&gt;0),'Test Sample Data'!F220,$B221),""))</f>
        <v/>
      </c>
      <c r="U221" s="29" t="str">
        <f>IF('Test Sample Data'!G220="","",IF(SUM('Test Sample Data'!G$2:G$97)&gt;10,IF(AND(ISNUMBER('Test Sample Data'!G220),'Test Sample Data'!G220&lt;$B221, 'Test Sample Data'!G220&gt;0),'Test Sample Data'!G220,$B221),""))</f>
        <v/>
      </c>
      <c r="V221" s="29" t="str">
        <f>IF('Test Sample Data'!H220="","",IF(SUM('Test Sample Data'!H$2:H$97)&gt;10,IF(AND(ISNUMBER('Test Sample Data'!H220),'Test Sample Data'!H220&lt;$B221, 'Test Sample Data'!H220&gt;0),'Test Sample Data'!H220,$B221),""))</f>
        <v/>
      </c>
      <c r="W221" s="29" t="str">
        <f>IF('Test Sample Data'!I220="","",IF(SUM('Test Sample Data'!I$2:I$97)&gt;10,IF(AND(ISNUMBER('Test Sample Data'!I220),'Test Sample Data'!I220&lt;$B221, 'Test Sample Data'!I220&gt;0),'Test Sample Data'!I220,$B221),""))</f>
        <v/>
      </c>
      <c r="X221" s="29" t="str">
        <f>IF('Test Sample Data'!J220="","",IF(SUM('Test Sample Data'!J$2:J$97)&gt;10,IF(AND(ISNUMBER('Test Sample Data'!J220),'Test Sample Data'!J220&lt;$B221, 'Test Sample Data'!J220&gt;0),'Test Sample Data'!J220,$B221),""))</f>
        <v/>
      </c>
      <c r="Y221" s="29" t="str">
        <f>IF('Test Sample Data'!K220="","",IF(SUM('Test Sample Data'!K$2:K$97)&gt;10,IF(AND(ISNUMBER('Test Sample Data'!K220),'Test Sample Data'!K220&lt;$B221, 'Test Sample Data'!K220&gt;0),'Test Sample Data'!K220,$B221),""))</f>
        <v/>
      </c>
      <c r="Z221" s="29" t="str">
        <f>IF('Test Sample Data'!L220="","",IF(SUM('Test Sample Data'!L$2:L$97)&gt;10,IF(AND(ISNUMBER('Test Sample Data'!L220),'Test Sample Data'!L220&lt;$B221, 'Test Sample Data'!L220&gt;0),'Test Sample Data'!L220,$B221),""))</f>
        <v/>
      </c>
      <c r="AA221" s="29" t="str">
        <f>IF('Test Sample Data'!M220="","",IF(SUM('Test Sample Data'!M$2:M$97)&gt;10,IF(AND(ISNUMBER('Test Sample Data'!M220),'Test Sample Data'!M220&lt;$B221, 'Test Sample Data'!M220&gt;0),'Test Sample Data'!M220,$B221),""))</f>
        <v/>
      </c>
      <c r="AB221" s="29" t="str">
        <f>IF('Test Sample Data'!N220="","",IF(SUM('Test Sample Data'!N$2:N$97)&gt;10,IF(AND(ISNUMBER('Test Sample Data'!N220),'Test Sample Data'!N220&lt;$B221, 'Test Sample Data'!N220&gt;0),'Test Sample Data'!N220,$B221),""))</f>
        <v/>
      </c>
      <c r="AC221" s="29" t="str">
        <f>IF('Test Sample Data'!O220="","",IF(SUM('Test Sample Data'!O$2:O$97)&gt;10,IF(AND(ISNUMBER('Test Sample Data'!O220),'Test Sample Data'!O220&lt;$B221, 'Test Sample Data'!O220&gt;0),'Test Sample Data'!O220,$B221),""))</f>
        <v/>
      </c>
      <c r="AE221" s="4" t="s">
        <v>4878</v>
      </c>
      <c r="AF221" s="4">
        <f t="shared" si="247"/>
        <v>9</v>
      </c>
      <c r="AG221" s="4">
        <f t="shared" si="248"/>
        <v>9</v>
      </c>
      <c r="AH221" s="4" t="str">
        <f t="shared" si="249"/>
        <v/>
      </c>
      <c r="AI221" s="4" t="str">
        <f t="shared" si="250"/>
        <v/>
      </c>
      <c r="AJ221" s="4" t="str">
        <f t="shared" si="251"/>
        <v/>
      </c>
      <c r="AK221" s="4" t="str">
        <f t="shared" si="252"/>
        <v/>
      </c>
      <c r="AL221" s="4" t="str">
        <f t="shared" si="253"/>
        <v/>
      </c>
      <c r="AM221" s="4" t="str">
        <f t="shared" si="254"/>
        <v/>
      </c>
      <c r="AN221" s="4" t="str">
        <f t="shared" si="255"/>
        <v/>
      </c>
      <c r="AO221" s="4" t="str">
        <f t="shared" si="256"/>
        <v/>
      </c>
      <c r="AP221" s="4" t="str">
        <f t="shared" si="257"/>
        <v/>
      </c>
      <c r="AQ221" s="4" t="str">
        <f t="shared" si="258"/>
        <v/>
      </c>
      <c r="AR221" s="4">
        <f t="shared" si="259"/>
        <v>0</v>
      </c>
      <c r="AS221" s="4">
        <f t="shared" si="246"/>
        <v>9</v>
      </c>
      <c r="AU221" s="4" t="s">
        <v>4878</v>
      </c>
      <c r="AV221" s="4">
        <f t="shared" si="260"/>
        <v>9</v>
      </c>
      <c r="AW221" s="4">
        <f t="shared" si="261"/>
        <v>9</v>
      </c>
      <c r="AX221" s="4" t="str">
        <f t="shared" si="262"/>
        <v/>
      </c>
      <c r="AY221" s="4" t="str">
        <f t="shared" si="263"/>
        <v/>
      </c>
      <c r="AZ221" s="4" t="str">
        <f t="shared" si="264"/>
        <v/>
      </c>
      <c r="BA221" s="4" t="str">
        <f t="shared" si="265"/>
        <v/>
      </c>
      <c r="BB221" s="4" t="str">
        <f t="shared" si="266"/>
        <v/>
      </c>
      <c r="BC221" s="4" t="str">
        <f t="shared" si="267"/>
        <v/>
      </c>
      <c r="BD221" s="4" t="str">
        <f t="shared" si="268"/>
        <v/>
      </c>
      <c r="BE221" s="4" t="str">
        <f t="shared" si="269"/>
        <v/>
      </c>
      <c r="BF221" s="4" t="str">
        <f t="shared" si="270"/>
        <v/>
      </c>
      <c r="BG221" s="4" t="str">
        <f t="shared" si="271"/>
        <v/>
      </c>
      <c r="BI221" s="4" t="s">
        <v>4878</v>
      </c>
      <c r="BJ221" s="4">
        <f t="shared" si="233"/>
        <v>9</v>
      </c>
      <c r="BK221" s="4">
        <f t="shared" si="234"/>
        <v>9</v>
      </c>
      <c r="BL221" s="4" t="str">
        <f t="shared" si="235"/>
        <v/>
      </c>
      <c r="BM221" s="4" t="str">
        <f t="shared" si="236"/>
        <v/>
      </c>
      <c r="BN221" s="4" t="str">
        <f t="shared" si="237"/>
        <v/>
      </c>
      <c r="BO221" s="4" t="str">
        <f t="shared" si="238"/>
        <v/>
      </c>
      <c r="BP221" s="4" t="str">
        <f t="shared" si="239"/>
        <v/>
      </c>
      <c r="BQ221" s="4" t="str">
        <f t="shared" si="240"/>
        <v/>
      </c>
      <c r="BR221" s="4" t="str">
        <f t="shared" si="241"/>
        <v/>
      </c>
      <c r="BS221" s="4" t="str">
        <f t="shared" si="242"/>
        <v/>
      </c>
      <c r="BT221" s="4" t="str">
        <f t="shared" si="243"/>
        <v/>
      </c>
      <c r="BU221" s="4" t="str">
        <f t="shared" si="244"/>
        <v/>
      </c>
      <c r="BV221" s="4">
        <f t="shared" si="272"/>
        <v>0</v>
      </c>
      <c r="BW221" s="4">
        <f t="shared" si="245"/>
        <v>9</v>
      </c>
      <c r="BY221" s="4" t="s">
        <v>4878</v>
      </c>
      <c r="BZ221" s="4">
        <f t="shared" si="209"/>
        <v>0</v>
      </c>
      <c r="CA221" s="4">
        <f t="shared" si="210"/>
        <v>0</v>
      </c>
      <c r="CB221" s="4" t="str">
        <f t="shared" si="211"/>
        <v/>
      </c>
      <c r="CC221" s="4" t="str">
        <f t="shared" si="212"/>
        <v/>
      </c>
      <c r="CD221" s="4" t="str">
        <f t="shared" si="213"/>
        <v/>
      </c>
      <c r="CE221" s="4" t="str">
        <f t="shared" si="214"/>
        <v/>
      </c>
      <c r="CF221" s="4" t="str">
        <f t="shared" si="215"/>
        <v/>
      </c>
      <c r="CG221" s="4" t="str">
        <f t="shared" si="216"/>
        <v/>
      </c>
      <c r="CH221" s="4" t="str">
        <f t="shared" si="217"/>
        <v/>
      </c>
      <c r="CI221" s="4" t="str">
        <f t="shared" si="218"/>
        <v/>
      </c>
      <c r="CJ221" s="4" t="str">
        <f t="shared" si="219"/>
        <v/>
      </c>
      <c r="CK221" s="4" t="str">
        <f t="shared" si="220"/>
        <v/>
      </c>
      <c r="CM221" s="4" t="s">
        <v>4878</v>
      </c>
      <c r="CN221" s="4" t="str">
        <f>IF(ISNUMBER(BZ221), IF($BV221&gt;VLOOKUP('Gene Table'!$G$2,'Array Content'!$A$2:$B$3,2,FALSE),IF(BZ221&lt;-$BV221,"mutant","WT"),IF(BZ221&lt;-VLOOKUP('Gene Table'!$G$2,'Array Content'!$A$2:$B$3,2,FALSE),"Mutant","WT")),"")</f>
        <v>WT</v>
      </c>
      <c r="CO221" s="4" t="str">
        <f>IF(ISNUMBER(CA221), IF($BV221&gt;VLOOKUP('Gene Table'!$G$2,'Array Content'!$A$2:$B$3,2,FALSE),IF(CA221&lt;-$BV221,"mutant","WT"),IF(CA221&lt;-VLOOKUP('Gene Table'!$G$2,'Array Content'!$A$2:$B$3,2,FALSE),"Mutant","WT")),"")</f>
        <v>WT</v>
      </c>
      <c r="CP221" s="4" t="str">
        <f>IF(ISNUMBER(CB221), IF($BV221&gt;VLOOKUP('Gene Table'!$G$2,'Array Content'!$A$2:$B$3,2,FALSE),IF(CB221&lt;-$BV221,"mutant","WT"),IF(CB221&lt;-VLOOKUP('Gene Table'!$G$2,'Array Content'!$A$2:$B$3,2,FALSE),"Mutant","WT")),"")</f>
        <v/>
      </c>
      <c r="CQ221" s="4" t="str">
        <f>IF(ISNUMBER(CC221), IF($BV221&gt;VLOOKUP('Gene Table'!$G$2,'Array Content'!$A$2:$B$3,2,FALSE),IF(CC221&lt;-$BV221,"mutant","WT"),IF(CC221&lt;-VLOOKUP('Gene Table'!$G$2,'Array Content'!$A$2:$B$3,2,FALSE),"Mutant","WT")),"")</f>
        <v/>
      </c>
      <c r="CR221" s="4" t="str">
        <f>IF(ISNUMBER(CD221), IF($BV221&gt;VLOOKUP('Gene Table'!$G$2,'Array Content'!$A$2:$B$3,2,FALSE),IF(CD221&lt;-$BV221,"mutant","WT"),IF(CD221&lt;-VLOOKUP('Gene Table'!$G$2,'Array Content'!$A$2:$B$3,2,FALSE),"Mutant","WT")),"")</f>
        <v/>
      </c>
      <c r="CS221" s="4" t="str">
        <f>IF(ISNUMBER(CE221), IF($BV221&gt;VLOOKUP('Gene Table'!$G$2,'Array Content'!$A$2:$B$3,2,FALSE),IF(CE221&lt;-$BV221,"mutant","WT"),IF(CE221&lt;-VLOOKUP('Gene Table'!$G$2,'Array Content'!$A$2:$B$3,2,FALSE),"Mutant","WT")),"")</f>
        <v/>
      </c>
      <c r="CT221" s="4" t="str">
        <f>IF(ISNUMBER(CF221), IF($BV221&gt;VLOOKUP('Gene Table'!$G$2,'Array Content'!$A$2:$B$3,2,FALSE),IF(CF221&lt;-$BV221,"mutant","WT"),IF(CF221&lt;-VLOOKUP('Gene Table'!$G$2,'Array Content'!$A$2:$B$3,2,FALSE),"Mutant","WT")),"")</f>
        <v/>
      </c>
      <c r="CU221" s="4" t="str">
        <f>IF(ISNUMBER(CG221), IF($BV221&gt;VLOOKUP('Gene Table'!$G$2,'Array Content'!$A$2:$B$3,2,FALSE),IF(CG221&lt;-$BV221,"mutant","WT"),IF(CG221&lt;-VLOOKUP('Gene Table'!$G$2,'Array Content'!$A$2:$B$3,2,FALSE),"Mutant","WT")),"")</f>
        <v/>
      </c>
      <c r="CV221" s="4" t="str">
        <f>IF(ISNUMBER(CH221), IF($BV221&gt;VLOOKUP('Gene Table'!$G$2,'Array Content'!$A$2:$B$3,2,FALSE),IF(CH221&lt;-$BV221,"mutant","WT"),IF(CH221&lt;-VLOOKUP('Gene Table'!$G$2,'Array Content'!$A$2:$B$3,2,FALSE),"Mutant","WT")),"")</f>
        <v/>
      </c>
      <c r="CW221" s="4" t="str">
        <f>IF(ISNUMBER(CI221), IF($BV221&gt;VLOOKUP('Gene Table'!$G$2,'Array Content'!$A$2:$B$3,2,FALSE),IF(CI221&lt;-$BV221,"mutant","WT"),IF(CI221&lt;-VLOOKUP('Gene Table'!$G$2,'Array Content'!$A$2:$B$3,2,FALSE),"Mutant","WT")),"")</f>
        <v/>
      </c>
      <c r="CX221" s="4" t="str">
        <f>IF(ISNUMBER(CJ221), IF($BV221&gt;VLOOKUP('Gene Table'!$G$2,'Array Content'!$A$2:$B$3,2,FALSE),IF(CJ221&lt;-$BV221,"mutant","WT"),IF(CJ221&lt;-VLOOKUP('Gene Table'!$G$2,'Array Content'!$A$2:$B$3,2,FALSE),"Mutant","WT")),"")</f>
        <v/>
      </c>
      <c r="CY221" s="4" t="str">
        <f>IF(ISNUMBER(CK221), IF($BV221&gt;VLOOKUP('Gene Table'!$G$2,'Array Content'!$A$2:$B$3,2,FALSE),IF(CK221&lt;-$BV221,"mutant","WT"),IF(CK221&lt;-VLOOKUP('Gene Table'!$G$2,'Array Content'!$A$2:$B$3,2,FALSE),"Mutant","WT")),"")</f>
        <v/>
      </c>
      <c r="DA221" s="4" t="s">
        <v>4878</v>
      </c>
      <c r="DB221" s="4">
        <f t="shared" si="221"/>
        <v>0</v>
      </c>
      <c r="DC221" s="4">
        <f t="shared" si="222"/>
        <v>0</v>
      </c>
      <c r="DD221" s="4" t="str">
        <f t="shared" si="223"/>
        <v/>
      </c>
      <c r="DE221" s="4" t="str">
        <f t="shared" si="224"/>
        <v/>
      </c>
      <c r="DF221" s="4" t="str">
        <f t="shared" si="225"/>
        <v/>
      </c>
      <c r="DG221" s="4" t="str">
        <f t="shared" si="226"/>
        <v/>
      </c>
      <c r="DH221" s="4" t="str">
        <f t="shared" si="227"/>
        <v/>
      </c>
      <c r="DI221" s="4" t="str">
        <f t="shared" si="228"/>
        <v/>
      </c>
      <c r="DJ221" s="4" t="str">
        <f t="shared" si="229"/>
        <v/>
      </c>
      <c r="DK221" s="4" t="str">
        <f t="shared" si="230"/>
        <v/>
      </c>
      <c r="DL221" s="4" t="str">
        <f t="shared" si="231"/>
        <v/>
      </c>
      <c r="DM221" s="4" t="str">
        <f t="shared" si="232"/>
        <v/>
      </c>
      <c r="DO221" s="4" t="s">
        <v>4878</v>
      </c>
      <c r="DP221" s="4" t="str">
        <f>IF(ISNUMBER(DB221), IF($AR221&gt;VLOOKUP('Gene Table'!$G$2,'Array Content'!$A$2:$B$3,2,FALSE),IF(DB221&lt;-$AR221,"mutant","WT"),IF(DB221&lt;-VLOOKUP('Gene Table'!$G$2,'Array Content'!$A$2:$B$3,2,FALSE),"Mutant","WT")),"")</f>
        <v>WT</v>
      </c>
      <c r="DQ221" s="4" t="str">
        <f>IF(ISNUMBER(DC221), IF($AR221&gt;VLOOKUP('Gene Table'!$G$2,'Array Content'!$A$2:$B$3,2,FALSE),IF(DC221&lt;-$AR221,"mutant","WT"),IF(DC221&lt;-VLOOKUP('Gene Table'!$G$2,'Array Content'!$A$2:$B$3,2,FALSE),"Mutant","WT")),"")</f>
        <v>WT</v>
      </c>
      <c r="DR221" s="4" t="str">
        <f>IF(ISNUMBER(DD221), IF($AR221&gt;VLOOKUP('Gene Table'!$G$2,'Array Content'!$A$2:$B$3,2,FALSE),IF(DD221&lt;-$AR221,"mutant","WT"),IF(DD221&lt;-VLOOKUP('Gene Table'!$G$2,'Array Content'!$A$2:$B$3,2,FALSE),"Mutant","WT")),"")</f>
        <v/>
      </c>
      <c r="DS221" s="4" t="str">
        <f>IF(ISNUMBER(DE221), IF($AR221&gt;VLOOKUP('Gene Table'!$G$2,'Array Content'!$A$2:$B$3,2,FALSE),IF(DE221&lt;-$AR221,"mutant","WT"),IF(DE221&lt;-VLOOKUP('Gene Table'!$G$2,'Array Content'!$A$2:$B$3,2,FALSE),"Mutant","WT")),"")</f>
        <v/>
      </c>
      <c r="DT221" s="4" t="str">
        <f>IF(ISNUMBER(DF221), IF($AR221&gt;VLOOKUP('Gene Table'!$G$2,'Array Content'!$A$2:$B$3,2,FALSE),IF(DF221&lt;-$AR221,"mutant","WT"),IF(DF221&lt;-VLOOKUP('Gene Table'!$G$2,'Array Content'!$A$2:$B$3,2,FALSE),"Mutant","WT")),"")</f>
        <v/>
      </c>
      <c r="DU221" s="4" t="str">
        <f>IF(ISNUMBER(DG221), IF($AR221&gt;VLOOKUP('Gene Table'!$G$2,'Array Content'!$A$2:$B$3,2,FALSE),IF(DG221&lt;-$AR221,"mutant","WT"),IF(DG221&lt;-VLOOKUP('Gene Table'!$G$2,'Array Content'!$A$2:$B$3,2,FALSE),"Mutant","WT")),"")</f>
        <v/>
      </c>
      <c r="DV221" s="4" t="str">
        <f>IF(ISNUMBER(DH221), IF($AR221&gt;VLOOKUP('Gene Table'!$G$2,'Array Content'!$A$2:$B$3,2,FALSE),IF(DH221&lt;-$AR221,"mutant","WT"),IF(DH221&lt;-VLOOKUP('Gene Table'!$G$2,'Array Content'!$A$2:$B$3,2,FALSE),"Mutant","WT")),"")</f>
        <v/>
      </c>
      <c r="DW221" s="4" t="str">
        <f>IF(ISNUMBER(DI221), IF($AR221&gt;VLOOKUP('Gene Table'!$G$2,'Array Content'!$A$2:$B$3,2,FALSE),IF(DI221&lt;-$AR221,"mutant","WT"),IF(DI221&lt;-VLOOKUP('Gene Table'!$G$2,'Array Content'!$A$2:$B$3,2,FALSE),"Mutant","WT")),"")</f>
        <v/>
      </c>
      <c r="DX221" s="4" t="str">
        <f>IF(ISNUMBER(DJ221), IF($AR221&gt;VLOOKUP('Gene Table'!$G$2,'Array Content'!$A$2:$B$3,2,FALSE),IF(DJ221&lt;-$AR221,"mutant","WT"),IF(DJ221&lt;-VLOOKUP('Gene Table'!$G$2,'Array Content'!$A$2:$B$3,2,FALSE),"Mutant","WT")),"")</f>
        <v/>
      </c>
      <c r="DY221" s="4" t="str">
        <f>IF(ISNUMBER(DK221), IF($AR221&gt;VLOOKUP('Gene Table'!$G$2,'Array Content'!$A$2:$B$3,2,FALSE),IF(DK221&lt;-$AR221,"mutant","WT"),IF(DK221&lt;-VLOOKUP('Gene Table'!$G$2,'Array Content'!$A$2:$B$3,2,FALSE),"Mutant","WT")),"")</f>
        <v/>
      </c>
      <c r="DZ221" s="4" t="str">
        <f>IF(ISNUMBER(DL221), IF($AR221&gt;VLOOKUP('Gene Table'!$G$2,'Array Content'!$A$2:$B$3,2,FALSE),IF(DL221&lt;-$AR221,"mutant","WT"),IF(DL221&lt;-VLOOKUP('Gene Table'!$G$2,'Array Content'!$A$2:$B$3,2,FALSE),"Mutant","WT")),"")</f>
        <v/>
      </c>
      <c r="EA221" s="4" t="str">
        <f>IF(ISNUMBER(DM221), IF($AR221&gt;VLOOKUP('Gene Table'!$G$2,'Array Content'!$A$2:$B$3,2,FALSE),IF(DM221&lt;-$AR221,"mutant","WT"),IF(DM221&lt;-VLOOKUP('Gene Table'!$G$2,'Array Content'!$A$2:$B$3,2,FALSE),"Mutant","WT")),"")</f>
        <v/>
      </c>
      <c r="EC221" s="4" t="s">
        <v>4878</v>
      </c>
      <c r="ED221" s="4" t="str">
        <f>IF('Gene Table'!$D221="copy number",D221,"")</f>
        <v/>
      </c>
      <c r="EE221" s="4" t="str">
        <f>IF('Gene Table'!$D221="copy number",E221,"")</f>
        <v/>
      </c>
      <c r="EF221" s="4" t="str">
        <f>IF('Gene Table'!$D221="copy number",F221,"")</f>
        <v/>
      </c>
      <c r="EG221" s="4" t="str">
        <f>IF('Gene Table'!$D221="copy number",G221,"")</f>
        <v/>
      </c>
      <c r="EH221" s="4" t="str">
        <f>IF('Gene Table'!$D221="copy number",H221,"")</f>
        <v/>
      </c>
      <c r="EI221" s="4" t="str">
        <f>IF('Gene Table'!$D221="copy number",I221,"")</f>
        <v/>
      </c>
      <c r="EJ221" s="4" t="str">
        <f>IF('Gene Table'!$D221="copy number",J221,"")</f>
        <v/>
      </c>
      <c r="EK221" s="4" t="str">
        <f>IF('Gene Table'!$D221="copy number",K221,"")</f>
        <v/>
      </c>
      <c r="EL221" s="4" t="str">
        <f>IF('Gene Table'!$D221="copy number",L221,"")</f>
        <v/>
      </c>
      <c r="EM221" s="4" t="str">
        <f>IF('Gene Table'!$D221="copy number",M221,"")</f>
        <v/>
      </c>
      <c r="EN221" s="4" t="str">
        <f>IF('Gene Table'!$D221="copy number",N221,"")</f>
        <v/>
      </c>
      <c r="EO221" s="4" t="str">
        <f>IF('Gene Table'!$D221="copy number",O221,"")</f>
        <v/>
      </c>
      <c r="EQ221" s="4" t="s">
        <v>4878</v>
      </c>
      <c r="ER221" s="4" t="str">
        <f>IF('Gene Table'!$D221="copy number",R221,"")</f>
        <v/>
      </c>
      <c r="ES221" s="4" t="str">
        <f>IF('Gene Table'!$D221="copy number",S221,"")</f>
        <v/>
      </c>
      <c r="ET221" s="4" t="str">
        <f>IF('Gene Table'!$D221="copy number",T221,"")</f>
        <v/>
      </c>
      <c r="EU221" s="4" t="str">
        <f>IF('Gene Table'!$D221="copy number",U221,"")</f>
        <v/>
      </c>
      <c r="EV221" s="4" t="str">
        <f>IF('Gene Table'!$D221="copy number",V221,"")</f>
        <v/>
      </c>
      <c r="EW221" s="4" t="str">
        <f>IF('Gene Table'!$D221="copy number",W221,"")</f>
        <v/>
      </c>
      <c r="EX221" s="4" t="str">
        <f>IF('Gene Table'!$D221="copy number",X221,"")</f>
        <v/>
      </c>
      <c r="EY221" s="4" t="str">
        <f>IF('Gene Table'!$D221="copy number",Y221,"")</f>
        <v/>
      </c>
      <c r="EZ221" s="4" t="str">
        <f>IF('Gene Table'!$D221="copy number",Z221,"")</f>
        <v/>
      </c>
      <c r="FA221" s="4" t="str">
        <f>IF('Gene Table'!$D221="copy number",AA221,"")</f>
        <v/>
      </c>
      <c r="FB221" s="4" t="str">
        <f>IF('Gene Table'!$D221="copy number",AB221,"")</f>
        <v/>
      </c>
      <c r="FC221" s="4" t="str">
        <f>IF('Gene Table'!$D221="copy number",AC221,"")</f>
        <v/>
      </c>
      <c r="FE221" s="4" t="s">
        <v>4878</v>
      </c>
      <c r="FF221" s="4" t="str">
        <f>IF('Gene Table'!$C221="SMPC",D221,"")</f>
        <v/>
      </c>
      <c r="FG221" s="4" t="str">
        <f>IF('Gene Table'!$C221="SMPC",E221,"")</f>
        <v/>
      </c>
      <c r="FH221" s="4" t="str">
        <f>IF('Gene Table'!$C221="SMPC",F221,"")</f>
        <v/>
      </c>
      <c r="FI221" s="4" t="str">
        <f>IF('Gene Table'!$C221="SMPC",G221,"")</f>
        <v/>
      </c>
      <c r="FJ221" s="4" t="str">
        <f>IF('Gene Table'!$C221="SMPC",H221,"")</f>
        <v/>
      </c>
      <c r="FK221" s="4" t="str">
        <f>IF('Gene Table'!$C221="SMPC",I221,"")</f>
        <v/>
      </c>
      <c r="FL221" s="4" t="str">
        <f>IF('Gene Table'!$C221="SMPC",J221,"")</f>
        <v/>
      </c>
      <c r="FM221" s="4" t="str">
        <f>IF('Gene Table'!$C221="SMPC",K221,"")</f>
        <v/>
      </c>
      <c r="FN221" s="4" t="str">
        <f>IF('Gene Table'!$C221="SMPC",L221,"")</f>
        <v/>
      </c>
      <c r="FO221" s="4" t="str">
        <f>IF('Gene Table'!$C221="SMPC",M221,"")</f>
        <v/>
      </c>
      <c r="FP221" s="4" t="str">
        <f>IF('Gene Table'!$C221="SMPC",N221,"")</f>
        <v/>
      </c>
      <c r="FQ221" s="4" t="str">
        <f>IF('Gene Table'!$C221="SMPC",O221,"")</f>
        <v/>
      </c>
      <c r="FS221" s="4" t="s">
        <v>4878</v>
      </c>
      <c r="FT221" s="4" t="str">
        <f>IF('Gene Table'!$C221="SMPC",R221,"")</f>
        <v/>
      </c>
      <c r="FU221" s="4" t="str">
        <f>IF('Gene Table'!$C221="SMPC",S221,"")</f>
        <v/>
      </c>
      <c r="FV221" s="4" t="str">
        <f>IF('Gene Table'!$C221="SMPC",T221,"")</f>
        <v/>
      </c>
      <c r="FW221" s="4" t="str">
        <f>IF('Gene Table'!$C221="SMPC",U221,"")</f>
        <v/>
      </c>
      <c r="FX221" s="4" t="str">
        <f>IF('Gene Table'!$C221="SMPC",V221,"")</f>
        <v/>
      </c>
      <c r="FY221" s="4" t="str">
        <f>IF('Gene Table'!$C221="SMPC",W221,"")</f>
        <v/>
      </c>
      <c r="FZ221" s="4" t="str">
        <f>IF('Gene Table'!$C221="SMPC",X221,"")</f>
        <v/>
      </c>
      <c r="GA221" s="4" t="str">
        <f>IF('Gene Table'!$C221="SMPC",Y221,"")</f>
        <v/>
      </c>
      <c r="GB221" s="4" t="str">
        <f>IF('Gene Table'!$C221="SMPC",Z221,"")</f>
        <v/>
      </c>
      <c r="GC221" s="4" t="str">
        <f>IF('Gene Table'!$C221="SMPC",AA221,"")</f>
        <v/>
      </c>
      <c r="GD221" s="4" t="str">
        <f>IF('Gene Table'!$C221="SMPC",AB221,"")</f>
        <v/>
      </c>
      <c r="GE221" s="4" t="str">
        <f>IF('Gene Table'!$C221="SMPC",AC221,"")</f>
        <v/>
      </c>
    </row>
    <row r="222" spans="1:187" ht="15" customHeight="1" x14ac:dyDescent="0.25">
      <c r="A222" s="4" t="str">
        <f>'Gene Table'!C222&amp;":"&amp;'Gene Table'!D222</f>
        <v>TP53:c.430C&gt;T</v>
      </c>
      <c r="B222" s="4">
        <f>IF('Gene Table'!$G$5="NO",IF(ISNUMBER(MATCH('Gene Table'!E222,'Array Content'!$M$2:$M$941,0)),VLOOKUP('Gene Table'!E222,'Array Content'!$M$2:$O$941,2,FALSE),35),IF('Gene Table'!$G$5="YES",IF(ISNUMBER(MATCH('Gene Table'!E222,'Array Content'!$M$2:$M$941,0)),VLOOKUP('Gene Table'!E222,'Array Content'!$M$2:$O$941,3,FALSE),35),"OOPS"))</f>
        <v>37</v>
      </c>
      <c r="C222" s="4" t="s">
        <v>4879</v>
      </c>
      <c r="D222" s="29">
        <f>IF('Control Sample Data'!D221="","",IF(SUM('Control Sample Data'!D$2:D$97)&gt;10,IF(AND(ISNUMBER('Control Sample Data'!D221),'Control Sample Data'!D221&lt;$B222, 'Control Sample Data'!D221&gt;0),'Control Sample Data'!D221,$B222),""))</f>
        <v>35</v>
      </c>
      <c r="E222" s="29">
        <f>IF('Control Sample Data'!E221="","",IF(SUM('Control Sample Data'!E$2:E$97)&gt;10,IF(AND(ISNUMBER('Control Sample Data'!E221),'Control Sample Data'!E221&lt;$B222, 'Control Sample Data'!E221&gt;0),'Control Sample Data'!E221,$B222),""))</f>
        <v>35</v>
      </c>
      <c r="F222" s="29" t="str">
        <f>IF('Control Sample Data'!F221="","",IF(SUM('Control Sample Data'!F$2:F$97)&gt;10,IF(AND(ISNUMBER('Control Sample Data'!F221),'Control Sample Data'!F221&lt;$B222, 'Control Sample Data'!F221&gt;0),'Control Sample Data'!F221,$B222),""))</f>
        <v/>
      </c>
      <c r="G222" s="29" t="str">
        <f>IF('Control Sample Data'!G221="","",IF(SUM('Control Sample Data'!G$2:G$97)&gt;10,IF(AND(ISNUMBER('Control Sample Data'!G221),'Control Sample Data'!G221&lt;$B222, 'Control Sample Data'!G221&gt;0),'Control Sample Data'!G221,$B222),""))</f>
        <v/>
      </c>
      <c r="H222" s="29" t="str">
        <f>IF('Control Sample Data'!H221="","",IF(SUM('Control Sample Data'!H$2:H$97)&gt;10,IF(AND(ISNUMBER('Control Sample Data'!H221),'Control Sample Data'!H221&lt;$B222, 'Control Sample Data'!H221&gt;0),'Control Sample Data'!H221,$B222),""))</f>
        <v/>
      </c>
      <c r="I222" s="29" t="str">
        <f>IF('Control Sample Data'!I221="","",IF(SUM('Control Sample Data'!I$2:I$97)&gt;10,IF(AND(ISNUMBER('Control Sample Data'!I221),'Control Sample Data'!I221&lt;$B222, 'Control Sample Data'!I221&gt;0),'Control Sample Data'!I221,$B222),""))</f>
        <v/>
      </c>
      <c r="J222" s="29" t="str">
        <f>IF('Control Sample Data'!J221="","",IF(SUM('Control Sample Data'!J$2:J$97)&gt;10,IF(AND(ISNUMBER('Control Sample Data'!J221),'Control Sample Data'!J221&lt;$B222, 'Control Sample Data'!J221&gt;0),'Control Sample Data'!J221,$B222),""))</f>
        <v/>
      </c>
      <c r="K222" s="29" t="str">
        <f>IF('Control Sample Data'!K221="","",IF(SUM('Control Sample Data'!K$2:K$97)&gt;10,IF(AND(ISNUMBER('Control Sample Data'!K221),'Control Sample Data'!K221&lt;$B222, 'Control Sample Data'!K221&gt;0),'Control Sample Data'!K221,$B222),""))</f>
        <v/>
      </c>
      <c r="L222" s="29" t="str">
        <f>IF('Control Sample Data'!L221="","",IF(SUM('Control Sample Data'!L$2:L$97)&gt;10,IF(AND(ISNUMBER('Control Sample Data'!L221),'Control Sample Data'!L221&lt;$B222, 'Control Sample Data'!L221&gt;0),'Control Sample Data'!L221,$B222),""))</f>
        <v/>
      </c>
      <c r="M222" s="29" t="str">
        <f>IF('Control Sample Data'!M221="","",IF(SUM('Control Sample Data'!M$2:M$97)&gt;10,IF(AND(ISNUMBER('Control Sample Data'!M221),'Control Sample Data'!M221&lt;$B222, 'Control Sample Data'!M221&gt;0),'Control Sample Data'!M221,$B222),""))</f>
        <v/>
      </c>
      <c r="N222" s="29" t="str">
        <f>IF('Control Sample Data'!N221="","",IF(SUM('Control Sample Data'!N$2:N$97)&gt;10,IF(AND(ISNUMBER('Control Sample Data'!N221),'Control Sample Data'!N221&lt;$B222, 'Control Sample Data'!N221&gt;0),'Control Sample Data'!N221,$B222),""))</f>
        <v/>
      </c>
      <c r="O222" s="29" t="str">
        <f>IF('Control Sample Data'!O221="","",IF(SUM('Control Sample Data'!O$2:O$97)&gt;10,IF(AND(ISNUMBER('Control Sample Data'!O221),'Control Sample Data'!O221&lt;$B222, 'Control Sample Data'!O221&gt;0),'Control Sample Data'!O221,$B222),""))</f>
        <v/>
      </c>
      <c r="Q222" s="4" t="s">
        <v>4879</v>
      </c>
      <c r="R222" s="29">
        <f>IF('Test Sample Data'!D221="","",IF(SUM('Test Sample Data'!D$2:D$97)&gt;10,IF(AND(ISNUMBER('Test Sample Data'!D221),'Test Sample Data'!D221&lt;$B222, 'Test Sample Data'!D221&gt;0),'Test Sample Data'!D221,$B222),""))</f>
        <v>34.47</v>
      </c>
      <c r="S222" s="29">
        <f>IF('Test Sample Data'!E221="","",IF(SUM('Test Sample Data'!E$2:E$97)&gt;10,IF(AND(ISNUMBER('Test Sample Data'!E221),'Test Sample Data'!E221&lt;$B222, 'Test Sample Data'!E221&gt;0),'Test Sample Data'!E221,$B222),""))</f>
        <v>35</v>
      </c>
      <c r="T222" s="29" t="str">
        <f>IF('Test Sample Data'!F221="","",IF(SUM('Test Sample Data'!F$2:F$97)&gt;10,IF(AND(ISNUMBER('Test Sample Data'!F221),'Test Sample Data'!F221&lt;$B222, 'Test Sample Data'!F221&gt;0),'Test Sample Data'!F221,$B222),""))</f>
        <v/>
      </c>
      <c r="U222" s="29" t="str">
        <f>IF('Test Sample Data'!G221="","",IF(SUM('Test Sample Data'!G$2:G$97)&gt;10,IF(AND(ISNUMBER('Test Sample Data'!G221),'Test Sample Data'!G221&lt;$B222, 'Test Sample Data'!G221&gt;0),'Test Sample Data'!G221,$B222),""))</f>
        <v/>
      </c>
      <c r="V222" s="29" t="str">
        <f>IF('Test Sample Data'!H221="","",IF(SUM('Test Sample Data'!H$2:H$97)&gt;10,IF(AND(ISNUMBER('Test Sample Data'!H221),'Test Sample Data'!H221&lt;$B222, 'Test Sample Data'!H221&gt;0),'Test Sample Data'!H221,$B222),""))</f>
        <v/>
      </c>
      <c r="W222" s="29" t="str">
        <f>IF('Test Sample Data'!I221="","",IF(SUM('Test Sample Data'!I$2:I$97)&gt;10,IF(AND(ISNUMBER('Test Sample Data'!I221),'Test Sample Data'!I221&lt;$B222, 'Test Sample Data'!I221&gt;0),'Test Sample Data'!I221,$B222),""))</f>
        <v/>
      </c>
      <c r="X222" s="29" t="str">
        <f>IF('Test Sample Data'!J221="","",IF(SUM('Test Sample Data'!J$2:J$97)&gt;10,IF(AND(ISNUMBER('Test Sample Data'!J221),'Test Sample Data'!J221&lt;$B222, 'Test Sample Data'!J221&gt;0),'Test Sample Data'!J221,$B222),""))</f>
        <v/>
      </c>
      <c r="Y222" s="29" t="str">
        <f>IF('Test Sample Data'!K221="","",IF(SUM('Test Sample Data'!K$2:K$97)&gt;10,IF(AND(ISNUMBER('Test Sample Data'!K221),'Test Sample Data'!K221&lt;$B222, 'Test Sample Data'!K221&gt;0),'Test Sample Data'!K221,$B222),""))</f>
        <v/>
      </c>
      <c r="Z222" s="29" t="str">
        <f>IF('Test Sample Data'!L221="","",IF(SUM('Test Sample Data'!L$2:L$97)&gt;10,IF(AND(ISNUMBER('Test Sample Data'!L221),'Test Sample Data'!L221&lt;$B222, 'Test Sample Data'!L221&gt;0),'Test Sample Data'!L221,$B222),""))</f>
        <v/>
      </c>
      <c r="AA222" s="29" t="str">
        <f>IF('Test Sample Data'!M221="","",IF(SUM('Test Sample Data'!M$2:M$97)&gt;10,IF(AND(ISNUMBER('Test Sample Data'!M221),'Test Sample Data'!M221&lt;$B222, 'Test Sample Data'!M221&gt;0),'Test Sample Data'!M221,$B222),""))</f>
        <v/>
      </c>
      <c r="AB222" s="29" t="str">
        <f>IF('Test Sample Data'!N221="","",IF(SUM('Test Sample Data'!N$2:N$97)&gt;10,IF(AND(ISNUMBER('Test Sample Data'!N221),'Test Sample Data'!N221&lt;$B222, 'Test Sample Data'!N221&gt;0),'Test Sample Data'!N221,$B222),""))</f>
        <v/>
      </c>
      <c r="AC222" s="29" t="str">
        <f>IF('Test Sample Data'!O221="","",IF(SUM('Test Sample Data'!O$2:O$97)&gt;10,IF(AND(ISNUMBER('Test Sample Data'!O221),'Test Sample Data'!O221&lt;$B222, 'Test Sample Data'!O221&gt;0),'Test Sample Data'!O221,$B222),""))</f>
        <v/>
      </c>
      <c r="AE222" s="4" t="s">
        <v>4879</v>
      </c>
      <c r="AF222" s="4">
        <f t="shared" si="247"/>
        <v>9</v>
      </c>
      <c r="AG222" s="4">
        <f t="shared" si="248"/>
        <v>9</v>
      </c>
      <c r="AH222" s="4" t="str">
        <f t="shared" si="249"/>
        <v/>
      </c>
      <c r="AI222" s="4" t="str">
        <f t="shared" si="250"/>
        <v/>
      </c>
      <c r="AJ222" s="4" t="str">
        <f t="shared" si="251"/>
        <v/>
      </c>
      <c r="AK222" s="4" t="str">
        <f t="shared" si="252"/>
        <v/>
      </c>
      <c r="AL222" s="4" t="str">
        <f t="shared" si="253"/>
        <v/>
      </c>
      <c r="AM222" s="4" t="str">
        <f t="shared" si="254"/>
        <v/>
      </c>
      <c r="AN222" s="4" t="str">
        <f t="shared" si="255"/>
        <v/>
      </c>
      <c r="AO222" s="4" t="str">
        <f t="shared" si="256"/>
        <v/>
      </c>
      <c r="AP222" s="4" t="str">
        <f t="shared" si="257"/>
        <v/>
      </c>
      <c r="AQ222" s="4" t="str">
        <f t="shared" si="258"/>
        <v/>
      </c>
      <c r="AR222" s="4">
        <f t="shared" si="259"/>
        <v>0</v>
      </c>
      <c r="AS222" s="4">
        <f t="shared" si="246"/>
        <v>9</v>
      </c>
      <c r="AU222" s="4" t="s">
        <v>4879</v>
      </c>
      <c r="AV222" s="4">
        <f t="shared" si="260"/>
        <v>8.4699999999999989</v>
      </c>
      <c r="AW222" s="4">
        <f t="shared" si="261"/>
        <v>9</v>
      </c>
      <c r="AX222" s="4" t="str">
        <f t="shared" si="262"/>
        <v/>
      </c>
      <c r="AY222" s="4" t="str">
        <f t="shared" si="263"/>
        <v/>
      </c>
      <c r="AZ222" s="4" t="str">
        <f t="shared" si="264"/>
        <v/>
      </c>
      <c r="BA222" s="4" t="str">
        <f t="shared" si="265"/>
        <v/>
      </c>
      <c r="BB222" s="4" t="str">
        <f t="shared" si="266"/>
        <v/>
      </c>
      <c r="BC222" s="4" t="str">
        <f t="shared" si="267"/>
        <v/>
      </c>
      <c r="BD222" s="4" t="str">
        <f t="shared" si="268"/>
        <v/>
      </c>
      <c r="BE222" s="4" t="str">
        <f t="shared" si="269"/>
        <v/>
      </c>
      <c r="BF222" s="4" t="str">
        <f t="shared" si="270"/>
        <v/>
      </c>
      <c r="BG222" s="4" t="str">
        <f t="shared" si="271"/>
        <v/>
      </c>
      <c r="BI222" s="4" t="s">
        <v>4879</v>
      </c>
      <c r="BJ222" s="4" t="str">
        <f t="shared" si="233"/>
        <v/>
      </c>
      <c r="BK222" s="4">
        <f t="shared" si="234"/>
        <v>9</v>
      </c>
      <c r="BL222" s="4" t="str">
        <f t="shared" si="235"/>
        <v/>
      </c>
      <c r="BM222" s="4" t="str">
        <f t="shared" si="236"/>
        <v/>
      </c>
      <c r="BN222" s="4" t="str">
        <f t="shared" si="237"/>
        <v/>
      </c>
      <c r="BO222" s="4" t="str">
        <f t="shared" si="238"/>
        <v/>
      </c>
      <c r="BP222" s="4" t="str">
        <f t="shared" si="239"/>
        <v/>
      </c>
      <c r="BQ222" s="4" t="str">
        <f t="shared" si="240"/>
        <v/>
      </c>
      <c r="BR222" s="4" t="str">
        <f t="shared" si="241"/>
        <v/>
      </c>
      <c r="BS222" s="4" t="str">
        <f t="shared" si="242"/>
        <v/>
      </c>
      <c r="BT222" s="4" t="str">
        <f t="shared" si="243"/>
        <v/>
      </c>
      <c r="BU222" s="4" t="str">
        <f t="shared" si="244"/>
        <v/>
      </c>
      <c r="BV222" s="4">
        <f t="shared" si="272"/>
        <v>0</v>
      </c>
      <c r="BW222" s="4">
        <f t="shared" si="245"/>
        <v>9</v>
      </c>
      <c r="BY222" s="4" t="s">
        <v>4879</v>
      </c>
      <c r="BZ222" s="4">
        <f t="shared" si="209"/>
        <v>-0.53000000000000114</v>
      </c>
      <c r="CA222" s="4">
        <f t="shared" si="210"/>
        <v>0</v>
      </c>
      <c r="CB222" s="4" t="str">
        <f t="shared" si="211"/>
        <v/>
      </c>
      <c r="CC222" s="4" t="str">
        <f t="shared" si="212"/>
        <v/>
      </c>
      <c r="CD222" s="4" t="str">
        <f t="shared" si="213"/>
        <v/>
      </c>
      <c r="CE222" s="4" t="str">
        <f t="shared" si="214"/>
        <v/>
      </c>
      <c r="CF222" s="4" t="str">
        <f t="shared" si="215"/>
        <v/>
      </c>
      <c r="CG222" s="4" t="str">
        <f t="shared" si="216"/>
        <v/>
      </c>
      <c r="CH222" s="4" t="str">
        <f t="shared" si="217"/>
        <v/>
      </c>
      <c r="CI222" s="4" t="str">
        <f t="shared" si="218"/>
        <v/>
      </c>
      <c r="CJ222" s="4" t="str">
        <f t="shared" si="219"/>
        <v/>
      </c>
      <c r="CK222" s="4" t="str">
        <f t="shared" si="220"/>
        <v/>
      </c>
      <c r="CM222" s="4" t="s">
        <v>4879</v>
      </c>
      <c r="CN222" s="4" t="str">
        <f>IF(ISNUMBER(BZ222), IF($BV222&gt;VLOOKUP('Gene Table'!$G$2,'Array Content'!$A$2:$B$3,2,FALSE),IF(BZ222&lt;-$BV222,"mutant","WT"),IF(BZ222&lt;-VLOOKUP('Gene Table'!$G$2,'Array Content'!$A$2:$B$3,2,FALSE),"Mutant","WT")),"")</f>
        <v>WT</v>
      </c>
      <c r="CO222" s="4" t="str">
        <f>IF(ISNUMBER(CA222), IF($BV222&gt;VLOOKUP('Gene Table'!$G$2,'Array Content'!$A$2:$B$3,2,FALSE),IF(CA222&lt;-$BV222,"mutant","WT"),IF(CA222&lt;-VLOOKUP('Gene Table'!$G$2,'Array Content'!$A$2:$B$3,2,FALSE),"Mutant","WT")),"")</f>
        <v>WT</v>
      </c>
      <c r="CP222" s="4" t="str">
        <f>IF(ISNUMBER(CB222), IF($BV222&gt;VLOOKUP('Gene Table'!$G$2,'Array Content'!$A$2:$B$3,2,FALSE),IF(CB222&lt;-$BV222,"mutant","WT"),IF(CB222&lt;-VLOOKUP('Gene Table'!$G$2,'Array Content'!$A$2:$B$3,2,FALSE),"Mutant","WT")),"")</f>
        <v/>
      </c>
      <c r="CQ222" s="4" t="str">
        <f>IF(ISNUMBER(CC222), IF($BV222&gt;VLOOKUP('Gene Table'!$G$2,'Array Content'!$A$2:$B$3,2,FALSE),IF(CC222&lt;-$BV222,"mutant","WT"),IF(CC222&lt;-VLOOKUP('Gene Table'!$G$2,'Array Content'!$A$2:$B$3,2,FALSE),"Mutant","WT")),"")</f>
        <v/>
      </c>
      <c r="CR222" s="4" t="str">
        <f>IF(ISNUMBER(CD222), IF($BV222&gt;VLOOKUP('Gene Table'!$G$2,'Array Content'!$A$2:$B$3,2,FALSE),IF(CD222&lt;-$BV222,"mutant","WT"),IF(CD222&lt;-VLOOKUP('Gene Table'!$G$2,'Array Content'!$A$2:$B$3,2,FALSE),"Mutant","WT")),"")</f>
        <v/>
      </c>
      <c r="CS222" s="4" t="str">
        <f>IF(ISNUMBER(CE222), IF($BV222&gt;VLOOKUP('Gene Table'!$G$2,'Array Content'!$A$2:$B$3,2,FALSE),IF(CE222&lt;-$BV222,"mutant","WT"),IF(CE222&lt;-VLOOKUP('Gene Table'!$G$2,'Array Content'!$A$2:$B$3,2,FALSE),"Mutant","WT")),"")</f>
        <v/>
      </c>
      <c r="CT222" s="4" t="str">
        <f>IF(ISNUMBER(CF222), IF($BV222&gt;VLOOKUP('Gene Table'!$G$2,'Array Content'!$A$2:$B$3,2,FALSE),IF(CF222&lt;-$BV222,"mutant","WT"),IF(CF222&lt;-VLOOKUP('Gene Table'!$G$2,'Array Content'!$A$2:$B$3,2,FALSE),"Mutant","WT")),"")</f>
        <v/>
      </c>
      <c r="CU222" s="4" t="str">
        <f>IF(ISNUMBER(CG222), IF($BV222&gt;VLOOKUP('Gene Table'!$G$2,'Array Content'!$A$2:$B$3,2,FALSE),IF(CG222&lt;-$BV222,"mutant","WT"),IF(CG222&lt;-VLOOKUP('Gene Table'!$G$2,'Array Content'!$A$2:$B$3,2,FALSE),"Mutant","WT")),"")</f>
        <v/>
      </c>
      <c r="CV222" s="4" t="str">
        <f>IF(ISNUMBER(CH222), IF($BV222&gt;VLOOKUP('Gene Table'!$G$2,'Array Content'!$A$2:$B$3,2,FALSE),IF(CH222&lt;-$BV222,"mutant","WT"),IF(CH222&lt;-VLOOKUP('Gene Table'!$G$2,'Array Content'!$A$2:$B$3,2,FALSE),"Mutant","WT")),"")</f>
        <v/>
      </c>
      <c r="CW222" s="4" t="str">
        <f>IF(ISNUMBER(CI222), IF($BV222&gt;VLOOKUP('Gene Table'!$G$2,'Array Content'!$A$2:$B$3,2,FALSE),IF(CI222&lt;-$BV222,"mutant","WT"),IF(CI222&lt;-VLOOKUP('Gene Table'!$G$2,'Array Content'!$A$2:$B$3,2,FALSE),"Mutant","WT")),"")</f>
        <v/>
      </c>
      <c r="CX222" s="4" t="str">
        <f>IF(ISNUMBER(CJ222), IF($BV222&gt;VLOOKUP('Gene Table'!$G$2,'Array Content'!$A$2:$B$3,2,FALSE),IF(CJ222&lt;-$BV222,"mutant","WT"),IF(CJ222&lt;-VLOOKUP('Gene Table'!$G$2,'Array Content'!$A$2:$B$3,2,FALSE),"Mutant","WT")),"")</f>
        <v/>
      </c>
      <c r="CY222" s="4" t="str">
        <f>IF(ISNUMBER(CK222), IF($BV222&gt;VLOOKUP('Gene Table'!$G$2,'Array Content'!$A$2:$B$3,2,FALSE),IF(CK222&lt;-$BV222,"mutant","WT"),IF(CK222&lt;-VLOOKUP('Gene Table'!$G$2,'Array Content'!$A$2:$B$3,2,FALSE),"Mutant","WT")),"")</f>
        <v/>
      </c>
      <c r="DA222" s="4" t="s">
        <v>4879</v>
      </c>
      <c r="DB222" s="4">
        <f t="shared" si="221"/>
        <v>-0.53000000000000114</v>
      </c>
      <c r="DC222" s="4">
        <f t="shared" si="222"/>
        <v>0</v>
      </c>
      <c r="DD222" s="4" t="str">
        <f t="shared" si="223"/>
        <v/>
      </c>
      <c r="DE222" s="4" t="str">
        <f t="shared" si="224"/>
        <v/>
      </c>
      <c r="DF222" s="4" t="str">
        <f t="shared" si="225"/>
        <v/>
      </c>
      <c r="DG222" s="4" t="str">
        <f t="shared" si="226"/>
        <v/>
      </c>
      <c r="DH222" s="4" t="str">
        <f t="shared" si="227"/>
        <v/>
      </c>
      <c r="DI222" s="4" t="str">
        <f t="shared" si="228"/>
        <v/>
      </c>
      <c r="DJ222" s="4" t="str">
        <f t="shared" si="229"/>
        <v/>
      </c>
      <c r="DK222" s="4" t="str">
        <f t="shared" si="230"/>
        <v/>
      </c>
      <c r="DL222" s="4" t="str">
        <f t="shared" si="231"/>
        <v/>
      </c>
      <c r="DM222" s="4" t="str">
        <f t="shared" si="232"/>
        <v/>
      </c>
      <c r="DO222" s="4" t="s">
        <v>4879</v>
      </c>
      <c r="DP222" s="4" t="str">
        <f>IF(ISNUMBER(DB222), IF($AR222&gt;VLOOKUP('Gene Table'!$G$2,'Array Content'!$A$2:$B$3,2,FALSE),IF(DB222&lt;-$AR222,"mutant","WT"),IF(DB222&lt;-VLOOKUP('Gene Table'!$G$2,'Array Content'!$A$2:$B$3,2,FALSE),"Mutant","WT")),"")</f>
        <v>WT</v>
      </c>
      <c r="DQ222" s="4" t="str">
        <f>IF(ISNUMBER(DC222), IF($AR222&gt;VLOOKUP('Gene Table'!$G$2,'Array Content'!$A$2:$B$3,2,FALSE),IF(DC222&lt;-$AR222,"mutant","WT"),IF(DC222&lt;-VLOOKUP('Gene Table'!$G$2,'Array Content'!$A$2:$B$3,2,FALSE),"Mutant","WT")),"")</f>
        <v>WT</v>
      </c>
      <c r="DR222" s="4" t="str">
        <f>IF(ISNUMBER(DD222), IF($AR222&gt;VLOOKUP('Gene Table'!$G$2,'Array Content'!$A$2:$B$3,2,FALSE),IF(DD222&lt;-$AR222,"mutant","WT"),IF(DD222&lt;-VLOOKUP('Gene Table'!$G$2,'Array Content'!$A$2:$B$3,2,FALSE),"Mutant","WT")),"")</f>
        <v/>
      </c>
      <c r="DS222" s="4" t="str">
        <f>IF(ISNUMBER(DE222), IF($AR222&gt;VLOOKUP('Gene Table'!$G$2,'Array Content'!$A$2:$B$3,2,FALSE),IF(DE222&lt;-$AR222,"mutant","WT"),IF(DE222&lt;-VLOOKUP('Gene Table'!$G$2,'Array Content'!$A$2:$B$3,2,FALSE),"Mutant","WT")),"")</f>
        <v/>
      </c>
      <c r="DT222" s="4" t="str">
        <f>IF(ISNUMBER(DF222), IF($AR222&gt;VLOOKUP('Gene Table'!$G$2,'Array Content'!$A$2:$B$3,2,FALSE),IF(DF222&lt;-$AR222,"mutant","WT"),IF(DF222&lt;-VLOOKUP('Gene Table'!$G$2,'Array Content'!$A$2:$B$3,2,FALSE),"Mutant","WT")),"")</f>
        <v/>
      </c>
      <c r="DU222" s="4" t="str">
        <f>IF(ISNUMBER(DG222), IF($AR222&gt;VLOOKUP('Gene Table'!$G$2,'Array Content'!$A$2:$B$3,2,FALSE),IF(DG222&lt;-$AR222,"mutant","WT"),IF(DG222&lt;-VLOOKUP('Gene Table'!$G$2,'Array Content'!$A$2:$B$3,2,FALSE),"Mutant","WT")),"")</f>
        <v/>
      </c>
      <c r="DV222" s="4" t="str">
        <f>IF(ISNUMBER(DH222), IF($AR222&gt;VLOOKUP('Gene Table'!$G$2,'Array Content'!$A$2:$B$3,2,FALSE),IF(DH222&lt;-$AR222,"mutant","WT"),IF(DH222&lt;-VLOOKUP('Gene Table'!$G$2,'Array Content'!$A$2:$B$3,2,FALSE),"Mutant","WT")),"")</f>
        <v/>
      </c>
      <c r="DW222" s="4" t="str">
        <f>IF(ISNUMBER(DI222), IF($AR222&gt;VLOOKUP('Gene Table'!$G$2,'Array Content'!$A$2:$B$3,2,FALSE),IF(DI222&lt;-$AR222,"mutant","WT"),IF(DI222&lt;-VLOOKUP('Gene Table'!$G$2,'Array Content'!$A$2:$B$3,2,FALSE),"Mutant","WT")),"")</f>
        <v/>
      </c>
      <c r="DX222" s="4" t="str">
        <f>IF(ISNUMBER(DJ222), IF($AR222&gt;VLOOKUP('Gene Table'!$G$2,'Array Content'!$A$2:$B$3,2,FALSE),IF(DJ222&lt;-$AR222,"mutant","WT"),IF(DJ222&lt;-VLOOKUP('Gene Table'!$G$2,'Array Content'!$A$2:$B$3,2,FALSE),"Mutant","WT")),"")</f>
        <v/>
      </c>
      <c r="DY222" s="4" t="str">
        <f>IF(ISNUMBER(DK222), IF($AR222&gt;VLOOKUP('Gene Table'!$G$2,'Array Content'!$A$2:$B$3,2,FALSE),IF(DK222&lt;-$AR222,"mutant","WT"),IF(DK222&lt;-VLOOKUP('Gene Table'!$G$2,'Array Content'!$A$2:$B$3,2,FALSE),"Mutant","WT")),"")</f>
        <v/>
      </c>
      <c r="DZ222" s="4" t="str">
        <f>IF(ISNUMBER(DL222), IF($AR222&gt;VLOOKUP('Gene Table'!$G$2,'Array Content'!$A$2:$B$3,2,FALSE),IF(DL222&lt;-$AR222,"mutant","WT"),IF(DL222&lt;-VLOOKUP('Gene Table'!$G$2,'Array Content'!$A$2:$B$3,2,FALSE),"Mutant","WT")),"")</f>
        <v/>
      </c>
      <c r="EA222" s="4" t="str">
        <f>IF(ISNUMBER(DM222), IF($AR222&gt;VLOOKUP('Gene Table'!$G$2,'Array Content'!$A$2:$B$3,2,FALSE),IF(DM222&lt;-$AR222,"mutant","WT"),IF(DM222&lt;-VLOOKUP('Gene Table'!$G$2,'Array Content'!$A$2:$B$3,2,FALSE),"Mutant","WT")),"")</f>
        <v/>
      </c>
      <c r="EC222" s="4" t="s">
        <v>4879</v>
      </c>
      <c r="ED222" s="4" t="str">
        <f>IF('Gene Table'!$D222="copy number",D222,"")</f>
        <v/>
      </c>
      <c r="EE222" s="4" t="str">
        <f>IF('Gene Table'!$D222="copy number",E222,"")</f>
        <v/>
      </c>
      <c r="EF222" s="4" t="str">
        <f>IF('Gene Table'!$D222="copy number",F222,"")</f>
        <v/>
      </c>
      <c r="EG222" s="4" t="str">
        <f>IF('Gene Table'!$D222="copy number",G222,"")</f>
        <v/>
      </c>
      <c r="EH222" s="4" t="str">
        <f>IF('Gene Table'!$D222="copy number",H222,"")</f>
        <v/>
      </c>
      <c r="EI222" s="4" t="str">
        <f>IF('Gene Table'!$D222="copy number",I222,"")</f>
        <v/>
      </c>
      <c r="EJ222" s="4" t="str">
        <f>IF('Gene Table'!$D222="copy number",J222,"")</f>
        <v/>
      </c>
      <c r="EK222" s="4" t="str">
        <f>IF('Gene Table'!$D222="copy number",K222,"")</f>
        <v/>
      </c>
      <c r="EL222" s="4" t="str">
        <f>IF('Gene Table'!$D222="copy number",L222,"")</f>
        <v/>
      </c>
      <c r="EM222" s="4" t="str">
        <f>IF('Gene Table'!$D222="copy number",M222,"")</f>
        <v/>
      </c>
      <c r="EN222" s="4" t="str">
        <f>IF('Gene Table'!$D222="copy number",N222,"")</f>
        <v/>
      </c>
      <c r="EO222" s="4" t="str">
        <f>IF('Gene Table'!$D222="copy number",O222,"")</f>
        <v/>
      </c>
      <c r="EQ222" s="4" t="s">
        <v>4879</v>
      </c>
      <c r="ER222" s="4" t="str">
        <f>IF('Gene Table'!$D222="copy number",R222,"")</f>
        <v/>
      </c>
      <c r="ES222" s="4" t="str">
        <f>IF('Gene Table'!$D222="copy number",S222,"")</f>
        <v/>
      </c>
      <c r="ET222" s="4" t="str">
        <f>IF('Gene Table'!$D222="copy number",T222,"")</f>
        <v/>
      </c>
      <c r="EU222" s="4" t="str">
        <f>IF('Gene Table'!$D222="copy number",U222,"")</f>
        <v/>
      </c>
      <c r="EV222" s="4" t="str">
        <f>IF('Gene Table'!$D222="copy number",V222,"")</f>
        <v/>
      </c>
      <c r="EW222" s="4" t="str">
        <f>IF('Gene Table'!$D222="copy number",W222,"")</f>
        <v/>
      </c>
      <c r="EX222" s="4" t="str">
        <f>IF('Gene Table'!$D222="copy number",X222,"")</f>
        <v/>
      </c>
      <c r="EY222" s="4" t="str">
        <f>IF('Gene Table'!$D222="copy number",Y222,"")</f>
        <v/>
      </c>
      <c r="EZ222" s="4" t="str">
        <f>IF('Gene Table'!$D222="copy number",Z222,"")</f>
        <v/>
      </c>
      <c r="FA222" s="4" t="str">
        <f>IF('Gene Table'!$D222="copy number",AA222,"")</f>
        <v/>
      </c>
      <c r="FB222" s="4" t="str">
        <f>IF('Gene Table'!$D222="copy number",AB222,"")</f>
        <v/>
      </c>
      <c r="FC222" s="4" t="str">
        <f>IF('Gene Table'!$D222="copy number",AC222,"")</f>
        <v/>
      </c>
      <c r="FE222" s="4" t="s">
        <v>4879</v>
      </c>
      <c r="FF222" s="4" t="str">
        <f>IF('Gene Table'!$C222="SMPC",D222,"")</f>
        <v/>
      </c>
      <c r="FG222" s="4" t="str">
        <f>IF('Gene Table'!$C222="SMPC",E222,"")</f>
        <v/>
      </c>
      <c r="FH222" s="4" t="str">
        <f>IF('Gene Table'!$C222="SMPC",F222,"")</f>
        <v/>
      </c>
      <c r="FI222" s="4" t="str">
        <f>IF('Gene Table'!$C222="SMPC",G222,"")</f>
        <v/>
      </c>
      <c r="FJ222" s="4" t="str">
        <f>IF('Gene Table'!$C222="SMPC",H222,"")</f>
        <v/>
      </c>
      <c r="FK222" s="4" t="str">
        <f>IF('Gene Table'!$C222="SMPC",I222,"")</f>
        <v/>
      </c>
      <c r="FL222" s="4" t="str">
        <f>IF('Gene Table'!$C222="SMPC",J222,"")</f>
        <v/>
      </c>
      <c r="FM222" s="4" t="str">
        <f>IF('Gene Table'!$C222="SMPC",K222,"")</f>
        <v/>
      </c>
      <c r="FN222" s="4" t="str">
        <f>IF('Gene Table'!$C222="SMPC",L222,"")</f>
        <v/>
      </c>
      <c r="FO222" s="4" t="str">
        <f>IF('Gene Table'!$C222="SMPC",M222,"")</f>
        <v/>
      </c>
      <c r="FP222" s="4" t="str">
        <f>IF('Gene Table'!$C222="SMPC",N222,"")</f>
        <v/>
      </c>
      <c r="FQ222" s="4" t="str">
        <f>IF('Gene Table'!$C222="SMPC",O222,"")</f>
        <v/>
      </c>
      <c r="FS222" s="4" t="s">
        <v>4879</v>
      </c>
      <c r="FT222" s="4" t="str">
        <f>IF('Gene Table'!$C222="SMPC",R222,"")</f>
        <v/>
      </c>
      <c r="FU222" s="4" t="str">
        <f>IF('Gene Table'!$C222="SMPC",S222,"")</f>
        <v/>
      </c>
      <c r="FV222" s="4" t="str">
        <f>IF('Gene Table'!$C222="SMPC",T222,"")</f>
        <v/>
      </c>
      <c r="FW222" s="4" t="str">
        <f>IF('Gene Table'!$C222="SMPC",U222,"")</f>
        <v/>
      </c>
      <c r="FX222" s="4" t="str">
        <f>IF('Gene Table'!$C222="SMPC",V222,"")</f>
        <v/>
      </c>
      <c r="FY222" s="4" t="str">
        <f>IF('Gene Table'!$C222="SMPC",W222,"")</f>
        <v/>
      </c>
      <c r="FZ222" s="4" t="str">
        <f>IF('Gene Table'!$C222="SMPC",X222,"")</f>
        <v/>
      </c>
      <c r="GA222" s="4" t="str">
        <f>IF('Gene Table'!$C222="SMPC",Y222,"")</f>
        <v/>
      </c>
      <c r="GB222" s="4" t="str">
        <f>IF('Gene Table'!$C222="SMPC",Z222,"")</f>
        <v/>
      </c>
      <c r="GC222" s="4" t="str">
        <f>IF('Gene Table'!$C222="SMPC",AA222,"")</f>
        <v/>
      </c>
      <c r="GD222" s="4" t="str">
        <f>IF('Gene Table'!$C222="SMPC",AB222,"")</f>
        <v/>
      </c>
      <c r="GE222" s="4" t="str">
        <f>IF('Gene Table'!$C222="SMPC",AC222,"")</f>
        <v/>
      </c>
    </row>
    <row r="223" spans="1:187" ht="15" customHeight="1" x14ac:dyDescent="0.25">
      <c r="A223" s="4" t="str">
        <f>'Gene Table'!C223&amp;":"&amp;'Gene Table'!D223</f>
        <v>TP53:c.437G&gt;A</v>
      </c>
      <c r="B223" s="4">
        <f>IF('Gene Table'!$G$5="NO",IF(ISNUMBER(MATCH('Gene Table'!E223,'Array Content'!$M$2:$M$941,0)),VLOOKUP('Gene Table'!E223,'Array Content'!$M$2:$O$941,2,FALSE),35),IF('Gene Table'!$G$5="YES",IF(ISNUMBER(MATCH('Gene Table'!E223,'Array Content'!$M$2:$M$941,0)),VLOOKUP('Gene Table'!E223,'Array Content'!$M$2:$O$941,3,FALSE),35),"OOPS"))</f>
        <v>37</v>
      </c>
      <c r="C223" s="4" t="s">
        <v>4880</v>
      </c>
      <c r="D223" s="29">
        <f>IF('Control Sample Data'!D222="","",IF(SUM('Control Sample Data'!D$2:D$97)&gt;10,IF(AND(ISNUMBER('Control Sample Data'!D222),'Control Sample Data'!D222&lt;$B223, 'Control Sample Data'!D222&gt;0),'Control Sample Data'!D222,$B223),""))</f>
        <v>35</v>
      </c>
      <c r="E223" s="29">
        <f>IF('Control Sample Data'!E222="","",IF(SUM('Control Sample Data'!E$2:E$97)&gt;10,IF(AND(ISNUMBER('Control Sample Data'!E222),'Control Sample Data'!E222&lt;$B223, 'Control Sample Data'!E222&gt;0),'Control Sample Data'!E222,$B223),""))</f>
        <v>35</v>
      </c>
      <c r="F223" s="29" t="str">
        <f>IF('Control Sample Data'!F222="","",IF(SUM('Control Sample Data'!F$2:F$97)&gt;10,IF(AND(ISNUMBER('Control Sample Data'!F222),'Control Sample Data'!F222&lt;$B223, 'Control Sample Data'!F222&gt;0),'Control Sample Data'!F222,$B223),""))</f>
        <v/>
      </c>
      <c r="G223" s="29" t="str">
        <f>IF('Control Sample Data'!G222="","",IF(SUM('Control Sample Data'!G$2:G$97)&gt;10,IF(AND(ISNUMBER('Control Sample Data'!G222),'Control Sample Data'!G222&lt;$B223, 'Control Sample Data'!G222&gt;0),'Control Sample Data'!G222,$B223),""))</f>
        <v/>
      </c>
      <c r="H223" s="29" t="str">
        <f>IF('Control Sample Data'!H222="","",IF(SUM('Control Sample Data'!H$2:H$97)&gt;10,IF(AND(ISNUMBER('Control Sample Data'!H222),'Control Sample Data'!H222&lt;$B223, 'Control Sample Data'!H222&gt;0),'Control Sample Data'!H222,$B223),""))</f>
        <v/>
      </c>
      <c r="I223" s="29" t="str">
        <f>IF('Control Sample Data'!I222="","",IF(SUM('Control Sample Data'!I$2:I$97)&gt;10,IF(AND(ISNUMBER('Control Sample Data'!I222),'Control Sample Data'!I222&lt;$B223, 'Control Sample Data'!I222&gt;0),'Control Sample Data'!I222,$B223),""))</f>
        <v/>
      </c>
      <c r="J223" s="29" t="str">
        <f>IF('Control Sample Data'!J222="","",IF(SUM('Control Sample Data'!J$2:J$97)&gt;10,IF(AND(ISNUMBER('Control Sample Data'!J222),'Control Sample Data'!J222&lt;$B223, 'Control Sample Data'!J222&gt;0),'Control Sample Data'!J222,$B223),""))</f>
        <v/>
      </c>
      <c r="K223" s="29" t="str">
        <f>IF('Control Sample Data'!K222="","",IF(SUM('Control Sample Data'!K$2:K$97)&gt;10,IF(AND(ISNUMBER('Control Sample Data'!K222),'Control Sample Data'!K222&lt;$B223, 'Control Sample Data'!K222&gt;0),'Control Sample Data'!K222,$B223),""))</f>
        <v/>
      </c>
      <c r="L223" s="29" t="str">
        <f>IF('Control Sample Data'!L222="","",IF(SUM('Control Sample Data'!L$2:L$97)&gt;10,IF(AND(ISNUMBER('Control Sample Data'!L222),'Control Sample Data'!L222&lt;$B223, 'Control Sample Data'!L222&gt;0),'Control Sample Data'!L222,$B223),""))</f>
        <v/>
      </c>
      <c r="M223" s="29" t="str">
        <f>IF('Control Sample Data'!M222="","",IF(SUM('Control Sample Data'!M$2:M$97)&gt;10,IF(AND(ISNUMBER('Control Sample Data'!M222),'Control Sample Data'!M222&lt;$B223, 'Control Sample Data'!M222&gt;0),'Control Sample Data'!M222,$B223),""))</f>
        <v/>
      </c>
      <c r="N223" s="29" t="str">
        <f>IF('Control Sample Data'!N222="","",IF(SUM('Control Sample Data'!N$2:N$97)&gt;10,IF(AND(ISNUMBER('Control Sample Data'!N222),'Control Sample Data'!N222&lt;$B223, 'Control Sample Data'!N222&gt;0),'Control Sample Data'!N222,$B223),""))</f>
        <v/>
      </c>
      <c r="O223" s="29" t="str">
        <f>IF('Control Sample Data'!O222="","",IF(SUM('Control Sample Data'!O$2:O$97)&gt;10,IF(AND(ISNUMBER('Control Sample Data'!O222),'Control Sample Data'!O222&lt;$B223, 'Control Sample Data'!O222&gt;0),'Control Sample Data'!O222,$B223),""))</f>
        <v/>
      </c>
      <c r="Q223" s="4" t="s">
        <v>4880</v>
      </c>
      <c r="R223" s="29">
        <f>IF('Test Sample Data'!D222="","",IF(SUM('Test Sample Data'!D$2:D$97)&gt;10,IF(AND(ISNUMBER('Test Sample Data'!D222),'Test Sample Data'!D222&lt;$B223, 'Test Sample Data'!D222&gt;0),'Test Sample Data'!D222,$B223),""))</f>
        <v>35</v>
      </c>
      <c r="S223" s="29">
        <f>IF('Test Sample Data'!E222="","",IF(SUM('Test Sample Data'!E$2:E$97)&gt;10,IF(AND(ISNUMBER('Test Sample Data'!E222),'Test Sample Data'!E222&lt;$B223, 'Test Sample Data'!E222&gt;0),'Test Sample Data'!E222,$B223),""))</f>
        <v>35</v>
      </c>
      <c r="T223" s="29" t="str">
        <f>IF('Test Sample Data'!F222="","",IF(SUM('Test Sample Data'!F$2:F$97)&gt;10,IF(AND(ISNUMBER('Test Sample Data'!F222),'Test Sample Data'!F222&lt;$B223, 'Test Sample Data'!F222&gt;0),'Test Sample Data'!F222,$B223),""))</f>
        <v/>
      </c>
      <c r="U223" s="29" t="str">
        <f>IF('Test Sample Data'!G222="","",IF(SUM('Test Sample Data'!G$2:G$97)&gt;10,IF(AND(ISNUMBER('Test Sample Data'!G222),'Test Sample Data'!G222&lt;$B223, 'Test Sample Data'!G222&gt;0),'Test Sample Data'!G222,$B223),""))</f>
        <v/>
      </c>
      <c r="V223" s="29" t="str">
        <f>IF('Test Sample Data'!H222="","",IF(SUM('Test Sample Data'!H$2:H$97)&gt;10,IF(AND(ISNUMBER('Test Sample Data'!H222),'Test Sample Data'!H222&lt;$B223, 'Test Sample Data'!H222&gt;0),'Test Sample Data'!H222,$B223),""))</f>
        <v/>
      </c>
      <c r="W223" s="29" t="str">
        <f>IF('Test Sample Data'!I222="","",IF(SUM('Test Sample Data'!I$2:I$97)&gt;10,IF(AND(ISNUMBER('Test Sample Data'!I222),'Test Sample Data'!I222&lt;$B223, 'Test Sample Data'!I222&gt;0),'Test Sample Data'!I222,$B223),""))</f>
        <v/>
      </c>
      <c r="X223" s="29" t="str">
        <f>IF('Test Sample Data'!J222="","",IF(SUM('Test Sample Data'!J$2:J$97)&gt;10,IF(AND(ISNUMBER('Test Sample Data'!J222),'Test Sample Data'!J222&lt;$B223, 'Test Sample Data'!J222&gt;0),'Test Sample Data'!J222,$B223),""))</f>
        <v/>
      </c>
      <c r="Y223" s="29" t="str">
        <f>IF('Test Sample Data'!K222="","",IF(SUM('Test Sample Data'!K$2:K$97)&gt;10,IF(AND(ISNUMBER('Test Sample Data'!K222),'Test Sample Data'!K222&lt;$B223, 'Test Sample Data'!K222&gt;0),'Test Sample Data'!K222,$B223),""))</f>
        <v/>
      </c>
      <c r="Z223" s="29" t="str">
        <f>IF('Test Sample Data'!L222="","",IF(SUM('Test Sample Data'!L$2:L$97)&gt;10,IF(AND(ISNUMBER('Test Sample Data'!L222),'Test Sample Data'!L222&lt;$B223, 'Test Sample Data'!L222&gt;0),'Test Sample Data'!L222,$B223),""))</f>
        <v/>
      </c>
      <c r="AA223" s="29" t="str">
        <f>IF('Test Sample Data'!M222="","",IF(SUM('Test Sample Data'!M$2:M$97)&gt;10,IF(AND(ISNUMBER('Test Sample Data'!M222),'Test Sample Data'!M222&lt;$B223, 'Test Sample Data'!M222&gt;0),'Test Sample Data'!M222,$B223),""))</f>
        <v/>
      </c>
      <c r="AB223" s="29" t="str">
        <f>IF('Test Sample Data'!N222="","",IF(SUM('Test Sample Data'!N$2:N$97)&gt;10,IF(AND(ISNUMBER('Test Sample Data'!N222),'Test Sample Data'!N222&lt;$B223, 'Test Sample Data'!N222&gt;0),'Test Sample Data'!N222,$B223),""))</f>
        <v/>
      </c>
      <c r="AC223" s="29" t="str">
        <f>IF('Test Sample Data'!O222="","",IF(SUM('Test Sample Data'!O$2:O$97)&gt;10,IF(AND(ISNUMBER('Test Sample Data'!O222),'Test Sample Data'!O222&lt;$B223, 'Test Sample Data'!O222&gt;0),'Test Sample Data'!O222,$B223),""))</f>
        <v/>
      </c>
      <c r="AE223" s="4" t="s">
        <v>4880</v>
      </c>
      <c r="AF223" s="4">
        <f t="shared" si="247"/>
        <v>9</v>
      </c>
      <c r="AG223" s="4">
        <f t="shared" si="248"/>
        <v>9</v>
      </c>
      <c r="AH223" s="4" t="str">
        <f t="shared" si="249"/>
        <v/>
      </c>
      <c r="AI223" s="4" t="str">
        <f t="shared" si="250"/>
        <v/>
      </c>
      <c r="AJ223" s="4" t="str">
        <f t="shared" si="251"/>
        <v/>
      </c>
      <c r="AK223" s="4" t="str">
        <f t="shared" si="252"/>
        <v/>
      </c>
      <c r="AL223" s="4" t="str">
        <f t="shared" si="253"/>
        <v/>
      </c>
      <c r="AM223" s="4" t="str">
        <f t="shared" si="254"/>
        <v/>
      </c>
      <c r="AN223" s="4" t="str">
        <f t="shared" si="255"/>
        <v/>
      </c>
      <c r="AO223" s="4" t="str">
        <f t="shared" si="256"/>
        <v/>
      </c>
      <c r="AP223" s="4" t="str">
        <f t="shared" si="257"/>
        <v/>
      </c>
      <c r="AQ223" s="4" t="str">
        <f t="shared" si="258"/>
        <v/>
      </c>
      <c r="AR223" s="4">
        <f t="shared" si="259"/>
        <v>0</v>
      </c>
      <c r="AS223" s="4">
        <f t="shared" si="246"/>
        <v>9</v>
      </c>
      <c r="AU223" s="4" t="s">
        <v>4880</v>
      </c>
      <c r="AV223" s="4">
        <f t="shared" si="260"/>
        <v>9</v>
      </c>
      <c r="AW223" s="4">
        <f t="shared" si="261"/>
        <v>9</v>
      </c>
      <c r="AX223" s="4" t="str">
        <f t="shared" si="262"/>
        <v/>
      </c>
      <c r="AY223" s="4" t="str">
        <f t="shared" si="263"/>
        <v/>
      </c>
      <c r="AZ223" s="4" t="str">
        <f t="shared" si="264"/>
        <v/>
      </c>
      <c r="BA223" s="4" t="str">
        <f t="shared" si="265"/>
        <v/>
      </c>
      <c r="BB223" s="4" t="str">
        <f t="shared" si="266"/>
        <v/>
      </c>
      <c r="BC223" s="4" t="str">
        <f t="shared" si="267"/>
        <v/>
      </c>
      <c r="BD223" s="4" t="str">
        <f t="shared" si="268"/>
        <v/>
      </c>
      <c r="BE223" s="4" t="str">
        <f t="shared" si="269"/>
        <v/>
      </c>
      <c r="BF223" s="4" t="str">
        <f t="shared" si="270"/>
        <v/>
      </c>
      <c r="BG223" s="4" t="str">
        <f t="shared" si="271"/>
        <v/>
      </c>
      <c r="BI223" s="4" t="s">
        <v>4880</v>
      </c>
      <c r="BJ223" s="4">
        <f t="shared" si="233"/>
        <v>9</v>
      </c>
      <c r="BK223" s="4">
        <f t="shared" si="234"/>
        <v>9</v>
      </c>
      <c r="BL223" s="4" t="str">
        <f t="shared" si="235"/>
        <v/>
      </c>
      <c r="BM223" s="4" t="str">
        <f t="shared" si="236"/>
        <v/>
      </c>
      <c r="BN223" s="4" t="str">
        <f t="shared" si="237"/>
        <v/>
      </c>
      <c r="BO223" s="4" t="str">
        <f t="shared" si="238"/>
        <v/>
      </c>
      <c r="BP223" s="4" t="str">
        <f t="shared" si="239"/>
        <v/>
      </c>
      <c r="BQ223" s="4" t="str">
        <f t="shared" si="240"/>
        <v/>
      </c>
      <c r="BR223" s="4" t="str">
        <f t="shared" si="241"/>
        <v/>
      </c>
      <c r="BS223" s="4" t="str">
        <f t="shared" si="242"/>
        <v/>
      </c>
      <c r="BT223" s="4" t="str">
        <f t="shared" si="243"/>
        <v/>
      </c>
      <c r="BU223" s="4" t="str">
        <f t="shared" si="244"/>
        <v/>
      </c>
      <c r="BV223" s="4">
        <f t="shared" si="272"/>
        <v>0</v>
      </c>
      <c r="BW223" s="4">
        <f t="shared" si="245"/>
        <v>9</v>
      </c>
      <c r="BY223" s="4" t="s">
        <v>4880</v>
      </c>
      <c r="BZ223" s="4">
        <f t="shared" si="209"/>
        <v>0</v>
      </c>
      <c r="CA223" s="4">
        <f t="shared" si="210"/>
        <v>0</v>
      </c>
      <c r="CB223" s="4" t="str">
        <f t="shared" si="211"/>
        <v/>
      </c>
      <c r="CC223" s="4" t="str">
        <f t="shared" si="212"/>
        <v/>
      </c>
      <c r="CD223" s="4" t="str">
        <f t="shared" si="213"/>
        <v/>
      </c>
      <c r="CE223" s="4" t="str">
        <f t="shared" si="214"/>
        <v/>
      </c>
      <c r="CF223" s="4" t="str">
        <f t="shared" si="215"/>
        <v/>
      </c>
      <c r="CG223" s="4" t="str">
        <f t="shared" si="216"/>
        <v/>
      </c>
      <c r="CH223" s="4" t="str">
        <f t="shared" si="217"/>
        <v/>
      </c>
      <c r="CI223" s="4" t="str">
        <f t="shared" si="218"/>
        <v/>
      </c>
      <c r="CJ223" s="4" t="str">
        <f t="shared" si="219"/>
        <v/>
      </c>
      <c r="CK223" s="4" t="str">
        <f t="shared" si="220"/>
        <v/>
      </c>
      <c r="CM223" s="4" t="s">
        <v>4880</v>
      </c>
      <c r="CN223" s="4" t="str">
        <f>IF(ISNUMBER(BZ223), IF($BV223&gt;VLOOKUP('Gene Table'!$G$2,'Array Content'!$A$2:$B$3,2,FALSE),IF(BZ223&lt;-$BV223,"mutant","WT"),IF(BZ223&lt;-VLOOKUP('Gene Table'!$G$2,'Array Content'!$A$2:$B$3,2,FALSE),"Mutant","WT")),"")</f>
        <v>WT</v>
      </c>
      <c r="CO223" s="4" t="str">
        <f>IF(ISNUMBER(CA223), IF($BV223&gt;VLOOKUP('Gene Table'!$G$2,'Array Content'!$A$2:$B$3,2,FALSE),IF(CA223&lt;-$BV223,"mutant","WT"),IF(CA223&lt;-VLOOKUP('Gene Table'!$G$2,'Array Content'!$A$2:$B$3,2,FALSE),"Mutant","WT")),"")</f>
        <v>WT</v>
      </c>
      <c r="CP223" s="4" t="str">
        <f>IF(ISNUMBER(CB223), IF($BV223&gt;VLOOKUP('Gene Table'!$G$2,'Array Content'!$A$2:$B$3,2,FALSE),IF(CB223&lt;-$BV223,"mutant","WT"),IF(CB223&lt;-VLOOKUP('Gene Table'!$G$2,'Array Content'!$A$2:$B$3,2,FALSE),"Mutant","WT")),"")</f>
        <v/>
      </c>
      <c r="CQ223" s="4" t="str">
        <f>IF(ISNUMBER(CC223), IF($BV223&gt;VLOOKUP('Gene Table'!$G$2,'Array Content'!$A$2:$B$3,2,FALSE),IF(CC223&lt;-$BV223,"mutant","WT"),IF(CC223&lt;-VLOOKUP('Gene Table'!$G$2,'Array Content'!$A$2:$B$3,2,FALSE),"Mutant","WT")),"")</f>
        <v/>
      </c>
      <c r="CR223" s="4" t="str">
        <f>IF(ISNUMBER(CD223), IF($BV223&gt;VLOOKUP('Gene Table'!$G$2,'Array Content'!$A$2:$B$3,2,FALSE),IF(CD223&lt;-$BV223,"mutant","WT"),IF(CD223&lt;-VLOOKUP('Gene Table'!$G$2,'Array Content'!$A$2:$B$3,2,FALSE),"Mutant","WT")),"")</f>
        <v/>
      </c>
      <c r="CS223" s="4" t="str">
        <f>IF(ISNUMBER(CE223), IF($BV223&gt;VLOOKUP('Gene Table'!$G$2,'Array Content'!$A$2:$B$3,2,FALSE),IF(CE223&lt;-$BV223,"mutant","WT"),IF(CE223&lt;-VLOOKUP('Gene Table'!$G$2,'Array Content'!$A$2:$B$3,2,FALSE),"Mutant","WT")),"")</f>
        <v/>
      </c>
      <c r="CT223" s="4" t="str">
        <f>IF(ISNUMBER(CF223), IF($BV223&gt;VLOOKUP('Gene Table'!$G$2,'Array Content'!$A$2:$B$3,2,FALSE),IF(CF223&lt;-$BV223,"mutant","WT"),IF(CF223&lt;-VLOOKUP('Gene Table'!$G$2,'Array Content'!$A$2:$B$3,2,FALSE),"Mutant","WT")),"")</f>
        <v/>
      </c>
      <c r="CU223" s="4" t="str">
        <f>IF(ISNUMBER(CG223), IF($BV223&gt;VLOOKUP('Gene Table'!$G$2,'Array Content'!$A$2:$B$3,2,FALSE),IF(CG223&lt;-$BV223,"mutant","WT"),IF(CG223&lt;-VLOOKUP('Gene Table'!$G$2,'Array Content'!$A$2:$B$3,2,FALSE),"Mutant","WT")),"")</f>
        <v/>
      </c>
      <c r="CV223" s="4" t="str">
        <f>IF(ISNUMBER(CH223), IF($BV223&gt;VLOOKUP('Gene Table'!$G$2,'Array Content'!$A$2:$B$3,2,FALSE),IF(CH223&lt;-$BV223,"mutant","WT"),IF(CH223&lt;-VLOOKUP('Gene Table'!$G$2,'Array Content'!$A$2:$B$3,2,FALSE),"Mutant","WT")),"")</f>
        <v/>
      </c>
      <c r="CW223" s="4" t="str">
        <f>IF(ISNUMBER(CI223), IF($BV223&gt;VLOOKUP('Gene Table'!$G$2,'Array Content'!$A$2:$B$3,2,FALSE),IF(CI223&lt;-$BV223,"mutant","WT"),IF(CI223&lt;-VLOOKUP('Gene Table'!$G$2,'Array Content'!$A$2:$B$3,2,FALSE),"Mutant","WT")),"")</f>
        <v/>
      </c>
      <c r="CX223" s="4" t="str">
        <f>IF(ISNUMBER(CJ223), IF($BV223&gt;VLOOKUP('Gene Table'!$G$2,'Array Content'!$A$2:$B$3,2,FALSE),IF(CJ223&lt;-$BV223,"mutant","WT"),IF(CJ223&lt;-VLOOKUP('Gene Table'!$G$2,'Array Content'!$A$2:$B$3,2,FALSE),"Mutant","WT")),"")</f>
        <v/>
      </c>
      <c r="CY223" s="4" t="str">
        <f>IF(ISNUMBER(CK223), IF($BV223&gt;VLOOKUP('Gene Table'!$G$2,'Array Content'!$A$2:$B$3,2,FALSE),IF(CK223&lt;-$BV223,"mutant","WT"),IF(CK223&lt;-VLOOKUP('Gene Table'!$G$2,'Array Content'!$A$2:$B$3,2,FALSE),"Mutant","WT")),"")</f>
        <v/>
      </c>
      <c r="DA223" s="4" t="s">
        <v>4880</v>
      </c>
      <c r="DB223" s="4">
        <f t="shared" si="221"/>
        <v>0</v>
      </c>
      <c r="DC223" s="4">
        <f t="shared" si="222"/>
        <v>0</v>
      </c>
      <c r="DD223" s="4" t="str">
        <f t="shared" si="223"/>
        <v/>
      </c>
      <c r="DE223" s="4" t="str">
        <f t="shared" si="224"/>
        <v/>
      </c>
      <c r="DF223" s="4" t="str">
        <f t="shared" si="225"/>
        <v/>
      </c>
      <c r="DG223" s="4" t="str">
        <f t="shared" si="226"/>
        <v/>
      </c>
      <c r="DH223" s="4" t="str">
        <f t="shared" si="227"/>
        <v/>
      </c>
      <c r="DI223" s="4" t="str">
        <f t="shared" si="228"/>
        <v/>
      </c>
      <c r="DJ223" s="4" t="str">
        <f t="shared" si="229"/>
        <v/>
      </c>
      <c r="DK223" s="4" t="str">
        <f t="shared" si="230"/>
        <v/>
      </c>
      <c r="DL223" s="4" t="str">
        <f t="shared" si="231"/>
        <v/>
      </c>
      <c r="DM223" s="4" t="str">
        <f t="shared" si="232"/>
        <v/>
      </c>
      <c r="DO223" s="4" t="s">
        <v>4880</v>
      </c>
      <c r="DP223" s="4" t="str">
        <f>IF(ISNUMBER(DB223), IF($AR223&gt;VLOOKUP('Gene Table'!$G$2,'Array Content'!$A$2:$B$3,2,FALSE),IF(DB223&lt;-$AR223,"mutant","WT"),IF(DB223&lt;-VLOOKUP('Gene Table'!$G$2,'Array Content'!$A$2:$B$3,2,FALSE),"Mutant","WT")),"")</f>
        <v>WT</v>
      </c>
      <c r="DQ223" s="4" t="str">
        <f>IF(ISNUMBER(DC223), IF($AR223&gt;VLOOKUP('Gene Table'!$G$2,'Array Content'!$A$2:$B$3,2,FALSE),IF(DC223&lt;-$AR223,"mutant","WT"),IF(DC223&lt;-VLOOKUP('Gene Table'!$G$2,'Array Content'!$A$2:$B$3,2,FALSE),"Mutant","WT")),"")</f>
        <v>WT</v>
      </c>
      <c r="DR223" s="4" t="str">
        <f>IF(ISNUMBER(DD223), IF($AR223&gt;VLOOKUP('Gene Table'!$G$2,'Array Content'!$A$2:$B$3,2,FALSE),IF(DD223&lt;-$AR223,"mutant","WT"),IF(DD223&lt;-VLOOKUP('Gene Table'!$G$2,'Array Content'!$A$2:$B$3,2,FALSE),"Mutant","WT")),"")</f>
        <v/>
      </c>
      <c r="DS223" s="4" t="str">
        <f>IF(ISNUMBER(DE223), IF($AR223&gt;VLOOKUP('Gene Table'!$G$2,'Array Content'!$A$2:$B$3,2,FALSE),IF(DE223&lt;-$AR223,"mutant","WT"),IF(DE223&lt;-VLOOKUP('Gene Table'!$G$2,'Array Content'!$A$2:$B$3,2,FALSE),"Mutant","WT")),"")</f>
        <v/>
      </c>
      <c r="DT223" s="4" t="str">
        <f>IF(ISNUMBER(DF223), IF($AR223&gt;VLOOKUP('Gene Table'!$G$2,'Array Content'!$A$2:$B$3,2,FALSE),IF(DF223&lt;-$AR223,"mutant","WT"),IF(DF223&lt;-VLOOKUP('Gene Table'!$G$2,'Array Content'!$A$2:$B$3,2,FALSE),"Mutant","WT")),"")</f>
        <v/>
      </c>
      <c r="DU223" s="4" t="str">
        <f>IF(ISNUMBER(DG223), IF($AR223&gt;VLOOKUP('Gene Table'!$G$2,'Array Content'!$A$2:$B$3,2,FALSE),IF(DG223&lt;-$AR223,"mutant","WT"),IF(DG223&lt;-VLOOKUP('Gene Table'!$G$2,'Array Content'!$A$2:$B$3,2,FALSE),"Mutant","WT")),"")</f>
        <v/>
      </c>
      <c r="DV223" s="4" t="str">
        <f>IF(ISNUMBER(DH223), IF($AR223&gt;VLOOKUP('Gene Table'!$G$2,'Array Content'!$A$2:$B$3,2,FALSE),IF(DH223&lt;-$AR223,"mutant","WT"),IF(DH223&lt;-VLOOKUP('Gene Table'!$G$2,'Array Content'!$A$2:$B$3,2,FALSE),"Mutant","WT")),"")</f>
        <v/>
      </c>
      <c r="DW223" s="4" t="str">
        <f>IF(ISNUMBER(DI223), IF($AR223&gt;VLOOKUP('Gene Table'!$G$2,'Array Content'!$A$2:$B$3,2,FALSE),IF(DI223&lt;-$AR223,"mutant","WT"),IF(DI223&lt;-VLOOKUP('Gene Table'!$G$2,'Array Content'!$A$2:$B$3,2,FALSE),"Mutant","WT")),"")</f>
        <v/>
      </c>
      <c r="DX223" s="4" t="str">
        <f>IF(ISNUMBER(DJ223), IF($AR223&gt;VLOOKUP('Gene Table'!$G$2,'Array Content'!$A$2:$B$3,2,FALSE),IF(DJ223&lt;-$AR223,"mutant","WT"),IF(DJ223&lt;-VLOOKUP('Gene Table'!$G$2,'Array Content'!$A$2:$B$3,2,FALSE),"Mutant","WT")),"")</f>
        <v/>
      </c>
      <c r="DY223" s="4" t="str">
        <f>IF(ISNUMBER(DK223), IF($AR223&gt;VLOOKUP('Gene Table'!$G$2,'Array Content'!$A$2:$B$3,2,FALSE),IF(DK223&lt;-$AR223,"mutant","WT"),IF(DK223&lt;-VLOOKUP('Gene Table'!$G$2,'Array Content'!$A$2:$B$3,2,FALSE),"Mutant","WT")),"")</f>
        <v/>
      </c>
      <c r="DZ223" s="4" t="str">
        <f>IF(ISNUMBER(DL223), IF($AR223&gt;VLOOKUP('Gene Table'!$G$2,'Array Content'!$A$2:$B$3,2,FALSE),IF(DL223&lt;-$AR223,"mutant","WT"),IF(DL223&lt;-VLOOKUP('Gene Table'!$G$2,'Array Content'!$A$2:$B$3,2,FALSE),"Mutant","WT")),"")</f>
        <v/>
      </c>
      <c r="EA223" s="4" t="str">
        <f>IF(ISNUMBER(DM223), IF($AR223&gt;VLOOKUP('Gene Table'!$G$2,'Array Content'!$A$2:$B$3,2,FALSE),IF(DM223&lt;-$AR223,"mutant","WT"),IF(DM223&lt;-VLOOKUP('Gene Table'!$G$2,'Array Content'!$A$2:$B$3,2,FALSE),"Mutant","WT")),"")</f>
        <v/>
      </c>
      <c r="EC223" s="4" t="s">
        <v>4880</v>
      </c>
      <c r="ED223" s="4" t="str">
        <f>IF('Gene Table'!$D223="copy number",D223,"")</f>
        <v/>
      </c>
      <c r="EE223" s="4" t="str">
        <f>IF('Gene Table'!$D223="copy number",E223,"")</f>
        <v/>
      </c>
      <c r="EF223" s="4" t="str">
        <f>IF('Gene Table'!$D223="copy number",F223,"")</f>
        <v/>
      </c>
      <c r="EG223" s="4" t="str">
        <f>IF('Gene Table'!$D223="copy number",G223,"")</f>
        <v/>
      </c>
      <c r="EH223" s="4" t="str">
        <f>IF('Gene Table'!$D223="copy number",H223,"")</f>
        <v/>
      </c>
      <c r="EI223" s="4" t="str">
        <f>IF('Gene Table'!$D223="copy number",I223,"")</f>
        <v/>
      </c>
      <c r="EJ223" s="4" t="str">
        <f>IF('Gene Table'!$D223="copy number",J223,"")</f>
        <v/>
      </c>
      <c r="EK223" s="4" t="str">
        <f>IF('Gene Table'!$D223="copy number",K223,"")</f>
        <v/>
      </c>
      <c r="EL223" s="4" t="str">
        <f>IF('Gene Table'!$D223="copy number",L223,"")</f>
        <v/>
      </c>
      <c r="EM223" s="4" t="str">
        <f>IF('Gene Table'!$D223="copy number",M223,"")</f>
        <v/>
      </c>
      <c r="EN223" s="4" t="str">
        <f>IF('Gene Table'!$D223="copy number",N223,"")</f>
        <v/>
      </c>
      <c r="EO223" s="4" t="str">
        <f>IF('Gene Table'!$D223="copy number",O223,"")</f>
        <v/>
      </c>
      <c r="EQ223" s="4" t="s">
        <v>4880</v>
      </c>
      <c r="ER223" s="4" t="str">
        <f>IF('Gene Table'!$D223="copy number",R223,"")</f>
        <v/>
      </c>
      <c r="ES223" s="4" t="str">
        <f>IF('Gene Table'!$D223="copy number",S223,"")</f>
        <v/>
      </c>
      <c r="ET223" s="4" t="str">
        <f>IF('Gene Table'!$D223="copy number",T223,"")</f>
        <v/>
      </c>
      <c r="EU223" s="4" t="str">
        <f>IF('Gene Table'!$D223="copy number",U223,"")</f>
        <v/>
      </c>
      <c r="EV223" s="4" t="str">
        <f>IF('Gene Table'!$D223="copy number",V223,"")</f>
        <v/>
      </c>
      <c r="EW223" s="4" t="str">
        <f>IF('Gene Table'!$D223="copy number",W223,"")</f>
        <v/>
      </c>
      <c r="EX223" s="4" t="str">
        <f>IF('Gene Table'!$D223="copy number",X223,"")</f>
        <v/>
      </c>
      <c r="EY223" s="4" t="str">
        <f>IF('Gene Table'!$D223="copy number",Y223,"")</f>
        <v/>
      </c>
      <c r="EZ223" s="4" t="str">
        <f>IF('Gene Table'!$D223="copy number",Z223,"")</f>
        <v/>
      </c>
      <c r="FA223" s="4" t="str">
        <f>IF('Gene Table'!$D223="copy number",AA223,"")</f>
        <v/>
      </c>
      <c r="FB223" s="4" t="str">
        <f>IF('Gene Table'!$D223="copy number",AB223,"")</f>
        <v/>
      </c>
      <c r="FC223" s="4" t="str">
        <f>IF('Gene Table'!$D223="copy number",AC223,"")</f>
        <v/>
      </c>
      <c r="FE223" s="4" t="s">
        <v>4880</v>
      </c>
      <c r="FF223" s="4" t="str">
        <f>IF('Gene Table'!$C223="SMPC",D223,"")</f>
        <v/>
      </c>
      <c r="FG223" s="4" t="str">
        <f>IF('Gene Table'!$C223="SMPC",E223,"")</f>
        <v/>
      </c>
      <c r="FH223" s="4" t="str">
        <f>IF('Gene Table'!$C223="SMPC",F223,"")</f>
        <v/>
      </c>
      <c r="FI223" s="4" t="str">
        <f>IF('Gene Table'!$C223="SMPC",G223,"")</f>
        <v/>
      </c>
      <c r="FJ223" s="4" t="str">
        <f>IF('Gene Table'!$C223="SMPC",H223,"")</f>
        <v/>
      </c>
      <c r="FK223" s="4" t="str">
        <f>IF('Gene Table'!$C223="SMPC",I223,"")</f>
        <v/>
      </c>
      <c r="FL223" s="4" t="str">
        <f>IF('Gene Table'!$C223="SMPC",J223,"")</f>
        <v/>
      </c>
      <c r="FM223" s="4" t="str">
        <f>IF('Gene Table'!$C223="SMPC",K223,"")</f>
        <v/>
      </c>
      <c r="FN223" s="4" t="str">
        <f>IF('Gene Table'!$C223="SMPC",L223,"")</f>
        <v/>
      </c>
      <c r="FO223" s="4" t="str">
        <f>IF('Gene Table'!$C223="SMPC",M223,"")</f>
        <v/>
      </c>
      <c r="FP223" s="4" t="str">
        <f>IF('Gene Table'!$C223="SMPC",N223,"")</f>
        <v/>
      </c>
      <c r="FQ223" s="4" t="str">
        <f>IF('Gene Table'!$C223="SMPC",O223,"")</f>
        <v/>
      </c>
      <c r="FS223" s="4" t="s">
        <v>4880</v>
      </c>
      <c r="FT223" s="4" t="str">
        <f>IF('Gene Table'!$C223="SMPC",R223,"")</f>
        <v/>
      </c>
      <c r="FU223" s="4" t="str">
        <f>IF('Gene Table'!$C223="SMPC",S223,"")</f>
        <v/>
      </c>
      <c r="FV223" s="4" t="str">
        <f>IF('Gene Table'!$C223="SMPC",T223,"")</f>
        <v/>
      </c>
      <c r="FW223" s="4" t="str">
        <f>IF('Gene Table'!$C223="SMPC",U223,"")</f>
        <v/>
      </c>
      <c r="FX223" s="4" t="str">
        <f>IF('Gene Table'!$C223="SMPC",V223,"")</f>
        <v/>
      </c>
      <c r="FY223" s="4" t="str">
        <f>IF('Gene Table'!$C223="SMPC",W223,"")</f>
        <v/>
      </c>
      <c r="FZ223" s="4" t="str">
        <f>IF('Gene Table'!$C223="SMPC",X223,"")</f>
        <v/>
      </c>
      <c r="GA223" s="4" t="str">
        <f>IF('Gene Table'!$C223="SMPC",Y223,"")</f>
        <v/>
      </c>
      <c r="GB223" s="4" t="str">
        <f>IF('Gene Table'!$C223="SMPC",Z223,"")</f>
        <v/>
      </c>
      <c r="GC223" s="4" t="str">
        <f>IF('Gene Table'!$C223="SMPC",AA223,"")</f>
        <v/>
      </c>
      <c r="GD223" s="4" t="str">
        <f>IF('Gene Table'!$C223="SMPC",AB223,"")</f>
        <v/>
      </c>
      <c r="GE223" s="4" t="str">
        <f>IF('Gene Table'!$C223="SMPC",AC223,"")</f>
        <v/>
      </c>
    </row>
    <row r="224" spans="1:187" ht="15" customHeight="1" x14ac:dyDescent="0.25">
      <c r="A224" s="4" t="str">
        <f>'Gene Table'!C224&amp;":"&amp;'Gene Table'!D224</f>
        <v>TP53:c.438G&gt;A</v>
      </c>
      <c r="B224" s="4">
        <f>IF('Gene Table'!$G$5="NO",IF(ISNUMBER(MATCH('Gene Table'!E224,'Array Content'!$M$2:$M$941,0)),VLOOKUP('Gene Table'!E224,'Array Content'!$M$2:$O$941,2,FALSE),35),IF('Gene Table'!$G$5="YES",IF(ISNUMBER(MATCH('Gene Table'!E224,'Array Content'!$M$2:$M$941,0)),VLOOKUP('Gene Table'!E224,'Array Content'!$M$2:$O$941,3,FALSE),35),"OOPS"))</f>
        <v>37</v>
      </c>
      <c r="C224" s="4" t="s">
        <v>4881</v>
      </c>
      <c r="D224" s="29">
        <f>IF('Control Sample Data'!D223="","",IF(SUM('Control Sample Data'!D$2:D$97)&gt;10,IF(AND(ISNUMBER('Control Sample Data'!D223),'Control Sample Data'!D223&lt;$B224, 'Control Sample Data'!D223&gt;0),'Control Sample Data'!D223,$B224),""))</f>
        <v>35</v>
      </c>
      <c r="E224" s="29">
        <f>IF('Control Sample Data'!E223="","",IF(SUM('Control Sample Data'!E$2:E$97)&gt;10,IF(AND(ISNUMBER('Control Sample Data'!E223),'Control Sample Data'!E223&lt;$B224, 'Control Sample Data'!E223&gt;0),'Control Sample Data'!E223,$B224),""))</f>
        <v>35</v>
      </c>
      <c r="F224" s="29" t="str">
        <f>IF('Control Sample Data'!F223="","",IF(SUM('Control Sample Data'!F$2:F$97)&gt;10,IF(AND(ISNUMBER('Control Sample Data'!F223),'Control Sample Data'!F223&lt;$B224, 'Control Sample Data'!F223&gt;0),'Control Sample Data'!F223,$B224),""))</f>
        <v/>
      </c>
      <c r="G224" s="29" t="str">
        <f>IF('Control Sample Data'!G223="","",IF(SUM('Control Sample Data'!G$2:G$97)&gt;10,IF(AND(ISNUMBER('Control Sample Data'!G223),'Control Sample Data'!G223&lt;$B224, 'Control Sample Data'!G223&gt;0),'Control Sample Data'!G223,$B224),""))</f>
        <v/>
      </c>
      <c r="H224" s="29" t="str">
        <f>IF('Control Sample Data'!H223="","",IF(SUM('Control Sample Data'!H$2:H$97)&gt;10,IF(AND(ISNUMBER('Control Sample Data'!H223),'Control Sample Data'!H223&lt;$B224, 'Control Sample Data'!H223&gt;0),'Control Sample Data'!H223,$B224),""))</f>
        <v/>
      </c>
      <c r="I224" s="29" t="str">
        <f>IF('Control Sample Data'!I223="","",IF(SUM('Control Sample Data'!I$2:I$97)&gt;10,IF(AND(ISNUMBER('Control Sample Data'!I223),'Control Sample Data'!I223&lt;$B224, 'Control Sample Data'!I223&gt;0),'Control Sample Data'!I223,$B224),""))</f>
        <v/>
      </c>
      <c r="J224" s="29" t="str">
        <f>IF('Control Sample Data'!J223="","",IF(SUM('Control Sample Data'!J$2:J$97)&gt;10,IF(AND(ISNUMBER('Control Sample Data'!J223),'Control Sample Data'!J223&lt;$B224, 'Control Sample Data'!J223&gt;0),'Control Sample Data'!J223,$B224),""))</f>
        <v/>
      </c>
      <c r="K224" s="29" t="str">
        <f>IF('Control Sample Data'!K223="","",IF(SUM('Control Sample Data'!K$2:K$97)&gt;10,IF(AND(ISNUMBER('Control Sample Data'!K223),'Control Sample Data'!K223&lt;$B224, 'Control Sample Data'!K223&gt;0),'Control Sample Data'!K223,$B224),""))</f>
        <v/>
      </c>
      <c r="L224" s="29" t="str">
        <f>IF('Control Sample Data'!L223="","",IF(SUM('Control Sample Data'!L$2:L$97)&gt;10,IF(AND(ISNUMBER('Control Sample Data'!L223),'Control Sample Data'!L223&lt;$B224, 'Control Sample Data'!L223&gt;0),'Control Sample Data'!L223,$B224),""))</f>
        <v/>
      </c>
      <c r="M224" s="29" t="str">
        <f>IF('Control Sample Data'!M223="","",IF(SUM('Control Sample Data'!M$2:M$97)&gt;10,IF(AND(ISNUMBER('Control Sample Data'!M223),'Control Sample Data'!M223&lt;$B224, 'Control Sample Data'!M223&gt;0),'Control Sample Data'!M223,$B224),""))</f>
        <v/>
      </c>
      <c r="N224" s="29" t="str">
        <f>IF('Control Sample Data'!N223="","",IF(SUM('Control Sample Data'!N$2:N$97)&gt;10,IF(AND(ISNUMBER('Control Sample Data'!N223),'Control Sample Data'!N223&lt;$B224, 'Control Sample Data'!N223&gt;0),'Control Sample Data'!N223,$B224),""))</f>
        <v/>
      </c>
      <c r="O224" s="29" t="str">
        <f>IF('Control Sample Data'!O223="","",IF(SUM('Control Sample Data'!O$2:O$97)&gt;10,IF(AND(ISNUMBER('Control Sample Data'!O223),'Control Sample Data'!O223&lt;$B224, 'Control Sample Data'!O223&gt;0),'Control Sample Data'!O223,$B224),""))</f>
        <v/>
      </c>
      <c r="Q224" s="4" t="s">
        <v>4881</v>
      </c>
      <c r="R224" s="29">
        <f>IF('Test Sample Data'!D223="","",IF(SUM('Test Sample Data'!D$2:D$97)&gt;10,IF(AND(ISNUMBER('Test Sample Data'!D223),'Test Sample Data'!D223&lt;$B224, 'Test Sample Data'!D223&gt;0),'Test Sample Data'!D223,$B224),""))</f>
        <v>35</v>
      </c>
      <c r="S224" s="29">
        <f>IF('Test Sample Data'!E223="","",IF(SUM('Test Sample Data'!E$2:E$97)&gt;10,IF(AND(ISNUMBER('Test Sample Data'!E223),'Test Sample Data'!E223&lt;$B224, 'Test Sample Data'!E223&gt;0),'Test Sample Data'!E223,$B224),""))</f>
        <v>35</v>
      </c>
      <c r="T224" s="29" t="str">
        <f>IF('Test Sample Data'!F223="","",IF(SUM('Test Sample Data'!F$2:F$97)&gt;10,IF(AND(ISNUMBER('Test Sample Data'!F223),'Test Sample Data'!F223&lt;$B224, 'Test Sample Data'!F223&gt;0),'Test Sample Data'!F223,$B224),""))</f>
        <v/>
      </c>
      <c r="U224" s="29" t="str">
        <f>IF('Test Sample Data'!G223="","",IF(SUM('Test Sample Data'!G$2:G$97)&gt;10,IF(AND(ISNUMBER('Test Sample Data'!G223),'Test Sample Data'!G223&lt;$B224, 'Test Sample Data'!G223&gt;0),'Test Sample Data'!G223,$B224),""))</f>
        <v/>
      </c>
      <c r="V224" s="29" t="str">
        <f>IF('Test Sample Data'!H223="","",IF(SUM('Test Sample Data'!H$2:H$97)&gt;10,IF(AND(ISNUMBER('Test Sample Data'!H223),'Test Sample Data'!H223&lt;$B224, 'Test Sample Data'!H223&gt;0),'Test Sample Data'!H223,$B224),""))</f>
        <v/>
      </c>
      <c r="W224" s="29" t="str">
        <f>IF('Test Sample Data'!I223="","",IF(SUM('Test Sample Data'!I$2:I$97)&gt;10,IF(AND(ISNUMBER('Test Sample Data'!I223),'Test Sample Data'!I223&lt;$B224, 'Test Sample Data'!I223&gt;0),'Test Sample Data'!I223,$B224),""))</f>
        <v/>
      </c>
      <c r="X224" s="29" t="str">
        <f>IF('Test Sample Data'!J223="","",IF(SUM('Test Sample Data'!J$2:J$97)&gt;10,IF(AND(ISNUMBER('Test Sample Data'!J223),'Test Sample Data'!J223&lt;$B224, 'Test Sample Data'!J223&gt;0),'Test Sample Data'!J223,$B224),""))</f>
        <v/>
      </c>
      <c r="Y224" s="29" t="str">
        <f>IF('Test Sample Data'!K223="","",IF(SUM('Test Sample Data'!K$2:K$97)&gt;10,IF(AND(ISNUMBER('Test Sample Data'!K223),'Test Sample Data'!K223&lt;$B224, 'Test Sample Data'!K223&gt;0),'Test Sample Data'!K223,$B224),""))</f>
        <v/>
      </c>
      <c r="Z224" s="29" t="str">
        <f>IF('Test Sample Data'!L223="","",IF(SUM('Test Sample Data'!L$2:L$97)&gt;10,IF(AND(ISNUMBER('Test Sample Data'!L223),'Test Sample Data'!L223&lt;$B224, 'Test Sample Data'!L223&gt;0),'Test Sample Data'!L223,$B224),""))</f>
        <v/>
      </c>
      <c r="AA224" s="29" t="str">
        <f>IF('Test Sample Data'!M223="","",IF(SUM('Test Sample Data'!M$2:M$97)&gt;10,IF(AND(ISNUMBER('Test Sample Data'!M223),'Test Sample Data'!M223&lt;$B224, 'Test Sample Data'!M223&gt;0),'Test Sample Data'!M223,$B224),""))</f>
        <v/>
      </c>
      <c r="AB224" s="29" t="str">
        <f>IF('Test Sample Data'!N223="","",IF(SUM('Test Sample Data'!N$2:N$97)&gt;10,IF(AND(ISNUMBER('Test Sample Data'!N223),'Test Sample Data'!N223&lt;$B224, 'Test Sample Data'!N223&gt;0),'Test Sample Data'!N223,$B224),""))</f>
        <v/>
      </c>
      <c r="AC224" s="29" t="str">
        <f>IF('Test Sample Data'!O223="","",IF(SUM('Test Sample Data'!O$2:O$97)&gt;10,IF(AND(ISNUMBER('Test Sample Data'!O223),'Test Sample Data'!O223&lt;$B224, 'Test Sample Data'!O223&gt;0),'Test Sample Data'!O223,$B224),""))</f>
        <v/>
      </c>
      <c r="AE224" s="4" t="s">
        <v>4881</v>
      </c>
      <c r="AF224" s="4">
        <f t="shared" si="247"/>
        <v>9</v>
      </c>
      <c r="AG224" s="4">
        <f t="shared" si="248"/>
        <v>9</v>
      </c>
      <c r="AH224" s="4" t="str">
        <f t="shared" si="249"/>
        <v/>
      </c>
      <c r="AI224" s="4" t="str">
        <f t="shared" si="250"/>
        <v/>
      </c>
      <c r="AJ224" s="4" t="str">
        <f t="shared" si="251"/>
        <v/>
      </c>
      <c r="AK224" s="4" t="str">
        <f t="shared" si="252"/>
        <v/>
      </c>
      <c r="AL224" s="4" t="str">
        <f t="shared" si="253"/>
        <v/>
      </c>
      <c r="AM224" s="4" t="str">
        <f t="shared" si="254"/>
        <v/>
      </c>
      <c r="AN224" s="4" t="str">
        <f t="shared" si="255"/>
        <v/>
      </c>
      <c r="AO224" s="4" t="str">
        <f t="shared" si="256"/>
        <v/>
      </c>
      <c r="AP224" s="4" t="str">
        <f t="shared" si="257"/>
        <v/>
      </c>
      <c r="AQ224" s="4" t="str">
        <f t="shared" si="258"/>
        <v/>
      </c>
      <c r="AR224" s="4">
        <f t="shared" si="259"/>
        <v>0</v>
      </c>
      <c r="AS224" s="4">
        <f t="shared" si="246"/>
        <v>9</v>
      </c>
      <c r="AU224" s="4" t="s">
        <v>4881</v>
      </c>
      <c r="AV224" s="4">
        <f t="shared" si="260"/>
        <v>9</v>
      </c>
      <c r="AW224" s="4">
        <f t="shared" si="261"/>
        <v>9</v>
      </c>
      <c r="AX224" s="4" t="str">
        <f t="shared" si="262"/>
        <v/>
      </c>
      <c r="AY224" s="4" t="str">
        <f t="shared" si="263"/>
        <v/>
      </c>
      <c r="AZ224" s="4" t="str">
        <f t="shared" si="264"/>
        <v/>
      </c>
      <c r="BA224" s="4" t="str">
        <f t="shared" si="265"/>
        <v/>
      </c>
      <c r="BB224" s="4" t="str">
        <f t="shared" si="266"/>
        <v/>
      </c>
      <c r="BC224" s="4" t="str">
        <f t="shared" si="267"/>
        <v/>
      </c>
      <c r="BD224" s="4" t="str">
        <f t="shared" si="268"/>
        <v/>
      </c>
      <c r="BE224" s="4" t="str">
        <f t="shared" si="269"/>
        <v/>
      </c>
      <c r="BF224" s="4" t="str">
        <f t="shared" si="270"/>
        <v/>
      </c>
      <c r="BG224" s="4" t="str">
        <f t="shared" si="271"/>
        <v/>
      </c>
      <c r="BI224" s="4" t="s">
        <v>4881</v>
      </c>
      <c r="BJ224" s="4">
        <f t="shared" si="233"/>
        <v>9</v>
      </c>
      <c r="BK224" s="4">
        <f t="shared" si="234"/>
        <v>9</v>
      </c>
      <c r="BL224" s="4" t="str">
        <f t="shared" si="235"/>
        <v/>
      </c>
      <c r="BM224" s="4" t="str">
        <f t="shared" si="236"/>
        <v/>
      </c>
      <c r="BN224" s="4" t="str">
        <f t="shared" si="237"/>
        <v/>
      </c>
      <c r="BO224" s="4" t="str">
        <f t="shared" si="238"/>
        <v/>
      </c>
      <c r="BP224" s="4" t="str">
        <f t="shared" si="239"/>
        <v/>
      </c>
      <c r="BQ224" s="4" t="str">
        <f t="shared" si="240"/>
        <v/>
      </c>
      <c r="BR224" s="4" t="str">
        <f t="shared" si="241"/>
        <v/>
      </c>
      <c r="BS224" s="4" t="str">
        <f t="shared" si="242"/>
        <v/>
      </c>
      <c r="BT224" s="4" t="str">
        <f t="shared" si="243"/>
        <v/>
      </c>
      <c r="BU224" s="4" t="str">
        <f t="shared" si="244"/>
        <v/>
      </c>
      <c r="BV224" s="4">
        <f t="shared" si="272"/>
        <v>0</v>
      </c>
      <c r="BW224" s="4">
        <f t="shared" si="245"/>
        <v>9</v>
      </c>
      <c r="BY224" s="4" t="s">
        <v>4881</v>
      </c>
      <c r="BZ224" s="4">
        <f t="shared" si="209"/>
        <v>0</v>
      </c>
      <c r="CA224" s="4">
        <f t="shared" si="210"/>
        <v>0</v>
      </c>
      <c r="CB224" s="4" t="str">
        <f t="shared" si="211"/>
        <v/>
      </c>
      <c r="CC224" s="4" t="str">
        <f t="shared" si="212"/>
        <v/>
      </c>
      <c r="CD224" s="4" t="str">
        <f t="shared" si="213"/>
        <v/>
      </c>
      <c r="CE224" s="4" t="str">
        <f t="shared" si="214"/>
        <v/>
      </c>
      <c r="CF224" s="4" t="str">
        <f t="shared" si="215"/>
        <v/>
      </c>
      <c r="CG224" s="4" t="str">
        <f t="shared" si="216"/>
        <v/>
      </c>
      <c r="CH224" s="4" t="str">
        <f t="shared" si="217"/>
        <v/>
      </c>
      <c r="CI224" s="4" t="str">
        <f t="shared" si="218"/>
        <v/>
      </c>
      <c r="CJ224" s="4" t="str">
        <f t="shared" si="219"/>
        <v/>
      </c>
      <c r="CK224" s="4" t="str">
        <f t="shared" si="220"/>
        <v/>
      </c>
      <c r="CM224" s="4" t="s">
        <v>4881</v>
      </c>
      <c r="CN224" s="4" t="str">
        <f>IF(ISNUMBER(BZ224), IF($BV224&gt;VLOOKUP('Gene Table'!$G$2,'Array Content'!$A$2:$B$3,2,FALSE),IF(BZ224&lt;-$BV224,"mutant","WT"),IF(BZ224&lt;-VLOOKUP('Gene Table'!$G$2,'Array Content'!$A$2:$B$3,2,FALSE),"Mutant","WT")),"")</f>
        <v>WT</v>
      </c>
      <c r="CO224" s="4" t="str">
        <f>IF(ISNUMBER(CA224), IF($BV224&gt;VLOOKUP('Gene Table'!$G$2,'Array Content'!$A$2:$B$3,2,FALSE),IF(CA224&lt;-$BV224,"mutant","WT"),IF(CA224&lt;-VLOOKUP('Gene Table'!$G$2,'Array Content'!$A$2:$B$3,2,FALSE),"Mutant","WT")),"")</f>
        <v>WT</v>
      </c>
      <c r="CP224" s="4" t="str">
        <f>IF(ISNUMBER(CB224), IF($BV224&gt;VLOOKUP('Gene Table'!$G$2,'Array Content'!$A$2:$B$3,2,FALSE),IF(CB224&lt;-$BV224,"mutant","WT"),IF(CB224&lt;-VLOOKUP('Gene Table'!$G$2,'Array Content'!$A$2:$B$3,2,FALSE),"Mutant","WT")),"")</f>
        <v/>
      </c>
      <c r="CQ224" s="4" t="str">
        <f>IF(ISNUMBER(CC224), IF($BV224&gt;VLOOKUP('Gene Table'!$G$2,'Array Content'!$A$2:$B$3,2,FALSE),IF(CC224&lt;-$BV224,"mutant","WT"),IF(CC224&lt;-VLOOKUP('Gene Table'!$G$2,'Array Content'!$A$2:$B$3,2,FALSE),"Mutant","WT")),"")</f>
        <v/>
      </c>
      <c r="CR224" s="4" t="str">
        <f>IF(ISNUMBER(CD224), IF($BV224&gt;VLOOKUP('Gene Table'!$G$2,'Array Content'!$A$2:$B$3,2,FALSE),IF(CD224&lt;-$BV224,"mutant","WT"),IF(CD224&lt;-VLOOKUP('Gene Table'!$G$2,'Array Content'!$A$2:$B$3,2,FALSE),"Mutant","WT")),"")</f>
        <v/>
      </c>
      <c r="CS224" s="4" t="str">
        <f>IF(ISNUMBER(CE224), IF($BV224&gt;VLOOKUP('Gene Table'!$G$2,'Array Content'!$A$2:$B$3,2,FALSE),IF(CE224&lt;-$BV224,"mutant","WT"),IF(CE224&lt;-VLOOKUP('Gene Table'!$G$2,'Array Content'!$A$2:$B$3,2,FALSE),"Mutant","WT")),"")</f>
        <v/>
      </c>
      <c r="CT224" s="4" t="str">
        <f>IF(ISNUMBER(CF224), IF($BV224&gt;VLOOKUP('Gene Table'!$G$2,'Array Content'!$A$2:$B$3,2,FALSE),IF(CF224&lt;-$BV224,"mutant","WT"),IF(CF224&lt;-VLOOKUP('Gene Table'!$G$2,'Array Content'!$A$2:$B$3,2,FALSE),"Mutant","WT")),"")</f>
        <v/>
      </c>
      <c r="CU224" s="4" t="str">
        <f>IF(ISNUMBER(CG224), IF($BV224&gt;VLOOKUP('Gene Table'!$G$2,'Array Content'!$A$2:$B$3,2,FALSE),IF(CG224&lt;-$BV224,"mutant","WT"),IF(CG224&lt;-VLOOKUP('Gene Table'!$G$2,'Array Content'!$A$2:$B$3,2,FALSE),"Mutant","WT")),"")</f>
        <v/>
      </c>
      <c r="CV224" s="4" t="str">
        <f>IF(ISNUMBER(CH224), IF($BV224&gt;VLOOKUP('Gene Table'!$G$2,'Array Content'!$A$2:$B$3,2,FALSE),IF(CH224&lt;-$BV224,"mutant","WT"),IF(CH224&lt;-VLOOKUP('Gene Table'!$G$2,'Array Content'!$A$2:$B$3,2,FALSE),"Mutant","WT")),"")</f>
        <v/>
      </c>
      <c r="CW224" s="4" t="str">
        <f>IF(ISNUMBER(CI224), IF($BV224&gt;VLOOKUP('Gene Table'!$G$2,'Array Content'!$A$2:$B$3,2,FALSE),IF(CI224&lt;-$BV224,"mutant","WT"),IF(CI224&lt;-VLOOKUP('Gene Table'!$G$2,'Array Content'!$A$2:$B$3,2,FALSE),"Mutant","WT")),"")</f>
        <v/>
      </c>
      <c r="CX224" s="4" t="str">
        <f>IF(ISNUMBER(CJ224), IF($BV224&gt;VLOOKUP('Gene Table'!$G$2,'Array Content'!$A$2:$B$3,2,FALSE),IF(CJ224&lt;-$BV224,"mutant","WT"),IF(CJ224&lt;-VLOOKUP('Gene Table'!$G$2,'Array Content'!$A$2:$B$3,2,FALSE),"Mutant","WT")),"")</f>
        <v/>
      </c>
      <c r="CY224" s="4" t="str">
        <f>IF(ISNUMBER(CK224), IF($BV224&gt;VLOOKUP('Gene Table'!$G$2,'Array Content'!$A$2:$B$3,2,FALSE),IF(CK224&lt;-$BV224,"mutant","WT"),IF(CK224&lt;-VLOOKUP('Gene Table'!$G$2,'Array Content'!$A$2:$B$3,2,FALSE),"Mutant","WT")),"")</f>
        <v/>
      </c>
      <c r="DA224" s="4" t="s">
        <v>4881</v>
      </c>
      <c r="DB224" s="4">
        <f t="shared" si="221"/>
        <v>0</v>
      </c>
      <c r="DC224" s="4">
        <f t="shared" si="222"/>
        <v>0</v>
      </c>
      <c r="DD224" s="4" t="str">
        <f t="shared" si="223"/>
        <v/>
      </c>
      <c r="DE224" s="4" t="str">
        <f t="shared" si="224"/>
        <v/>
      </c>
      <c r="DF224" s="4" t="str">
        <f t="shared" si="225"/>
        <v/>
      </c>
      <c r="DG224" s="4" t="str">
        <f t="shared" si="226"/>
        <v/>
      </c>
      <c r="DH224" s="4" t="str">
        <f t="shared" si="227"/>
        <v/>
      </c>
      <c r="DI224" s="4" t="str">
        <f t="shared" si="228"/>
        <v/>
      </c>
      <c r="DJ224" s="4" t="str">
        <f t="shared" si="229"/>
        <v/>
      </c>
      <c r="DK224" s="4" t="str">
        <f t="shared" si="230"/>
        <v/>
      </c>
      <c r="DL224" s="4" t="str">
        <f t="shared" si="231"/>
        <v/>
      </c>
      <c r="DM224" s="4" t="str">
        <f t="shared" si="232"/>
        <v/>
      </c>
      <c r="DO224" s="4" t="s">
        <v>4881</v>
      </c>
      <c r="DP224" s="4" t="str">
        <f>IF(ISNUMBER(DB224), IF($AR224&gt;VLOOKUP('Gene Table'!$G$2,'Array Content'!$A$2:$B$3,2,FALSE),IF(DB224&lt;-$AR224,"mutant","WT"),IF(DB224&lt;-VLOOKUP('Gene Table'!$G$2,'Array Content'!$A$2:$B$3,2,FALSE),"Mutant","WT")),"")</f>
        <v>WT</v>
      </c>
      <c r="DQ224" s="4" t="str">
        <f>IF(ISNUMBER(DC224), IF($AR224&gt;VLOOKUP('Gene Table'!$G$2,'Array Content'!$A$2:$B$3,2,FALSE),IF(DC224&lt;-$AR224,"mutant","WT"),IF(DC224&lt;-VLOOKUP('Gene Table'!$G$2,'Array Content'!$A$2:$B$3,2,FALSE),"Mutant","WT")),"")</f>
        <v>WT</v>
      </c>
      <c r="DR224" s="4" t="str">
        <f>IF(ISNUMBER(DD224), IF($AR224&gt;VLOOKUP('Gene Table'!$G$2,'Array Content'!$A$2:$B$3,2,FALSE),IF(DD224&lt;-$AR224,"mutant","WT"),IF(DD224&lt;-VLOOKUP('Gene Table'!$G$2,'Array Content'!$A$2:$B$3,2,FALSE),"Mutant","WT")),"")</f>
        <v/>
      </c>
      <c r="DS224" s="4" t="str">
        <f>IF(ISNUMBER(DE224), IF($AR224&gt;VLOOKUP('Gene Table'!$G$2,'Array Content'!$A$2:$B$3,2,FALSE),IF(DE224&lt;-$AR224,"mutant","WT"),IF(DE224&lt;-VLOOKUP('Gene Table'!$G$2,'Array Content'!$A$2:$B$3,2,FALSE),"Mutant","WT")),"")</f>
        <v/>
      </c>
      <c r="DT224" s="4" t="str">
        <f>IF(ISNUMBER(DF224), IF($AR224&gt;VLOOKUP('Gene Table'!$G$2,'Array Content'!$A$2:$B$3,2,FALSE),IF(DF224&lt;-$AR224,"mutant","WT"),IF(DF224&lt;-VLOOKUP('Gene Table'!$G$2,'Array Content'!$A$2:$B$3,2,FALSE),"Mutant","WT")),"")</f>
        <v/>
      </c>
      <c r="DU224" s="4" t="str">
        <f>IF(ISNUMBER(DG224), IF($AR224&gt;VLOOKUP('Gene Table'!$G$2,'Array Content'!$A$2:$B$3,2,FALSE),IF(DG224&lt;-$AR224,"mutant","WT"),IF(DG224&lt;-VLOOKUP('Gene Table'!$G$2,'Array Content'!$A$2:$B$3,2,FALSE),"Mutant","WT")),"")</f>
        <v/>
      </c>
      <c r="DV224" s="4" t="str">
        <f>IF(ISNUMBER(DH224), IF($AR224&gt;VLOOKUP('Gene Table'!$G$2,'Array Content'!$A$2:$B$3,2,FALSE),IF(DH224&lt;-$AR224,"mutant","WT"),IF(DH224&lt;-VLOOKUP('Gene Table'!$G$2,'Array Content'!$A$2:$B$3,2,FALSE),"Mutant","WT")),"")</f>
        <v/>
      </c>
      <c r="DW224" s="4" t="str">
        <f>IF(ISNUMBER(DI224), IF($AR224&gt;VLOOKUP('Gene Table'!$G$2,'Array Content'!$A$2:$B$3,2,FALSE),IF(DI224&lt;-$AR224,"mutant","WT"),IF(DI224&lt;-VLOOKUP('Gene Table'!$G$2,'Array Content'!$A$2:$B$3,2,FALSE),"Mutant","WT")),"")</f>
        <v/>
      </c>
      <c r="DX224" s="4" t="str">
        <f>IF(ISNUMBER(DJ224), IF($AR224&gt;VLOOKUP('Gene Table'!$G$2,'Array Content'!$A$2:$B$3,2,FALSE),IF(DJ224&lt;-$AR224,"mutant","WT"),IF(DJ224&lt;-VLOOKUP('Gene Table'!$G$2,'Array Content'!$A$2:$B$3,2,FALSE),"Mutant","WT")),"")</f>
        <v/>
      </c>
      <c r="DY224" s="4" t="str">
        <f>IF(ISNUMBER(DK224), IF($AR224&gt;VLOOKUP('Gene Table'!$G$2,'Array Content'!$A$2:$B$3,2,FALSE),IF(DK224&lt;-$AR224,"mutant","WT"),IF(DK224&lt;-VLOOKUP('Gene Table'!$G$2,'Array Content'!$A$2:$B$3,2,FALSE),"Mutant","WT")),"")</f>
        <v/>
      </c>
      <c r="DZ224" s="4" t="str">
        <f>IF(ISNUMBER(DL224), IF($AR224&gt;VLOOKUP('Gene Table'!$G$2,'Array Content'!$A$2:$B$3,2,FALSE),IF(DL224&lt;-$AR224,"mutant","WT"),IF(DL224&lt;-VLOOKUP('Gene Table'!$G$2,'Array Content'!$A$2:$B$3,2,FALSE),"Mutant","WT")),"")</f>
        <v/>
      </c>
      <c r="EA224" s="4" t="str">
        <f>IF(ISNUMBER(DM224), IF($AR224&gt;VLOOKUP('Gene Table'!$G$2,'Array Content'!$A$2:$B$3,2,FALSE),IF(DM224&lt;-$AR224,"mutant","WT"),IF(DM224&lt;-VLOOKUP('Gene Table'!$G$2,'Array Content'!$A$2:$B$3,2,FALSE),"Mutant","WT")),"")</f>
        <v/>
      </c>
      <c r="EC224" s="4" t="s">
        <v>4881</v>
      </c>
      <c r="ED224" s="4" t="str">
        <f>IF('Gene Table'!$D224="copy number",D224,"")</f>
        <v/>
      </c>
      <c r="EE224" s="4" t="str">
        <f>IF('Gene Table'!$D224="copy number",E224,"")</f>
        <v/>
      </c>
      <c r="EF224" s="4" t="str">
        <f>IF('Gene Table'!$D224="copy number",F224,"")</f>
        <v/>
      </c>
      <c r="EG224" s="4" t="str">
        <f>IF('Gene Table'!$D224="copy number",G224,"")</f>
        <v/>
      </c>
      <c r="EH224" s="4" t="str">
        <f>IF('Gene Table'!$D224="copy number",H224,"")</f>
        <v/>
      </c>
      <c r="EI224" s="4" t="str">
        <f>IF('Gene Table'!$D224="copy number",I224,"")</f>
        <v/>
      </c>
      <c r="EJ224" s="4" t="str">
        <f>IF('Gene Table'!$D224="copy number",J224,"")</f>
        <v/>
      </c>
      <c r="EK224" s="4" t="str">
        <f>IF('Gene Table'!$D224="copy number",K224,"")</f>
        <v/>
      </c>
      <c r="EL224" s="4" t="str">
        <f>IF('Gene Table'!$D224="copy number",L224,"")</f>
        <v/>
      </c>
      <c r="EM224" s="4" t="str">
        <f>IF('Gene Table'!$D224="copy number",M224,"")</f>
        <v/>
      </c>
      <c r="EN224" s="4" t="str">
        <f>IF('Gene Table'!$D224="copy number",N224,"")</f>
        <v/>
      </c>
      <c r="EO224" s="4" t="str">
        <f>IF('Gene Table'!$D224="copy number",O224,"")</f>
        <v/>
      </c>
      <c r="EQ224" s="4" t="s">
        <v>4881</v>
      </c>
      <c r="ER224" s="4" t="str">
        <f>IF('Gene Table'!$D224="copy number",R224,"")</f>
        <v/>
      </c>
      <c r="ES224" s="4" t="str">
        <f>IF('Gene Table'!$D224="copy number",S224,"")</f>
        <v/>
      </c>
      <c r="ET224" s="4" t="str">
        <f>IF('Gene Table'!$D224="copy number",T224,"")</f>
        <v/>
      </c>
      <c r="EU224" s="4" t="str">
        <f>IF('Gene Table'!$D224="copy number",U224,"")</f>
        <v/>
      </c>
      <c r="EV224" s="4" t="str">
        <f>IF('Gene Table'!$D224="copy number",V224,"")</f>
        <v/>
      </c>
      <c r="EW224" s="4" t="str">
        <f>IF('Gene Table'!$D224="copy number",W224,"")</f>
        <v/>
      </c>
      <c r="EX224" s="4" t="str">
        <f>IF('Gene Table'!$D224="copy number",X224,"")</f>
        <v/>
      </c>
      <c r="EY224" s="4" t="str">
        <f>IF('Gene Table'!$D224="copy number",Y224,"")</f>
        <v/>
      </c>
      <c r="EZ224" s="4" t="str">
        <f>IF('Gene Table'!$D224="copy number",Z224,"")</f>
        <v/>
      </c>
      <c r="FA224" s="4" t="str">
        <f>IF('Gene Table'!$D224="copy number",AA224,"")</f>
        <v/>
      </c>
      <c r="FB224" s="4" t="str">
        <f>IF('Gene Table'!$D224="copy number",AB224,"")</f>
        <v/>
      </c>
      <c r="FC224" s="4" t="str">
        <f>IF('Gene Table'!$D224="copy number",AC224,"")</f>
        <v/>
      </c>
      <c r="FE224" s="4" t="s">
        <v>4881</v>
      </c>
      <c r="FF224" s="4" t="str">
        <f>IF('Gene Table'!$C224="SMPC",D224,"")</f>
        <v/>
      </c>
      <c r="FG224" s="4" t="str">
        <f>IF('Gene Table'!$C224="SMPC",E224,"")</f>
        <v/>
      </c>
      <c r="FH224" s="4" t="str">
        <f>IF('Gene Table'!$C224="SMPC",F224,"")</f>
        <v/>
      </c>
      <c r="FI224" s="4" t="str">
        <f>IF('Gene Table'!$C224="SMPC",G224,"")</f>
        <v/>
      </c>
      <c r="FJ224" s="4" t="str">
        <f>IF('Gene Table'!$C224="SMPC",H224,"")</f>
        <v/>
      </c>
      <c r="FK224" s="4" t="str">
        <f>IF('Gene Table'!$C224="SMPC",I224,"")</f>
        <v/>
      </c>
      <c r="FL224" s="4" t="str">
        <f>IF('Gene Table'!$C224="SMPC",J224,"")</f>
        <v/>
      </c>
      <c r="FM224" s="4" t="str">
        <f>IF('Gene Table'!$C224="SMPC",K224,"")</f>
        <v/>
      </c>
      <c r="FN224" s="4" t="str">
        <f>IF('Gene Table'!$C224="SMPC",L224,"")</f>
        <v/>
      </c>
      <c r="FO224" s="4" t="str">
        <f>IF('Gene Table'!$C224="SMPC",M224,"")</f>
        <v/>
      </c>
      <c r="FP224" s="4" t="str">
        <f>IF('Gene Table'!$C224="SMPC",N224,"")</f>
        <v/>
      </c>
      <c r="FQ224" s="4" t="str">
        <f>IF('Gene Table'!$C224="SMPC",O224,"")</f>
        <v/>
      </c>
      <c r="FS224" s="4" t="s">
        <v>4881</v>
      </c>
      <c r="FT224" s="4" t="str">
        <f>IF('Gene Table'!$C224="SMPC",R224,"")</f>
        <v/>
      </c>
      <c r="FU224" s="4" t="str">
        <f>IF('Gene Table'!$C224="SMPC",S224,"")</f>
        <v/>
      </c>
      <c r="FV224" s="4" t="str">
        <f>IF('Gene Table'!$C224="SMPC",T224,"")</f>
        <v/>
      </c>
      <c r="FW224" s="4" t="str">
        <f>IF('Gene Table'!$C224="SMPC",U224,"")</f>
        <v/>
      </c>
      <c r="FX224" s="4" t="str">
        <f>IF('Gene Table'!$C224="SMPC",V224,"")</f>
        <v/>
      </c>
      <c r="FY224" s="4" t="str">
        <f>IF('Gene Table'!$C224="SMPC",W224,"")</f>
        <v/>
      </c>
      <c r="FZ224" s="4" t="str">
        <f>IF('Gene Table'!$C224="SMPC",X224,"")</f>
        <v/>
      </c>
      <c r="GA224" s="4" t="str">
        <f>IF('Gene Table'!$C224="SMPC",Y224,"")</f>
        <v/>
      </c>
      <c r="GB224" s="4" t="str">
        <f>IF('Gene Table'!$C224="SMPC",Z224,"")</f>
        <v/>
      </c>
      <c r="GC224" s="4" t="str">
        <f>IF('Gene Table'!$C224="SMPC",AA224,"")</f>
        <v/>
      </c>
      <c r="GD224" s="4" t="str">
        <f>IF('Gene Table'!$C224="SMPC",AB224,"")</f>
        <v/>
      </c>
      <c r="GE224" s="4" t="str">
        <f>IF('Gene Table'!$C224="SMPC",AC224,"")</f>
        <v/>
      </c>
    </row>
    <row r="225" spans="1:187" ht="15" customHeight="1" x14ac:dyDescent="0.25">
      <c r="A225" s="4" t="str">
        <f>'Gene Table'!C225&amp;":"&amp;'Gene Table'!D225</f>
        <v>TP53:c.451C&gt;T</v>
      </c>
      <c r="B225" s="4">
        <f>IF('Gene Table'!$G$5="NO",IF(ISNUMBER(MATCH('Gene Table'!E225,'Array Content'!$M$2:$M$941,0)),VLOOKUP('Gene Table'!E225,'Array Content'!$M$2:$O$941,2,FALSE),35),IF('Gene Table'!$G$5="YES",IF(ISNUMBER(MATCH('Gene Table'!E225,'Array Content'!$M$2:$M$941,0)),VLOOKUP('Gene Table'!E225,'Array Content'!$M$2:$O$941,3,FALSE),35),"OOPS"))</f>
        <v>37</v>
      </c>
      <c r="C225" s="4" t="s">
        <v>4882</v>
      </c>
      <c r="D225" s="29">
        <f>IF('Control Sample Data'!D224="","",IF(SUM('Control Sample Data'!D$2:D$97)&gt;10,IF(AND(ISNUMBER('Control Sample Data'!D224),'Control Sample Data'!D224&lt;$B225, 'Control Sample Data'!D224&gt;0),'Control Sample Data'!D224,$B225),""))</f>
        <v>35</v>
      </c>
      <c r="E225" s="29">
        <f>IF('Control Sample Data'!E224="","",IF(SUM('Control Sample Data'!E$2:E$97)&gt;10,IF(AND(ISNUMBER('Control Sample Data'!E224),'Control Sample Data'!E224&lt;$B225, 'Control Sample Data'!E224&gt;0),'Control Sample Data'!E224,$B225),""))</f>
        <v>35</v>
      </c>
      <c r="F225" s="29" t="str">
        <f>IF('Control Sample Data'!F224="","",IF(SUM('Control Sample Data'!F$2:F$97)&gt;10,IF(AND(ISNUMBER('Control Sample Data'!F224),'Control Sample Data'!F224&lt;$B225, 'Control Sample Data'!F224&gt;0),'Control Sample Data'!F224,$B225),""))</f>
        <v/>
      </c>
      <c r="G225" s="29" t="str">
        <f>IF('Control Sample Data'!G224="","",IF(SUM('Control Sample Data'!G$2:G$97)&gt;10,IF(AND(ISNUMBER('Control Sample Data'!G224),'Control Sample Data'!G224&lt;$B225, 'Control Sample Data'!G224&gt;0),'Control Sample Data'!G224,$B225),""))</f>
        <v/>
      </c>
      <c r="H225" s="29" t="str">
        <f>IF('Control Sample Data'!H224="","",IF(SUM('Control Sample Data'!H$2:H$97)&gt;10,IF(AND(ISNUMBER('Control Sample Data'!H224),'Control Sample Data'!H224&lt;$B225, 'Control Sample Data'!H224&gt;0),'Control Sample Data'!H224,$B225),""))</f>
        <v/>
      </c>
      <c r="I225" s="29" t="str">
        <f>IF('Control Sample Data'!I224="","",IF(SUM('Control Sample Data'!I$2:I$97)&gt;10,IF(AND(ISNUMBER('Control Sample Data'!I224),'Control Sample Data'!I224&lt;$B225, 'Control Sample Data'!I224&gt;0),'Control Sample Data'!I224,$B225),""))</f>
        <v/>
      </c>
      <c r="J225" s="29" t="str">
        <f>IF('Control Sample Data'!J224="","",IF(SUM('Control Sample Data'!J$2:J$97)&gt;10,IF(AND(ISNUMBER('Control Sample Data'!J224),'Control Sample Data'!J224&lt;$B225, 'Control Sample Data'!J224&gt;0),'Control Sample Data'!J224,$B225),""))</f>
        <v/>
      </c>
      <c r="K225" s="29" t="str">
        <f>IF('Control Sample Data'!K224="","",IF(SUM('Control Sample Data'!K$2:K$97)&gt;10,IF(AND(ISNUMBER('Control Sample Data'!K224),'Control Sample Data'!K224&lt;$B225, 'Control Sample Data'!K224&gt;0),'Control Sample Data'!K224,$B225),""))</f>
        <v/>
      </c>
      <c r="L225" s="29" t="str">
        <f>IF('Control Sample Data'!L224="","",IF(SUM('Control Sample Data'!L$2:L$97)&gt;10,IF(AND(ISNUMBER('Control Sample Data'!L224),'Control Sample Data'!L224&lt;$B225, 'Control Sample Data'!L224&gt;0),'Control Sample Data'!L224,$B225),""))</f>
        <v/>
      </c>
      <c r="M225" s="29" t="str">
        <f>IF('Control Sample Data'!M224="","",IF(SUM('Control Sample Data'!M$2:M$97)&gt;10,IF(AND(ISNUMBER('Control Sample Data'!M224),'Control Sample Data'!M224&lt;$B225, 'Control Sample Data'!M224&gt;0),'Control Sample Data'!M224,$B225),""))</f>
        <v/>
      </c>
      <c r="N225" s="29" t="str">
        <f>IF('Control Sample Data'!N224="","",IF(SUM('Control Sample Data'!N$2:N$97)&gt;10,IF(AND(ISNUMBER('Control Sample Data'!N224),'Control Sample Data'!N224&lt;$B225, 'Control Sample Data'!N224&gt;0),'Control Sample Data'!N224,$B225),""))</f>
        <v/>
      </c>
      <c r="O225" s="29" t="str">
        <f>IF('Control Sample Data'!O224="","",IF(SUM('Control Sample Data'!O$2:O$97)&gt;10,IF(AND(ISNUMBER('Control Sample Data'!O224),'Control Sample Data'!O224&lt;$B225, 'Control Sample Data'!O224&gt;0),'Control Sample Data'!O224,$B225),""))</f>
        <v/>
      </c>
      <c r="Q225" s="4" t="s">
        <v>4882</v>
      </c>
      <c r="R225" s="29">
        <f>IF('Test Sample Data'!D224="","",IF(SUM('Test Sample Data'!D$2:D$97)&gt;10,IF(AND(ISNUMBER('Test Sample Data'!D224),'Test Sample Data'!D224&lt;$B225, 'Test Sample Data'!D224&gt;0),'Test Sample Data'!D224,$B225),""))</f>
        <v>30.560000000000002</v>
      </c>
      <c r="S225" s="29">
        <f>IF('Test Sample Data'!E224="","",IF(SUM('Test Sample Data'!E$2:E$97)&gt;10,IF(AND(ISNUMBER('Test Sample Data'!E224),'Test Sample Data'!E224&lt;$B225, 'Test Sample Data'!E224&gt;0),'Test Sample Data'!E224,$B225),""))</f>
        <v>35</v>
      </c>
      <c r="T225" s="29" t="str">
        <f>IF('Test Sample Data'!F224="","",IF(SUM('Test Sample Data'!F$2:F$97)&gt;10,IF(AND(ISNUMBER('Test Sample Data'!F224),'Test Sample Data'!F224&lt;$B225, 'Test Sample Data'!F224&gt;0),'Test Sample Data'!F224,$B225),""))</f>
        <v/>
      </c>
      <c r="U225" s="29" t="str">
        <f>IF('Test Sample Data'!G224="","",IF(SUM('Test Sample Data'!G$2:G$97)&gt;10,IF(AND(ISNUMBER('Test Sample Data'!G224),'Test Sample Data'!G224&lt;$B225, 'Test Sample Data'!G224&gt;0),'Test Sample Data'!G224,$B225),""))</f>
        <v/>
      </c>
      <c r="V225" s="29" t="str">
        <f>IF('Test Sample Data'!H224="","",IF(SUM('Test Sample Data'!H$2:H$97)&gt;10,IF(AND(ISNUMBER('Test Sample Data'!H224),'Test Sample Data'!H224&lt;$B225, 'Test Sample Data'!H224&gt;0),'Test Sample Data'!H224,$B225),""))</f>
        <v/>
      </c>
      <c r="W225" s="29" t="str">
        <f>IF('Test Sample Data'!I224="","",IF(SUM('Test Sample Data'!I$2:I$97)&gt;10,IF(AND(ISNUMBER('Test Sample Data'!I224),'Test Sample Data'!I224&lt;$B225, 'Test Sample Data'!I224&gt;0),'Test Sample Data'!I224,$B225),""))</f>
        <v/>
      </c>
      <c r="X225" s="29" t="str">
        <f>IF('Test Sample Data'!J224="","",IF(SUM('Test Sample Data'!J$2:J$97)&gt;10,IF(AND(ISNUMBER('Test Sample Data'!J224),'Test Sample Data'!J224&lt;$B225, 'Test Sample Data'!J224&gt;0),'Test Sample Data'!J224,$B225),""))</f>
        <v/>
      </c>
      <c r="Y225" s="29" t="str">
        <f>IF('Test Sample Data'!K224="","",IF(SUM('Test Sample Data'!K$2:K$97)&gt;10,IF(AND(ISNUMBER('Test Sample Data'!K224),'Test Sample Data'!K224&lt;$B225, 'Test Sample Data'!K224&gt;0),'Test Sample Data'!K224,$B225),""))</f>
        <v/>
      </c>
      <c r="Z225" s="29" t="str">
        <f>IF('Test Sample Data'!L224="","",IF(SUM('Test Sample Data'!L$2:L$97)&gt;10,IF(AND(ISNUMBER('Test Sample Data'!L224),'Test Sample Data'!L224&lt;$B225, 'Test Sample Data'!L224&gt;0),'Test Sample Data'!L224,$B225),""))</f>
        <v/>
      </c>
      <c r="AA225" s="29" t="str">
        <f>IF('Test Sample Data'!M224="","",IF(SUM('Test Sample Data'!M$2:M$97)&gt;10,IF(AND(ISNUMBER('Test Sample Data'!M224),'Test Sample Data'!M224&lt;$B225, 'Test Sample Data'!M224&gt;0),'Test Sample Data'!M224,$B225),""))</f>
        <v/>
      </c>
      <c r="AB225" s="29" t="str">
        <f>IF('Test Sample Data'!N224="","",IF(SUM('Test Sample Data'!N$2:N$97)&gt;10,IF(AND(ISNUMBER('Test Sample Data'!N224),'Test Sample Data'!N224&lt;$B225, 'Test Sample Data'!N224&gt;0),'Test Sample Data'!N224,$B225),""))</f>
        <v/>
      </c>
      <c r="AC225" s="29" t="str">
        <f>IF('Test Sample Data'!O224="","",IF(SUM('Test Sample Data'!O$2:O$97)&gt;10,IF(AND(ISNUMBER('Test Sample Data'!O224),'Test Sample Data'!O224&lt;$B225, 'Test Sample Data'!O224&gt;0),'Test Sample Data'!O224,$B225),""))</f>
        <v/>
      </c>
      <c r="AE225" s="4" t="s">
        <v>4882</v>
      </c>
      <c r="AF225" s="4">
        <f t="shared" si="247"/>
        <v>9</v>
      </c>
      <c r="AG225" s="4">
        <f t="shared" si="248"/>
        <v>9</v>
      </c>
      <c r="AH225" s="4" t="str">
        <f t="shared" si="249"/>
        <v/>
      </c>
      <c r="AI225" s="4" t="str">
        <f t="shared" si="250"/>
        <v/>
      </c>
      <c r="AJ225" s="4" t="str">
        <f t="shared" si="251"/>
        <v/>
      </c>
      <c r="AK225" s="4" t="str">
        <f t="shared" si="252"/>
        <v/>
      </c>
      <c r="AL225" s="4" t="str">
        <f t="shared" si="253"/>
        <v/>
      </c>
      <c r="AM225" s="4" t="str">
        <f t="shared" si="254"/>
        <v/>
      </c>
      <c r="AN225" s="4" t="str">
        <f t="shared" si="255"/>
        <v/>
      </c>
      <c r="AO225" s="4" t="str">
        <f t="shared" si="256"/>
        <v/>
      </c>
      <c r="AP225" s="4" t="str">
        <f t="shared" si="257"/>
        <v/>
      </c>
      <c r="AQ225" s="4" t="str">
        <f t="shared" si="258"/>
        <v/>
      </c>
      <c r="AR225" s="4">
        <f t="shared" si="259"/>
        <v>0</v>
      </c>
      <c r="AS225" s="4">
        <f t="shared" si="246"/>
        <v>9</v>
      </c>
      <c r="AU225" s="4" t="s">
        <v>4882</v>
      </c>
      <c r="AV225" s="4">
        <f t="shared" si="260"/>
        <v>4.5600000000000023</v>
      </c>
      <c r="AW225" s="4">
        <f t="shared" si="261"/>
        <v>9</v>
      </c>
      <c r="AX225" s="4" t="str">
        <f t="shared" si="262"/>
        <v/>
      </c>
      <c r="AY225" s="4" t="str">
        <f t="shared" si="263"/>
        <v/>
      </c>
      <c r="AZ225" s="4" t="str">
        <f t="shared" si="264"/>
        <v/>
      </c>
      <c r="BA225" s="4" t="str">
        <f t="shared" si="265"/>
        <v/>
      </c>
      <c r="BB225" s="4" t="str">
        <f t="shared" si="266"/>
        <v/>
      </c>
      <c r="BC225" s="4" t="str">
        <f t="shared" si="267"/>
        <v/>
      </c>
      <c r="BD225" s="4" t="str">
        <f t="shared" si="268"/>
        <v/>
      </c>
      <c r="BE225" s="4" t="str">
        <f t="shared" si="269"/>
        <v/>
      </c>
      <c r="BF225" s="4" t="str">
        <f t="shared" si="270"/>
        <v/>
      </c>
      <c r="BG225" s="4" t="str">
        <f t="shared" si="271"/>
        <v/>
      </c>
      <c r="BI225" s="4" t="s">
        <v>4882</v>
      </c>
      <c r="BJ225" s="4" t="str">
        <f t="shared" si="233"/>
        <v/>
      </c>
      <c r="BK225" s="4">
        <f t="shared" si="234"/>
        <v>9</v>
      </c>
      <c r="BL225" s="4" t="str">
        <f t="shared" si="235"/>
        <v/>
      </c>
      <c r="BM225" s="4" t="str">
        <f t="shared" si="236"/>
        <v/>
      </c>
      <c r="BN225" s="4" t="str">
        <f t="shared" si="237"/>
        <v/>
      </c>
      <c r="BO225" s="4" t="str">
        <f t="shared" si="238"/>
        <v/>
      </c>
      <c r="BP225" s="4" t="str">
        <f t="shared" si="239"/>
        <v/>
      </c>
      <c r="BQ225" s="4" t="str">
        <f t="shared" si="240"/>
        <v/>
      </c>
      <c r="BR225" s="4" t="str">
        <f t="shared" si="241"/>
        <v/>
      </c>
      <c r="BS225" s="4" t="str">
        <f t="shared" si="242"/>
        <v/>
      </c>
      <c r="BT225" s="4" t="str">
        <f t="shared" si="243"/>
        <v/>
      </c>
      <c r="BU225" s="4" t="str">
        <f t="shared" si="244"/>
        <v/>
      </c>
      <c r="BV225" s="4">
        <f t="shared" si="272"/>
        <v>0</v>
      </c>
      <c r="BW225" s="4">
        <f t="shared" si="245"/>
        <v>9</v>
      </c>
      <c r="BY225" s="4" t="s">
        <v>4882</v>
      </c>
      <c r="BZ225" s="4">
        <f t="shared" si="209"/>
        <v>-4.4399999999999977</v>
      </c>
      <c r="CA225" s="4">
        <f t="shared" si="210"/>
        <v>0</v>
      </c>
      <c r="CB225" s="4" t="str">
        <f t="shared" si="211"/>
        <v/>
      </c>
      <c r="CC225" s="4" t="str">
        <f t="shared" si="212"/>
        <v/>
      </c>
      <c r="CD225" s="4" t="str">
        <f t="shared" si="213"/>
        <v/>
      </c>
      <c r="CE225" s="4" t="str">
        <f t="shared" si="214"/>
        <v/>
      </c>
      <c r="CF225" s="4" t="str">
        <f t="shared" si="215"/>
        <v/>
      </c>
      <c r="CG225" s="4" t="str">
        <f t="shared" si="216"/>
        <v/>
      </c>
      <c r="CH225" s="4" t="str">
        <f t="shared" si="217"/>
        <v/>
      </c>
      <c r="CI225" s="4" t="str">
        <f t="shared" si="218"/>
        <v/>
      </c>
      <c r="CJ225" s="4" t="str">
        <f t="shared" si="219"/>
        <v/>
      </c>
      <c r="CK225" s="4" t="str">
        <f t="shared" si="220"/>
        <v/>
      </c>
      <c r="CM225" s="4" t="s">
        <v>4882</v>
      </c>
      <c r="CN225" s="4" t="str">
        <f>IF(ISNUMBER(BZ225), IF($BV225&gt;VLOOKUP('Gene Table'!$G$2,'Array Content'!$A$2:$B$3,2,FALSE),IF(BZ225&lt;-$BV225,"mutant","WT"),IF(BZ225&lt;-VLOOKUP('Gene Table'!$G$2,'Array Content'!$A$2:$B$3,2,FALSE),"Mutant","WT")),"")</f>
        <v>Mutant</v>
      </c>
      <c r="CO225" s="4" t="str">
        <f>IF(ISNUMBER(CA225), IF($BV225&gt;VLOOKUP('Gene Table'!$G$2,'Array Content'!$A$2:$B$3,2,FALSE),IF(CA225&lt;-$BV225,"mutant","WT"),IF(CA225&lt;-VLOOKUP('Gene Table'!$G$2,'Array Content'!$A$2:$B$3,2,FALSE),"Mutant","WT")),"")</f>
        <v>WT</v>
      </c>
      <c r="CP225" s="4" t="str">
        <f>IF(ISNUMBER(CB225), IF($BV225&gt;VLOOKUP('Gene Table'!$G$2,'Array Content'!$A$2:$B$3,2,FALSE),IF(CB225&lt;-$BV225,"mutant","WT"),IF(CB225&lt;-VLOOKUP('Gene Table'!$G$2,'Array Content'!$A$2:$B$3,2,FALSE),"Mutant","WT")),"")</f>
        <v/>
      </c>
      <c r="CQ225" s="4" t="str">
        <f>IF(ISNUMBER(CC225), IF($BV225&gt;VLOOKUP('Gene Table'!$G$2,'Array Content'!$A$2:$B$3,2,FALSE),IF(CC225&lt;-$BV225,"mutant","WT"),IF(CC225&lt;-VLOOKUP('Gene Table'!$G$2,'Array Content'!$A$2:$B$3,2,FALSE),"Mutant","WT")),"")</f>
        <v/>
      </c>
      <c r="CR225" s="4" t="str">
        <f>IF(ISNUMBER(CD225), IF($BV225&gt;VLOOKUP('Gene Table'!$G$2,'Array Content'!$A$2:$B$3,2,FALSE),IF(CD225&lt;-$BV225,"mutant","WT"),IF(CD225&lt;-VLOOKUP('Gene Table'!$G$2,'Array Content'!$A$2:$B$3,2,FALSE),"Mutant","WT")),"")</f>
        <v/>
      </c>
      <c r="CS225" s="4" t="str">
        <f>IF(ISNUMBER(CE225), IF($BV225&gt;VLOOKUP('Gene Table'!$G$2,'Array Content'!$A$2:$B$3,2,FALSE),IF(CE225&lt;-$BV225,"mutant","WT"),IF(CE225&lt;-VLOOKUP('Gene Table'!$G$2,'Array Content'!$A$2:$B$3,2,FALSE),"Mutant","WT")),"")</f>
        <v/>
      </c>
      <c r="CT225" s="4" t="str">
        <f>IF(ISNUMBER(CF225), IF($BV225&gt;VLOOKUP('Gene Table'!$G$2,'Array Content'!$A$2:$B$3,2,FALSE),IF(CF225&lt;-$BV225,"mutant","WT"),IF(CF225&lt;-VLOOKUP('Gene Table'!$G$2,'Array Content'!$A$2:$B$3,2,FALSE),"Mutant","WT")),"")</f>
        <v/>
      </c>
      <c r="CU225" s="4" t="str">
        <f>IF(ISNUMBER(CG225), IF($BV225&gt;VLOOKUP('Gene Table'!$G$2,'Array Content'!$A$2:$B$3,2,FALSE),IF(CG225&lt;-$BV225,"mutant","WT"),IF(CG225&lt;-VLOOKUP('Gene Table'!$G$2,'Array Content'!$A$2:$B$3,2,FALSE),"Mutant","WT")),"")</f>
        <v/>
      </c>
      <c r="CV225" s="4" t="str">
        <f>IF(ISNUMBER(CH225), IF($BV225&gt;VLOOKUP('Gene Table'!$G$2,'Array Content'!$A$2:$B$3,2,FALSE),IF(CH225&lt;-$BV225,"mutant","WT"),IF(CH225&lt;-VLOOKUP('Gene Table'!$G$2,'Array Content'!$A$2:$B$3,2,FALSE),"Mutant","WT")),"")</f>
        <v/>
      </c>
      <c r="CW225" s="4" t="str">
        <f>IF(ISNUMBER(CI225), IF($BV225&gt;VLOOKUP('Gene Table'!$G$2,'Array Content'!$A$2:$B$3,2,FALSE),IF(CI225&lt;-$BV225,"mutant","WT"),IF(CI225&lt;-VLOOKUP('Gene Table'!$G$2,'Array Content'!$A$2:$B$3,2,FALSE),"Mutant","WT")),"")</f>
        <v/>
      </c>
      <c r="CX225" s="4" t="str">
        <f>IF(ISNUMBER(CJ225), IF($BV225&gt;VLOOKUP('Gene Table'!$G$2,'Array Content'!$A$2:$B$3,2,FALSE),IF(CJ225&lt;-$BV225,"mutant","WT"),IF(CJ225&lt;-VLOOKUP('Gene Table'!$G$2,'Array Content'!$A$2:$B$3,2,FALSE),"Mutant","WT")),"")</f>
        <v/>
      </c>
      <c r="CY225" s="4" t="str">
        <f>IF(ISNUMBER(CK225), IF($BV225&gt;VLOOKUP('Gene Table'!$G$2,'Array Content'!$A$2:$B$3,2,FALSE),IF(CK225&lt;-$BV225,"mutant","WT"),IF(CK225&lt;-VLOOKUP('Gene Table'!$G$2,'Array Content'!$A$2:$B$3,2,FALSE),"Mutant","WT")),"")</f>
        <v/>
      </c>
      <c r="DA225" s="4" t="s">
        <v>4882</v>
      </c>
      <c r="DB225" s="4">
        <f t="shared" si="221"/>
        <v>-4.4399999999999977</v>
      </c>
      <c r="DC225" s="4">
        <f t="shared" si="222"/>
        <v>0</v>
      </c>
      <c r="DD225" s="4" t="str">
        <f t="shared" si="223"/>
        <v/>
      </c>
      <c r="DE225" s="4" t="str">
        <f t="shared" si="224"/>
        <v/>
      </c>
      <c r="DF225" s="4" t="str">
        <f t="shared" si="225"/>
        <v/>
      </c>
      <c r="DG225" s="4" t="str">
        <f t="shared" si="226"/>
        <v/>
      </c>
      <c r="DH225" s="4" t="str">
        <f t="shared" si="227"/>
        <v/>
      </c>
      <c r="DI225" s="4" t="str">
        <f t="shared" si="228"/>
        <v/>
      </c>
      <c r="DJ225" s="4" t="str">
        <f t="shared" si="229"/>
        <v/>
      </c>
      <c r="DK225" s="4" t="str">
        <f t="shared" si="230"/>
        <v/>
      </c>
      <c r="DL225" s="4" t="str">
        <f t="shared" si="231"/>
        <v/>
      </c>
      <c r="DM225" s="4" t="str">
        <f t="shared" si="232"/>
        <v/>
      </c>
      <c r="DO225" s="4" t="s">
        <v>4882</v>
      </c>
      <c r="DP225" s="4" t="str">
        <f>IF(ISNUMBER(DB225), IF($AR225&gt;VLOOKUP('Gene Table'!$G$2,'Array Content'!$A$2:$B$3,2,FALSE),IF(DB225&lt;-$AR225,"mutant","WT"),IF(DB225&lt;-VLOOKUP('Gene Table'!$G$2,'Array Content'!$A$2:$B$3,2,FALSE),"Mutant","WT")),"")</f>
        <v>Mutant</v>
      </c>
      <c r="DQ225" s="4" t="str">
        <f>IF(ISNUMBER(DC225), IF($AR225&gt;VLOOKUP('Gene Table'!$G$2,'Array Content'!$A$2:$B$3,2,FALSE),IF(DC225&lt;-$AR225,"mutant","WT"),IF(DC225&lt;-VLOOKUP('Gene Table'!$G$2,'Array Content'!$A$2:$B$3,2,FALSE),"Mutant","WT")),"")</f>
        <v>WT</v>
      </c>
      <c r="DR225" s="4" t="str">
        <f>IF(ISNUMBER(DD225), IF($AR225&gt;VLOOKUP('Gene Table'!$G$2,'Array Content'!$A$2:$B$3,2,FALSE),IF(DD225&lt;-$AR225,"mutant","WT"),IF(DD225&lt;-VLOOKUP('Gene Table'!$G$2,'Array Content'!$A$2:$B$3,2,FALSE),"Mutant","WT")),"")</f>
        <v/>
      </c>
      <c r="DS225" s="4" t="str">
        <f>IF(ISNUMBER(DE225), IF($AR225&gt;VLOOKUP('Gene Table'!$G$2,'Array Content'!$A$2:$B$3,2,FALSE),IF(DE225&lt;-$AR225,"mutant","WT"),IF(DE225&lt;-VLOOKUP('Gene Table'!$G$2,'Array Content'!$A$2:$B$3,2,FALSE),"Mutant","WT")),"")</f>
        <v/>
      </c>
      <c r="DT225" s="4" t="str">
        <f>IF(ISNUMBER(DF225), IF($AR225&gt;VLOOKUP('Gene Table'!$G$2,'Array Content'!$A$2:$B$3,2,FALSE),IF(DF225&lt;-$AR225,"mutant","WT"),IF(DF225&lt;-VLOOKUP('Gene Table'!$G$2,'Array Content'!$A$2:$B$3,2,FALSE),"Mutant","WT")),"")</f>
        <v/>
      </c>
      <c r="DU225" s="4" t="str">
        <f>IF(ISNUMBER(DG225), IF($AR225&gt;VLOOKUP('Gene Table'!$G$2,'Array Content'!$A$2:$B$3,2,FALSE),IF(DG225&lt;-$AR225,"mutant","WT"),IF(DG225&lt;-VLOOKUP('Gene Table'!$G$2,'Array Content'!$A$2:$B$3,2,FALSE),"Mutant","WT")),"")</f>
        <v/>
      </c>
      <c r="DV225" s="4" t="str">
        <f>IF(ISNUMBER(DH225), IF($AR225&gt;VLOOKUP('Gene Table'!$G$2,'Array Content'!$A$2:$B$3,2,FALSE),IF(DH225&lt;-$AR225,"mutant","WT"),IF(DH225&lt;-VLOOKUP('Gene Table'!$G$2,'Array Content'!$A$2:$B$3,2,FALSE),"Mutant","WT")),"")</f>
        <v/>
      </c>
      <c r="DW225" s="4" t="str">
        <f>IF(ISNUMBER(DI225), IF($AR225&gt;VLOOKUP('Gene Table'!$G$2,'Array Content'!$A$2:$B$3,2,FALSE),IF(DI225&lt;-$AR225,"mutant","WT"),IF(DI225&lt;-VLOOKUP('Gene Table'!$G$2,'Array Content'!$A$2:$B$3,2,FALSE),"Mutant","WT")),"")</f>
        <v/>
      </c>
      <c r="DX225" s="4" t="str">
        <f>IF(ISNUMBER(DJ225), IF($AR225&gt;VLOOKUP('Gene Table'!$G$2,'Array Content'!$A$2:$B$3,2,FALSE),IF(DJ225&lt;-$AR225,"mutant","WT"),IF(DJ225&lt;-VLOOKUP('Gene Table'!$G$2,'Array Content'!$A$2:$B$3,2,FALSE),"Mutant","WT")),"")</f>
        <v/>
      </c>
      <c r="DY225" s="4" t="str">
        <f>IF(ISNUMBER(DK225), IF($AR225&gt;VLOOKUP('Gene Table'!$G$2,'Array Content'!$A$2:$B$3,2,FALSE),IF(DK225&lt;-$AR225,"mutant","WT"),IF(DK225&lt;-VLOOKUP('Gene Table'!$G$2,'Array Content'!$A$2:$B$3,2,FALSE),"Mutant","WT")),"")</f>
        <v/>
      </c>
      <c r="DZ225" s="4" t="str">
        <f>IF(ISNUMBER(DL225), IF($AR225&gt;VLOOKUP('Gene Table'!$G$2,'Array Content'!$A$2:$B$3,2,FALSE),IF(DL225&lt;-$AR225,"mutant","WT"),IF(DL225&lt;-VLOOKUP('Gene Table'!$G$2,'Array Content'!$A$2:$B$3,2,FALSE),"Mutant","WT")),"")</f>
        <v/>
      </c>
      <c r="EA225" s="4" t="str">
        <f>IF(ISNUMBER(DM225), IF($AR225&gt;VLOOKUP('Gene Table'!$G$2,'Array Content'!$A$2:$B$3,2,FALSE),IF(DM225&lt;-$AR225,"mutant","WT"),IF(DM225&lt;-VLOOKUP('Gene Table'!$G$2,'Array Content'!$A$2:$B$3,2,FALSE),"Mutant","WT")),"")</f>
        <v/>
      </c>
      <c r="EC225" s="4" t="s">
        <v>4882</v>
      </c>
      <c r="ED225" s="4" t="str">
        <f>IF('Gene Table'!$D225="copy number",D225,"")</f>
        <v/>
      </c>
      <c r="EE225" s="4" t="str">
        <f>IF('Gene Table'!$D225="copy number",E225,"")</f>
        <v/>
      </c>
      <c r="EF225" s="4" t="str">
        <f>IF('Gene Table'!$D225="copy number",F225,"")</f>
        <v/>
      </c>
      <c r="EG225" s="4" t="str">
        <f>IF('Gene Table'!$D225="copy number",G225,"")</f>
        <v/>
      </c>
      <c r="EH225" s="4" t="str">
        <f>IF('Gene Table'!$D225="copy number",H225,"")</f>
        <v/>
      </c>
      <c r="EI225" s="4" t="str">
        <f>IF('Gene Table'!$D225="copy number",I225,"")</f>
        <v/>
      </c>
      <c r="EJ225" s="4" t="str">
        <f>IF('Gene Table'!$D225="copy number",J225,"")</f>
        <v/>
      </c>
      <c r="EK225" s="4" t="str">
        <f>IF('Gene Table'!$D225="copy number",K225,"")</f>
        <v/>
      </c>
      <c r="EL225" s="4" t="str">
        <f>IF('Gene Table'!$D225="copy number",L225,"")</f>
        <v/>
      </c>
      <c r="EM225" s="4" t="str">
        <f>IF('Gene Table'!$D225="copy number",M225,"")</f>
        <v/>
      </c>
      <c r="EN225" s="4" t="str">
        <f>IF('Gene Table'!$D225="copy number",N225,"")</f>
        <v/>
      </c>
      <c r="EO225" s="4" t="str">
        <f>IF('Gene Table'!$D225="copy number",O225,"")</f>
        <v/>
      </c>
      <c r="EQ225" s="4" t="s">
        <v>4882</v>
      </c>
      <c r="ER225" s="4" t="str">
        <f>IF('Gene Table'!$D225="copy number",R225,"")</f>
        <v/>
      </c>
      <c r="ES225" s="4" t="str">
        <f>IF('Gene Table'!$D225="copy number",S225,"")</f>
        <v/>
      </c>
      <c r="ET225" s="4" t="str">
        <f>IF('Gene Table'!$D225="copy number",T225,"")</f>
        <v/>
      </c>
      <c r="EU225" s="4" t="str">
        <f>IF('Gene Table'!$D225="copy number",U225,"")</f>
        <v/>
      </c>
      <c r="EV225" s="4" t="str">
        <f>IF('Gene Table'!$D225="copy number",V225,"")</f>
        <v/>
      </c>
      <c r="EW225" s="4" t="str">
        <f>IF('Gene Table'!$D225="copy number",W225,"")</f>
        <v/>
      </c>
      <c r="EX225" s="4" t="str">
        <f>IF('Gene Table'!$D225="copy number",X225,"")</f>
        <v/>
      </c>
      <c r="EY225" s="4" t="str">
        <f>IF('Gene Table'!$D225="copy number",Y225,"")</f>
        <v/>
      </c>
      <c r="EZ225" s="4" t="str">
        <f>IF('Gene Table'!$D225="copy number",Z225,"")</f>
        <v/>
      </c>
      <c r="FA225" s="4" t="str">
        <f>IF('Gene Table'!$D225="copy number",AA225,"")</f>
        <v/>
      </c>
      <c r="FB225" s="4" t="str">
        <f>IF('Gene Table'!$D225="copy number",AB225,"")</f>
        <v/>
      </c>
      <c r="FC225" s="4" t="str">
        <f>IF('Gene Table'!$D225="copy number",AC225,"")</f>
        <v/>
      </c>
      <c r="FE225" s="4" t="s">
        <v>4882</v>
      </c>
      <c r="FF225" s="4" t="str">
        <f>IF('Gene Table'!$C225="SMPC",D225,"")</f>
        <v/>
      </c>
      <c r="FG225" s="4" t="str">
        <f>IF('Gene Table'!$C225="SMPC",E225,"")</f>
        <v/>
      </c>
      <c r="FH225" s="4" t="str">
        <f>IF('Gene Table'!$C225="SMPC",F225,"")</f>
        <v/>
      </c>
      <c r="FI225" s="4" t="str">
        <f>IF('Gene Table'!$C225="SMPC",G225,"")</f>
        <v/>
      </c>
      <c r="FJ225" s="4" t="str">
        <f>IF('Gene Table'!$C225="SMPC",H225,"")</f>
        <v/>
      </c>
      <c r="FK225" s="4" t="str">
        <f>IF('Gene Table'!$C225="SMPC",I225,"")</f>
        <v/>
      </c>
      <c r="FL225" s="4" t="str">
        <f>IF('Gene Table'!$C225="SMPC",J225,"")</f>
        <v/>
      </c>
      <c r="FM225" s="4" t="str">
        <f>IF('Gene Table'!$C225="SMPC",K225,"")</f>
        <v/>
      </c>
      <c r="FN225" s="4" t="str">
        <f>IF('Gene Table'!$C225="SMPC",L225,"")</f>
        <v/>
      </c>
      <c r="FO225" s="4" t="str">
        <f>IF('Gene Table'!$C225="SMPC",M225,"")</f>
        <v/>
      </c>
      <c r="FP225" s="4" t="str">
        <f>IF('Gene Table'!$C225="SMPC",N225,"")</f>
        <v/>
      </c>
      <c r="FQ225" s="4" t="str">
        <f>IF('Gene Table'!$C225="SMPC",O225,"")</f>
        <v/>
      </c>
      <c r="FS225" s="4" t="s">
        <v>4882</v>
      </c>
      <c r="FT225" s="4" t="str">
        <f>IF('Gene Table'!$C225="SMPC",R225,"")</f>
        <v/>
      </c>
      <c r="FU225" s="4" t="str">
        <f>IF('Gene Table'!$C225="SMPC",S225,"")</f>
        <v/>
      </c>
      <c r="FV225" s="4" t="str">
        <f>IF('Gene Table'!$C225="SMPC",T225,"")</f>
        <v/>
      </c>
      <c r="FW225" s="4" t="str">
        <f>IF('Gene Table'!$C225="SMPC",U225,"")</f>
        <v/>
      </c>
      <c r="FX225" s="4" t="str">
        <f>IF('Gene Table'!$C225="SMPC",V225,"")</f>
        <v/>
      </c>
      <c r="FY225" s="4" t="str">
        <f>IF('Gene Table'!$C225="SMPC",W225,"")</f>
        <v/>
      </c>
      <c r="FZ225" s="4" t="str">
        <f>IF('Gene Table'!$C225="SMPC",X225,"")</f>
        <v/>
      </c>
      <c r="GA225" s="4" t="str">
        <f>IF('Gene Table'!$C225="SMPC",Y225,"")</f>
        <v/>
      </c>
      <c r="GB225" s="4" t="str">
        <f>IF('Gene Table'!$C225="SMPC",Z225,"")</f>
        <v/>
      </c>
      <c r="GC225" s="4" t="str">
        <f>IF('Gene Table'!$C225="SMPC",AA225,"")</f>
        <v/>
      </c>
      <c r="GD225" s="4" t="str">
        <f>IF('Gene Table'!$C225="SMPC",AB225,"")</f>
        <v/>
      </c>
      <c r="GE225" s="4" t="str">
        <f>IF('Gene Table'!$C225="SMPC",AC225,"")</f>
        <v/>
      </c>
    </row>
    <row r="226" spans="1:187" ht="15" customHeight="1" x14ac:dyDescent="0.25">
      <c r="A226" s="4" t="str">
        <f>'Gene Table'!C226&amp;":"&amp;'Gene Table'!D226</f>
        <v>TP53:c.452C&gt;A</v>
      </c>
      <c r="B226" s="4">
        <f>IF('Gene Table'!$G$5="NO",IF(ISNUMBER(MATCH('Gene Table'!E226,'Array Content'!$M$2:$M$941,0)),VLOOKUP('Gene Table'!E226,'Array Content'!$M$2:$O$941,2,FALSE),35),IF('Gene Table'!$G$5="YES",IF(ISNUMBER(MATCH('Gene Table'!E226,'Array Content'!$M$2:$M$941,0)),VLOOKUP('Gene Table'!E226,'Array Content'!$M$2:$O$941,3,FALSE),35),"OOPS"))</f>
        <v>37</v>
      </c>
      <c r="C226" s="4" t="s">
        <v>4883</v>
      </c>
      <c r="D226" s="29">
        <f>IF('Control Sample Data'!D225="","",IF(SUM('Control Sample Data'!D$2:D$97)&gt;10,IF(AND(ISNUMBER('Control Sample Data'!D225),'Control Sample Data'!D225&lt;$B226, 'Control Sample Data'!D225&gt;0),'Control Sample Data'!D225,$B226),""))</f>
        <v>35</v>
      </c>
      <c r="E226" s="29">
        <f>IF('Control Sample Data'!E225="","",IF(SUM('Control Sample Data'!E$2:E$97)&gt;10,IF(AND(ISNUMBER('Control Sample Data'!E225),'Control Sample Data'!E225&lt;$B226, 'Control Sample Data'!E225&gt;0),'Control Sample Data'!E225,$B226),""))</f>
        <v>35</v>
      </c>
      <c r="F226" s="29" t="str">
        <f>IF('Control Sample Data'!F225="","",IF(SUM('Control Sample Data'!F$2:F$97)&gt;10,IF(AND(ISNUMBER('Control Sample Data'!F225),'Control Sample Data'!F225&lt;$B226, 'Control Sample Data'!F225&gt;0),'Control Sample Data'!F225,$B226),""))</f>
        <v/>
      </c>
      <c r="G226" s="29" t="str">
        <f>IF('Control Sample Data'!G225="","",IF(SUM('Control Sample Data'!G$2:G$97)&gt;10,IF(AND(ISNUMBER('Control Sample Data'!G225),'Control Sample Data'!G225&lt;$B226, 'Control Sample Data'!G225&gt;0),'Control Sample Data'!G225,$B226),""))</f>
        <v/>
      </c>
      <c r="H226" s="29" t="str">
        <f>IF('Control Sample Data'!H225="","",IF(SUM('Control Sample Data'!H$2:H$97)&gt;10,IF(AND(ISNUMBER('Control Sample Data'!H225),'Control Sample Data'!H225&lt;$B226, 'Control Sample Data'!H225&gt;0),'Control Sample Data'!H225,$B226),""))</f>
        <v/>
      </c>
      <c r="I226" s="29" t="str">
        <f>IF('Control Sample Data'!I225="","",IF(SUM('Control Sample Data'!I$2:I$97)&gt;10,IF(AND(ISNUMBER('Control Sample Data'!I225),'Control Sample Data'!I225&lt;$B226, 'Control Sample Data'!I225&gt;0),'Control Sample Data'!I225,$B226),""))</f>
        <v/>
      </c>
      <c r="J226" s="29" t="str">
        <f>IF('Control Sample Data'!J225="","",IF(SUM('Control Sample Data'!J$2:J$97)&gt;10,IF(AND(ISNUMBER('Control Sample Data'!J225),'Control Sample Data'!J225&lt;$B226, 'Control Sample Data'!J225&gt;0),'Control Sample Data'!J225,$B226),""))</f>
        <v/>
      </c>
      <c r="K226" s="29" t="str">
        <f>IF('Control Sample Data'!K225="","",IF(SUM('Control Sample Data'!K$2:K$97)&gt;10,IF(AND(ISNUMBER('Control Sample Data'!K225),'Control Sample Data'!K225&lt;$B226, 'Control Sample Data'!K225&gt;0),'Control Sample Data'!K225,$B226),""))</f>
        <v/>
      </c>
      <c r="L226" s="29" t="str">
        <f>IF('Control Sample Data'!L225="","",IF(SUM('Control Sample Data'!L$2:L$97)&gt;10,IF(AND(ISNUMBER('Control Sample Data'!L225),'Control Sample Data'!L225&lt;$B226, 'Control Sample Data'!L225&gt;0),'Control Sample Data'!L225,$B226),""))</f>
        <v/>
      </c>
      <c r="M226" s="29" t="str">
        <f>IF('Control Sample Data'!M225="","",IF(SUM('Control Sample Data'!M$2:M$97)&gt;10,IF(AND(ISNUMBER('Control Sample Data'!M225),'Control Sample Data'!M225&lt;$B226, 'Control Sample Data'!M225&gt;0),'Control Sample Data'!M225,$B226),""))</f>
        <v/>
      </c>
      <c r="N226" s="29" t="str">
        <f>IF('Control Sample Data'!N225="","",IF(SUM('Control Sample Data'!N$2:N$97)&gt;10,IF(AND(ISNUMBER('Control Sample Data'!N225),'Control Sample Data'!N225&lt;$B226, 'Control Sample Data'!N225&gt;0),'Control Sample Data'!N225,$B226),""))</f>
        <v/>
      </c>
      <c r="O226" s="29" t="str">
        <f>IF('Control Sample Data'!O225="","",IF(SUM('Control Sample Data'!O$2:O$97)&gt;10,IF(AND(ISNUMBER('Control Sample Data'!O225),'Control Sample Data'!O225&lt;$B226, 'Control Sample Data'!O225&gt;0),'Control Sample Data'!O225,$B226),""))</f>
        <v/>
      </c>
      <c r="Q226" s="4" t="s">
        <v>4883</v>
      </c>
      <c r="R226" s="29">
        <f>IF('Test Sample Data'!D225="","",IF(SUM('Test Sample Data'!D$2:D$97)&gt;10,IF(AND(ISNUMBER('Test Sample Data'!D225),'Test Sample Data'!D225&lt;$B226, 'Test Sample Data'!D225&gt;0),'Test Sample Data'!D225,$B226),""))</f>
        <v>35</v>
      </c>
      <c r="S226" s="29">
        <f>IF('Test Sample Data'!E225="","",IF(SUM('Test Sample Data'!E$2:E$97)&gt;10,IF(AND(ISNUMBER('Test Sample Data'!E225),'Test Sample Data'!E225&lt;$B226, 'Test Sample Data'!E225&gt;0),'Test Sample Data'!E225,$B226),""))</f>
        <v>35</v>
      </c>
      <c r="T226" s="29" t="str">
        <f>IF('Test Sample Data'!F225="","",IF(SUM('Test Sample Data'!F$2:F$97)&gt;10,IF(AND(ISNUMBER('Test Sample Data'!F225),'Test Sample Data'!F225&lt;$B226, 'Test Sample Data'!F225&gt;0),'Test Sample Data'!F225,$B226),""))</f>
        <v/>
      </c>
      <c r="U226" s="29" t="str">
        <f>IF('Test Sample Data'!G225="","",IF(SUM('Test Sample Data'!G$2:G$97)&gt;10,IF(AND(ISNUMBER('Test Sample Data'!G225),'Test Sample Data'!G225&lt;$B226, 'Test Sample Data'!G225&gt;0),'Test Sample Data'!G225,$B226),""))</f>
        <v/>
      </c>
      <c r="V226" s="29" t="str">
        <f>IF('Test Sample Data'!H225="","",IF(SUM('Test Sample Data'!H$2:H$97)&gt;10,IF(AND(ISNUMBER('Test Sample Data'!H225),'Test Sample Data'!H225&lt;$B226, 'Test Sample Data'!H225&gt;0),'Test Sample Data'!H225,$B226),""))</f>
        <v/>
      </c>
      <c r="W226" s="29" t="str">
        <f>IF('Test Sample Data'!I225="","",IF(SUM('Test Sample Data'!I$2:I$97)&gt;10,IF(AND(ISNUMBER('Test Sample Data'!I225),'Test Sample Data'!I225&lt;$B226, 'Test Sample Data'!I225&gt;0),'Test Sample Data'!I225,$B226),""))</f>
        <v/>
      </c>
      <c r="X226" s="29" t="str">
        <f>IF('Test Sample Data'!J225="","",IF(SUM('Test Sample Data'!J$2:J$97)&gt;10,IF(AND(ISNUMBER('Test Sample Data'!J225),'Test Sample Data'!J225&lt;$B226, 'Test Sample Data'!J225&gt;0),'Test Sample Data'!J225,$B226),""))</f>
        <v/>
      </c>
      <c r="Y226" s="29" t="str">
        <f>IF('Test Sample Data'!K225="","",IF(SUM('Test Sample Data'!K$2:K$97)&gt;10,IF(AND(ISNUMBER('Test Sample Data'!K225),'Test Sample Data'!K225&lt;$B226, 'Test Sample Data'!K225&gt;0),'Test Sample Data'!K225,$B226),""))</f>
        <v/>
      </c>
      <c r="Z226" s="29" t="str">
        <f>IF('Test Sample Data'!L225="","",IF(SUM('Test Sample Data'!L$2:L$97)&gt;10,IF(AND(ISNUMBER('Test Sample Data'!L225),'Test Sample Data'!L225&lt;$B226, 'Test Sample Data'!L225&gt;0),'Test Sample Data'!L225,$B226),""))</f>
        <v/>
      </c>
      <c r="AA226" s="29" t="str">
        <f>IF('Test Sample Data'!M225="","",IF(SUM('Test Sample Data'!M$2:M$97)&gt;10,IF(AND(ISNUMBER('Test Sample Data'!M225),'Test Sample Data'!M225&lt;$B226, 'Test Sample Data'!M225&gt;0),'Test Sample Data'!M225,$B226),""))</f>
        <v/>
      </c>
      <c r="AB226" s="29" t="str">
        <f>IF('Test Sample Data'!N225="","",IF(SUM('Test Sample Data'!N$2:N$97)&gt;10,IF(AND(ISNUMBER('Test Sample Data'!N225),'Test Sample Data'!N225&lt;$B226, 'Test Sample Data'!N225&gt;0),'Test Sample Data'!N225,$B226),""))</f>
        <v/>
      </c>
      <c r="AC226" s="29" t="str">
        <f>IF('Test Sample Data'!O225="","",IF(SUM('Test Sample Data'!O$2:O$97)&gt;10,IF(AND(ISNUMBER('Test Sample Data'!O225),'Test Sample Data'!O225&lt;$B226, 'Test Sample Data'!O225&gt;0),'Test Sample Data'!O225,$B226),""))</f>
        <v/>
      </c>
      <c r="AE226" s="4" t="s">
        <v>4883</v>
      </c>
      <c r="AF226" s="4">
        <f t="shared" si="247"/>
        <v>9</v>
      </c>
      <c r="AG226" s="4">
        <f t="shared" si="248"/>
        <v>9</v>
      </c>
      <c r="AH226" s="4" t="str">
        <f t="shared" si="249"/>
        <v/>
      </c>
      <c r="AI226" s="4" t="str">
        <f t="shared" si="250"/>
        <v/>
      </c>
      <c r="AJ226" s="4" t="str">
        <f t="shared" si="251"/>
        <v/>
      </c>
      <c r="AK226" s="4" t="str">
        <f t="shared" si="252"/>
        <v/>
      </c>
      <c r="AL226" s="4" t="str">
        <f t="shared" si="253"/>
        <v/>
      </c>
      <c r="AM226" s="4" t="str">
        <f t="shared" si="254"/>
        <v/>
      </c>
      <c r="AN226" s="4" t="str">
        <f t="shared" si="255"/>
        <v/>
      </c>
      <c r="AO226" s="4" t="str">
        <f t="shared" si="256"/>
        <v/>
      </c>
      <c r="AP226" s="4" t="str">
        <f t="shared" si="257"/>
        <v/>
      </c>
      <c r="AQ226" s="4" t="str">
        <f t="shared" si="258"/>
        <v/>
      </c>
      <c r="AR226" s="4">
        <f t="shared" si="259"/>
        <v>0</v>
      </c>
      <c r="AS226" s="4">
        <f t="shared" si="246"/>
        <v>9</v>
      </c>
      <c r="AU226" s="4" t="s">
        <v>4883</v>
      </c>
      <c r="AV226" s="4">
        <f t="shared" si="260"/>
        <v>9</v>
      </c>
      <c r="AW226" s="4">
        <f t="shared" si="261"/>
        <v>9</v>
      </c>
      <c r="AX226" s="4" t="str">
        <f t="shared" si="262"/>
        <v/>
      </c>
      <c r="AY226" s="4" t="str">
        <f t="shared" si="263"/>
        <v/>
      </c>
      <c r="AZ226" s="4" t="str">
        <f t="shared" si="264"/>
        <v/>
      </c>
      <c r="BA226" s="4" t="str">
        <f t="shared" si="265"/>
        <v/>
      </c>
      <c r="BB226" s="4" t="str">
        <f t="shared" si="266"/>
        <v/>
      </c>
      <c r="BC226" s="4" t="str">
        <f t="shared" si="267"/>
        <v/>
      </c>
      <c r="BD226" s="4" t="str">
        <f t="shared" si="268"/>
        <v/>
      </c>
      <c r="BE226" s="4" t="str">
        <f t="shared" si="269"/>
        <v/>
      </c>
      <c r="BF226" s="4" t="str">
        <f t="shared" si="270"/>
        <v/>
      </c>
      <c r="BG226" s="4" t="str">
        <f t="shared" si="271"/>
        <v/>
      </c>
      <c r="BI226" s="4" t="s">
        <v>4883</v>
      </c>
      <c r="BJ226" s="4">
        <f t="shared" si="233"/>
        <v>9</v>
      </c>
      <c r="BK226" s="4">
        <f t="shared" si="234"/>
        <v>9</v>
      </c>
      <c r="BL226" s="4" t="str">
        <f t="shared" si="235"/>
        <v/>
      </c>
      <c r="BM226" s="4" t="str">
        <f t="shared" si="236"/>
        <v/>
      </c>
      <c r="BN226" s="4" t="str">
        <f t="shared" si="237"/>
        <v/>
      </c>
      <c r="BO226" s="4" t="str">
        <f t="shared" si="238"/>
        <v/>
      </c>
      <c r="BP226" s="4" t="str">
        <f t="shared" si="239"/>
        <v/>
      </c>
      <c r="BQ226" s="4" t="str">
        <f t="shared" si="240"/>
        <v/>
      </c>
      <c r="BR226" s="4" t="str">
        <f t="shared" si="241"/>
        <v/>
      </c>
      <c r="BS226" s="4" t="str">
        <f t="shared" si="242"/>
        <v/>
      </c>
      <c r="BT226" s="4" t="str">
        <f t="shared" si="243"/>
        <v/>
      </c>
      <c r="BU226" s="4" t="str">
        <f t="shared" si="244"/>
        <v/>
      </c>
      <c r="BV226" s="4">
        <f t="shared" si="272"/>
        <v>0</v>
      </c>
      <c r="BW226" s="4">
        <f t="shared" si="245"/>
        <v>9</v>
      </c>
      <c r="BY226" s="4" t="s">
        <v>4883</v>
      </c>
      <c r="BZ226" s="4">
        <f t="shared" si="209"/>
        <v>0</v>
      </c>
      <c r="CA226" s="4">
        <f t="shared" si="210"/>
        <v>0</v>
      </c>
      <c r="CB226" s="4" t="str">
        <f t="shared" si="211"/>
        <v/>
      </c>
      <c r="CC226" s="4" t="str">
        <f t="shared" si="212"/>
        <v/>
      </c>
      <c r="CD226" s="4" t="str">
        <f t="shared" si="213"/>
        <v/>
      </c>
      <c r="CE226" s="4" t="str">
        <f t="shared" si="214"/>
        <v/>
      </c>
      <c r="CF226" s="4" t="str">
        <f t="shared" si="215"/>
        <v/>
      </c>
      <c r="CG226" s="4" t="str">
        <f t="shared" si="216"/>
        <v/>
      </c>
      <c r="CH226" s="4" t="str">
        <f t="shared" si="217"/>
        <v/>
      </c>
      <c r="CI226" s="4" t="str">
        <f t="shared" si="218"/>
        <v/>
      </c>
      <c r="CJ226" s="4" t="str">
        <f t="shared" si="219"/>
        <v/>
      </c>
      <c r="CK226" s="4" t="str">
        <f t="shared" si="220"/>
        <v/>
      </c>
      <c r="CM226" s="4" t="s">
        <v>4883</v>
      </c>
      <c r="CN226" s="4" t="str">
        <f>IF(ISNUMBER(BZ226), IF($BV226&gt;VLOOKUP('Gene Table'!$G$2,'Array Content'!$A$2:$B$3,2,FALSE),IF(BZ226&lt;-$BV226,"mutant","WT"),IF(BZ226&lt;-VLOOKUP('Gene Table'!$G$2,'Array Content'!$A$2:$B$3,2,FALSE),"Mutant","WT")),"")</f>
        <v>WT</v>
      </c>
      <c r="CO226" s="4" t="str">
        <f>IF(ISNUMBER(CA226), IF($BV226&gt;VLOOKUP('Gene Table'!$G$2,'Array Content'!$A$2:$B$3,2,FALSE),IF(CA226&lt;-$BV226,"mutant","WT"),IF(CA226&lt;-VLOOKUP('Gene Table'!$G$2,'Array Content'!$A$2:$B$3,2,FALSE),"Mutant","WT")),"")</f>
        <v>WT</v>
      </c>
      <c r="CP226" s="4" t="str">
        <f>IF(ISNUMBER(CB226), IF($BV226&gt;VLOOKUP('Gene Table'!$G$2,'Array Content'!$A$2:$B$3,2,FALSE),IF(CB226&lt;-$BV226,"mutant","WT"),IF(CB226&lt;-VLOOKUP('Gene Table'!$G$2,'Array Content'!$A$2:$B$3,2,FALSE),"Mutant","WT")),"")</f>
        <v/>
      </c>
      <c r="CQ226" s="4" t="str">
        <f>IF(ISNUMBER(CC226), IF($BV226&gt;VLOOKUP('Gene Table'!$G$2,'Array Content'!$A$2:$B$3,2,FALSE),IF(CC226&lt;-$BV226,"mutant","WT"),IF(CC226&lt;-VLOOKUP('Gene Table'!$G$2,'Array Content'!$A$2:$B$3,2,FALSE),"Mutant","WT")),"")</f>
        <v/>
      </c>
      <c r="CR226" s="4" t="str">
        <f>IF(ISNUMBER(CD226), IF($BV226&gt;VLOOKUP('Gene Table'!$G$2,'Array Content'!$A$2:$B$3,2,FALSE),IF(CD226&lt;-$BV226,"mutant","WT"),IF(CD226&lt;-VLOOKUP('Gene Table'!$G$2,'Array Content'!$A$2:$B$3,2,FALSE),"Mutant","WT")),"")</f>
        <v/>
      </c>
      <c r="CS226" s="4" t="str">
        <f>IF(ISNUMBER(CE226), IF($BV226&gt;VLOOKUP('Gene Table'!$G$2,'Array Content'!$A$2:$B$3,2,FALSE),IF(CE226&lt;-$BV226,"mutant","WT"),IF(CE226&lt;-VLOOKUP('Gene Table'!$G$2,'Array Content'!$A$2:$B$3,2,FALSE),"Mutant","WT")),"")</f>
        <v/>
      </c>
      <c r="CT226" s="4" t="str">
        <f>IF(ISNUMBER(CF226), IF($BV226&gt;VLOOKUP('Gene Table'!$G$2,'Array Content'!$A$2:$B$3,2,FALSE),IF(CF226&lt;-$BV226,"mutant","WT"),IF(CF226&lt;-VLOOKUP('Gene Table'!$G$2,'Array Content'!$A$2:$B$3,2,FALSE),"Mutant","WT")),"")</f>
        <v/>
      </c>
      <c r="CU226" s="4" t="str">
        <f>IF(ISNUMBER(CG226), IF($BV226&gt;VLOOKUP('Gene Table'!$G$2,'Array Content'!$A$2:$B$3,2,FALSE),IF(CG226&lt;-$BV226,"mutant","WT"),IF(CG226&lt;-VLOOKUP('Gene Table'!$G$2,'Array Content'!$A$2:$B$3,2,FALSE),"Mutant","WT")),"")</f>
        <v/>
      </c>
      <c r="CV226" s="4" t="str">
        <f>IF(ISNUMBER(CH226), IF($BV226&gt;VLOOKUP('Gene Table'!$G$2,'Array Content'!$A$2:$B$3,2,FALSE),IF(CH226&lt;-$BV226,"mutant","WT"),IF(CH226&lt;-VLOOKUP('Gene Table'!$G$2,'Array Content'!$A$2:$B$3,2,FALSE),"Mutant","WT")),"")</f>
        <v/>
      </c>
      <c r="CW226" s="4" t="str">
        <f>IF(ISNUMBER(CI226), IF($BV226&gt;VLOOKUP('Gene Table'!$G$2,'Array Content'!$A$2:$B$3,2,FALSE),IF(CI226&lt;-$BV226,"mutant","WT"),IF(CI226&lt;-VLOOKUP('Gene Table'!$G$2,'Array Content'!$A$2:$B$3,2,FALSE),"Mutant","WT")),"")</f>
        <v/>
      </c>
      <c r="CX226" s="4" t="str">
        <f>IF(ISNUMBER(CJ226), IF($BV226&gt;VLOOKUP('Gene Table'!$G$2,'Array Content'!$A$2:$B$3,2,FALSE),IF(CJ226&lt;-$BV226,"mutant","WT"),IF(CJ226&lt;-VLOOKUP('Gene Table'!$G$2,'Array Content'!$A$2:$B$3,2,FALSE),"Mutant","WT")),"")</f>
        <v/>
      </c>
      <c r="CY226" s="4" t="str">
        <f>IF(ISNUMBER(CK226), IF($BV226&gt;VLOOKUP('Gene Table'!$G$2,'Array Content'!$A$2:$B$3,2,FALSE),IF(CK226&lt;-$BV226,"mutant","WT"),IF(CK226&lt;-VLOOKUP('Gene Table'!$G$2,'Array Content'!$A$2:$B$3,2,FALSE),"Mutant","WT")),"")</f>
        <v/>
      </c>
      <c r="DA226" s="4" t="s">
        <v>4883</v>
      </c>
      <c r="DB226" s="4">
        <f t="shared" si="221"/>
        <v>0</v>
      </c>
      <c r="DC226" s="4">
        <f t="shared" si="222"/>
        <v>0</v>
      </c>
      <c r="DD226" s="4" t="str">
        <f t="shared" si="223"/>
        <v/>
      </c>
      <c r="DE226" s="4" t="str">
        <f t="shared" si="224"/>
        <v/>
      </c>
      <c r="DF226" s="4" t="str">
        <f t="shared" si="225"/>
        <v/>
      </c>
      <c r="DG226" s="4" t="str">
        <f t="shared" si="226"/>
        <v/>
      </c>
      <c r="DH226" s="4" t="str">
        <f t="shared" si="227"/>
        <v/>
      </c>
      <c r="DI226" s="4" t="str">
        <f t="shared" si="228"/>
        <v/>
      </c>
      <c r="DJ226" s="4" t="str">
        <f t="shared" si="229"/>
        <v/>
      </c>
      <c r="DK226" s="4" t="str">
        <f t="shared" si="230"/>
        <v/>
      </c>
      <c r="DL226" s="4" t="str">
        <f t="shared" si="231"/>
        <v/>
      </c>
      <c r="DM226" s="4" t="str">
        <f t="shared" si="232"/>
        <v/>
      </c>
      <c r="DO226" s="4" t="s">
        <v>4883</v>
      </c>
      <c r="DP226" s="4" t="str">
        <f>IF(ISNUMBER(DB226), IF($AR226&gt;VLOOKUP('Gene Table'!$G$2,'Array Content'!$A$2:$B$3,2,FALSE),IF(DB226&lt;-$AR226,"mutant","WT"),IF(DB226&lt;-VLOOKUP('Gene Table'!$G$2,'Array Content'!$A$2:$B$3,2,FALSE),"Mutant","WT")),"")</f>
        <v>WT</v>
      </c>
      <c r="DQ226" s="4" t="str">
        <f>IF(ISNUMBER(DC226), IF($AR226&gt;VLOOKUP('Gene Table'!$G$2,'Array Content'!$A$2:$B$3,2,FALSE),IF(DC226&lt;-$AR226,"mutant","WT"),IF(DC226&lt;-VLOOKUP('Gene Table'!$G$2,'Array Content'!$A$2:$B$3,2,FALSE),"Mutant","WT")),"")</f>
        <v>WT</v>
      </c>
      <c r="DR226" s="4" t="str">
        <f>IF(ISNUMBER(DD226), IF($AR226&gt;VLOOKUP('Gene Table'!$G$2,'Array Content'!$A$2:$B$3,2,FALSE),IF(DD226&lt;-$AR226,"mutant","WT"),IF(DD226&lt;-VLOOKUP('Gene Table'!$G$2,'Array Content'!$A$2:$B$3,2,FALSE),"Mutant","WT")),"")</f>
        <v/>
      </c>
      <c r="DS226" s="4" t="str">
        <f>IF(ISNUMBER(DE226), IF($AR226&gt;VLOOKUP('Gene Table'!$G$2,'Array Content'!$A$2:$B$3,2,FALSE),IF(DE226&lt;-$AR226,"mutant","WT"),IF(DE226&lt;-VLOOKUP('Gene Table'!$G$2,'Array Content'!$A$2:$B$3,2,FALSE),"Mutant","WT")),"")</f>
        <v/>
      </c>
      <c r="DT226" s="4" t="str">
        <f>IF(ISNUMBER(DF226), IF($AR226&gt;VLOOKUP('Gene Table'!$G$2,'Array Content'!$A$2:$B$3,2,FALSE),IF(DF226&lt;-$AR226,"mutant","WT"),IF(DF226&lt;-VLOOKUP('Gene Table'!$G$2,'Array Content'!$A$2:$B$3,2,FALSE),"Mutant","WT")),"")</f>
        <v/>
      </c>
      <c r="DU226" s="4" t="str">
        <f>IF(ISNUMBER(DG226), IF($AR226&gt;VLOOKUP('Gene Table'!$G$2,'Array Content'!$A$2:$B$3,2,FALSE),IF(DG226&lt;-$AR226,"mutant","WT"),IF(DG226&lt;-VLOOKUP('Gene Table'!$G$2,'Array Content'!$A$2:$B$3,2,FALSE),"Mutant","WT")),"")</f>
        <v/>
      </c>
      <c r="DV226" s="4" t="str">
        <f>IF(ISNUMBER(DH226), IF($AR226&gt;VLOOKUP('Gene Table'!$G$2,'Array Content'!$A$2:$B$3,2,FALSE),IF(DH226&lt;-$AR226,"mutant","WT"),IF(DH226&lt;-VLOOKUP('Gene Table'!$G$2,'Array Content'!$A$2:$B$3,2,FALSE),"Mutant","WT")),"")</f>
        <v/>
      </c>
      <c r="DW226" s="4" t="str">
        <f>IF(ISNUMBER(DI226), IF($AR226&gt;VLOOKUP('Gene Table'!$G$2,'Array Content'!$A$2:$B$3,2,FALSE),IF(DI226&lt;-$AR226,"mutant","WT"),IF(DI226&lt;-VLOOKUP('Gene Table'!$G$2,'Array Content'!$A$2:$B$3,2,FALSE),"Mutant","WT")),"")</f>
        <v/>
      </c>
      <c r="DX226" s="4" t="str">
        <f>IF(ISNUMBER(DJ226), IF($AR226&gt;VLOOKUP('Gene Table'!$G$2,'Array Content'!$A$2:$B$3,2,FALSE),IF(DJ226&lt;-$AR226,"mutant","WT"),IF(DJ226&lt;-VLOOKUP('Gene Table'!$G$2,'Array Content'!$A$2:$B$3,2,FALSE),"Mutant","WT")),"")</f>
        <v/>
      </c>
      <c r="DY226" s="4" t="str">
        <f>IF(ISNUMBER(DK226), IF($AR226&gt;VLOOKUP('Gene Table'!$G$2,'Array Content'!$A$2:$B$3,2,FALSE),IF(DK226&lt;-$AR226,"mutant","WT"),IF(DK226&lt;-VLOOKUP('Gene Table'!$G$2,'Array Content'!$A$2:$B$3,2,FALSE),"Mutant","WT")),"")</f>
        <v/>
      </c>
      <c r="DZ226" s="4" t="str">
        <f>IF(ISNUMBER(DL226), IF($AR226&gt;VLOOKUP('Gene Table'!$G$2,'Array Content'!$A$2:$B$3,2,FALSE),IF(DL226&lt;-$AR226,"mutant","WT"),IF(DL226&lt;-VLOOKUP('Gene Table'!$G$2,'Array Content'!$A$2:$B$3,2,FALSE),"Mutant","WT")),"")</f>
        <v/>
      </c>
      <c r="EA226" s="4" t="str">
        <f>IF(ISNUMBER(DM226), IF($AR226&gt;VLOOKUP('Gene Table'!$G$2,'Array Content'!$A$2:$B$3,2,FALSE),IF(DM226&lt;-$AR226,"mutant","WT"),IF(DM226&lt;-VLOOKUP('Gene Table'!$G$2,'Array Content'!$A$2:$B$3,2,FALSE),"Mutant","WT")),"")</f>
        <v/>
      </c>
      <c r="EC226" s="4" t="s">
        <v>4883</v>
      </c>
      <c r="ED226" s="4" t="str">
        <f>IF('Gene Table'!$D226="copy number",D226,"")</f>
        <v/>
      </c>
      <c r="EE226" s="4" t="str">
        <f>IF('Gene Table'!$D226="copy number",E226,"")</f>
        <v/>
      </c>
      <c r="EF226" s="4" t="str">
        <f>IF('Gene Table'!$D226="copy number",F226,"")</f>
        <v/>
      </c>
      <c r="EG226" s="4" t="str">
        <f>IF('Gene Table'!$D226="copy number",G226,"")</f>
        <v/>
      </c>
      <c r="EH226" s="4" t="str">
        <f>IF('Gene Table'!$D226="copy number",H226,"")</f>
        <v/>
      </c>
      <c r="EI226" s="4" t="str">
        <f>IF('Gene Table'!$D226="copy number",I226,"")</f>
        <v/>
      </c>
      <c r="EJ226" s="4" t="str">
        <f>IF('Gene Table'!$D226="copy number",J226,"")</f>
        <v/>
      </c>
      <c r="EK226" s="4" t="str">
        <f>IF('Gene Table'!$D226="copy number",K226,"")</f>
        <v/>
      </c>
      <c r="EL226" s="4" t="str">
        <f>IF('Gene Table'!$D226="copy number",L226,"")</f>
        <v/>
      </c>
      <c r="EM226" s="4" t="str">
        <f>IF('Gene Table'!$D226="copy number",M226,"")</f>
        <v/>
      </c>
      <c r="EN226" s="4" t="str">
        <f>IF('Gene Table'!$D226="copy number",N226,"")</f>
        <v/>
      </c>
      <c r="EO226" s="4" t="str">
        <f>IF('Gene Table'!$D226="copy number",O226,"")</f>
        <v/>
      </c>
      <c r="EQ226" s="4" t="s">
        <v>4883</v>
      </c>
      <c r="ER226" s="4" t="str">
        <f>IF('Gene Table'!$D226="copy number",R226,"")</f>
        <v/>
      </c>
      <c r="ES226" s="4" t="str">
        <f>IF('Gene Table'!$D226="copy number",S226,"")</f>
        <v/>
      </c>
      <c r="ET226" s="4" t="str">
        <f>IF('Gene Table'!$D226="copy number",T226,"")</f>
        <v/>
      </c>
      <c r="EU226" s="4" t="str">
        <f>IF('Gene Table'!$D226="copy number",U226,"")</f>
        <v/>
      </c>
      <c r="EV226" s="4" t="str">
        <f>IF('Gene Table'!$D226="copy number",V226,"")</f>
        <v/>
      </c>
      <c r="EW226" s="4" t="str">
        <f>IF('Gene Table'!$D226="copy number",W226,"")</f>
        <v/>
      </c>
      <c r="EX226" s="4" t="str">
        <f>IF('Gene Table'!$D226="copy number",X226,"")</f>
        <v/>
      </c>
      <c r="EY226" s="4" t="str">
        <f>IF('Gene Table'!$D226="copy number",Y226,"")</f>
        <v/>
      </c>
      <c r="EZ226" s="4" t="str">
        <f>IF('Gene Table'!$D226="copy number",Z226,"")</f>
        <v/>
      </c>
      <c r="FA226" s="4" t="str">
        <f>IF('Gene Table'!$D226="copy number",AA226,"")</f>
        <v/>
      </c>
      <c r="FB226" s="4" t="str">
        <f>IF('Gene Table'!$D226="copy number",AB226,"")</f>
        <v/>
      </c>
      <c r="FC226" s="4" t="str">
        <f>IF('Gene Table'!$D226="copy number",AC226,"")</f>
        <v/>
      </c>
      <c r="FE226" s="4" t="s">
        <v>4883</v>
      </c>
      <c r="FF226" s="4" t="str">
        <f>IF('Gene Table'!$C226="SMPC",D226,"")</f>
        <v/>
      </c>
      <c r="FG226" s="4" t="str">
        <f>IF('Gene Table'!$C226="SMPC",E226,"")</f>
        <v/>
      </c>
      <c r="FH226" s="4" t="str">
        <f>IF('Gene Table'!$C226="SMPC",F226,"")</f>
        <v/>
      </c>
      <c r="FI226" s="4" t="str">
        <f>IF('Gene Table'!$C226="SMPC",G226,"")</f>
        <v/>
      </c>
      <c r="FJ226" s="4" t="str">
        <f>IF('Gene Table'!$C226="SMPC",H226,"")</f>
        <v/>
      </c>
      <c r="FK226" s="4" t="str">
        <f>IF('Gene Table'!$C226="SMPC",I226,"")</f>
        <v/>
      </c>
      <c r="FL226" s="4" t="str">
        <f>IF('Gene Table'!$C226="SMPC",J226,"")</f>
        <v/>
      </c>
      <c r="FM226" s="4" t="str">
        <f>IF('Gene Table'!$C226="SMPC",K226,"")</f>
        <v/>
      </c>
      <c r="FN226" s="4" t="str">
        <f>IF('Gene Table'!$C226="SMPC",L226,"")</f>
        <v/>
      </c>
      <c r="FO226" s="4" t="str">
        <f>IF('Gene Table'!$C226="SMPC",M226,"")</f>
        <v/>
      </c>
      <c r="FP226" s="4" t="str">
        <f>IF('Gene Table'!$C226="SMPC",N226,"")</f>
        <v/>
      </c>
      <c r="FQ226" s="4" t="str">
        <f>IF('Gene Table'!$C226="SMPC",O226,"")</f>
        <v/>
      </c>
      <c r="FS226" s="4" t="s">
        <v>4883</v>
      </c>
      <c r="FT226" s="4" t="str">
        <f>IF('Gene Table'!$C226="SMPC",R226,"")</f>
        <v/>
      </c>
      <c r="FU226" s="4" t="str">
        <f>IF('Gene Table'!$C226="SMPC",S226,"")</f>
        <v/>
      </c>
      <c r="FV226" s="4" t="str">
        <f>IF('Gene Table'!$C226="SMPC",T226,"")</f>
        <v/>
      </c>
      <c r="FW226" s="4" t="str">
        <f>IF('Gene Table'!$C226="SMPC",U226,"")</f>
        <v/>
      </c>
      <c r="FX226" s="4" t="str">
        <f>IF('Gene Table'!$C226="SMPC",V226,"")</f>
        <v/>
      </c>
      <c r="FY226" s="4" t="str">
        <f>IF('Gene Table'!$C226="SMPC",W226,"")</f>
        <v/>
      </c>
      <c r="FZ226" s="4" t="str">
        <f>IF('Gene Table'!$C226="SMPC",X226,"")</f>
        <v/>
      </c>
      <c r="GA226" s="4" t="str">
        <f>IF('Gene Table'!$C226="SMPC",Y226,"")</f>
        <v/>
      </c>
      <c r="GB226" s="4" t="str">
        <f>IF('Gene Table'!$C226="SMPC",Z226,"")</f>
        <v/>
      </c>
      <c r="GC226" s="4" t="str">
        <f>IF('Gene Table'!$C226="SMPC",AA226,"")</f>
        <v/>
      </c>
      <c r="GD226" s="4" t="str">
        <f>IF('Gene Table'!$C226="SMPC",AB226,"")</f>
        <v/>
      </c>
      <c r="GE226" s="4" t="str">
        <f>IF('Gene Table'!$C226="SMPC",AC226,"")</f>
        <v/>
      </c>
    </row>
    <row r="227" spans="1:187" ht="15" customHeight="1" x14ac:dyDescent="0.25">
      <c r="A227" s="4" t="str">
        <f>'Gene Table'!C227&amp;":"&amp;'Gene Table'!D227</f>
        <v>TP53:c.455C&gt;T</v>
      </c>
      <c r="B227" s="4">
        <f>IF('Gene Table'!$G$5="NO",IF(ISNUMBER(MATCH('Gene Table'!E227,'Array Content'!$M$2:$M$941,0)),VLOOKUP('Gene Table'!E227,'Array Content'!$M$2:$O$941,2,FALSE),35),IF('Gene Table'!$G$5="YES",IF(ISNUMBER(MATCH('Gene Table'!E227,'Array Content'!$M$2:$M$941,0)),VLOOKUP('Gene Table'!E227,'Array Content'!$M$2:$O$941,3,FALSE),35),"OOPS"))</f>
        <v>37</v>
      </c>
      <c r="C227" s="4" t="s">
        <v>4884</v>
      </c>
      <c r="D227" s="29">
        <f>IF('Control Sample Data'!D226="","",IF(SUM('Control Sample Data'!D$2:D$97)&gt;10,IF(AND(ISNUMBER('Control Sample Data'!D226),'Control Sample Data'!D226&lt;$B227, 'Control Sample Data'!D226&gt;0),'Control Sample Data'!D226,$B227),""))</f>
        <v>35</v>
      </c>
      <c r="E227" s="29">
        <f>IF('Control Sample Data'!E226="","",IF(SUM('Control Sample Data'!E$2:E$97)&gt;10,IF(AND(ISNUMBER('Control Sample Data'!E226),'Control Sample Data'!E226&lt;$B227, 'Control Sample Data'!E226&gt;0),'Control Sample Data'!E226,$B227),""))</f>
        <v>35</v>
      </c>
      <c r="F227" s="29" t="str">
        <f>IF('Control Sample Data'!F226="","",IF(SUM('Control Sample Data'!F$2:F$97)&gt;10,IF(AND(ISNUMBER('Control Sample Data'!F226),'Control Sample Data'!F226&lt;$B227, 'Control Sample Data'!F226&gt;0),'Control Sample Data'!F226,$B227),""))</f>
        <v/>
      </c>
      <c r="G227" s="29" t="str">
        <f>IF('Control Sample Data'!G226="","",IF(SUM('Control Sample Data'!G$2:G$97)&gt;10,IF(AND(ISNUMBER('Control Sample Data'!G226),'Control Sample Data'!G226&lt;$B227, 'Control Sample Data'!G226&gt;0),'Control Sample Data'!G226,$B227),""))</f>
        <v/>
      </c>
      <c r="H227" s="29" t="str">
        <f>IF('Control Sample Data'!H226="","",IF(SUM('Control Sample Data'!H$2:H$97)&gt;10,IF(AND(ISNUMBER('Control Sample Data'!H226),'Control Sample Data'!H226&lt;$B227, 'Control Sample Data'!H226&gt;0),'Control Sample Data'!H226,$B227),""))</f>
        <v/>
      </c>
      <c r="I227" s="29" t="str">
        <f>IF('Control Sample Data'!I226="","",IF(SUM('Control Sample Data'!I$2:I$97)&gt;10,IF(AND(ISNUMBER('Control Sample Data'!I226),'Control Sample Data'!I226&lt;$B227, 'Control Sample Data'!I226&gt;0),'Control Sample Data'!I226,$B227),""))</f>
        <v/>
      </c>
      <c r="J227" s="29" t="str">
        <f>IF('Control Sample Data'!J226="","",IF(SUM('Control Sample Data'!J$2:J$97)&gt;10,IF(AND(ISNUMBER('Control Sample Data'!J226),'Control Sample Data'!J226&lt;$B227, 'Control Sample Data'!J226&gt;0),'Control Sample Data'!J226,$B227),""))</f>
        <v/>
      </c>
      <c r="K227" s="29" t="str">
        <f>IF('Control Sample Data'!K226="","",IF(SUM('Control Sample Data'!K$2:K$97)&gt;10,IF(AND(ISNUMBER('Control Sample Data'!K226),'Control Sample Data'!K226&lt;$B227, 'Control Sample Data'!K226&gt;0),'Control Sample Data'!K226,$B227),""))</f>
        <v/>
      </c>
      <c r="L227" s="29" t="str">
        <f>IF('Control Sample Data'!L226="","",IF(SUM('Control Sample Data'!L$2:L$97)&gt;10,IF(AND(ISNUMBER('Control Sample Data'!L226),'Control Sample Data'!L226&lt;$B227, 'Control Sample Data'!L226&gt;0),'Control Sample Data'!L226,$B227),""))</f>
        <v/>
      </c>
      <c r="M227" s="29" t="str">
        <f>IF('Control Sample Data'!M226="","",IF(SUM('Control Sample Data'!M$2:M$97)&gt;10,IF(AND(ISNUMBER('Control Sample Data'!M226),'Control Sample Data'!M226&lt;$B227, 'Control Sample Data'!M226&gt;0),'Control Sample Data'!M226,$B227),""))</f>
        <v/>
      </c>
      <c r="N227" s="29" t="str">
        <f>IF('Control Sample Data'!N226="","",IF(SUM('Control Sample Data'!N$2:N$97)&gt;10,IF(AND(ISNUMBER('Control Sample Data'!N226),'Control Sample Data'!N226&lt;$B227, 'Control Sample Data'!N226&gt;0),'Control Sample Data'!N226,$B227),""))</f>
        <v/>
      </c>
      <c r="O227" s="29" t="str">
        <f>IF('Control Sample Data'!O226="","",IF(SUM('Control Sample Data'!O$2:O$97)&gt;10,IF(AND(ISNUMBER('Control Sample Data'!O226),'Control Sample Data'!O226&lt;$B227, 'Control Sample Data'!O226&gt;0),'Control Sample Data'!O226,$B227),""))</f>
        <v/>
      </c>
      <c r="Q227" s="4" t="s">
        <v>4884</v>
      </c>
      <c r="R227" s="29">
        <f>IF('Test Sample Data'!D226="","",IF(SUM('Test Sample Data'!D$2:D$97)&gt;10,IF(AND(ISNUMBER('Test Sample Data'!D226),'Test Sample Data'!D226&lt;$B227, 'Test Sample Data'!D226&gt;0),'Test Sample Data'!D226,$B227),""))</f>
        <v>35</v>
      </c>
      <c r="S227" s="29">
        <f>IF('Test Sample Data'!E226="","",IF(SUM('Test Sample Data'!E$2:E$97)&gt;10,IF(AND(ISNUMBER('Test Sample Data'!E226),'Test Sample Data'!E226&lt;$B227, 'Test Sample Data'!E226&gt;0),'Test Sample Data'!E226,$B227),""))</f>
        <v>35</v>
      </c>
      <c r="T227" s="29" t="str">
        <f>IF('Test Sample Data'!F226="","",IF(SUM('Test Sample Data'!F$2:F$97)&gt;10,IF(AND(ISNUMBER('Test Sample Data'!F226),'Test Sample Data'!F226&lt;$B227, 'Test Sample Data'!F226&gt;0),'Test Sample Data'!F226,$B227),""))</f>
        <v/>
      </c>
      <c r="U227" s="29" t="str">
        <f>IF('Test Sample Data'!G226="","",IF(SUM('Test Sample Data'!G$2:G$97)&gt;10,IF(AND(ISNUMBER('Test Sample Data'!G226),'Test Sample Data'!G226&lt;$B227, 'Test Sample Data'!G226&gt;0),'Test Sample Data'!G226,$B227),""))</f>
        <v/>
      </c>
      <c r="V227" s="29" t="str">
        <f>IF('Test Sample Data'!H226="","",IF(SUM('Test Sample Data'!H$2:H$97)&gt;10,IF(AND(ISNUMBER('Test Sample Data'!H226),'Test Sample Data'!H226&lt;$B227, 'Test Sample Data'!H226&gt;0),'Test Sample Data'!H226,$B227),""))</f>
        <v/>
      </c>
      <c r="W227" s="29" t="str">
        <f>IF('Test Sample Data'!I226="","",IF(SUM('Test Sample Data'!I$2:I$97)&gt;10,IF(AND(ISNUMBER('Test Sample Data'!I226),'Test Sample Data'!I226&lt;$B227, 'Test Sample Data'!I226&gt;0),'Test Sample Data'!I226,$B227),""))</f>
        <v/>
      </c>
      <c r="X227" s="29" t="str">
        <f>IF('Test Sample Data'!J226="","",IF(SUM('Test Sample Data'!J$2:J$97)&gt;10,IF(AND(ISNUMBER('Test Sample Data'!J226),'Test Sample Data'!J226&lt;$B227, 'Test Sample Data'!J226&gt;0),'Test Sample Data'!J226,$B227),""))</f>
        <v/>
      </c>
      <c r="Y227" s="29" t="str">
        <f>IF('Test Sample Data'!K226="","",IF(SUM('Test Sample Data'!K$2:K$97)&gt;10,IF(AND(ISNUMBER('Test Sample Data'!K226),'Test Sample Data'!K226&lt;$B227, 'Test Sample Data'!K226&gt;0),'Test Sample Data'!K226,$B227),""))</f>
        <v/>
      </c>
      <c r="Z227" s="29" t="str">
        <f>IF('Test Sample Data'!L226="","",IF(SUM('Test Sample Data'!L$2:L$97)&gt;10,IF(AND(ISNUMBER('Test Sample Data'!L226),'Test Sample Data'!L226&lt;$B227, 'Test Sample Data'!L226&gt;0),'Test Sample Data'!L226,$B227),""))</f>
        <v/>
      </c>
      <c r="AA227" s="29" t="str">
        <f>IF('Test Sample Data'!M226="","",IF(SUM('Test Sample Data'!M$2:M$97)&gt;10,IF(AND(ISNUMBER('Test Sample Data'!M226),'Test Sample Data'!M226&lt;$B227, 'Test Sample Data'!M226&gt;0),'Test Sample Data'!M226,$B227),""))</f>
        <v/>
      </c>
      <c r="AB227" s="29" t="str">
        <f>IF('Test Sample Data'!N226="","",IF(SUM('Test Sample Data'!N$2:N$97)&gt;10,IF(AND(ISNUMBER('Test Sample Data'!N226),'Test Sample Data'!N226&lt;$B227, 'Test Sample Data'!N226&gt;0),'Test Sample Data'!N226,$B227),""))</f>
        <v/>
      </c>
      <c r="AC227" s="29" t="str">
        <f>IF('Test Sample Data'!O226="","",IF(SUM('Test Sample Data'!O$2:O$97)&gt;10,IF(AND(ISNUMBER('Test Sample Data'!O226),'Test Sample Data'!O226&lt;$B227, 'Test Sample Data'!O226&gt;0),'Test Sample Data'!O226,$B227),""))</f>
        <v/>
      </c>
      <c r="AE227" s="4" t="s">
        <v>4884</v>
      </c>
      <c r="AF227" s="4">
        <f t="shared" si="247"/>
        <v>9</v>
      </c>
      <c r="AG227" s="4">
        <f t="shared" si="248"/>
        <v>9</v>
      </c>
      <c r="AH227" s="4" t="str">
        <f t="shared" si="249"/>
        <v/>
      </c>
      <c r="AI227" s="4" t="str">
        <f t="shared" si="250"/>
        <v/>
      </c>
      <c r="AJ227" s="4" t="str">
        <f t="shared" si="251"/>
        <v/>
      </c>
      <c r="AK227" s="4" t="str">
        <f t="shared" si="252"/>
        <v/>
      </c>
      <c r="AL227" s="4" t="str">
        <f t="shared" si="253"/>
        <v/>
      </c>
      <c r="AM227" s="4" t="str">
        <f t="shared" si="254"/>
        <v/>
      </c>
      <c r="AN227" s="4" t="str">
        <f t="shared" si="255"/>
        <v/>
      </c>
      <c r="AO227" s="4" t="str">
        <f t="shared" si="256"/>
        <v/>
      </c>
      <c r="AP227" s="4" t="str">
        <f t="shared" si="257"/>
        <v/>
      </c>
      <c r="AQ227" s="4" t="str">
        <f t="shared" si="258"/>
        <v/>
      </c>
      <c r="AR227" s="4">
        <f t="shared" si="259"/>
        <v>0</v>
      </c>
      <c r="AS227" s="4">
        <f t="shared" si="246"/>
        <v>9</v>
      </c>
      <c r="AU227" s="4" t="s">
        <v>4884</v>
      </c>
      <c r="AV227" s="4">
        <f t="shared" si="260"/>
        <v>9</v>
      </c>
      <c r="AW227" s="4">
        <f t="shared" si="261"/>
        <v>9</v>
      </c>
      <c r="AX227" s="4" t="str">
        <f t="shared" si="262"/>
        <v/>
      </c>
      <c r="AY227" s="4" t="str">
        <f t="shared" si="263"/>
        <v/>
      </c>
      <c r="AZ227" s="4" t="str">
        <f t="shared" si="264"/>
        <v/>
      </c>
      <c r="BA227" s="4" t="str">
        <f t="shared" si="265"/>
        <v/>
      </c>
      <c r="BB227" s="4" t="str">
        <f t="shared" si="266"/>
        <v/>
      </c>
      <c r="BC227" s="4" t="str">
        <f t="shared" si="267"/>
        <v/>
      </c>
      <c r="BD227" s="4" t="str">
        <f t="shared" si="268"/>
        <v/>
      </c>
      <c r="BE227" s="4" t="str">
        <f t="shared" si="269"/>
        <v/>
      </c>
      <c r="BF227" s="4" t="str">
        <f t="shared" si="270"/>
        <v/>
      </c>
      <c r="BG227" s="4" t="str">
        <f t="shared" si="271"/>
        <v/>
      </c>
      <c r="BI227" s="4" t="s">
        <v>4884</v>
      </c>
      <c r="BJ227" s="4">
        <f t="shared" si="233"/>
        <v>9</v>
      </c>
      <c r="BK227" s="4">
        <f t="shared" si="234"/>
        <v>9</v>
      </c>
      <c r="BL227" s="4" t="str">
        <f t="shared" si="235"/>
        <v/>
      </c>
      <c r="BM227" s="4" t="str">
        <f t="shared" si="236"/>
        <v/>
      </c>
      <c r="BN227" s="4" t="str">
        <f t="shared" si="237"/>
        <v/>
      </c>
      <c r="BO227" s="4" t="str">
        <f t="shared" si="238"/>
        <v/>
      </c>
      <c r="BP227" s="4" t="str">
        <f t="shared" si="239"/>
        <v/>
      </c>
      <c r="BQ227" s="4" t="str">
        <f t="shared" si="240"/>
        <v/>
      </c>
      <c r="BR227" s="4" t="str">
        <f t="shared" si="241"/>
        <v/>
      </c>
      <c r="BS227" s="4" t="str">
        <f t="shared" si="242"/>
        <v/>
      </c>
      <c r="BT227" s="4" t="str">
        <f t="shared" si="243"/>
        <v/>
      </c>
      <c r="BU227" s="4" t="str">
        <f t="shared" si="244"/>
        <v/>
      </c>
      <c r="BV227" s="4">
        <f t="shared" si="272"/>
        <v>0</v>
      </c>
      <c r="BW227" s="4">
        <f t="shared" si="245"/>
        <v>9</v>
      </c>
      <c r="BY227" s="4" t="s">
        <v>4884</v>
      </c>
      <c r="BZ227" s="4">
        <f t="shared" ref="BZ227:BZ290" si="273">IF(ISNUMBER(AV227),AV227-$BW227,"")</f>
        <v>0</v>
      </c>
      <c r="CA227" s="4">
        <f t="shared" ref="CA227:CA290" si="274">IF(ISNUMBER(AW227),AW227-$BW227,"")</f>
        <v>0</v>
      </c>
      <c r="CB227" s="4" t="str">
        <f t="shared" ref="CB227:CB290" si="275">IF(ISNUMBER(AX227),AX227-$BW227,"")</f>
        <v/>
      </c>
      <c r="CC227" s="4" t="str">
        <f t="shared" ref="CC227:CC290" si="276">IF(ISNUMBER(AY227),AY227-$BW227,"")</f>
        <v/>
      </c>
      <c r="CD227" s="4" t="str">
        <f t="shared" ref="CD227:CD290" si="277">IF(ISNUMBER(AZ227),AZ227-$BW227,"")</f>
        <v/>
      </c>
      <c r="CE227" s="4" t="str">
        <f t="shared" ref="CE227:CE290" si="278">IF(ISNUMBER(BA227),BA227-$BW227,"")</f>
        <v/>
      </c>
      <c r="CF227" s="4" t="str">
        <f t="shared" ref="CF227:CF290" si="279">IF(ISNUMBER(BB227),BB227-$BW227,"")</f>
        <v/>
      </c>
      <c r="CG227" s="4" t="str">
        <f t="shared" ref="CG227:CG290" si="280">IF(ISNUMBER(BC227),BC227-$BW227,"")</f>
        <v/>
      </c>
      <c r="CH227" s="4" t="str">
        <f t="shared" ref="CH227:CH290" si="281">IF(ISNUMBER(BD227),BD227-$BW227,"")</f>
        <v/>
      </c>
      <c r="CI227" s="4" t="str">
        <f t="shared" ref="CI227:CI290" si="282">IF(ISNUMBER(BE227),BE227-$BW227,"")</f>
        <v/>
      </c>
      <c r="CJ227" s="4" t="str">
        <f t="shared" ref="CJ227:CJ290" si="283">IF(ISNUMBER(BF227),BF227-$BW227,"")</f>
        <v/>
      </c>
      <c r="CK227" s="4" t="str">
        <f t="shared" ref="CK227:CK290" si="284">IF(ISNUMBER(BG227),BG227-$BW227,"")</f>
        <v/>
      </c>
      <c r="CM227" s="4" t="s">
        <v>4884</v>
      </c>
      <c r="CN227" s="4" t="str">
        <f>IF(ISNUMBER(BZ227), IF($BV227&gt;VLOOKUP('Gene Table'!$G$2,'Array Content'!$A$2:$B$3,2,FALSE),IF(BZ227&lt;-$BV227,"mutant","WT"),IF(BZ227&lt;-VLOOKUP('Gene Table'!$G$2,'Array Content'!$A$2:$B$3,2,FALSE),"Mutant","WT")),"")</f>
        <v>WT</v>
      </c>
      <c r="CO227" s="4" t="str">
        <f>IF(ISNUMBER(CA227), IF($BV227&gt;VLOOKUP('Gene Table'!$G$2,'Array Content'!$A$2:$B$3,2,FALSE),IF(CA227&lt;-$BV227,"mutant","WT"),IF(CA227&lt;-VLOOKUP('Gene Table'!$G$2,'Array Content'!$A$2:$B$3,2,FALSE),"Mutant","WT")),"")</f>
        <v>WT</v>
      </c>
      <c r="CP227" s="4" t="str">
        <f>IF(ISNUMBER(CB227), IF($BV227&gt;VLOOKUP('Gene Table'!$G$2,'Array Content'!$A$2:$B$3,2,FALSE),IF(CB227&lt;-$BV227,"mutant","WT"),IF(CB227&lt;-VLOOKUP('Gene Table'!$G$2,'Array Content'!$A$2:$B$3,2,FALSE),"Mutant","WT")),"")</f>
        <v/>
      </c>
      <c r="CQ227" s="4" t="str">
        <f>IF(ISNUMBER(CC227), IF($BV227&gt;VLOOKUP('Gene Table'!$G$2,'Array Content'!$A$2:$B$3,2,FALSE),IF(CC227&lt;-$BV227,"mutant","WT"),IF(CC227&lt;-VLOOKUP('Gene Table'!$G$2,'Array Content'!$A$2:$B$3,2,FALSE),"Mutant","WT")),"")</f>
        <v/>
      </c>
      <c r="CR227" s="4" t="str">
        <f>IF(ISNUMBER(CD227), IF($BV227&gt;VLOOKUP('Gene Table'!$G$2,'Array Content'!$A$2:$B$3,2,FALSE),IF(CD227&lt;-$BV227,"mutant","WT"),IF(CD227&lt;-VLOOKUP('Gene Table'!$G$2,'Array Content'!$A$2:$B$3,2,FALSE),"Mutant","WT")),"")</f>
        <v/>
      </c>
      <c r="CS227" s="4" t="str">
        <f>IF(ISNUMBER(CE227), IF($BV227&gt;VLOOKUP('Gene Table'!$G$2,'Array Content'!$A$2:$B$3,2,FALSE),IF(CE227&lt;-$BV227,"mutant","WT"),IF(CE227&lt;-VLOOKUP('Gene Table'!$G$2,'Array Content'!$A$2:$B$3,2,FALSE),"Mutant","WT")),"")</f>
        <v/>
      </c>
      <c r="CT227" s="4" t="str">
        <f>IF(ISNUMBER(CF227), IF($BV227&gt;VLOOKUP('Gene Table'!$G$2,'Array Content'!$A$2:$B$3,2,FALSE),IF(CF227&lt;-$BV227,"mutant","WT"),IF(CF227&lt;-VLOOKUP('Gene Table'!$G$2,'Array Content'!$A$2:$B$3,2,FALSE),"Mutant","WT")),"")</f>
        <v/>
      </c>
      <c r="CU227" s="4" t="str">
        <f>IF(ISNUMBER(CG227), IF($BV227&gt;VLOOKUP('Gene Table'!$G$2,'Array Content'!$A$2:$B$3,2,FALSE),IF(CG227&lt;-$BV227,"mutant","WT"),IF(CG227&lt;-VLOOKUP('Gene Table'!$G$2,'Array Content'!$A$2:$B$3,2,FALSE),"Mutant","WT")),"")</f>
        <v/>
      </c>
      <c r="CV227" s="4" t="str">
        <f>IF(ISNUMBER(CH227), IF($BV227&gt;VLOOKUP('Gene Table'!$G$2,'Array Content'!$A$2:$B$3,2,FALSE),IF(CH227&lt;-$BV227,"mutant","WT"),IF(CH227&lt;-VLOOKUP('Gene Table'!$G$2,'Array Content'!$A$2:$B$3,2,FALSE),"Mutant","WT")),"")</f>
        <v/>
      </c>
      <c r="CW227" s="4" t="str">
        <f>IF(ISNUMBER(CI227), IF($BV227&gt;VLOOKUP('Gene Table'!$G$2,'Array Content'!$A$2:$B$3,2,FALSE),IF(CI227&lt;-$BV227,"mutant","WT"),IF(CI227&lt;-VLOOKUP('Gene Table'!$G$2,'Array Content'!$A$2:$B$3,2,FALSE),"Mutant","WT")),"")</f>
        <v/>
      </c>
      <c r="CX227" s="4" t="str">
        <f>IF(ISNUMBER(CJ227), IF($BV227&gt;VLOOKUP('Gene Table'!$G$2,'Array Content'!$A$2:$B$3,2,FALSE),IF(CJ227&lt;-$BV227,"mutant","WT"),IF(CJ227&lt;-VLOOKUP('Gene Table'!$G$2,'Array Content'!$A$2:$B$3,2,FALSE),"Mutant","WT")),"")</f>
        <v/>
      </c>
      <c r="CY227" s="4" t="str">
        <f>IF(ISNUMBER(CK227), IF($BV227&gt;VLOOKUP('Gene Table'!$G$2,'Array Content'!$A$2:$B$3,2,FALSE),IF(CK227&lt;-$BV227,"mutant","WT"),IF(CK227&lt;-VLOOKUP('Gene Table'!$G$2,'Array Content'!$A$2:$B$3,2,FALSE),"Mutant","WT")),"")</f>
        <v/>
      </c>
      <c r="DA227" s="4" t="s">
        <v>4884</v>
      </c>
      <c r="DB227" s="4">
        <f t="shared" ref="DB227:DB290" si="285">IF(ISNUMBER(AV227),AV227-$AS227,"")</f>
        <v>0</v>
      </c>
      <c r="DC227" s="4">
        <f t="shared" ref="DC227:DC290" si="286">IF(ISNUMBER(AW227),AW227-$AS227,"")</f>
        <v>0</v>
      </c>
      <c r="DD227" s="4" t="str">
        <f t="shared" ref="DD227:DD290" si="287">IF(ISNUMBER(AX227),AX227-$AS227,"")</f>
        <v/>
      </c>
      <c r="DE227" s="4" t="str">
        <f t="shared" ref="DE227:DE290" si="288">IF(ISNUMBER(AY227),AY227-$AS227,"")</f>
        <v/>
      </c>
      <c r="DF227" s="4" t="str">
        <f t="shared" ref="DF227:DF290" si="289">IF(ISNUMBER(AZ227),AZ227-$AS227,"")</f>
        <v/>
      </c>
      <c r="DG227" s="4" t="str">
        <f t="shared" ref="DG227:DG290" si="290">IF(ISNUMBER(BA227),BA227-$AS227,"")</f>
        <v/>
      </c>
      <c r="DH227" s="4" t="str">
        <f t="shared" ref="DH227:DH290" si="291">IF(ISNUMBER(BB227),BB227-$AS227,"")</f>
        <v/>
      </c>
      <c r="DI227" s="4" t="str">
        <f t="shared" ref="DI227:DI290" si="292">IF(ISNUMBER(BC227),BC227-$AS227,"")</f>
        <v/>
      </c>
      <c r="DJ227" s="4" t="str">
        <f t="shared" ref="DJ227:DJ290" si="293">IF(ISNUMBER(BD227),BD227-$AS227,"")</f>
        <v/>
      </c>
      <c r="DK227" s="4" t="str">
        <f t="shared" ref="DK227:DK290" si="294">IF(ISNUMBER(BE227),BE227-$AS227,"")</f>
        <v/>
      </c>
      <c r="DL227" s="4" t="str">
        <f t="shared" ref="DL227:DL290" si="295">IF(ISNUMBER(BF227),BF227-$AS227,"")</f>
        <v/>
      </c>
      <c r="DM227" s="4" t="str">
        <f t="shared" ref="DM227:DM290" si="296">IF(ISNUMBER(BG227),BG227-$AS227,"")</f>
        <v/>
      </c>
      <c r="DO227" s="4" t="s">
        <v>4884</v>
      </c>
      <c r="DP227" s="4" t="str">
        <f>IF(ISNUMBER(DB227), IF($AR227&gt;VLOOKUP('Gene Table'!$G$2,'Array Content'!$A$2:$B$3,2,FALSE),IF(DB227&lt;-$AR227,"mutant","WT"),IF(DB227&lt;-VLOOKUP('Gene Table'!$G$2,'Array Content'!$A$2:$B$3,2,FALSE),"Mutant","WT")),"")</f>
        <v>WT</v>
      </c>
      <c r="DQ227" s="4" t="str">
        <f>IF(ISNUMBER(DC227), IF($AR227&gt;VLOOKUP('Gene Table'!$G$2,'Array Content'!$A$2:$B$3,2,FALSE),IF(DC227&lt;-$AR227,"mutant","WT"),IF(DC227&lt;-VLOOKUP('Gene Table'!$G$2,'Array Content'!$A$2:$B$3,2,FALSE),"Mutant","WT")),"")</f>
        <v>WT</v>
      </c>
      <c r="DR227" s="4" t="str">
        <f>IF(ISNUMBER(DD227), IF($AR227&gt;VLOOKUP('Gene Table'!$G$2,'Array Content'!$A$2:$B$3,2,FALSE),IF(DD227&lt;-$AR227,"mutant","WT"),IF(DD227&lt;-VLOOKUP('Gene Table'!$G$2,'Array Content'!$A$2:$B$3,2,FALSE),"Mutant","WT")),"")</f>
        <v/>
      </c>
      <c r="DS227" s="4" t="str">
        <f>IF(ISNUMBER(DE227), IF($AR227&gt;VLOOKUP('Gene Table'!$G$2,'Array Content'!$A$2:$B$3,2,FALSE),IF(DE227&lt;-$AR227,"mutant","WT"),IF(DE227&lt;-VLOOKUP('Gene Table'!$G$2,'Array Content'!$A$2:$B$3,2,FALSE),"Mutant","WT")),"")</f>
        <v/>
      </c>
      <c r="DT227" s="4" t="str">
        <f>IF(ISNUMBER(DF227), IF($AR227&gt;VLOOKUP('Gene Table'!$G$2,'Array Content'!$A$2:$B$3,2,FALSE),IF(DF227&lt;-$AR227,"mutant","WT"),IF(DF227&lt;-VLOOKUP('Gene Table'!$G$2,'Array Content'!$A$2:$B$3,2,FALSE),"Mutant","WT")),"")</f>
        <v/>
      </c>
      <c r="DU227" s="4" t="str">
        <f>IF(ISNUMBER(DG227), IF($AR227&gt;VLOOKUP('Gene Table'!$G$2,'Array Content'!$A$2:$B$3,2,FALSE),IF(DG227&lt;-$AR227,"mutant","WT"),IF(DG227&lt;-VLOOKUP('Gene Table'!$G$2,'Array Content'!$A$2:$B$3,2,FALSE),"Mutant","WT")),"")</f>
        <v/>
      </c>
      <c r="DV227" s="4" t="str">
        <f>IF(ISNUMBER(DH227), IF($AR227&gt;VLOOKUP('Gene Table'!$G$2,'Array Content'!$A$2:$B$3,2,FALSE),IF(DH227&lt;-$AR227,"mutant","WT"),IF(DH227&lt;-VLOOKUP('Gene Table'!$G$2,'Array Content'!$A$2:$B$3,2,FALSE),"Mutant","WT")),"")</f>
        <v/>
      </c>
      <c r="DW227" s="4" t="str">
        <f>IF(ISNUMBER(DI227), IF($AR227&gt;VLOOKUP('Gene Table'!$G$2,'Array Content'!$A$2:$B$3,2,FALSE),IF(DI227&lt;-$AR227,"mutant","WT"),IF(DI227&lt;-VLOOKUP('Gene Table'!$G$2,'Array Content'!$A$2:$B$3,2,FALSE),"Mutant","WT")),"")</f>
        <v/>
      </c>
      <c r="DX227" s="4" t="str">
        <f>IF(ISNUMBER(DJ227), IF($AR227&gt;VLOOKUP('Gene Table'!$G$2,'Array Content'!$A$2:$B$3,2,FALSE),IF(DJ227&lt;-$AR227,"mutant","WT"),IF(DJ227&lt;-VLOOKUP('Gene Table'!$G$2,'Array Content'!$A$2:$B$3,2,FALSE),"Mutant","WT")),"")</f>
        <v/>
      </c>
      <c r="DY227" s="4" t="str">
        <f>IF(ISNUMBER(DK227), IF($AR227&gt;VLOOKUP('Gene Table'!$G$2,'Array Content'!$A$2:$B$3,2,FALSE),IF(DK227&lt;-$AR227,"mutant","WT"),IF(DK227&lt;-VLOOKUP('Gene Table'!$G$2,'Array Content'!$A$2:$B$3,2,FALSE),"Mutant","WT")),"")</f>
        <v/>
      </c>
      <c r="DZ227" s="4" t="str">
        <f>IF(ISNUMBER(DL227), IF($AR227&gt;VLOOKUP('Gene Table'!$G$2,'Array Content'!$A$2:$B$3,2,FALSE),IF(DL227&lt;-$AR227,"mutant","WT"),IF(DL227&lt;-VLOOKUP('Gene Table'!$G$2,'Array Content'!$A$2:$B$3,2,FALSE),"Mutant","WT")),"")</f>
        <v/>
      </c>
      <c r="EA227" s="4" t="str">
        <f>IF(ISNUMBER(DM227), IF($AR227&gt;VLOOKUP('Gene Table'!$G$2,'Array Content'!$A$2:$B$3,2,FALSE),IF(DM227&lt;-$AR227,"mutant","WT"),IF(DM227&lt;-VLOOKUP('Gene Table'!$G$2,'Array Content'!$A$2:$B$3,2,FALSE),"Mutant","WT")),"")</f>
        <v/>
      </c>
      <c r="EC227" s="4" t="s">
        <v>4884</v>
      </c>
      <c r="ED227" s="4" t="str">
        <f>IF('Gene Table'!$D227="copy number",D227,"")</f>
        <v/>
      </c>
      <c r="EE227" s="4" t="str">
        <f>IF('Gene Table'!$D227="copy number",E227,"")</f>
        <v/>
      </c>
      <c r="EF227" s="4" t="str">
        <f>IF('Gene Table'!$D227="copy number",F227,"")</f>
        <v/>
      </c>
      <c r="EG227" s="4" t="str">
        <f>IF('Gene Table'!$D227="copy number",G227,"")</f>
        <v/>
      </c>
      <c r="EH227" s="4" t="str">
        <f>IF('Gene Table'!$D227="copy number",H227,"")</f>
        <v/>
      </c>
      <c r="EI227" s="4" t="str">
        <f>IF('Gene Table'!$D227="copy number",I227,"")</f>
        <v/>
      </c>
      <c r="EJ227" s="4" t="str">
        <f>IF('Gene Table'!$D227="copy number",J227,"")</f>
        <v/>
      </c>
      <c r="EK227" s="4" t="str">
        <f>IF('Gene Table'!$D227="copy number",K227,"")</f>
        <v/>
      </c>
      <c r="EL227" s="4" t="str">
        <f>IF('Gene Table'!$D227="copy number",L227,"")</f>
        <v/>
      </c>
      <c r="EM227" s="4" t="str">
        <f>IF('Gene Table'!$D227="copy number",M227,"")</f>
        <v/>
      </c>
      <c r="EN227" s="4" t="str">
        <f>IF('Gene Table'!$D227="copy number",N227,"")</f>
        <v/>
      </c>
      <c r="EO227" s="4" t="str">
        <f>IF('Gene Table'!$D227="copy number",O227,"")</f>
        <v/>
      </c>
      <c r="EQ227" s="4" t="s">
        <v>4884</v>
      </c>
      <c r="ER227" s="4" t="str">
        <f>IF('Gene Table'!$D227="copy number",R227,"")</f>
        <v/>
      </c>
      <c r="ES227" s="4" t="str">
        <f>IF('Gene Table'!$D227="copy number",S227,"")</f>
        <v/>
      </c>
      <c r="ET227" s="4" t="str">
        <f>IF('Gene Table'!$D227="copy number",T227,"")</f>
        <v/>
      </c>
      <c r="EU227" s="4" t="str">
        <f>IF('Gene Table'!$D227="copy number",U227,"")</f>
        <v/>
      </c>
      <c r="EV227" s="4" t="str">
        <f>IF('Gene Table'!$D227="copy number",V227,"")</f>
        <v/>
      </c>
      <c r="EW227" s="4" t="str">
        <f>IF('Gene Table'!$D227="copy number",W227,"")</f>
        <v/>
      </c>
      <c r="EX227" s="4" t="str">
        <f>IF('Gene Table'!$D227="copy number",X227,"")</f>
        <v/>
      </c>
      <c r="EY227" s="4" t="str">
        <f>IF('Gene Table'!$D227="copy number",Y227,"")</f>
        <v/>
      </c>
      <c r="EZ227" s="4" t="str">
        <f>IF('Gene Table'!$D227="copy number",Z227,"")</f>
        <v/>
      </c>
      <c r="FA227" s="4" t="str">
        <f>IF('Gene Table'!$D227="copy number",AA227,"")</f>
        <v/>
      </c>
      <c r="FB227" s="4" t="str">
        <f>IF('Gene Table'!$D227="copy number",AB227,"")</f>
        <v/>
      </c>
      <c r="FC227" s="4" t="str">
        <f>IF('Gene Table'!$D227="copy number",AC227,"")</f>
        <v/>
      </c>
      <c r="FE227" s="4" t="s">
        <v>4884</v>
      </c>
      <c r="FF227" s="4" t="str">
        <f>IF('Gene Table'!$C227="SMPC",D227,"")</f>
        <v/>
      </c>
      <c r="FG227" s="4" t="str">
        <f>IF('Gene Table'!$C227="SMPC",E227,"")</f>
        <v/>
      </c>
      <c r="FH227" s="4" t="str">
        <f>IF('Gene Table'!$C227="SMPC",F227,"")</f>
        <v/>
      </c>
      <c r="FI227" s="4" t="str">
        <f>IF('Gene Table'!$C227="SMPC",G227,"")</f>
        <v/>
      </c>
      <c r="FJ227" s="4" t="str">
        <f>IF('Gene Table'!$C227="SMPC",H227,"")</f>
        <v/>
      </c>
      <c r="FK227" s="4" t="str">
        <f>IF('Gene Table'!$C227="SMPC",I227,"")</f>
        <v/>
      </c>
      <c r="FL227" s="4" t="str">
        <f>IF('Gene Table'!$C227="SMPC",J227,"")</f>
        <v/>
      </c>
      <c r="FM227" s="4" t="str">
        <f>IF('Gene Table'!$C227="SMPC",K227,"")</f>
        <v/>
      </c>
      <c r="FN227" s="4" t="str">
        <f>IF('Gene Table'!$C227="SMPC",L227,"")</f>
        <v/>
      </c>
      <c r="FO227" s="4" t="str">
        <f>IF('Gene Table'!$C227="SMPC",M227,"")</f>
        <v/>
      </c>
      <c r="FP227" s="4" t="str">
        <f>IF('Gene Table'!$C227="SMPC",N227,"")</f>
        <v/>
      </c>
      <c r="FQ227" s="4" t="str">
        <f>IF('Gene Table'!$C227="SMPC",O227,"")</f>
        <v/>
      </c>
      <c r="FS227" s="4" t="s">
        <v>4884</v>
      </c>
      <c r="FT227" s="4" t="str">
        <f>IF('Gene Table'!$C227="SMPC",R227,"")</f>
        <v/>
      </c>
      <c r="FU227" s="4" t="str">
        <f>IF('Gene Table'!$C227="SMPC",S227,"")</f>
        <v/>
      </c>
      <c r="FV227" s="4" t="str">
        <f>IF('Gene Table'!$C227="SMPC",T227,"")</f>
        <v/>
      </c>
      <c r="FW227" s="4" t="str">
        <f>IF('Gene Table'!$C227="SMPC",U227,"")</f>
        <v/>
      </c>
      <c r="FX227" s="4" t="str">
        <f>IF('Gene Table'!$C227="SMPC",V227,"")</f>
        <v/>
      </c>
      <c r="FY227" s="4" t="str">
        <f>IF('Gene Table'!$C227="SMPC",W227,"")</f>
        <v/>
      </c>
      <c r="FZ227" s="4" t="str">
        <f>IF('Gene Table'!$C227="SMPC",X227,"")</f>
        <v/>
      </c>
      <c r="GA227" s="4" t="str">
        <f>IF('Gene Table'!$C227="SMPC",Y227,"")</f>
        <v/>
      </c>
      <c r="GB227" s="4" t="str">
        <f>IF('Gene Table'!$C227="SMPC",Z227,"")</f>
        <v/>
      </c>
      <c r="GC227" s="4" t="str">
        <f>IF('Gene Table'!$C227="SMPC",AA227,"")</f>
        <v/>
      </c>
      <c r="GD227" s="4" t="str">
        <f>IF('Gene Table'!$C227="SMPC",AB227,"")</f>
        <v/>
      </c>
      <c r="GE227" s="4" t="str">
        <f>IF('Gene Table'!$C227="SMPC",AC227,"")</f>
        <v/>
      </c>
    </row>
    <row r="228" spans="1:187" ht="15" customHeight="1" x14ac:dyDescent="0.25">
      <c r="A228" s="4" t="str">
        <f>'Gene Table'!C228&amp;":"&amp;'Gene Table'!D228</f>
        <v>TP53:c.461G&gt;T</v>
      </c>
      <c r="B228" s="4">
        <f>IF('Gene Table'!$G$5="NO",IF(ISNUMBER(MATCH('Gene Table'!E228,'Array Content'!$M$2:$M$941,0)),VLOOKUP('Gene Table'!E228,'Array Content'!$M$2:$O$941,2,FALSE),35),IF('Gene Table'!$G$5="YES",IF(ISNUMBER(MATCH('Gene Table'!E228,'Array Content'!$M$2:$M$941,0)),VLOOKUP('Gene Table'!E228,'Array Content'!$M$2:$O$941,3,FALSE),35),"OOPS"))</f>
        <v>37</v>
      </c>
      <c r="C228" s="4" t="s">
        <v>4885</v>
      </c>
      <c r="D228" s="29">
        <f>IF('Control Sample Data'!D227="","",IF(SUM('Control Sample Data'!D$2:D$97)&gt;10,IF(AND(ISNUMBER('Control Sample Data'!D227),'Control Sample Data'!D227&lt;$B228, 'Control Sample Data'!D227&gt;0),'Control Sample Data'!D227,$B228),""))</f>
        <v>35</v>
      </c>
      <c r="E228" s="29">
        <f>IF('Control Sample Data'!E227="","",IF(SUM('Control Sample Data'!E$2:E$97)&gt;10,IF(AND(ISNUMBER('Control Sample Data'!E227),'Control Sample Data'!E227&lt;$B228, 'Control Sample Data'!E227&gt;0),'Control Sample Data'!E227,$B228),""))</f>
        <v>35</v>
      </c>
      <c r="F228" s="29" t="str">
        <f>IF('Control Sample Data'!F227="","",IF(SUM('Control Sample Data'!F$2:F$97)&gt;10,IF(AND(ISNUMBER('Control Sample Data'!F227),'Control Sample Data'!F227&lt;$B228, 'Control Sample Data'!F227&gt;0),'Control Sample Data'!F227,$B228),""))</f>
        <v/>
      </c>
      <c r="G228" s="29" t="str">
        <f>IF('Control Sample Data'!G227="","",IF(SUM('Control Sample Data'!G$2:G$97)&gt;10,IF(AND(ISNUMBER('Control Sample Data'!G227),'Control Sample Data'!G227&lt;$B228, 'Control Sample Data'!G227&gt;0),'Control Sample Data'!G227,$B228),""))</f>
        <v/>
      </c>
      <c r="H228" s="29" t="str">
        <f>IF('Control Sample Data'!H227="","",IF(SUM('Control Sample Data'!H$2:H$97)&gt;10,IF(AND(ISNUMBER('Control Sample Data'!H227),'Control Sample Data'!H227&lt;$B228, 'Control Sample Data'!H227&gt;0),'Control Sample Data'!H227,$B228),""))</f>
        <v/>
      </c>
      <c r="I228" s="29" t="str">
        <f>IF('Control Sample Data'!I227="","",IF(SUM('Control Sample Data'!I$2:I$97)&gt;10,IF(AND(ISNUMBER('Control Sample Data'!I227),'Control Sample Data'!I227&lt;$B228, 'Control Sample Data'!I227&gt;0),'Control Sample Data'!I227,$B228),""))</f>
        <v/>
      </c>
      <c r="J228" s="29" t="str">
        <f>IF('Control Sample Data'!J227="","",IF(SUM('Control Sample Data'!J$2:J$97)&gt;10,IF(AND(ISNUMBER('Control Sample Data'!J227),'Control Sample Data'!J227&lt;$B228, 'Control Sample Data'!J227&gt;0),'Control Sample Data'!J227,$B228),""))</f>
        <v/>
      </c>
      <c r="K228" s="29" t="str">
        <f>IF('Control Sample Data'!K227="","",IF(SUM('Control Sample Data'!K$2:K$97)&gt;10,IF(AND(ISNUMBER('Control Sample Data'!K227),'Control Sample Data'!K227&lt;$B228, 'Control Sample Data'!K227&gt;0),'Control Sample Data'!K227,$B228),""))</f>
        <v/>
      </c>
      <c r="L228" s="29" t="str">
        <f>IF('Control Sample Data'!L227="","",IF(SUM('Control Sample Data'!L$2:L$97)&gt;10,IF(AND(ISNUMBER('Control Sample Data'!L227),'Control Sample Data'!L227&lt;$B228, 'Control Sample Data'!L227&gt;0),'Control Sample Data'!L227,$B228),""))</f>
        <v/>
      </c>
      <c r="M228" s="29" t="str">
        <f>IF('Control Sample Data'!M227="","",IF(SUM('Control Sample Data'!M$2:M$97)&gt;10,IF(AND(ISNUMBER('Control Sample Data'!M227),'Control Sample Data'!M227&lt;$B228, 'Control Sample Data'!M227&gt;0),'Control Sample Data'!M227,$B228),""))</f>
        <v/>
      </c>
      <c r="N228" s="29" t="str">
        <f>IF('Control Sample Data'!N227="","",IF(SUM('Control Sample Data'!N$2:N$97)&gt;10,IF(AND(ISNUMBER('Control Sample Data'!N227),'Control Sample Data'!N227&lt;$B228, 'Control Sample Data'!N227&gt;0),'Control Sample Data'!N227,$B228),""))</f>
        <v/>
      </c>
      <c r="O228" s="29" t="str">
        <f>IF('Control Sample Data'!O227="","",IF(SUM('Control Sample Data'!O$2:O$97)&gt;10,IF(AND(ISNUMBER('Control Sample Data'!O227),'Control Sample Data'!O227&lt;$B228, 'Control Sample Data'!O227&gt;0),'Control Sample Data'!O227,$B228),""))</f>
        <v/>
      </c>
      <c r="Q228" s="4" t="s">
        <v>4885</v>
      </c>
      <c r="R228" s="29">
        <f>IF('Test Sample Data'!D227="","",IF(SUM('Test Sample Data'!D$2:D$97)&gt;10,IF(AND(ISNUMBER('Test Sample Data'!D227),'Test Sample Data'!D227&lt;$B228, 'Test Sample Data'!D227&gt;0),'Test Sample Data'!D227,$B228),""))</f>
        <v>35</v>
      </c>
      <c r="S228" s="29">
        <f>IF('Test Sample Data'!E227="","",IF(SUM('Test Sample Data'!E$2:E$97)&gt;10,IF(AND(ISNUMBER('Test Sample Data'!E227),'Test Sample Data'!E227&lt;$B228, 'Test Sample Data'!E227&gt;0),'Test Sample Data'!E227,$B228),""))</f>
        <v>35</v>
      </c>
      <c r="T228" s="29" t="str">
        <f>IF('Test Sample Data'!F227="","",IF(SUM('Test Sample Data'!F$2:F$97)&gt;10,IF(AND(ISNUMBER('Test Sample Data'!F227),'Test Sample Data'!F227&lt;$B228, 'Test Sample Data'!F227&gt;0),'Test Sample Data'!F227,$B228),""))</f>
        <v/>
      </c>
      <c r="U228" s="29" t="str">
        <f>IF('Test Sample Data'!G227="","",IF(SUM('Test Sample Data'!G$2:G$97)&gt;10,IF(AND(ISNUMBER('Test Sample Data'!G227),'Test Sample Data'!G227&lt;$B228, 'Test Sample Data'!G227&gt;0),'Test Sample Data'!G227,$B228),""))</f>
        <v/>
      </c>
      <c r="V228" s="29" t="str">
        <f>IF('Test Sample Data'!H227="","",IF(SUM('Test Sample Data'!H$2:H$97)&gt;10,IF(AND(ISNUMBER('Test Sample Data'!H227),'Test Sample Data'!H227&lt;$B228, 'Test Sample Data'!H227&gt;0),'Test Sample Data'!H227,$B228),""))</f>
        <v/>
      </c>
      <c r="W228" s="29" t="str">
        <f>IF('Test Sample Data'!I227="","",IF(SUM('Test Sample Data'!I$2:I$97)&gt;10,IF(AND(ISNUMBER('Test Sample Data'!I227),'Test Sample Data'!I227&lt;$B228, 'Test Sample Data'!I227&gt;0),'Test Sample Data'!I227,$B228),""))</f>
        <v/>
      </c>
      <c r="X228" s="29" t="str">
        <f>IF('Test Sample Data'!J227="","",IF(SUM('Test Sample Data'!J$2:J$97)&gt;10,IF(AND(ISNUMBER('Test Sample Data'!J227),'Test Sample Data'!J227&lt;$B228, 'Test Sample Data'!J227&gt;0),'Test Sample Data'!J227,$B228),""))</f>
        <v/>
      </c>
      <c r="Y228" s="29" t="str">
        <f>IF('Test Sample Data'!K227="","",IF(SUM('Test Sample Data'!K$2:K$97)&gt;10,IF(AND(ISNUMBER('Test Sample Data'!K227),'Test Sample Data'!K227&lt;$B228, 'Test Sample Data'!K227&gt;0),'Test Sample Data'!K227,$B228),""))</f>
        <v/>
      </c>
      <c r="Z228" s="29" t="str">
        <f>IF('Test Sample Data'!L227="","",IF(SUM('Test Sample Data'!L$2:L$97)&gt;10,IF(AND(ISNUMBER('Test Sample Data'!L227),'Test Sample Data'!L227&lt;$B228, 'Test Sample Data'!L227&gt;0),'Test Sample Data'!L227,$B228),""))</f>
        <v/>
      </c>
      <c r="AA228" s="29" t="str">
        <f>IF('Test Sample Data'!M227="","",IF(SUM('Test Sample Data'!M$2:M$97)&gt;10,IF(AND(ISNUMBER('Test Sample Data'!M227),'Test Sample Data'!M227&lt;$B228, 'Test Sample Data'!M227&gt;0),'Test Sample Data'!M227,$B228),""))</f>
        <v/>
      </c>
      <c r="AB228" s="29" t="str">
        <f>IF('Test Sample Data'!N227="","",IF(SUM('Test Sample Data'!N$2:N$97)&gt;10,IF(AND(ISNUMBER('Test Sample Data'!N227),'Test Sample Data'!N227&lt;$B228, 'Test Sample Data'!N227&gt;0),'Test Sample Data'!N227,$B228),""))</f>
        <v/>
      </c>
      <c r="AC228" s="29" t="str">
        <f>IF('Test Sample Data'!O227="","",IF(SUM('Test Sample Data'!O$2:O$97)&gt;10,IF(AND(ISNUMBER('Test Sample Data'!O227),'Test Sample Data'!O227&lt;$B228, 'Test Sample Data'!O227&gt;0),'Test Sample Data'!O227,$B228),""))</f>
        <v/>
      </c>
      <c r="AE228" s="4" t="s">
        <v>4885</v>
      </c>
      <c r="AF228" s="4">
        <f t="shared" si="247"/>
        <v>9</v>
      </c>
      <c r="AG228" s="4">
        <f t="shared" si="248"/>
        <v>9</v>
      </c>
      <c r="AH228" s="4" t="str">
        <f t="shared" si="249"/>
        <v/>
      </c>
      <c r="AI228" s="4" t="str">
        <f t="shared" si="250"/>
        <v/>
      </c>
      <c r="AJ228" s="4" t="str">
        <f t="shared" si="251"/>
        <v/>
      </c>
      <c r="AK228" s="4" t="str">
        <f t="shared" si="252"/>
        <v/>
      </c>
      <c r="AL228" s="4" t="str">
        <f t="shared" si="253"/>
        <v/>
      </c>
      <c r="AM228" s="4" t="str">
        <f t="shared" si="254"/>
        <v/>
      </c>
      <c r="AN228" s="4" t="str">
        <f t="shared" si="255"/>
        <v/>
      </c>
      <c r="AO228" s="4" t="str">
        <f t="shared" si="256"/>
        <v/>
      </c>
      <c r="AP228" s="4" t="str">
        <f t="shared" si="257"/>
        <v/>
      </c>
      <c r="AQ228" s="4" t="str">
        <f t="shared" si="258"/>
        <v/>
      </c>
      <c r="AR228" s="4">
        <f t="shared" si="259"/>
        <v>0</v>
      </c>
      <c r="AS228" s="4">
        <f t="shared" si="246"/>
        <v>9</v>
      </c>
      <c r="AU228" s="4" t="s">
        <v>4885</v>
      </c>
      <c r="AV228" s="4">
        <f t="shared" si="260"/>
        <v>9</v>
      </c>
      <c r="AW228" s="4">
        <f t="shared" si="261"/>
        <v>9</v>
      </c>
      <c r="AX228" s="4" t="str">
        <f t="shared" si="262"/>
        <v/>
      </c>
      <c r="AY228" s="4" t="str">
        <f t="shared" si="263"/>
        <v/>
      </c>
      <c r="AZ228" s="4" t="str">
        <f t="shared" si="264"/>
        <v/>
      </c>
      <c r="BA228" s="4" t="str">
        <f t="shared" si="265"/>
        <v/>
      </c>
      <c r="BB228" s="4" t="str">
        <f t="shared" si="266"/>
        <v/>
      </c>
      <c r="BC228" s="4" t="str">
        <f t="shared" si="267"/>
        <v/>
      </c>
      <c r="BD228" s="4" t="str">
        <f t="shared" si="268"/>
        <v/>
      </c>
      <c r="BE228" s="4" t="str">
        <f t="shared" si="269"/>
        <v/>
      </c>
      <c r="BF228" s="4" t="str">
        <f t="shared" si="270"/>
        <v/>
      </c>
      <c r="BG228" s="4" t="str">
        <f t="shared" si="271"/>
        <v/>
      </c>
      <c r="BI228" s="4" t="s">
        <v>4885</v>
      </c>
      <c r="BJ228" s="4">
        <f t="shared" ref="BJ228:BJ291" si="297">IF(ISNUMBER(R228),IF(R228&gt;=MEDIAN($R228:$AC228),AV228,""),"")</f>
        <v>9</v>
      </c>
      <c r="BK228" s="4">
        <f t="shared" ref="BK228:BK291" si="298">IF(ISNUMBER(S228),IF(S228&gt;=MEDIAN($R228:$AC228),AW228,""),"")</f>
        <v>9</v>
      </c>
      <c r="BL228" s="4" t="str">
        <f t="shared" ref="BL228:BL291" si="299">IF(ISNUMBER(T228),IF(T228&gt;=MEDIAN($R228:$AC228),AX228,""),"")</f>
        <v/>
      </c>
      <c r="BM228" s="4" t="str">
        <f t="shared" ref="BM228:BM291" si="300">IF(ISNUMBER(U228),IF(U228&gt;=MEDIAN($R228:$AC228),AY228,""),"")</f>
        <v/>
      </c>
      <c r="BN228" s="4" t="str">
        <f t="shared" ref="BN228:BN291" si="301">IF(ISNUMBER(V228),IF(V228&gt;=MEDIAN($R228:$AC228),AZ228,""),"")</f>
        <v/>
      </c>
      <c r="BO228" s="4" t="str">
        <f t="shared" ref="BO228:BO291" si="302">IF(ISNUMBER(W228),IF(W228&gt;=MEDIAN($R228:$AC228),BA228,""),"")</f>
        <v/>
      </c>
      <c r="BP228" s="4" t="str">
        <f t="shared" ref="BP228:BP291" si="303">IF(ISNUMBER(X228),IF(X228&gt;=MEDIAN($R228:$AC228),BB228,""),"")</f>
        <v/>
      </c>
      <c r="BQ228" s="4" t="str">
        <f t="shared" ref="BQ228:BQ291" si="304">IF(ISNUMBER(Y228),IF(Y228&gt;=MEDIAN($R228:$AC228),BC228,""),"")</f>
        <v/>
      </c>
      <c r="BR228" s="4" t="str">
        <f t="shared" ref="BR228:BR291" si="305">IF(ISNUMBER(Z228),IF(Z228&gt;=MEDIAN($R228:$AC228),BD228,""),"")</f>
        <v/>
      </c>
      <c r="BS228" s="4" t="str">
        <f t="shared" ref="BS228:BS291" si="306">IF(ISNUMBER(AA228),IF(AA228&gt;=MEDIAN($R228:$AC228),BE228,""),"")</f>
        <v/>
      </c>
      <c r="BT228" s="4" t="str">
        <f t="shared" ref="BT228:BT291" si="307">IF(ISNUMBER(AB228),IF(AB228&gt;=MEDIAN($R228:$AC228),BF228,""),"")</f>
        <v/>
      </c>
      <c r="BU228" s="4" t="str">
        <f t="shared" ref="BU228:BU291" si="308">IF(ISNUMBER(AC228),IF(AC228&gt;=MEDIAN($R228:$AC228),BG228,""),"")</f>
        <v/>
      </c>
      <c r="BV228" s="4">
        <f t="shared" si="272"/>
        <v>0</v>
      </c>
      <c r="BW228" s="4">
        <f t="shared" ref="BW228:BW291" si="309">ROUND(AVERAGE(BJ228:BU228),2)</f>
        <v>9</v>
      </c>
      <c r="BY228" s="4" t="s">
        <v>4885</v>
      </c>
      <c r="BZ228" s="4">
        <f t="shared" si="273"/>
        <v>0</v>
      </c>
      <c r="CA228" s="4">
        <f t="shared" si="274"/>
        <v>0</v>
      </c>
      <c r="CB228" s="4" t="str">
        <f t="shared" si="275"/>
        <v/>
      </c>
      <c r="CC228" s="4" t="str">
        <f t="shared" si="276"/>
        <v/>
      </c>
      <c r="CD228" s="4" t="str">
        <f t="shared" si="277"/>
        <v/>
      </c>
      <c r="CE228" s="4" t="str">
        <f t="shared" si="278"/>
        <v/>
      </c>
      <c r="CF228" s="4" t="str">
        <f t="shared" si="279"/>
        <v/>
      </c>
      <c r="CG228" s="4" t="str">
        <f t="shared" si="280"/>
        <v/>
      </c>
      <c r="CH228" s="4" t="str">
        <f t="shared" si="281"/>
        <v/>
      </c>
      <c r="CI228" s="4" t="str">
        <f t="shared" si="282"/>
        <v/>
      </c>
      <c r="CJ228" s="4" t="str">
        <f t="shared" si="283"/>
        <v/>
      </c>
      <c r="CK228" s="4" t="str">
        <f t="shared" si="284"/>
        <v/>
      </c>
      <c r="CM228" s="4" t="s">
        <v>4885</v>
      </c>
      <c r="CN228" s="4" t="str">
        <f>IF(ISNUMBER(BZ228), IF($BV228&gt;VLOOKUP('Gene Table'!$G$2,'Array Content'!$A$2:$B$3,2,FALSE),IF(BZ228&lt;-$BV228,"mutant","WT"),IF(BZ228&lt;-VLOOKUP('Gene Table'!$G$2,'Array Content'!$A$2:$B$3,2,FALSE),"Mutant","WT")),"")</f>
        <v>WT</v>
      </c>
      <c r="CO228" s="4" t="str">
        <f>IF(ISNUMBER(CA228), IF($BV228&gt;VLOOKUP('Gene Table'!$G$2,'Array Content'!$A$2:$B$3,2,FALSE),IF(CA228&lt;-$BV228,"mutant","WT"),IF(CA228&lt;-VLOOKUP('Gene Table'!$G$2,'Array Content'!$A$2:$B$3,2,FALSE),"Mutant","WT")),"")</f>
        <v>WT</v>
      </c>
      <c r="CP228" s="4" t="str">
        <f>IF(ISNUMBER(CB228), IF($BV228&gt;VLOOKUP('Gene Table'!$G$2,'Array Content'!$A$2:$B$3,2,FALSE),IF(CB228&lt;-$BV228,"mutant","WT"),IF(CB228&lt;-VLOOKUP('Gene Table'!$G$2,'Array Content'!$A$2:$B$3,2,FALSE),"Mutant","WT")),"")</f>
        <v/>
      </c>
      <c r="CQ228" s="4" t="str">
        <f>IF(ISNUMBER(CC228), IF($BV228&gt;VLOOKUP('Gene Table'!$G$2,'Array Content'!$A$2:$B$3,2,FALSE),IF(CC228&lt;-$BV228,"mutant","WT"),IF(CC228&lt;-VLOOKUP('Gene Table'!$G$2,'Array Content'!$A$2:$B$3,2,FALSE),"Mutant","WT")),"")</f>
        <v/>
      </c>
      <c r="CR228" s="4" t="str">
        <f>IF(ISNUMBER(CD228), IF($BV228&gt;VLOOKUP('Gene Table'!$G$2,'Array Content'!$A$2:$B$3,2,FALSE),IF(CD228&lt;-$BV228,"mutant","WT"),IF(CD228&lt;-VLOOKUP('Gene Table'!$G$2,'Array Content'!$A$2:$B$3,2,FALSE),"Mutant","WT")),"")</f>
        <v/>
      </c>
      <c r="CS228" s="4" t="str">
        <f>IF(ISNUMBER(CE228), IF($BV228&gt;VLOOKUP('Gene Table'!$G$2,'Array Content'!$A$2:$B$3,2,FALSE),IF(CE228&lt;-$BV228,"mutant","WT"),IF(CE228&lt;-VLOOKUP('Gene Table'!$G$2,'Array Content'!$A$2:$B$3,2,FALSE),"Mutant","WT")),"")</f>
        <v/>
      </c>
      <c r="CT228" s="4" t="str">
        <f>IF(ISNUMBER(CF228), IF($BV228&gt;VLOOKUP('Gene Table'!$G$2,'Array Content'!$A$2:$B$3,2,FALSE),IF(CF228&lt;-$BV228,"mutant","WT"),IF(CF228&lt;-VLOOKUP('Gene Table'!$G$2,'Array Content'!$A$2:$B$3,2,FALSE),"Mutant","WT")),"")</f>
        <v/>
      </c>
      <c r="CU228" s="4" t="str">
        <f>IF(ISNUMBER(CG228), IF($BV228&gt;VLOOKUP('Gene Table'!$G$2,'Array Content'!$A$2:$B$3,2,FALSE),IF(CG228&lt;-$BV228,"mutant","WT"),IF(CG228&lt;-VLOOKUP('Gene Table'!$G$2,'Array Content'!$A$2:$B$3,2,FALSE),"Mutant","WT")),"")</f>
        <v/>
      </c>
      <c r="CV228" s="4" t="str">
        <f>IF(ISNUMBER(CH228), IF($BV228&gt;VLOOKUP('Gene Table'!$G$2,'Array Content'!$A$2:$B$3,2,FALSE),IF(CH228&lt;-$BV228,"mutant","WT"),IF(CH228&lt;-VLOOKUP('Gene Table'!$G$2,'Array Content'!$A$2:$B$3,2,FALSE),"Mutant","WT")),"")</f>
        <v/>
      </c>
      <c r="CW228" s="4" t="str">
        <f>IF(ISNUMBER(CI228), IF($BV228&gt;VLOOKUP('Gene Table'!$G$2,'Array Content'!$A$2:$B$3,2,FALSE),IF(CI228&lt;-$BV228,"mutant","WT"),IF(CI228&lt;-VLOOKUP('Gene Table'!$G$2,'Array Content'!$A$2:$B$3,2,FALSE),"Mutant","WT")),"")</f>
        <v/>
      </c>
      <c r="CX228" s="4" t="str">
        <f>IF(ISNUMBER(CJ228), IF($BV228&gt;VLOOKUP('Gene Table'!$G$2,'Array Content'!$A$2:$B$3,2,FALSE),IF(CJ228&lt;-$BV228,"mutant","WT"),IF(CJ228&lt;-VLOOKUP('Gene Table'!$G$2,'Array Content'!$A$2:$B$3,2,FALSE),"Mutant","WT")),"")</f>
        <v/>
      </c>
      <c r="CY228" s="4" t="str">
        <f>IF(ISNUMBER(CK228), IF($BV228&gt;VLOOKUP('Gene Table'!$G$2,'Array Content'!$A$2:$B$3,2,FALSE),IF(CK228&lt;-$BV228,"mutant","WT"),IF(CK228&lt;-VLOOKUP('Gene Table'!$G$2,'Array Content'!$A$2:$B$3,2,FALSE),"Mutant","WT")),"")</f>
        <v/>
      </c>
      <c r="DA228" s="4" t="s">
        <v>4885</v>
      </c>
      <c r="DB228" s="4">
        <f t="shared" si="285"/>
        <v>0</v>
      </c>
      <c r="DC228" s="4">
        <f t="shared" si="286"/>
        <v>0</v>
      </c>
      <c r="DD228" s="4" t="str">
        <f t="shared" si="287"/>
        <v/>
      </c>
      <c r="DE228" s="4" t="str">
        <f t="shared" si="288"/>
        <v/>
      </c>
      <c r="DF228" s="4" t="str">
        <f t="shared" si="289"/>
        <v/>
      </c>
      <c r="DG228" s="4" t="str">
        <f t="shared" si="290"/>
        <v/>
      </c>
      <c r="DH228" s="4" t="str">
        <f t="shared" si="291"/>
        <v/>
      </c>
      <c r="DI228" s="4" t="str">
        <f t="shared" si="292"/>
        <v/>
      </c>
      <c r="DJ228" s="4" t="str">
        <f t="shared" si="293"/>
        <v/>
      </c>
      <c r="DK228" s="4" t="str">
        <f t="shared" si="294"/>
        <v/>
      </c>
      <c r="DL228" s="4" t="str">
        <f t="shared" si="295"/>
        <v/>
      </c>
      <c r="DM228" s="4" t="str">
        <f t="shared" si="296"/>
        <v/>
      </c>
      <c r="DO228" s="4" t="s">
        <v>4885</v>
      </c>
      <c r="DP228" s="4" t="str">
        <f>IF(ISNUMBER(DB228), IF($AR228&gt;VLOOKUP('Gene Table'!$G$2,'Array Content'!$A$2:$B$3,2,FALSE),IF(DB228&lt;-$AR228,"mutant","WT"),IF(DB228&lt;-VLOOKUP('Gene Table'!$G$2,'Array Content'!$A$2:$B$3,2,FALSE),"Mutant","WT")),"")</f>
        <v>WT</v>
      </c>
      <c r="DQ228" s="4" t="str">
        <f>IF(ISNUMBER(DC228), IF($AR228&gt;VLOOKUP('Gene Table'!$G$2,'Array Content'!$A$2:$B$3,2,FALSE),IF(DC228&lt;-$AR228,"mutant","WT"),IF(DC228&lt;-VLOOKUP('Gene Table'!$G$2,'Array Content'!$A$2:$B$3,2,FALSE),"Mutant","WT")),"")</f>
        <v>WT</v>
      </c>
      <c r="DR228" s="4" t="str">
        <f>IF(ISNUMBER(DD228), IF($AR228&gt;VLOOKUP('Gene Table'!$G$2,'Array Content'!$A$2:$B$3,2,FALSE),IF(DD228&lt;-$AR228,"mutant","WT"),IF(DD228&lt;-VLOOKUP('Gene Table'!$G$2,'Array Content'!$A$2:$B$3,2,FALSE),"Mutant","WT")),"")</f>
        <v/>
      </c>
      <c r="DS228" s="4" t="str">
        <f>IF(ISNUMBER(DE228), IF($AR228&gt;VLOOKUP('Gene Table'!$G$2,'Array Content'!$A$2:$B$3,2,FALSE),IF(DE228&lt;-$AR228,"mutant","WT"),IF(DE228&lt;-VLOOKUP('Gene Table'!$G$2,'Array Content'!$A$2:$B$3,2,FALSE),"Mutant","WT")),"")</f>
        <v/>
      </c>
      <c r="DT228" s="4" t="str">
        <f>IF(ISNUMBER(DF228), IF($AR228&gt;VLOOKUP('Gene Table'!$G$2,'Array Content'!$A$2:$B$3,2,FALSE),IF(DF228&lt;-$AR228,"mutant","WT"),IF(DF228&lt;-VLOOKUP('Gene Table'!$G$2,'Array Content'!$A$2:$B$3,2,FALSE),"Mutant","WT")),"")</f>
        <v/>
      </c>
      <c r="DU228" s="4" t="str">
        <f>IF(ISNUMBER(DG228), IF($AR228&gt;VLOOKUP('Gene Table'!$G$2,'Array Content'!$A$2:$B$3,2,FALSE),IF(DG228&lt;-$AR228,"mutant","WT"),IF(DG228&lt;-VLOOKUP('Gene Table'!$G$2,'Array Content'!$A$2:$B$3,2,FALSE),"Mutant","WT")),"")</f>
        <v/>
      </c>
      <c r="DV228" s="4" t="str">
        <f>IF(ISNUMBER(DH228), IF($AR228&gt;VLOOKUP('Gene Table'!$G$2,'Array Content'!$A$2:$B$3,2,FALSE),IF(DH228&lt;-$AR228,"mutant","WT"),IF(DH228&lt;-VLOOKUP('Gene Table'!$G$2,'Array Content'!$A$2:$B$3,2,FALSE),"Mutant","WT")),"")</f>
        <v/>
      </c>
      <c r="DW228" s="4" t="str">
        <f>IF(ISNUMBER(DI228), IF($AR228&gt;VLOOKUP('Gene Table'!$G$2,'Array Content'!$A$2:$B$3,2,FALSE),IF(DI228&lt;-$AR228,"mutant","WT"),IF(DI228&lt;-VLOOKUP('Gene Table'!$G$2,'Array Content'!$A$2:$B$3,2,FALSE),"Mutant","WT")),"")</f>
        <v/>
      </c>
      <c r="DX228" s="4" t="str">
        <f>IF(ISNUMBER(DJ228), IF($AR228&gt;VLOOKUP('Gene Table'!$G$2,'Array Content'!$A$2:$B$3,2,FALSE),IF(DJ228&lt;-$AR228,"mutant","WT"),IF(DJ228&lt;-VLOOKUP('Gene Table'!$G$2,'Array Content'!$A$2:$B$3,2,FALSE),"Mutant","WT")),"")</f>
        <v/>
      </c>
      <c r="DY228" s="4" t="str">
        <f>IF(ISNUMBER(DK228), IF($AR228&gt;VLOOKUP('Gene Table'!$G$2,'Array Content'!$A$2:$B$3,2,FALSE),IF(DK228&lt;-$AR228,"mutant","WT"),IF(DK228&lt;-VLOOKUP('Gene Table'!$G$2,'Array Content'!$A$2:$B$3,2,FALSE),"Mutant","WT")),"")</f>
        <v/>
      </c>
      <c r="DZ228" s="4" t="str">
        <f>IF(ISNUMBER(DL228), IF($AR228&gt;VLOOKUP('Gene Table'!$G$2,'Array Content'!$A$2:$B$3,2,FALSE),IF(DL228&lt;-$AR228,"mutant","WT"),IF(DL228&lt;-VLOOKUP('Gene Table'!$G$2,'Array Content'!$A$2:$B$3,2,FALSE),"Mutant","WT")),"")</f>
        <v/>
      </c>
      <c r="EA228" s="4" t="str">
        <f>IF(ISNUMBER(DM228), IF($AR228&gt;VLOOKUP('Gene Table'!$G$2,'Array Content'!$A$2:$B$3,2,FALSE),IF(DM228&lt;-$AR228,"mutant","WT"),IF(DM228&lt;-VLOOKUP('Gene Table'!$G$2,'Array Content'!$A$2:$B$3,2,FALSE),"Mutant","WT")),"")</f>
        <v/>
      </c>
      <c r="EC228" s="4" t="s">
        <v>4885</v>
      </c>
      <c r="ED228" s="4" t="str">
        <f>IF('Gene Table'!$D228="copy number",D228,"")</f>
        <v/>
      </c>
      <c r="EE228" s="4" t="str">
        <f>IF('Gene Table'!$D228="copy number",E228,"")</f>
        <v/>
      </c>
      <c r="EF228" s="4" t="str">
        <f>IF('Gene Table'!$D228="copy number",F228,"")</f>
        <v/>
      </c>
      <c r="EG228" s="4" t="str">
        <f>IF('Gene Table'!$D228="copy number",G228,"")</f>
        <v/>
      </c>
      <c r="EH228" s="4" t="str">
        <f>IF('Gene Table'!$D228="copy number",H228,"")</f>
        <v/>
      </c>
      <c r="EI228" s="4" t="str">
        <f>IF('Gene Table'!$D228="copy number",I228,"")</f>
        <v/>
      </c>
      <c r="EJ228" s="4" t="str">
        <f>IF('Gene Table'!$D228="copy number",J228,"")</f>
        <v/>
      </c>
      <c r="EK228" s="4" t="str">
        <f>IF('Gene Table'!$D228="copy number",K228,"")</f>
        <v/>
      </c>
      <c r="EL228" s="4" t="str">
        <f>IF('Gene Table'!$D228="copy number",L228,"")</f>
        <v/>
      </c>
      <c r="EM228" s="4" t="str">
        <f>IF('Gene Table'!$D228="copy number",M228,"")</f>
        <v/>
      </c>
      <c r="EN228" s="4" t="str">
        <f>IF('Gene Table'!$D228="copy number",N228,"")</f>
        <v/>
      </c>
      <c r="EO228" s="4" t="str">
        <f>IF('Gene Table'!$D228="copy number",O228,"")</f>
        <v/>
      </c>
      <c r="EQ228" s="4" t="s">
        <v>4885</v>
      </c>
      <c r="ER228" s="4" t="str">
        <f>IF('Gene Table'!$D228="copy number",R228,"")</f>
        <v/>
      </c>
      <c r="ES228" s="4" t="str">
        <f>IF('Gene Table'!$D228="copy number",S228,"")</f>
        <v/>
      </c>
      <c r="ET228" s="4" t="str">
        <f>IF('Gene Table'!$D228="copy number",T228,"")</f>
        <v/>
      </c>
      <c r="EU228" s="4" t="str">
        <f>IF('Gene Table'!$D228="copy number",U228,"")</f>
        <v/>
      </c>
      <c r="EV228" s="4" t="str">
        <f>IF('Gene Table'!$D228="copy number",V228,"")</f>
        <v/>
      </c>
      <c r="EW228" s="4" t="str">
        <f>IF('Gene Table'!$D228="copy number",W228,"")</f>
        <v/>
      </c>
      <c r="EX228" s="4" t="str">
        <f>IF('Gene Table'!$D228="copy number",X228,"")</f>
        <v/>
      </c>
      <c r="EY228" s="4" t="str">
        <f>IF('Gene Table'!$D228="copy number",Y228,"")</f>
        <v/>
      </c>
      <c r="EZ228" s="4" t="str">
        <f>IF('Gene Table'!$D228="copy number",Z228,"")</f>
        <v/>
      </c>
      <c r="FA228" s="4" t="str">
        <f>IF('Gene Table'!$D228="copy number",AA228,"")</f>
        <v/>
      </c>
      <c r="FB228" s="4" t="str">
        <f>IF('Gene Table'!$D228="copy number",AB228,"")</f>
        <v/>
      </c>
      <c r="FC228" s="4" t="str">
        <f>IF('Gene Table'!$D228="copy number",AC228,"")</f>
        <v/>
      </c>
      <c r="FE228" s="4" t="s">
        <v>4885</v>
      </c>
      <c r="FF228" s="4" t="str">
        <f>IF('Gene Table'!$C228="SMPC",D228,"")</f>
        <v/>
      </c>
      <c r="FG228" s="4" t="str">
        <f>IF('Gene Table'!$C228="SMPC",E228,"")</f>
        <v/>
      </c>
      <c r="FH228" s="4" t="str">
        <f>IF('Gene Table'!$C228="SMPC",F228,"")</f>
        <v/>
      </c>
      <c r="FI228" s="4" t="str">
        <f>IF('Gene Table'!$C228="SMPC",G228,"")</f>
        <v/>
      </c>
      <c r="FJ228" s="4" t="str">
        <f>IF('Gene Table'!$C228="SMPC",H228,"")</f>
        <v/>
      </c>
      <c r="FK228" s="4" t="str">
        <f>IF('Gene Table'!$C228="SMPC",I228,"")</f>
        <v/>
      </c>
      <c r="FL228" s="4" t="str">
        <f>IF('Gene Table'!$C228="SMPC",J228,"")</f>
        <v/>
      </c>
      <c r="FM228" s="4" t="str">
        <f>IF('Gene Table'!$C228="SMPC",K228,"")</f>
        <v/>
      </c>
      <c r="FN228" s="4" t="str">
        <f>IF('Gene Table'!$C228="SMPC",L228,"")</f>
        <v/>
      </c>
      <c r="FO228" s="4" t="str">
        <f>IF('Gene Table'!$C228="SMPC",M228,"")</f>
        <v/>
      </c>
      <c r="FP228" s="4" t="str">
        <f>IF('Gene Table'!$C228="SMPC",N228,"")</f>
        <v/>
      </c>
      <c r="FQ228" s="4" t="str">
        <f>IF('Gene Table'!$C228="SMPC",O228,"")</f>
        <v/>
      </c>
      <c r="FS228" s="4" t="s">
        <v>4885</v>
      </c>
      <c r="FT228" s="4" t="str">
        <f>IF('Gene Table'!$C228="SMPC",R228,"")</f>
        <v/>
      </c>
      <c r="FU228" s="4" t="str">
        <f>IF('Gene Table'!$C228="SMPC",S228,"")</f>
        <v/>
      </c>
      <c r="FV228" s="4" t="str">
        <f>IF('Gene Table'!$C228="SMPC",T228,"")</f>
        <v/>
      </c>
      <c r="FW228" s="4" t="str">
        <f>IF('Gene Table'!$C228="SMPC",U228,"")</f>
        <v/>
      </c>
      <c r="FX228" s="4" t="str">
        <f>IF('Gene Table'!$C228="SMPC",V228,"")</f>
        <v/>
      </c>
      <c r="FY228" s="4" t="str">
        <f>IF('Gene Table'!$C228="SMPC",W228,"")</f>
        <v/>
      </c>
      <c r="FZ228" s="4" t="str">
        <f>IF('Gene Table'!$C228="SMPC",X228,"")</f>
        <v/>
      </c>
      <c r="GA228" s="4" t="str">
        <f>IF('Gene Table'!$C228="SMPC",Y228,"")</f>
        <v/>
      </c>
      <c r="GB228" s="4" t="str">
        <f>IF('Gene Table'!$C228="SMPC",Z228,"")</f>
        <v/>
      </c>
      <c r="GC228" s="4" t="str">
        <f>IF('Gene Table'!$C228="SMPC",AA228,"")</f>
        <v/>
      </c>
      <c r="GD228" s="4" t="str">
        <f>IF('Gene Table'!$C228="SMPC",AB228,"")</f>
        <v/>
      </c>
      <c r="GE228" s="4" t="str">
        <f>IF('Gene Table'!$C228="SMPC",AC228,"")</f>
        <v/>
      </c>
    </row>
    <row r="229" spans="1:187" ht="15" customHeight="1" x14ac:dyDescent="0.25">
      <c r="A229" s="4" t="str">
        <f>'Gene Table'!C229&amp;":"&amp;'Gene Table'!D229</f>
        <v>TP53:c.467G&gt;C</v>
      </c>
      <c r="B229" s="4">
        <f>IF('Gene Table'!$G$5="NO",IF(ISNUMBER(MATCH('Gene Table'!E229,'Array Content'!$M$2:$M$941,0)),VLOOKUP('Gene Table'!E229,'Array Content'!$M$2:$O$941,2,FALSE),35),IF('Gene Table'!$G$5="YES",IF(ISNUMBER(MATCH('Gene Table'!E229,'Array Content'!$M$2:$M$941,0)),VLOOKUP('Gene Table'!E229,'Array Content'!$M$2:$O$941,3,FALSE),35),"OOPS"))</f>
        <v>37</v>
      </c>
      <c r="C229" s="4" t="s">
        <v>4886</v>
      </c>
      <c r="D229" s="29">
        <f>IF('Control Sample Data'!D228="","",IF(SUM('Control Sample Data'!D$2:D$97)&gt;10,IF(AND(ISNUMBER('Control Sample Data'!D228),'Control Sample Data'!D228&lt;$B229, 'Control Sample Data'!D228&gt;0),'Control Sample Data'!D228,$B229),""))</f>
        <v>35</v>
      </c>
      <c r="E229" s="29">
        <f>IF('Control Sample Data'!E228="","",IF(SUM('Control Sample Data'!E$2:E$97)&gt;10,IF(AND(ISNUMBER('Control Sample Data'!E228),'Control Sample Data'!E228&lt;$B229, 'Control Sample Data'!E228&gt;0),'Control Sample Data'!E228,$B229),""))</f>
        <v>35</v>
      </c>
      <c r="F229" s="29" t="str">
        <f>IF('Control Sample Data'!F228="","",IF(SUM('Control Sample Data'!F$2:F$97)&gt;10,IF(AND(ISNUMBER('Control Sample Data'!F228),'Control Sample Data'!F228&lt;$B229, 'Control Sample Data'!F228&gt;0),'Control Sample Data'!F228,$B229),""))</f>
        <v/>
      </c>
      <c r="G229" s="29" t="str">
        <f>IF('Control Sample Data'!G228="","",IF(SUM('Control Sample Data'!G$2:G$97)&gt;10,IF(AND(ISNUMBER('Control Sample Data'!G228),'Control Sample Data'!G228&lt;$B229, 'Control Sample Data'!G228&gt;0),'Control Sample Data'!G228,$B229),""))</f>
        <v/>
      </c>
      <c r="H229" s="29" t="str">
        <f>IF('Control Sample Data'!H228="","",IF(SUM('Control Sample Data'!H$2:H$97)&gt;10,IF(AND(ISNUMBER('Control Sample Data'!H228),'Control Sample Data'!H228&lt;$B229, 'Control Sample Data'!H228&gt;0),'Control Sample Data'!H228,$B229),""))</f>
        <v/>
      </c>
      <c r="I229" s="29" t="str">
        <f>IF('Control Sample Data'!I228="","",IF(SUM('Control Sample Data'!I$2:I$97)&gt;10,IF(AND(ISNUMBER('Control Sample Data'!I228),'Control Sample Data'!I228&lt;$B229, 'Control Sample Data'!I228&gt;0),'Control Sample Data'!I228,$B229),""))</f>
        <v/>
      </c>
      <c r="J229" s="29" t="str">
        <f>IF('Control Sample Data'!J228="","",IF(SUM('Control Sample Data'!J$2:J$97)&gt;10,IF(AND(ISNUMBER('Control Sample Data'!J228),'Control Sample Data'!J228&lt;$B229, 'Control Sample Data'!J228&gt;0),'Control Sample Data'!J228,$B229),""))</f>
        <v/>
      </c>
      <c r="K229" s="29" t="str">
        <f>IF('Control Sample Data'!K228="","",IF(SUM('Control Sample Data'!K$2:K$97)&gt;10,IF(AND(ISNUMBER('Control Sample Data'!K228),'Control Sample Data'!K228&lt;$B229, 'Control Sample Data'!K228&gt;0),'Control Sample Data'!K228,$B229),""))</f>
        <v/>
      </c>
      <c r="L229" s="29" t="str">
        <f>IF('Control Sample Data'!L228="","",IF(SUM('Control Sample Data'!L$2:L$97)&gt;10,IF(AND(ISNUMBER('Control Sample Data'!L228),'Control Sample Data'!L228&lt;$B229, 'Control Sample Data'!L228&gt;0),'Control Sample Data'!L228,$B229),""))</f>
        <v/>
      </c>
      <c r="M229" s="29" t="str">
        <f>IF('Control Sample Data'!M228="","",IF(SUM('Control Sample Data'!M$2:M$97)&gt;10,IF(AND(ISNUMBER('Control Sample Data'!M228),'Control Sample Data'!M228&lt;$B229, 'Control Sample Data'!M228&gt;0),'Control Sample Data'!M228,$B229),""))</f>
        <v/>
      </c>
      <c r="N229" s="29" t="str">
        <f>IF('Control Sample Data'!N228="","",IF(SUM('Control Sample Data'!N$2:N$97)&gt;10,IF(AND(ISNUMBER('Control Sample Data'!N228),'Control Sample Data'!N228&lt;$B229, 'Control Sample Data'!N228&gt;0),'Control Sample Data'!N228,$B229),""))</f>
        <v/>
      </c>
      <c r="O229" s="29" t="str">
        <f>IF('Control Sample Data'!O228="","",IF(SUM('Control Sample Data'!O$2:O$97)&gt;10,IF(AND(ISNUMBER('Control Sample Data'!O228),'Control Sample Data'!O228&lt;$B229, 'Control Sample Data'!O228&gt;0),'Control Sample Data'!O228,$B229),""))</f>
        <v/>
      </c>
      <c r="Q229" s="4" t="s">
        <v>4886</v>
      </c>
      <c r="R229" s="29">
        <f>IF('Test Sample Data'!D228="","",IF(SUM('Test Sample Data'!D$2:D$97)&gt;10,IF(AND(ISNUMBER('Test Sample Data'!D228),'Test Sample Data'!D228&lt;$B229, 'Test Sample Data'!D228&gt;0),'Test Sample Data'!D228,$B229),""))</f>
        <v>35</v>
      </c>
      <c r="S229" s="29">
        <f>IF('Test Sample Data'!E228="","",IF(SUM('Test Sample Data'!E$2:E$97)&gt;10,IF(AND(ISNUMBER('Test Sample Data'!E228),'Test Sample Data'!E228&lt;$B229, 'Test Sample Data'!E228&gt;0),'Test Sample Data'!E228,$B229),""))</f>
        <v>35</v>
      </c>
      <c r="T229" s="29" t="str">
        <f>IF('Test Sample Data'!F228="","",IF(SUM('Test Sample Data'!F$2:F$97)&gt;10,IF(AND(ISNUMBER('Test Sample Data'!F228),'Test Sample Data'!F228&lt;$B229, 'Test Sample Data'!F228&gt;0),'Test Sample Data'!F228,$B229),""))</f>
        <v/>
      </c>
      <c r="U229" s="29" t="str">
        <f>IF('Test Sample Data'!G228="","",IF(SUM('Test Sample Data'!G$2:G$97)&gt;10,IF(AND(ISNUMBER('Test Sample Data'!G228),'Test Sample Data'!G228&lt;$B229, 'Test Sample Data'!G228&gt;0),'Test Sample Data'!G228,$B229),""))</f>
        <v/>
      </c>
      <c r="V229" s="29" t="str">
        <f>IF('Test Sample Data'!H228="","",IF(SUM('Test Sample Data'!H$2:H$97)&gt;10,IF(AND(ISNUMBER('Test Sample Data'!H228),'Test Sample Data'!H228&lt;$B229, 'Test Sample Data'!H228&gt;0),'Test Sample Data'!H228,$B229),""))</f>
        <v/>
      </c>
      <c r="W229" s="29" t="str">
        <f>IF('Test Sample Data'!I228="","",IF(SUM('Test Sample Data'!I$2:I$97)&gt;10,IF(AND(ISNUMBER('Test Sample Data'!I228),'Test Sample Data'!I228&lt;$B229, 'Test Sample Data'!I228&gt;0),'Test Sample Data'!I228,$B229),""))</f>
        <v/>
      </c>
      <c r="X229" s="29" t="str">
        <f>IF('Test Sample Data'!J228="","",IF(SUM('Test Sample Data'!J$2:J$97)&gt;10,IF(AND(ISNUMBER('Test Sample Data'!J228),'Test Sample Data'!J228&lt;$B229, 'Test Sample Data'!J228&gt;0),'Test Sample Data'!J228,$B229),""))</f>
        <v/>
      </c>
      <c r="Y229" s="29" t="str">
        <f>IF('Test Sample Data'!K228="","",IF(SUM('Test Sample Data'!K$2:K$97)&gt;10,IF(AND(ISNUMBER('Test Sample Data'!K228),'Test Sample Data'!K228&lt;$B229, 'Test Sample Data'!K228&gt;0),'Test Sample Data'!K228,$B229),""))</f>
        <v/>
      </c>
      <c r="Z229" s="29" t="str">
        <f>IF('Test Sample Data'!L228="","",IF(SUM('Test Sample Data'!L$2:L$97)&gt;10,IF(AND(ISNUMBER('Test Sample Data'!L228),'Test Sample Data'!L228&lt;$B229, 'Test Sample Data'!L228&gt;0),'Test Sample Data'!L228,$B229),""))</f>
        <v/>
      </c>
      <c r="AA229" s="29" t="str">
        <f>IF('Test Sample Data'!M228="","",IF(SUM('Test Sample Data'!M$2:M$97)&gt;10,IF(AND(ISNUMBER('Test Sample Data'!M228),'Test Sample Data'!M228&lt;$B229, 'Test Sample Data'!M228&gt;0),'Test Sample Data'!M228,$B229),""))</f>
        <v/>
      </c>
      <c r="AB229" s="29" t="str">
        <f>IF('Test Sample Data'!N228="","",IF(SUM('Test Sample Data'!N$2:N$97)&gt;10,IF(AND(ISNUMBER('Test Sample Data'!N228),'Test Sample Data'!N228&lt;$B229, 'Test Sample Data'!N228&gt;0),'Test Sample Data'!N228,$B229),""))</f>
        <v/>
      </c>
      <c r="AC229" s="29" t="str">
        <f>IF('Test Sample Data'!O228="","",IF(SUM('Test Sample Data'!O$2:O$97)&gt;10,IF(AND(ISNUMBER('Test Sample Data'!O228),'Test Sample Data'!O228&lt;$B229, 'Test Sample Data'!O228&gt;0),'Test Sample Data'!O228,$B229),""))</f>
        <v/>
      </c>
      <c r="AE229" s="4" t="s">
        <v>4886</v>
      </c>
      <c r="AF229" s="4">
        <f t="shared" si="247"/>
        <v>9</v>
      </c>
      <c r="AG229" s="4">
        <f t="shared" si="248"/>
        <v>9</v>
      </c>
      <c r="AH229" s="4" t="str">
        <f t="shared" si="249"/>
        <v/>
      </c>
      <c r="AI229" s="4" t="str">
        <f t="shared" si="250"/>
        <v/>
      </c>
      <c r="AJ229" s="4" t="str">
        <f t="shared" si="251"/>
        <v/>
      </c>
      <c r="AK229" s="4" t="str">
        <f t="shared" si="252"/>
        <v/>
      </c>
      <c r="AL229" s="4" t="str">
        <f t="shared" si="253"/>
        <v/>
      </c>
      <c r="AM229" s="4" t="str">
        <f t="shared" si="254"/>
        <v/>
      </c>
      <c r="AN229" s="4" t="str">
        <f t="shared" si="255"/>
        <v/>
      </c>
      <c r="AO229" s="4" t="str">
        <f t="shared" si="256"/>
        <v/>
      </c>
      <c r="AP229" s="4" t="str">
        <f t="shared" si="257"/>
        <v/>
      </c>
      <c r="AQ229" s="4" t="str">
        <f t="shared" si="258"/>
        <v/>
      </c>
      <c r="AR229" s="4">
        <f t="shared" si="259"/>
        <v>0</v>
      </c>
      <c r="AS229" s="4">
        <f t="shared" ref="AS229:AS292" si="310">ROUND(AVERAGE(AF229:AQ229),2)</f>
        <v>9</v>
      </c>
      <c r="AU229" s="4" t="s">
        <v>4886</v>
      </c>
      <c r="AV229" s="4">
        <f t="shared" si="260"/>
        <v>9</v>
      </c>
      <c r="AW229" s="4">
        <f t="shared" si="261"/>
        <v>9</v>
      </c>
      <c r="AX229" s="4" t="str">
        <f t="shared" si="262"/>
        <v/>
      </c>
      <c r="AY229" s="4" t="str">
        <f t="shared" si="263"/>
        <v/>
      </c>
      <c r="AZ229" s="4" t="str">
        <f t="shared" si="264"/>
        <v/>
      </c>
      <c r="BA229" s="4" t="str">
        <f t="shared" si="265"/>
        <v/>
      </c>
      <c r="BB229" s="4" t="str">
        <f t="shared" si="266"/>
        <v/>
      </c>
      <c r="BC229" s="4" t="str">
        <f t="shared" si="267"/>
        <v/>
      </c>
      <c r="BD229" s="4" t="str">
        <f t="shared" si="268"/>
        <v/>
      </c>
      <c r="BE229" s="4" t="str">
        <f t="shared" si="269"/>
        <v/>
      </c>
      <c r="BF229" s="4" t="str">
        <f t="shared" si="270"/>
        <v/>
      </c>
      <c r="BG229" s="4" t="str">
        <f t="shared" si="271"/>
        <v/>
      </c>
      <c r="BI229" s="4" t="s">
        <v>4886</v>
      </c>
      <c r="BJ229" s="4">
        <f t="shared" si="297"/>
        <v>9</v>
      </c>
      <c r="BK229" s="4">
        <f t="shared" si="298"/>
        <v>9</v>
      </c>
      <c r="BL229" s="4" t="str">
        <f t="shared" si="299"/>
        <v/>
      </c>
      <c r="BM229" s="4" t="str">
        <f t="shared" si="300"/>
        <v/>
      </c>
      <c r="BN229" s="4" t="str">
        <f t="shared" si="301"/>
        <v/>
      </c>
      <c r="BO229" s="4" t="str">
        <f t="shared" si="302"/>
        <v/>
      </c>
      <c r="BP229" s="4" t="str">
        <f t="shared" si="303"/>
        <v/>
      </c>
      <c r="BQ229" s="4" t="str">
        <f t="shared" si="304"/>
        <v/>
      </c>
      <c r="BR229" s="4" t="str">
        <f t="shared" si="305"/>
        <v/>
      </c>
      <c r="BS229" s="4" t="str">
        <f t="shared" si="306"/>
        <v/>
      </c>
      <c r="BT229" s="4" t="str">
        <f t="shared" si="307"/>
        <v/>
      </c>
      <c r="BU229" s="4" t="str">
        <f t="shared" si="308"/>
        <v/>
      </c>
      <c r="BV229" s="4">
        <f t="shared" si="272"/>
        <v>0</v>
      </c>
      <c r="BW229" s="4">
        <f t="shared" si="309"/>
        <v>9</v>
      </c>
      <c r="BY229" s="4" t="s">
        <v>4886</v>
      </c>
      <c r="BZ229" s="4">
        <f t="shared" si="273"/>
        <v>0</v>
      </c>
      <c r="CA229" s="4">
        <f t="shared" si="274"/>
        <v>0</v>
      </c>
      <c r="CB229" s="4" t="str">
        <f t="shared" si="275"/>
        <v/>
      </c>
      <c r="CC229" s="4" t="str">
        <f t="shared" si="276"/>
        <v/>
      </c>
      <c r="CD229" s="4" t="str">
        <f t="shared" si="277"/>
        <v/>
      </c>
      <c r="CE229" s="4" t="str">
        <f t="shared" si="278"/>
        <v/>
      </c>
      <c r="CF229" s="4" t="str">
        <f t="shared" si="279"/>
        <v/>
      </c>
      <c r="CG229" s="4" t="str">
        <f t="shared" si="280"/>
        <v/>
      </c>
      <c r="CH229" s="4" t="str">
        <f t="shared" si="281"/>
        <v/>
      </c>
      <c r="CI229" s="4" t="str">
        <f t="shared" si="282"/>
        <v/>
      </c>
      <c r="CJ229" s="4" t="str">
        <f t="shared" si="283"/>
        <v/>
      </c>
      <c r="CK229" s="4" t="str">
        <f t="shared" si="284"/>
        <v/>
      </c>
      <c r="CM229" s="4" t="s">
        <v>4886</v>
      </c>
      <c r="CN229" s="4" t="str">
        <f>IF(ISNUMBER(BZ229), IF($BV229&gt;VLOOKUP('Gene Table'!$G$2,'Array Content'!$A$2:$B$3,2,FALSE),IF(BZ229&lt;-$BV229,"mutant","WT"),IF(BZ229&lt;-VLOOKUP('Gene Table'!$G$2,'Array Content'!$A$2:$B$3,2,FALSE),"Mutant","WT")),"")</f>
        <v>WT</v>
      </c>
      <c r="CO229" s="4" t="str">
        <f>IF(ISNUMBER(CA229), IF($BV229&gt;VLOOKUP('Gene Table'!$G$2,'Array Content'!$A$2:$B$3,2,FALSE),IF(CA229&lt;-$BV229,"mutant","WT"),IF(CA229&lt;-VLOOKUP('Gene Table'!$G$2,'Array Content'!$A$2:$B$3,2,FALSE),"Mutant","WT")),"")</f>
        <v>WT</v>
      </c>
      <c r="CP229" s="4" t="str">
        <f>IF(ISNUMBER(CB229), IF($BV229&gt;VLOOKUP('Gene Table'!$G$2,'Array Content'!$A$2:$B$3,2,FALSE),IF(CB229&lt;-$BV229,"mutant","WT"),IF(CB229&lt;-VLOOKUP('Gene Table'!$G$2,'Array Content'!$A$2:$B$3,2,FALSE),"Mutant","WT")),"")</f>
        <v/>
      </c>
      <c r="CQ229" s="4" t="str">
        <f>IF(ISNUMBER(CC229), IF($BV229&gt;VLOOKUP('Gene Table'!$G$2,'Array Content'!$A$2:$B$3,2,FALSE),IF(CC229&lt;-$BV229,"mutant","WT"),IF(CC229&lt;-VLOOKUP('Gene Table'!$G$2,'Array Content'!$A$2:$B$3,2,FALSE),"Mutant","WT")),"")</f>
        <v/>
      </c>
      <c r="CR229" s="4" t="str">
        <f>IF(ISNUMBER(CD229), IF($BV229&gt;VLOOKUP('Gene Table'!$G$2,'Array Content'!$A$2:$B$3,2,FALSE),IF(CD229&lt;-$BV229,"mutant","WT"),IF(CD229&lt;-VLOOKUP('Gene Table'!$G$2,'Array Content'!$A$2:$B$3,2,FALSE),"Mutant","WT")),"")</f>
        <v/>
      </c>
      <c r="CS229" s="4" t="str">
        <f>IF(ISNUMBER(CE229), IF($BV229&gt;VLOOKUP('Gene Table'!$G$2,'Array Content'!$A$2:$B$3,2,FALSE),IF(CE229&lt;-$BV229,"mutant","WT"),IF(CE229&lt;-VLOOKUP('Gene Table'!$G$2,'Array Content'!$A$2:$B$3,2,FALSE),"Mutant","WT")),"")</f>
        <v/>
      </c>
      <c r="CT229" s="4" t="str">
        <f>IF(ISNUMBER(CF229), IF($BV229&gt;VLOOKUP('Gene Table'!$G$2,'Array Content'!$A$2:$B$3,2,FALSE),IF(CF229&lt;-$BV229,"mutant","WT"),IF(CF229&lt;-VLOOKUP('Gene Table'!$G$2,'Array Content'!$A$2:$B$3,2,FALSE),"Mutant","WT")),"")</f>
        <v/>
      </c>
      <c r="CU229" s="4" t="str">
        <f>IF(ISNUMBER(CG229), IF($BV229&gt;VLOOKUP('Gene Table'!$G$2,'Array Content'!$A$2:$B$3,2,FALSE),IF(CG229&lt;-$BV229,"mutant","WT"),IF(CG229&lt;-VLOOKUP('Gene Table'!$G$2,'Array Content'!$A$2:$B$3,2,FALSE),"Mutant","WT")),"")</f>
        <v/>
      </c>
      <c r="CV229" s="4" t="str">
        <f>IF(ISNUMBER(CH229), IF($BV229&gt;VLOOKUP('Gene Table'!$G$2,'Array Content'!$A$2:$B$3,2,FALSE),IF(CH229&lt;-$BV229,"mutant","WT"),IF(CH229&lt;-VLOOKUP('Gene Table'!$G$2,'Array Content'!$A$2:$B$3,2,FALSE),"Mutant","WT")),"")</f>
        <v/>
      </c>
      <c r="CW229" s="4" t="str">
        <f>IF(ISNUMBER(CI229), IF($BV229&gt;VLOOKUP('Gene Table'!$G$2,'Array Content'!$A$2:$B$3,2,FALSE),IF(CI229&lt;-$BV229,"mutant","WT"),IF(CI229&lt;-VLOOKUP('Gene Table'!$G$2,'Array Content'!$A$2:$B$3,2,FALSE),"Mutant","WT")),"")</f>
        <v/>
      </c>
      <c r="CX229" s="4" t="str">
        <f>IF(ISNUMBER(CJ229), IF($BV229&gt;VLOOKUP('Gene Table'!$G$2,'Array Content'!$A$2:$B$3,2,FALSE),IF(CJ229&lt;-$BV229,"mutant","WT"),IF(CJ229&lt;-VLOOKUP('Gene Table'!$G$2,'Array Content'!$A$2:$B$3,2,FALSE),"Mutant","WT")),"")</f>
        <v/>
      </c>
      <c r="CY229" s="4" t="str">
        <f>IF(ISNUMBER(CK229), IF($BV229&gt;VLOOKUP('Gene Table'!$G$2,'Array Content'!$A$2:$B$3,2,FALSE),IF(CK229&lt;-$BV229,"mutant","WT"),IF(CK229&lt;-VLOOKUP('Gene Table'!$G$2,'Array Content'!$A$2:$B$3,2,FALSE),"Mutant","WT")),"")</f>
        <v/>
      </c>
      <c r="DA229" s="4" t="s">
        <v>4886</v>
      </c>
      <c r="DB229" s="4">
        <f t="shared" si="285"/>
        <v>0</v>
      </c>
      <c r="DC229" s="4">
        <f t="shared" si="286"/>
        <v>0</v>
      </c>
      <c r="DD229" s="4" t="str">
        <f t="shared" si="287"/>
        <v/>
      </c>
      <c r="DE229" s="4" t="str">
        <f t="shared" si="288"/>
        <v/>
      </c>
      <c r="DF229" s="4" t="str">
        <f t="shared" si="289"/>
        <v/>
      </c>
      <c r="DG229" s="4" t="str">
        <f t="shared" si="290"/>
        <v/>
      </c>
      <c r="DH229" s="4" t="str">
        <f t="shared" si="291"/>
        <v/>
      </c>
      <c r="DI229" s="4" t="str">
        <f t="shared" si="292"/>
        <v/>
      </c>
      <c r="DJ229" s="4" t="str">
        <f t="shared" si="293"/>
        <v/>
      </c>
      <c r="DK229" s="4" t="str">
        <f t="shared" si="294"/>
        <v/>
      </c>
      <c r="DL229" s="4" t="str">
        <f t="shared" si="295"/>
        <v/>
      </c>
      <c r="DM229" s="4" t="str">
        <f t="shared" si="296"/>
        <v/>
      </c>
      <c r="DO229" s="4" t="s">
        <v>4886</v>
      </c>
      <c r="DP229" s="4" t="str">
        <f>IF(ISNUMBER(DB229), IF($AR229&gt;VLOOKUP('Gene Table'!$G$2,'Array Content'!$A$2:$B$3,2,FALSE),IF(DB229&lt;-$AR229,"mutant","WT"),IF(DB229&lt;-VLOOKUP('Gene Table'!$G$2,'Array Content'!$A$2:$B$3,2,FALSE),"Mutant","WT")),"")</f>
        <v>WT</v>
      </c>
      <c r="DQ229" s="4" t="str">
        <f>IF(ISNUMBER(DC229), IF($AR229&gt;VLOOKUP('Gene Table'!$G$2,'Array Content'!$A$2:$B$3,2,FALSE),IF(DC229&lt;-$AR229,"mutant","WT"),IF(DC229&lt;-VLOOKUP('Gene Table'!$G$2,'Array Content'!$A$2:$B$3,2,FALSE),"Mutant","WT")),"")</f>
        <v>WT</v>
      </c>
      <c r="DR229" s="4" t="str">
        <f>IF(ISNUMBER(DD229), IF($AR229&gt;VLOOKUP('Gene Table'!$G$2,'Array Content'!$A$2:$B$3,2,FALSE),IF(DD229&lt;-$AR229,"mutant","WT"),IF(DD229&lt;-VLOOKUP('Gene Table'!$G$2,'Array Content'!$A$2:$B$3,2,FALSE),"Mutant","WT")),"")</f>
        <v/>
      </c>
      <c r="DS229" s="4" t="str">
        <f>IF(ISNUMBER(DE229), IF($AR229&gt;VLOOKUP('Gene Table'!$G$2,'Array Content'!$A$2:$B$3,2,FALSE),IF(DE229&lt;-$AR229,"mutant","WT"),IF(DE229&lt;-VLOOKUP('Gene Table'!$G$2,'Array Content'!$A$2:$B$3,2,FALSE),"Mutant","WT")),"")</f>
        <v/>
      </c>
      <c r="DT229" s="4" t="str">
        <f>IF(ISNUMBER(DF229), IF($AR229&gt;VLOOKUP('Gene Table'!$G$2,'Array Content'!$A$2:$B$3,2,FALSE),IF(DF229&lt;-$AR229,"mutant","WT"),IF(DF229&lt;-VLOOKUP('Gene Table'!$G$2,'Array Content'!$A$2:$B$3,2,FALSE),"Mutant","WT")),"")</f>
        <v/>
      </c>
      <c r="DU229" s="4" t="str">
        <f>IF(ISNUMBER(DG229), IF($AR229&gt;VLOOKUP('Gene Table'!$G$2,'Array Content'!$A$2:$B$3,2,FALSE),IF(DG229&lt;-$AR229,"mutant","WT"),IF(DG229&lt;-VLOOKUP('Gene Table'!$G$2,'Array Content'!$A$2:$B$3,2,FALSE),"Mutant","WT")),"")</f>
        <v/>
      </c>
      <c r="DV229" s="4" t="str">
        <f>IF(ISNUMBER(DH229), IF($AR229&gt;VLOOKUP('Gene Table'!$G$2,'Array Content'!$A$2:$B$3,2,FALSE),IF(DH229&lt;-$AR229,"mutant","WT"),IF(DH229&lt;-VLOOKUP('Gene Table'!$G$2,'Array Content'!$A$2:$B$3,2,FALSE),"Mutant","WT")),"")</f>
        <v/>
      </c>
      <c r="DW229" s="4" t="str">
        <f>IF(ISNUMBER(DI229), IF($AR229&gt;VLOOKUP('Gene Table'!$G$2,'Array Content'!$A$2:$B$3,2,FALSE),IF(DI229&lt;-$AR229,"mutant","WT"),IF(DI229&lt;-VLOOKUP('Gene Table'!$G$2,'Array Content'!$A$2:$B$3,2,FALSE),"Mutant","WT")),"")</f>
        <v/>
      </c>
      <c r="DX229" s="4" t="str">
        <f>IF(ISNUMBER(DJ229), IF($AR229&gt;VLOOKUP('Gene Table'!$G$2,'Array Content'!$A$2:$B$3,2,FALSE),IF(DJ229&lt;-$AR229,"mutant","WT"),IF(DJ229&lt;-VLOOKUP('Gene Table'!$G$2,'Array Content'!$A$2:$B$3,2,FALSE),"Mutant","WT")),"")</f>
        <v/>
      </c>
      <c r="DY229" s="4" t="str">
        <f>IF(ISNUMBER(DK229), IF($AR229&gt;VLOOKUP('Gene Table'!$G$2,'Array Content'!$A$2:$B$3,2,FALSE),IF(DK229&lt;-$AR229,"mutant","WT"),IF(DK229&lt;-VLOOKUP('Gene Table'!$G$2,'Array Content'!$A$2:$B$3,2,FALSE),"Mutant","WT")),"")</f>
        <v/>
      </c>
      <c r="DZ229" s="4" t="str">
        <f>IF(ISNUMBER(DL229), IF($AR229&gt;VLOOKUP('Gene Table'!$G$2,'Array Content'!$A$2:$B$3,2,FALSE),IF(DL229&lt;-$AR229,"mutant","WT"),IF(DL229&lt;-VLOOKUP('Gene Table'!$G$2,'Array Content'!$A$2:$B$3,2,FALSE),"Mutant","WT")),"")</f>
        <v/>
      </c>
      <c r="EA229" s="4" t="str">
        <f>IF(ISNUMBER(DM229), IF($AR229&gt;VLOOKUP('Gene Table'!$G$2,'Array Content'!$A$2:$B$3,2,FALSE),IF(DM229&lt;-$AR229,"mutant","WT"),IF(DM229&lt;-VLOOKUP('Gene Table'!$G$2,'Array Content'!$A$2:$B$3,2,FALSE),"Mutant","WT")),"")</f>
        <v/>
      </c>
      <c r="EC229" s="4" t="s">
        <v>4886</v>
      </c>
      <c r="ED229" s="4" t="str">
        <f>IF('Gene Table'!$D229="copy number",D229,"")</f>
        <v/>
      </c>
      <c r="EE229" s="4" t="str">
        <f>IF('Gene Table'!$D229="copy number",E229,"")</f>
        <v/>
      </c>
      <c r="EF229" s="4" t="str">
        <f>IF('Gene Table'!$D229="copy number",F229,"")</f>
        <v/>
      </c>
      <c r="EG229" s="4" t="str">
        <f>IF('Gene Table'!$D229="copy number",G229,"")</f>
        <v/>
      </c>
      <c r="EH229" s="4" t="str">
        <f>IF('Gene Table'!$D229="copy number",H229,"")</f>
        <v/>
      </c>
      <c r="EI229" s="4" t="str">
        <f>IF('Gene Table'!$D229="copy number",I229,"")</f>
        <v/>
      </c>
      <c r="EJ229" s="4" t="str">
        <f>IF('Gene Table'!$D229="copy number",J229,"")</f>
        <v/>
      </c>
      <c r="EK229" s="4" t="str">
        <f>IF('Gene Table'!$D229="copy number",K229,"")</f>
        <v/>
      </c>
      <c r="EL229" s="4" t="str">
        <f>IF('Gene Table'!$D229="copy number",L229,"")</f>
        <v/>
      </c>
      <c r="EM229" s="4" t="str">
        <f>IF('Gene Table'!$D229="copy number",M229,"")</f>
        <v/>
      </c>
      <c r="EN229" s="4" t="str">
        <f>IF('Gene Table'!$D229="copy number",N229,"")</f>
        <v/>
      </c>
      <c r="EO229" s="4" t="str">
        <f>IF('Gene Table'!$D229="copy number",O229,"")</f>
        <v/>
      </c>
      <c r="EQ229" s="4" t="s">
        <v>4886</v>
      </c>
      <c r="ER229" s="4" t="str">
        <f>IF('Gene Table'!$D229="copy number",R229,"")</f>
        <v/>
      </c>
      <c r="ES229" s="4" t="str">
        <f>IF('Gene Table'!$D229="copy number",S229,"")</f>
        <v/>
      </c>
      <c r="ET229" s="4" t="str">
        <f>IF('Gene Table'!$D229="copy number",T229,"")</f>
        <v/>
      </c>
      <c r="EU229" s="4" t="str">
        <f>IF('Gene Table'!$D229="copy number",U229,"")</f>
        <v/>
      </c>
      <c r="EV229" s="4" t="str">
        <f>IF('Gene Table'!$D229="copy number",V229,"")</f>
        <v/>
      </c>
      <c r="EW229" s="4" t="str">
        <f>IF('Gene Table'!$D229="copy number",W229,"")</f>
        <v/>
      </c>
      <c r="EX229" s="4" t="str">
        <f>IF('Gene Table'!$D229="copy number",X229,"")</f>
        <v/>
      </c>
      <c r="EY229" s="4" t="str">
        <f>IF('Gene Table'!$D229="copy number",Y229,"")</f>
        <v/>
      </c>
      <c r="EZ229" s="4" t="str">
        <f>IF('Gene Table'!$D229="copy number",Z229,"")</f>
        <v/>
      </c>
      <c r="FA229" s="4" t="str">
        <f>IF('Gene Table'!$D229="copy number",AA229,"")</f>
        <v/>
      </c>
      <c r="FB229" s="4" t="str">
        <f>IF('Gene Table'!$D229="copy number",AB229,"")</f>
        <v/>
      </c>
      <c r="FC229" s="4" t="str">
        <f>IF('Gene Table'!$D229="copy number",AC229,"")</f>
        <v/>
      </c>
      <c r="FE229" s="4" t="s">
        <v>4886</v>
      </c>
      <c r="FF229" s="4" t="str">
        <f>IF('Gene Table'!$C229="SMPC",D229,"")</f>
        <v/>
      </c>
      <c r="FG229" s="4" t="str">
        <f>IF('Gene Table'!$C229="SMPC",E229,"")</f>
        <v/>
      </c>
      <c r="FH229" s="4" t="str">
        <f>IF('Gene Table'!$C229="SMPC",F229,"")</f>
        <v/>
      </c>
      <c r="FI229" s="4" t="str">
        <f>IF('Gene Table'!$C229="SMPC",G229,"")</f>
        <v/>
      </c>
      <c r="FJ229" s="4" t="str">
        <f>IF('Gene Table'!$C229="SMPC",H229,"")</f>
        <v/>
      </c>
      <c r="FK229" s="4" t="str">
        <f>IF('Gene Table'!$C229="SMPC",I229,"")</f>
        <v/>
      </c>
      <c r="FL229" s="4" t="str">
        <f>IF('Gene Table'!$C229="SMPC",J229,"")</f>
        <v/>
      </c>
      <c r="FM229" s="4" t="str">
        <f>IF('Gene Table'!$C229="SMPC",K229,"")</f>
        <v/>
      </c>
      <c r="FN229" s="4" t="str">
        <f>IF('Gene Table'!$C229="SMPC",L229,"")</f>
        <v/>
      </c>
      <c r="FO229" s="4" t="str">
        <f>IF('Gene Table'!$C229="SMPC",M229,"")</f>
        <v/>
      </c>
      <c r="FP229" s="4" t="str">
        <f>IF('Gene Table'!$C229="SMPC",N229,"")</f>
        <v/>
      </c>
      <c r="FQ229" s="4" t="str">
        <f>IF('Gene Table'!$C229="SMPC",O229,"")</f>
        <v/>
      </c>
      <c r="FS229" s="4" t="s">
        <v>4886</v>
      </c>
      <c r="FT229" s="4" t="str">
        <f>IF('Gene Table'!$C229="SMPC",R229,"")</f>
        <v/>
      </c>
      <c r="FU229" s="4" t="str">
        <f>IF('Gene Table'!$C229="SMPC",S229,"")</f>
        <v/>
      </c>
      <c r="FV229" s="4" t="str">
        <f>IF('Gene Table'!$C229="SMPC",T229,"")</f>
        <v/>
      </c>
      <c r="FW229" s="4" t="str">
        <f>IF('Gene Table'!$C229="SMPC",U229,"")</f>
        <v/>
      </c>
      <c r="FX229" s="4" t="str">
        <f>IF('Gene Table'!$C229="SMPC",V229,"")</f>
        <v/>
      </c>
      <c r="FY229" s="4" t="str">
        <f>IF('Gene Table'!$C229="SMPC",W229,"")</f>
        <v/>
      </c>
      <c r="FZ229" s="4" t="str">
        <f>IF('Gene Table'!$C229="SMPC",X229,"")</f>
        <v/>
      </c>
      <c r="GA229" s="4" t="str">
        <f>IF('Gene Table'!$C229="SMPC",Y229,"")</f>
        <v/>
      </c>
      <c r="GB229" s="4" t="str">
        <f>IF('Gene Table'!$C229="SMPC",Z229,"")</f>
        <v/>
      </c>
      <c r="GC229" s="4" t="str">
        <f>IF('Gene Table'!$C229="SMPC",AA229,"")</f>
        <v/>
      </c>
      <c r="GD229" s="4" t="str">
        <f>IF('Gene Table'!$C229="SMPC",AB229,"")</f>
        <v/>
      </c>
      <c r="GE229" s="4" t="str">
        <f>IF('Gene Table'!$C229="SMPC",AC229,"")</f>
        <v/>
      </c>
    </row>
    <row r="230" spans="1:187" ht="15" customHeight="1" x14ac:dyDescent="0.25">
      <c r="A230" s="4" t="str">
        <f>'Gene Table'!C230&amp;":"&amp;'Gene Table'!D230</f>
        <v>TP53:c.469G&gt;T</v>
      </c>
      <c r="B230" s="4">
        <f>IF('Gene Table'!$G$5="NO",IF(ISNUMBER(MATCH('Gene Table'!E230,'Array Content'!$M$2:$M$941,0)),VLOOKUP('Gene Table'!E230,'Array Content'!$M$2:$O$941,2,FALSE),35),IF('Gene Table'!$G$5="YES",IF(ISNUMBER(MATCH('Gene Table'!E230,'Array Content'!$M$2:$M$941,0)),VLOOKUP('Gene Table'!E230,'Array Content'!$M$2:$O$941,3,FALSE),35),"OOPS"))</f>
        <v>37</v>
      </c>
      <c r="C230" s="4" t="s">
        <v>4887</v>
      </c>
      <c r="D230" s="29">
        <f>IF('Control Sample Data'!D229="","",IF(SUM('Control Sample Data'!D$2:D$97)&gt;10,IF(AND(ISNUMBER('Control Sample Data'!D229),'Control Sample Data'!D229&lt;$B230, 'Control Sample Data'!D229&gt;0),'Control Sample Data'!D229,$B230),""))</f>
        <v>35</v>
      </c>
      <c r="E230" s="29">
        <f>IF('Control Sample Data'!E229="","",IF(SUM('Control Sample Data'!E$2:E$97)&gt;10,IF(AND(ISNUMBER('Control Sample Data'!E229),'Control Sample Data'!E229&lt;$B230, 'Control Sample Data'!E229&gt;0),'Control Sample Data'!E229,$B230),""))</f>
        <v>35</v>
      </c>
      <c r="F230" s="29" t="str">
        <f>IF('Control Sample Data'!F229="","",IF(SUM('Control Sample Data'!F$2:F$97)&gt;10,IF(AND(ISNUMBER('Control Sample Data'!F229),'Control Sample Data'!F229&lt;$B230, 'Control Sample Data'!F229&gt;0),'Control Sample Data'!F229,$B230),""))</f>
        <v/>
      </c>
      <c r="G230" s="29" t="str">
        <f>IF('Control Sample Data'!G229="","",IF(SUM('Control Sample Data'!G$2:G$97)&gt;10,IF(AND(ISNUMBER('Control Sample Data'!G229),'Control Sample Data'!G229&lt;$B230, 'Control Sample Data'!G229&gt;0),'Control Sample Data'!G229,$B230),""))</f>
        <v/>
      </c>
      <c r="H230" s="29" t="str">
        <f>IF('Control Sample Data'!H229="","",IF(SUM('Control Sample Data'!H$2:H$97)&gt;10,IF(AND(ISNUMBER('Control Sample Data'!H229),'Control Sample Data'!H229&lt;$B230, 'Control Sample Data'!H229&gt;0),'Control Sample Data'!H229,$B230),""))</f>
        <v/>
      </c>
      <c r="I230" s="29" t="str">
        <f>IF('Control Sample Data'!I229="","",IF(SUM('Control Sample Data'!I$2:I$97)&gt;10,IF(AND(ISNUMBER('Control Sample Data'!I229),'Control Sample Data'!I229&lt;$B230, 'Control Sample Data'!I229&gt;0),'Control Sample Data'!I229,$B230),""))</f>
        <v/>
      </c>
      <c r="J230" s="29" t="str">
        <f>IF('Control Sample Data'!J229="","",IF(SUM('Control Sample Data'!J$2:J$97)&gt;10,IF(AND(ISNUMBER('Control Sample Data'!J229),'Control Sample Data'!J229&lt;$B230, 'Control Sample Data'!J229&gt;0),'Control Sample Data'!J229,$B230),""))</f>
        <v/>
      </c>
      <c r="K230" s="29" t="str">
        <f>IF('Control Sample Data'!K229="","",IF(SUM('Control Sample Data'!K$2:K$97)&gt;10,IF(AND(ISNUMBER('Control Sample Data'!K229),'Control Sample Data'!K229&lt;$B230, 'Control Sample Data'!K229&gt;0),'Control Sample Data'!K229,$B230),""))</f>
        <v/>
      </c>
      <c r="L230" s="29" t="str">
        <f>IF('Control Sample Data'!L229="","",IF(SUM('Control Sample Data'!L$2:L$97)&gt;10,IF(AND(ISNUMBER('Control Sample Data'!L229),'Control Sample Data'!L229&lt;$B230, 'Control Sample Data'!L229&gt;0),'Control Sample Data'!L229,$B230),""))</f>
        <v/>
      </c>
      <c r="M230" s="29" t="str">
        <f>IF('Control Sample Data'!M229="","",IF(SUM('Control Sample Data'!M$2:M$97)&gt;10,IF(AND(ISNUMBER('Control Sample Data'!M229),'Control Sample Data'!M229&lt;$B230, 'Control Sample Data'!M229&gt;0),'Control Sample Data'!M229,$B230),""))</f>
        <v/>
      </c>
      <c r="N230" s="29" t="str">
        <f>IF('Control Sample Data'!N229="","",IF(SUM('Control Sample Data'!N$2:N$97)&gt;10,IF(AND(ISNUMBER('Control Sample Data'!N229),'Control Sample Data'!N229&lt;$B230, 'Control Sample Data'!N229&gt;0),'Control Sample Data'!N229,$B230),""))</f>
        <v/>
      </c>
      <c r="O230" s="29" t="str">
        <f>IF('Control Sample Data'!O229="","",IF(SUM('Control Sample Data'!O$2:O$97)&gt;10,IF(AND(ISNUMBER('Control Sample Data'!O229),'Control Sample Data'!O229&lt;$B230, 'Control Sample Data'!O229&gt;0),'Control Sample Data'!O229,$B230),""))</f>
        <v/>
      </c>
      <c r="Q230" s="4" t="s">
        <v>4887</v>
      </c>
      <c r="R230" s="29">
        <f>IF('Test Sample Data'!D229="","",IF(SUM('Test Sample Data'!D$2:D$97)&gt;10,IF(AND(ISNUMBER('Test Sample Data'!D229),'Test Sample Data'!D229&lt;$B230, 'Test Sample Data'!D229&gt;0),'Test Sample Data'!D229,$B230),""))</f>
        <v>31.020000000000003</v>
      </c>
      <c r="S230" s="29">
        <f>IF('Test Sample Data'!E229="","",IF(SUM('Test Sample Data'!E$2:E$97)&gt;10,IF(AND(ISNUMBER('Test Sample Data'!E229),'Test Sample Data'!E229&lt;$B230, 'Test Sample Data'!E229&gt;0),'Test Sample Data'!E229,$B230),""))</f>
        <v>35</v>
      </c>
      <c r="T230" s="29" t="str">
        <f>IF('Test Sample Data'!F229="","",IF(SUM('Test Sample Data'!F$2:F$97)&gt;10,IF(AND(ISNUMBER('Test Sample Data'!F229),'Test Sample Data'!F229&lt;$B230, 'Test Sample Data'!F229&gt;0),'Test Sample Data'!F229,$B230),""))</f>
        <v/>
      </c>
      <c r="U230" s="29" t="str">
        <f>IF('Test Sample Data'!G229="","",IF(SUM('Test Sample Data'!G$2:G$97)&gt;10,IF(AND(ISNUMBER('Test Sample Data'!G229),'Test Sample Data'!G229&lt;$B230, 'Test Sample Data'!G229&gt;0),'Test Sample Data'!G229,$B230),""))</f>
        <v/>
      </c>
      <c r="V230" s="29" t="str">
        <f>IF('Test Sample Data'!H229="","",IF(SUM('Test Sample Data'!H$2:H$97)&gt;10,IF(AND(ISNUMBER('Test Sample Data'!H229),'Test Sample Data'!H229&lt;$B230, 'Test Sample Data'!H229&gt;0),'Test Sample Data'!H229,$B230),""))</f>
        <v/>
      </c>
      <c r="W230" s="29" t="str">
        <f>IF('Test Sample Data'!I229="","",IF(SUM('Test Sample Data'!I$2:I$97)&gt;10,IF(AND(ISNUMBER('Test Sample Data'!I229),'Test Sample Data'!I229&lt;$B230, 'Test Sample Data'!I229&gt;0),'Test Sample Data'!I229,$B230),""))</f>
        <v/>
      </c>
      <c r="X230" s="29" t="str">
        <f>IF('Test Sample Data'!J229="","",IF(SUM('Test Sample Data'!J$2:J$97)&gt;10,IF(AND(ISNUMBER('Test Sample Data'!J229),'Test Sample Data'!J229&lt;$B230, 'Test Sample Data'!J229&gt;0),'Test Sample Data'!J229,$B230),""))</f>
        <v/>
      </c>
      <c r="Y230" s="29" t="str">
        <f>IF('Test Sample Data'!K229="","",IF(SUM('Test Sample Data'!K$2:K$97)&gt;10,IF(AND(ISNUMBER('Test Sample Data'!K229),'Test Sample Data'!K229&lt;$B230, 'Test Sample Data'!K229&gt;0),'Test Sample Data'!K229,$B230),""))</f>
        <v/>
      </c>
      <c r="Z230" s="29" t="str">
        <f>IF('Test Sample Data'!L229="","",IF(SUM('Test Sample Data'!L$2:L$97)&gt;10,IF(AND(ISNUMBER('Test Sample Data'!L229),'Test Sample Data'!L229&lt;$B230, 'Test Sample Data'!L229&gt;0),'Test Sample Data'!L229,$B230),""))</f>
        <v/>
      </c>
      <c r="AA230" s="29" t="str">
        <f>IF('Test Sample Data'!M229="","",IF(SUM('Test Sample Data'!M$2:M$97)&gt;10,IF(AND(ISNUMBER('Test Sample Data'!M229),'Test Sample Data'!M229&lt;$B230, 'Test Sample Data'!M229&gt;0),'Test Sample Data'!M229,$B230),""))</f>
        <v/>
      </c>
      <c r="AB230" s="29" t="str">
        <f>IF('Test Sample Data'!N229="","",IF(SUM('Test Sample Data'!N$2:N$97)&gt;10,IF(AND(ISNUMBER('Test Sample Data'!N229),'Test Sample Data'!N229&lt;$B230, 'Test Sample Data'!N229&gt;0),'Test Sample Data'!N229,$B230),""))</f>
        <v/>
      </c>
      <c r="AC230" s="29" t="str">
        <f>IF('Test Sample Data'!O229="","",IF(SUM('Test Sample Data'!O$2:O$97)&gt;10,IF(AND(ISNUMBER('Test Sample Data'!O229),'Test Sample Data'!O229&lt;$B230, 'Test Sample Data'!O229&gt;0),'Test Sample Data'!O229,$B230),""))</f>
        <v/>
      </c>
      <c r="AE230" s="4" t="s">
        <v>4887</v>
      </c>
      <c r="AF230" s="4">
        <f t="shared" si="247"/>
        <v>9</v>
      </c>
      <c r="AG230" s="4">
        <f t="shared" si="248"/>
        <v>9</v>
      </c>
      <c r="AH230" s="4" t="str">
        <f t="shared" si="249"/>
        <v/>
      </c>
      <c r="AI230" s="4" t="str">
        <f t="shared" si="250"/>
        <v/>
      </c>
      <c r="AJ230" s="4" t="str">
        <f t="shared" si="251"/>
        <v/>
      </c>
      <c r="AK230" s="4" t="str">
        <f t="shared" si="252"/>
        <v/>
      </c>
      <c r="AL230" s="4" t="str">
        <f t="shared" si="253"/>
        <v/>
      </c>
      <c r="AM230" s="4" t="str">
        <f t="shared" si="254"/>
        <v/>
      </c>
      <c r="AN230" s="4" t="str">
        <f t="shared" si="255"/>
        <v/>
      </c>
      <c r="AO230" s="4" t="str">
        <f t="shared" si="256"/>
        <v/>
      </c>
      <c r="AP230" s="4" t="str">
        <f t="shared" si="257"/>
        <v/>
      </c>
      <c r="AQ230" s="4" t="str">
        <f t="shared" si="258"/>
        <v/>
      </c>
      <c r="AR230" s="4">
        <f t="shared" si="259"/>
        <v>0</v>
      </c>
      <c r="AS230" s="4">
        <f t="shared" si="310"/>
        <v>9</v>
      </c>
      <c r="AU230" s="4" t="s">
        <v>4887</v>
      </c>
      <c r="AV230" s="4">
        <f t="shared" si="260"/>
        <v>5.0200000000000031</v>
      </c>
      <c r="AW230" s="4">
        <f t="shared" si="261"/>
        <v>9</v>
      </c>
      <c r="AX230" s="4" t="str">
        <f t="shared" si="262"/>
        <v/>
      </c>
      <c r="AY230" s="4" t="str">
        <f t="shared" si="263"/>
        <v/>
      </c>
      <c r="AZ230" s="4" t="str">
        <f t="shared" si="264"/>
        <v/>
      </c>
      <c r="BA230" s="4" t="str">
        <f t="shared" si="265"/>
        <v/>
      </c>
      <c r="BB230" s="4" t="str">
        <f t="shared" si="266"/>
        <v/>
      </c>
      <c r="BC230" s="4" t="str">
        <f t="shared" si="267"/>
        <v/>
      </c>
      <c r="BD230" s="4" t="str">
        <f t="shared" si="268"/>
        <v/>
      </c>
      <c r="BE230" s="4" t="str">
        <f t="shared" si="269"/>
        <v/>
      </c>
      <c r="BF230" s="4" t="str">
        <f t="shared" si="270"/>
        <v/>
      </c>
      <c r="BG230" s="4" t="str">
        <f t="shared" si="271"/>
        <v/>
      </c>
      <c r="BI230" s="4" t="s">
        <v>4887</v>
      </c>
      <c r="BJ230" s="4" t="str">
        <f t="shared" si="297"/>
        <v/>
      </c>
      <c r="BK230" s="4">
        <f t="shared" si="298"/>
        <v>9</v>
      </c>
      <c r="BL230" s="4" t="str">
        <f t="shared" si="299"/>
        <v/>
      </c>
      <c r="BM230" s="4" t="str">
        <f t="shared" si="300"/>
        <v/>
      </c>
      <c r="BN230" s="4" t="str">
        <f t="shared" si="301"/>
        <v/>
      </c>
      <c r="BO230" s="4" t="str">
        <f t="shared" si="302"/>
        <v/>
      </c>
      <c r="BP230" s="4" t="str">
        <f t="shared" si="303"/>
        <v/>
      </c>
      <c r="BQ230" s="4" t="str">
        <f t="shared" si="304"/>
        <v/>
      </c>
      <c r="BR230" s="4" t="str">
        <f t="shared" si="305"/>
        <v/>
      </c>
      <c r="BS230" s="4" t="str">
        <f t="shared" si="306"/>
        <v/>
      </c>
      <c r="BT230" s="4" t="str">
        <f t="shared" si="307"/>
        <v/>
      </c>
      <c r="BU230" s="4" t="str">
        <f t="shared" si="308"/>
        <v/>
      </c>
      <c r="BV230" s="4">
        <f t="shared" si="272"/>
        <v>0</v>
      </c>
      <c r="BW230" s="4">
        <f t="shared" si="309"/>
        <v>9</v>
      </c>
      <c r="BY230" s="4" t="s">
        <v>4887</v>
      </c>
      <c r="BZ230" s="4">
        <f t="shared" si="273"/>
        <v>-3.9799999999999969</v>
      </c>
      <c r="CA230" s="4">
        <f t="shared" si="274"/>
        <v>0</v>
      </c>
      <c r="CB230" s="4" t="str">
        <f t="shared" si="275"/>
        <v/>
      </c>
      <c r="CC230" s="4" t="str">
        <f t="shared" si="276"/>
        <v/>
      </c>
      <c r="CD230" s="4" t="str">
        <f t="shared" si="277"/>
        <v/>
      </c>
      <c r="CE230" s="4" t="str">
        <f t="shared" si="278"/>
        <v/>
      </c>
      <c r="CF230" s="4" t="str">
        <f t="shared" si="279"/>
        <v/>
      </c>
      <c r="CG230" s="4" t="str">
        <f t="shared" si="280"/>
        <v/>
      </c>
      <c r="CH230" s="4" t="str">
        <f t="shared" si="281"/>
        <v/>
      </c>
      <c r="CI230" s="4" t="str">
        <f t="shared" si="282"/>
        <v/>
      </c>
      <c r="CJ230" s="4" t="str">
        <f t="shared" si="283"/>
        <v/>
      </c>
      <c r="CK230" s="4" t="str">
        <f t="shared" si="284"/>
        <v/>
      </c>
      <c r="CM230" s="4" t="s">
        <v>4887</v>
      </c>
      <c r="CN230" s="4" t="str">
        <f>IF(ISNUMBER(BZ230), IF($BV230&gt;VLOOKUP('Gene Table'!$G$2,'Array Content'!$A$2:$B$3,2,FALSE),IF(BZ230&lt;-$BV230,"mutant","WT"),IF(BZ230&lt;-VLOOKUP('Gene Table'!$G$2,'Array Content'!$A$2:$B$3,2,FALSE),"Mutant","WT")),"")</f>
        <v>Mutant</v>
      </c>
      <c r="CO230" s="4" t="str">
        <f>IF(ISNUMBER(CA230), IF($BV230&gt;VLOOKUP('Gene Table'!$G$2,'Array Content'!$A$2:$B$3,2,FALSE),IF(CA230&lt;-$BV230,"mutant","WT"),IF(CA230&lt;-VLOOKUP('Gene Table'!$G$2,'Array Content'!$A$2:$B$3,2,FALSE),"Mutant","WT")),"")</f>
        <v>WT</v>
      </c>
      <c r="CP230" s="4" t="str">
        <f>IF(ISNUMBER(CB230), IF($BV230&gt;VLOOKUP('Gene Table'!$G$2,'Array Content'!$A$2:$B$3,2,FALSE),IF(CB230&lt;-$BV230,"mutant","WT"),IF(CB230&lt;-VLOOKUP('Gene Table'!$G$2,'Array Content'!$A$2:$B$3,2,FALSE),"Mutant","WT")),"")</f>
        <v/>
      </c>
      <c r="CQ230" s="4" t="str">
        <f>IF(ISNUMBER(CC230), IF($BV230&gt;VLOOKUP('Gene Table'!$G$2,'Array Content'!$A$2:$B$3,2,FALSE),IF(CC230&lt;-$BV230,"mutant","WT"),IF(CC230&lt;-VLOOKUP('Gene Table'!$G$2,'Array Content'!$A$2:$B$3,2,FALSE),"Mutant","WT")),"")</f>
        <v/>
      </c>
      <c r="CR230" s="4" t="str">
        <f>IF(ISNUMBER(CD230), IF($BV230&gt;VLOOKUP('Gene Table'!$G$2,'Array Content'!$A$2:$B$3,2,FALSE),IF(CD230&lt;-$BV230,"mutant","WT"),IF(CD230&lt;-VLOOKUP('Gene Table'!$G$2,'Array Content'!$A$2:$B$3,2,FALSE),"Mutant","WT")),"")</f>
        <v/>
      </c>
      <c r="CS230" s="4" t="str">
        <f>IF(ISNUMBER(CE230), IF($BV230&gt;VLOOKUP('Gene Table'!$G$2,'Array Content'!$A$2:$B$3,2,FALSE),IF(CE230&lt;-$BV230,"mutant","WT"),IF(CE230&lt;-VLOOKUP('Gene Table'!$G$2,'Array Content'!$A$2:$B$3,2,FALSE),"Mutant","WT")),"")</f>
        <v/>
      </c>
      <c r="CT230" s="4" t="str">
        <f>IF(ISNUMBER(CF230), IF($BV230&gt;VLOOKUP('Gene Table'!$G$2,'Array Content'!$A$2:$B$3,2,FALSE),IF(CF230&lt;-$BV230,"mutant","WT"),IF(CF230&lt;-VLOOKUP('Gene Table'!$G$2,'Array Content'!$A$2:$B$3,2,FALSE),"Mutant","WT")),"")</f>
        <v/>
      </c>
      <c r="CU230" s="4" t="str">
        <f>IF(ISNUMBER(CG230), IF($BV230&gt;VLOOKUP('Gene Table'!$G$2,'Array Content'!$A$2:$B$3,2,FALSE),IF(CG230&lt;-$BV230,"mutant","WT"),IF(CG230&lt;-VLOOKUP('Gene Table'!$G$2,'Array Content'!$A$2:$B$3,2,FALSE),"Mutant","WT")),"")</f>
        <v/>
      </c>
      <c r="CV230" s="4" t="str">
        <f>IF(ISNUMBER(CH230), IF($BV230&gt;VLOOKUP('Gene Table'!$G$2,'Array Content'!$A$2:$B$3,2,FALSE),IF(CH230&lt;-$BV230,"mutant","WT"),IF(CH230&lt;-VLOOKUP('Gene Table'!$G$2,'Array Content'!$A$2:$B$3,2,FALSE),"Mutant","WT")),"")</f>
        <v/>
      </c>
      <c r="CW230" s="4" t="str">
        <f>IF(ISNUMBER(CI230), IF($BV230&gt;VLOOKUP('Gene Table'!$G$2,'Array Content'!$A$2:$B$3,2,FALSE),IF(CI230&lt;-$BV230,"mutant","WT"),IF(CI230&lt;-VLOOKUP('Gene Table'!$G$2,'Array Content'!$A$2:$B$3,2,FALSE),"Mutant","WT")),"")</f>
        <v/>
      </c>
      <c r="CX230" s="4" t="str">
        <f>IF(ISNUMBER(CJ230), IF($BV230&gt;VLOOKUP('Gene Table'!$G$2,'Array Content'!$A$2:$B$3,2,FALSE),IF(CJ230&lt;-$BV230,"mutant","WT"),IF(CJ230&lt;-VLOOKUP('Gene Table'!$G$2,'Array Content'!$A$2:$B$3,2,FALSE),"Mutant","WT")),"")</f>
        <v/>
      </c>
      <c r="CY230" s="4" t="str">
        <f>IF(ISNUMBER(CK230), IF($BV230&gt;VLOOKUP('Gene Table'!$G$2,'Array Content'!$A$2:$B$3,2,FALSE),IF(CK230&lt;-$BV230,"mutant","WT"),IF(CK230&lt;-VLOOKUP('Gene Table'!$G$2,'Array Content'!$A$2:$B$3,2,FALSE),"Mutant","WT")),"")</f>
        <v/>
      </c>
      <c r="DA230" s="4" t="s">
        <v>4887</v>
      </c>
      <c r="DB230" s="4">
        <f t="shared" si="285"/>
        <v>-3.9799999999999969</v>
      </c>
      <c r="DC230" s="4">
        <f t="shared" si="286"/>
        <v>0</v>
      </c>
      <c r="DD230" s="4" t="str">
        <f t="shared" si="287"/>
        <v/>
      </c>
      <c r="DE230" s="4" t="str">
        <f t="shared" si="288"/>
        <v/>
      </c>
      <c r="DF230" s="4" t="str">
        <f t="shared" si="289"/>
        <v/>
      </c>
      <c r="DG230" s="4" t="str">
        <f t="shared" si="290"/>
        <v/>
      </c>
      <c r="DH230" s="4" t="str">
        <f t="shared" si="291"/>
        <v/>
      </c>
      <c r="DI230" s="4" t="str">
        <f t="shared" si="292"/>
        <v/>
      </c>
      <c r="DJ230" s="4" t="str">
        <f t="shared" si="293"/>
        <v/>
      </c>
      <c r="DK230" s="4" t="str">
        <f t="shared" si="294"/>
        <v/>
      </c>
      <c r="DL230" s="4" t="str">
        <f t="shared" si="295"/>
        <v/>
      </c>
      <c r="DM230" s="4" t="str">
        <f t="shared" si="296"/>
        <v/>
      </c>
      <c r="DO230" s="4" t="s">
        <v>4887</v>
      </c>
      <c r="DP230" s="4" t="str">
        <f>IF(ISNUMBER(DB230), IF($AR230&gt;VLOOKUP('Gene Table'!$G$2,'Array Content'!$A$2:$B$3,2,FALSE),IF(DB230&lt;-$AR230,"mutant","WT"),IF(DB230&lt;-VLOOKUP('Gene Table'!$G$2,'Array Content'!$A$2:$B$3,2,FALSE),"Mutant","WT")),"")</f>
        <v>Mutant</v>
      </c>
      <c r="DQ230" s="4" t="str">
        <f>IF(ISNUMBER(DC230), IF($AR230&gt;VLOOKUP('Gene Table'!$G$2,'Array Content'!$A$2:$B$3,2,FALSE),IF(DC230&lt;-$AR230,"mutant","WT"),IF(DC230&lt;-VLOOKUP('Gene Table'!$G$2,'Array Content'!$A$2:$B$3,2,FALSE),"Mutant","WT")),"")</f>
        <v>WT</v>
      </c>
      <c r="DR230" s="4" t="str">
        <f>IF(ISNUMBER(DD230), IF($AR230&gt;VLOOKUP('Gene Table'!$G$2,'Array Content'!$A$2:$B$3,2,FALSE),IF(DD230&lt;-$AR230,"mutant","WT"),IF(DD230&lt;-VLOOKUP('Gene Table'!$G$2,'Array Content'!$A$2:$B$3,2,FALSE),"Mutant","WT")),"")</f>
        <v/>
      </c>
      <c r="DS230" s="4" t="str">
        <f>IF(ISNUMBER(DE230), IF($AR230&gt;VLOOKUP('Gene Table'!$G$2,'Array Content'!$A$2:$B$3,2,FALSE),IF(DE230&lt;-$AR230,"mutant","WT"),IF(DE230&lt;-VLOOKUP('Gene Table'!$G$2,'Array Content'!$A$2:$B$3,2,FALSE),"Mutant","WT")),"")</f>
        <v/>
      </c>
      <c r="DT230" s="4" t="str">
        <f>IF(ISNUMBER(DF230), IF($AR230&gt;VLOOKUP('Gene Table'!$G$2,'Array Content'!$A$2:$B$3,2,FALSE),IF(DF230&lt;-$AR230,"mutant","WT"),IF(DF230&lt;-VLOOKUP('Gene Table'!$G$2,'Array Content'!$A$2:$B$3,2,FALSE),"Mutant","WT")),"")</f>
        <v/>
      </c>
      <c r="DU230" s="4" t="str">
        <f>IF(ISNUMBER(DG230), IF($AR230&gt;VLOOKUP('Gene Table'!$G$2,'Array Content'!$A$2:$B$3,2,FALSE),IF(DG230&lt;-$AR230,"mutant","WT"),IF(DG230&lt;-VLOOKUP('Gene Table'!$G$2,'Array Content'!$A$2:$B$3,2,FALSE),"Mutant","WT")),"")</f>
        <v/>
      </c>
      <c r="DV230" s="4" t="str">
        <f>IF(ISNUMBER(DH230), IF($AR230&gt;VLOOKUP('Gene Table'!$G$2,'Array Content'!$A$2:$B$3,2,FALSE),IF(DH230&lt;-$AR230,"mutant","WT"),IF(DH230&lt;-VLOOKUP('Gene Table'!$G$2,'Array Content'!$A$2:$B$3,2,FALSE),"Mutant","WT")),"")</f>
        <v/>
      </c>
      <c r="DW230" s="4" t="str">
        <f>IF(ISNUMBER(DI230), IF($AR230&gt;VLOOKUP('Gene Table'!$G$2,'Array Content'!$A$2:$B$3,2,FALSE),IF(DI230&lt;-$AR230,"mutant","WT"),IF(DI230&lt;-VLOOKUP('Gene Table'!$G$2,'Array Content'!$A$2:$B$3,2,FALSE),"Mutant","WT")),"")</f>
        <v/>
      </c>
      <c r="DX230" s="4" t="str">
        <f>IF(ISNUMBER(DJ230), IF($AR230&gt;VLOOKUP('Gene Table'!$G$2,'Array Content'!$A$2:$B$3,2,FALSE),IF(DJ230&lt;-$AR230,"mutant","WT"),IF(DJ230&lt;-VLOOKUP('Gene Table'!$G$2,'Array Content'!$A$2:$B$3,2,FALSE),"Mutant","WT")),"")</f>
        <v/>
      </c>
      <c r="DY230" s="4" t="str">
        <f>IF(ISNUMBER(DK230), IF($AR230&gt;VLOOKUP('Gene Table'!$G$2,'Array Content'!$A$2:$B$3,2,FALSE),IF(DK230&lt;-$AR230,"mutant","WT"),IF(DK230&lt;-VLOOKUP('Gene Table'!$G$2,'Array Content'!$A$2:$B$3,2,FALSE),"Mutant","WT")),"")</f>
        <v/>
      </c>
      <c r="DZ230" s="4" t="str">
        <f>IF(ISNUMBER(DL230), IF($AR230&gt;VLOOKUP('Gene Table'!$G$2,'Array Content'!$A$2:$B$3,2,FALSE),IF(DL230&lt;-$AR230,"mutant","WT"),IF(DL230&lt;-VLOOKUP('Gene Table'!$G$2,'Array Content'!$A$2:$B$3,2,FALSE),"Mutant","WT")),"")</f>
        <v/>
      </c>
      <c r="EA230" s="4" t="str">
        <f>IF(ISNUMBER(DM230), IF($AR230&gt;VLOOKUP('Gene Table'!$G$2,'Array Content'!$A$2:$B$3,2,FALSE),IF(DM230&lt;-$AR230,"mutant","WT"),IF(DM230&lt;-VLOOKUP('Gene Table'!$G$2,'Array Content'!$A$2:$B$3,2,FALSE),"Mutant","WT")),"")</f>
        <v/>
      </c>
      <c r="EC230" s="4" t="s">
        <v>4887</v>
      </c>
      <c r="ED230" s="4" t="str">
        <f>IF('Gene Table'!$D230="copy number",D230,"")</f>
        <v/>
      </c>
      <c r="EE230" s="4" t="str">
        <f>IF('Gene Table'!$D230="copy number",E230,"")</f>
        <v/>
      </c>
      <c r="EF230" s="4" t="str">
        <f>IF('Gene Table'!$D230="copy number",F230,"")</f>
        <v/>
      </c>
      <c r="EG230" s="4" t="str">
        <f>IF('Gene Table'!$D230="copy number",G230,"")</f>
        <v/>
      </c>
      <c r="EH230" s="4" t="str">
        <f>IF('Gene Table'!$D230="copy number",H230,"")</f>
        <v/>
      </c>
      <c r="EI230" s="4" t="str">
        <f>IF('Gene Table'!$D230="copy number",I230,"")</f>
        <v/>
      </c>
      <c r="EJ230" s="4" t="str">
        <f>IF('Gene Table'!$D230="copy number",J230,"")</f>
        <v/>
      </c>
      <c r="EK230" s="4" t="str">
        <f>IF('Gene Table'!$D230="copy number",K230,"")</f>
        <v/>
      </c>
      <c r="EL230" s="4" t="str">
        <f>IF('Gene Table'!$D230="copy number",L230,"")</f>
        <v/>
      </c>
      <c r="EM230" s="4" t="str">
        <f>IF('Gene Table'!$D230="copy number",M230,"")</f>
        <v/>
      </c>
      <c r="EN230" s="4" t="str">
        <f>IF('Gene Table'!$D230="copy number",N230,"")</f>
        <v/>
      </c>
      <c r="EO230" s="4" t="str">
        <f>IF('Gene Table'!$D230="copy number",O230,"")</f>
        <v/>
      </c>
      <c r="EQ230" s="4" t="s">
        <v>4887</v>
      </c>
      <c r="ER230" s="4" t="str">
        <f>IF('Gene Table'!$D230="copy number",R230,"")</f>
        <v/>
      </c>
      <c r="ES230" s="4" t="str">
        <f>IF('Gene Table'!$D230="copy number",S230,"")</f>
        <v/>
      </c>
      <c r="ET230" s="4" t="str">
        <f>IF('Gene Table'!$D230="copy number",T230,"")</f>
        <v/>
      </c>
      <c r="EU230" s="4" t="str">
        <f>IF('Gene Table'!$D230="copy number",U230,"")</f>
        <v/>
      </c>
      <c r="EV230" s="4" t="str">
        <f>IF('Gene Table'!$D230="copy number",V230,"")</f>
        <v/>
      </c>
      <c r="EW230" s="4" t="str">
        <f>IF('Gene Table'!$D230="copy number",W230,"")</f>
        <v/>
      </c>
      <c r="EX230" s="4" t="str">
        <f>IF('Gene Table'!$D230="copy number",X230,"")</f>
        <v/>
      </c>
      <c r="EY230" s="4" t="str">
        <f>IF('Gene Table'!$D230="copy number",Y230,"")</f>
        <v/>
      </c>
      <c r="EZ230" s="4" t="str">
        <f>IF('Gene Table'!$D230="copy number",Z230,"")</f>
        <v/>
      </c>
      <c r="FA230" s="4" t="str">
        <f>IF('Gene Table'!$D230="copy number",AA230,"")</f>
        <v/>
      </c>
      <c r="FB230" s="4" t="str">
        <f>IF('Gene Table'!$D230="copy number",AB230,"")</f>
        <v/>
      </c>
      <c r="FC230" s="4" t="str">
        <f>IF('Gene Table'!$D230="copy number",AC230,"")</f>
        <v/>
      </c>
      <c r="FE230" s="4" t="s">
        <v>4887</v>
      </c>
      <c r="FF230" s="4" t="str">
        <f>IF('Gene Table'!$C230="SMPC",D230,"")</f>
        <v/>
      </c>
      <c r="FG230" s="4" t="str">
        <f>IF('Gene Table'!$C230="SMPC",E230,"")</f>
        <v/>
      </c>
      <c r="FH230" s="4" t="str">
        <f>IF('Gene Table'!$C230="SMPC",F230,"")</f>
        <v/>
      </c>
      <c r="FI230" s="4" t="str">
        <f>IF('Gene Table'!$C230="SMPC",G230,"")</f>
        <v/>
      </c>
      <c r="FJ230" s="4" t="str">
        <f>IF('Gene Table'!$C230="SMPC",H230,"")</f>
        <v/>
      </c>
      <c r="FK230" s="4" t="str">
        <f>IF('Gene Table'!$C230="SMPC",I230,"")</f>
        <v/>
      </c>
      <c r="FL230" s="4" t="str">
        <f>IF('Gene Table'!$C230="SMPC",J230,"")</f>
        <v/>
      </c>
      <c r="FM230" s="4" t="str">
        <f>IF('Gene Table'!$C230="SMPC",K230,"")</f>
        <v/>
      </c>
      <c r="FN230" s="4" t="str">
        <f>IF('Gene Table'!$C230="SMPC",L230,"")</f>
        <v/>
      </c>
      <c r="FO230" s="4" t="str">
        <f>IF('Gene Table'!$C230="SMPC",M230,"")</f>
        <v/>
      </c>
      <c r="FP230" s="4" t="str">
        <f>IF('Gene Table'!$C230="SMPC",N230,"")</f>
        <v/>
      </c>
      <c r="FQ230" s="4" t="str">
        <f>IF('Gene Table'!$C230="SMPC",O230,"")</f>
        <v/>
      </c>
      <c r="FS230" s="4" t="s">
        <v>4887</v>
      </c>
      <c r="FT230" s="4" t="str">
        <f>IF('Gene Table'!$C230="SMPC",R230,"")</f>
        <v/>
      </c>
      <c r="FU230" s="4" t="str">
        <f>IF('Gene Table'!$C230="SMPC",S230,"")</f>
        <v/>
      </c>
      <c r="FV230" s="4" t="str">
        <f>IF('Gene Table'!$C230="SMPC",T230,"")</f>
        <v/>
      </c>
      <c r="FW230" s="4" t="str">
        <f>IF('Gene Table'!$C230="SMPC",U230,"")</f>
        <v/>
      </c>
      <c r="FX230" s="4" t="str">
        <f>IF('Gene Table'!$C230="SMPC",V230,"")</f>
        <v/>
      </c>
      <c r="FY230" s="4" t="str">
        <f>IF('Gene Table'!$C230="SMPC",W230,"")</f>
        <v/>
      </c>
      <c r="FZ230" s="4" t="str">
        <f>IF('Gene Table'!$C230="SMPC",X230,"")</f>
        <v/>
      </c>
      <c r="GA230" s="4" t="str">
        <f>IF('Gene Table'!$C230="SMPC",Y230,"")</f>
        <v/>
      </c>
      <c r="GB230" s="4" t="str">
        <f>IF('Gene Table'!$C230="SMPC",Z230,"")</f>
        <v/>
      </c>
      <c r="GC230" s="4" t="str">
        <f>IF('Gene Table'!$C230="SMPC",AA230,"")</f>
        <v/>
      </c>
      <c r="GD230" s="4" t="str">
        <f>IF('Gene Table'!$C230="SMPC",AB230,"")</f>
        <v/>
      </c>
      <c r="GE230" s="4" t="str">
        <f>IF('Gene Table'!$C230="SMPC",AC230,"")</f>
        <v/>
      </c>
    </row>
    <row r="231" spans="1:187" ht="15" customHeight="1" x14ac:dyDescent="0.25">
      <c r="A231" s="4" t="str">
        <f>'Gene Table'!C231&amp;":"&amp;'Gene Table'!D231</f>
        <v>TP53:c.473G&gt;A</v>
      </c>
      <c r="B231" s="4">
        <f>IF('Gene Table'!$G$5="NO",IF(ISNUMBER(MATCH('Gene Table'!E231,'Array Content'!$M$2:$M$941,0)),VLOOKUP('Gene Table'!E231,'Array Content'!$M$2:$O$941,2,FALSE),35),IF('Gene Table'!$G$5="YES",IF(ISNUMBER(MATCH('Gene Table'!E231,'Array Content'!$M$2:$M$941,0)),VLOOKUP('Gene Table'!E231,'Array Content'!$M$2:$O$941,3,FALSE),35),"OOPS"))</f>
        <v>36</v>
      </c>
      <c r="C231" s="4" t="s">
        <v>4888</v>
      </c>
      <c r="D231" s="29">
        <f>IF('Control Sample Data'!D230="","",IF(SUM('Control Sample Data'!D$2:D$97)&gt;10,IF(AND(ISNUMBER('Control Sample Data'!D230),'Control Sample Data'!D230&lt;$B231, 'Control Sample Data'!D230&gt;0),'Control Sample Data'!D230,$B231),""))</f>
        <v>35</v>
      </c>
      <c r="E231" s="29">
        <f>IF('Control Sample Data'!E230="","",IF(SUM('Control Sample Data'!E$2:E$97)&gt;10,IF(AND(ISNUMBER('Control Sample Data'!E230),'Control Sample Data'!E230&lt;$B231, 'Control Sample Data'!E230&gt;0),'Control Sample Data'!E230,$B231),""))</f>
        <v>35</v>
      </c>
      <c r="F231" s="29" t="str">
        <f>IF('Control Sample Data'!F230="","",IF(SUM('Control Sample Data'!F$2:F$97)&gt;10,IF(AND(ISNUMBER('Control Sample Data'!F230),'Control Sample Data'!F230&lt;$B231, 'Control Sample Data'!F230&gt;0),'Control Sample Data'!F230,$B231),""))</f>
        <v/>
      </c>
      <c r="G231" s="29" t="str">
        <f>IF('Control Sample Data'!G230="","",IF(SUM('Control Sample Data'!G$2:G$97)&gt;10,IF(AND(ISNUMBER('Control Sample Data'!G230),'Control Sample Data'!G230&lt;$B231, 'Control Sample Data'!G230&gt;0),'Control Sample Data'!G230,$B231),""))</f>
        <v/>
      </c>
      <c r="H231" s="29" t="str">
        <f>IF('Control Sample Data'!H230="","",IF(SUM('Control Sample Data'!H$2:H$97)&gt;10,IF(AND(ISNUMBER('Control Sample Data'!H230),'Control Sample Data'!H230&lt;$B231, 'Control Sample Data'!H230&gt;0),'Control Sample Data'!H230,$B231),""))</f>
        <v/>
      </c>
      <c r="I231" s="29" t="str">
        <f>IF('Control Sample Data'!I230="","",IF(SUM('Control Sample Data'!I$2:I$97)&gt;10,IF(AND(ISNUMBER('Control Sample Data'!I230),'Control Sample Data'!I230&lt;$B231, 'Control Sample Data'!I230&gt;0),'Control Sample Data'!I230,$B231),""))</f>
        <v/>
      </c>
      <c r="J231" s="29" t="str">
        <f>IF('Control Sample Data'!J230="","",IF(SUM('Control Sample Data'!J$2:J$97)&gt;10,IF(AND(ISNUMBER('Control Sample Data'!J230),'Control Sample Data'!J230&lt;$B231, 'Control Sample Data'!J230&gt;0),'Control Sample Data'!J230,$B231),""))</f>
        <v/>
      </c>
      <c r="K231" s="29" t="str">
        <f>IF('Control Sample Data'!K230="","",IF(SUM('Control Sample Data'!K$2:K$97)&gt;10,IF(AND(ISNUMBER('Control Sample Data'!K230),'Control Sample Data'!K230&lt;$B231, 'Control Sample Data'!K230&gt;0),'Control Sample Data'!K230,$B231),""))</f>
        <v/>
      </c>
      <c r="L231" s="29" t="str">
        <f>IF('Control Sample Data'!L230="","",IF(SUM('Control Sample Data'!L$2:L$97)&gt;10,IF(AND(ISNUMBER('Control Sample Data'!L230),'Control Sample Data'!L230&lt;$B231, 'Control Sample Data'!L230&gt;0),'Control Sample Data'!L230,$B231),""))</f>
        <v/>
      </c>
      <c r="M231" s="29" t="str">
        <f>IF('Control Sample Data'!M230="","",IF(SUM('Control Sample Data'!M$2:M$97)&gt;10,IF(AND(ISNUMBER('Control Sample Data'!M230),'Control Sample Data'!M230&lt;$B231, 'Control Sample Data'!M230&gt;0),'Control Sample Data'!M230,$B231),""))</f>
        <v/>
      </c>
      <c r="N231" s="29" t="str">
        <f>IF('Control Sample Data'!N230="","",IF(SUM('Control Sample Data'!N$2:N$97)&gt;10,IF(AND(ISNUMBER('Control Sample Data'!N230),'Control Sample Data'!N230&lt;$B231, 'Control Sample Data'!N230&gt;0),'Control Sample Data'!N230,$B231),""))</f>
        <v/>
      </c>
      <c r="O231" s="29" t="str">
        <f>IF('Control Sample Data'!O230="","",IF(SUM('Control Sample Data'!O$2:O$97)&gt;10,IF(AND(ISNUMBER('Control Sample Data'!O230),'Control Sample Data'!O230&lt;$B231, 'Control Sample Data'!O230&gt;0),'Control Sample Data'!O230,$B231),""))</f>
        <v/>
      </c>
      <c r="Q231" s="4" t="s">
        <v>4888</v>
      </c>
      <c r="R231" s="29">
        <f>IF('Test Sample Data'!D230="","",IF(SUM('Test Sample Data'!D$2:D$97)&gt;10,IF(AND(ISNUMBER('Test Sample Data'!D230),'Test Sample Data'!D230&lt;$B231, 'Test Sample Data'!D230&gt;0),'Test Sample Data'!D230,$B231),""))</f>
        <v>35</v>
      </c>
      <c r="S231" s="29">
        <f>IF('Test Sample Data'!E230="","",IF(SUM('Test Sample Data'!E$2:E$97)&gt;10,IF(AND(ISNUMBER('Test Sample Data'!E230),'Test Sample Data'!E230&lt;$B231, 'Test Sample Data'!E230&gt;0),'Test Sample Data'!E230,$B231),""))</f>
        <v>35</v>
      </c>
      <c r="T231" s="29" t="str">
        <f>IF('Test Sample Data'!F230="","",IF(SUM('Test Sample Data'!F$2:F$97)&gt;10,IF(AND(ISNUMBER('Test Sample Data'!F230),'Test Sample Data'!F230&lt;$B231, 'Test Sample Data'!F230&gt;0),'Test Sample Data'!F230,$B231),""))</f>
        <v/>
      </c>
      <c r="U231" s="29" t="str">
        <f>IF('Test Sample Data'!G230="","",IF(SUM('Test Sample Data'!G$2:G$97)&gt;10,IF(AND(ISNUMBER('Test Sample Data'!G230),'Test Sample Data'!G230&lt;$B231, 'Test Sample Data'!G230&gt;0),'Test Sample Data'!G230,$B231),""))</f>
        <v/>
      </c>
      <c r="V231" s="29" t="str">
        <f>IF('Test Sample Data'!H230="","",IF(SUM('Test Sample Data'!H$2:H$97)&gt;10,IF(AND(ISNUMBER('Test Sample Data'!H230),'Test Sample Data'!H230&lt;$B231, 'Test Sample Data'!H230&gt;0),'Test Sample Data'!H230,$B231),""))</f>
        <v/>
      </c>
      <c r="W231" s="29" t="str">
        <f>IF('Test Sample Data'!I230="","",IF(SUM('Test Sample Data'!I$2:I$97)&gt;10,IF(AND(ISNUMBER('Test Sample Data'!I230),'Test Sample Data'!I230&lt;$B231, 'Test Sample Data'!I230&gt;0),'Test Sample Data'!I230,$B231),""))</f>
        <v/>
      </c>
      <c r="X231" s="29" t="str">
        <f>IF('Test Sample Data'!J230="","",IF(SUM('Test Sample Data'!J$2:J$97)&gt;10,IF(AND(ISNUMBER('Test Sample Data'!J230),'Test Sample Data'!J230&lt;$B231, 'Test Sample Data'!J230&gt;0),'Test Sample Data'!J230,$B231),""))</f>
        <v/>
      </c>
      <c r="Y231" s="29" t="str">
        <f>IF('Test Sample Data'!K230="","",IF(SUM('Test Sample Data'!K$2:K$97)&gt;10,IF(AND(ISNUMBER('Test Sample Data'!K230),'Test Sample Data'!K230&lt;$B231, 'Test Sample Data'!K230&gt;0),'Test Sample Data'!K230,$B231),""))</f>
        <v/>
      </c>
      <c r="Z231" s="29" t="str">
        <f>IF('Test Sample Data'!L230="","",IF(SUM('Test Sample Data'!L$2:L$97)&gt;10,IF(AND(ISNUMBER('Test Sample Data'!L230),'Test Sample Data'!L230&lt;$B231, 'Test Sample Data'!L230&gt;0),'Test Sample Data'!L230,$B231),""))</f>
        <v/>
      </c>
      <c r="AA231" s="29" t="str">
        <f>IF('Test Sample Data'!M230="","",IF(SUM('Test Sample Data'!M$2:M$97)&gt;10,IF(AND(ISNUMBER('Test Sample Data'!M230),'Test Sample Data'!M230&lt;$B231, 'Test Sample Data'!M230&gt;0),'Test Sample Data'!M230,$B231),""))</f>
        <v/>
      </c>
      <c r="AB231" s="29" t="str">
        <f>IF('Test Sample Data'!N230="","",IF(SUM('Test Sample Data'!N$2:N$97)&gt;10,IF(AND(ISNUMBER('Test Sample Data'!N230),'Test Sample Data'!N230&lt;$B231, 'Test Sample Data'!N230&gt;0),'Test Sample Data'!N230,$B231),""))</f>
        <v/>
      </c>
      <c r="AC231" s="29" t="str">
        <f>IF('Test Sample Data'!O230="","",IF(SUM('Test Sample Data'!O$2:O$97)&gt;10,IF(AND(ISNUMBER('Test Sample Data'!O230),'Test Sample Data'!O230&lt;$B231, 'Test Sample Data'!O230&gt;0),'Test Sample Data'!O230,$B231),""))</f>
        <v/>
      </c>
      <c r="AE231" s="4" t="s">
        <v>4888</v>
      </c>
      <c r="AF231" s="4">
        <f t="shared" si="247"/>
        <v>9</v>
      </c>
      <c r="AG231" s="4">
        <f t="shared" si="248"/>
        <v>9</v>
      </c>
      <c r="AH231" s="4" t="str">
        <f t="shared" si="249"/>
        <v/>
      </c>
      <c r="AI231" s="4" t="str">
        <f t="shared" si="250"/>
        <v/>
      </c>
      <c r="AJ231" s="4" t="str">
        <f t="shared" si="251"/>
        <v/>
      </c>
      <c r="AK231" s="4" t="str">
        <f t="shared" si="252"/>
        <v/>
      </c>
      <c r="AL231" s="4" t="str">
        <f t="shared" si="253"/>
        <v/>
      </c>
      <c r="AM231" s="4" t="str">
        <f t="shared" si="254"/>
        <v/>
      </c>
      <c r="AN231" s="4" t="str">
        <f t="shared" si="255"/>
        <v/>
      </c>
      <c r="AO231" s="4" t="str">
        <f t="shared" si="256"/>
        <v/>
      </c>
      <c r="AP231" s="4" t="str">
        <f t="shared" si="257"/>
        <v/>
      </c>
      <c r="AQ231" s="4" t="str">
        <f t="shared" si="258"/>
        <v/>
      </c>
      <c r="AR231" s="4">
        <f t="shared" si="259"/>
        <v>0</v>
      </c>
      <c r="AS231" s="4">
        <f t="shared" si="310"/>
        <v>9</v>
      </c>
      <c r="AU231" s="4" t="s">
        <v>4888</v>
      </c>
      <c r="AV231" s="4">
        <f t="shared" si="260"/>
        <v>9</v>
      </c>
      <c r="AW231" s="4">
        <f t="shared" si="261"/>
        <v>9</v>
      </c>
      <c r="AX231" s="4" t="str">
        <f t="shared" si="262"/>
        <v/>
      </c>
      <c r="AY231" s="4" t="str">
        <f t="shared" si="263"/>
        <v/>
      </c>
      <c r="AZ231" s="4" t="str">
        <f t="shared" si="264"/>
        <v/>
      </c>
      <c r="BA231" s="4" t="str">
        <f t="shared" si="265"/>
        <v/>
      </c>
      <c r="BB231" s="4" t="str">
        <f t="shared" si="266"/>
        <v/>
      </c>
      <c r="BC231" s="4" t="str">
        <f t="shared" si="267"/>
        <v/>
      </c>
      <c r="BD231" s="4" t="str">
        <f t="shared" si="268"/>
        <v/>
      </c>
      <c r="BE231" s="4" t="str">
        <f t="shared" si="269"/>
        <v/>
      </c>
      <c r="BF231" s="4" t="str">
        <f t="shared" si="270"/>
        <v/>
      </c>
      <c r="BG231" s="4" t="str">
        <f t="shared" si="271"/>
        <v/>
      </c>
      <c r="BI231" s="4" t="s">
        <v>4888</v>
      </c>
      <c r="BJ231" s="4">
        <f t="shared" si="297"/>
        <v>9</v>
      </c>
      <c r="BK231" s="4">
        <f t="shared" si="298"/>
        <v>9</v>
      </c>
      <c r="BL231" s="4" t="str">
        <f t="shared" si="299"/>
        <v/>
      </c>
      <c r="BM231" s="4" t="str">
        <f t="shared" si="300"/>
        <v/>
      </c>
      <c r="BN231" s="4" t="str">
        <f t="shared" si="301"/>
        <v/>
      </c>
      <c r="BO231" s="4" t="str">
        <f t="shared" si="302"/>
        <v/>
      </c>
      <c r="BP231" s="4" t="str">
        <f t="shared" si="303"/>
        <v/>
      </c>
      <c r="BQ231" s="4" t="str">
        <f t="shared" si="304"/>
        <v/>
      </c>
      <c r="BR231" s="4" t="str">
        <f t="shared" si="305"/>
        <v/>
      </c>
      <c r="BS231" s="4" t="str">
        <f t="shared" si="306"/>
        <v/>
      </c>
      <c r="BT231" s="4" t="str">
        <f t="shared" si="307"/>
        <v/>
      </c>
      <c r="BU231" s="4" t="str">
        <f t="shared" si="308"/>
        <v/>
      </c>
      <c r="BV231" s="4">
        <f t="shared" si="272"/>
        <v>0</v>
      </c>
      <c r="BW231" s="4">
        <f t="shared" si="309"/>
        <v>9</v>
      </c>
      <c r="BY231" s="4" t="s">
        <v>4888</v>
      </c>
      <c r="BZ231" s="4">
        <f t="shared" si="273"/>
        <v>0</v>
      </c>
      <c r="CA231" s="4">
        <f t="shared" si="274"/>
        <v>0</v>
      </c>
      <c r="CB231" s="4" t="str">
        <f t="shared" si="275"/>
        <v/>
      </c>
      <c r="CC231" s="4" t="str">
        <f t="shared" si="276"/>
        <v/>
      </c>
      <c r="CD231" s="4" t="str">
        <f t="shared" si="277"/>
        <v/>
      </c>
      <c r="CE231" s="4" t="str">
        <f t="shared" si="278"/>
        <v/>
      </c>
      <c r="CF231" s="4" t="str">
        <f t="shared" si="279"/>
        <v/>
      </c>
      <c r="CG231" s="4" t="str">
        <f t="shared" si="280"/>
        <v/>
      </c>
      <c r="CH231" s="4" t="str">
        <f t="shared" si="281"/>
        <v/>
      </c>
      <c r="CI231" s="4" t="str">
        <f t="shared" si="282"/>
        <v/>
      </c>
      <c r="CJ231" s="4" t="str">
        <f t="shared" si="283"/>
        <v/>
      </c>
      <c r="CK231" s="4" t="str">
        <f t="shared" si="284"/>
        <v/>
      </c>
      <c r="CM231" s="4" t="s">
        <v>4888</v>
      </c>
      <c r="CN231" s="4" t="str">
        <f>IF(ISNUMBER(BZ231), IF($BV231&gt;VLOOKUP('Gene Table'!$G$2,'Array Content'!$A$2:$B$3,2,FALSE),IF(BZ231&lt;-$BV231,"mutant","WT"),IF(BZ231&lt;-VLOOKUP('Gene Table'!$G$2,'Array Content'!$A$2:$B$3,2,FALSE),"Mutant","WT")),"")</f>
        <v>WT</v>
      </c>
      <c r="CO231" s="4" t="str">
        <f>IF(ISNUMBER(CA231), IF($BV231&gt;VLOOKUP('Gene Table'!$G$2,'Array Content'!$A$2:$B$3,2,FALSE),IF(CA231&lt;-$BV231,"mutant","WT"),IF(CA231&lt;-VLOOKUP('Gene Table'!$G$2,'Array Content'!$A$2:$B$3,2,FALSE),"Mutant","WT")),"")</f>
        <v>WT</v>
      </c>
      <c r="CP231" s="4" t="str">
        <f>IF(ISNUMBER(CB231), IF($BV231&gt;VLOOKUP('Gene Table'!$G$2,'Array Content'!$A$2:$B$3,2,FALSE),IF(CB231&lt;-$BV231,"mutant","WT"),IF(CB231&lt;-VLOOKUP('Gene Table'!$G$2,'Array Content'!$A$2:$B$3,2,FALSE),"Mutant","WT")),"")</f>
        <v/>
      </c>
      <c r="CQ231" s="4" t="str">
        <f>IF(ISNUMBER(CC231), IF($BV231&gt;VLOOKUP('Gene Table'!$G$2,'Array Content'!$A$2:$B$3,2,FALSE),IF(CC231&lt;-$BV231,"mutant","WT"),IF(CC231&lt;-VLOOKUP('Gene Table'!$G$2,'Array Content'!$A$2:$B$3,2,FALSE),"Mutant","WT")),"")</f>
        <v/>
      </c>
      <c r="CR231" s="4" t="str">
        <f>IF(ISNUMBER(CD231), IF($BV231&gt;VLOOKUP('Gene Table'!$G$2,'Array Content'!$A$2:$B$3,2,FALSE),IF(CD231&lt;-$BV231,"mutant","WT"),IF(CD231&lt;-VLOOKUP('Gene Table'!$G$2,'Array Content'!$A$2:$B$3,2,FALSE),"Mutant","WT")),"")</f>
        <v/>
      </c>
      <c r="CS231" s="4" t="str">
        <f>IF(ISNUMBER(CE231), IF($BV231&gt;VLOOKUP('Gene Table'!$G$2,'Array Content'!$A$2:$B$3,2,FALSE),IF(CE231&lt;-$BV231,"mutant","WT"),IF(CE231&lt;-VLOOKUP('Gene Table'!$G$2,'Array Content'!$A$2:$B$3,2,FALSE),"Mutant","WT")),"")</f>
        <v/>
      </c>
      <c r="CT231" s="4" t="str">
        <f>IF(ISNUMBER(CF231), IF($BV231&gt;VLOOKUP('Gene Table'!$G$2,'Array Content'!$A$2:$B$3,2,FALSE),IF(CF231&lt;-$BV231,"mutant","WT"),IF(CF231&lt;-VLOOKUP('Gene Table'!$G$2,'Array Content'!$A$2:$B$3,2,FALSE),"Mutant","WT")),"")</f>
        <v/>
      </c>
      <c r="CU231" s="4" t="str">
        <f>IF(ISNUMBER(CG231), IF($BV231&gt;VLOOKUP('Gene Table'!$G$2,'Array Content'!$A$2:$B$3,2,FALSE),IF(CG231&lt;-$BV231,"mutant","WT"),IF(CG231&lt;-VLOOKUP('Gene Table'!$G$2,'Array Content'!$A$2:$B$3,2,FALSE),"Mutant","WT")),"")</f>
        <v/>
      </c>
      <c r="CV231" s="4" t="str">
        <f>IF(ISNUMBER(CH231), IF($BV231&gt;VLOOKUP('Gene Table'!$G$2,'Array Content'!$A$2:$B$3,2,FALSE),IF(CH231&lt;-$BV231,"mutant","WT"),IF(CH231&lt;-VLOOKUP('Gene Table'!$G$2,'Array Content'!$A$2:$B$3,2,FALSE),"Mutant","WT")),"")</f>
        <v/>
      </c>
      <c r="CW231" s="4" t="str">
        <f>IF(ISNUMBER(CI231), IF($BV231&gt;VLOOKUP('Gene Table'!$G$2,'Array Content'!$A$2:$B$3,2,FALSE),IF(CI231&lt;-$BV231,"mutant","WT"),IF(CI231&lt;-VLOOKUP('Gene Table'!$G$2,'Array Content'!$A$2:$B$3,2,FALSE),"Mutant","WT")),"")</f>
        <v/>
      </c>
      <c r="CX231" s="4" t="str">
        <f>IF(ISNUMBER(CJ231), IF($BV231&gt;VLOOKUP('Gene Table'!$G$2,'Array Content'!$A$2:$B$3,2,FALSE),IF(CJ231&lt;-$BV231,"mutant","WT"),IF(CJ231&lt;-VLOOKUP('Gene Table'!$G$2,'Array Content'!$A$2:$B$3,2,FALSE),"Mutant","WT")),"")</f>
        <v/>
      </c>
      <c r="CY231" s="4" t="str">
        <f>IF(ISNUMBER(CK231), IF($BV231&gt;VLOOKUP('Gene Table'!$G$2,'Array Content'!$A$2:$B$3,2,FALSE),IF(CK231&lt;-$BV231,"mutant","WT"),IF(CK231&lt;-VLOOKUP('Gene Table'!$G$2,'Array Content'!$A$2:$B$3,2,FALSE),"Mutant","WT")),"")</f>
        <v/>
      </c>
      <c r="DA231" s="4" t="s">
        <v>4888</v>
      </c>
      <c r="DB231" s="4">
        <f t="shared" si="285"/>
        <v>0</v>
      </c>
      <c r="DC231" s="4">
        <f t="shared" si="286"/>
        <v>0</v>
      </c>
      <c r="DD231" s="4" t="str">
        <f t="shared" si="287"/>
        <v/>
      </c>
      <c r="DE231" s="4" t="str">
        <f t="shared" si="288"/>
        <v/>
      </c>
      <c r="DF231" s="4" t="str">
        <f t="shared" si="289"/>
        <v/>
      </c>
      <c r="DG231" s="4" t="str">
        <f t="shared" si="290"/>
        <v/>
      </c>
      <c r="DH231" s="4" t="str">
        <f t="shared" si="291"/>
        <v/>
      </c>
      <c r="DI231" s="4" t="str">
        <f t="shared" si="292"/>
        <v/>
      </c>
      <c r="DJ231" s="4" t="str">
        <f t="shared" si="293"/>
        <v/>
      </c>
      <c r="DK231" s="4" t="str">
        <f t="shared" si="294"/>
        <v/>
      </c>
      <c r="DL231" s="4" t="str">
        <f t="shared" si="295"/>
        <v/>
      </c>
      <c r="DM231" s="4" t="str">
        <f t="shared" si="296"/>
        <v/>
      </c>
      <c r="DO231" s="4" t="s">
        <v>4888</v>
      </c>
      <c r="DP231" s="4" t="str">
        <f>IF(ISNUMBER(DB231), IF($AR231&gt;VLOOKUP('Gene Table'!$G$2,'Array Content'!$A$2:$B$3,2,FALSE),IF(DB231&lt;-$AR231,"mutant","WT"),IF(DB231&lt;-VLOOKUP('Gene Table'!$G$2,'Array Content'!$A$2:$B$3,2,FALSE),"Mutant","WT")),"")</f>
        <v>WT</v>
      </c>
      <c r="DQ231" s="4" t="str">
        <f>IF(ISNUMBER(DC231), IF($AR231&gt;VLOOKUP('Gene Table'!$G$2,'Array Content'!$A$2:$B$3,2,FALSE),IF(DC231&lt;-$AR231,"mutant","WT"),IF(DC231&lt;-VLOOKUP('Gene Table'!$G$2,'Array Content'!$A$2:$B$3,2,FALSE),"Mutant","WT")),"")</f>
        <v>WT</v>
      </c>
      <c r="DR231" s="4" t="str">
        <f>IF(ISNUMBER(DD231), IF($AR231&gt;VLOOKUP('Gene Table'!$G$2,'Array Content'!$A$2:$B$3,2,FALSE),IF(DD231&lt;-$AR231,"mutant","WT"),IF(DD231&lt;-VLOOKUP('Gene Table'!$G$2,'Array Content'!$A$2:$B$3,2,FALSE),"Mutant","WT")),"")</f>
        <v/>
      </c>
      <c r="DS231" s="4" t="str">
        <f>IF(ISNUMBER(DE231), IF($AR231&gt;VLOOKUP('Gene Table'!$G$2,'Array Content'!$A$2:$B$3,2,FALSE),IF(DE231&lt;-$AR231,"mutant","WT"),IF(DE231&lt;-VLOOKUP('Gene Table'!$G$2,'Array Content'!$A$2:$B$3,2,FALSE),"Mutant","WT")),"")</f>
        <v/>
      </c>
      <c r="DT231" s="4" t="str">
        <f>IF(ISNUMBER(DF231), IF($AR231&gt;VLOOKUP('Gene Table'!$G$2,'Array Content'!$A$2:$B$3,2,FALSE),IF(DF231&lt;-$AR231,"mutant","WT"),IF(DF231&lt;-VLOOKUP('Gene Table'!$G$2,'Array Content'!$A$2:$B$3,2,FALSE),"Mutant","WT")),"")</f>
        <v/>
      </c>
      <c r="DU231" s="4" t="str">
        <f>IF(ISNUMBER(DG231), IF($AR231&gt;VLOOKUP('Gene Table'!$G$2,'Array Content'!$A$2:$B$3,2,FALSE),IF(DG231&lt;-$AR231,"mutant","WT"),IF(DG231&lt;-VLOOKUP('Gene Table'!$G$2,'Array Content'!$A$2:$B$3,2,FALSE),"Mutant","WT")),"")</f>
        <v/>
      </c>
      <c r="DV231" s="4" t="str">
        <f>IF(ISNUMBER(DH231), IF($AR231&gt;VLOOKUP('Gene Table'!$G$2,'Array Content'!$A$2:$B$3,2,FALSE),IF(DH231&lt;-$AR231,"mutant","WT"),IF(DH231&lt;-VLOOKUP('Gene Table'!$G$2,'Array Content'!$A$2:$B$3,2,FALSE),"Mutant","WT")),"")</f>
        <v/>
      </c>
      <c r="DW231" s="4" t="str">
        <f>IF(ISNUMBER(DI231), IF($AR231&gt;VLOOKUP('Gene Table'!$G$2,'Array Content'!$A$2:$B$3,2,FALSE),IF(DI231&lt;-$AR231,"mutant","WT"),IF(DI231&lt;-VLOOKUP('Gene Table'!$G$2,'Array Content'!$A$2:$B$3,2,FALSE),"Mutant","WT")),"")</f>
        <v/>
      </c>
      <c r="DX231" s="4" t="str">
        <f>IF(ISNUMBER(DJ231), IF($AR231&gt;VLOOKUP('Gene Table'!$G$2,'Array Content'!$A$2:$B$3,2,FALSE),IF(DJ231&lt;-$AR231,"mutant","WT"),IF(DJ231&lt;-VLOOKUP('Gene Table'!$G$2,'Array Content'!$A$2:$B$3,2,FALSE),"Mutant","WT")),"")</f>
        <v/>
      </c>
      <c r="DY231" s="4" t="str">
        <f>IF(ISNUMBER(DK231), IF($AR231&gt;VLOOKUP('Gene Table'!$G$2,'Array Content'!$A$2:$B$3,2,FALSE),IF(DK231&lt;-$AR231,"mutant","WT"),IF(DK231&lt;-VLOOKUP('Gene Table'!$G$2,'Array Content'!$A$2:$B$3,2,FALSE),"Mutant","WT")),"")</f>
        <v/>
      </c>
      <c r="DZ231" s="4" t="str">
        <f>IF(ISNUMBER(DL231), IF($AR231&gt;VLOOKUP('Gene Table'!$G$2,'Array Content'!$A$2:$B$3,2,FALSE),IF(DL231&lt;-$AR231,"mutant","WT"),IF(DL231&lt;-VLOOKUP('Gene Table'!$G$2,'Array Content'!$A$2:$B$3,2,FALSE),"Mutant","WT")),"")</f>
        <v/>
      </c>
      <c r="EA231" s="4" t="str">
        <f>IF(ISNUMBER(DM231), IF($AR231&gt;VLOOKUP('Gene Table'!$G$2,'Array Content'!$A$2:$B$3,2,FALSE),IF(DM231&lt;-$AR231,"mutant","WT"),IF(DM231&lt;-VLOOKUP('Gene Table'!$G$2,'Array Content'!$A$2:$B$3,2,FALSE),"Mutant","WT")),"")</f>
        <v/>
      </c>
      <c r="EC231" s="4" t="s">
        <v>4888</v>
      </c>
      <c r="ED231" s="4" t="str">
        <f>IF('Gene Table'!$D231="copy number",D231,"")</f>
        <v/>
      </c>
      <c r="EE231" s="4" t="str">
        <f>IF('Gene Table'!$D231="copy number",E231,"")</f>
        <v/>
      </c>
      <c r="EF231" s="4" t="str">
        <f>IF('Gene Table'!$D231="copy number",F231,"")</f>
        <v/>
      </c>
      <c r="EG231" s="4" t="str">
        <f>IF('Gene Table'!$D231="copy number",G231,"")</f>
        <v/>
      </c>
      <c r="EH231" s="4" t="str">
        <f>IF('Gene Table'!$D231="copy number",H231,"")</f>
        <v/>
      </c>
      <c r="EI231" s="4" t="str">
        <f>IF('Gene Table'!$D231="copy number",I231,"")</f>
        <v/>
      </c>
      <c r="EJ231" s="4" t="str">
        <f>IF('Gene Table'!$D231="copy number",J231,"")</f>
        <v/>
      </c>
      <c r="EK231" s="4" t="str">
        <f>IF('Gene Table'!$D231="copy number",K231,"")</f>
        <v/>
      </c>
      <c r="EL231" s="4" t="str">
        <f>IF('Gene Table'!$D231="copy number",L231,"")</f>
        <v/>
      </c>
      <c r="EM231" s="4" t="str">
        <f>IF('Gene Table'!$D231="copy number",M231,"")</f>
        <v/>
      </c>
      <c r="EN231" s="4" t="str">
        <f>IF('Gene Table'!$D231="copy number",N231,"")</f>
        <v/>
      </c>
      <c r="EO231" s="4" t="str">
        <f>IF('Gene Table'!$D231="copy number",O231,"")</f>
        <v/>
      </c>
      <c r="EQ231" s="4" t="s">
        <v>4888</v>
      </c>
      <c r="ER231" s="4" t="str">
        <f>IF('Gene Table'!$D231="copy number",R231,"")</f>
        <v/>
      </c>
      <c r="ES231" s="4" t="str">
        <f>IF('Gene Table'!$D231="copy number",S231,"")</f>
        <v/>
      </c>
      <c r="ET231" s="4" t="str">
        <f>IF('Gene Table'!$D231="copy number",T231,"")</f>
        <v/>
      </c>
      <c r="EU231" s="4" t="str">
        <f>IF('Gene Table'!$D231="copy number",U231,"")</f>
        <v/>
      </c>
      <c r="EV231" s="4" t="str">
        <f>IF('Gene Table'!$D231="copy number",V231,"")</f>
        <v/>
      </c>
      <c r="EW231" s="4" t="str">
        <f>IF('Gene Table'!$D231="copy number",W231,"")</f>
        <v/>
      </c>
      <c r="EX231" s="4" t="str">
        <f>IF('Gene Table'!$D231="copy number",X231,"")</f>
        <v/>
      </c>
      <c r="EY231" s="4" t="str">
        <f>IF('Gene Table'!$D231="copy number",Y231,"")</f>
        <v/>
      </c>
      <c r="EZ231" s="4" t="str">
        <f>IF('Gene Table'!$D231="copy number",Z231,"")</f>
        <v/>
      </c>
      <c r="FA231" s="4" t="str">
        <f>IF('Gene Table'!$D231="copy number",AA231,"")</f>
        <v/>
      </c>
      <c r="FB231" s="4" t="str">
        <f>IF('Gene Table'!$D231="copy number",AB231,"")</f>
        <v/>
      </c>
      <c r="FC231" s="4" t="str">
        <f>IF('Gene Table'!$D231="copy number",AC231,"")</f>
        <v/>
      </c>
      <c r="FE231" s="4" t="s">
        <v>4888</v>
      </c>
      <c r="FF231" s="4" t="str">
        <f>IF('Gene Table'!$C231="SMPC",D231,"")</f>
        <v/>
      </c>
      <c r="FG231" s="4" t="str">
        <f>IF('Gene Table'!$C231="SMPC",E231,"")</f>
        <v/>
      </c>
      <c r="FH231" s="4" t="str">
        <f>IF('Gene Table'!$C231="SMPC",F231,"")</f>
        <v/>
      </c>
      <c r="FI231" s="4" t="str">
        <f>IF('Gene Table'!$C231="SMPC",G231,"")</f>
        <v/>
      </c>
      <c r="FJ231" s="4" t="str">
        <f>IF('Gene Table'!$C231="SMPC",H231,"")</f>
        <v/>
      </c>
      <c r="FK231" s="4" t="str">
        <f>IF('Gene Table'!$C231="SMPC",I231,"")</f>
        <v/>
      </c>
      <c r="FL231" s="4" t="str">
        <f>IF('Gene Table'!$C231="SMPC",J231,"")</f>
        <v/>
      </c>
      <c r="FM231" s="4" t="str">
        <f>IF('Gene Table'!$C231="SMPC",K231,"")</f>
        <v/>
      </c>
      <c r="FN231" s="4" t="str">
        <f>IF('Gene Table'!$C231="SMPC",L231,"")</f>
        <v/>
      </c>
      <c r="FO231" s="4" t="str">
        <f>IF('Gene Table'!$C231="SMPC",M231,"")</f>
        <v/>
      </c>
      <c r="FP231" s="4" t="str">
        <f>IF('Gene Table'!$C231="SMPC",N231,"")</f>
        <v/>
      </c>
      <c r="FQ231" s="4" t="str">
        <f>IF('Gene Table'!$C231="SMPC",O231,"")</f>
        <v/>
      </c>
      <c r="FS231" s="4" t="s">
        <v>4888</v>
      </c>
      <c r="FT231" s="4" t="str">
        <f>IF('Gene Table'!$C231="SMPC",R231,"")</f>
        <v/>
      </c>
      <c r="FU231" s="4" t="str">
        <f>IF('Gene Table'!$C231="SMPC",S231,"")</f>
        <v/>
      </c>
      <c r="FV231" s="4" t="str">
        <f>IF('Gene Table'!$C231="SMPC",T231,"")</f>
        <v/>
      </c>
      <c r="FW231" s="4" t="str">
        <f>IF('Gene Table'!$C231="SMPC",U231,"")</f>
        <v/>
      </c>
      <c r="FX231" s="4" t="str">
        <f>IF('Gene Table'!$C231="SMPC",V231,"")</f>
        <v/>
      </c>
      <c r="FY231" s="4" t="str">
        <f>IF('Gene Table'!$C231="SMPC",W231,"")</f>
        <v/>
      </c>
      <c r="FZ231" s="4" t="str">
        <f>IF('Gene Table'!$C231="SMPC",X231,"")</f>
        <v/>
      </c>
      <c r="GA231" s="4" t="str">
        <f>IF('Gene Table'!$C231="SMPC",Y231,"")</f>
        <v/>
      </c>
      <c r="GB231" s="4" t="str">
        <f>IF('Gene Table'!$C231="SMPC",Z231,"")</f>
        <v/>
      </c>
      <c r="GC231" s="4" t="str">
        <f>IF('Gene Table'!$C231="SMPC",AA231,"")</f>
        <v/>
      </c>
      <c r="GD231" s="4" t="str">
        <f>IF('Gene Table'!$C231="SMPC",AB231,"")</f>
        <v/>
      </c>
      <c r="GE231" s="4" t="str">
        <f>IF('Gene Table'!$C231="SMPC",AC231,"")</f>
        <v/>
      </c>
    </row>
    <row r="232" spans="1:187" ht="15" customHeight="1" x14ac:dyDescent="0.25">
      <c r="A232" s="4" t="str">
        <f>'Gene Table'!C232&amp;":"&amp;'Gene Table'!D232</f>
        <v>TP53:c.473G&gt;T</v>
      </c>
      <c r="B232" s="4">
        <f>IF('Gene Table'!$G$5="NO",IF(ISNUMBER(MATCH('Gene Table'!E232,'Array Content'!$M$2:$M$941,0)),VLOOKUP('Gene Table'!E232,'Array Content'!$M$2:$O$941,2,FALSE),35),IF('Gene Table'!$G$5="YES",IF(ISNUMBER(MATCH('Gene Table'!E232,'Array Content'!$M$2:$M$941,0)),VLOOKUP('Gene Table'!E232,'Array Content'!$M$2:$O$941,3,FALSE),35),"OOPS"))</f>
        <v>37</v>
      </c>
      <c r="C232" s="4" t="s">
        <v>4889</v>
      </c>
      <c r="D232" s="29">
        <f>IF('Control Sample Data'!D231="","",IF(SUM('Control Sample Data'!D$2:D$97)&gt;10,IF(AND(ISNUMBER('Control Sample Data'!D231),'Control Sample Data'!D231&lt;$B232, 'Control Sample Data'!D231&gt;0),'Control Sample Data'!D231,$B232),""))</f>
        <v>35</v>
      </c>
      <c r="E232" s="29">
        <f>IF('Control Sample Data'!E231="","",IF(SUM('Control Sample Data'!E$2:E$97)&gt;10,IF(AND(ISNUMBER('Control Sample Data'!E231),'Control Sample Data'!E231&lt;$B232, 'Control Sample Data'!E231&gt;0),'Control Sample Data'!E231,$B232),""))</f>
        <v>35</v>
      </c>
      <c r="F232" s="29" t="str">
        <f>IF('Control Sample Data'!F231="","",IF(SUM('Control Sample Data'!F$2:F$97)&gt;10,IF(AND(ISNUMBER('Control Sample Data'!F231),'Control Sample Data'!F231&lt;$B232, 'Control Sample Data'!F231&gt;0),'Control Sample Data'!F231,$B232),""))</f>
        <v/>
      </c>
      <c r="G232" s="29" t="str">
        <f>IF('Control Sample Data'!G231="","",IF(SUM('Control Sample Data'!G$2:G$97)&gt;10,IF(AND(ISNUMBER('Control Sample Data'!G231),'Control Sample Data'!G231&lt;$B232, 'Control Sample Data'!G231&gt;0),'Control Sample Data'!G231,$B232),""))</f>
        <v/>
      </c>
      <c r="H232" s="29" t="str">
        <f>IF('Control Sample Data'!H231="","",IF(SUM('Control Sample Data'!H$2:H$97)&gt;10,IF(AND(ISNUMBER('Control Sample Data'!H231),'Control Sample Data'!H231&lt;$B232, 'Control Sample Data'!H231&gt;0),'Control Sample Data'!H231,$B232),""))</f>
        <v/>
      </c>
      <c r="I232" s="29" t="str">
        <f>IF('Control Sample Data'!I231="","",IF(SUM('Control Sample Data'!I$2:I$97)&gt;10,IF(AND(ISNUMBER('Control Sample Data'!I231),'Control Sample Data'!I231&lt;$B232, 'Control Sample Data'!I231&gt;0),'Control Sample Data'!I231,$B232),""))</f>
        <v/>
      </c>
      <c r="J232" s="29" t="str">
        <f>IF('Control Sample Data'!J231="","",IF(SUM('Control Sample Data'!J$2:J$97)&gt;10,IF(AND(ISNUMBER('Control Sample Data'!J231),'Control Sample Data'!J231&lt;$B232, 'Control Sample Data'!J231&gt;0),'Control Sample Data'!J231,$B232),""))</f>
        <v/>
      </c>
      <c r="K232" s="29" t="str">
        <f>IF('Control Sample Data'!K231="","",IF(SUM('Control Sample Data'!K$2:K$97)&gt;10,IF(AND(ISNUMBER('Control Sample Data'!K231),'Control Sample Data'!K231&lt;$B232, 'Control Sample Data'!K231&gt;0),'Control Sample Data'!K231,$B232),""))</f>
        <v/>
      </c>
      <c r="L232" s="29" t="str">
        <f>IF('Control Sample Data'!L231="","",IF(SUM('Control Sample Data'!L$2:L$97)&gt;10,IF(AND(ISNUMBER('Control Sample Data'!L231),'Control Sample Data'!L231&lt;$B232, 'Control Sample Data'!L231&gt;0),'Control Sample Data'!L231,$B232),""))</f>
        <v/>
      </c>
      <c r="M232" s="29" t="str">
        <f>IF('Control Sample Data'!M231="","",IF(SUM('Control Sample Data'!M$2:M$97)&gt;10,IF(AND(ISNUMBER('Control Sample Data'!M231),'Control Sample Data'!M231&lt;$B232, 'Control Sample Data'!M231&gt;0),'Control Sample Data'!M231,$B232),""))</f>
        <v/>
      </c>
      <c r="N232" s="29" t="str">
        <f>IF('Control Sample Data'!N231="","",IF(SUM('Control Sample Data'!N$2:N$97)&gt;10,IF(AND(ISNUMBER('Control Sample Data'!N231),'Control Sample Data'!N231&lt;$B232, 'Control Sample Data'!N231&gt;0),'Control Sample Data'!N231,$B232),""))</f>
        <v/>
      </c>
      <c r="O232" s="29" t="str">
        <f>IF('Control Sample Data'!O231="","",IF(SUM('Control Sample Data'!O$2:O$97)&gt;10,IF(AND(ISNUMBER('Control Sample Data'!O231),'Control Sample Data'!O231&lt;$B232, 'Control Sample Data'!O231&gt;0),'Control Sample Data'!O231,$B232),""))</f>
        <v/>
      </c>
      <c r="Q232" s="4" t="s">
        <v>4889</v>
      </c>
      <c r="R232" s="29">
        <f>IF('Test Sample Data'!D231="","",IF(SUM('Test Sample Data'!D$2:D$97)&gt;10,IF(AND(ISNUMBER('Test Sample Data'!D231),'Test Sample Data'!D231&lt;$B232, 'Test Sample Data'!D231&gt;0),'Test Sample Data'!D231,$B232),""))</f>
        <v>27.35</v>
      </c>
      <c r="S232" s="29">
        <f>IF('Test Sample Data'!E231="","",IF(SUM('Test Sample Data'!E$2:E$97)&gt;10,IF(AND(ISNUMBER('Test Sample Data'!E231),'Test Sample Data'!E231&lt;$B232, 'Test Sample Data'!E231&gt;0),'Test Sample Data'!E231,$B232),""))</f>
        <v>35</v>
      </c>
      <c r="T232" s="29" t="str">
        <f>IF('Test Sample Data'!F231="","",IF(SUM('Test Sample Data'!F$2:F$97)&gt;10,IF(AND(ISNUMBER('Test Sample Data'!F231),'Test Sample Data'!F231&lt;$B232, 'Test Sample Data'!F231&gt;0),'Test Sample Data'!F231,$B232),""))</f>
        <v/>
      </c>
      <c r="U232" s="29" t="str">
        <f>IF('Test Sample Data'!G231="","",IF(SUM('Test Sample Data'!G$2:G$97)&gt;10,IF(AND(ISNUMBER('Test Sample Data'!G231),'Test Sample Data'!G231&lt;$B232, 'Test Sample Data'!G231&gt;0),'Test Sample Data'!G231,$B232),""))</f>
        <v/>
      </c>
      <c r="V232" s="29" t="str">
        <f>IF('Test Sample Data'!H231="","",IF(SUM('Test Sample Data'!H$2:H$97)&gt;10,IF(AND(ISNUMBER('Test Sample Data'!H231),'Test Sample Data'!H231&lt;$B232, 'Test Sample Data'!H231&gt;0),'Test Sample Data'!H231,$B232),""))</f>
        <v/>
      </c>
      <c r="W232" s="29" t="str">
        <f>IF('Test Sample Data'!I231="","",IF(SUM('Test Sample Data'!I$2:I$97)&gt;10,IF(AND(ISNUMBER('Test Sample Data'!I231),'Test Sample Data'!I231&lt;$B232, 'Test Sample Data'!I231&gt;0),'Test Sample Data'!I231,$B232),""))</f>
        <v/>
      </c>
      <c r="X232" s="29" t="str">
        <f>IF('Test Sample Data'!J231="","",IF(SUM('Test Sample Data'!J$2:J$97)&gt;10,IF(AND(ISNUMBER('Test Sample Data'!J231),'Test Sample Data'!J231&lt;$B232, 'Test Sample Data'!J231&gt;0),'Test Sample Data'!J231,$B232),""))</f>
        <v/>
      </c>
      <c r="Y232" s="29" t="str">
        <f>IF('Test Sample Data'!K231="","",IF(SUM('Test Sample Data'!K$2:K$97)&gt;10,IF(AND(ISNUMBER('Test Sample Data'!K231),'Test Sample Data'!K231&lt;$B232, 'Test Sample Data'!K231&gt;0),'Test Sample Data'!K231,$B232),""))</f>
        <v/>
      </c>
      <c r="Z232" s="29" t="str">
        <f>IF('Test Sample Data'!L231="","",IF(SUM('Test Sample Data'!L$2:L$97)&gt;10,IF(AND(ISNUMBER('Test Sample Data'!L231),'Test Sample Data'!L231&lt;$B232, 'Test Sample Data'!L231&gt;0),'Test Sample Data'!L231,$B232),""))</f>
        <v/>
      </c>
      <c r="AA232" s="29" t="str">
        <f>IF('Test Sample Data'!M231="","",IF(SUM('Test Sample Data'!M$2:M$97)&gt;10,IF(AND(ISNUMBER('Test Sample Data'!M231),'Test Sample Data'!M231&lt;$B232, 'Test Sample Data'!M231&gt;0),'Test Sample Data'!M231,$B232),""))</f>
        <v/>
      </c>
      <c r="AB232" s="29" t="str">
        <f>IF('Test Sample Data'!N231="","",IF(SUM('Test Sample Data'!N$2:N$97)&gt;10,IF(AND(ISNUMBER('Test Sample Data'!N231),'Test Sample Data'!N231&lt;$B232, 'Test Sample Data'!N231&gt;0),'Test Sample Data'!N231,$B232),""))</f>
        <v/>
      </c>
      <c r="AC232" s="29" t="str">
        <f>IF('Test Sample Data'!O231="","",IF(SUM('Test Sample Data'!O$2:O$97)&gt;10,IF(AND(ISNUMBER('Test Sample Data'!O231),'Test Sample Data'!O231&lt;$B232, 'Test Sample Data'!O231&gt;0),'Test Sample Data'!O231,$B232),""))</f>
        <v/>
      </c>
      <c r="AE232" s="4" t="s">
        <v>4889</v>
      </c>
      <c r="AF232" s="4">
        <f t="shared" si="247"/>
        <v>9</v>
      </c>
      <c r="AG232" s="4">
        <f t="shared" si="248"/>
        <v>9</v>
      </c>
      <c r="AH232" s="4" t="str">
        <f t="shared" si="249"/>
        <v/>
      </c>
      <c r="AI232" s="4" t="str">
        <f t="shared" si="250"/>
        <v/>
      </c>
      <c r="AJ232" s="4" t="str">
        <f t="shared" si="251"/>
        <v/>
      </c>
      <c r="AK232" s="4" t="str">
        <f t="shared" si="252"/>
        <v/>
      </c>
      <c r="AL232" s="4" t="str">
        <f t="shared" si="253"/>
        <v/>
      </c>
      <c r="AM232" s="4" t="str">
        <f t="shared" si="254"/>
        <v/>
      </c>
      <c r="AN232" s="4" t="str">
        <f t="shared" si="255"/>
        <v/>
      </c>
      <c r="AO232" s="4" t="str">
        <f t="shared" si="256"/>
        <v/>
      </c>
      <c r="AP232" s="4" t="str">
        <f t="shared" si="257"/>
        <v/>
      </c>
      <c r="AQ232" s="4" t="str">
        <f t="shared" si="258"/>
        <v/>
      </c>
      <c r="AR232" s="4">
        <f t="shared" si="259"/>
        <v>0</v>
      </c>
      <c r="AS232" s="4">
        <f t="shared" si="310"/>
        <v>9</v>
      </c>
      <c r="AU232" s="4" t="s">
        <v>4889</v>
      </c>
      <c r="AV232" s="4">
        <f t="shared" si="260"/>
        <v>1.3500000000000014</v>
      </c>
      <c r="AW232" s="4">
        <f t="shared" si="261"/>
        <v>9</v>
      </c>
      <c r="AX232" s="4" t="str">
        <f t="shared" si="262"/>
        <v/>
      </c>
      <c r="AY232" s="4" t="str">
        <f t="shared" si="263"/>
        <v/>
      </c>
      <c r="AZ232" s="4" t="str">
        <f t="shared" si="264"/>
        <v/>
      </c>
      <c r="BA232" s="4" t="str">
        <f t="shared" si="265"/>
        <v/>
      </c>
      <c r="BB232" s="4" t="str">
        <f t="shared" si="266"/>
        <v/>
      </c>
      <c r="BC232" s="4" t="str">
        <f t="shared" si="267"/>
        <v/>
      </c>
      <c r="BD232" s="4" t="str">
        <f t="shared" si="268"/>
        <v/>
      </c>
      <c r="BE232" s="4" t="str">
        <f t="shared" si="269"/>
        <v/>
      </c>
      <c r="BF232" s="4" t="str">
        <f t="shared" si="270"/>
        <v/>
      </c>
      <c r="BG232" s="4" t="str">
        <f t="shared" si="271"/>
        <v/>
      </c>
      <c r="BI232" s="4" t="s">
        <v>4889</v>
      </c>
      <c r="BJ232" s="4" t="str">
        <f t="shared" si="297"/>
        <v/>
      </c>
      <c r="BK232" s="4">
        <f t="shared" si="298"/>
        <v>9</v>
      </c>
      <c r="BL232" s="4" t="str">
        <f t="shared" si="299"/>
        <v/>
      </c>
      <c r="BM232" s="4" t="str">
        <f t="shared" si="300"/>
        <v/>
      </c>
      <c r="BN232" s="4" t="str">
        <f t="shared" si="301"/>
        <v/>
      </c>
      <c r="BO232" s="4" t="str">
        <f t="shared" si="302"/>
        <v/>
      </c>
      <c r="BP232" s="4" t="str">
        <f t="shared" si="303"/>
        <v/>
      </c>
      <c r="BQ232" s="4" t="str">
        <f t="shared" si="304"/>
        <v/>
      </c>
      <c r="BR232" s="4" t="str">
        <f t="shared" si="305"/>
        <v/>
      </c>
      <c r="BS232" s="4" t="str">
        <f t="shared" si="306"/>
        <v/>
      </c>
      <c r="BT232" s="4" t="str">
        <f t="shared" si="307"/>
        <v/>
      </c>
      <c r="BU232" s="4" t="str">
        <f t="shared" si="308"/>
        <v/>
      </c>
      <c r="BV232" s="4">
        <f t="shared" si="272"/>
        <v>0</v>
      </c>
      <c r="BW232" s="4">
        <f t="shared" si="309"/>
        <v>9</v>
      </c>
      <c r="BY232" s="4" t="s">
        <v>4889</v>
      </c>
      <c r="BZ232" s="4">
        <f t="shared" si="273"/>
        <v>-7.6499999999999986</v>
      </c>
      <c r="CA232" s="4">
        <f t="shared" si="274"/>
        <v>0</v>
      </c>
      <c r="CB232" s="4" t="str">
        <f t="shared" si="275"/>
        <v/>
      </c>
      <c r="CC232" s="4" t="str">
        <f t="shared" si="276"/>
        <v/>
      </c>
      <c r="CD232" s="4" t="str">
        <f t="shared" si="277"/>
        <v/>
      </c>
      <c r="CE232" s="4" t="str">
        <f t="shared" si="278"/>
        <v/>
      </c>
      <c r="CF232" s="4" t="str">
        <f t="shared" si="279"/>
        <v/>
      </c>
      <c r="CG232" s="4" t="str">
        <f t="shared" si="280"/>
        <v/>
      </c>
      <c r="CH232" s="4" t="str">
        <f t="shared" si="281"/>
        <v/>
      </c>
      <c r="CI232" s="4" t="str">
        <f t="shared" si="282"/>
        <v/>
      </c>
      <c r="CJ232" s="4" t="str">
        <f t="shared" si="283"/>
        <v/>
      </c>
      <c r="CK232" s="4" t="str">
        <f t="shared" si="284"/>
        <v/>
      </c>
      <c r="CM232" s="4" t="s">
        <v>4889</v>
      </c>
      <c r="CN232" s="4" t="str">
        <f>IF(ISNUMBER(BZ232), IF($BV232&gt;VLOOKUP('Gene Table'!$G$2,'Array Content'!$A$2:$B$3,2,FALSE),IF(BZ232&lt;-$BV232,"mutant","WT"),IF(BZ232&lt;-VLOOKUP('Gene Table'!$G$2,'Array Content'!$A$2:$B$3,2,FALSE),"Mutant","WT")),"")</f>
        <v>Mutant</v>
      </c>
      <c r="CO232" s="4" t="str">
        <f>IF(ISNUMBER(CA232), IF($BV232&gt;VLOOKUP('Gene Table'!$G$2,'Array Content'!$A$2:$B$3,2,FALSE),IF(CA232&lt;-$BV232,"mutant","WT"),IF(CA232&lt;-VLOOKUP('Gene Table'!$G$2,'Array Content'!$A$2:$B$3,2,FALSE),"Mutant","WT")),"")</f>
        <v>WT</v>
      </c>
      <c r="CP232" s="4" t="str">
        <f>IF(ISNUMBER(CB232), IF($BV232&gt;VLOOKUP('Gene Table'!$G$2,'Array Content'!$A$2:$B$3,2,FALSE),IF(CB232&lt;-$BV232,"mutant","WT"),IF(CB232&lt;-VLOOKUP('Gene Table'!$G$2,'Array Content'!$A$2:$B$3,2,FALSE),"Mutant","WT")),"")</f>
        <v/>
      </c>
      <c r="CQ232" s="4" t="str">
        <f>IF(ISNUMBER(CC232), IF($BV232&gt;VLOOKUP('Gene Table'!$G$2,'Array Content'!$A$2:$B$3,2,FALSE),IF(CC232&lt;-$BV232,"mutant","WT"),IF(CC232&lt;-VLOOKUP('Gene Table'!$G$2,'Array Content'!$A$2:$B$3,2,FALSE),"Mutant","WT")),"")</f>
        <v/>
      </c>
      <c r="CR232" s="4" t="str">
        <f>IF(ISNUMBER(CD232), IF($BV232&gt;VLOOKUP('Gene Table'!$G$2,'Array Content'!$A$2:$B$3,2,FALSE),IF(CD232&lt;-$BV232,"mutant","WT"),IF(CD232&lt;-VLOOKUP('Gene Table'!$G$2,'Array Content'!$A$2:$B$3,2,FALSE),"Mutant","WT")),"")</f>
        <v/>
      </c>
      <c r="CS232" s="4" t="str">
        <f>IF(ISNUMBER(CE232), IF($BV232&gt;VLOOKUP('Gene Table'!$G$2,'Array Content'!$A$2:$B$3,2,FALSE),IF(CE232&lt;-$BV232,"mutant","WT"),IF(CE232&lt;-VLOOKUP('Gene Table'!$G$2,'Array Content'!$A$2:$B$3,2,FALSE),"Mutant","WT")),"")</f>
        <v/>
      </c>
      <c r="CT232" s="4" t="str">
        <f>IF(ISNUMBER(CF232), IF($BV232&gt;VLOOKUP('Gene Table'!$G$2,'Array Content'!$A$2:$B$3,2,FALSE),IF(CF232&lt;-$BV232,"mutant","WT"),IF(CF232&lt;-VLOOKUP('Gene Table'!$G$2,'Array Content'!$A$2:$B$3,2,FALSE),"Mutant","WT")),"")</f>
        <v/>
      </c>
      <c r="CU232" s="4" t="str">
        <f>IF(ISNUMBER(CG232), IF($BV232&gt;VLOOKUP('Gene Table'!$G$2,'Array Content'!$A$2:$B$3,2,FALSE),IF(CG232&lt;-$BV232,"mutant","WT"),IF(CG232&lt;-VLOOKUP('Gene Table'!$G$2,'Array Content'!$A$2:$B$3,2,FALSE),"Mutant","WT")),"")</f>
        <v/>
      </c>
      <c r="CV232" s="4" t="str">
        <f>IF(ISNUMBER(CH232), IF($BV232&gt;VLOOKUP('Gene Table'!$G$2,'Array Content'!$A$2:$B$3,2,FALSE),IF(CH232&lt;-$BV232,"mutant","WT"),IF(CH232&lt;-VLOOKUP('Gene Table'!$G$2,'Array Content'!$A$2:$B$3,2,FALSE),"Mutant","WT")),"")</f>
        <v/>
      </c>
      <c r="CW232" s="4" t="str">
        <f>IF(ISNUMBER(CI232), IF($BV232&gt;VLOOKUP('Gene Table'!$G$2,'Array Content'!$A$2:$B$3,2,FALSE),IF(CI232&lt;-$BV232,"mutant","WT"),IF(CI232&lt;-VLOOKUP('Gene Table'!$G$2,'Array Content'!$A$2:$B$3,2,FALSE),"Mutant","WT")),"")</f>
        <v/>
      </c>
      <c r="CX232" s="4" t="str">
        <f>IF(ISNUMBER(CJ232), IF($BV232&gt;VLOOKUP('Gene Table'!$G$2,'Array Content'!$A$2:$B$3,2,FALSE),IF(CJ232&lt;-$BV232,"mutant","WT"),IF(CJ232&lt;-VLOOKUP('Gene Table'!$G$2,'Array Content'!$A$2:$B$3,2,FALSE),"Mutant","WT")),"")</f>
        <v/>
      </c>
      <c r="CY232" s="4" t="str">
        <f>IF(ISNUMBER(CK232), IF($BV232&gt;VLOOKUP('Gene Table'!$G$2,'Array Content'!$A$2:$B$3,2,FALSE),IF(CK232&lt;-$BV232,"mutant","WT"),IF(CK232&lt;-VLOOKUP('Gene Table'!$G$2,'Array Content'!$A$2:$B$3,2,FALSE),"Mutant","WT")),"")</f>
        <v/>
      </c>
      <c r="DA232" s="4" t="s">
        <v>4889</v>
      </c>
      <c r="DB232" s="4">
        <f t="shared" si="285"/>
        <v>-7.6499999999999986</v>
      </c>
      <c r="DC232" s="4">
        <f t="shared" si="286"/>
        <v>0</v>
      </c>
      <c r="DD232" s="4" t="str">
        <f t="shared" si="287"/>
        <v/>
      </c>
      <c r="DE232" s="4" t="str">
        <f t="shared" si="288"/>
        <v/>
      </c>
      <c r="DF232" s="4" t="str">
        <f t="shared" si="289"/>
        <v/>
      </c>
      <c r="DG232" s="4" t="str">
        <f t="shared" si="290"/>
        <v/>
      </c>
      <c r="DH232" s="4" t="str">
        <f t="shared" si="291"/>
        <v/>
      </c>
      <c r="DI232" s="4" t="str">
        <f t="shared" si="292"/>
        <v/>
      </c>
      <c r="DJ232" s="4" t="str">
        <f t="shared" si="293"/>
        <v/>
      </c>
      <c r="DK232" s="4" t="str">
        <f t="shared" si="294"/>
        <v/>
      </c>
      <c r="DL232" s="4" t="str">
        <f t="shared" si="295"/>
        <v/>
      </c>
      <c r="DM232" s="4" t="str">
        <f t="shared" si="296"/>
        <v/>
      </c>
      <c r="DO232" s="4" t="s">
        <v>4889</v>
      </c>
      <c r="DP232" s="4" t="str">
        <f>IF(ISNUMBER(DB232), IF($AR232&gt;VLOOKUP('Gene Table'!$G$2,'Array Content'!$A$2:$B$3,2,FALSE),IF(DB232&lt;-$AR232,"mutant","WT"),IF(DB232&lt;-VLOOKUP('Gene Table'!$G$2,'Array Content'!$A$2:$B$3,2,FALSE),"Mutant","WT")),"")</f>
        <v>Mutant</v>
      </c>
      <c r="DQ232" s="4" t="str">
        <f>IF(ISNUMBER(DC232), IF($AR232&gt;VLOOKUP('Gene Table'!$G$2,'Array Content'!$A$2:$B$3,2,FALSE),IF(DC232&lt;-$AR232,"mutant","WT"),IF(DC232&lt;-VLOOKUP('Gene Table'!$G$2,'Array Content'!$A$2:$B$3,2,FALSE),"Mutant","WT")),"")</f>
        <v>WT</v>
      </c>
      <c r="DR232" s="4" t="str">
        <f>IF(ISNUMBER(DD232), IF($AR232&gt;VLOOKUP('Gene Table'!$G$2,'Array Content'!$A$2:$B$3,2,FALSE),IF(DD232&lt;-$AR232,"mutant","WT"),IF(DD232&lt;-VLOOKUP('Gene Table'!$G$2,'Array Content'!$A$2:$B$3,2,FALSE),"Mutant","WT")),"")</f>
        <v/>
      </c>
      <c r="DS232" s="4" t="str">
        <f>IF(ISNUMBER(DE232), IF($AR232&gt;VLOOKUP('Gene Table'!$G$2,'Array Content'!$A$2:$B$3,2,FALSE),IF(DE232&lt;-$AR232,"mutant","WT"),IF(DE232&lt;-VLOOKUP('Gene Table'!$G$2,'Array Content'!$A$2:$B$3,2,FALSE),"Mutant","WT")),"")</f>
        <v/>
      </c>
      <c r="DT232" s="4" t="str">
        <f>IF(ISNUMBER(DF232), IF($AR232&gt;VLOOKUP('Gene Table'!$G$2,'Array Content'!$A$2:$B$3,2,FALSE),IF(DF232&lt;-$AR232,"mutant","WT"),IF(DF232&lt;-VLOOKUP('Gene Table'!$G$2,'Array Content'!$A$2:$B$3,2,FALSE),"Mutant","WT")),"")</f>
        <v/>
      </c>
      <c r="DU232" s="4" t="str">
        <f>IF(ISNUMBER(DG232), IF($AR232&gt;VLOOKUP('Gene Table'!$G$2,'Array Content'!$A$2:$B$3,2,FALSE),IF(DG232&lt;-$AR232,"mutant","WT"),IF(DG232&lt;-VLOOKUP('Gene Table'!$G$2,'Array Content'!$A$2:$B$3,2,FALSE),"Mutant","WT")),"")</f>
        <v/>
      </c>
      <c r="DV232" s="4" t="str">
        <f>IF(ISNUMBER(DH232), IF($AR232&gt;VLOOKUP('Gene Table'!$G$2,'Array Content'!$A$2:$B$3,2,FALSE),IF(DH232&lt;-$AR232,"mutant","WT"),IF(DH232&lt;-VLOOKUP('Gene Table'!$G$2,'Array Content'!$A$2:$B$3,2,FALSE),"Mutant","WT")),"")</f>
        <v/>
      </c>
      <c r="DW232" s="4" t="str">
        <f>IF(ISNUMBER(DI232), IF($AR232&gt;VLOOKUP('Gene Table'!$G$2,'Array Content'!$A$2:$B$3,2,FALSE),IF(DI232&lt;-$AR232,"mutant","WT"),IF(DI232&lt;-VLOOKUP('Gene Table'!$G$2,'Array Content'!$A$2:$B$3,2,FALSE),"Mutant","WT")),"")</f>
        <v/>
      </c>
      <c r="DX232" s="4" t="str">
        <f>IF(ISNUMBER(DJ232), IF($AR232&gt;VLOOKUP('Gene Table'!$G$2,'Array Content'!$A$2:$B$3,2,FALSE),IF(DJ232&lt;-$AR232,"mutant","WT"),IF(DJ232&lt;-VLOOKUP('Gene Table'!$G$2,'Array Content'!$A$2:$B$3,2,FALSE),"Mutant","WT")),"")</f>
        <v/>
      </c>
      <c r="DY232" s="4" t="str">
        <f>IF(ISNUMBER(DK232), IF($AR232&gt;VLOOKUP('Gene Table'!$G$2,'Array Content'!$A$2:$B$3,2,FALSE),IF(DK232&lt;-$AR232,"mutant","WT"),IF(DK232&lt;-VLOOKUP('Gene Table'!$G$2,'Array Content'!$A$2:$B$3,2,FALSE),"Mutant","WT")),"")</f>
        <v/>
      </c>
      <c r="DZ232" s="4" t="str">
        <f>IF(ISNUMBER(DL232), IF($AR232&gt;VLOOKUP('Gene Table'!$G$2,'Array Content'!$A$2:$B$3,2,FALSE),IF(DL232&lt;-$AR232,"mutant","WT"),IF(DL232&lt;-VLOOKUP('Gene Table'!$G$2,'Array Content'!$A$2:$B$3,2,FALSE),"Mutant","WT")),"")</f>
        <v/>
      </c>
      <c r="EA232" s="4" t="str">
        <f>IF(ISNUMBER(DM232), IF($AR232&gt;VLOOKUP('Gene Table'!$G$2,'Array Content'!$A$2:$B$3,2,FALSE),IF(DM232&lt;-$AR232,"mutant","WT"),IF(DM232&lt;-VLOOKUP('Gene Table'!$G$2,'Array Content'!$A$2:$B$3,2,FALSE),"Mutant","WT")),"")</f>
        <v/>
      </c>
      <c r="EC232" s="4" t="s">
        <v>4889</v>
      </c>
      <c r="ED232" s="4" t="str">
        <f>IF('Gene Table'!$D232="copy number",D232,"")</f>
        <v/>
      </c>
      <c r="EE232" s="4" t="str">
        <f>IF('Gene Table'!$D232="copy number",E232,"")</f>
        <v/>
      </c>
      <c r="EF232" s="4" t="str">
        <f>IF('Gene Table'!$D232="copy number",F232,"")</f>
        <v/>
      </c>
      <c r="EG232" s="4" t="str">
        <f>IF('Gene Table'!$D232="copy number",G232,"")</f>
        <v/>
      </c>
      <c r="EH232" s="4" t="str">
        <f>IF('Gene Table'!$D232="copy number",H232,"")</f>
        <v/>
      </c>
      <c r="EI232" s="4" t="str">
        <f>IF('Gene Table'!$D232="copy number",I232,"")</f>
        <v/>
      </c>
      <c r="EJ232" s="4" t="str">
        <f>IF('Gene Table'!$D232="copy number",J232,"")</f>
        <v/>
      </c>
      <c r="EK232" s="4" t="str">
        <f>IF('Gene Table'!$D232="copy number",K232,"")</f>
        <v/>
      </c>
      <c r="EL232" s="4" t="str">
        <f>IF('Gene Table'!$D232="copy number",L232,"")</f>
        <v/>
      </c>
      <c r="EM232" s="4" t="str">
        <f>IF('Gene Table'!$D232="copy number",M232,"")</f>
        <v/>
      </c>
      <c r="EN232" s="4" t="str">
        <f>IF('Gene Table'!$D232="copy number",N232,"")</f>
        <v/>
      </c>
      <c r="EO232" s="4" t="str">
        <f>IF('Gene Table'!$D232="copy number",O232,"")</f>
        <v/>
      </c>
      <c r="EQ232" s="4" t="s">
        <v>4889</v>
      </c>
      <c r="ER232" s="4" t="str">
        <f>IF('Gene Table'!$D232="copy number",R232,"")</f>
        <v/>
      </c>
      <c r="ES232" s="4" t="str">
        <f>IF('Gene Table'!$D232="copy number",S232,"")</f>
        <v/>
      </c>
      <c r="ET232" s="4" t="str">
        <f>IF('Gene Table'!$D232="copy number",T232,"")</f>
        <v/>
      </c>
      <c r="EU232" s="4" t="str">
        <f>IF('Gene Table'!$D232="copy number",U232,"")</f>
        <v/>
      </c>
      <c r="EV232" s="4" t="str">
        <f>IF('Gene Table'!$D232="copy number",V232,"")</f>
        <v/>
      </c>
      <c r="EW232" s="4" t="str">
        <f>IF('Gene Table'!$D232="copy number",W232,"")</f>
        <v/>
      </c>
      <c r="EX232" s="4" t="str">
        <f>IF('Gene Table'!$D232="copy number",X232,"")</f>
        <v/>
      </c>
      <c r="EY232" s="4" t="str">
        <f>IF('Gene Table'!$D232="copy number",Y232,"")</f>
        <v/>
      </c>
      <c r="EZ232" s="4" t="str">
        <f>IF('Gene Table'!$D232="copy number",Z232,"")</f>
        <v/>
      </c>
      <c r="FA232" s="4" t="str">
        <f>IF('Gene Table'!$D232="copy number",AA232,"")</f>
        <v/>
      </c>
      <c r="FB232" s="4" t="str">
        <f>IF('Gene Table'!$D232="copy number",AB232,"")</f>
        <v/>
      </c>
      <c r="FC232" s="4" t="str">
        <f>IF('Gene Table'!$D232="copy number",AC232,"")</f>
        <v/>
      </c>
      <c r="FE232" s="4" t="s">
        <v>4889</v>
      </c>
      <c r="FF232" s="4" t="str">
        <f>IF('Gene Table'!$C232="SMPC",D232,"")</f>
        <v/>
      </c>
      <c r="FG232" s="4" t="str">
        <f>IF('Gene Table'!$C232="SMPC",E232,"")</f>
        <v/>
      </c>
      <c r="FH232" s="4" t="str">
        <f>IF('Gene Table'!$C232="SMPC",F232,"")</f>
        <v/>
      </c>
      <c r="FI232" s="4" t="str">
        <f>IF('Gene Table'!$C232="SMPC",G232,"")</f>
        <v/>
      </c>
      <c r="FJ232" s="4" t="str">
        <f>IF('Gene Table'!$C232="SMPC",H232,"")</f>
        <v/>
      </c>
      <c r="FK232" s="4" t="str">
        <f>IF('Gene Table'!$C232="SMPC",I232,"")</f>
        <v/>
      </c>
      <c r="FL232" s="4" t="str">
        <f>IF('Gene Table'!$C232="SMPC",J232,"")</f>
        <v/>
      </c>
      <c r="FM232" s="4" t="str">
        <f>IF('Gene Table'!$C232="SMPC",K232,"")</f>
        <v/>
      </c>
      <c r="FN232" s="4" t="str">
        <f>IF('Gene Table'!$C232="SMPC",L232,"")</f>
        <v/>
      </c>
      <c r="FO232" s="4" t="str">
        <f>IF('Gene Table'!$C232="SMPC",M232,"")</f>
        <v/>
      </c>
      <c r="FP232" s="4" t="str">
        <f>IF('Gene Table'!$C232="SMPC",N232,"")</f>
        <v/>
      </c>
      <c r="FQ232" s="4" t="str">
        <f>IF('Gene Table'!$C232="SMPC",O232,"")</f>
        <v/>
      </c>
      <c r="FS232" s="4" t="s">
        <v>4889</v>
      </c>
      <c r="FT232" s="4" t="str">
        <f>IF('Gene Table'!$C232="SMPC",R232,"")</f>
        <v/>
      </c>
      <c r="FU232" s="4" t="str">
        <f>IF('Gene Table'!$C232="SMPC",S232,"")</f>
        <v/>
      </c>
      <c r="FV232" s="4" t="str">
        <f>IF('Gene Table'!$C232="SMPC",T232,"")</f>
        <v/>
      </c>
      <c r="FW232" s="4" t="str">
        <f>IF('Gene Table'!$C232="SMPC",U232,"")</f>
        <v/>
      </c>
      <c r="FX232" s="4" t="str">
        <f>IF('Gene Table'!$C232="SMPC",V232,"")</f>
        <v/>
      </c>
      <c r="FY232" s="4" t="str">
        <f>IF('Gene Table'!$C232="SMPC",W232,"")</f>
        <v/>
      </c>
      <c r="FZ232" s="4" t="str">
        <f>IF('Gene Table'!$C232="SMPC",X232,"")</f>
        <v/>
      </c>
      <c r="GA232" s="4" t="str">
        <f>IF('Gene Table'!$C232="SMPC",Y232,"")</f>
        <v/>
      </c>
      <c r="GB232" s="4" t="str">
        <f>IF('Gene Table'!$C232="SMPC",Z232,"")</f>
        <v/>
      </c>
      <c r="GC232" s="4" t="str">
        <f>IF('Gene Table'!$C232="SMPC",AA232,"")</f>
        <v/>
      </c>
      <c r="GD232" s="4" t="str">
        <f>IF('Gene Table'!$C232="SMPC",AB232,"")</f>
        <v/>
      </c>
      <c r="GE232" s="4" t="str">
        <f>IF('Gene Table'!$C232="SMPC",AC232,"")</f>
        <v/>
      </c>
    </row>
    <row r="233" spans="1:187" ht="15" customHeight="1" x14ac:dyDescent="0.25">
      <c r="A233" s="4" t="str">
        <f>'Gene Table'!C233&amp;":"&amp;'Gene Table'!D233</f>
        <v>TP53:c.476C&gt;T</v>
      </c>
      <c r="B233" s="4">
        <f>IF('Gene Table'!$G$5="NO",IF(ISNUMBER(MATCH('Gene Table'!E233,'Array Content'!$M$2:$M$941,0)),VLOOKUP('Gene Table'!E233,'Array Content'!$M$2:$O$941,2,FALSE),35),IF('Gene Table'!$G$5="YES",IF(ISNUMBER(MATCH('Gene Table'!E233,'Array Content'!$M$2:$M$941,0)),VLOOKUP('Gene Table'!E233,'Array Content'!$M$2:$O$941,3,FALSE),35),"OOPS"))</f>
        <v>37</v>
      </c>
      <c r="C233" s="4" t="s">
        <v>4890</v>
      </c>
      <c r="D233" s="29">
        <f>IF('Control Sample Data'!D232="","",IF(SUM('Control Sample Data'!D$2:D$97)&gt;10,IF(AND(ISNUMBER('Control Sample Data'!D232),'Control Sample Data'!D232&lt;$B233, 'Control Sample Data'!D232&gt;0),'Control Sample Data'!D232,$B233),""))</f>
        <v>35</v>
      </c>
      <c r="E233" s="29">
        <f>IF('Control Sample Data'!E232="","",IF(SUM('Control Sample Data'!E$2:E$97)&gt;10,IF(AND(ISNUMBER('Control Sample Data'!E232),'Control Sample Data'!E232&lt;$B233, 'Control Sample Data'!E232&gt;0),'Control Sample Data'!E232,$B233),""))</f>
        <v>35</v>
      </c>
      <c r="F233" s="29" t="str">
        <f>IF('Control Sample Data'!F232="","",IF(SUM('Control Sample Data'!F$2:F$97)&gt;10,IF(AND(ISNUMBER('Control Sample Data'!F232),'Control Sample Data'!F232&lt;$B233, 'Control Sample Data'!F232&gt;0),'Control Sample Data'!F232,$B233),""))</f>
        <v/>
      </c>
      <c r="G233" s="29" t="str">
        <f>IF('Control Sample Data'!G232="","",IF(SUM('Control Sample Data'!G$2:G$97)&gt;10,IF(AND(ISNUMBER('Control Sample Data'!G232),'Control Sample Data'!G232&lt;$B233, 'Control Sample Data'!G232&gt;0),'Control Sample Data'!G232,$B233),""))</f>
        <v/>
      </c>
      <c r="H233" s="29" t="str">
        <f>IF('Control Sample Data'!H232="","",IF(SUM('Control Sample Data'!H$2:H$97)&gt;10,IF(AND(ISNUMBER('Control Sample Data'!H232),'Control Sample Data'!H232&lt;$B233, 'Control Sample Data'!H232&gt;0),'Control Sample Data'!H232,$B233),""))</f>
        <v/>
      </c>
      <c r="I233" s="29" t="str">
        <f>IF('Control Sample Data'!I232="","",IF(SUM('Control Sample Data'!I$2:I$97)&gt;10,IF(AND(ISNUMBER('Control Sample Data'!I232),'Control Sample Data'!I232&lt;$B233, 'Control Sample Data'!I232&gt;0),'Control Sample Data'!I232,$B233),""))</f>
        <v/>
      </c>
      <c r="J233" s="29" t="str">
        <f>IF('Control Sample Data'!J232="","",IF(SUM('Control Sample Data'!J$2:J$97)&gt;10,IF(AND(ISNUMBER('Control Sample Data'!J232),'Control Sample Data'!J232&lt;$B233, 'Control Sample Data'!J232&gt;0),'Control Sample Data'!J232,$B233),""))</f>
        <v/>
      </c>
      <c r="K233" s="29" t="str">
        <f>IF('Control Sample Data'!K232="","",IF(SUM('Control Sample Data'!K$2:K$97)&gt;10,IF(AND(ISNUMBER('Control Sample Data'!K232),'Control Sample Data'!K232&lt;$B233, 'Control Sample Data'!K232&gt;0),'Control Sample Data'!K232,$B233),""))</f>
        <v/>
      </c>
      <c r="L233" s="29" t="str">
        <f>IF('Control Sample Data'!L232="","",IF(SUM('Control Sample Data'!L$2:L$97)&gt;10,IF(AND(ISNUMBER('Control Sample Data'!L232),'Control Sample Data'!L232&lt;$B233, 'Control Sample Data'!L232&gt;0),'Control Sample Data'!L232,$B233),""))</f>
        <v/>
      </c>
      <c r="M233" s="29" t="str">
        <f>IF('Control Sample Data'!M232="","",IF(SUM('Control Sample Data'!M$2:M$97)&gt;10,IF(AND(ISNUMBER('Control Sample Data'!M232),'Control Sample Data'!M232&lt;$B233, 'Control Sample Data'!M232&gt;0),'Control Sample Data'!M232,$B233),""))</f>
        <v/>
      </c>
      <c r="N233" s="29" t="str">
        <f>IF('Control Sample Data'!N232="","",IF(SUM('Control Sample Data'!N$2:N$97)&gt;10,IF(AND(ISNUMBER('Control Sample Data'!N232),'Control Sample Data'!N232&lt;$B233, 'Control Sample Data'!N232&gt;0),'Control Sample Data'!N232,$B233),""))</f>
        <v/>
      </c>
      <c r="O233" s="29" t="str">
        <f>IF('Control Sample Data'!O232="","",IF(SUM('Control Sample Data'!O$2:O$97)&gt;10,IF(AND(ISNUMBER('Control Sample Data'!O232),'Control Sample Data'!O232&lt;$B233, 'Control Sample Data'!O232&gt;0),'Control Sample Data'!O232,$B233),""))</f>
        <v/>
      </c>
      <c r="Q233" s="4" t="s">
        <v>4890</v>
      </c>
      <c r="R233" s="29">
        <f>IF('Test Sample Data'!D232="","",IF(SUM('Test Sample Data'!D$2:D$97)&gt;10,IF(AND(ISNUMBER('Test Sample Data'!D232),'Test Sample Data'!D232&lt;$B233, 'Test Sample Data'!D232&gt;0),'Test Sample Data'!D232,$B233),""))</f>
        <v>35</v>
      </c>
      <c r="S233" s="29">
        <f>IF('Test Sample Data'!E232="","",IF(SUM('Test Sample Data'!E$2:E$97)&gt;10,IF(AND(ISNUMBER('Test Sample Data'!E232),'Test Sample Data'!E232&lt;$B233, 'Test Sample Data'!E232&gt;0),'Test Sample Data'!E232,$B233),""))</f>
        <v>35</v>
      </c>
      <c r="T233" s="29" t="str">
        <f>IF('Test Sample Data'!F232="","",IF(SUM('Test Sample Data'!F$2:F$97)&gt;10,IF(AND(ISNUMBER('Test Sample Data'!F232),'Test Sample Data'!F232&lt;$B233, 'Test Sample Data'!F232&gt;0),'Test Sample Data'!F232,$B233),""))</f>
        <v/>
      </c>
      <c r="U233" s="29" t="str">
        <f>IF('Test Sample Data'!G232="","",IF(SUM('Test Sample Data'!G$2:G$97)&gt;10,IF(AND(ISNUMBER('Test Sample Data'!G232),'Test Sample Data'!G232&lt;$B233, 'Test Sample Data'!G232&gt;0),'Test Sample Data'!G232,$B233),""))</f>
        <v/>
      </c>
      <c r="V233" s="29" t="str">
        <f>IF('Test Sample Data'!H232="","",IF(SUM('Test Sample Data'!H$2:H$97)&gt;10,IF(AND(ISNUMBER('Test Sample Data'!H232),'Test Sample Data'!H232&lt;$B233, 'Test Sample Data'!H232&gt;0),'Test Sample Data'!H232,$B233),""))</f>
        <v/>
      </c>
      <c r="W233" s="29" t="str">
        <f>IF('Test Sample Data'!I232="","",IF(SUM('Test Sample Data'!I$2:I$97)&gt;10,IF(AND(ISNUMBER('Test Sample Data'!I232),'Test Sample Data'!I232&lt;$B233, 'Test Sample Data'!I232&gt;0),'Test Sample Data'!I232,$B233),""))</f>
        <v/>
      </c>
      <c r="X233" s="29" t="str">
        <f>IF('Test Sample Data'!J232="","",IF(SUM('Test Sample Data'!J$2:J$97)&gt;10,IF(AND(ISNUMBER('Test Sample Data'!J232),'Test Sample Data'!J232&lt;$B233, 'Test Sample Data'!J232&gt;0),'Test Sample Data'!J232,$B233),""))</f>
        <v/>
      </c>
      <c r="Y233" s="29" t="str">
        <f>IF('Test Sample Data'!K232="","",IF(SUM('Test Sample Data'!K$2:K$97)&gt;10,IF(AND(ISNUMBER('Test Sample Data'!K232),'Test Sample Data'!K232&lt;$B233, 'Test Sample Data'!K232&gt;0),'Test Sample Data'!K232,$B233),""))</f>
        <v/>
      </c>
      <c r="Z233" s="29" t="str">
        <f>IF('Test Sample Data'!L232="","",IF(SUM('Test Sample Data'!L$2:L$97)&gt;10,IF(AND(ISNUMBER('Test Sample Data'!L232),'Test Sample Data'!L232&lt;$B233, 'Test Sample Data'!L232&gt;0),'Test Sample Data'!L232,$B233),""))</f>
        <v/>
      </c>
      <c r="AA233" s="29" t="str">
        <f>IF('Test Sample Data'!M232="","",IF(SUM('Test Sample Data'!M$2:M$97)&gt;10,IF(AND(ISNUMBER('Test Sample Data'!M232),'Test Sample Data'!M232&lt;$B233, 'Test Sample Data'!M232&gt;0),'Test Sample Data'!M232,$B233),""))</f>
        <v/>
      </c>
      <c r="AB233" s="29" t="str">
        <f>IF('Test Sample Data'!N232="","",IF(SUM('Test Sample Data'!N$2:N$97)&gt;10,IF(AND(ISNUMBER('Test Sample Data'!N232),'Test Sample Data'!N232&lt;$B233, 'Test Sample Data'!N232&gt;0),'Test Sample Data'!N232,$B233),""))</f>
        <v/>
      </c>
      <c r="AC233" s="29" t="str">
        <f>IF('Test Sample Data'!O232="","",IF(SUM('Test Sample Data'!O$2:O$97)&gt;10,IF(AND(ISNUMBER('Test Sample Data'!O232),'Test Sample Data'!O232&lt;$B233, 'Test Sample Data'!O232&gt;0),'Test Sample Data'!O232,$B233),""))</f>
        <v/>
      </c>
      <c r="AE233" s="4" t="s">
        <v>4890</v>
      </c>
      <c r="AF233" s="4">
        <f t="shared" si="247"/>
        <v>9</v>
      </c>
      <c r="AG233" s="4">
        <f t="shared" si="248"/>
        <v>9</v>
      </c>
      <c r="AH233" s="4" t="str">
        <f t="shared" si="249"/>
        <v/>
      </c>
      <c r="AI233" s="4" t="str">
        <f t="shared" si="250"/>
        <v/>
      </c>
      <c r="AJ233" s="4" t="str">
        <f t="shared" si="251"/>
        <v/>
      </c>
      <c r="AK233" s="4" t="str">
        <f t="shared" si="252"/>
        <v/>
      </c>
      <c r="AL233" s="4" t="str">
        <f t="shared" si="253"/>
        <v/>
      </c>
      <c r="AM233" s="4" t="str">
        <f t="shared" si="254"/>
        <v/>
      </c>
      <c r="AN233" s="4" t="str">
        <f t="shared" si="255"/>
        <v/>
      </c>
      <c r="AO233" s="4" t="str">
        <f t="shared" si="256"/>
        <v/>
      </c>
      <c r="AP233" s="4" t="str">
        <f t="shared" si="257"/>
        <v/>
      </c>
      <c r="AQ233" s="4" t="str">
        <f t="shared" si="258"/>
        <v/>
      </c>
      <c r="AR233" s="4">
        <f t="shared" si="259"/>
        <v>0</v>
      </c>
      <c r="AS233" s="4">
        <f t="shared" si="310"/>
        <v>9</v>
      </c>
      <c r="AU233" s="4" t="s">
        <v>4890</v>
      </c>
      <c r="AV233" s="4">
        <f t="shared" si="260"/>
        <v>9</v>
      </c>
      <c r="AW233" s="4">
        <f t="shared" si="261"/>
        <v>9</v>
      </c>
      <c r="AX233" s="4" t="str">
        <f t="shared" si="262"/>
        <v/>
      </c>
      <c r="AY233" s="4" t="str">
        <f t="shared" si="263"/>
        <v/>
      </c>
      <c r="AZ233" s="4" t="str">
        <f t="shared" si="264"/>
        <v/>
      </c>
      <c r="BA233" s="4" t="str">
        <f t="shared" si="265"/>
        <v/>
      </c>
      <c r="BB233" s="4" t="str">
        <f t="shared" si="266"/>
        <v/>
      </c>
      <c r="BC233" s="4" t="str">
        <f t="shared" si="267"/>
        <v/>
      </c>
      <c r="BD233" s="4" t="str">
        <f t="shared" si="268"/>
        <v/>
      </c>
      <c r="BE233" s="4" t="str">
        <f t="shared" si="269"/>
        <v/>
      </c>
      <c r="BF233" s="4" t="str">
        <f t="shared" si="270"/>
        <v/>
      </c>
      <c r="BG233" s="4" t="str">
        <f t="shared" si="271"/>
        <v/>
      </c>
      <c r="BI233" s="4" t="s">
        <v>4890</v>
      </c>
      <c r="BJ233" s="4">
        <f t="shared" si="297"/>
        <v>9</v>
      </c>
      <c r="BK233" s="4">
        <f t="shared" si="298"/>
        <v>9</v>
      </c>
      <c r="BL233" s="4" t="str">
        <f t="shared" si="299"/>
        <v/>
      </c>
      <c r="BM233" s="4" t="str">
        <f t="shared" si="300"/>
        <v/>
      </c>
      <c r="BN233" s="4" t="str">
        <f t="shared" si="301"/>
        <v/>
      </c>
      <c r="BO233" s="4" t="str">
        <f t="shared" si="302"/>
        <v/>
      </c>
      <c r="BP233" s="4" t="str">
        <f t="shared" si="303"/>
        <v/>
      </c>
      <c r="BQ233" s="4" t="str">
        <f t="shared" si="304"/>
        <v/>
      </c>
      <c r="BR233" s="4" t="str">
        <f t="shared" si="305"/>
        <v/>
      </c>
      <c r="BS233" s="4" t="str">
        <f t="shared" si="306"/>
        <v/>
      </c>
      <c r="BT233" s="4" t="str">
        <f t="shared" si="307"/>
        <v/>
      </c>
      <c r="BU233" s="4" t="str">
        <f t="shared" si="308"/>
        <v/>
      </c>
      <c r="BV233" s="4">
        <f t="shared" si="272"/>
        <v>0</v>
      </c>
      <c r="BW233" s="4">
        <f t="shared" si="309"/>
        <v>9</v>
      </c>
      <c r="BY233" s="4" t="s">
        <v>4890</v>
      </c>
      <c r="BZ233" s="4">
        <f t="shared" si="273"/>
        <v>0</v>
      </c>
      <c r="CA233" s="4">
        <f t="shared" si="274"/>
        <v>0</v>
      </c>
      <c r="CB233" s="4" t="str">
        <f t="shared" si="275"/>
        <v/>
      </c>
      <c r="CC233" s="4" t="str">
        <f t="shared" si="276"/>
        <v/>
      </c>
      <c r="CD233" s="4" t="str">
        <f t="shared" si="277"/>
        <v/>
      </c>
      <c r="CE233" s="4" t="str">
        <f t="shared" si="278"/>
        <v/>
      </c>
      <c r="CF233" s="4" t="str">
        <f t="shared" si="279"/>
        <v/>
      </c>
      <c r="CG233" s="4" t="str">
        <f t="shared" si="280"/>
        <v/>
      </c>
      <c r="CH233" s="4" t="str">
        <f t="shared" si="281"/>
        <v/>
      </c>
      <c r="CI233" s="4" t="str">
        <f t="shared" si="282"/>
        <v/>
      </c>
      <c r="CJ233" s="4" t="str">
        <f t="shared" si="283"/>
        <v/>
      </c>
      <c r="CK233" s="4" t="str">
        <f t="shared" si="284"/>
        <v/>
      </c>
      <c r="CM233" s="4" t="s">
        <v>4890</v>
      </c>
      <c r="CN233" s="4" t="str">
        <f>IF(ISNUMBER(BZ233), IF($BV233&gt;VLOOKUP('Gene Table'!$G$2,'Array Content'!$A$2:$B$3,2,FALSE),IF(BZ233&lt;-$BV233,"mutant","WT"),IF(BZ233&lt;-VLOOKUP('Gene Table'!$G$2,'Array Content'!$A$2:$B$3,2,FALSE),"Mutant","WT")),"")</f>
        <v>WT</v>
      </c>
      <c r="CO233" s="4" t="str">
        <f>IF(ISNUMBER(CA233), IF($BV233&gt;VLOOKUP('Gene Table'!$G$2,'Array Content'!$A$2:$B$3,2,FALSE),IF(CA233&lt;-$BV233,"mutant","WT"),IF(CA233&lt;-VLOOKUP('Gene Table'!$G$2,'Array Content'!$A$2:$B$3,2,FALSE),"Mutant","WT")),"")</f>
        <v>WT</v>
      </c>
      <c r="CP233" s="4" t="str">
        <f>IF(ISNUMBER(CB233), IF($BV233&gt;VLOOKUP('Gene Table'!$G$2,'Array Content'!$A$2:$B$3,2,FALSE),IF(CB233&lt;-$BV233,"mutant","WT"),IF(CB233&lt;-VLOOKUP('Gene Table'!$G$2,'Array Content'!$A$2:$B$3,2,FALSE),"Mutant","WT")),"")</f>
        <v/>
      </c>
      <c r="CQ233" s="4" t="str">
        <f>IF(ISNUMBER(CC233), IF($BV233&gt;VLOOKUP('Gene Table'!$G$2,'Array Content'!$A$2:$B$3,2,FALSE),IF(CC233&lt;-$BV233,"mutant","WT"),IF(CC233&lt;-VLOOKUP('Gene Table'!$G$2,'Array Content'!$A$2:$B$3,2,FALSE),"Mutant","WT")),"")</f>
        <v/>
      </c>
      <c r="CR233" s="4" t="str">
        <f>IF(ISNUMBER(CD233), IF($BV233&gt;VLOOKUP('Gene Table'!$G$2,'Array Content'!$A$2:$B$3,2,FALSE),IF(CD233&lt;-$BV233,"mutant","WT"),IF(CD233&lt;-VLOOKUP('Gene Table'!$G$2,'Array Content'!$A$2:$B$3,2,FALSE),"Mutant","WT")),"")</f>
        <v/>
      </c>
      <c r="CS233" s="4" t="str">
        <f>IF(ISNUMBER(CE233), IF($BV233&gt;VLOOKUP('Gene Table'!$G$2,'Array Content'!$A$2:$B$3,2,FALSE),IF(CE233&lt;-$BV233,"mutant","WT"),IF(CE233&lt;-VLOOKUP('Gene Table'!$G$2,'Array Content'!$A$2:$B$3,2,FALSE),"Mutant","WT")),"")</f>
        <v/>
      </c>
      <c r="CT233" s="4" t="str">
        <f>IF(ISNUMBER(CF233), IF($BV233&gt;VLOOKUP('Gene Table'!$G$2,'Array Content'!$A$2:$B$3,2,FALSE),IF(CF233&lt;-$BV233,"mutant","WT"),IF(CF233&lt;-VLOOKUP('Gene Table'!$G$2,'Array Content'!$A$2:$B$3,2,FALSE),"Mutant","WT")),"")</f>
        <v/>
      </c>
      <c r="CU233" s="4" t="str">
        <f>IF(ISNUMBER(CG233), IF($BV233&gt;VLOOKUP('Gene Table'!$G$2,'Array Content'!$A$2:$B$3,2,FALSE),IF(CG233&lt;-$BV233,"mutant","WT"),IF(CG233&lt;-VLOOKUP('Gene Table'!$G$2,'Array Content'!$A$2:$B$3,2,FALSE),"Mutant","WT")),"")</f>
        <v/>
      </c>
      <c r="CV233" s="4" t="str">
        <f>IF(ISNUMBER(CH233), IF($BV233&gt;VLOOKUP('Gene Table'!$G$2,'Array Content'!$A$2:$B$3,2,FALSE),IF(CH233&lt;-$BV233,"mutant","WT"),IF(CH233&lt;-VLOOKUP('Gene Table'!$G$2,'Array Content'!$A$2:$B$3,2,FALSE),"Mutant","WT")),"")</f>
        <v/>
      </c>
      <c r="CW233" s="4" t="str">
        <f>IF(ISNUMBER(CI233), IF($BV233&gt;VLOOKUP('Gene Table'!$G$2,'Array Content'!$A$2:$B$3,2,FALSE),IF(CI233&lt;-$BV233,"mutant","WT"),IF(CI233&lt;-VLOOKUP('Gene Table'!$G$2,'Array Content'!$A$2:$B$3,2,FALSE),"Mutant","WT")),"")</f>
        <v/>
      </c>
      <c r="CX233" s="4" t="str">
        <f>IF(ISNUMBER(CJ233), IF($BV233&gt;VLOOKUP('Gene Table'!$G$2,'Array Content'!$A$2:$B$3,2,FALSE),IF(CJ233&lt;-$BV233,"mutant","WT"),IF(CJ233&lt;-VLOOKUP('Gene Table'!$G$2,'Array Content'!$A$2:$B$3,2,FALSE),"Mutant","WT")),"")</f>
        <v/>
      </c>
      <c r="CY233" s="4" t="str">
        <f>IF(ISNUMBER(CK233), IF($BV233&gt;VLOOKUP('Gene Table'!$G$2,'Array Content'!$A$2:$B$3,2,FALSE),IF(CK233&lt;-$BV233,"mutant","WT"),IF(CK233&lt;-VLOOKUP('Gene Table'!$G$2,'Array Content'!$A$2:$B$3,2,FALSE),"Mutant","WT")),"")</f>
        <v/>
      </c>
      <c r="DA233" s="4" t="s">
        <v>4890</v>
      </c>
      <c r="DB233" s="4">
        <f t="shared" si="285"/>
        <v>0</v>
      </c>
      <c r="DC233" s="4">
        <f t="shared" si="286"/>
        <v>0</v>
      </c>
      <c r="DD233" s="4" t="str">
        <f t="shared" si="287"/>
        <v/>
      </c>
      <c r="DE233" s="4" t="str">
        <f t="shared" si="288"/>
        <v/>
      </c>
      <c r="DF233" s="4" t="str">
        <f t="shared" si="289"/>
        <v/>
      </c>
      <c r="DG233" s="4" t="str">
        <f t="shared" si="290"/>
        <v/>
      </c>
      <c r="DH233" s="4" t="str">
        <f t="shared" si="291"/>
        <v/>
      </c>
      <c r="DI233" s="4" t="str">
        <f t="shared" si="292"/>
        <v/>
      </c>
      <c r="DJ233" s="4" t="str">
        <f t="shared" si="293"/>
        <v/>
      </c>
      <c r="DK233" s="4" t="str">
        <f t="shared" si="294"/>
        <v/>
      </c>
      <c r="DL233" s="4" t="str">
        <f t="shared" si="295"/>
        <v/>
      </c>
      <c r="DM233" s="4" t="str">
        <f t="shared" si="296"/>
        <v/>
      </c>
      <c r="DO233" s="4" t="s">
        <v>4890</v>
      </c>
      <c r="DP233" s="4" t="str">
        <f>IF(ISNUMBER(DB233), IF($AR233&gt;VLOOKUP('Gene Table'!$G$2,'Array Content'!$A$2:$B$3,2,FALSE),IF(DB233&lt;-$AR233,"mutant","WT"),IF(DB233&lt;-VLOOKUP('Gene Table'!$G$2,'Array Content'!$A$2:$B$3,2,FALSE),"Mutant","WT")),"")</f>
        <v>WT</v>
      </c>
      <c r="DQ233" s="4" t="str">
        <f>IF(ISNUMBER(DC233), IF($AR233&gt;VLOOKUP('Gene Table'!$G$2,'Array Content'!$A$2:$B$3,2,FALSE),IF(DC233&lt;-$AR233,"mutant","WT"),IF(DC233&lt;-VLOOKUP('Gene Table'!$G$2,'Array Content'!$A$2:$B$3,2,FALSE),"Mutant","WT")),"")</f>
        <v>WT</v>
      </c>
      <c r="DR233" s="4" t="str">
        <f>IF(ISNUMBER(DD233), IF($AR233&gt;VLOOKUP('Gene Table'!$G$2,'Array Content'!$A$2:$B$3,2,FALSE),IF(DD233&lt;-$AR233,"mutant","WT"),IF(DD233&lt;-VLOOKUP('Gene Table'!$G$2,'Array Content'!$A$2:$B$3,2,FALSE),"Mutant","WT")),"")</f>
        <v/>
      </c>
      <c r="DS233" s="4" t="str">
        <f>IF(ISNUMBER(DE233), IF($AR233&gt;VLOOKUP('Gene Table'!$G$2,'Array Content'!$A$2:$B$3,2,FALSE),IF(DE233&lt;-$AR233,"mutant","WT"),IF(DE233&lt;-VLOOKUP('Gene Table'!$G$2,'Array Content'!$A$2:$B$3,2,FALSE),"Mutant","WT")),"")</f>
        <v/>
      </c>
      <c r="DT233" s="4" t="str">
        <f>IF(ISNUMBER(DF233), IF($AR233&gt;VLOOKUP('Gene Table'!$G$2,'Array Content'!$A$2:$B$3,2,FALSE),IF(DF233&lt;-$AR233,"mutant","WT"),IF(DF233&lt;-VLOOKUP('Gene Table'!$G$2,'Array Content'!$A$2:$B$3,2,FALSE),"Mutant","WT")),"")</f>
        <v/>
      </c>
      <c r="DU233" s="4" t="str">
        <f>IF(ISNUMBER(DG233), IF($AR233&gt;VLOOKUP('Gene Table'!$G$2,'Array Content'!$A$2:$B$3,2,FALSE),IF(DG233&lt;-$AR233,"mutant","WT"),IF(DG233&lt;-VLOOKUP('Gene Table'!$G$2,'Array Content'!$A$2:$B$3,2,FALSE),"Mutant","WT")),"")</f>
        <v/>
      </c>
      <c r="DV233" s="4" t="str">
        <f>IF(ISNUMBER(DH233), IF($AR233&gt;VLOOKUP('Gene Table'!$G$2,'Array Content'!$A$2:$B$3,2,FALSE),IF(DH233&lt;-$AR233,"mutant","WT"),IF(DH233&lt;-VLOOKUP('Gene Table'!$G$2,'Array Content'!$A$2:$B$3,2,FALSE),"Mutant","WT")),"")</f>
        <v/>
      </c>
      <c r="DW233" s="4" t="str">
        <f>IF(ISNUMBER(DI233), IF($AR233&gt;VLOOKUP('Gene Table'!$G$2,'Array Content'!$A$2:$B$3,2,FALSE),IF(DI233&lt;-$AR233,"mutant","WT"),IF(DI233&lt;-VLOOKUP('Gene Table'!$G$2,'Array Content'!$A$2:$B$3,2,FALSE),"Mutant","WT")),"")</f>
        <v/>
      </c>
      <c r="DX233" s="4" t="str">
        <f>IF(ISNUMBER(DJ233), IF($AR233&gt;VLOOKUP('Gene Table'!$G$2,'Array Content'!$A$2:$B$3,2,FALSE),IF(DJ233&lt;-$AR233,"mutant","WT"),IF(DJ233&lt;-VLOOKUP('Gene Table'!$G$2,'Array Content'!$A$2:$B$3,2,FALSE),"Mutant","WT")),"")</f>
        <v/>
      </c>
      <c r="DY233" s="4" t="str">
        <f>IF(ISNUMBER(DK233), IF($AR233&gt;VLOOKUP('Gene Table'!$G$2,'Array Content'!$A$2:$B$3,2,FALSE),IF(DK233&lt;-$AR233,"mutant","WT"),IF(DK233&lt;-VLOOKUP('Gene Table'!$G$2,'Array Content'!$A$2:$B$3,2,FALSE),"Mutant","WT")),"")</f>
        <v/>
      </c>
      <c r="DZ233" s="4" t="str">
        <f>IF(ISNUMBER(DL233), IF($AR233&gt;VLOOKUP('Gene Table'!$G$2,'Array Content'!$A$2:$B$3,2,FALSE),IF(DL233&lt;-$AR233,"mutant","WT"),IF(DL233&lt;-VLOOKUP('Gene Table'!$G$2,'Array Content'!$A$2:$B$3,2,FALSE),"Mutant","WT")),"")</f>
        <v/>
      </c>
      <c r="EA233" s="4" t="str">
        <f>IF(ISNUMBER(DM233), IF($AR233&gt;VLOOKUP('Gene Table'!$G$2,'Array Content'!$A$2:$B$3,2,FALSE),IF(DM233&lt;-$AR233,"mutant","WT"),IF(DM233&lt;-VLOOKUP('Gene Table'!$G$2,'Array Content'!$A$2:$B$3,2,FALSE),"Mutant","WT")),"")</f>
        <v/>
      </c>
      <c r="EC233" s="4" t="s">
        <v>4890</v>
      </c>
      <c r="ED233" s="4" t="str">
        <f>IF('Gene Table'!$D233="copy number",D233,"")</f>
        <v/>
      </c>
      <c r="EE233" s="4" t="str">
        <f>IF('Gene Table'!$D233="copy number",E233,"")</f>
        <v/>
      </c>
      <c r="EF233" s="4" t="str">
        <f>IF('Gene Table'!$D233="copy number",F233,"")</f>
        <v/>
      </c>
      <c r="EG233" s="4" t="str">
        <f>IF('Gene Table'!$D233="copy number",G233,"")</f>
        <v/>
      </c>
      <c r="EH233" s="4" t="str">
        <f>IF('Gene Table'!$D233="copy number",H233,"")</f>
        <v/>
      </c>
      <c r="EI233" s="4" t="str">
        <f>IF('Gene Table'!$D233="copy number",I233,"")</f>
        <v/>
      </c>
      <c r="EJ233" s="4" t="str">
        <f>IF('Gene Table'!$D233="copy number",J233,"")</f>
        <v/>
      </c>
      <c r="EK233" s="4" t="str">
        <f>IF('Gene Table'!$D233="copy number",K233,"")</f>
        <v/>
      </c>
      <c r="EL233" s="4" t="str">
        <f>IF('Gene Table'!$D233="copy number",L233,"")</f>
        <v/>
      </c>
      <c r="EM233" s="4" t="str">
        <f>IF('Gene Table'!$D233="copy number",M233,"")</f>
        <v/>
      </c>
      <c r="EN233" s="4" t="str">
        <f>IF('Gene Table'!$D233="copy number",N233,"")</f>
        <v/>
      </c>
      <c r="EO233" s="4" t="str">
        <f>IF('Gene Table'!$D233="copy number",O233,"")</f>
        <v/>
      </c>
      <c r="EQ233" s="4" t="s">
        <v>4890</v>
      </c>
      <c r="ER233" s="4" t="str">
        <f>IF('Gene Table'!$D233="copy number",R233,"")</f>
        <v/>
      </c>
      <c r="ES233" s="4" t="str">
        <f>IF('Gene Table'!$D233="copy number",S233,"")</f>
        <v/>
      </c>
      <c r="ET233" s="4" t="str">
        <f>IF('Gene Table'!$D233="copy number",T233,"")</f>
        <v/>
      </c>
      <c r="EU233" s="4" t="str">
        <f>IF('Gene Table'!$D233="copy number",U233,"")</f>
        <v/>
      </c>
      <c r="EV233" s="4" t="str">
        <f>IF('Gene Table'!$D233="copy number",V233,"")</f>
        <v/>
      </c>
      <c r="EW233" s="4" t="str">
        <f>IF('Gene Table'!$D233="copy number",W233,"")</f>
        <v/>
      </c>
      <c r="EX233" s="4" t="str">
        <f>IF('Gene Table'!$D233="copy number",X233,"")</f>
        <v/>
      </c>
      <c r="EY233" s="4" t="str">
        <f>IF('Gene Table'!$D233="copy number",Y233,"")</f>
        <v/>
      </c>
      <c r="EZ233" s="4" t="str">
        <f>IF('Gene Table'!$D233="copy number",Z233,"")</f>
        <v/>
      </c>
      <c r="FA233" s="4" t="str">
        <f>IF('Gene Table'!$D233="copy number",AA233,"")</f>
        <v/>
      </c>
      <c r="FB233" s="4" t="str">
        <f>IF('Gene Table'!$D233="copy number",AB233,"")</f>
        <v/>
      </c>
      <c r="FC233" s="4" t="str">
        <f>IF('Gene Table'!$D233="copy number",AC233,"")</f>
        <v/>
      </c>
      <c r="FE233" s="4" t="s">
        <v>4890</v>
      </c>
      <c r="FF233" s="4" t="str">
        <f>IF('Gene Table'!$C233="SMPC",D233,"")</f>
        <v/>
      </c>
      <c r="FG233" s="4" t="str">
        <f>IF('Gene Table'!$C233="SMPC",E233,"")</f>
        <v/>
      </c>
      <c r="FH233" s="4" t="str">
        <f>IF('Gene Table'!$C233="SMPC",F233,"")</f>
        <v/>
      </c>
      <c r="FI233" s="4" t="str">
        <f>IF('Gene Table'!$C233="SMPC",G233,"")</f>
        <v/>
      </c>
      <c r="FJ233" s="4" t="str">
        <f>IF('Gene Table'!$C233="SMPC",H233,"")</f>
        <v/>
      </c>
      <c r="FK233" s="4" t="str">
        <f>IF('Gene Table'!$C233="SMPC",I233,"")</f>
        <v/>
      </c>
      <c r="FL233" s="4" t="str">
        <f>IF('Gene Table'!$C233="SMPC",J233,"")</f>
        <v/>
      </c>
      <c r="FM233" s="4" t="str">
        <f>IF('Gene Table'!$C233="SMPC",K233,"")</f>
        <v/>
      </c>
      <c r="FN233" s="4" t="str">
        <f>IF('Gene Table'!$C233="SMPC",L233,"")</f>
        <v/>
      </c>
      <c r="FO233" s="4" t="str">
        <f>IF('Gene Table'!$C233="SMPC",M233,"")</f>
        <v/>
      </c>
      <c r="FP233" s="4" t="str">
        <f>IF('Gene Table'!$C233="SMPC",N233,"")</f>
        <v/>
      </c>
      <c r="FQ233" s="4" t="str">
        <f>IF('Gene Table'!$C233="SMPC",O233,"")</f>
        <v/>
      </c>
      <c r="FS233" s="4" t="s">
        <v>4890</v>
      </c>
      <c r="FT233" s="4" t="str">
        <f>IF('Gene Table'!$C233="SMPC",R233,"")</f>
        <v/>
      </c>
      <c r="FU233" s="4" t="str">
        <f>IF('Gene Table'!$C233="SMPC",S233,"")</f>
        <v/>
      </c>
      <c r="FV233" s="4" t="str">
        <f>IF('Gene Table'!$C233="SMPC",T233,"")</f>
        <v/>
      </c>
      <c r="FW233" s="4" t="str">
        <f>IF('Gene Table'!$C233="SMPC",U233,"")</f>
        <v/>
      </c>
      <c r="FX233" s="4" t="str">
        <f>IF('Gene Table'!$C233="SMPC",V233,"")</f>
        <v/>
      </c>
      <c r="FY233" s="4" t="str">
        <f>IF('Gene Table'!$C233="SMPC",W233,"")</f>
        <v/>
      </c>
      <c r="FZ233" s="4" t="str">
        <f>IF('Gene Table'!$C233="SMPC",X233,"")</f>
        <v/>
      </c>
      <c r="GA233" s="4" t="str">
        <f>IF('Gene Table'!$C233="SMPC",Y233,"")</f>
        <v/>
      </c>
      <c r="GB233" s="4" t="str">
        <f>IF('Gene Table'!$C233="SMPC",Z233,"")</f>
        <v/>
      </c>
      <c r="GC233" s="4" t="str">
        <f>IF('Gene Table'!$C233="SMPC",AA233,"")</f>
        <v/>
      </c>
      <c r="GD233" s="4" t="str">
        <f>IF('Gene Table'!$C233="SMPC",AB233,"")</f>
        <v/>
      </c>
      <c r="GE233" s="4" t="str">
        <f>IF('Gene Table'!$C233="SMPC",AC233,"")</f>
        <v/>
      </c>
    </row>
    <row r="234" spans="1:187" ht="15" customHeight="1" x14ac:dyDescent="0.25">
      <c r="A234" s="4" t="str">
        <f>'Gene Table'!C234&amp;":"&amp;'Gene Table'!D234</f>
        <v>TP53:c.481G&gt;A</v>
      </c>
      <c r="B234" s="4">
        <f>IF('Gene Table'!$G$5="NO",IF(ISNUMBER(MATCH('Gene Table'!E234,'Array Content'!$M$2:$M$941,0)),VLOOKUP('Gene Table'!E234,'Array Content'!$M$2:$O$941,2,FALSE),35),IF('Gene Table'!$G$5="YES",IF(ISNUMBER(MATCH('Gene Table'!E234,'Array Content'!$M$2:$M$941,0)),VLOOKUP('Gene Table'!E234,'Array Content'!$M$2:$O$941,3,FALSE),35),"OOPS"))</f>
        <v>37</v>
      </c>
      <c r="C234" s="4" t="s">
        <v>4891</v>
      </c>
      <c r="D234" s="29">
        <f>IF('Control Sample Data'!D233="","",IF(SUM('Control Sample Data'!D$2:D$97)&gt;10,IF(AND(ISNUMBER('Control Sample Data'!D233),'Control Sample Data'!D233&lt;$B234, 'Control Sample Data'!D233&gt;0),'Control Sample Data'!D233,$B234),""))</f>
        <v>35</v>
      </c>
      <c r="E234" s="29">
        <f>IF('Control Sample Data'!E233="","",IF(SUM('Control Sample Data'!E$2:E$97)&gt;10,IF(AND(ISNUMBER('Control Sample Data'!E233),'Control Sample Data'!E233&lt;$B234, 'Control Sample Data'!E233&gt;0),'Control Sample Data'!E233,$B234),""))</f>
        <v>35</v>
      </c>
      <c r="F234" s="29" t="str">
        <f>IF('Control Sample Data'!F233="","",IF(SUM('Control Sample Data'!F$2:F$97)&gt;10,IF(AND(ISNUMBER('Control Sample Data'!F233),'Control Sample Data'!F233&lt;$B234, 'Control Sample Data'!F233&gt;0),'Control Sample Data'!F233,$B234),""))</f>
        <v/>
      </c>
      <c r="G234" s="29" t="str">
        <f>IF('Control Sample Data'!G233="","",IF(SUM('Control Sample Data'!G$2:G$97)&gt;10,IF(AND(ISNUMBER('Control Sample Data'!G233),'Control Sample Data'!G233&lt;$B234, 'Control Sample Data'!G233&gt;0),'Control Sample Data'!G233,$B234),""))</f>
        <v/>
      </c>
      <c r="H234" s="29" t="str">
        <f>IF('Control Sample Data'!H233="","",IF(SUM('Control Sample Data'!H$2:H$97)&gt;10,IF(AND(ISNUMBER('Control Sample Data'!H233),'Control Sample Data'!H233&lt;$B234, 'Control Sample Data'!H233&gt;0),'Control Sample Data'!H233,$B234),""))</f>
        <v/>
      </c>
      <c r="I234" s="29" t="str">
        <f>IF('Control Sample Data'!I233="","",IF(SUM('Control Sample Data'!I$2:I$97)&gt;10,IF(AND(ISNUMBER('Control Sample Data'!I233),'Control Sample Data'!I233&lt;$B234, 'Control Sample Data'!I233&gt;0),'Control Sample Data'!I233,$B234),""))</f>
        <v/>
      </c>
      <c r="J234" s="29" t="str">
        <f>IF('Control Sample Data'!J233="","",IF(SUM('Control Sample Data'!J$2:J$97)&gt;10,IF(AND(ISNUMBER('Control Sample Data'!J233),'Control Sample Data'!J233&lt;$B234, 'Control Sample Data'!J233&gt;0),'Control Sample Data'!J233,$B234),""))</f>
        <v/>
      </c>
      <c r="K234" s="29" t="str">
        <f>IF('Control Sample Data'!K233="","",IF(SUM('Control Sample Data'!K$2:K$97)&gt;10,IF(AND(ISNUMBER('Control Sample Data'!K233),'Control Sample Data'!K233&lt;$B234, 'Control Sample Data'!K233&gt;0),'Control Sample Data'!K233,$B234),""))</f>
        <v/>
      </c>
      <c r="L234" s="29" t="str">
        <f>IF('Control Sample Data'!L233="","",IF(SUM('Control Sample Data'!L$2:L$97)&gt;10,IF(AND(ISNUMBER('Control Sample Data'!L233),'Control Sample Data'!L233&lt;$B234, 'Control Sample Data'!L233&gt;0),'Control Sample Data'!L233,$B234),""))</f>
        <v/>
      </c>
      <c r="M234" s="29" t="str">
        <f>IF('Control Sample Data'!M233="","",IF(SUM('Control Sample Data'!M$2:M$97)&gt;10,IF(AND(ISNUMBER('Control Sample Data'!M233),'Control Sample Data'!M233&lt;$B234, 'Control Sample Data'!M233&gt;0),'Control Sample Data'!M233,$B234),""))</f>
        <v/>
      </c>
      <c r="N234" s="29" t="str">
        <f>IF('Control Sample Data'!N233="","",IF(SUM('Control Sample Data'!N$2:N$97)&gt;10,IF(AND(ISNUMBER('Control Sample Data'!N233),'Control Sample Data'!N233&lt;$B234, 'Control Sample Data'!N233&gt;0),'Control Sample Data'!N233,$B234),""))</f>
        <v/>
      </c>
      <c r="O234" s="29" t="str">
        <f>IF('Control Sample Data'!O233="","",IF(SUM('Control Sample Data'!O$2:O$97)&gt;10,IF(AND(ISNUMBER('Control Sample Data'!O233),'Control Sample Data'!O233&lt;$B234, 'Control Sample Data'!O233&gt;0),'Control Sample Data'!O233,$B234),""))</f>
        <v/>
      </c>
      <c r="Q234" s="4" t="s">
        <v>4891</v>
      </c>
      <c r="R234" s="29">
        <f>IF('Test Sample Data'!D233="","",IF(SUM('Test Sample Data'!D$2:D$97)&gt;10,IF(AND(ISNUMBER('Test Sample Data'!D233),'Test Sample Data'!D233&lt;$B234, 'Test Sample Data'!D233&gt;0),'Test Sample Data'!D233,$B234),""))</f>
        <v>34.549999999999997</v>
      </c>
      <c r="S234" s="29">
        <f>IF('Test Sample Data'!E233="","",IF(SUM('Test Sample Data'!E$2:E$97)&gt;10,IF(AND(ISNUMBER('Test Sample Data'!E233),'Test Sample Data'!E233&lt;$B234, 'Test Sample Data'!E233&gt;0),'Test Sample Data'!E233,$B234),""))</f>
        <v>35</v>
      </c>
      <c r="T234" s="29" t="str">
        <f>IF('Test Sample Data'!F233="","",IF(SUM('Test Sample Data'!F$2:F$97)&gt;10,IF(AND(ISNUMBER('Test Sample Data'!F233),'Test Sample Data'!F233&lt;$B234, 'Test Sample Data'!F233&gt;0),'Test Sample Data'!F233,$B234),""))</f>
        <v/>
      </c>
      <c r="U234" s="29" t="str">
        <f>IF('Test Sample Data'!G233="","",IF(SUM('Test Sample Data'!G$2:G$97)&gt;10,IF(AND(ISNUMBER('Test Sample Data'!G233),'Test Sample Data'!G233&lt;$B234, 'Test Sample Data'!G233&gt;0),'Test Sample Data'!G233,$B234),""))</f>
        <v/>
      </c>
      <c r="V234" s="29" t="str">
        <f>IF('Test Sample Data'!H233="","",IF(SUM('Test Sample Data'!H$2:H$97)&gt;10,IF(AND(ISNUMBER('Test Sample Data'!H233),'Test Sample Data'!H233&lt;$B234, 'Test Sample Data'!H233&gt;0),'Test Sample Data'!H233,$B234),""))</f>
        <v/>
      </c>
      <c r="W234" s="29" t="str">
        <f>IF('Test Sample Data'!I233="","",IF(SUM('Test Sample Data'!I$2:I$97)&gt;10,IF(AND(ISNUMBER('Test Sample Data'!I233),'Test Sample Data'!I233&lt;$B234, 'Test Sample Data'!I233&gt;0),'Test Sample Data'!I233,$B234),""))</f>
        <v/>
      </c>
      <c r="X234" s="29" t="str">
        <f>IF('Test Sample Data'!J233="","",IF(SUM('Test Sample Data'!J$2:J$97)&gt;10,IF(AND(ISNUMBER('Test Sample Data'!J233),'Test Sample Data'!J233&lt;$B234, 'Test Sample Data'!J233&gt;0),'Test Sample Data'!J233,$B234),""))</f>
        <v/>
      </c>
      <c r="Y234" s="29" t="str">
        <f>IF('Test Sample Data'!K233="","",IF(SUM('Test Sample Data'!K$2:K$97)&gt;10,IF(AND(ISNUMBER('Test Sample Data'!K233),'Test Sample Data'!K233&lt;$B234, 'Test Sample Data'!K233&gt;0),'Test Sample Data'!K233,$B234),""))</f>
        <v/>
      </c>
      <c r="Z234" s="29" t="str">
        <f>IF('Test Sample Data'!L233="","",IF(SUM('Test Sample Data'!L$2:L$97)&gt;10,IF(AND(ISNUMBER('Test Sample Data'!L233),'Test Sample Data'!L233&lt;$B234, 'Test Sample Data'!L233&gt;0),'Test Sample Data'!L233,$B234),""))</f>
        <v/>
      </c>
      <c r="AA234" s="29" t="str">
        <f>IF('Test Sample Data'!M233="","",IF(SUM('Test Sample Data'!M$2:M$97)&gt;10,IF(AND(ISNUMBER('Test Sample Data'!M233),'Test Sample Data'!M233&lt;$B234, 'Test Sample Data'!M233&gt;0),'Test Sample Data'!M233,$B234),""))</f>
        <v/>
      </c>
      <c r="AB234" s="29" t="str">
        <f>IF('Test Sample Data'!N233="","",IF(SUM('Test Sample Data'!N$2:N$97)&gt;10,IF(AND(ISNUMBER('Test Sample Data'!N233),'Test Sample Data'!N233&lt;$B234, 'Test Sample Data'!N233&gt;0),'Test Sample Data'!N233,$B234),""))</f>
        <v/>
      </c>
      <c r="AC234" s="29" t="str">
        <f>IF('Test Sample Data'!O233="","",IF(SUM('Test Sample Data'!O$2:O$97)&gt;10,IF(AND(ISNUMBER('Test Sample Data'!O233),'Test Sample Data'!O233&lt;$B234, 'Test Sample Data'!O233&gt;0),'Test Sample Data'!O233,$B234),""))</f>
        <v/>
      </c>
      <c r="AE234" s="4" t="s">
        <v>4891</v>
      </c>
      <c r="AF234" s="4">
        <f t="shared" si="247"/>
        <v>9</v>
      </c>
      <c r="AG234" s="4">
        <f t="shared" si="248"/>
        <v>9</v>
      </c>
      <c r="AH234" s="4" t="str">
        <f t="shared" si="249"/>
        <v/>
      </c>
      <c r="AI234" s="4" t="str">
        <f t="shared" si="250"/>
        <v/>
      </c>
      <c r="AJ234" s="4" t="str">
        <f t="shared" si="251"/>
        <v/>
      </c>
      <c r="AK234" s="4" t="str">
        <f t="shared" si="252"/>
        <v/>
      </c>
      <c r="AL234" s="4" t="str">
        <f t="shared" si="253"/>
        <v/>
      </c>
      <c r="AM234" s="4" t="str">
        <f t="shared" si="254"/>
        <v/>
      </c>
      <c r="AN234" s="4" t="str">
        <f t="shared" si="255"/>
        <v/>
      </c>
      <c r="AO234" s="4" t="str">
        <f t="shared" si="256"/>
        <v/>
      </c>
      <c r="AP234" s="4" t="str">
        <f t="shared" si="257"/>
        <v/>
      </c>
      <c r="AQ234" s="4" t="str">
        <f t="shared" si="258"/>
        <v/>
      </c>
      <c r="AR234" s="4">
        <f t="shared" si="259"/>
        <v>0</v>
      </c>
      <c r="AS234" s="4">
        <f t="shared" si="310"/>
        <v>9</v>
      </c>
      <c r="AU234" s="4" t="s">
        <v>4891</v>
      </c>
      <c r="AV234" s="4">
        <f t="shared" si="260"/>
        <v>8.5499999999999972</v>
      </c>
      <c r="AW234" s="4">
        <f t="shared" si="261"/>
        <v>9</v>
      </c>
      <c r="AX234" s="4" t="str">
        <f t="shared" si="262"/>
        <v/>
      </c>
      <c r="AY234" s="4" t="str">
        <f t="shared" si="263"/>
        <v/>
      </c>
      <c r="AZ234" s="4" t="str">
        <f t="shared" si="264"/>
        <v/>
      </c>
      <c r="BA234" s="4" t="str">
        <f t="shared" si="265"/>
        <v/>
      </c>
      <c r="BB234" s="4" t="str">
        <f t="shared" si="266"/>
        <v/>
      </c>
      <c r="BC234" s="4" t="str">
        <f t="shared" si="267"/>
        <v/>
      </c>
      <c r="BD234" s="4" t="str">
        <f t="shared" si="268"/>
        <v/>
      </c>
      <c r="BE234" s="4" t="str">
        <f t="shared" si="269"/>
        <v/>
      </c>
      <c r="BF234" s="4" t="str">
        <f t="shared" si="270"/>
        <v/>
      </c>
      <c r="BG234" s="4" t="str">
        <f t="shared" si="271"/>
        <v/>
      </c>
      <c r="BI234" s="4" t="s">
        <v>4891</v>
      </c>
      <c r="BJ234" s="4" t="str">
        <f t="shared" si="297"/>
        <v/>
      </c>
      <c r="BK234" s="4">
        <f t="shared" si="298"/>
        <v>9</v>
      </c>
      <c r="BL234" s="4" t="str">
        <f t="shared" si="299"/>
        <v/>
      </c>
      <c r="BM234" s="4" t="str">
        <f t="shared" si="300"/>
        <v/>
      </c>
      <c r="BN234" s="4" t="str">
        <f t="shared" si="301"/>
        <v/>
      </c>
      <c r="BO234" s="4" t="str">
        <f t="shared" si="302"/>
        <v/>
      </c>
      <c r="BP234" s="4" t="str">
        <f t="shared" si="303"/>
        <v/>
      </c>
      <c r="BQ234" s="4" t="str">
        <f t="shared" si="304"/>
        <v/>
      </c>
      <c r="BR234" s="4" t="str">
        <f t="shared" si="305"/>
        <v/>
      </c>
      <c r="BS234" s="4" t="str">
        <f t="shared" si="306"/>
        <v/>
      </c>
      <c r="BT234" s="4" t="str">
        <f t="shared" si="307"/>
        <v/>
      </c>
      <c r="BU234" s="4" t="str">
        <f t="shared" si="308"/>
        <v/>
      </c>
      <c r="BV234" s="4">
        <f t="shared" si="272"/>
        <v>0</v>
      </c>
      <c r="BW234" s="4">
        <f t="shared" si="309"/>
        <v>9</v>
      </c>
      <c r="BY234" s="4" t="s">
        <v>4891</v>
      </c>
      <c r="BZ234" s="4">
        <f t="shared" si="273"/>
        <v>-0.45000000000000284</v>
      </c>
      <c r="CA234" s="4">
        <f t="shared" si="274"/>
        <v>0</v>
      </c>
      <c r="CB234" s="4" t="str">
        <f t="shared" si="275"/>
        <v/>
      </c>
      <c r="CC234" s="4" t="str">
        <f t="shared" si="276"/>
        <v/>
      </c>
      <c r="CD234" s="4" t="str">
        <f t="shared" si="277"/>
        <v/>
      </c>
      <c r="CE234" s="4" t="str">
        <f t="shared" si="278"/>
        <v/>
      </c>
      <c r="CF234" s="4" t="str">
        <f t="shared" si="279"/>
        <v/>
      </c>
      <c r="CG234" s="4" t="str">
        <f t="shared" si="280"/>
        <v/>
      </c>
      <c r="CH234" s="4" t="str">
        <f t="shared" si="281"/>
        <v/>
      </c>
      <c r="CI234" s="4" t="str">
        <f t="shared" si="282"/>
        <v/>
      </c>
      <c r="CJ234" s="4" t="str">
        <f t="shared" si="283"/>
        <v/>
      </c>
      <c r="CK234" s="4" t="str">
        <f t="shared" si="284"/>
        <v/>
      </c>
      <c r="CM234" s="4" t="s">
        <v>4891</v>
      </c>
      <c r="CN234" s="4" t="str">
        <f>IF(ISNUMBER(BZ234), IF($BV234&gt;VLOOKUP('Gene Table'!$G$2,'Array Content'!$A$2:$B$3,2,FALSE),IF(BZ234&lt;-$BV234,"mutant","WT"),IF(BZ234&lt;-VLOOKUP('Gene Table'!$G$2,'Array Content'!$A$2:$B$3,2,FALSE),"Mutant","WT")),"")</f>
        <v>WT</v>
      </c>
      <c r="CO234" s="4" t="str">
        <f>IF(ISNUMBER(CA234), IF($BV234&gt;VLOOKUP('Gene Table'!$G$2,'Array Content'!$A$2:$B$3,2,FALSE),IF(CA234&lt;-$BV234,"mutant","WT"),IF(CA234&lt;-VLOOKUP('Gene Table'!$G$2,'Array Content'!$A$2:$B$3,2,FALSE),"Mutant","WT")),"")</f>
        <v>WT</v>
      </c>
      <c r="CP234" s="4" t="str">
        <f>IF(ISNUMBER(CB234), IF($BV234&gt;VLOOKUP('Gene Table'!$G$2,'Array Content'!$A$2:$B$3,2,FALSE),IF(CB234&lt;-$BV234,"mutant","WT"),IF(CB234&lt;-VLOOKUP('Gene Table'!$G$2,'Array Content'!$A$2:$B$3,2,FALSE),"Mutant","WT")),"")</f>
        <v/>
      </c>
      <c r="CQ234" s="4" t="str">
        <f>IF(ISNUMBER(CC234), IF($BV234&gt;VLOOKUP('Gene Table'!$G$2,'Array Content'!$A$2:$B$3,2,FALSE),IF(CC234&lt;-$BV234,"mutant","WT"),IF(CC234&lt;-VLOOKUP('Gene Table'!$G$2,'Array Content'!$A$2:$B$3,2,FALSE),"Mutant","WT")),"")</f>
        <v/>
      </c>
      <c r="CR234" s="4" t="str">
        <f>IF(ISNUMBER(CD234), IF($BV234&gt;VLOOKUP('Gene Table'!$G$2,'Array Content'!$A$2:$B$3,2,FALSE),IF(CD234&lt;-$BV234,"mutant","WT"),IF(CD234&lt;-VLOOKUP('Gene Table'!$G$2,'Array Content'!$A$2:$B$3,2,FALSE),"Mutant","WT")),"")</f>
        <v/>
      </c>
      <c r="CS234" s="4" t="str">
        <f>IF(ISNUMBER(CE234), IF($BV234&gt;VLOOKUP('Gene Table'!$G$2,'Array Content'!$A$2:$B$3,2,FALSE),IF(CE234&lt;-$BV234,"mutant","WT"),IF(CE234&lt;-VLOOKUP('Gene Table'!$G$2,'Array Content'!$A$2:$B$3,2,FALSE),"Mutant","WT")),"")</f>
        <v/>
      </c>
      <c r="CT234" s="4" t="str">
        <f>IF(ISNUMBER(CF234), IF($BV234&gt;VLOOKUP('Gene Table'!$G$2,'Array Content'!$A$2:$B$3,2,FALSE),IF(CF234&lt;-$BV234,"mutant","WT"),IF(CF234&lt;-VLOOKUP('Gene Table'!$G$2,'Array Content'!$A$2:$B$3,2,FALSE),"Mutant","WT")),"")</f>
        <v/>
      </c>
      <c r="CU234" s="4" t="str">
        <f>IF(ISNUMBER(CG234), IF($BV234&gt;VLOOKUP('Gene Table'!$G$2,'Array Content'!$A$2:$B$3,2,FALSE),IF(CG234&lt;-$BV234,"mutant","WT"),IF(CG234&lt;-VLOOKUP('Gene Table'!$G$2,'Array Content'!$A$2:$B$3,2,FALSE),"Mutant","WT")),"")</f>
        <v/>
      </c>
      <c r="CV234" s="4" t="str">
        <f>IF(ISNUMBER(CH234), IF($BV234&gt;VLOOKUP('Gene Table'!$G$2,'Array Content'!$A$2:$B$3,2,FALSE),IF(CH234&lt;-$BV234,"mutant","WT"),IF(CH234&lt;-VLOOKUP('Gene Table'!$G$2,'Array Content'!$A$2:$B$3,2,FALSE),"Mutant","WT")),"")</f>
        <v/>
      </c>
      <c r="CW234" s="4" t="str">
        <f>IF(ISNUMBER(CI234), IF($BV234&gt;VLOOKUP('Gene Table'!$G$2,'Array Content'!$A$2:$B$3,2,FALSE),IF(CI234&lt;-$BV234,"mutant","WT"),IF(CI234&lt;-VLOOKUP('Gene Table'!$G$2,'Array Content'!$A$2:$B$3,2,FALSE),"Mutant","WT")),"")</f>
        <v/>
      </c>
      <c r="CX234" s="4" t="str">
        <f>IF(ISNUMBER(CJ234), IF($BV234&gt;VLOOKUP('Gene Table'!$G$2,'Array Content'!$A$2:$B$3,2,FALSE),IF(CJ234&lt;-$BV234,"mutant","WT"),IF(CJ234&lt;-VLOOKUP('Gene Table'!$G$2,'Array Content'!$A$2:$B$3,2,FALSE),"Mutant","WT")),"")</f>
        <v/>
      </c>
      <c r="CY234" s="4" t="str">
        <f>IF(ISNUMBER(CK234), IF($BV234&gt;VLOOKUP('Gene Table'!$G$2,'Array Content'!$A$2:$B$3,2,FALSE),IF(CK234&lt;-$BV234,"mutant","WT"),IF(CK234&lt;-VLOOKUP('Gene Table'!$G$2,'Array Content'!$A$2:$B$3,2,FALSE),"Mutant","WT")),"")</f>
        <v/>
      </c>
      <c r="DA234" s="4" t="s">
        <v>4891</v>
      </c>
      <c r="DB234" s="4">
        <f t="shared" si="285"/>
        <v>-0.45000000000000284</v>
      </c>
      <c r="DC234" s="4">
        <f t="shared" si="286"/>
        <v>0</v>
      </c>
      <c r="DD234" s="4" t="str">
        <f t="shared" si="287"/>
        <v/>
      </c>
      <c r="DE234" s="4" t="str">
        <f t="shared" si="288"/>
        <v/>
      </c>
      <c r="DF234" s="4" t="str">
        <f t="shared" si="289"/>
        <v/>
      </c>
      <c r="DG234" s="4" t="str">
        <f t="shared" si="290"/>
        <v/>
      </c>
      <c r="DH234" s="4" t="str">
        <f t="shared" si="291"/>
        <v/>
      </c>
      <c r="DI234" s="4" t="str">
        <f t="shared" si="292"/>
        <v/>
      </c>
      <c r="DJ234" s="4" t="str">
        <f t="shared" si="293"/>
        <v/>
      </c>
      <c r="DK234" s="4" t="str">
        <f t="shared" si="294"/>
        <v/>
      </c>
      <c r="DL234" s="4" t="str">
        <f t="shared" si="295"/>
        <v/>
      </c>
      <c r="DM234" s="4" t="str">
        <f t="shared" si="296"/>
        <v/>
      </c>
      <c r="DO234" s="4" t="s">
        <v>4891</v>
      </c>
      <c r="DP234" s="4" t="str">
        <f>IF(ISNUMBER(DB234), IF($AR234&gt;VLOOKUP('Gene Table'!$G$2,'Array Content'!$A$2:$B$3,2,FALSE),IF(DB234&lt;-$AR234,"mutant","WT"),IF(DB234&lt;-VLOOKUP('Gene Table'!$G$2,'Array Content'!$A$2:$B$3,2,FALSE),"Mutant","WT")),"")</f>
        <v>WT</v>
      </c>
      <c r="DQ234" s="4" t="str">
        <f>IF(ISNUMBER(DC234), IF($AR234&gt;VLOOKUP('Gene Table'!$G$2,'Array Content'!$A$2:$B$3,2,FALSE),IF(DC234&lt;-$AR234,"mutant","WT"),IF(DC234&lt;-VLOOKUP('Gene Table'!$G$2,'Array Content'!$A$2:$B$3,2,FALSE),"Mutant","WT")),"")</f>
        <v>WT</v>
      </c>
      <c r="DR234" s="4" t="str">
        <f>IF(ISNUMBER(DD234), IF($AR234&gt;VLOOKUP('Gene Table'!$G$2,'Array Content'!$A$2:$B$3,2,FALSE),IF(DD234&lt;-$AR234,"mutant","WT"),IF(DD234&lt;-VLOOKUP('Gene Table'!$G$2,'Array Content'!$A$2:$B$3,2,FALSE),"Mutant","WT")),"")</f>
        <v/>
      </c>
      <c r="DS234" s="4" t="str">
        <f>IF(ISNUMBER(DE234), IF($AR234&gt;VLOOKUP('Gene Table'!$G$2,'Array Content'!$A$2:$B$3,2,FALSE),IF(DE234&lt;-$AR234,"mutant","WT"),IF(DE234&lt;-VLOOKUP('Gene Table'!$G$2,'Array Content'!$A$2:$B$3,2,FALSE),"Mutant","WT")),"")</f>
        <v/>
      </c>
      <c r="DT234" s="4" t="str">
        <f>IF(ISNUMBER(DF234), IF($AR234&gt;VLOOKUP('Gene Table'!$G$2,'Array Content'!$A$2:$B$3,2,FALSE),IF(DF234&lt;-$AR234,"mutant","WT"),IF(DF234&lt;-VLOOKUP('Gene Table'!$G$2,'Array Content'!$A$2:$B$3,2,FALSE),"Mutant","WT")),"")</f>
        <v/>
      </c>
      <c r="DU234" s="4" t="str">
        <f>IF(ISNUMBER(DG234), IF($AR234&gt;VLOOKUP('Gene Table'!$G$2,'Array Content'!$A$2:$B$3,2,FALSE),IF(DG234&lt;-$AR234,"mutant","WT"),IF(DG234&lt;-VLOOKUP('Gene Table'!$G$2,'Array Content'!$A$2:$B$3,2,FALSE),"Mutant","WT")),"")</f>
        <v/>
      </c>
      <c r="DV234" s="4" t="str">
        <f>IF(ISNUMBER(DH234), IF($AR234&gt;VLOOKUP('Gene Table'!$G$2,'Array Content'!$A$2:$B$3,2,FALSE),IF(DH234&lt;-$AR234,"mutant","WT"),IF(DH234&lt;-VLOOKUP('Gene Table'!$G$2,'Array Content'!$A$2:$B$3,2,FALSE),"Mutant","WT")),"")</f>
        <v/>
      </c>
      <c r="DW234" s="4" t="str">
        <f>IF(ISNUMBER(DI234), IF($AR234&gt;VLOOKUP('Gene Table'!$G$2,'Array Content'!$A$2:$B$3,2,FALSE),IF(DI234&lt;-$AR234,"mutant","WT"),IF(DI234&lt;-VLOOKUP('Gene Table'!$G$2,'Array Content'!$A$2:$B$3,2,FALSE),"Mutant","WT")),"")</f>
        <v/>
      </c>
      <c r="DX234" s="4" t="str">
        <f>IF(ISNUMBER(DJ234), IF($AR234&gt;VLOOKUP('Gene Table'!$G$2,'Array Content'!$A$2:$B$3,2,FALSE),IF(DJ234&lt;-$AR234,"mutant","WT"),IF(DJ234&lt;-VLOOKUP('Gene Table'!$G$2,'Array Content'!$A$2:$B$3,2,FALSE),"Mutant","WT")),"")</f>
        <v/>
      </c>
      <c r="DY234" s="4" t="str">
        <f>IF(ISNUMBER(DK234), IF($AR234&gt;VLOOKUP('Gene Table'!$G$2,'Array Content'!$A$2:$B$3,2,FALSE),IF(DK234&lt;-$AR234,"mutant","WT"),IF(DK234&lt;-VLOOKUP('Gene Table'!$G$2,'Array Content'!$A$2:$B$3,2,FALSE),"Mutant","WT")),"")</f>
        <v/>
      </c>
      <c r="DZ234" s="4" t="str">
        <f>IF(ISNUMBER(DL234), IF($AR234&gt;VLOOKUP('Gene Table'!$G$2,'Array Content'!$A$2:$B$3,2,FALSE),IF(DL234&lt;-$AR234,"mutant","WT"),IF(DL234&lt;-VLOOKUP('Gene Table'!$G$2,'Array Content'!$A$2:$B$3,2,FALSE),"Mutant","WT")),"")</f>
        <v/>
      </c>
      <c r="EA234" s="4" t="str">
        <f>IF(ISNUMBER(DM234), IF($AR234&gt;VLOOKUP('Gene Table'!$G$2,'Array Content'!$A$2:$B$3,2,FALSE),IF(DM234&lt;-$AR234,"mutant","WT"),IF(DM234&lt;-VLOOKUP('Gene Table'!$G$2,'Array Content'!$A$2:$B$3,2,FALSE),"Mutant","WT")),"")</f>
        <v/>
      </c>
      <c r="EC234" s="4" t="s">
        <v>4891</v>
      </c>
      <c r="ED234" s="4" t="str">
        <f>IF('Gene Table'!$D234="copy number",D234,"")</f>
        <v/>
      </c>
      <c r="EE234" s="4" t="str">
        <f>IF('Gene Table'!$D234="copy number",E234,"")</f>
        <v/>
      </c>
      <c r="EF234" s="4" t="str">
        <f>IF('Gene Table'!$D234="copy number",F234,"")</f>
        <v/>
      </c>
      <c r="EG234" s="4" t="str">
        <f>IF('Gene Table'!$D234="copy number",G234,"")</f>
        <v/>
      </c>
      <c r="EH234" s="4" t="str">
        <f>IF('Gene Table'!$D234="copy number",H234,"")</f>
        <v/>
      </c>
      <c r="EI234" s="4" t="str">
        <f>IF('Gene Table'!$D234="copy number",I234,"")</f>
        <v/>
      </c>
      <c r="EJ234" s="4" t="str">
        <f>IF('Gene Table'!$D234="copy number",J234,"")</f>
        <v/>
      </c>
      <c r="EK234" s="4" t="str">
        <f>IF('Gene Table'!$D234="copy number",K234,"")</f>
        <v/>
      </c>
      <c r="EL234" s="4" t="str">
        <f>IF('Gene Table'!$D234="copy number",L234,"")</f>
        <v/>
      </c>
      <c r="EM234" s="4" t="str">
        <f>IF('Gene Table'!$D234="copy number",M234,"")</f>
        <v/>
      </c>
      <c r="EN234" s="4" t="str">
        <f>IF('Gene Table'!$D234="copy number",N234,"")</f>
        <v/>
      </c>
      <c r="EO234" s="4" t="str">
        <f>IF('Gene Table'!$D234="copy number",O234,"")</f>
        <v/>
      </c>
      <c r="EQ234" s="4" t="s">
        <v>4891</v>
      </c>
      <c r="ER234" s="4" t="str">
        <f>IF('Gene Table'!$D234="copy number",R234,"")</f>
        <v/>
      </c>
      <c r="ES234" s="4" t="str">
        <f>IF('Gene Table'!$D234="copy number",S234,"")</f>
        <v/>
      </c>
      <c r="ET234" s="4" t="str">
        <f>IF('Gene Table'!$D234="copy number",T234,"")</f>
        <v/>
      </c>
      <c r="EU234" s="4" t="str">
        <f>IF('Gene Table'!$D234="copy number",U234,"")</f>
        <v/>
      </c>
      <c r="EV234" s="4" t="str">
        <f>IF('Gene Table'!$D234="copy number",V234,"")</f>
        <v/>
      </c>
      <c r="EW234" s="4" t="str">
        <f>IF('Gene Table'!$D234="copy number",W234,"")</f>
        <v/>
      </c>
      <c r="EX234" s="4" t="str">
        <f>IF('Gene Table'!$D234="copy number",X234,"")</f>
        <v/>
      </c>
      <c r="EY234" s="4" t="str">
        <f>IF('Gene Table'!$D234="copy number",Y234,"")</f>
        <v/>
      </c>
      <c r="EZ234" s="4" t="str">
        <f>IF('Gene Table'!$D234="copy number",Z234,"")</f>
        <v/>
      </c>
      <c r="FA234" s="4" t="str">
        <f>IF('Gene Table'!$D234="copy number",AA234,"")</f>
        <v/>
      </c>
      <c r="FB234" s="4" t="str">
        <f>IF('Gene Table'!$D234="copy number",AB234,"")</f>
        <v/>
      </c>
      <c r="FC234" s="4" t="str">
        <f>IF('Gene Table'!$D234="copy number",AC234,"")</f>
        <v/>
      </c>
      <c r="FE234" s="4" t="s">
        <v>4891</v>
      </c>
      <c r="FF234" s="4" t="str">
        <f>IF('Gene Table'!$C234="SMPC",D234,"")</f>
        <v/>
      </c>
      <c r="FG234" s="4" t="str">
        <f>IF('Gene Table'!$C234="SMPC",E234,"")</f>
        <v/>
      </c>
      <c r="FH234" s="4" t="str">
        <f>IF('Gene Table'!$C234="SMPC",F234,"")</f>
        <v/>
      </c>
      <c r="FI234" s="4" t="str">
        <f>IF('Gene Table'!$C234="SMPC",G234,"")</f>
        <v/>
      </c>
      <c r="FJ234" s="4" t="str">
        <f>IF('Gene Table'!$C234="SMPC",H234,"")</f>
        <v/>
      </c>
      <c r="FK234" s="4" t="str">
        <f>IF('Gene Table'!$C234="SMPC",I234,"")</f>
        <v/>
      </c>
      <c r="FL234" s="4" t="str">
        <f>IF('Gene Table'!$C234="SMPC",J234,"")</f>
        <v/>
      </c>
      <c r="FM234" s="4" t="str">
        <f>IF('Gene Table'!$C234="SMPC",K234,"")</f>
        <v/>
      </c>
      <c r="FN234" s="4" t="str">
        <f>IF('Gene Table'!$C234="SMPC",L234,"")</f>
        <v/>
      </c>
      <c r="FO234" s="4" t="str">
        <f>IF('Gene Table'!$C234="SMPC",M234,"")</f>
        <v/>
      </c>
      <c r="FP234" s="4" t="str">
        <f>IF('Gene Table'!$C234="SMPC",N234,"")</f>
        <v/>
      </c>
      <c r="FQ234" s="4" t="str">
        <f>IF('Gene Table'!$C234="SMPC",O234,"")</f>
        <v/>
      </c>
      <c r="FS234" s="4" t="s">
        <v>4891</v>
      </c>
      <c r="FT234" s="4" t="str">
        <f>IF('Gene Table'!$C234="SMPC",R234,"")</f>
        <v/>
      </c>
      <c r="FU234" s="4" t="str">
        <f>IF('Gene Table'!$C234="SMPC",S234,"")</f>
        <v/>
      </c>
      <c r="FV234" s="4" t="str">
        <f>IF('Gene Table'!$C234="SMPC",T234,"")</f>
        <v/>
      </c>
      <c r="FW234" s="4" t="str">
        <f>IF('Gene Table'!$C234="SMPC",U234,"")</f>
        <v/>
      </c>
      <c r="FX234" s="4" t="str">
        <f>IF('Gene Table'!$C234="SMPC",V234,"")</f>
        <v/>
      </c>
      <c r="FY234" s="4" t="str">
        <f>IF('Gene Table'!$C234="SMPC",W234,"")</f>
        <v/>
      </c>
      <c r="FZ234" s="4" t="str">
        <f>IF('Gene Table'!$C234="SMPC",X234,"")</f>
        <v/>
      </c>
      <c r="GA234" s="4" t="str">
        <f>IF('Gene Table'!$C234="SMPC",Y234,"")</f>
        <v/>
      </c>
      <c r="GB234" s="4" t="str">
        <f>IF('Gene Table'!$C234="SMPC",Z234,"")</f>
        <v/>
      </c>
      <c r="GC234" s="4" t="str">
        <f>IF('Gene Table'!$C234="SMPC",AA234,"")</f>
        <v/>
      </c>
      <c r="GD234" s="4" t="str">
        <f>IF('Gene Table'!$C234="SMPC",AB234,"")</f>
        <v/>
      </c>
      <c r="GE234" s="4" t="str">
        <f>IF('Gene Table'!$C234="SMPC",AC234,"")</f>
        <v/>
      </c>
    </row>
    <row r="235" spans="1:187" ht="15" customHeight="1" x14ac:dyDescent="0.25">
      <c r="A235" s="4" t="str">
        <f>'Gene Table'!C235&amp;":"&amp;'Gene Table'!D235</f>
        <v>TP53:c.488A&gt;G</v>
      </c>
      <c r="B235" s="4">
        <f>IF('Gene Table'!$G$5="NO",IF(ISNUMBER(MATCH('Gene Table'!E235,'Array Content'!$M$2:$M$941,0)),VLOOKUP('Gene Table'!E235,'Array Content'!$M$2:$O$941,2,FALSE),35),IF('Gene Table'!$G$5="YES",IF(ISNUMBER(MATCH('Gene Table'!E235,'Array Content'!$M$2:$M$941,0)),VLOOKUP('Gene Table'!E235,'Array Content'!$M$2:$O$941,3,FALSE),35),"OOPS"))</f>
        <v>37</v>
      </c>
      <c r="C235" s="4" t="s">
        <v>4892</v>
      </c>
      <c r="D235" s="29">
        <f>IF('Control Sample Data'!D234="","",IF(SUM('Control Sample Data'!D$2:D$97)&gt;10,IF(AND(ISNUMBER('Control Sample Data'!D234),'Control Sample Data'!D234&lt;$B235, 'Control Sample Data'!D234&gt;0),'Control Sample Data'!D234,$B235),""))</f>
        <v>35</v>
      </c>
      <c r="E235" s="29">
        <f>IF('Control Sample Data'!E234="","",IF(SUM('Control Sample Data'!E$2:E$97)&gt;10,IF(AND(ISNUMBER('Control Sample Data'!E234),'Control Sample Data'!E234&lt;$B235, 'Control Sample Data'!E234&gt;0),'Control Sample Data'!E234,$B235),""))</f>
        <v>35</v>
      </c>
      <c r="F235" s="29" t="str">
        <f>IF('Control Sample Data'!F234="","",IF(SUM('Control Sample Data'!F$2:F$97)&gt;10,IF(AND(ISNUMBER('Control Sample Data'!F234),'Control Sample Data'!F234&lt;$B235, 'Control Sample Data'!F234&gt;0),'Control Sample Data'!F234,$B235),""))</f>
        <v/>
      </c>
      <c r="G235" s="29" t="str">
        <f>IF('Control Sample Data'!G234="","",IF(SUM('Control Sample Data'!G$2:G$97)&gt;10,IF(AND(ISNUMBER('Control Sample Data'!G234),'Control Sample Data'!G234&lt;$B235, 'Control Sample Data'!G234&gt;0),'Control Sample Data'!G234,$B235),""))</f>
        <v/>
      </c>
      <c r="H235" s="29" t="str">
        <f>IF('Control Sample Data'!H234="","",IF(SUM('Control Sample Data'!H$2:H$97)&gt;10,IF(AND(ISNUMBER('Control Sample Data'!H234),'Control Sample Data'!H234&lt;$B235, 'Control Sample Data'!H234&gt;0),'Control Sample Data'!H234,$B235),""))</f>
        <v/>
      </c>
      <c r="I235" s="29" t="str">
        <f>IF('Control Sample Data'!I234="","",IF(SUM('Control Sample Data'!I$2:I$97)&gt;10,IF(AND(ISNUMBER('Control Sample Data'!I234),'Control Sample Data'!I234&lt;$B235, 'Control Sample Data'!I234&gt;0),'Control Sample Data'!I234,$B235),""))</f>
        <v/>
      </c>
      <c r="J235" s="29" t="str">
        <f>IF('Control Sample Data'!J234="","",IF(SUM('Control Sample Data'!J$2:J$97)&gt;10,IF(AND(ISNUMBER('Control Sample Data'!J234),'Control Sample Data'!J234&lt;$B235, 'Control Sample Data'!J234&gt;0),'Control Sample Data'!J234,$B235),""))</f>
        <v/>
      </c>
      <c r="K235" s="29" t="str">
        <f>IF('Control Sample Data'!K234="","",IF(SUM('Control Sample Data'!K$2:K$97)&gt;10,IF(AND(ISNUMBER('Control Sample Data'!K234),'Control Sample Data'!K234&lt;$B235, 'Control Sample Data'!K234&gt;0),'Control Sample Data'!K234,$B235),""))</f>
        <v/>
      </c>
      <c r="L235" s="29" t="str">
        <f>IF('Control Sample Data'!L234="","",IF(SUM('Control Sample Data'!L$2:L$97)&gt;10,IF(AND(ISNUMBER('Control Sample Data'!L234),'Control Sample Data'!L234&lt;$B235, 'Control Sample Data'!L234&gt;0),'Control Sample Data'!L234,$B235),""))</f>
        <v/>
      </c>
      <c r="M235" s="29" t="str">
        <f>IF('Control Sample Data'!M234="","",IF(SUM('Control Sample Data'!M$2:M$97)&gt;10,IF(AND(ISNUMBER('Control Sample Data'!M234),'Control Sample Data'!M234&lt;$B235, 'Control Sample Data'!M234&gt;0),'Control Sample Data'!M234,$B235),""))</f>
        <v/>
      </c>
      <c r="N235" s="29" t="str">
        <f>IF('Control Sample Data'!N234="","",IF(SUM('Control Sample Data'!N$2:N$97)&gt;10,IF(AND(ISNUMBER('Control Sample Data'!N234),'Control Sample Data'!N234&lt;$B235, 'Control Sample Data'!N234&gt;0),'Control Sample Data'!N234,$B235),""))</f>
        <v/>
      </c>
      <c r="O235" s="29" t="str">
        <f>IF('Control Sample Data'!O234="","",IF(SUM('Control Sample Data'!O$2:O$97)&gt;10,IF(AND(ISNUMBER('Control Sample Data'!O234),'Control Sample Data'!O234&lt;$B235, 'Control Sample Data'!O234&gt;0),'Control Sample Data'!O234,$B235),""))</f>
        <v/>
      </c>
      <c r="Q235" s="4" t="s">
        <v>4892</v>
      </c>
      <c r="R235" s="29">
        <f>IF('Test Sample Data'!D234="","",IF(SUM('Test Sample Data'!D$2:D$97)&gt;10,IF(AND(ISNUMBER('Test Sample Data'!D234),'Test Sample Data'!D234&lt;$B235, 'Test Sample Data'!D234&gt;0),'Test Sample Data'!D234,$B235),""))</f>
        <v>35</v>
      </c>
      <c r="S235" s="29">
        <f>IF('Test Sample Data'!E234="","",IF(SUM('Test Sample Data'!E$2:E$97)&gt;10,IF(AND(ISNUMBER('Test Sample Data'!E234),'Test Sample Data'!E234&lt;$B235, 'Test Sample Data'!E234&gt;0),'Test Sample Data'!E234,$B235),""))</f>
        <v>35</v>
      </c>
      <c r="T235" s="29" t="str">
        <f>IF('Test Sample Data'!F234="","",IF(SUM('Test Sample Data'!F$2:F$97)&gt;10,IF(AND(ISNUMBER('Test Sample Data'!F234),'Test Sample Data'!F234&lt;$B235, 'Test Sample Data'!F234&gt;0),'Test Sample Data'!F234,$B235),""))</f>
        <v/>
      </c>
      <c r="U235" s="29" t="str">
        <f>IF('Test Sample Data'!G234="","",IF(SUM('Test Sample Data'!G$2:G$97)&gt;10,IF(AND(ISNUMBER('Test Sample Data'!G234),'Test Sample Data'!G234&lt;$B235, 'Test Sample Data'!G234&gt;0),'Test Sample Data'!G234,$B235),""))</f>
        <v/>
      </c>
      <c r="V235" s="29" t="str">
        <f>IF('Test Sample Data'!H234="","",IF(SUM('Test Sample Data'!H$2:H$97)&gt;10,IF(AND(ISNUMBER('Test Sample Data'!H234),'Test Sample Data'!H234&lt;$B235, 'Test Sample Data'!H234&gt;0),'Test Sample Data'!H234,$B235),""))</f>
        <v/>
      </c>
      <c r="W235" s="29" t="str">
        <f>IF('Test Sample Data'!I234="","",IF(SUM('Test Sample Data'!I$2:I$97)&gt;10,IF(AND(ISNUMBER('Test Sample Data'!I234),'Test Sample Data'!I234&lt;$B235, 'Test Sample Data'!I234&gt;0),'Test Sample Data'!I234,$B235),""))</f>
        <v/>
      </c>
      <c r="X235" s="29" t="str">
        <f>IF('Test Sample Data'!J234="","",IF(SUM('Test Sample Data'!J$2:J$97)&gt;10,IF(AND(ISNUMBER('Test Sample Data'!J234),'Test Sample Data'!J234&lt;$B235, 'Test Sample Data'!J234&gt;0),'Test Sample Data'!J234,$B235),""))</f>
        <v/>
      </c>
      <c r="Y235" s="29" t="str">
        <f>IF('Test Sample Data'!K234="","",IF(SUM('Test Sample Data'!K$2:K$97)&gt;10,IF(AND(ISNUMBER('Test Sample Data'!K234),'Test Sample Data'!K234&lt;$B235, 'Test Sample Data'!K234&gt;0),'Test Sample Data'!K234,$B235),""))</f>
        <v/>
      </c>
      <c r="Z235" s="29" t="str">
        <f>IF('Test Sample Data'!L234="","",IF(SUM('Test Sample Data'!L$2:L$97)&gt;10,IF(AND(ISNUMBER('Test Sample Data'!L234),'Test Sample Data'!L234&lt;$B235, 'Test Sample Data'!L234&gt;0),'Test Sample Data'!L234,$B235),""))</f>
        <v/>
      </c>
      <c r="AA235" s="29" t="str">
        <f>IF('Test Sample Data'!M234="","",IF(SUM('Test Sample Data'!M$2:M$97)&gt;10,IF(AND(ISNUMBER('Test Sample Data'!M234),'Test Sample Data'!M234&lt;$B235, 'Test Sample Data'!M234&gt;0),'Test Sample Data'!M234,$B235),""))</f>
        <v/>
      </c>
      <c r="AB235" s="29" t="str">
        <f>IF('Test Sample Data'!N234="","",IF(SUM('Test Sample Data'!N$2:N$97)&gt;10,IF(AND(ISNUMBER('Test Sample Data'!N234),'Test Sample Data'!N234&lt;$B235, 'Test Sample Data'!N234&gt;0),'Test Sample Data'!N234,$B235),""))</f>
        <v/>
      </c>
      <c r="AC235" s="29" t="str">
        <f>IF('Test Sample Data'!O234="","",IF(SUM('Test Sample Data'!O$2:O$97)&gt;10,IF(AND(ISNUMBER('Test Sample Data'!O234),'Test Sample Data'!O234&lt;$B235, 'Test Sample Data'!O234&gt;0),'Test Sample Data'!O234,$B235),""))</f>
        <v/>
      </c>
      <c r="AE235" s="4" t="s">
        <v>4892</v>
      </c>
      <c r="AF235" s="4">
        <f t="shared" si="247"/>
        <v>9</v>
      </c>
      <c r="AG235" s="4">
        <f t="shared" si="248"/>
        <v>9</v>
      </c>
      <c r="AH235" s="4" t="str">
        <f t="shared" si="249"/>
        <v/>
      </c>
      <c r="AI235" s="4" t="str">
        <f t="shared" si="250"/>
        <v/>
      </c>
      <c r="AJ235" s="4" t="str">
        <f t="shared" si="251"/>
        <v/>
      </c>
      <c r="AK235" s="4" t="str">
        <f t="shared" si="252"/>
        <v/>
      </c>
      <c r="AL235" s="4" t="str">
        <f t="shared" si="253"/>
        <v/>
      </c>
      <c r="AM235" s="4" t="str">
        <f t="shared" si="254"/>
        <v/>
      </c>
      <c r="AN235" s="4" t="str">
        <f t="shared" si="255"/>
        <v/>
      </c>
      <c r="AO235" s="4" t="str">
        <f t="shared" si="256"/>
        <v/>
      </c>
      <c r="AP235" s="4" t="str">
        <f t="shared" si="257"/>
        <v/>
      </c>
      <c r="AQ235" s="4" t="str">
        <f t="shared" si="258"/>
        <v/>
      </c>
      <c r="AR235" s="4">
        <f t="shared" si="259"/>
        <v>0</v>
      </c>
      <c r="AS235" s="4">
        <f t="shared" si="310"/>
        <v>9</v>
      </c>
      <c r="AU235" s="4" t="s">
        <v>4892</v>
      </c>
      <c r="AV235" s="4">
        <f t="shared" si="260"/>
        <v>9</v>
      </c>
      <c r="AW235" s="4">
        <f t="shared" si="261"/>
        <v>9</v>
      </c>
      <c r="AX235" s="4" t="str">
        <f t="shared" si="262"/>
        <v/>
      </c>
      <c r="AY235" s="4" t="str">
        <f t="shared" si="263"/>
        <v/>
      </c>
      <c r="AZ235" s="4" t="str">
        <f t="shared" si="264"/>
        <v/>
      </c>
      <c r="BA235" s="4" t="str">
        <f t="shared" si="265"/>
        <v/>
      </c>
      <c r="BB235" s="4" t="str">
        <f t="shared" si="266"/>
        <v/>
      </c>
      <c r="BC235" s="4" t="str">
        <f t="shared" si="267"/>
        <v/>
      </c>
      <c r="BD235" s="4" t="str">
        <f t="shared" si="268"/>
        <v/>
      </c>
      <c r="BE235" s="4" t="str">
        <f t="shared" si="269"/>
        <v/>
      </c>
      <c r="BF235" s="4" t="str">
        <f t="shared" si="270"/>
        <v/>
      </c>
      <c r="BG235" s="4" t="str">
        <f t="shared" si="271"/>
        <v/>
      </c>
      <c r="BI235" s="4" t="s">
        <v>4892</v>
      </c>
      <c r="BJ235" s="4">
        <f t="shared" si="297"/>
        <v>9</v>
      </c>
      <c r="BK235" s="4">
        <f t="shared" si="298"/>
        <v>9</v>
      </c>
      <c r="BL235" s="4" t="str">
        <f t="shared" si="299"/>
        <v/>
      </c>
      <c r="BM235" s="4" t="str">
        <f t="shared" si="300"/>
        <v/>
      </c>
      <c r="BN235" s="4" t="str">
        <f t="shared" si="301"/>
        <v/>
      </c>
      <c r="BO235" s="4" t="str">
        <f t="shared" si="302"/>
        <v/>
      </c>
      <c r="BP235" s="4" t="str">
        <f t="shared" si="303"/>
        <v/>
      </c>
      <c r="BQ235" s="4" t="str">
        <f t="shared" si="304"/>
        <v/>
      </c>
      <c r="BR235" s="4" t="str">
        <f t="shared" si="305"/>
        <v/>
      </c>
      <c r="BS235" s="4" t="str">
        <f t="shared" si="306"/>
        <v/>
      </c>
      <c r="BT235" s="4" t="str">
        <f t="shared" si="307"/>
        <v/>
      </c>
      <c r="BU235" s="4" t="str">
        <f t="shared" si="308"/>
        <v/>
      </c>
      <c r="BV235" s="4">
        <f t="shared" si="272"/>
        <v>0</v>
      </c>
      <c r="BW235" s="4">
        <f t="shared" si="309"/>
        <v>9</v>
      </c>
      <c r="BY235" s="4" t="s">
        <v>4892</v>
      </c>
      <c r="BZ235" s="4">
        <f t="shared" si="273"/>
        <v>0</v>
      </c>
      <c r="CA235" s="4">
        <f t="shared" si="274"/>
        <v>0</v>
      </c>
      <c r="CB235" s="4" t="str">
        <f t="shared" si="275"/>
        <v/>
      </c>
      <c r="CC235" s="4" t="str">
        <f t="shared" si="276"/>
        <v/>
      </c>
      <c r="CD235" s="4" t="str">
        <f t="shared" si="277"/>
        <v/>
      </c>
      <c r="CE235" s="4" t="str">
        <f t="shared" si="278"/>
        <v/>
      </c>
      <c r="CF235" s="4" t="str">
        <f t="shared" si="279"/>
        <v/>
      </c>
      <c r="CG235" s="4" t="str">
        <f t="shared" si="280"/>
        <v/>
      </c>
      <c r="CH235" s="4" t="str">
        <f t="shared" si="281"/>
        <v/>
      </c>
      <c r="CI235" s="4" t="str">
        <f t="shared" si="282"/>
        <v/>
      </c>
      <c r="CJ235" s="4" t="str">
        <f t="shared" si="283"/>
        <v/>
      </c>
      <c r="CK235" s="4" t="str">
        <f t="shared" si="284"/>
        <v/>
      </c>
      <c r="CM235" s="4" t="s">
        <v>4892</v>
      </c>
      <c r="CN235" s="4" t="str">
        <f>IF(ISNUMBER(BZ235), IF($BV235&gt;VLOOKUP('Gene Table'!$G$2,'Array Content'!$A$2:$B$3,2,FALSE),IF(BZ235&lt;-$BV235,"mutant","WT"),IF(BZ235&lt;-VLOOKUP('Gene Table'!$G$2,'Array Content'!$A$2:$B$3,2,FALSE),"Mutant","WT")),"")</f>
        <v>WT</v>
      </c>
      <c r="CO235" s="4" t="str">
        <f>IF(ISNUMBER(CA235), IF($BV235&gt;VLOOKUP('Gene Table'!$G$2,'Array Content'!$A$2:$B$3,2,FALSE),IF(CA235&lt;-$BV235,"mutant","WT"),IF(CA235&lt;-VLOOKUP('Gene Table'!$G$2,'Array Content'!$A$2:$B$3,2,FALSE),"Mutant","WT")),"")</f>
        <v>WT</v>
      </c>
      <c r="CP235" s="4" t="str">
        <f>IF(ISNUMBER(CB235), IF($BV235&gt;VLOOKUP('Gene Table'!$G$2,'Array Content'!$A$2:$B$3,2,FALSE),IF(CB235&lt;-$BV235,"mutant","WT"),IF(CB235&lt;-VLOOKUP('Gene Table'!$G$2,'Array Content'!$A$2:$B$3,2,FALSE),"Mutant","WT")),"")</f>
        <v/>
      </c>
      <c r="CQ235" s="4" t="str">
        <f>IF(ISNUMBER(CC235), IF($BV235&gt;VLOOKUP('Gene Table'!$G$2,'Array Content'!$A$2:$B$3,2,FALSE),IF(CC235&lt;-$BV235,"mutant","WT"),IF(CC235&lt;-VLOOKUP('Gene Table'!$G$2,'Array Content'!$A$2:$B$3,2,FALSE),"Mutant","WT")),"")</f>
        <v/>
      </c>
      <c r="CR235" s="4" t="str">
        <f>IF(ISNUMBER(CD235), IF($BV235&gt;VLOOKUP('Gene Table'!$G$2,'Array Content'!$A$2:$B$3,2,FALSE),IF(CD235&lt;-$BV235,"mutant","WT"),IF(CD235&lt;-VLOOKUP('Gene Table'!$G$2,'Array Content'!$A$2:$B$3,2,FALSE),"Mutant","WT")),"")</f>
        <v/>
      </c>
      <c r="CS235" s="4" t="str">
        <f>IF(ISNUMBER(CE235), IF($BV235&gt;VLOOKUP('Gene Table'!$G$2,'Array Content'!$A$2:$B$3,2,FALSE),IF(CE235&lt;-$BV235,"mutant","WT"),IF(CE235&lt;-VLOOKUP('Gene Table'!$G$2,'Array Content'!$A$2:$B$3,2,FALSE),"Mutant","WT")),"")</f>
        <v/>
      </c>
      <c r="CT235" s="4" t="str">
        <f>IF(ISNUMBER(CF235), IF($BV235&gt;VLOOKUP('Gene Table'!$G$2,'Array Content'!$A$2:$B$3,2,FALSE),IF(CF235&lt;-$BV235,"mutant","WT"),IF(CF235&lt;-VLOOKUP('Gene Table'!$G$2,'Array Content'!$A$2:$B$3,2,FALSE),"Mutant","WT")),"")</f>
        <v/>
      </c>
      <c r="CU235" s="4" t="str">
        <f>IF(ISNUMBER(CG235), IF($BV235&gt;VLOOKUP('Gene Table'!$G$2,'Array Content'!$A$2:$B$3,2,FALSE),IF(CG235&lt;-$BV235,"mutant","WT"),IF(CG235&lt;-VLOOKUP('Gene Table'!$G$2,'Array Content'!$A$2:$B$3,2,FALSE),"Mutant","WT")),"")</f>
        <v/>
      </c>
      <c r="CV235" s="4" t="str">
        <f>IF(ISNUMBER(CH235), IF($BV235&gt;VLOOKUP('Gene Table'!$G$2,'Array Content'!$A$2:$B$3,2,FALSE),IF(CH235&lt;-$BV235,"mutant","WT"),IF(CH235&lt;-VLOOKUP('Gene Table'!$G$2,'Array Content'!$A$2:$B$3,2,FALSE),"Mutant","WT")),"")</f>
        <v/>
      </c>
      <c r="CW235" s="4" t="str">
        <f>IF(ISNUMBER(CI235), IF($BV235&gt;VLOOKUP('Gene Table'!$G$2,'Array Content'!$A$2:$B$3,2,FALSE),IF(CI235&lt;-$BV235,"mutant","WT"),IF(CI235&lt;-VLOOKUP('Gene Table'!$G$2,'Array Content'!$A$2:$B$3,2,FALSE),"Mutant","WT")),"")</f>
        <v/>
      </c>
      <c r="CX235" s="4" t="str">
        <f>IF(ISNUMBER(CJ235), IF($BV235&gt;VLOOKUP('Gene Table'!$G$2,'Array Content'!$A$2:$B$3,2,FALSE),IF(CJ235&lt;-$BV235,"mutant","WT"),IF(CJ235&lt;-VLOOKUP('Gene Table'!$G$2,'Array Content'!$A$2:$B$3,2,FALSE),"Mutant","WT")),"")</f>
        <v/>
      </c>
      <c r="CY235" s="4" t="str">
        <f>IF(ISNUMBER(CK235), IF($BV235&gt;VLOOKUP('Gene Table'!$G$2,'Array Content'!$A$2:$B$3,2,FALSE),IF(CK235&lt;-$BV235,"mutant","WT"),IF(CK235&lt;-VLOOKUP('Gene Table'!$G$2,'Array Content'!$A$2:$B$3,2,FALSE),"Mutant","WT")),"")</f>
        <v/>
      </c>
      <c r="DA235" s="4" t="s">
        <v>4892</v>
      </c>
      <c r="DB235" s="4">
        <f t="shared" si="285"/>
        <v>0</v>
      </c>
      <c r="DC235" s="4">
        <f t="shared" si="286"/>
        <v>0</v>
      </c>
      <c r="DD235" s="4" t="str">
        <f t="shared" si="287"/>
        <v/>
      </c>
      <c r="DE235" s="4" t="str">
        <f t="shared" si="288"/>
        <v/>
      </c>
      <c r="DF235" s="4" t="str">
        <f t="shared" si="289"/>
        <v/>
      </c>
      <c r="DG235" s="4" t="str">
        <f t="shared" si="290"/>
        <v/>
      </c>
      <c r="DH235" s="4" t="str">
        <f t="shared" si="291"/>
        <v/>
      </c>
      <c r="DI235" s="4" t="str">
        <f t="shared" si="292"/>
        <v/>
      </c>
      <c r="DJ235" s="4" t="str">
        <f t="shared" si="293"/>
        <v/>
      </c>
      <c r="DK235" s="4" t="str">
        <f t="shared" si="294"/>
        <v/>
      </c>
      <c r="DL235" s="4" t="str">
        <f t="shared" si="295"/>
        <v/>
      </c>
      <c r="DM235" s="4" t="str">
        <f t="shared" si="296"/>
        <v/>
      </c>
      <c r="DO235" s="4" t="s">
        <v>4892</v>
      </c>
      <c r="DP235" s="4" t="str">
        <f>IF(ISNUMBER(DB235), IF($AR235&gt;VLOOKUP('Gene Table'!$G$2,'Array Content'!$A$2:$B$3,2,FALSE),IF(DB235&lt;-$AR235,"mutant","WT"),IF(DB235&lt;-VLOOKUP('Gene Table'!$G$2,'Array Content'!$A$2:$B$3,2,FALSE),"Mutant","WT")),"")</f>
        <v>WT</v>
      </c>
      <c r="DQ235" s="4" t="str">
        <f>IF(ISNUMBER(DC235), IF($AR235&gt;VLOOKUP('Gene Table'!$G$2,'Array Content'!$A$2:$B$3,2,FALSE),IF(DC235&lt;-$AR235,"mutant","WT"),IF(DC235&lt;-VLOOKUP('Gene Table'!$G$2,'Array Content'!$A$2:$B$3,2,FALSE),"Mutant","WT")),"")</f>
        <v>WT</v>
      </c>
      <c r="DR235" s="4" t="str">
        <f>IF(ISNUMBER(DD235), IF($AR235&gt;VLOOKUP('Gene Table'!$G$2,'Array Content'!$A$2:$B$3,2,FALSE),IF(DD235&lt;-$AR235,"mutant","WT"),IF(DD235&lt;-VLOOKUP('Gene Table'!$G$2,'Array Content'!$A$2:$B$3,2,FALSE),"Mutant","WT")),"")</f>
        <v/>
      </c>
      <c r="DS235" s="4" t="str">
        <f>IF(ISNUMBER(DE235), IF($AR235&gt;VLOOKUP('Gene Table'!$G$2,'Array Content'!$A$2:$B$3,2,FALSE),IF(DE235&lt;-$AR235,"mutant","WT"),IF(DE235&lt;-VLOOKUP('Gene Table'!$G$2,'Array Content'!$A$2:$B$3,2,FALSE),"Mutant","WT")),"")</f>
        <v/>
      </c>
      <c r="DT235" s="4" t="str">
        <f>IF(ISNUMBER(DF235), IF($AR235&gt;VLOOKUP('Gene Table'!$G$2,'Array Content'!$A$2:$B$3,2,FALSE),IF(DF235&lt;-$AR235,"mutant","WT"),IF(DF235&lt;-VLOOKUP('Gene Table'!$G$2,'Array Content'!$A$2:$B$3,2,FALSE),"Mutant","WT")),"")</f>
        <v/>
      </c>
      <c r="DU235" s="4" t="str">
        <f>IF(ISNUMBER(DG235), IF($AR235&gt;VLOOKUP('Gene Table'!$G$2,'Array Content'!$A$2:$B$3,2,FALSE),IF(DG235&lt;-$AR235,"mutant","WT"),IF(DG235&lt;-VLOOKUP('Gene Table'!$G$2,'Array Content'!$A$2:$B$3,2,FALSE),"Mutant","WT")),"")</f>
        <v/>
      </c>
      <c r="DV235" s="4" t="str">
        <f>IF(ISNUMBER(DH235), IF($AR235&gt;VLOOKUP('Gene Table'!$G$2,'Array Content'!$A$2:$B$3,2,FALSE),IF(DH235&lt;-$AR235,"mutant","WT"),IF(DH235&lt;-VLOOKUP('Gene Table'!$G$2,'Array Content'!$A$2:$B$3,2,FALSE),"Mutant","WT")),"")</f>
        <v/>
      </c>
      <c r="DW235" s="4" t="str">
        <f>IF(ISNUMBER(DI235), IF($AR235&gt;VLOOKUP('Gene Table'!$G$2,'Array Content'!$A$2:$B$3,2,FALSE),IF(DI235&lt;-$AR235,"mutant","WT"),IF(DI235&lt;-VLOOKUP('Gene Table'!$G$2,'Array Content'!$A$2:$B$3,2,FALSE),"Mutant","WT")),"")</f>
        <v/>
      </c>
      <c r="DX235" s="4" t="str">
        <f>IF(ISNUMBER(DJ235), IF($AR235&gt;VLOOKUP('Gene Table'!$G$2,'Array Content'!$A$2:$B$3,2,FALSE),IF(DJ235&lt;-$AR235,"mutant","WT"),IF(DJ235&lt;-VLOOKUP('Gene Table'!$G$2,'Array Content'!$A$2:$B$3,2,FALSE),"Mutant","WT")),"")</f>
        <v/>
      </c>
      <c r="DY235" s="4" t="str">
        <f>IF(ISNUMBER(DK235), IF($AR235&gt;VLOOKUP('Gene Table'!$G$2,'Array Content'!$A$2:$B$3,2,FALSE),IF(DK235&lt;-$AR235,"mutant","WT"),IF(DK235&lt;-VLOOKUP('Gene Table'!$G$2,'Array Content'!$A$2:$B$3,2,FALSE),"Mutant","WT")),"")</f>
        <v/>
      </c>
      <c r="DZ235" s="4" t="str">
        <f>IF(ISNUMBER(DL235), IF($AR235&gt;VLOOKUP('Gene Table'!$G$2,'Array Content'!$A$2:$B$3,2,FALSE),IF(DL235&lt;-$AR235,"mutant","WT"),IF(DL235&lt;-VLOOKUP('Gene Table'!$G$2,'Array Content'!$A$2:$B$3,2,FALSE),"Mutant","WT")),"")</f>
        <v/>
      </c>
      <c r="EA235" s="4" t="str">
        <f>IF(ISNUMBER(DM235), IF($AR235&gt;VLOOKUP('Gene Table'!$G$2,'Array Content'!$A$2:$B$3,2,FALSE),IF(DM235&lt;-$AR235,"mutant","WT"),IF(DM235&lt;-VLOOKUP('Gene Table'!$G$2,'Array Content'!$A$2:$B$3,2,FALSE),"Mutant","WT")),"")</f>
        <v/>
      </c>
      <c r="EC235" s="4" t="s">
        <v>4892</v>
      </c>
      <c r="ED235" s="4" t="str">
        <f>IF('Gene Table'!$D235="copy number",D235,"")</f>
        <v/>
      </c>
      <c r="EE235" s="4" t="str">
        <f>IF('Gene Table'!$D235="copy number",E235,"")</f>
        <v/>
      </c>
      <c r="EF235" s="4" t="str">
        <f>IF('Gene Table'!$D235="copy number",F235,"")</f>
        <v/>
      </c>
      <c r="EG235" s="4" t="str">
        <f>IF('Gene Table'!$D235="copy number",G235,"")</f>
        <v/>
      </c>
      <c r="EH235" s="4" t="str">
        <f>IF('Gene Table'!$D235="copy number",H235,"")</f>
        <v/>
      </c>
      <c r="EI235" s="4" t="str">
        <f>IF('Gene Table'!$D235="copy number",I235,"")</f>
        <v/>
      </c>
      <c r="EJ235" s="4" t="str">
        <f>IF('Gene Table'!$D235="copy number",J235,"")</f>
        <v/>
      </c>
      <c r="EK235" s="4" t="str">
        <f>IF('Gene Table'!$D235="copy number",K235,"")</f>
        <v/>
      </c>
      <c r="EL235" s="4" t="str">
        <f>IF('Gene Table'!$D235="copy number",L235,"")</f>
        <v/>
      </c>
      <c r="EM235" s="4" t="str">
        <f>IF('Gene Table'!$D235="copy number",M235,"")</f>
        <v/>
      </c>
      <c r="EN235" s="4" t="str">
        <f>IF('Gene Table'!$D235="copy number",N235,"")</f>
        <v/>
      </c>
      <c r="EO235" s="4" t="str">
        <f>IF('Gene Table'!$D235="copy number",O235,"")</f>
        <v/>
      </c>
      <c r="EQ235" s="4" t="s">
        <v>4892</v>
      </c>
      <c r="ER235" s="4" t="str">
        <f>IF('Gene Table'!$D235="copy number",R235,"")</f>
        <v/>
      </c>
      <c r="ES235" s="4" t="str">
        <f>IF('Gene Table'!$D235="copy number",S235,"")</f>
        <v/>
      </c>
      <c r="ET235" s="4" t="str">
        <f>IF('Gene Table'!$D235="copy number",T235,"")</f>
        <v/>
      </c>
      <c r="EU235" s="4" t="str">
        <f>IF('Gene Table'!$D235="copy number",U235,"")</f>
        <v/>
      </c>
      <c r="EV235" s="4" t="str">
        <f>IF('Gene Table'!$D235="copy number",V235,"")</f>
        <v/>
      </c>
      <c r="EW235" s="4" t="str">
        <f>IF('Gene Table'!$D235="copy number",W235,"")</f>
        <v/>
      </c>
      <c r="EX235" s="4" t="str">
        <f>IF('Gene Table'!$D235="copy number",X235,"")</f>
        <v/>
      </c>
      <c r="EY235" s="4" t="str">
        <f>IF('Gene Table'!$D235="copy number",Y235,"")</f>
        <v/>
      </c>
      <c r="EZ235" s="4" t="str">
        <f>IF('Gene Table'!$D235="copy number",Z235,"")</f>
        <v/>
      </c>
      <c r="FA235" s="4" t="str">
        <f>IF('Gene Table'!$D235="copy number",AA235,"")</f>
        <v/>
      </c>
      <c r="FB235" s="4" t="str">
        <f>IF('Gene Table'!$D235="copy number",AB235,"")</f>
        <v/>
      </c>
      <c r="FC235" s="4" t="str">
        <f>IF('Gene Table'!$D235="copy number",AC235,"")</f>
        <v/>
      </c>
      <c r="FE235" s="4" t="s">
        <v>4892</v>
      </c>
      <c r="FF235" s="4" t="str">
        <f>IF('Gene Table'!$C235="SMPC",D235,"")</f>
        <v/>
      </c>
      <c r="FG235" s="4" t="str">
        <f>IF('Gene Table'!$C235="SMPC",E235,"")</f>
        <v/>
      </c>
      <c r="FH235" s="4" t="str">
        <f>IF('Gene Table'!$C235="SMPC",F235,"")</f>
        <v/>
      </c>
      <c r="FI235" s="4" t="str">
        <f>IF('Gene Table'!$C235="SMPC",G235,"")</f>
        <v/>
      </c>
      <c r="FJ235" s="4" t="str">
        <f>IF('Gene Table'!$C235="SMPC",H235,"")</f>
        <v/>
      </c>
      <c r="FK235" s="4" t="str">
        <f>IF('Gene Table'!$C235="SMPC",I235,"")</f>
        <v/>
      </c>
      <c r="FL235" s="4" t="str">
        <f>IF('Gene Table'!$C235="SMPC",J235,"")</f>
        <v/>
      </c>
      <c r="FM235" s="4" t="str">
        <f>IF('Gene Table'!$C235="SMPC",K235,"")</f>
        <v/>
      </c>
      <c r="FN235" s="4" t="str">
        <f>IF('Gene Table'!$C235="SMPC",L235,"")</f>
        <v/>
      </c>
      <c r="FO235" s="4" t="str">
        <f>IF('Gene Table'!$C235="SMPC",M235,"")</f>
        <v/>
      </c>
      <c r="FP235" s="4" t="str">
        <f>IF('Gene Table'!$C235="SMPC",N235,"")</f>
        <v/>
      </c>
      <c r="FQ235" s="4" t="str">
        <f>IF('Gene Table'!$C235="SMPC",O235,"")</f>
        <v/>
      </c>
      <c r="FS235" s="4" t="s">
        <v>4892</v>
      </c>
      <c r="FT235" s="4" t="str">
        <f>IF('Gene Table'!$C235="SMPC",R235,"")</f>
        <v/>
      </c>
      <c r="FU235" s="4" t="str">
        <f>IF('Gene Table'!$C235="SMPC",S235,"")</f>
        <v/>
      </c>
      <c r="FV235" s="4" t="str">
        <f>IF('Gene Table'!$C235="SMPC",T235,"")</f>
        <v/>
      </c>
      <c r="FW235" s="4" t="str">
        <f>IF('Gene Table'!$C235="SMPC",U235,"")</f>
        <v/>
      </c>
      <c r="FX235" s="4" t="str">
        <f>IF('Gene Table'!$C235="SMPC",V235,"")</f>
        <v/>
      </c>
      <c r="FY235" s="4" t="str">
        <f>IF('Gene Table'!$C235="SMPC",W235,"")</f>
        <v/>
      </c>
      <c r="FZ235" s="4" t="str">
        <f>IF('Gene Table'!$C235="SMPC",X235,"")</f>
        <v/>
      </c>
      <c r="GA235" s="4" t="str">
        <f>IF('Gene Table'!$C235="SMPC",Y235,"")</f>
        <v/>
      </c>
      <c r="GB235" s="4" t="str">
        <f>IF('Gene Table'!$C235="SMPC",Z235,"")</f>
        <v/>
      </c>
      <c r="GC235" s="4" t="str">
        <f>IF('Gene Table'!$C235="SMPC",AA235,"")</f>
        <v/>
      </c>
      <c r="GD235" s="4" t="str">
        <f>IF('Gene Table'!$C235="SMPC",AB235,"")</f>
        <v/>
      </c>
      <c r="GE235" s="4" t="str">
        <f>IF('Gene Table'!$C235="SMPC",AC235,"")</f>
        <v/>
      </c>
    </row>
    <row r="236" spans="1:187" ht="15" customHeight="1" x14ac:dyDescent="0.25">
      <c r="A236" s="4" t="str">
        <f>'Gene Table'!C236&amp;":"&amp;'Gene Table'!D236</f>
        <v>TP53:c.517G&gt;A</v>
      </c>
      <c r="B236" s="4">
        <f>IF('Gene Table'!$G$5="NO",IF(ISNUMBER(MATCH('Gene Table'!E236,'Array Content'!$M$2:$M$941,0)),VLOOKUP('Gene Table'!E236,'Array Content'!$M$2:$O$941,2,FALSE),35),IF('Gene Table'!$G$5="YES",IF(ISNUMBER(MATCH('Gene Table'!E236,'Array Content'!$M$2:$M$941,0)),VLOOKUP('Gene Table'!E236,'Array Content'!$M$2:$O$941,3,FALSE),35),"OOPS"))</f>
        <v>37</v>
      </c>
      <c r="C236" s="4" t="s">
        <v>4893</v>
      </c>
      <c r="D236" s="29">
        <f>IF('Control Sample Data'!D235="","",IF(SUM('Control Sample Data'!D$2:D$97)&gt;10,IF(AND(ISNUMBER('Control Sample Data'!D235),'Control Sample Data'!D235&lt;$B236, 'Control Sample Data'!D235&gt;0),'Control Sample Data'!D235,$B236),""))</f>
        <v>35</v>
      </c>
      <c r="E236" s="29">
        <f>IF('Control Sample Data'!E235="","",IF(SUM('Control Sample Data'!E$2:E$97)&gt;10,IF(AND(ISNUMBER('Control Sample Data'!E235),'Control Sample Data'!E235&lt;$B236, 'Control Sample Data'!E235&gt;0),'Control Sample Data'!E235,$B236),""))</f>
        <v>35</v>
      </c>
      <c r="F236" s="29" t="str">
        <f>IF('Control Sample Data'!F235="","",IF(SUM('Control Sample Data'!F$2:F$97)&gt;10,IF(AND(ISNUMBER('Control Sample Data'!F235),'Control Sample Data'!F235&lt;$B236, 'Control Sample Data'!F235&gt;0),'Control Sample Data'!F235,$B236),""))</f>
        <v/>
      </c>
      <c r="G236" s="29" t="str">
        <f>IF('Control Sample Data'!G235="","",IF(SUM('Control Sample Data'!G$2:G$97)&gt;10,IF(AND(ISNUMBER('Control Sample Data'!G235),'Control Sample Data'!G235&lt;$B236, 'Control Sample Data'!G235&gt;0),'Control Sample Data'!G235,$B236),""))</f>
        <v/>
      </c>
      <c r="H236" s="29" t="str">
        <f>IF('Control Sample Data'!H235="","",IF(SUM('Control Sample Data'!H$2:H$97)&gt;10,IF(AND(ISNUMBER('Control Sample Data'!H235),'Control Sample Data'!H235&lt;$B236, 'Control Sample Data'!H235&gt;0),'Control Sample Data'!H235,$B236),""))</f>
        <v/>
      </c>
      <c r="I236" s="29" t="str">
        <f>IF('Control Sample Data'!I235="","",IF(SUM('Control Sample Data'!I$2:I$97)&gt;10,IF(AND(ISNUMBER('Control Sample Data'!I235),'Control Sample Data'!I235&lt;$B236, 'Control Sample Data'!I235&gt;0),'Control Sample Data'!I235,$B236),""))</f>
        <v/>
      </c>
      <c r="J236" s="29" t="str">
        <f>IF('Control Sample Data'!J235="","",IF(SUM('Control Sample Data'!J$2:J$97)&gt;10,IF(AND(ISNUMBER('Control Sample Data'!J235),'Control Sample Data'!J235&lt;$B236, 'Control Sample Data'!J235&gt;0),'Control Sample Data'!J235,$B236),""))</f>
        <v/>
      </c>
      <c r="K236" s="29" t="str">
        <f>IF('Control Sample Data'!K235="","",IF(SUM('Control Sample Data'!K$2:K$97)&gt;10,IF(AND(ISNUMBER('Control Sample Data'!K235),'Control Sample Data'!K235&lt;$B236, 'Control Sample Data'!K235&gt;0),'Control Sample Data'!K235,$B236),""))</f>
        <v/>
      </c>
      <c r="L236" s="29" t="str">
        <f>IF('Control Sample Data'!L235="","",IF(SUM('Control Sample Data'!L$2:L$97)&gt;10,IF(AND(ISNUMBER('Control Sample Data'!L235),'Control Sample Data'!L235&lt;$B236, 'Control Sample Data'!L235&gt;0),'Control Sample Data'!L235,$B236),""))</f>
        <v/>
      </c>
      <c r="M236" s="29" t="str">
        <f>IF('Control Sample Data'!M235="","",IF(SUM('Control Sample Data'!M$2:M$97)&gt;10,IF(AND(ISNUMBER('Control Sample Data'!M235),'Control Sample Data'!M235&lt;$B236, 'Control Sample Data'!M235&gt;0),'Control Sample Data'!M235,$B236),""))</f>
        <v/>
      </c>
      <c r="N236" s="29" t="str">
        <f>IF('Control Sample Data'!N235="","",IF(SUM('Control Sample Data'!N$2:N$97)&gt;10,IF(AND(ISNUMBER('Control Sample Data'!N235),'Control Sample Data'!N235&lt;$B236, 'Control Sample Data'!N235&gt;0),'Control Sample Data'!N235,$B236),""))</f>
        <v/>
      </c>
      <c r="O236" s="29" t="str">
        <f>IF('Control Sample Data'!O235="","",IF(SUM('Control Sample Data'!O$2:O$97)&gt;10,IF(AND(ISNUMBER('Control Sample Data'!O235),'Control Sample Data'!O235&lt;$B236, 'Control Sample Data'!O235&gt;0),'Control Sample Data'!O235,$B236),""))</f>
        <v/>
      </c>
      <c r="Q236" s="4" t="s">
        <v>4893</v>
      </c>
      <c r="R236" s="29">
        <f>IF('Test Sample Data'!D235="","",IF(SUM('Test Sample Data'!D$2:D$97)&gt;10,IF(AND(ISNUMBER('Test Sample Data'!D235),'Test Sample Data'!D235&lt;$B236, 'Test Sample Data'!D235&gt;0),'Test Sample Data'!D235,$B236),""))</f>
        <v>35</v>
      </c>
      <c r="S236" s="29">
        <f>IF('Test Sample Data'!E235="","",IF(SUM('Test Sample Data'!E$2:E$97)&gt;10,IF(AND(ISNUMBER('Test Sample Data'!E235),'Test Sample Data'!E235&lt;$B236, 'Test Sample Data'!E235&gt;0),'Test Sample Data'!E235,$B236),""))</f>
        <v>35</v>
      </c>
      <c r="T236" s="29" t="str">
        <f>IF('Test Sample Data'!F235="","",IF(SUM('Test Sample Data'!F$2:F$97)&gt;10,IF(AND(ISNUMBER('Test Sample Data'!F235),'Test Sample Data'!F235&lt;$B236, 'Test Sample Data'!F235&gt;0),'Test Sample Data'!F235,$B236),""))</f>
        <v/>
      </c>
      <c r="U236" s="29" t="str">
        <f>IF('Test Sample Data'!G235="","",IF(SUM('Test Sample Data'!G$2:G$97)&gt;10,IF(AND(ISNUMBER('Test Sample Data'!G235),'Test Sample Data'!G235&lt;$B236, 'Test Sample Data'!G235&gt;0),'Test Sample Data'!G235,$B236),""))</f>
        <v/>
      </c>
      <c r="V236" s="29" t="str">
        <f>IF('Test Sample Data'!H235="","",IF(SUM('Test Sample Data'!H$2:H$97)&gt;10,IF(AND(ISNUMBER('Test Sample Data'!H235),'Test Sample Data'!H235&lt;$B236, 'Test Sample Data'!H235&gt;0),'Test Sample Data'!H235,$B236),""))</f>
        <v/>
      </c>
      <c r="W236" s="29" t="str">
        <f>IF('Test Sample Data'!I235="","",IF(SUM('Test Sample Data'!I$2:I$97)&gt;10,IF(AND(ISNUMBER('Test Sample Data'!I235),'Test Sample Data'!I235&lt;$B236, 'Test Sample Data'!I235&gt;0),'Test Sample Data'!I235,$B236),""))</f>
        <v/>
      </c>
      <c r="X236" s="29" t="str">
        <f>IF('Test Sample Data'!J235="","",IF(SUM('Test Sample Data'!J$2:J$97)&gt;10,IF(AND(ISNUMBER('Test Sample Data'!J235),'Test Sample Data'!J235&lt;$B236, 'Test Sample Data'!J235&gt;0),'Test Sample Data'!J235,$B236),""))</f>
        <v/>
      </c>
      <c r="Y236" s="29" t="str">
        <f>IF('Test Sample Data'!K235="","",IF(SUM('Test Sample Data'!K$2:K$97)&gt;10,IF(AND(ISNUMBER('Test Sample Data'!K235),'Test Sample Data'!K235&lt;$B236, 'Test Sample Data'!K235&gt;0),'Test Sample Data'!K235,$B236),""))</f>
        <v/>
      </c>
      <c r="Z236" s="29" t="str">
        <f>IF('Test Sample Data'!L235="","",IF(SUM('Test Sample Data'!L$2:L$97)&gt;10,IF(AND(ISNUMBER('Test Sample Data'!L235),'Test Sample Data'!L235&lt;$B236, 'Test Sample Data'!L235&gt;0),'Test Sample Data'!L235,$B236),""))</f>
        <v/>
      </c>
      <c r="AA236" s="29" t="str">
        <f>IF('Test Sample Data'!M235="","",IF(SUM('Test Sample Data'!M$2:M$97)&gt;10,IF(AND(ISNUMBER('Test Sample Data'!M235),'Test Sample Data'!M235&lt;$B236, 'Test Sample Data'!M235&gt;0),'Test Sample Data'!M235,$B236),""))</f>
        <v/>
      </c>
      <c r="AB236" s="29" t="str">
        <f>IF('Test Sample Data'!N235="","",IF(SUM('Test Sample Data'!N$2:N$97)&gt;10,IF(AND(ISNUMBER('Test Sample Data'!N235),'Test Sample Data'!N235&lt;$B236, 'Test Sample Data'!N235&gt;0),'Test Sample Data'!N235,$B236),""))</f>
        <v/>
      </c>
      <c r="AC236" s="29" t="str">
        <f>IF('Test Sample Data'!O235="","",IF(SUM('Test Sample Data'!O$2:O$97)&gt;10,IF(AND(ISNUMBER('Test Sample Data'!O235),'Test Sample Data'!O235&lt;$B236, 'Test Sample Data'!O235&gt;0),'Test Sample Data'!O235,$B236),""))</f>
        <v/>
      </c>
      <c r="AE236" s="4" t="s">
        <v>4893</v>
      </c>
      <c r="AF236" s="4">
        <f t="shared" si="247"/>
        <v>9</v>
      </c>
      <c r="AG236" s="4">
        <f t="shared" si="248"/>
        <v>9</v>
      </c>
      <c r="AH236" s="4" t="str">
        <f t="shared" si="249"/>
        <v/>
      </c>
      <c r="AI236" s="4" t="str">
        <f t="shared" si="250"/>
        <v/>
      </c>
      <c r="AJ236" s="4" t="str">
        <f t="shared" si="251"/>
        <v/>
      </c>
      <c r="AK236" s="4" t="str">
        <f t="shared" si="252"/>
        <v/>
      </c>
      <c r="AL236" s="4" t="str">
        <f t="shared" si="253"/>
        <v/>
      </c>
      <c r="AM236" s="4" t="str">
        <f t="shared" si="254"/>
        <v/>
      </c>
      <c r="AN236" s="4" t="str">
        <f t="shared" si="255"/>
        <v/>
      </c>
      <c r="AO236" s="4" t="str">
        <f t="shared" si="256"/>
        <v/>
      </c>
      <c r="AP236" s="4" t="str">
        <f t="shared" si="257"/>
        <v/>
      </c>
      <c r="AQ236" s="4" t="str">
        <f t="shared" si="258"/>
        <v/>
      </c>
      <c r="AR236" s="4">
        <f t="shared" si="259"/>
        <v>0</v>
      </c>
      <c r="AS236" s="4">
        <f t="shared" si="310"/>
        <v>9</v>
      </c>
      <c r="AU236" s="4" t="s">
        <v>4893</v>
      </c>
      <c r="AV236" s="4">
        <f t="shared" si="260"/>
        <v>9</v>
      </c>
      <c r="AW236" s="4">
        <f t="shared" si="261"/>
        <v>9</v>
      </c>
      <c r="AX236" s="4" t="str">
        <f t="shared" si="262"/>
        <v/>
      </c>
      <c r="AY236" s="4" t="str">
        <f t="shared" si="263"/>
        <v/>
      </c>
      <c r="AZ236" s="4" t="str">
        <f t="shared" si="264"/>
        <v/>
      </c>
      <c r="BA236" s="4" t="str">
        <f t="shared" si="265"/>
        <v/>
      </c>
      <c r="BB236" s="4" t="str">
        <f t="shared" si="266"/>
        <v/>
      </c>
      <c r="BC236" s="4" t="str">
        <f t="shared" si="267"/>
        <v/>
      </c>
      <c r="BD236" s="4" t="str">
        <f t="shared" si="268"/>
        <v/>
      </c>
      <c r="BE236" s="4" t="str">
        <f t="shared" si="269"/>
        <v/>
      </c>
      <c r="BF236" s="4" t="str">
        <f t="shared" si="270"/>
        <v/>
      </c>
      <c r="BG236" s="4" t="str">
        <f t="shared" si="271"/>
        <v/>
      </c>
      <c r="BI236" s="4" t="s">
        <v>4893</v>
      </c>
      <c r="BJ236" s="4">
        <f t="shared" si="297"/>
        <v>9</v>
      </c>
      <c r="BK236" s="4">
        <f t="shared" si="298"/>
        <v>9</v>
      </c>
      <c r="BL236" s="4" t="str">
        <f t="shared" si="299"/>
        <v/>
      </c>
      <c r="BM236" s="4" t="str">
        <f t="shared" si="300"/>
        <v/>
      </c>
      <c r="BN236" s="4" t="str">
        <f t="shared" si="301"/>
        <v/>
      </c>
      <c r="BO236" s="4" t="str">
        <f t="shared" si="302"/>
        <v/>
      </c>
      <c r="BP236" s="4" t="str">
        <f t="shared" si="303"/>
        <v/>
      </c>
      <c r="BQ236" s="4" t="str">
        <f t="shared" si="304"/>
        <v/>
      </c>
      <c r="BR236" s="4" t="str">
        <f t="shared" si="305"/>
        <v/>
      </c>
      <c r="BS236" s="4" t="str">
        <f t="shared" si="306"/>
        <v/>
      </c>
      <c r="BT236" s="4" t="str">
        <f t="shared" si="307"/>
        <v/>
      </c>
      <c r="BU236" s="4" t="str">
        <f t="shared" si="308"/>
        <v/>
      </c>
      <c r="BV236" s="4">
        <f t="shared" si="272"/>
        <v>0</v>
      </c>
      <c r="BW236" s="4">
        <f t="shared" si="309"/>
        <v>9</v>
      </c>
      <c r="BY236" s="4" t="s">
        <v>4893</v>
      </c>
      <c r="BZ236" s="4">
        <f t="shared" si="273"/>
        <v>0</v>
      </c>
      <c r="CA236" s="4">
        <f t="shared" si="274"/>
        <v>0</v>
      </c>
      <c r="CB236" s="4" t="str">
        <f t="shared" si="275"/>
        <v/>
      </c>
      <c r="CC236" s="4" t="str">
        <f t="shared" si="276"/>
        <v/>
      </c>
      <c r="CD236" s="4" t="str">
        <f t="shared" si="277"/>
        <v/>
      </c>
      <c r="CE236" s="4" t="str">
        <f t="shared" si="278"/>
        <v/>
      </c>
      <c r="CF236" s="4" t="str">
        <f t="shared" si="279"/>
        <v/>
      </c>
      <c r="CG236" s="4" t="str">
        <f t="shared" si="280"/>
        <v/>
      </c>
      <c r="CH236" s="4" t="str">
        <f t="shared" si="281"/>
        <v/>
      </c>
      <c r="CI236" s="4" t="str">
        <f t="shared" si="282"/>
        <v/>
      </c>
      <c r="CJ236" s="4" t="str">
        <f t="shared" si="283"/>
        <v/>
      </c>
      <c r="CK236" s="4" t="str">
        <f t="shared" si="284"/>
        <v/>
      </c>
      <c r="CM236" s="4" t="s">
        <v>4893</v>
      </c>
      <c r="CN236" s="4" t="str">
        <f>IF(ISNUMBER(BZ236), IF($BV236&gt;VLOOKUP('Gene Table'!$G$2,'Array Content'!$A$2:$B$3,2,FALSE),IF(BZ236&lt;-$BV236,"mutant","WT"),IF(BZ236&lt;-VLOOKUP('Gene Table'!$G$2,'Array Content'!$A$2:$B$3,2,FALSE),"Mutant","WT")),"")</f>
        <v>WT</v>
      </c>
      <c r="CO236" s="4" t="str">
        <f>IF(ISNUMBER(CA236), IF($BV236&gt;VLOOKUP('Gene Table'!$G$2,'Array Content'!$A$2:$B$3,2,FALSE),IF(CA236&lt;-$BV236,"mutant","WT"),IF(CA236&lt;-VLOOKUP('Gene Table'!$G$2,'Array Content'!$A$2:$B$3,2,FALSE),"Mutant","WT")),"")</f>
        <v>WT</v>
      </c>
      <c r="CP236" s="4" t="str">
        <f>IF(ISNUMBER(CB236), IF($BV236&gt;VLOOKUP('Gene Table'!$G$2,'Array Content'!$A$2:$B$3,2,FALSE),IF(CB236&lt;-$BV236,"mutant","WT"),IF(CB236&lt;-VLOOKUP('Gene Table'!$G$2,'Array Content'!$A$2:$B$3,2,FALSE),"Mutant","WT")),"")</f>
        <v/>
      </c>
      <c r="CQ236" s="4" t="str">
        <f>IF(ISNUMBER(CC236), IF($BV236&gt;VLOOKUP('Gene Table'!$G$2,'Array Content'!$A$2:$B$3,2,FALSE),IF(CC236&lt;-$BV236,"mutant","WT"),IF(CC236&lt;-VLOOKUP('Gene Table'!$G$2,'Array Content'!$A$2:$B$3,2,FALSE),"Mutant","WT")),"")</f>
        <v/>
      </c>
      <c r="CR236" s="4" t="str">
        <f>IF(ISNUMBER(CD236), IF($BV236&gt;VLOOKUP('Gene Table'!$G$2,'Array Content'!$A$2:$B$3,2,FALSE),IF(CD236&lt;-$BV236,"mutant","WT"),IF(CD236&lt;-VLOOKUP('Gene Table'!$G$2,'Array Content'!$A$2:$B$3,2,FALSE),"Mutant","WT")),"")</f>
        <v/>
      </c>
      <c r="CS236" s="4" t="str">
        <f>IF(ISNUMBER(CE236), IF($BV236&gt;VLOOKUP('Gene Table'!$G$2,'Array Content'!$A$2:$B$3,2,FALSE),IF(CE236&lt;-$BV236,"mutant","WT"),IF(CE236&lt;-VLOOKUP('Gene Table'!$G$2,'Array Content'!$A$2:$B$3,2,FALSE),"Mutant","WT")),"")</f>
        <v/>
      </c>
      <c r="CT236" s="4" t="str">
        <f>IF(ISNUMBER(CF236), IF($BV236&gt;VLOOKUP('Gene Table'!$G$2,'Array Content'!$A$2:$B$3,2,FALSE),IF(CF236&lt;-$BV236,"mutant","WT"),IF(CF236&lt;-VLOOKUP('Gene Table'!$G$2,'Array Content'!$A$2:$B$3,2,FALSE),"Mutant","WT")),"")</f>
        <v/>
      </c>
      <c r="CU236" s="4" t="str">
        <f>IF(ISNUMBER(CG236), IF($BV236&gt;VLOOKUP('Gene Table'!$G$2,'Array Content'!$A$2:$B$3,2,FALSE),IF(CG236&lt;-$BV236,"mutant","WT"),IF(CG236&lt;-VLOOKUP('Gene Table'!$G$2,'Array Content'!$A$2:$B$3,2,FALSE),"Mutant","WT")),"")</f>
        <v/>
      </c>
      <c r="CV236" s="4" t="str">
        <f>IF(ISNUMBER(CH236), IF($BV236&gt;VLOOKUP('Gene Table'!$G$2,'Array Content'!$A$2:$B$3,2,FALSE),IF(CH236&lt;-$BV236,"mutant","WT"),IF(CH236&lt;-VLOOKUP('Gene Table'!$G$2,'Array Content'!$A$2:$B$3,2,FALSE),"Mutant","WT")),"")</f>
        <v/>
      </c>
      <c r="CW236" s="4" t="str">
        <f>IF(ISNUMBER(CI236), IF($BV236&gt;VLOOKUP('Gene Table'!$G$2,'Array Content'!$A$2:$B$3,2,FALSE),IF(CI236&lt;-$BV236,"mutant","WT"),IF(CI236&lt;-VLOOKUP('Gene Table'!$G$2,'Array Content'!$A$2:$B$3,2,FALSE),"Mutant","WT")),"")</f>
        <v/>
      </c>
      <c r="CX236" s="4" t="str">
        <f>IF(ISNUMBER(CJ236), IF($BV236&gt;VLOOKUP('Gene Table'!$G$2,'Array Content'!$A$2:$B$3,2,FALSE),IF(CJ236&lt;-$BV236,"mutant","WT"),IF(CJ236&lt;-VLOOKUP('Gene Table'!$G$2,'Array Content'!$A$2:$B$3,2,FALSE),"Mutant","WT")),"")</f>
        <v/>
      </c>
      <c r="CY236" s="4" t="str">
        <f>IF(ISNUMBER(CK236), IF($BV236&gt;VLOOKUP('Gene Table'!$G$2,'Array Content'!$A$2:$B$3,2,FALSE),IF(CK236&lt;-$BV236,"mutant","WT"),IF(CK236&lt;-VLOOKUP('Gene Table'!$G$2,'Array Content'!$A$2:$B$3,2,FALSE),"Mutant","WT")),"")</f>
        <v/>
      </c>
      <c r="DA236" s="4" t="s">
        <v>4893</v>
      </c>
      <c r="DB236" s="4">
        <f t="shared" si="285"/>
        <v>0</v>
      </c>
      <c r="DC236" s="4">
        <f t="shared" si="286"/>
        <v>0</v>
      </c>
      <c r="DD236" s="4" t="str">
        <f t="shared" si="287"/>
        <v/>
      </c>
      <c r="DE236" s="4" t="str">
        <f t="shared" si="288"/>
        <v/>
      </c>
      <c r="DF236" s="4" t="str">
        <f t="shared" si="289"/>
        <v/>
      </c>
      <c r="DG236" s="4" t="str">
        <f t="shared" si="290"/>
        <v/>
      </c>
      <c r="DH236" s="4" t="str">
        <f t="shared" si="291"/>
        <v/>
      </c>
      <c r="DI236" s="4" t="str">
        <f t="shared" si="292"/>
        <v/>
      </c>
      <c r="DJ236" s="4" t="str">
        <f t="shared" si="293"/>
        <v/>
      </c>
      <c r="DK236" s="4" t="str">
        <f t="shared" si="294"/>
        <v/>
      </c>
      <c r="DL236" s="4" t="str">
        <f t="shared" si="295"/>
        <v/>
      </c>
      <c r="DM236" s="4" t="str">
        <f t="shared" si="296"/>
        <v/>
      </c>
      <c r="DO236" s="4" t="s">
        <v>4893</v>
      </c>
      <c r="DP236" s="4" t="str">
        <f>IF(ISNUMBER(DB236), IF($AR236&gt;VLOOKUP('Gene Table'!$G$2,'Array Content'!$A$2:$B$3,2,FALSE),IF(DB236&lt;-$AR236,"mutant","WT"),IF(DB236&lt;-VLOOKUP('Gene Table'!$G$2,'Array Content'!$A$2:$B$3,2,FALSE),"Mutant","WT")),"")</f>
        <v>WT</v>
      </c>
      <c r="DQ236" s="4" t="str">
        <f>IF(ISNUMBER(DC236), IF($AR236&gt;VLOOKUP('Gene Table'!$G$2,'Array Content'!$A$2:$B$3,2,FALSE),IF(DC236&lt;-$AR236,"mutant","WT"),IF(DC236&lt;-VLOOKUP('Gene Table'!$G$2,'Array Content'!$A$2:$B$3,2,FALSE),"Mutant","WT")),"")</f>
        <v>WT</v>
      </c>
      <c r="DR236" s="4" t="str">
        <f>IF(ISNUMBER(DD236), IF($AR236&gt;VLOOKUP('Gene Table'!$G$2,'Array Content'!$A$2:$B$3,2,FALSE),IF(DD236&lt;-$AR236,"mutant","WT"),IF(DD236&lt;-VLOOKUP('Gene Table'!$G$2,'Array Content'!$A$2:$B$3,2,FALSE),"Mutant","WT")),"")</f>
        <v/>
      </c>
      <c r="DS236" s="4" t="str">
        <f>IF(ISNUMBER(DE236), IF($AR236&gt;VLOOKUP('Gene Table'!$G$2,'Array Content'!$A$2:$B$3,2,FALSE),IF(DE236&lt;-$AR236,"mutant","WT"),IF(DE236&lt;-VLOOKUP('Gene Table'!$G$2,'Array Content'!$A$2:$B$3,2,FALSE),"Mutant","WT")),"")</f>
        <v/>
      </c>
      <c r="DT236" s="4" t="str">
        <f>IF(ISNUMBER(DF236), IF($AR236&gt;VLOOKUP('Gene Table'!$G$2,'Array Content'!$A$2:$B$3,2,FALSE),IF(DF236&lt;-$AR236,"mutant","WT"),IF(DF236&lt;-VLOOKUP('Gene Table'!$G$2,'Array Content'!$A$2:$B$3,2,FALSE),"Mutant","WT")),"")</f>
        <v/>
      </c>
      <c r="DU236" s="4" t="str">
        <f>IF(ISNUMBER(DG236), IF($AR236&gt;VLOOKUP('Gene Table'!$G$2,'Array Content'!$A$2:$B$3,2,FALSE),IF(DG236&lt;-$AR236,"mutant","WT"),IF(DG236&lt;-VLOOKUP('Gene Table'!$G$2,'Array Content'!$A$2:$B$3,2,FALSE),"Mutant","WT")),"")</f>
        <v/>
      </c>
      <c r="DV236" s="4" t="str">
        <f>IF(ISNUMBER(DH236), IF($AR236&gt;VLOOKUP('Gene Table'!$G$2,'Array Content'!$A$2:$B$3,2,FALSE),IF(DH236&lt;-$AR236,"mutant","WT"),IF(DH236&lt;-VLOOKUP('Gene Table'!$G$2,'Array Content'!$A$2:$B$3,2,FALSE),"Mutant","WT")),"")</f>
        <v/>
      </c>
      <c r="DW236" s="4" t="str">
        <f>IF(ISNUMBER(DI236), IF($AR236&gt;VLOOKUP('Gene Table'!$G$2,'Array Content'!$A$2:$B$3,2,FALSE),IF(DI236&lt;-$AR236,"mutant","WT"),IF(DI236&lt;-VLOOKUP('Gene Table'!$G$2,'Array Content'!$A$2:$B$3,2,FALSE),"Mutant","WT")),"")</f>
        <v/>
      </c>
      <c r="DX236" s="4" t="str">
        <f>IF(ISNUMBER(DJ236), IF($AR236&gt;VLOOKUP('Gene Table'!$G$2,'Array Content'!$A$2:$B$3,2,FALSE),IF(DJ236&lt;-$AR236,"mutant","WT"),IF(DJ236&lt;-VLOOKUP('Gene Table'!$G$2,'Array Content'!$A$2:$B$3,2,FALSE),"Mutant","WT")),"")</f>
        <v/>
      </c>
      <c r="DY236" s="4" t="str">
        <f>IF(ISNUMBER(DK236), IF($AR236&gt;VLOOKUP('Gene Table'!$G$2,'Array Content'!$A$2:$B$3,2,FALSE),IF(DK236&lt;-$AR236,"mutant","WT"),IF(DK236&lt;-VLOOKUP('Gene Table'!$G$2,'Array Content'!$A$2:$B$3,2,FALSE),"Mutant","WT")),"")</f>
        <v/>
      </c>
      <c r="DZ236" s="4" t="str">
        <f>IF(ISNUMBER(DL236), IF($AR236&gt;VLOOKUP('Gene Table'!$G$2,'Array Content'!$A$2:$B$3,2,FALSE),IF(DL236&lt;-$AR236,"mutant","WT"),IF(DL236&lt;-VLOOKUP('Gene Table'!$G$2,'Array Content'!$A$2:$B$3,2,FALSE),"Mutant","WT")),"")</f>
        <v/>
      </c>
      <c r="EA236" s="4" t="str">
        <f>IF(ISNUMBER(DM236), IF($AR236&gt;VLOOKUP('Gene Table'!$G$2,'Array Content'!$A$2:$B$3,2,FALSE),IF(DM236&lt;-$AR236,"mutant","WT"),IF(DM236&lt;-VLOOKUP('Gene Table'!$G$2,'Array Content'!$A$2:$B$3,2,FALSE),"Mutant","WT")),"")</f>
        <v/>
      </c>
      <c r="EC236" s="4" t="s">
        <v>4893</v>
      </c>
      <c r="ED236" s="4" t="str">
        <f>IF('Gene Table'!$D236="copy number",D236,"")</f>
        <v/>
      </c>
      <c r="EE236" s="4" t="str">
        <f>IF('Gene Table'!$D236="copy number",E236,"")</f>
        <v/>
      </c>
      <c r="EF236" s="4" t="str">
        <f>IF('Gene Table'!$D236="copy number",F236,"")</f>
        <v/>
      </c>
      <c r="EG236" s="4" t="str">
        <f>IF('Gene Table'!$D236="copy number",G236,"")</f>
        <v/>
      </c>
      <c r="EH236" s="4" t="str">
        <f>IF('Gene Table'!$D236="copy number",H236,"")</f>
        <v/>
      </c>
      <c r="EI236" s="4" t="str">
        <f>IF('Gene Table'!$D236="copy number",I236,"")</f>
        <v/>
      </c>
      <c r="EJ236" s="4" t="str">
        <f>IF('Gene Table'!$D236="copy number",J236,"")</f>
        <v/>
      </c>
      <c r="EK236" s="4" t="str">
        <f>IF('Gene Table'!$D236="copy number",K236,"")</f>
        <v/>
      </c>
      <c r="EL236" s="4" t="str">
        <f>IF('Gene Table'!$D236="copy number",L236,"")</f>
        <v/>
      </c>
      <c r="EM236" s="4" t="str">
        <f>IF('Gene Table'!$D236="copy number",M236,"")</f>
        <v/>
      </c>
      <c r="EN236" s="4" t="str">
        <f>IF('Gene Table'!$D236="copy number",N236,"")</f>
        <v/>
      </c>
      <c r="EO236" s="4" t="str">
        <f>IF('Gene Table'!$D236="copy number",O236,"")</f>
        <v/>
      </c>
      <c r="EQ236" s="4" t="s">
        <v>4893</v>
      </c>
      <c r="ER236" s="4" t="str">
        <f>IF('Gene Table'!$D236="copy number",R236,"")</f>
        <v/>
      </c>
      <c r="ES236" s="4" t="str">
        <f>IF('Gene Table'!$D236="copy number",S236,"")</f>
        <v/>
      </c>
      <c r="ET236" s="4" t="str">
        <f>IF('Gene Table'!$D236="copy number",T236,"")</f>
        <v/>
      </c>
      <c r="EU236" s="4" t="str">
        <f>IF('Gene Table'!$D236="copy number",U236,"")</f>
        <v/>
      </c>
      <c r="EV236" s="4" t="str">
        <f>IF('Gene Table'!$D236="copy number",V236,"")</f>
        <v/>
      </c>
      <c r="EW236" s="4" t="str">
        <f>IF('Gene Table'!$D236="copy number",W236,"")</f>
        <v/>
      </c>
      <c r="EX236" s="4" t="str">
        <f>IF('Gene Table'!$D236="copy number",X236,"")</f>
        <v/>
      </c>
      <c r="EY236" s="4" t="str">
        <f>IF('Gene Table'!$D236="copy number",Y236,"")</f>
        <v/>
      </c>
      <c r="EZ236" s="4" t="str">
        <f>IF('Gene Table'!$D236="copy number",Z236,"")</f>
        <v/>
      </c>
      <c r="FA236" s="4" t="str">
        <f>IF('Gene Table'!$D236="copy number",AA236,"")</f>
        <v/>
      </c>
      <c r="FB236" s="4" t="str">
        <f>IF('Gene Table'!$D236="copy number",AB236,"")</f>
        <v/>
      </c>
      <c r="FC236" s="4" t="str">
        <f>IF('Gene Table'!$D236="copy number",AC236,"")</f>
        <v/>
      </c>
      <c r="FE236" s="4" t="s">
        <v>4893</v>
      </c>
      <c r="FF236" s="4" t="str">
        <f>IF('Gene Table'!$C236="SMPC",D236,"")</f>
        <v/>
      </c>
      <c r="FG236" s="4" t="str">
        <f>IF('Gene Table'!$C236="SMPC",E236,"")</f>
        <v/>
      </c>
      <c r="FH236" s="4" t="str">
        <f>IF('Gene Table'!$C236="SMPC",F236,"")</f>
        <v/>
      </c>
      <c r="FI236" s="4" t="str">
        <f>IF('Gene Table'!$C236="SMPC",G236,"")</f>
        <v/>
      </c>
      <c r="FJ236" s="4" t="str">
        <f>IF('Gene Table'!$C236="SMPC",H236,"")</f>
        <v/>
      </c>
      <c r="FK236" s="4" t="str">
        <f>IF('Gene Table'!$C236="SMPC",I236,"")</f>
        <v/>
      </c>
      <c r="FL236" s="4" t="str">
        <f>IF('Gene Table'!$C236="SMPC",J236,"")</f>
        <v/>
      </c>
      <c r="FM236" s="4" t="str">
        <f>IF('Gene Table'!$C236="SMPC",K236,"")</f>
        <v/>
      </c>
      <c r="FN236" s="4" t="str">
        <f>IF('Gene Table'!$C236="SMPC",L236,"")</f>
        <v/>
      </c>
      <c r="FO236" s="4" t="str">
        <f>IF('Gene Table'!$C236="SMPC",M236,"")</f>
        <v/>
      </c>
      <c r="FP236" s="4" t="str">
        <f>IF('Gene Table'!$C236="SMPC",N236,"")</f>
        <v/>
      </c>
      <c r="FQ236" s="4" t="str">
        <f>IF('Gene Table'!$C236="SMPC",O236,"")</f>
        <v/>
      </c>
      <c r="FS236" s="4" t="s">
        <v>4893</v>
      </c>
      <c r="FT236" s="4" t="str">
        <f>IF('Gene Table'!$C236="SMPC",R236,"")</f>
        <v/>
      </c>
      <c r="FU236" s="4" t="str">
        <f>IF('Gene Table'!$C236="SMPC",S236,"")</f>
        <v/>
      </c>
      <c r="FV236" s="4" t="str">
        <f>IF('Gene Table'!$C236="SMPC",T236,"")</f>
        <v/>
      </c>
      <c r="FW236" s="4" t="str">
        <f>IF('Gene Table'!$C236="SMPC",U236,"")</f>
        <v/>
      </c>
      <c r="FX236" s="4" t="str">
        <f>IF('Gene Table'!$C236="SMPC",V236,"")</f>
        <v/>
      </c>
      <c r="FY236" s="4" t="str">
        <f>IF('Gene Table'!$C236="SMPC",W236,"")</f>
        <v/>
      </c>
      <c r="FZ236" s="4" t="str">
        <f>IF('Gene Table'!$C236="SMPC",X236,"")</f>
        <v/>
      </c>
      <c r="GA236" s="4" t="str">
        <f>IF('Gene Table'!$C236="SMPC",Y236,"")</f>
        <v/>
      </c>
      <c r="GB236" s="4" t="str">
        <f>IF('Gene Table'!$C236="SMPC",Z236,"")</f>
        <v/>
      </c>
      <c r="GC236" s="4" t="str">
        <f>IF('Gene Table'!$C236="SMPC",AA236,"")</f>
        <v/>
      </c>
      <c r="GD236" s="4" t="str">
        <f>IF('Gene Table'!$C236="SMPC",AB236,"")</f>
        <v/>
      </c>
      <c r="GE236" s="4" t="str">
        <f>IF('Gene Table'!$C236="SMPC",AC236,"")</f>
        <v/>
      </c>
    </row>
    <row r="237" spans="1:187" ht="15" customHeight="1" x14ac:dyDescent="0.25">
      <c r="A237" s="4" t="str">
        <f>'Gene Table'!C237&amp;":"&amp;'Gene Table'!D237</f>
        <v>TP53:c.517G&gt;T</v>
      </c>
      <c r="B237" s="4">
        <f>IF('Gene Table'!$G$5="NO",IF(ISNUMBER(MATCH('Gene Table'!E237,'Array Content'!$M$2:$M$941,0)),VLOOKUP('Gene Table'!E237,'Array Content'!$M$2:$O$941,2,FALSE),35),IF('Gene Table'!$G$5="YES",IF(ISNUMBER(MATCH('Gene Table'!E237,'Array Content'!$M$2:$M$941,0)),VLOOKUP('Gene Table'!E237,'Array Content'!$M$2:$O$941,3,FALSE),35),"OOPS"))</f>
        <v>36</v>
      </c>
      <c r="C237" s="4" t="s">
        <v>4894</v>
      </c>
      <c r="D237" s="29">
        <f>IF('Control Sample Data'!D236="","",IF(SUM('Control Sample Data'!D$2:D$97)&gt;10,IF(AND(ISNUMBER('Control Sample Data'!D236),'Control Sample Data'!D236&lt;$B237, 'Control Sample Data'!D236&gt;0),'Control Sample Data'!D236,$B237),""))</f>
        <v>35</v>
      </c>
      <c r="E237" s="29">
        <f>IF('Control Sample Data'!E236="","",IF(SUM('Control Sample Data'!E$2:E$97)&gt;10,IF(AND(ISNUMBER('Control Sample Data'!E236),'Control Sample Data'!E236&lt;$B237, 'Control Sample Data'!E236&gt;0),'Control Sample Data'!E236,$B237),""))</f>
        <v>35</v>
      </c>
      <c r="F237" s="29" t="str">
        <f>IF('Control Sample Data'!F236="","",IF(SUM('Control Sample Data'!F$2:F$97)&gt;10,IF(AND(ISNUMBER('Control Sample Data'!F236),'Control Sample Data'!F236&lt;$B237, 'Control Sample Data'!F236&gt;0),'Control Sample Data'!F236,$B237),""))</f>
        <v/>
      </c>
      <c r="G237" s="29" t="str">
        <f>IF('Control Sample Data'!G236="","",IF(SUM('Control Sample Data'!G$2:G$97)&gt;10,IF(AND(ISNUMBER('Control Sample Data'!G236),'Control Sample Data'!G236&lt;$B237, 'Control Sample Data'!G236&gt;0),'Control Sample Data'!G236,$B237),""))</f>
        <v/>
      </c>
      <c r="H237" s="29" t="str">
        <f>IF('Control Sample Data'!H236="","",IF(SUM('Control Sample Data'!H$2:H$97)&gt;10,IF(AND(ISNUMBER('Control Sample Data'!H236),'Control Sample Data'!H236&lt;$B237, 'Control Sample Data'!H236&gt;0),'Control Sample Data'!H236,$B237),""))</f>
        <v/>
      </c>
      <c r="I237" s="29" t="str">
        <f>IF('Control Sample Data'!I236="","",IF(SUM('Control Sample Data'!I$2:I$97)&gt;10,IF(AND(ISNUMBER('Control Sample Data'!I236),'Control Sample Data'!I236&lt;$B237, 'Control Sample Data'!I236&gt;0),'Control Sample Data'!I236,$B237),""))</f>
        <v/>
      </c>
      <c r="J237" s="29" t="str">
        <f>IF('Control Sample Data'!J236="","",IF(SUM('Control Sample Data'!J$2:J$97)&gt;10,IF(AND(ISNUMBER('Control Sample Data'!J236),'Control Sample Data'!J236&lt;$B237, 'Control Sample Data'!J236&gt;0),'Control Sample Data'!J236,$B237),""))</f>
        <v/>
      </c>
      <c r="K237" s="29" t="str">
        <f>IF('Control Sample Data'!K236="","",IF(SUM('Control Sample Data'!K$2:K$97)&gt;10,IF(AND(ISNUMBER('Control Sample Data'!K236),'Control Sample Data'!K236&lt;$B237, 'Control Sample Data'!K236&gt;0),'Control Sample Data'!K236,$B237),""))</f>
        <v/>
      </c>
      <c r="L237" s="29" t="str">
        <f>IF('Control Sample Data'!L236="","",IF(SUM('Control Sample Data'!L$2:L$97)&gt;10,IF(AND(ISNUMBER('Control Sample Data'!L236),'Control Sample Data'!L236&lt;$B237, 'Control Sample Data'!L236&gt;0),'Control Sample Data'!L236,$B237),""))</f>
        <v/>
      </c>
      <c r="M237" s="29" t="str">
        <f>IF('Control Sample Data'!M236="","",IF(SUM('Control Sample Data'!M$2:M$97)&gt;10,IF(AND(ISNUMBER('Control Sample Data'!M236),'Control Sample Data'!M236&lt;$B237, 'Control Sample Data'!M236&gt;0),'Control Sample Data'!M236,$B237),""))</f>
        <v/>
      </c>
      <c r="N237" s="29" t="str">
        <f>IF('Control Sample Data'!N236="","",IF(SUM('Control Sample Data'!N$2:N$97)&gt;10,IF(AND(ISNUMBER('Control Sample Data'!N236),'Control Sample Data'!N236&lt;$B237, 'Control Sample Data'!N236&gt;0),'Control Sample Data'!N236,$B237),""))</f>
        <v/>
      </c>
      <c r="O237" s="29" t="str">
        <f>IF('Control Sample Data'!O236="","",IF(SUM('Control Sample Data'!O$2:O$97)&gt;10,IF(AND(ISNUMBER('Control Sample Data'!O236),'Control Sample Data'!O236&lt;$B237, 'Control Sample Data'!O236&gt;0),'Control Sample Data'!O236,$B237),""))</f>
        <v/>
      </c>
      <c r="Q237" s="4" t="s">
        <v>4894</v>
      </c>
      <c r="R237" s="29">
        <f>IF('Test Sample Data'!D236="","",IF(SUM('Test Sample Data'!D$2:D$97)&gt;10,IF(AND(ISNUMBER('Test Sample Data'!D236),'Test Sample Data'!D236&lt;$B237, 'Test Sample Data'!D236&gt;0),'Test Sample Data'!D236,$B237),""))</f>
        <v>31.75</v>
      </c>
      <c r="S237" s="29">
        <f>IF('Test Sample Data'!E236="","",IF(SUM('Test Sample Data'!E$2:E$97)&gt;10,IF(AND(ISNUMBER('Test Sample Data'!E236),'Test Sample Data'!E236&lt;$B237, 'Test Sample Data'!E236&gt;0),'Test Sample Data'!E236,$B237),""))</f>
        <v>35</v>
      </c>
      <c r="T237" s="29" t="str">
        <f>IF('Test Sample Data'!F236="","",IF(SUM('Test Sample Data'!F$2:F$97)&gt;10,IF(AND(ISNUMBER('Test Sample Data'!F236),'Test Sample Data'!F236&lt;$B237, 'Test Sample Data'!F236&gt;0),'Test Sample Data'!F236,$B237),""))</f>
        <v/>
      </c>
      <c r="U237" s="29" t="str">
        <f>IF('Test Sample Data'!G236="","",IF(SUM('Test Sample Data'!G$2:G$97)&gt;10,IF(AND(ISNUMBER('Test Sample Data'!G236),'Test Sample Data'!G236&lt;$B237, 'Test Sample Data'!G236&gt;0),'Test Sample Data'!G236,$B237),""))</f>
        <v/>
      </c>
      <c r="V237" s="29" t="str">
        <f>IF('Test Sample Data'!H236="","",IF(SUM('Test Sample Data'!H$2:H$97)&gt;10,IF(AND(ISNUMBER('Test Sample Data'!H236),'Test Sample Data'!H236&lt;$B237, 'Test Sample Data'!H236&gt;0),'Test Sample Data'!H236,$B237),""))</f>
        <v/>
      </c>
      <c r="W237" s="29" t="str">
        <f>IF('Test Sample Data'!I236="","",IF(SUM('Test Sample Data'!I$2:I$97)&gt;10,IF(AND(ISNUMBER('Test Sample Data'!I236),'Test Sample Data'!I236&lt;$B237, 'Test Sample Data'!I236&gt;0),'Test Sample Data'!I236,$B237),""))</f>
        <v/>
      </c>
      <c r="X237" s="29" t="str">
        <f>IF('Test Sample Data'!J236="","",IF(SUM('Test Sample Data'!J$2:J$97)&gt;10,IF(AND(ISNUMBER('Test Sample Data'!J236),'Test Sample Data'!J236&lt;$B237, 'Test Sample Data'!J236&gt;0),'Test Sample Data'!J236,$B237),""))</f>
        <v/>
      </c>
      <c r="Y237" s="29" t="str">
        <f>IF('Test Sample Data'!K236="","",IF(SUM('Test Sample Data'!K$2:K$97)&gt;10,IF(AND(ISNUMBER('Test Sample Data'!K236),'Test Sample Data'!K236&lt;$B237, 'Test Sample Data'!K236&gt;0),'Test Sample Data'!K236,$B237),""))</f>
        <v/>
      </c>
      <c r="Z237" s="29" t="str">
        <f>IF('Test Sample Data'!L236="","",IF(SUM('Test Sample Data'!L$2:L$97)&gt;10,IF(AND(ISNUMBER('Test Sample Data'!L236),'Test Sample Data'!L236&lt;$B237, 'Test Sample Data'!L236&gt;0),'Test Sample Data'!L236,$B237),""))</f>
        <v/>
      </c>
      <c r="AA237" s="29" t="str">
        <f>IF('Test Sample Data'!M236="","",IF(SUM('Test Sample Data'!M$2:M$97)&gt;10,IF(AND(ISNUMBER('Test Sample Data'!M236),'Test Sample Data'!M236&lt;$B237, 'Test Sample Data'!M236&gt;0),'Test Sample Data'!M236,$B237),""))</f>
        <v/>
      </c>
      <c r="AB237" s="29" t="str">
        <f>IF('Test Sample Data'!N236="","",IF(SUM('Test Sample Data'!N$2:N$97)&gt;10,IF(AND(ISNUMBER('Test Sample Data'!N236),'Test Sample Data'!N236&lt;$B237, 'Test Sample Data'!N236&gt;0),'Test Sample Data'!N236,$B237),""))</f>
        <v/>
      </c>
      <c r="AC237" s="29" t="str">
        <f>IF('Test Sample Data'!O236="","",IF(SUM('Test Sample Data'!O$2:O$97)&gt;10,IF(AND(ISNUMBER('Test Sample Data'!O236),'Test Sample Data'!O236&lt;$B237, 'Test Sample Data'!O236&gt;0),'Test Sample Data'!O236,$B237),""))</f>
        <v/>
      </c>
      <c r="AE237" s="4" t="s">
        <v>4894</v>
      </c>
      <c r="AF237" s="4">
        <f t="shared" si="247"/>
        <v>9</v>
      </c>
      <c r="AG237" s="4">
        <f t="shared" si="248"/>
        <v>9</v>
      </c>
      <c r="AH237" s="4" t="str">
        <f t="shared" si="249"/>
        <v/>
      </c>
      <c r="AI237" s="4" t="str">
        <f t="shared" si="250"/>
        <v/>
      </c>
      <c r="AJ237" s="4" t="str">
        <f t="shared" si="251"/>
        <v/>
      </c>
      <c r="AK237" s="4" t="str">
        <f t="shared" si="252"/>
        <v/>
      </c>
      <c r="AL237" s="4" t="str">
        <f t="shared" si="253"/>
        <v/>
      </c>
      <c r="AM237" s="4" t="str">
        <f t="shared" si="254"/>
        <v/>
      </c>
      <c r="AN237" s="4" t="str">
        <f t="shared" si="255"/>
        <v/>
      </c>
      <c r="AO237" s="4" t="str">
        <f t="shared" si="256"/>
        <v/>
      </c>
      <c r="AP237" s="4" t="str">
        <f t="shared" si="257"/>
        <v/>
      </c>
      <c r="AQ237" s="4" t="str">
        <f t="shared" si="258"/>
        <v/>
      </c>
      <c r="AR237" s="4">
        <f t="shared" si="259"/>
        <v>0</v>
      </c>
      <c r="AS237" s="4">
        <f t="shared" si="310"/>
        <v>9</v>
      </c>
      <c r="AU237" s="4" t="s">
        <v>4894</v>
      </c>
      <c r="AV237" s="4">
        <f t="shared" si="260"/>
        <v>5.75</v>
      </c>
      <c r="AW237" s="4">
        <f t="shared" si="261"/>
        <v>9</v>
      </c>
      <c r="AX237" s="4" t="str">
        <f t="shared" si="262"/>
        <v/>
      </c>
      <c r="AY237" s="4" t="str">
        <f t="shared" si="263"/>
        <v/>
      </c>
      <c r="AZ237" s="4" t="str">
        <f t="shared" si="264"/>
        <v/>
      </c>
      <c r="BA237" s="4" t="str">
        <f t="shared" si="265"/>
        <v/>
      </c>
      <c r="BB237" s="4" t="str">
        <f t="shared" si="266"/>
        <v/>
      </c>
      <c r="BC237" s="4" t="str">
        <f t="shared" si="267"/>
        <v/>
      </c>
      <c r="BD237" s="4" t="str">
        <f t="shared" si="268"/>
        <v/>
      </c>
      <c r="BE237" s="4" t="str">
        <f t="shared" si="269"/>
        <v/>
      </c>
      <c r="BF237" s="4" t="str">
        <f t="shared" si="270"/>
        <v/>
      </c>
      <c r="BG237" s="4" t="str">
        <f t="shared" si="271"/>
        <v/>
      </c>
      <c r="BI237" s="4" t="s">
        <v>4894</v>
      </c>
      <c r="BJ237" s="4" t="str">
        <f t="shared" si="297"/>
        <v/>
      </c>
      <c r="BK237" s="4">
        <f t="shared" si="298"/>
        <v>9</v>
      </c>
      <c r="BL237" s="4" t="str">
        <f t="shared" si="299"/>
        <v/>
      </c>
      <c r="BM237" s="4" t="str">
        <f t="shared" si="300"/>
        <v/>
      </c>
      <c r="BN237" s="4" t="str">
        <f t="shared" si="301"/>
        <v/>
      </c>
      <c r="BO237" s="4" t="str">
        <f t="shared" si="302"/>
        <v/>
      </c>
      <c r="BP237" s="4" t="str">
        <f t="shared" si="303"/>
        <v/>
      </c>
      <c r="BQ237" s="4" t="str">
        <f t="shared" si="304"/>
        <v/>
      </c>
      <c r="BR237" s="4" t="str">
        <f t="shared" si="305"/>
        <v/>
      </c>
      <c r="BS237" s="4" t="str">
        <f t="shared" si="306"/>
        <v/>
      </c>
      <c r="BT237" s="4" t="str">
        <f t="shared" si="307"/>
        <v/>
      </c>
      <c r="BU237" s="4" t="str">
        <f t="shared" si="308"/>
        <v/>
      </c>
      <c r="BV237" s="4">
        <f t="shared" si="272"/>
        <v>0</v>
      </c>
      <c r="BW237" s="4">
        <f t="shared" si="309"/>
        <v>9</v>
      </c>
      <c r="BY237" s="4" t="s">
        <v>4894</v>
      </c>
      <c r="BZ237" s="4">
        <f t="shared" si="273"/>
        <v>-3.25</v>
      </c>
      <c r="CA237" s="4">
        <f t="shared" si="274"/>
        <v>0</v>
      </c>
      <c r="CB237" s="4" t="str">
        <f t="shared" si="275"/>
        <v/>
      </c>
      <c r="CC237" s="4" t="str">
        <f t="shared" si="276"/>
        <v/>
      </c>
      <c r="CD237" s="4" t="str">
        <f t="shared" si="277"/>
        <v/>
      </c>
      <c r="CE237" s="4" t="str">
        <f t="shared" si="278"/>
        <v/>
      </c>
      <c r="CF237" s="4" t="str">
        <f t="shared" si="279"/>
        <v/>
      </c>
      <c r="CG237" s="4" t="str">
        <f t="shared" si="280"/>
        <v/>
      </c>
      <c r="CH237" s="4" t="str">
        <f t="shared" si="281"/>
        <v/>
      </c>
      <c r="CI237" s="4" t="str">
        <f t="shared" si="282"/>
        <v/>
      </c>
      <c r="CJ237" s="4" t="str">
        <f t="shared" si="283"/>
        <v/>
      </c>
      <c r="CK237" s="4" t="str">
        <f t="shared" si="284"/>
        <v/>
      </c>
      <c r="CM237" s="4" t="s">
        <v>4894</v>
      </c>
      <c r="CN237" s="4" t="str">
        <f>IF(ISNUMBER(BZ237), IF($BV237&gt;VLOOKUP('Gene Table'!$G$2,'Array Content'!$A$2:$B$3,2,FALSE),IF(BZ237&lt;-$BV237,"mutant","WT"),IF(BZ237&lt;-VLOOKUP('Gene Table'!$G$2,'Array Content'!$A$2:$B$3,2,FALSE),"Mutant","WT")),"")</f>
        <v>Mutant</v>
      </c>
      <c r="CO237" s="4" t="str">
        <f>IF(ISNUMBER(CA237), IF($BV237&gt;VLOOKUP('Gene Table'!$G$2,'Array Content'!$A$2:$B$3,2,FALSE),IF(CA237&lt;-$BV237,"mutant","WT"),IF(CA237&lt;-VLOOKUP('Gene Table'!$G$2,'Array Content'!$A$2:$B$3,2,FALSE),"Mutant","WT")),"")</f>
        <v>WT</v>
      </c>
      <c r="CP237" s="4" t="str">
        <f>IF(ISNUMBER(CB237), IF($BV237&gt;VLOOKUP('Gene Table'!$G$2,'Array Content'!$A$2:$B$3,2,FALSE),IF(CB237&lt;-$BV237,"mutant","WT"),IF(CB237&lt;-VLOOKUP('Gene Table'!$G$2,'Array Content'!$A$2:$B$3,2,FALSE),"Mutant","WT")),"")</f>
        <v/>
      </c>
      <c r="CQ237" s="4" t="str">
        <f>IF(ISNUMBER(CC237), IF($BV237&gt;VLOOKUP('Gene Table'!$G$2,'Array Content'!$A$2:$B$3,2,FALSE),IF(CC237&lt;-$BV237,"mutant","WT"),IF(CC237&lt;-VLOOKUP('Gene Table'!$G$2,'Array Content'!$A$2:$B$3,2,FALSE),"Mutant","WT")),"")</f>
        <v/>
      </c>
      <c r="CR237" s="4" t="str">
        <f>IF(ISNUMBER(CD237), IF($BV237&gt;VLOOKUP('Gene Table'!$G$2,'Array Content'!$A$2:$B$3,2,FALSE),IF(CD237&lt;-$BV237,"mutant","WT"),IF(CD237&lt;-VLOOKUP('Gene Table'!$G$2,'Array Content'!$A$2:$B$3,2,FALSE),"Mutant","WT")),"")</f>
        <v/>
      </c>
      <c r="CS237" s="4" t="str">
        <f>IF(ISNUMBER(CE237), IF($BV237&gt;VLOOKUP('Gene Table'!$G$2,'Array Content'!$A$2:$B$3,2,FALSE),IF(CE237&lt;-$BV237,"mutant","WT"),IF(CE237&lt;-VLOOKUP('Gene Table'!$G$2,'Array Content'!$A$2:$B$3,2,FALSE),"Mutant","WT")),"")</f>
        <v/>
      </c>
      <c r="CT237" s="4" t="str">
        <f>IF(ISNUMBER(CF237), IF($BV237&gt;VLOOKUP('Gene Table'!$G$2,'Array Content'!$A$2:$B$3,2,FALSE),IF(CF237&lt;-$BV237,"mutant","WT"),IF(CF237&lt;-VLOOKUP('Gene Table'!$G$2,'Array Content'!$A$2:$B$3,2,FALSE),"Mutant","WT")),"")</f>
        <v/>
      </c>
      <c r="CU237" s="4" t="str">
        <f>IF(ISNUMBER(CG237), IF($BV237&gt;VLOOKUP('Gene Table'!$G$2,'Array Content'!$A$2:$B$3,2,FALSE),IF(CG237&lt;-$BV237,"mutant","WT"),IF(CG237&lt;-VLOOKUP('Gene Table'!$G$2,'Array Content'!$A$2:$B$3,2,FALSE),"Mutant","WT")),"")</f>
        <v/>
      </c>
      <c r="CV237" s="4" t="str">
        <f>IF(ISNUMBER(CH237), IF($BV237&gt;VLOOKUP('Gene Table'!$G$2,'Array Content'!$A$2:$B$3,2,FALSE),IF(CH237&lt;-$BV237,"mutant","WT"),IF(CH237&lt;-VLOOKUP('Gene Table'!$G$2,'Array Content'!$A$2:$B$3,2,FALSE),"Mutant","WT")),"")</f>
        <v/>
      </c>
      <c r="CW237" s="4" t="str">
        <f>IF(ISNUMBER(CI237), IF($BV237&gt;VLOOKUP('Gene Table'!$G$2,'Array Content'!$A$2:$B$3,2,FALSE),IF(CI237&lt;-$BV237,"mutant","WT"),IF(CI237&lt;-VLOOKUP('Gene Table'!$G$2,'Array Content'!$A$2:$B$3,2,FALSE),"Mutant","WT")),"")</f>
        <v/>
      </c>
      <c r="CX237" s="4" t="str">
        <f>IF(ISNUMBER(CJ237), IF($BV237&gt;VLOOKUP('Gene Table'!$G$2,'Array Content'!$A$2:$B$3,2,FALSE),IF(CJ237&lt;-$BV237,"mutant","WT"),IF(CJ237&lt;-VLOOKUP('Gene Table'!$G$2,'Array Content'!$A$2:$B$3,2,FALSE),"Mutant","WT")),"")</f>
        <v/>
      </c>
      <c r="CY237" s="4" t="str">
        <f>IF(ISNUMBER(CK237), IF($BV237&gt;VLOOKUP('Gene Table'!$G$2,'Array Content'!$A$2:$B$3,2,FALSE),IF(CK237&lt;-$BV237,"mutant","WT"),IF(CK237&lt;-VLOOKUP('Gene Table'!$G$2,'Array Content'!$A$2:$B$3,2,FALSE),"Mutant","WT")),"")</f>
        <v/>
      </c>
      <c r="DA237" s="4" t="s">
        <v>4894</v>
      </c>
      <c r="DB237" s="4">
        <f t="shared" si="285"/>
        <v>-3.25</v>
      </c>
      <c r="DC237" s="4">
        <f t="shared" si="286"/>
        <v>0</v>
      </c>
      <c r="DD237" s="4" t="str">
        <f t="shared" si="287"/>
        <v/>
      </c>
      <c r="DE237" s="4" t="str">
        <f t="shared" si="288"/>
        <v/>
      </c>
      <c r="DF237" s="4" t="str">
        <f t="shared" si="289"/>
        <v/>
      </c>
      <c r="DG237" s="4" t="str">
        <f t="shared" si="290"/>
        <v/>
      </c>
      <c r="DH237" s="4" t="str">
        <f t="shared" si="291"/>
        <v/>
      </c>
      <c r="DI237" s="4" t="str">
        <f t="shared" si="292"/>
        <v/>
      </c>
      <c r="DJ237" s="4" t="str">
        <f t="shared" si="293"/>
        <v/>
      </c>
      <c r="DK237" s="4" t="str">
        <f t="shared" si="294"/>
        <v/>
      </c>
      <c r="DL237" s="4" t="str">
        <f t="shared" si="295"/>
        <v/>
      </c>
      <c r="DM237" s="4" t="str">
        <f t="shared" si="296"/>
        <v/>
      </c>
      <c r="DO237" s="4" t="s">
        <v>4894</v>
      </c>
      <c r="DP237" s="4" t="str">
        <f>IF(ISNUMBER(DB237), IF($AR237&gt;VLOOKUP('Gene Table'!$G$2,'Array Content'!$A$2:$B$3,2,FALSE),IF(DB237&lt;-$AR237,"mutant","WT"),IF(DB237&lt;-VLOOKUP('Gene Table'!$G$2,'Array Content'!$A$2:$B$3,2,FALSE),"Mutant","WT")),"")</f>
        <v>Mutant</v>
      </c>
      <c r="DQ237" s="4" t="str">
        <f>IF(ISNUMBER(DC237), IF($AR237&gt;VLOOKUP('Gene Table'!$G$2,'Array Content'!$A$2:$B$3,2,FALSE),IF(DC237&lt;-$AR237,"mutant","WT"),IF(DC237&lt;-VLOOKUP('Gene Table'!$G$2,'Array Content'!$A$2:$B$3,2,FALSE),"Mutant","WT")),"")</f>
        <v>WT</v>
      </c>
      <c r="DR237" s="4" t="str">
        <f>IF(ISNUMBER(DD237), IF($AR237&gt;VLOOKUP('Gene Table'!$G$2,'Array Content'!$A$2:$B$3,2,FALSE),IF(DD237&lt;-$AR237,"mutant","WT"),IF(DD237&lt;-VLOOKUP('Gene Table'!$G$2,'Array Content'!$A$2:$B$3,2,FALSE),"Mutant","WT")),"")</f>
        <v/>
      </c>
      <c r="DS237" s="4" t="str">
        <f>IF(ISNUMBER(DE237), IF($AR237&gt;VLOOKUP('Gene Table'!$G$2,'Array Content'!$A$2:$B$3,2,FALSE),IF(DE237&lt;-$AR237,"mutant","WT"),IF(DE237&lt;-VLOOKUP('Gene Table'!$G$2,'Array Content'!$A$2:$B$3,2,FALSE),"Mutant","WT")),"")</f>
        <v/>
      </c>
      <c r="DT237" s="4" t="str">
        <f>IF(ISNUMBER(DF237), IF($AR237&gt;VLOOKUP('Gene Table'!$G$2,'Array Content'!$A$2:$B$3,2,FALSE),IF(DF237&lt;-$AR237,"mutant","WT"),IF(DF237&lt;-VLOOKUP('Gene Table'!$G$2,'Array Content'!$A$2:$B$3,2,FALSE),"Mutant","WT")),"")</f>
        <v/>
      </c>
      <c r="DU237" s="4" t="str">
        <f>IF(ISNUMBER(DG237), IF($AR237&gt;VLOOKUP('Gene Table'!$G$2,'Array Content'!$A$2:$B$3,2,FALSE),IF(DG237&lt;-$AR237,"mutant","WT"),IF(DG237&lt;-VLOOKUP('Gene Table'!$G$2,'Array Content'!$A$2:$B$3,2,FALSE),"Mutant","WT")),"")</f>
        <v/>
      </c>
      <c r="DV237" s="4" t="str">
        <f>IF(ISNUMBER(DH237), IF($AR237&gt;VLOOKUP('Gene Table'!$G$2,'Array Content'!$A$2:$B$3,2,FALSE),IF(DH237&lt;-$AR237,"mutant","WT"),IF(DH237&lt;-VLOOKUP('Gene Table'!$G$2,'Array Content'!$A$2:$B$3,2,FALSE),"Mutant","WT")),"")</f>
        <v/>
      </c>
      <c r="DW237" s="4" t="str">
        <f>IF(ISNUMBER(DI237), IF($AR237&gt;VLOOKUP('Gene Table'!$G$2,'Array Content'!$A$2:$B$3,2,FALSE),IF(DI237&lt;-$AR237,"mutant","WT"),IF(DI237&lt;-VLOOKUP('Gene Table'!$G$2,'Array Content'!$A$2:$B$3,2,FALSE),"Mutant","WT")),"")</f>
        <v/>
      </c>
      <c r="DX237" s="4" t="str">
        <f>IF(ISNUMBER(DJ237), IF($AR237&gt;VLOOKUP('Gene Table'!$G$2,'Array Content'!$A$2:$B$3,2,FALSE),IF(DJ237&lt;-$AR237,"mutant","WT"),IF(DJ237&lt;-VLOOKUP('Gene Table'!$G$2,'Array Content'!$A$2:$B$3,2,FALSE),"Mutant","WT")),"")</f>
        <v/>
      </c>
      <c r="DY237" s="4" t="str">
        <f>IF(ISNUMBER(DK237), IF($AR237&gt;VLOOKUP('Gene Table'!$G$2,'Array Content'!$A$2:$B$3,2,FALSE),IF(DK237&lt;-$AR237,"mutant","WT"),IF(DK237&lt;-VLOOKUP('Gene Table'!$G$2,'Array Content'!$A$2:$B$3,2,FALSE),"Mutant","WT")),"")</f>
        <v/>
      </c>
      <c r="DZ237" s="4" t="str">
        <f>IF(ISNUMBER(DL237), IF($AR237&gt;VLOOKUP('Gene Table'!$G$2,'Array Content'!$A$2:$B$3,2,FALSE),IF(DL237&lt;-$AR237,"mutant","WT"),IF(DL237&lt;-VLOOKUP('Gene Table'!$G$2,'Array Content'!$A$2:$B$3,2,FALSE),"Mutant","WT")),"")</f>
        <v/>
      </c>
      <c r="EA237" s="4" t="str">
        <f>IF(ISNUMBER(DM237), IF($AR237&gt;VLOOKUP('Gene Table'!$G$2,'Array Content'!$A$2:$B$3,2,FALSE),IF(DM237&lt;-$AR237,"mutant","WT"),IF(DM237&lt;-VLOOKUP('Gene Table'!$G$2,'Array Content'!$A$2:$B$3,2,FALSE),"Mutant","WT")),"")</f>
        <v/>
      </c>
      <c r="EC237" s="4" t="s">
        <v>4894</v>
      </c>
      <c r="ED237" s="4" t="str">
        <f>IF('Gene Table'!$D237="copy number",D237,"")</f>
        <v/>
      </c>
      <c r="EE237" s="4" t="str">
        <f>IF('Gene Table'!$D237="copy number",E237,"")</f>
        <v/>
      </c>
      <c r="EF237" s="4" t="str">
        <f>IF('Gene Table'!$D237="copy number",F237,"")</f>
        <v/>
      </c>
      <c r="EG237" s="4" t="str">
        <f>IF('Gene Table'!$D237="copy number",G237,"")</f>
        <v/>
      </c>
      <c r="EH237" s="4" t="str">
        <f>IF('Gene Table'!$D237="copy number",H237,"")</f>
        <v/>
      </c>
      <c r="EI237" s="4" t="str">
        <f>IF('Gene Table'!$D237="copy number",I237,"")</f>
        <v/>
      </c>
      <c r="EJ237" s="4" t="str">
        <f>IF('Gene Table'!$D237="copy number",J237,"")</f>
        <v/>
      </c>
      <c r="EK237" s="4" t="str">
        <f>IF('Gene Table'!$D237="copy number",K237,"")</f>
        <v/>
      </c>
      <c r="EL237" s="4" t="str">
        <f>IF('Gene Table'!$D237="copy number",L237,"")</f>
        <v/>
      </c>
      <c r="EM237" s="4" t="str">
        <f>IF('Gene Table'!$D237="copy number",M237,"")</f>
        <v/>
      </c>
      <c r="EN237" s="4" t="str">
        <f>IF('Gene Table'!$D237="copy number",N237,"")</f>
        <v/>
      </c>
      <c r="EO237" s="4" t="str">
        <f>IF('Gene Table'!$D237="copy number",O237,"")</f>
        <v/>
      </c>
      <c r="EQ237" s="4" t="s">
        <v>4894</v>
      </c>
      <c r="ER237" s="4" t="str">
        <f>IF('Gene Table'!$D237="copy number",R237,"")</f>
        <v/>
      </c>
      <c r="ES237" s="4" t="str">
        <f>IF('Gene Table'!$D237="copy number",S237,"")</f>
        <v/>
      </c>
      <c r="ET237" s="4" t="str">
        <f>IF('Gene Table'!$D237="copy number",T237,"")</f>
        <v/>
      </c>
      <c r="EU237" s="4" t="str">
        <f>IF('Gene Table'!$D237="copy number",U237,"")</f>
        <v/>
      </c>
      <c r="EV237" s="4" t="str">
        <f>IF('Gene Table'!$D237="copy number",V237,"")</f>
        <v/>
      </c>
      <c r="EW237" s="4" t="str">
        <f>IF('Gene Table'!$D237="copy number",W237,"")</f>
        <v/>
      </c>
      <c r="EX237" s="4" t="str">
        <f>IF('Gene Table'!$D237="copy number",X237,"")</f>
        <v/>
      </c>
      <c r="EY237" s="4" t="str">
        <f>IF('Gene Table'!$D237="copy number",Y237,"")</f>
        <v/>
      </c>
      <c r="EZ237" s="4" t="str">
        <f>IF('Gene Table'!$D237="copy number",Z237,"")</f>
        <v/>
      </c>
      <c r="FA237" s="4" t="str">
        <f>IF('Gene Table'!$D237="copy number",AA237,"")</f>
        <v/>
      </c>
      <c r="FB237" s="4" t="str">
        <f>IF('Gene Table'!$D237="copy number",AB237,"")</f>
        <v/>
      </c>
      <c r="FC237" s="4" t="str">
        <f>IF('Gene Table'!$D237="copy number",AC237,"")</f>
        <v/>
      </c>
      <c r="FE237" s="4" t="s">
        <v>4894</v>
      </c>
      <c r="FF237" s="4" t="str">
        <f>IF('Gene Table'!$C237="SMPC",D237,"")</f>
        <v/>
      </c>
      <c r="FG237" s="4" t="str">
        <f>IF('Gene Table'!$C237="SMPC",E237,"")</f>
        <v/>
      </c>
      <c r="FH237" s="4" t="str">
        <f>IF('Gene Table'!$C237="SMPC",F237,"")</f>
        <v/>
      </c>
      <c r="FI237" s="4" t="str">
        <f>IF('Gene Table'!$C237="SMPC",G237,"")</f>
        <v/>
      </c>
      <c r="FJ237" s="4" t="str">
        <f>IF('Gene Table'!$C237="SMPC",H237,"")</f>
        <v/>
      </c>
      <c r="FK237" s="4" t="str">
        <f>IF('Gene Table'!$C237="SMPC",I237,"")</f>
        <v/>
      </c>
      <c r="FL237" s="4" t="str">
        <f>IF('Gene Table'!$C237="SMPC",J237,"")</f>
        <v/>
      </c>
      <c r="FM237" s="4" t="str">
        <f>IF('Gene Table'!$C237="SMPC",K237,"")</f>
        <v/>
      </c>
      <c r="FN237" s="4" t="str">
        <f>IF('Gene Table'!$C237="SMPC",L237,"")</f>
        <v/>
      </c>
      <c r="FO237" s="4" t="str">
        <f>IF('Gene Table'!$C237="SMPC",M237,"")</f>
        <v/>
      </c>
      <c r="FP237" s="4" t="str">
        <f>IF('Gene Table'!$C237="SMPC",N237,"")</f>
        <v/>
      </c>
      <c r="FQ237" s="4" t="str">
        <f>IF('Gene Table'!$C237="SMPC",O237,"")</f>
        <v/>
      </c>
      <c r="FS237" s="4" t="s">
        <v>4894</v>
      </c>
      <c r="FT237" s="4" t="str">
        <f>IF('Gene Table'!$C237="SMPC",R237,"")</f>
        <v/>
      </c>
      <c r="FU237" s="4" t="str">
        <f>IF('Gene Table'!$C237="SMPC",S237,"")</f>
        <v/>
      </c>
      <c r="FV237" s="4" t="str">
        <f>IF('Gene Table'!$C237="SMPC",T237,"")</f>
        <v/>
      </c>
      <c r="FW237" s="4" t="str">
        <f>IF('Gene Table'!$C237="SMPC",U237,"")</f>
        <v/>
      </c>
      <c r="FX237" s="4" t="str">
        <f>IF('Gene Table'!$C237="SMPC",V237,"")</f>
        <v/>
      </c>
      <c r="FY237" s="4" t="str">
        <f>IF('Gene Table'!$C237="SMPC",W237,"")</f>
        <v/>
      </c>
      <c r="FZ237" s="4" t="str">
        <f>IF('Gene Table'!$C237="SMPC",X237,"")</f>
        <v/>
      </c>
      <c r="GA237" s="4" t="str">
        <f>IF('Gene Table'!$C237="SMPC",Y237,"")</f>
        <v/>
      </c>
      <c r="GB237" s="4" t="str">
        <f>IF('Gene Table'!$C237="SMPC",Z237,"")</f>
        <v/>
      </c>
      <c r="GC237" s="4" t="str">
        <f>IF('Gene Table'!$C237="SMPC",AA237,"")</f>
        <v/>
      </c>
      <c r="GD237" s="4" t="str">
        <f>IF('Gene Table'!$C237="SMPC",AB237,"")</f>
        <v/>
      </c>
      <c r="GE237" s="4" t="str">
        <f>IF('Gene Table'!$C237="SMPC",AC237,"")</f>
        <v/>
      </c>
    </row>
    <row r="238" spans="1:187" ht="15" customHeight="1" x14ac:dyDescent="0.25">
      <c r="A238" s="4" t="str">
        <f>'Gene Table'!C238&amp;":"&amp;'Gene Table'!D238</f>
        <v>TP53:c.524G&gt;A</v>
      </c>
      <c r="B238" s="4">
        <f>IF('Gene Table'!$G$5="NO",IF(ISNUMBER(MATCH('Gene Table'!E238,'Array Content'!$M$2:$M$941,0)),VLOOKUP('Gene Table'!E238,'Array Content'!$M$2:$O$941,2,FALSE),35),IF('Gene Table'!$G$5="YES",IF(ISNUMBER(MATCH('Gene Table'!E238,'Array Content'!$M$2:$M$941,0)),VLOOKUP('Gene Table'!E238,'Array Content'!$M$2:$O$941,3,FALSE),35),"OOPS"))</f>
        <v>35</v>
      </c>
      <c r="C238" s="4" t="s">
        <v>4895</v>
      </c>
      <c r="D238" s="29">
        <f>IF('Control Sample Data'!D237="","",IF(SUM('Control Sample Data'!D$2:D$97)&gt;10,IF(AND(ISNUMBER('Control Sample Data'!D237),'Control Sample Data'!D237&lt;$B238, 'Control Sample Data'!D237&gt;0),'Control Sample Data'!D237,$B238),""))</f>
        <v>35</v>
      </c>
      <c r="E238" s="29">
        <f>IF('Control Sample Data'!E237="","",IF(SUM('Control Sample Data'!E$2:E$97)&gt;10,IF(AND(ISNUMBER('Control Sample Data'!E237),'Control Sample Data'!E237&lt;$B238, 'Control Sample Data'!E237&gt;0),'Control Sample Data'!E237,$B238),""))</f>
        <v>35</v>
      </c>
      <c r="F238" s="29" t="str">
        <f>IF('Control Sample Data'!F237="","",IF(SUM('Control Sample Data'!F$2:F$97)&gt;10,IF(AND(ISNUMBER('Control Sample Data'!F237),'Control Sample Data'!F237&lt;$B238, 'Control Sample Data'!F237&gt;0),'Control Sample Data'!F237,$B238),""))</f>
        <v/>
      </c>
      <c r="G238" s="29" t="str">
        <f>IF('Control Sample Data'!G237="","",IF(SUM('Control Sample Data'!G$2:G$97)&gt;10,IF(AND(ISNUMBER('Control Sample Data'!G237),'Control Sample Data'!G237&lt;$B238, 'Control Sample Data'!G237&gt;0),'Control Sample Data'!G237,$B238),""))</f>
        <v/>
      </c>
      <c r="H238" s="29" t="str">
        <f>IF('Control Sample Data'!H237="","",IF(SUM('Control Sample Data'!H$2:H$97)&gt;10,IF(AND(ISNUMBER('Control Sample Data'!H237),'Control Sample Data'!H237&lt;$B238, 'Control Sample Data'!H237&gt;0),'Control Sample Data'!H237,$B238),""))</f>
        <v/>
      </c>
      <c r="I238" s="29" t="str">
        <f>IF('Control Sample Data'!I237="","",IF(SUM('Control Sample Data'!I$2:I$97)&gt;10,IF(AND(ISNUMBER('Control Sample Data'!I237),'Control Sample Data'!I237&lt;$B238, 'Control Sample Data'!I237&gt;0),'Control Sample Data'!I237,$B238),""))</f>
        <v/>
      </c>
      <c r="J238" s="29" t="str">
        <f>IF('Control Sample Data'!J237="","",IF(SUM('Control Sample Data'!J$2:J$97)&gt;10,IF(AND(ISNUMBER('Control Sample Data'!J237),'Control Sample Data'!J237&lt;$B238, 'Control Sample Data'!J237&gt;0),'Control Sample Data'!J237,$B238),""))</f>
        <v/>
      </c>
      <c r="K238" s="29" t="str">
        <f>IF('Control Sample Data'!K237="","",IF(SUM('Control Sample Data'!K$2:K$97)&gt;10,IF(AND(ISNUMBER('Control Sample Data'!K237),'Control Sample Data'!K237&lt;$B238, 'Control Sample Data'!K237&gt;0),'Control Sample Data'!K237,$B238),""))</f>
        <v/>
      </c>
      <c r="L238" s="29" t="str">
        <f>IF('Control Sample Data'!L237="","",IF(SUM('Control Sample Data'!L$2:L$97)&gt;10,IF(AND(ISNUMBER('Control Sample Data'!L237),'Control Sample Data'!L237&lt;$B238, 'Control Sample Data'!L237&gt;0),'Control Sample Data'!L237,$B238),""))</f>
        <v/>
      </c>
      <c r="M238" s="29" t="str">
        <f>IF('Control Sample Data'!M237="","",IF(SUM('Control Sample Data'!M$2:M$97)&gt;10,IF(AND(ISNUMBER('Control Sample Data'!M237),'Control Sample Data'!M237&lt;$B238, 'Control Sample Data'!M237&gt;0),'Control Sample Data'!M237,$B238),""))</f>
        <v/>
      </c>
      <c r="N238" s="29" t="str">
        <f>IF('Control Sample Data'!N237="","",IF(SUM('Control Sample Data'!N$2:N$97)&gt;10,IF(AND(ISNUMBER('Control Sample Data'!N237),'Control Sample Data'!N237&lt;$B238, 'Control Sample Data'!N237&gt;0),'Control Sample Data'!N237,$B238),""))</f>
        <v/>
      </c>
      <c r="O238" s="29" t="str">
        <f>IF('Control Sample Data'!O237="","",IF(SUM('Control Sample Data'!O$2:O$97)&gt;10,IF(AND(ISNUMBER('Control Sample Data'!O237),'Control Sample Data'!O237&lt;$B238, 'Control Sample Data'!O237&gt;0),'Control Sample Data'!O237,$B238),""))</f>
        <v/>
      </c>
      <c r="Q238" s="4" t="s">
        <v>4895</v>
      </c>
      <c r="R238" s="29">
        <f>IF('Test Sample Data'!D237="","",IF(SUM('Test Sample Data'!D$2:D$97)&gt;10,IF(AND(ISNUMBER('Test Sample Data'!D237),'Test Sample Data'!D237&lt;$B238, 'Test Sample Data'!D237&gt;0),'Test Sample Data'!D237,$B238),""))</f>
        <v>35</v>
      </c>
      <c r="S238" s="29">
        <f>IF('Test Sample Data'!E237="","",IF(SUM('Test Sample Data'!E$2:E$97)&gt;10,IF(AND(ISNUMBER('Test Sample Data'!E237),'Test Sample Data'!E237&lt;$B238, 'Test Sample Data'!E237&gt;0),'Test Sample Data'!E237,$B238),""))</f>
        <v>35</v>
      </c>
      <c r="T238" s="29" t="str">
        <f>IF('Test Sample Data'!F237="","",IF(SUM('Test Sample Data'!F$2:F$97)&gt;10,IF(AND(ISNUMBER('Test Sample Data'!F237),'Test Sample Data'!F237&lt;$B238, 'Test Sample Data'!F237&gt;0),'Test Sample Data'!F237,$B238),""))</f>
        <v/>
      </c>
      <c r="U238" s="29" t="str">
        <f>IF('Test Sample Data'!G237="","",IF(SUM('Test Sample Data'!G$2:G$97)&gt;10,IF(AND(ISNUMBER('Test Sample Data'!G237),'Test Sample Data'!G237&lt;$B238, 'Test Sample Data'!G237&gt;0),'Test Sample Data'!G237,$B238),""))</f>
        <v/>
      </c>
      <c r="V238" s="29" t="str">
        <f>IF('Test Sample Data'!H237="","",IF(SUM('Test Sample Data'!H$2:H$97)&gt;10,IF(AND(ISNUMBER('Test Sample Data'!H237),'Test Sample Data'!H237&lt;$B238, 'Test Sample Data'!H237&gt;0),'Test Sample Data'!H237,$B238),""))</f>
        <v/>
      </c>
      <c r="W238" s="29" t="str">
        <f>IF('Test Sample Data'!I237="","",IF(SUM('Test Sample Data'!I$2:I$97)&gt;10,IF(AND(ISNUMBER('Test Sample Data'!I237),'Test Sample Data'!I237&lt;$B238, 'Test Sample Data'!I237&gt;0),'Test Sample Data'!I237,$B238),""))</f>
        <v/>
      </c>
      <c r="X238" s="29" t="str">
        <f>IF('Test Sample Data'!J237="","",IF(SUM('Test Sample Data'!J$2:J$97)&gt;10,IF(AND(ISNUMBER('Test Sample Data'!J237),'Test Sample Data'!J237&lt;$B238, 'Test Sample Data'!J237&gt;0),'Test Sample Data'!J237,$B238),""))</f>
        <v/>
      </c>
      <c r="Y238" s="29" t="str">
        <f>IF('Test Sample Data'!K237="","",IF(SUM('Test Sample Data'!K$2:K$97)&gt;10,IF(AND(ISNUMBER('Test Sample Data'!K237),'Test Sample Data'!K237&lt;$B238, 'Test Sample Data'!K237&gt;0),'Test Sample Data'!K237,$B238),""))</f>
        <v/>
      </c>
      <c r="Z238" s="29" t="str">
        <f>IF('Test Sample Data'!L237="","",IF(SUM('Test Sample Data'!L$2:L$97)&gt;10,IF(AND(ISNUMBER('Test Sample Data'!L237),'Test Sample Data'!L237&lt;$B238, 'Test Sample Data'!L237&gt;0),'Test Sample Data'!L237,$B238),""))</f>
        <v/>
      </c>
      <c r="AA238" s="29" t="str">
        <f>IF('Test Sample Data'!M237="","",IF(SUM('Test Sample Data'!M$2:M$97)&gt;10,IF(AND(ISNUMBER('Test Sample Data'!M237),'Test Sample Data'!M237&lt;$B238, 'Test Sample Data'!M237&gt;0),'Test Sample Data'!M237,$B238),""))</f>
        <v/>
      </c>
      <c r="AB238" s="29" t="str">
        <f>IF('Test Sample Data'!N237="","",IF(SUM('Test Sample Data'!N$2:N$97)&gt;10,IF(AND(ISNUMBER('Test Sample Data'!N237),'Test Sample Data'!N237&lt;$B238, 'Test Sample Data'!N237&gt;0),'Test Sample Data'!N237,$B238),""))</f>
        <v/>
      </c>
      <c r="AC238" s="29" t="str">
        <f>IF('Test Sample Data'!O237="","",IF(SUM('Test Sample Data'!O$2:O$97)&gt;10,IF(AND(ISNUMBER('Test Sample Data'!O237),'Test Sample Data'!O237&lt;$B238, 'Test Sample Data'!O237&gt;0),'Test Sample Data'!O237,$B238),""))</f>
        <v/>
      </c>
      <c r="AE238" s="4" t="s">
        <v>4895</v>
      </c>
      <c r="AF238" s="4">
        <f t="shared" si="247"/>
        <v>9</v>
      </c>
      <c r="AG238" s="4">
        <f t="shared" si="248"/>
        <v>9</v>
      </c>
      <c r="AH238" s="4" t="str">
        <f t="shared" si="249"/>
        <v/>
      </c>
      <c r="AI238" s="4" t="str">
        <f t="shared" si="250"/>
        <v/>
      </c>
      <c r="AJ238" s="4" t="str">
        <f t="shared" si="251"/>
        <v/>
      </c>
      <c r="AK238" s="4" t="str">
        <f t="shared" si="252"/>
        <v/>
      </c>
      <c r="AL238" s="4" t="str">
        <f t="shared" si="253"/>
        <v/>
      </c>
      <c r="AM238" s="4" t="str">
        <f t="shared" si="254"/>
        <v/>
      </c>
      <c r="AN238" s="4" t="str">
        <f t="shared" si="255"/>
        <v/>
      </c>
      <c r="AO238" s="4" t="str">
        <f t="shared" si="256"/>
        <v/>
      </c>
      <c r="AP238" s="4" t="str">
        <f t="shared" si="257"/>
        <v/>
      </c>
      <c r="AQ238" s="4" t="str">
        <f t="shared" si="258"/>
        <v/>
      </c>
      <c r="AR238" s="4">
        <f t="shared" si="259"/>
        <v>0</v>
      </c>
      <c r="AS238" s="4">
        <f t="shared" si="310"/>
        <v>9</v>
      </c>
      <c r="AU238" s="4" t="s">
        <v>4895</v>
      </c>
      <c r="AV238" s="4">
        <f t="shared" si="260"/>
        <v>9</v>
      </c>
      <c r="AW238" s="4">
        <f t="shared" si="261"/>
        <v>9</v>
      </c>
      <c r="AX238" s="4" t="str">
        <f t="shared" si="262"/>
        <v/>
      </c>
      <c r="AY238" s="4" t="str">
        <f t="shared" si="263"/>
        <v/>
      </c>
      <c r="AZ238" s="4" t="str">
        <f t="shared" si="264"/>
        <v/>
      </c>
      <c r="BA238" s="4" t="str">
        <f t="shared" si="265"/>
        <v/>
      </c>
      <c r="BB238" s="4" t="str">
        <f t="shared" si="266"/>
        <v/>
      </c>
      <c r="BC238" s="4" t="str">
        <f t="shared" si="267"/>
        <v/>
      </c>
      <c r="BD238" s="4" t="str">
        <f t="shared" si="268"/>
        <v/>
      </c>
      <c r="BE238" s="4" t="str">
        <f t="shared" si="269"/>
        <v/>
      </c>
      <c r="BF238" s="4" t="str">
        <f t="shared" si="270"/>
        <v/>
      </c>
      <c r="BG238" s="4" t="str">
        <f t="shared" si="271"/>
        <v/>
      </c>
      <c r="BI238" s="4" t="s">
        <v>4895</v>
      </c>
      <c r="BJ238" s="4">
        <f t="shared" si="297"/>
        <v>9</v>
      </c>
      <c r="BK238" s="4">
        <f t="shared" si="298"/>
        <v>9</v>
      </c>
      <c r="BL238" s="4" t="str">
        <f t="shared" si="299"/>
        <v/>
      </c>
      <c r="BM238" s="4" t="str">
        <f t="shared" si="300"/>
        <v/>
      </c>
      <c r="BN238" s="4" t="str">
        <f t="shared" si="301"/>
        <v/>
      </c>
      <c r="BO238" s="4" t="str">
        <f t="shared" si="302"/>
        <v/>
      </c>
      <c r="BP238" s="4" t="str">
        <f t="shared" si="303"/>
        <v/>
      </c>
      <c r="BQ238" s="4" t="str">
        <f t="shared" si="304"/>
        <v/>
      </c>
      <c r="BR238" s="4" t="str">
        <f t="shared" si="305"/>
        <v/>
      </c>
      <c r="BS238" s="4" t="str">
        <f t="shared" si="306"/>
        <v/>
      </c>
      <c r="BT238" s="4" t="str">
        <f t="shared" si="307"/>
        <v/>
      </c>
      <c r="BU238" s="4" t="str">
        <f t="shared" si="308"/>
        <v/>
      </c>
      <c r="BV238" s="4">
        <f t="shared" si="272"/>
        <v>0</v>
      </c>
      <c r="BW238" s="4">
        <f t="shared" si="309"/>
        <v>9</v>
      </c>
      <c r="BY238" s="4" t="s">
        <v>4895</v>
      </c>
      <c r="BZ238" s="4">
        <f t="shared" si="273"/>
        <v>0</v>
      </c>
      <c r="CA238" s="4">
        <f t="shared" si="274"/>
        <v>0</v>
      </c>
      <c r="CB238" s="4" t="str">
        <f t="shared" si="275"/>
        <v/>
      </c>
      <c r="CC238" s="4" t="str">
        <f t="shared" si="276"/>
        <v/>
      </c>
      <c r="CD238" s="4" t="str">
        <f t="shared" si="277"/>
        <v/>
      </c>
      <c r="CE238" s="4" t="str">
        <f t="shared" si="278"/>
        <v/>
      </c>
      <c r="CF238" s="4" t="str">
        <f t="shared" si="279"/>
        <v/>
      </c>
      <c r="CG238" s="4" t="str">
        <f t="shared" si="280"/>
        <v/>
      </c>
      <c r="CH238" s="4" t="str">
        <f t="shared" si="281"/>
        <v/>
      </c>
      <c r="CI238" s="4" t="str">
        <f t="shared" si="282"/>
        <v/>
      </c>
      <c r="CJ238" s="4" t="str">
        <f t="shared" si="283"/>
        <v/>
      </c>
      <c r="CK238" s="4" t="str">
        <f t="shared" si="284"/>
        <v/>
      </c>
      <c r="CM238" s="4" t="s">
        <v>4895</v>
      </c>
      <c r="CN238" s="4" t="str">
        <f>IF(ISNUMBER(BZ238), IF($BV238&gt;VLOOKUP('Gene Table'!$G$2,'Array Content'!$A$2:$B$3,2,FALSE),IF(BZ238&lt;-$BV238,"mutant","WT"),IF(BZ238&lt;-VLOOKUP('Gene Table'!$G$2,'Array Content'!$A$2:$B$3,2,FALSE),"Mutant","WT")),"")</f>
        <v>WT</v>
      </c>
      <c r="CO238" s="4" t="str">
        <f>IF(ISNUMBER(CA238), IF($BV238&gt;VLOOKUP('Gene Table'!$G$2,'Array Content'!$A$2:$B$3,2,FALSE),IF(CA238&lt;-$BV238,"mutant","WT"),IF(CA238&lt;-VLOOKUP('Gene Table'!$G$2,'Array Content'!$A$2:$B$3,2,FALSE),"Mutant","WT")),"")</f>
        <v>WT</v>
      </c>
      <c r="CP238" s="4" t="str">
        <f>IF(ISNUMBER(CB238), IF($BV238&gt;VLOOKUP('Gene Table'!$G$2,'Array Content'!$A$2:$B$3,2,FALSE),IF(CB238&lt;-$BV238,"mutant","WT"),IF(CB238&lt;-VLOOKUP('Gene Table'!$G$2,'Array Content'!$A$2:$B$3,2,FALSE),"Mutant","WT")),"")</f>
        <v/>
      </c>
      <c r="CQ238" s="4" t="str">
        <f>IF(ISNUMBER(CC238), IF($BV238&gt;VLOOKUP('Gene Table'!$G$2,'Array Content'!$A$2:$B$3,2,FALSE),IF(CC238&lt;-$BV238,"mutant","WT"),IF(CC238&lt;-VLOOKUP('Gene Table'!$G$2,'Array Content'!$A$2:$B$3,2,FALSE),"Mutant","WT")),"")</f>
        <v/>
      </c>
      <c r="CR238" s="4" t="str">
        <f>IF(ISNUMBER(CD238), IF($BV238&gt;VLOOKUP('Gene Table'!$G$2,'Array Content'!$A$2:$B$3,2,FALSE),IF(CD238&lt;-$BV238,"mutant","WT"),IF(CD238&lt;-VLOOKUP('Gene Table'!$G$2,'Array Content'!$A$2:$B$3,2,FALSE),"Mutant","WT")),"")</f>
        <v/>
      </c>
      <c r="CS238" s="4" t="str">
        <f>IF(ISNUMBER(CE238), IF($BV238&gt;VLOOKUP('Gene Table'!$G$2,'Array Content'!$A$2:$B$3,2,FALSE),IF(CE238&lt;-$BV238,"mutant","WT"),IF(CE238&lt;-VLOOKUP('Gene Table'!$G$2,'Array Content'!$A$2:$B$3,2,FALSE),"Mutant","WT")),"")</f>
        <v/>
      </c>
      <c r="CT238" s="4" t="str">
        <f>IF(ISNUMBER(CF238), IF($BV238&gt;VLOOKUP('Gene Table'!$G$2,'Array Content'!$A$2:$B$3,2,FALSE),IF(CF238&lt;-$BV238,"mutant","WT"),IF(CF238&lt;-VLOOKUP('Gene Table'!$G$2,'Array Content'!$A$2:$B$3,2,FALSE),"Mutant","WT")),"")</f>
        <v/>
      </c>
      <c r="CU238" s="4" t="str">
        <f>IF(ISNUMBER(CG238), IF($BV238&gt;VLOOKUP('Gene Table'!$G$2,'Array Content'!$A$2:$B$3,2,FALSE),IF(CG238&lt;-$BV238,"mutant","WT"),IF(CG238&lt;-VLOOKUP('Gene Table'!$G$2,'Array Content'!$A$2:$B$3,2,FALSE),"Mutant","WT")),"")</f>
        <v/>
      </c>
      <c r="CV238" s="4" t="str">
        <f>IF(ISNUMBER(CH238), IF($BV238&gt;VLOOKUP('Gene Table'!$G$2,'Array Content'!$A$2:$B$3,2,FALSE),IF(CH238&lt;-$BV238,"mutant","WT"),IF(CH238&lt;-VLOOKUP('Gene Table'!$G$2,'Array Content'!$A$2:$B$3,2,FALSE),"Mutant","WT")),"")</f>
        <v/>
      </c>
      <c r="CW238" s="4" t="str">
        <f>IF(ISNUMBER(CI238), IF($BV238&gt;VLOOKUP('Gene Table'!$G$2,'Array Content'!$A$2:$B$3,2,FALSE),IF(CI238&lt;-$BV238,"mutant","WT"),IF(CI238&lt;-VLOOKUP('Gene Table'!$G$2,'Array Content'!$A$2:$B$3,2,FALSE),"Mutant","WT")),"")</f>
        <v/>
      </c>
      <c r="CX238" s="4" t="str">
        <f>IF(ISNUMBER(CJ238), IF($BV238&gt;VLOOKUP('Gene Table'!$G$2,'Array Content'!$A$2:$B$3,2,FALSE),IF(CJ238&lt;-$BV238,"mutant","WT"),IF(CJ238&lt;-VLOOKUP('Gene Table'!$G$2,'Array Content'!$A$2:$B$3,2,FALSE),"Mutant","WT")),"")</f>
        <v/>
      </c>
      <c r="CY238" s="4" t="str">
        <f>IF(ISNUMBER(CK238), IF($BV238&gt;VLOOKUP('Gene Table'!$G$2,'Array Content'!$A$2:$B$3,2,FALSE),IF(CK238&lt;-$BV238,"mutant","WT"),IF(CK238&lt;-VLOOKUP('Gene Table'!$G$2,'Array Content'!$A$2:$B$3,2,FALSE),"Mutant","WT")),"")</f>
        <v/>
      </c>
      <c r="DA238" s="4" t="s">
        <v>4895</v>
      </c>
      <c r="DB238" s="4">
        <f t="shared" si="285"/>
        <v>0</v>
      </c>
      <c r="DC238" s="4">
        <f t="shared" si="286"/>
        <v>0</v>
      </c>
      <c r="DD238" s="4" t="str">
        <f t="shared" si="287"/>
        <v/>
      </c>
      <c r="DE238" s="4" t="str">
        <f t="shared" si="288"/>
        <v/>
      </c>
      <c r="DF238" s="4" t="str">
        <f t="shared" si="289"/>
        <v/>
      </c>
      <c r="DG238" s="4" t="str">
        <f t="shared" si="290"/>
        <v/>
      </c>
      <c r="DH238" s="4" t="str">
        <f t="shared" si="291"/>
        <v/>
      </c>
      <c r="DI238" s="4" t="str">
        <f t="shared" si="292"/>
        <v/>
      </c>
      <c r="DJ238" s="4" t="str">
        <f t="shared" si="293"/>
        <v/>
      </c>
      <c r="DK238" s="4" t="str">
        <f t="shared" si="294"/>
        <v/>
      </c>
      <c r="DL238" s="4" t="str">
        <f t="shared" si="295"/>
        <v/>
      </c>
      <c r="DM238" s="4" t="str">
        <f t="shared" si="296"/>
        <v/>
      </c>
      <c r="DO238" s="4" t="s">
        <v>4895</v>
      </c>
      <c r="DP238" s="4" t="str">
        <f>IF(ISNUMBER(DB238), IF($AR238&gt;VLOOKUP('Gene Table'!$G$2,'Array Content'!$A$2:$B$3,2,FALSE),IF(DB238&lt;-$AR238,"mutant","WT"),IF(DB238&lt;-VLOOKUP('Gene Table'!$G$2,'Array Content'!$A$2:$B$3,2,FALSE),"Mutant","WT")),"")</f>
        <v>WT</v>
      </c>
      <c r="DQ238" s="4" t="str">
        <f>IF(ISNUMBER(DC238), IF($AR238&gt;VLOOKUP('Gene Table'!$G$2,'Array Content'!$A$2:$B$3,2,FALSE),IF(DC238&lt;-$AR238,"mutant","WT"),IF(DC238&lt;-VLOOKUP('Gene Table'!$G$2,'Array Content'!$A$2:$B$3,2,FALSE),"Mutant","WT")),"")</f>
        <v>WT</v>
      </c>
      <c r="DR238" s="4" t="str">
        <f>IF(ISNUMBER(DD238), IF($AR238&gt;VLOOKUP('Gene Table'!$G$2,'Array Content'!$A$2:$B$3,2,FALSE),IF(DD238&lt;-$AR238,"mutant","WT"),IF(DD238&lt;-VLOOKUP('Gene Table'!$G$2,'Array Content'!$A$2:$B$3,2,FALSE),"Mutant","WT")),"")</f>
        <v/>
      </c>
      <c r="DS238" s="4" t="str">
        <f>IF(ISNUMBER(DE238), IF($AR238&gt;VLOOKUP('Gene Table'!$G$2,'Array Content'!$A$2:$B$3,2,FALSE),IF(DE238&lt;-$AR238,"mutant","WT"),IF(DE238&lt;-VLOOKUP('Gene Table'!$G$2,'Array Content'!$A$2:$B$3,2,FALSE),"Mutant","WT")),"")</f>
        <v/>
      </c>
      <c r="DT238" s="4" t="str">
        <f>IF(ISNUMBER(DF238), IF($AR238&gt;VLOOKUP('Gene Table'!$G$2,'Array Content'!$A$2:$B$3,2,FALSE),IF(DF238&lt;-$AR238,"mutant","WT"),IF(DF238&lt;-VLOOKUP('Gene Table'!$G$2,'Array Content'!$A$2:$B$3,2,FALSE),"Mutant","WT")),"")</f>
        <v/>
      </c>
      <c r="DU238" s="4" t="str">
        <f>IF(ISNUMBER(DG238), IF($AR238&gt;VLOOKUP('Gene Table'!$G$2,'Array Content'!$A$2:$B$3,2,FALSE),IF(DG238&lt;-$AR238,"mutant","WT"),IF(DG238&lt;-VLOOKUP('Gene Table'!$G$2,'Array Content'!$A$2:$B$3,2,FALSE),"Mutant","WT")),"")</f>
        <v/>
      </c>
      <c r="DV238" s="4" t="str">
        <f>IF(ISNUMBER(DH238), IF($AR238&gt;VLOOKUP('Gene Table'!$G$2,'Array Content'!$A$2:$B$3,2,FALSE),IF(DH238&lt;-$AR238,"mutant","WT"),IF(DH238&lt;-VLOOKUP('Gene Table'!$G$2,'Array Content'!$A$2:$B$3,2,FALSE),"Mutant","WT")),"")</f>
        <v/>
      </c>
      <c r="DW238" s="4" t="str">
        <f>IF(ISNUMBER(DI238), IF($AR238&gt;VLOOKUP('Gene Table'!$G$2,'Array Content'!$A$2:$B$3,2,FALSE),IF(DI238&lt;-$AR238,"mutant","WT"),IF(DI238&lt;-VLOOKUP('Gene Table'!$G$2,'Array Content'!$A$2:$B$3,2,FALSE),"Mutant","WT")),"")</f>
        <v/>
      </c>
      <c r="DX238" s="4" t="str">
        <f>IF(ISNUMBER(DJ238), IF($AR238&gt;VLOOKUP('Gene Table'!$G$2,'Array Content'!$A$2:$B$3,2,FALSE),IF(DJ238&lt;-$AR238,"mutant","WT"),IF(DJ238&lt;-VLOOKUP('Gene Table'!$G$2,'Array Content'!$A$2:$B$3,2,FALSE),"Mutant","WT")),"")</f>
        <v/>
      </c>
      <c r="DY238" s="4" t="str">
        <f>IF(ISNUMBER(DK238), IF($AR238&gt;VLOOKUP('Gene Table'!$G$2,'Array Content'!$A$2:$B$3,2,FALSE),IF(DK238&lt;-$AR238,"mutant","WT"),IF(DK238&lt;-VLOOKUP('Gene Table'!$G$2,'Array Content'!$A$2:$B$3,2,FALSE),"Mutant","WT")),"")</f>
        <v/>
      </c>
      <c r="DZ238" s="4" t="str">
        <f>IF(ISNUMBER(DL238), IF($AR238&gt;VLOOKUP('Gene Table'!$G$2,'Array Content'!$A$2:$B$3,2,FALSE),IF(DL238&lt;-$AR238,"mutant","WT"),IF(DL238&lt;-VLOOKUP('Gene Table'!$G$2,'Array Content'!$A$2:$B$3,2,FALSE),"Mutant","WT")),"")</f>
        <v/>
      </c>
      <c r="EA238" s="4" t="str">
        <f>IF(ISNUMBER(DM238), IF($AR238&gt;VLOOKUP('Gene Table'!$G$2,'Array Content'!$A$2:$B$3,2,FALSE),IF(DM238&lt;-$AR238,"mutant","WT"),IF(DM238&lt;-VLOOKUP('Gene Table'!$G$2,'Array Content'!$A$2:$B$3,2,FALSE),"Mutant","WT")),"")</f>
        <v/>
      </c>
      <c r="EC238" s="4" t="s">
        <v>4895</v>
      </c>
      <c r="ED238" s="4" t="str">
        <f>IF('Gene Table'!$D238="copy number",D238,"")</f>
        <v/>
      </c>
      <c r="EE238" s="4" t="str">
        <f>IF('Gene Table'!$D238="copy number",E238,"")</f>
        <v/>
      </c>
      <c r="EF238" s="4" t="str">
        <f>IF('Gene Table'!$D238="copy number",F238,"")</f>
        <v/>
      </c>
      <c r="EG238" s="4" t="str">
        <f>IF('Gene Table'!$D238="copy number",G238,"")</f>
        <v/>
      </c>
      <c r="EH238" s="4" t="str">
        <f>IF('Gene Table'!$D238="copy number",H238,"")</f>
        <v/>
      </c>
      <c r="EI238" s="4" t="str">
        <f>IF('Gene Table'!$D238="copy number",I238,"")</f>
        <v/>
      </c>
      <c r="EJ238" s="4" t="str">
        <f>IF('Gene Table'!$D238="copy number",J238,"")</f>
        <v/>
      </c>
      <c r="EK238" s="4" t="str">
        <f>IF('Gene Table'!$D238="copy number",K238,"")</f>
        <v/>
      </c>
      <c r="EL238" s="4" t="str">
        <f>IF('Gene Table'!$D238="copy number",L238,"")</f>
        <v/>
      </c>
      <c r="EM238" s="4" t="str">
        <f>IF('Gene Table'!$D238="copy number",M238,"")</f>
        <v/>
      </c>
      <c r="EN238" s="4" t="str">
        <f>IF('Gene Table'!$D238="copy number",N238,"")</f>
        <v/>
      </c>
      <c r="EO238" s="4" t="str">
        <f>IF('Gene Table'!$D238="copy number",O238,"")</f>
        <v/>
      </c>
      <c r="EQ238" s="4" t="s">
        <v>4895</v>
      </c>
      <c r="ER238" s="4" t="str">
        <f>IF('Gene Table'!$D238="copy number",R238,"")</f>
        <v/>
      </c>
      <c r="ES238" s="4" t="str">
        <f>IF('Gene Table'!$D238="copy number",S238,"")</f>
        <v/>
      </c>
      <c r="ET238" s="4" t="str">
        <f>IF('Gene Table'!$D238="copy number",T238,"")</f>
        <v/>
      </c>
      <c r="EU238" s="4" t="str">
        <f>IF('Gene Table'!$D238="copy number",U238,"")</f>
        <v/>
      </c>
      <c r="EV238" s="4" t="str">
        <f>IF('Gene Table'!$D238="copy number",V238,"")</f>
        <v/>
      </c>
      <c r="EW238" s="4" t="str">
        <f>IF('Gene Table'!$D238="copy number",W238,"")</f>
        <v/>
      </c>
      <c r="EX238" s="4" t="str">
        <f>IF('Gene Table'!$D238="copy number",X238,"")</f>
        <v/>
      </c>
      <c r="EY238" s="4" t="str">
        <f>IF('Gene Table'!$D238="copy number",Y238,"")</f>
        <v/>
      </c>
      <c r="EZ238" s="4" t="str">
        <f>IF('Gene Table'!$D238="copy number",Z238,"")</f>
        <v/>
      </c>
      <c r="FA238" s="4" t="str">
        <f>IF('Gene Table'!$D238="copy number",AA238,"")</f>
        <v/>
      </c>
      <c r="FB238" s="4" t="str">
        <f>IF('Gene Table'!$D238="copy number",AB238,"")</f>
        <v/>
      </c>
      <c r="FC238" s="4" t="str">
        <f>IF('Gene Table'!$D238="copy number",AC238,"")</f>
        <v/>
      </c>
      <c r="FE238" s="4" t="s">
        <v>4895</v>
      </c>
      <c r="FF238" s="4" t="str">
        <f>IF('Gene Table'!$C238="SMPC",D238,"")</f>
        <v/>
      </c>
      <c r="FG238" s="4" t="str">
        <f>IF('Gene Table'!$C238="SMPC",E238,"")</f>
        <v/>
      </c>
      <c r="FH238" s="4" t="str">
        <f>IF('Gene Table'!$C238="SMPC",F238,"")</f>
        <v/>
      </c>
      <c r="FI238" s="4" t="str">
        <f>IF('Gene Table'!$C238="SMPC",G238,"")</f>
        <v/>
      </c>
      <c r="FJ238" s="4" t="str">
        <f>IF('Gene Table'!$C238="SMPC",H238,"")</f>
        <v/>
      </c>
      <c r="FK238" s="4" t="str">
        <f>IF('Gene Table'!$C238="SMPC",I238,"")</f>
        <v/>
      </c>
      <c r="FL238" s="4" t="str">
        <f>IF('Gene Table'!$C238="SMPC",J238,"")</f>
        <v/>
      </c>
      <c r="FM238" s="4" t="str">
        <f>IF('Gene Table'!$C238="SMPC",K238,"")</f>
        <v/>
      </c>
      <c r="FN238" s="4" t="str">
        <f>IF('Gene Table'!$C238="SMPC",L238,"")</f>
        <v/>
      </c>
      <c r="FO238" s="4" t="str">
        <f>IF('Gene Table'!$C238="SMPC",M238,"")</f>
        <v/>
      </c>
      <c r="FP238" s="4" t="str">
        <f>IF('Gene Table'!$C238="SMPC",N238,"")</f>
        <v/>
      </c>
      <c r="FQ238" s="4" t="str">
        <f>IF('Gene Table'!$C238="SMPC",O238,"")</f>
        <v/>
      </c>
      <c r="FS238" s="4" t="s">
        <v>4895</v>
      </c>
      <c r="FT238" s="4" t="str">
        <f>IF('Gene Table'!$C238="SMPC",R238,"")</f>
        <v/>
      </c>
      <c r="FU238" s="4" t="str">
        <f>IF('Gene Table'!$C238="SMPC",S238,"")</f>
        <v/>
      </c>
      <c r="FV238" s="4" t="str">
        <f>IF('Gene Table'!$C238="SMPC",T238,"")</f>
        <v/>
      </c>
      <c r="FW238" s="4" t="str">
        <f>IF('Gene Table'!$C238="SMPC",U238,"")</f>
        <v/>
      </c>
      <c r="FX238" s="4" t="str">
        <f>IF('Gene Table'!$C238="SMPC",V238,"")</f>
        <v/>
      </c>
      <c r="FY238" s="4" t="str">
        <f>IF('Gene Table'!$C238="SMPC",W238,"")</f>
        <v/>
      </c>
      <c r="FZ238" s="4" t="str">
        <f>IF('Gene Table'!$C238="SMPC",X238,"")</f>
        <v/>
      </c>
      <c r="GA238" s="4" t="str">
        <f>IF('Gene Table'!$C238="SMPC",Y238,"")</f>
        <v/>
      </c>
      <c r="GB238" s="4" t="str">
        <f>IF('Gene Table'!$C238="SMPC",Z238,"")</f>
        <v/>
      </c>
      <c r="GC238" s="4" t="str">
        <f>IF('Gene Table'!$C238="SMPC",AA238,"")</f>
        <v/>
      </c>
      <c r="GD238" s="4" t="str">
        <f>IF('Gene Table'!$C238="SMPC",AB238,"")</f>
        <v/>
      </c>
      <c r="GE238" s="4" t="str">
        <f>IF('Gene Table'!$C238="SMPC",AC238,"")</f>
        <v/>
      </c>
    </row>
    <row r="239" spans="1:187" ht="15" customHeight="1" x14ac:dyDescent="0.25">
      <c r="A239" s="4" t="str">
        <f>'Gene Table'!C239&amp;":"&amp;'Gene Table'!D239</f>
        <v>TP53:c.527G&gt;A</v>
      </c>
      <c r="B239" s="4">
        <f>IF('Gene Table'!$G$5="NO",IF(ISNUMBER(MATCH('Gene Table'!E239,'Array Content'!$M$2:$M$941,0)),VLOOKUP('Gene Table'!E239,'Array Content'!$M$2:$O$941,2,FALSE),35),IF('Gene Table'!$G$5="YES",IF(ISNUMBER(MATCH('Gene Table'!E239,'Array Content'!$M$2:$M$941,0)),VLOOKUP('Gene Table'!E239,'Array Content'!$M$2:$O$941,3,FALSE),35),"OOPS"))</f>
        <v>37</v>
      </c>
      <c r="C239" s="4" t="s">
        <v>4896</v>
      </c>
      <c r="D239" s="29">
        <f>IF('Control Sample Data'!D238="","",IF(SUM('Control Sample Data'!D$2:D$97)&gt;10,IF(AND(ISNUMBER('Control Sample Data'!D238),'Control Sample Data'!D238&lt;$B239, 'Control Sample Data'!D238&gt;0),'Control Sample Data'!D238,$B239),""))</f>
        <v>35</v>
      </c>
      <c r="E239" s="29">
        <f>IF('Control Sample Data'!E238="","",IF(SUM('Control Sample Data'!E$2:E$97)&gt;10,IF(AND(ISNUMBER('Control Sample Data'!E238),'Control Sample Data'!E238&lt;$B239, 'Control Sample Data'!E238&gt;0),'Control Sample Data'!E238,$B239),""))</f>
        <v>35</v>
      </c>
      <c r="F239" s="29" t="str">
        <f>IF('Control Sample Data'!F238="","",IF(SUM('Control Sample Data'!F$2:F$97)&gt;10,IF(AND(ISNUMBER('Control Sample Data'!F238),'Control Sample Data'!F238&lt;$B239, 'Control Sample Data'!F238&gt;0),'Control Sample Data'!F238,$B239),""))</f>
        <v/>
      </c>
      <c r="G239" s="29" t="str">
        <f>IF('Control Sample Data'!G238="","",IF(SUM('Control Sample Data'!G$2:G$97)&gt;10,IF(AND(ISNUMBER('Control Sample Data'!G238),'Control Sample Data'!G238&lt;$B239, 'Control Sample Data'!G238&gt;0),'Control Sample Data'!G238,$B239),""))</f>
        <v/>
      </c>
      <c r="H239" s="29" t="str">
        <f>IF('Control Sample Data'!H238="","",IF(SUM('Control Sample Data'!H$2:H$97)&gt;10,IF(AND(ISNUMBER('Control Sample Data'!H238),'Control Sample Data'!H238&lt;$B239, 'Control Sample Data'!H238&gt;0),'Control Sample Data'!H238,$B239),""))</f>
        <v/>
      </c>
      <c r="I239" s="29" t="str">
        <f>IF('Control Sample Data'!I238="","",IF(SUM('Control Sample Data'!I$2:I$97)&gt;10,IF(AND(ISNUMBER('Control Sample Data'!I238),'Control Sample Data'!I238&lt;$B239, 'Control Sample Data'!I238&gt;0),'Control Sample Data'!I238,$B239),""))</f>
        <v/>
      </c>
      <c r="J239" s="29" t="str">
        <f>IF('Control Sample Data'!J238="","",IF(SUM('Control Sample Data'!J$2:J$97)&gt;10,IF(AND(ISNUMBER('Control Sample Data'!J238),'Control Sample Data'!J238&lt;$B239, 'Control Sample Data'!J238&gt;0),'Control Sample Data'!J238,$B239),""))</f>
        <v/>
      </c>
      <c r="K239" s="29" t="str">
        <f>IF('Control Sample Data'!K238="","",IF(SUM('Control Sample Data'!K$2:K$97)&gt;10,IF(AND(ISNUMBER('Control Sample Data'!K238),'Control Sample Data'!K238&lt;$B239, 'Control Sample Data'!K238&gt;0),'Control Sample Data'!K238,$B239),""))</f>
        <v/>
      </c>
      <c r="L239" s="29" t="str">
        <f>IF('Control Sample Data'!L238="","",IF(SUM('Control Sample Data'!L$2:L$97)&gt;10,IF(AND(ISNUMBER('Control Sample Data'!L238),'Control Sample Data'!L238&lt;$B239, 'Control Sample Data'!L238&gt;0),'Control Sample Data'!L238,$B239),""))</f>
        <v/>
      </c>
      <c r="M239" s="29" t="str">
        <f>IF('Control Sample Data'!M238="","",IF(SUM('Control Sample Data'!M$2:M$97)&gt;10,IF(AND(ISNUMBER('Control Sample Data'!M238),'Control Sample Data'!M238&lt;$B239, 'Control Sample Data'!M238&gt;0),'Control Sample Data'!M238,$B239),""))</f>
        <v/>
      </c>
      <c r="N239" s="29" t="str">
        <f>IF('Control Sample Data'!N238="","",IF(SUM('Control Sample Data'!N$2:N$97)&gt;10,IF(AND(ISNUMBER('Control Sample Data'!N238),'Control Sample Data'!N238&lt;$B239, 'Control Sample Data'!N238&gt;0),'Control Sample Data'!N238,$B239),""))</f>
        <v/>
      </c>
      <c r="O239" s="29" t="str">
        <f>IF('Control Sample Data'!O238="","",IF(SUM('Control Sample Data'!O$2:O$97)&gt;10,IF(AND(ISNUMBER('Control Sample Data'!O238),'Control Sample Data'!O238&lt;$B239, 'Control Sample Data'!O238&gt;0),'Control Sample Data'!O238,$B239),""))</f>
        <v/>
      </c>
      <c r="Q239" s="4" t="s">
        <v>4896</v>
      </c>
      <c r="R239" s="29">
        <f>IF('Test Sample Data'!D238="","",IF(SUM('Test Sample Data'!D$2:D$97)&gt;10,IF(AND(ISNUMBER('Test Sample Data'!D238),'Test Sample Data'!D238&lt;$B239, 'Test Sample Data'!D238&gt;0),'Test Sample Data'!D238,$B239),""))</f>
        <v>35</v>
      </c>
      <c r="S239" s="29">
        <f>IF('Test Sample Data'!E238="","",IF(SUM('Test Sample Data'!E$2:E$97)&gt;10,IF(AND(ISNUMBER('Test Sample Data'!E238),'Test Sample Data'!E238&lt;$B239, 'Test Sample Data'!E238&gt;0),'Test Sample Data'!E238,$B239),""))</f>
        <v>35</v>
      </c>
      <c r="T239" s="29" t="str">
        <f>IF('Test Sample Data'!F238="","",IF(SUM('Test Sample Data'!F$2:F$97)&gt;10,IF(AND(ISNUMBER('Test Sample Data'!F238),'Test Sample Data'!F238&lt;$B239, 'Test Sample Data'!F238&gt;0),'Test Sample Data'!F238,$B239),""))</f>
        <v/>
      </c>
      <c r="U239" s="29" t="str">
        <f>IF('Test Sample Data'!G238="","",IF(SUM('Test Sample Data'!G$2:G$97)&gt;10,IF(AND(ISNUMBER('Test Sample Data'!G238),'Test Sample Data'!G238&lt;$B239, 'Test Sample Data'!G238&gt;0),'Test Sample Data'!G238,$B239),""))</f>
        <v/>
      </c>
      <c r="V239" s="29" t="str">
        <f>IF('Test Sample Data'!H238="","",IF(SUM('Test Sample Data'!H$2:H$97)&gt;10,IF(AND(ISNUMBER('Test Sample Data'!H238),'Test Sample Data'!H238&lt;$B239, 'Test Sample Data'!H238&gt;0),'Test Sample Data'!H238,$B239),""))</f>
        <v/>
      </c>
      <c r="W239" s="29" t="str">
        <f>IF('Test Sample Data'!I238="","",IF(SUM('Test Sample Data'!I$2:I$97)&gt;10,IF(AND(ISNUMBER('Test Sample Data'!I238),'Test Sample Data'!I238&lt;$B239, 'Test Sample Data'!I238&gt;0),'Test Sample Data'!I238,$B239),""))</f>
        <v/>
      </c>
      <c r="X239" s="29" t="str">
        <f>IF('Test Sample Data'!J238="","",IF(SUM('Test Sample Data'!J$2:J$97)&gt;10,IF(AND(ISNUMBER('Test Sample Data'!J238),'Test Sample Data'!J238&lt;$B239, 'Test Sample Data'!J238&gt;0),'Test Sample Data'!J238,$B239),""))</f>
        <v/>
      </c>
      <c r="Y239" s="29" t="str">
        <f>IF('Test Sample Data'!K238="","",IF(SUM('Test Sample Data'!K$2:K$97)&gt;10,IF(AND(ISNUMBER('Test Sample Data'!K238),'Test Sample Data'!K238&lt;$B239, 'Test Sample Data'!K238&gt;0),'Test Sample Data'!K238,$B239),""))</f>
        <v/>
      </c>
      <c r="Z239" s="29" t="str">
        <f>IF('Test Sample Data'!L238="","",IF(SUM('Test Sample Data'!L$2:L$97)&gt;10,IF(AND(ISNUMBER('Test Sample Data'!L238),'Test Sample Data'!L238&lt;$B239, 'Test Sample Data'!L238&gt;0),'Test Sample Data'!L238,$B239),""))</f>
        <v/>
      </c>
      <c r="AA239" s="29" t="str">
        <f>IF('Test Sample Data'!M238="","",IF(SUM('Test Sample Data'!M$2:M$97)&gt;10,IF(AND(ISNUMBER('Test Sample Data'!M238),'Test Sample Data'!M238&lt;$B239, 'Test Sample Data'!M238&gt;0),'Test Sample Data'!M238,$B239),""))</f>
        <v/>
      </c>
      <c r="AB239" s="29" t="str">
        <f>IF('Test Sample Data'!N238="","",IF(SUM('Test Sample Data'!N$2:N$97)&gt;10,IF(AND(ISNUMBER('Test Sample Data'!N238),'Test Sample Data'!N238&lt;$B239, 'Test Sample Data'!N238&gt;0),'Test Sample Data'!N238,$B239),""))</f>
        <v/>
      </c>
      <c r="AC239" s="29" t="str">
        <f>IF('Test Sample Data'!O238="","",IF(SUM('Test Sample Data'!O$2:O$97)&gt;10,IF(AND(ISNUMBER('Test Sample Data'!O238),'Test Sample Data'!O238&lt;$B239, 'Test Sample Data'!O238&gt;0),'Test Sample Data'!O238,$B239),""))</f>
        <v/>
      </c>
      <c r="AE239" s="4" t="s">
        <v>4896</v>
      </c>
      <c r="AF239" s="4">
        <f t="shared" si="247"/>
        <v>9</v>
      </c>
      <c r="AG239" s="4">
        <f t="shared" si="248"/>
        <v>9</v>
      </c>
      <c r="AH239" s="4" t="str">
        <f t="shared" si="249"/>
        <v/>
      </c>
      <c r="AI239" s="4" t="str">
        <f t="shared" si="250"/>
        <v/>
      </c>
      <c r="AJ239" s="4" t="str">
        <f t="shared" si="251"/>
        <v/>
      </c>
      <c r="AK239" s="4" t="str">
        <f t="shared" si="252"/>
        <v/>
      </c>
      <c r="AL239" s="4" t="str">
        <f t="shared" si="253"/>
        <v/>
      </c>
      <c r="AM239" s="4" t="str">
        <f t="shared" si="254"/>
        <v/>
      </c>
      <c r="AN239" s="4" t="str">
        <f t="shared" si="255"/>
        <v/>
      </c>
      <c r="AO239" s="4" t="str">
        <f t="shared" si="256"/>
        <v/>
      </c>
      <c r="AP239" s="4" t="str">
        <f t="shared" si="257"/>
        <v/>
      </c>
      <c r="AQ239" s="4" t="str">
        <f t="shared" si="258"/>
        <v/>
      </c>
      <c r="AR239" s="4">
        <f t="shared" si="259"/>
        <v>0</v>
      </c>
      <c r="AS239" s="4">
        <f t="shared" si="310"/>
        <v>9</v>
      </c>
      <c r="AU239" s="4" t="s">
        <v>4896</v>
      </c>
      <c r="AV239" s="4">
        <f t="shared" si="260"/>
        <v>9</v>
      </c>
      <c r="AW239" s="4">
        <f t="shared" si="261"/>
        <v>9</v>
      </c>
      <c r="AX239" s="4" t="str">
        <f t="shared" si="262"/>
        <v/>
      </c>
      <c r="AY239" s="4" t="str">
        <f t="shared" si="263"/>
        <v/>
      </c>
      <c r="AZ239" s="4" t="str">
        <f t="shared" si="264"/>
        <v/>
      </c>
      <c r="BA239" s="4" t="str">
        <f t="shared" si="265"/>
        <v/>
      </c>
      <c r="BB239" s="4" t="str">
        <f t="shared" si="266"/>
        <v/>
      </c>
      <c r="BC239" s="4" t="str">
        <f t="shared" si="267"/>
        <v/>
      </c>
      <c r="BD239" s="4" t="str">
        <f t="shared" si="268"/>
        <v/>
      </c>
      <c r="BE239" s="4" t="str">
        <f t="shared" si="269"/>
        <v/>
      </c>
      <c r="BF239" s="4" t="str">
        <f t="shared" si="270"/>
        <v/>
      </c>
      <c r="BG239" s="4" t="str">
        <f t="shared" si="271"/>
        <v/>
      </c>
      <c r="BI239" s="4" t="s">
        <v>4896</v>
      </c>
      <c r="BJ239" s="4">
        <f t="shared" si="297"/>
        <v>9</v>
      </c>
      <c r="BK239" s="4">
        <f t="shared" si="298"/>
        <v>9</v>
      </c>
      <c r="BL239" s="4" t="str">
        <f t="shared" si="299"/>
        <v/>
      </c>
      <c r="BM239" s="4" t="str">
        <f t="shared" si="300"/>
        <v/>
      </c>
      <c r="BN239" s="4" t="str">
        <f t="shared" si="301"/>
        <v/>
      </c>
      <c r="BO239" s="4" t="str">
        <f t="shared" si="302"/>
        <v/>
      </c>
      <c r="BP239" s="4" t="str">
        <f t="shared" si="303"/>
        <v/>
      </c>
      <c r="BQ239" s="4" t="str">
        <f t="shared" si="304"/>
        <v/>
      </c>
      <c r="BR239" s="4" t="str">
        <f t="shared" si="305"/>
        <v/>
      </c>
      <c r="BS239" s="4" t="str">
        <f t="shared" si="306"/>
        <v/>
      </c>
      <c r="BT239" s="4" t="str">
        <f t="shared" si="307"/>
        <v/>
      </c>
      <c r="BU239" s="4" t="str">
        <f t="shared" si="308"/>
        <v/>
      </c>
      <c r="BV239" s="4">
        <f t="shared" si="272"/>
        <v>0</v>
      </c>
      <c r="BW239" s="4">
        <f t="shared" si="309"/>
        <v>9</v>
      </c>
      <c r="BY239" s="4" t="s">
        <v>4896</v>
      </c>
      <c r="BZ239" s="4">
        <f t="shared" si="273"/>
        <v>0</v>
      </c>
      <c r="CA239" s="4">
        <f t="shared" si="274"/>
        <v>0</v>
      </c>
      <c r="CB239" s="4" t="str">
        <f t="shared" si="275"/>
        <v/>
      </c>
      <c r="CC239" s="4" t="str">
        <f t="shared" si="276"/>
        <v/>
      </c>
      <c r="CD239" s="4" t="str">
        <f t="shared" si="277"/>
        <v/>
      </c>
      <c r="CE239" s="4" t="str">
        <f t="shared" si="278"/>
        <v/>
      </c>
      <c r="CF239" s="4" t="str">
        <f t="shared" si="279"/>
        <v/>
      </c>
      <c r="CG239" s="4" t="str">
        <f t="shared" si="280"/>
        <v/>
      </c>
      <c r="CH239" s="4" t="str">
        <f t="shared" si="281"/>
        <v/>
      </c>
      <c r="CI239" s="4" t="str">
        <f t="shared" si="282"/>
        <v/>
      </c>
      <c r="CJ239" s="4" t="str">
        <f t="shared" si="283"/>
        <v/>
      </c>
      <c r="CK239" s="4" t="str">
        <f t="shared" si="284"/>
        <v/>
      </c>
      <c r="CM239" s="4" t="s">
        <v>4896</v>
      </c>
      <c r="CN239" s="4" t="str">
        <f>IF(ISNUMBER(BZ239), IF($BV239&gt;VLOOKUP('Gene Table'!$G$2,'Array Content'!$A$2:$B$3,2,FALSE),IF(BZ239&lt;-$BV239,"mutant","WT"),IF(BZ239&lt;-VLOOKUP('Gene Table'!$G$2,'Array Content'!$A$2:$B$3,2,FALSE),"Mutant","WT")),"")</f>
        <v>WT</v>
      </c>
      <c r="CO239" s="4" t="str">
        <f>IF(ISNUMBER(CA239), IF($BV239&gt;VLOOKUP('Gene Table'!$G$2,'Array Content'!$A$2:$B$3,2,FALSE),IF(CA239&lt;-$BV239,"mutant","WT"),IF(CA239&lt;-VLOOKUP('Gene Table'!$G$2,'Array Content'!$A$2:$B$3,2,FALSE),"Mutant","WT")),"")</f>
        <v>WT</v>
      </c>
      <c r="CP239" s="4" t="str">
        <f>IF(ISNUMBER(CB239), IF($BV239&gt;VLOOKUP('Gene Table'!$G$2,'Array Content'!$A$2:$B$3,2,FALSE),IF(CB239&lt;-$BV239,"mutant","WT"),IF(CB239&lt;-VLOOKUP('Gene Table'!$G$2,'Array Content'!$A$2:$B$3,2,FALSE),"Mutant","WT")),"")</f>
        <v/>
      </c>
      <c r="CQ239" s="4" t="str">
        <f>IF(ISNUMBER(CC239), IF($BV239&gt;VLOOKUP('Gene Table'!$G$2,'Array Content'!$A$2:$B$3,2,FALSE),IF(CC239&lt;-$BV239,"mutant","WT"),IF(CC239&lt;-VLOOKUP('Gene Table'!$G$2,'Array Content'!$A$2:$B$3,2,FALSE),"Mutant","WT")),"")</f>
        <v/>
      </c>
      <c r="CR239" s="4" t="str">
        <f>IF(ISNUMBER(CD239), IF($BV239&gt;VLOOKUP('Gene Table'!$G$2,'Array Content'!$A$2:$B$3,2,FALSE),IF(CD239&lt;-$BV239,"mutant","WT"),IF(CD239&lt;-VLOOKUP('Gene Table'!$G$2,'Array Content'!$A$2:$B$3,2,FALSE),"Mutant","WT")),"")</f>
        <v/>
      </c>
      <c r="CS239" s="4" t="str">
        <f>IF(ISNUMBER(CE239), IF($BV239&gt;VLOOKUP('Gene Table'!$G$2,'Array Content'!$A$2:$B$3,2,FALSE),IF(CE239&lt;-$BV239,"mutant","WT"),IF(CE239&lt;-VLOOKUP('Gene Table'!$G$2,'Array Content'!$A$2:$B$3,2,FALSE),"Mutant","WT")),"")</f>
        <v/>
      </c>
      <c r="CT239" s="4" t="str">
        <f>IF(ISNUMBER(CF239), IF($BV239&gt;VLOOKUP('Gene Table'!$G$2,'Array Content'!$A$2:$B$3,2,FALSE),IF(CF239&lt;-$BV239,"mutant","WT"),IF(CF239&lt;-VLOOKUP('Gene Table'!$G$2,'Array Content'!$A$2:$B$3,2,FALSE),"Mutant","WT")),"")</f>
        <v/>
      </c>
      <c r="CU239" s="4" t="str">
        <f>IF(ISNUMBER(CG239), IF($BV239&gt;VLOOKUP('Gene Table'!$G$2,'Array Content'!$A$2:$B$3,2,FALSE),IF(CG239&lt;-$BV239,"mutant","WT"),IF(CG239&lt;-VLOOKUP('Gene Table'!$G$2,'Array Content'!$A$2:$B$3,2,FALSE),"Mutant","WT")),"")</f>
        <v/>
      </c>
      <c r="CV239" s="4" t="str">
        <f>IF(ISNUMBER(CH239), IF($BV239&gt;VLOOKUP('Gene Table'!$G$2,'Array Content'!$A$2:$B$3,2,FALSE),IF(CH239&lt;-$BV239,"mutant","WT"),IF(CH239&lt;-VLOOKUP('Gene Table'!$G$2,'Array Content'!$A$2:$B$3,2,FALSE),"Mutant","WT")),"")</f>
        <v/>
      </c>
      <c r="CW239" s="4" t="str">
        <f>IF(ISNUMBER(CI239), IF($BV239&gt;VLOOKUP('Gene Table'!$G$2,'Array Content'!$A$2:$B$3,2,FALSE),IF(CI239&lt;-$BV239,"mutant","WT"),IF(CI239&lt;-VLOOKUP('Gene Table'!$G$2,'Array Content'!$A$2:$B$3,2,FALSE),"Mutant","WT")),"")</f>
        <v/>
      </c>
      <c r="CX239" s="4" t="str">
        <f>IF(ISNUMBER(CJ239), IF($BV239&gt;VLOOKUP('Gene Table'!$G$2,'Array Content'!$A$2:$B$3,2,FALSE),IF(CJ239&lt;-$BV239,"mutant","WT"),IF(CJ239&lt;-VLOOKUP('Gene Table'!$G$2,'Array Content'!$A$2:$B$3,2,FALSE),"Mutant","WT")),"")</f>
        <v/>
      </c>
      <c r="CY239" s="4" t="str">
        <f>IF(ISNUMBER(CK239), IF($BV239&gt;VLOOKUP('Gene Table'!$G$2,'Array Content'!$A$2:$B$3,2,FALSE),IF(CK239&lt;-$BV239,"mutant","WT"),IF(CK239&lt;-VLOOKUP('Gene Table'!$G$2,'Array Content'!$A$2:$B$3,2,FALSE),"Mutant","WT")),"")</f>
        <v/>
      </c>
      <c r="DA239" s="4" t="s">
        <v>4896</v>
      </c>
      <c r="DB239" s="4">
        <f t="shared" si="285"/>
        <v>0</v>
      </c>
      <c r="DC239" s="4">
        <f t="shared" si="286"/>
        <v>0</v>
      </c>
      <c r="DD239" s="4" t="str">
        <f t="shared" si="287"/>
        <v/>
      </c>
      <c r="DE239" s="4" t="str">
        <f t="shared" si="288"/>
        <v/>
      </c>
      <c r="DF239" s="4" t="str">
        <f t="shared" si="289"/>
        <v/>
      </c>
      <c r="DG239" s="4" t="str">
        <f t="shared" si="290"/>
        <v/>
      </c>
      <c r="DH239" s="4" t="str">
        <f t="shared" si="291"/>
        <v/>
      </c>
      <c r="DI239" s="4" t="str">
        <f t="shared" si="292"/>
        <v/>
      </c>
      <c r="DJ239" s="4" t="str">
        <f t="shared" si="293"/>
        <v/>
      </c>
      <c r="DK239" s="4" t="str">
        <f t="shared" si="294"/>
        <v/>
      </c>
      <c r="DL239" s="4" t="str">
        <f t="shared" si="295"/>
        <v/>
      </c>
      <c r="DM239" s="4" t="str">
        <f t="shared" si="296"/>
        <v/>
      </c>
      <c r="DO239" s="4" t="s">
        <v>4896</v>
      </c>
      <c r="DP239" s="4" t="str">
        <f>IF(ISNUMBER(DB239), IF($AR239&gt;VLOOKUP('Gene Table'!$G$2,'Array Content'!$A$2:$B$3,2,FALSE),IF(DB239&lt;-$AR239,"mutant","WT"),IF(DB239&lt;-VLOOKUP('Gene Table'!$G$2,'Array Content'!$A$2:$B$3,2,FALSE),"Mutant","WT")),"")</f>
        <v>WT</v>
      </c>
      <c r="DQ239" s="4" t="str">
        <f>IF(ISNUMBER(DC239), IF($AR239&gt;VLOOKUP('Gene Table'!$G$2,'Array Content'!$A$2:$B$3,2,FALSE),IF(DC239&lt;-$AR239,"mutant","WT"),IF(DC239&lt;-VLOOKUP('Gene Table'!$G$2,'Array Content'!$A$2:$B$3,2,FALSE),"Mutant","WT")),"")</f>
        <v>WT</v>
      </c>
      <c r="DR239" s="4" t="str">
        <f>IF(ISNUMBER(DD239), IF($AR239&gt;VLOOKUP('Gene Table'!$G$2,'Array Content'!$A$2:$B$3,2,FALSE),IF(DD239&lt;-$AR239,"mutant","WT"),IF(DD239&lt;-VLOOKUP('Gene Table'!$G$2,'Array Content'!$A$2:$B$3,2,FALSE),"Mutant","WT")),"")</f>
        <v/>
      </c>
      <c r="DS239" s="4" t="str">
        <f>IF(ISNUMBER(DE239), IF($AR239&gt;VLOOKUP('Gene Table'!$G$2,'Array Content'!$A$2:$B$3,2,FALSE),IF(DE239&lt;-$AR239,"mutant","WT"),IF(DE239&lt;-VLOOKUP('Gene Table'!$G$2,'Array Content'!$A$2:$B$3,2,FALSE),"Mutant","WT")),"")</f>
        <v/>
      </c>
      <c r="DT239" s="4" t="str">
        <f>IF(ISNUMBER(DF239), IF($AR239&gt;VLOOKUP('Gene Table'!$G$2,'Array Content'!$A$2:$B$3,2,FALSE),IF(DF239&lt;-$AR239,"mutant","WT"),IF(DF239&lt;-VLOOKUP('Gene Table'!$G$2,'Array Content'!$A$2:$B$3,2,FALSE),"Mutant","WT")),"")</f>
        <v/>
      </c>
      <c r="DU239" s="4" t="str">
        <f>IF(ISNUMBER(DG239), IF($AR239&gt;VLOOKUP('Gene Table'!$G$2,'Array Content'!$A$2:$B$3,2,FALSE),IF(DG239&lt;-$AR239,"mutant","WT"),IF(DG239&lt;-VLOOKUP('Gene Table'!$G$2,'Array Content'!$A$2:$B$3,2,FALSE),"Mutant","WT")),"")</f>
        <v/>
      </c>
      <c r="DV239" s="4" t="str">
        <f>IF(ISNUMBER(DH239), IF($AR239&gt;VLOOKUP('Gene Table'!$G$2,'Array Content'!$A$2:$B$3,2,FALSE),IF(DH239&lt;-$AR239,"mutant","WT"),IF(DH239&lt;-VLOOKUP('Gene Table'!$G$2,'Array Content'!$A$2:$B$3,2,FALSE),"Mutant","WT")),"")</f>
        <v/>
      </c>
      <c r="DW239" s="4" t="str">
        <f>IF(ISNUMBER(DI239), IF($AR239&gt;VLOOKUP('Gene Table'!$G$2,'Array Content'!$A$2:$B$3,2,FALSE),IF(DI239&lt;-$AR239,"mutant","WT"),IF(DI239&lt;-VLOOKUP('Gene Table'!$G$2,'Array Content'!$A$2:$B$3,2,FALSE),"Mutant","WT")),"")</f>
        <v/>
      </c>
      <c r="DX239" s="4" t="str">
        <f>IF(ISNUMBER(DJ239), IF($AR239&gt;VLOOKUP('Gene Table'!$G$2,'Array Content'!$A$2:$B$3,2,FALSE),IF(DJ239&lt;-$AR239,"mutant","WT"),IF(DJ239&lt;-VLOOKUP('Gene Table'!$G$2,'Array Content'!$A$2:$B$3,2,FALSE),"Mutant","WT")),"")</f>
        <v/>
      </c>
      <c r="DY239" s="4" t="str">
        <f>IF(ISNUMBER(DK239), IF($AR239&gt;VLOOKUP('Gene Table'!$G$2,'Array Content'!$A$2:$B$3,2,FALSE),IF(DK239&lt;-$AR239,"mutant","WT"),IF(DK239&lt;-VLOOKUP('Gene Table'!$G$2,'Array Content'!$A$2:$B$3,2,FALSE),"Mutant","WT")),"")</f>
        <v/>
      </c>
      <c r="DZ239" s="4" t="str">
        <f>IF(ISNUMBER(DL239), IF($AR239&gt;VLOOKUP('Gene Table'!$G$2,'Array Content'!$A$2:$B$3,2,FALSE),IF(DL239&lt;-$AR239,"mutant","WT"),IF(DL239&lt;-VLOOKUP('Gene Table'!$G$2,'Array Content'!$A$2:$B$3,2,FALSE),"Mutant","WT")),"")</f>
        <v/>
      </c>
      <c r="EA239" s="4" t="str">
        <f>IF(ISNUMBER(DM239), IF($AR239&gt;VLOOKUP('Gene Table'!$G$2,'Array Content'!$A$2:$B$3,2,FALSE),IF(DM239&lt;-$AR239,"mutant","WT"),IF(DM239&lt;-VLOOKUP('Gene Table'!$G$2,'Array Content'!$A$2:$B$3,2,FALSE),"Mutant","WT")),"")</f>
        <v/>
      </c>
      <c r="EC239" s="4" t="s">
        <v>4896</v>
      </c>
      <c r="ED239" s="4" t="str">
        <f>IF('Gene Table'!$D239="copy number",D239,"")</f>
        <v/>
      </c>
      <c r="EE239" s="4" t="str">
        <f>IF('Gene Table'!$D239="copy number",E239,"")</f>
        <v/>
      </c>
      <c r="EF239" s="4" t="str">
        <f>IF('Gene Table'!$D239="copy number",F239,"")</f>
        <v/>
      </c>
      <c r="EG239" s="4" t="str">
        <f>IF('Gene Table'!$D239="copy number",G239,"")</f>
        <v/>
      </c>
      <c r="EH239" s="4" t="str">
        <f>IF('Gene Table'!$D239="copy number",H239,"")</f>
        <v/>
      </c>
      <c r="EI239" s="4" t="str">
        <f>IF('Gene Table'!$D239="copy number",I239,"")</f>
        <v/>
      </c>
      <c r="EJ239" s="4" t="str">
        <f>IF('Gene Table'!$D239="copy number",J239,"")</f>
        <v/>
      </c>
      <c r="EK239" s="4" t="str">
        <f>IF('Gene Table'!$D239="copy number",K239,"")</f>
        <v/>
      </c>
      <c r="EL239" s="4" t="str">
        <f>IF('Gene Table'!$D239="copy number",L239,"")</f>
        <v/>
      </c>
      <c r="EM239" s="4" t="str">
        <f>IF('Gene Table'!$D239="copy number",M239,"")</f>
        <v/>
      </c>
      <c r="EN239" s="4" t="str">
        <f>IF('Gene Table'!$D239="copy number",N239,"")</f>
        <v/>
      </c>
      <c r="EO239" s="4" t="str">
        <f>IF('Gene Table'!$D239="copy number",O239,"")</f>
        <v/>
      </c>
      <c r="EQ239" s="4" t="s">
        <v>4896</v>
      </c>
      <c r="ER239" s="4" t="str">
        <f>IF('Gene Table'!$D239="copy number",R239,"")</f>
        <v/>
      </c>
      <c r="ES239" s="4" t="str">
        <f>IF('Gene Table'!$D239="copy number",S239,"")</f>
        <v/>
      </c>
      <c r="ET239" s="4" t="str">
        <f>IF('Gene Table'!$D239="copy number",T239,"")</f>
        <v/>
      </c>
      <c r="EU239" s="4" t="str">
        <f>IF('Gene Table'!$D239="copy number",U239,"")</f>
        <v/>
      </c>
      <c r="EV239" s="4" t="str">
        <f>IF('Gene Table'!$D239="copy number",V239,"")</f>
        <v/>
      </c>
      <c r="EW239" s="4" t="str">
        <f>IF('Gene Table'!$D239="copy number",W239,"")</f>
        <v/>
      </c>
      <c r="EX239" s="4" t="str">
        <f>IF('Gene Table'!$D239="copy number",X239,"")</f>
        <v/>
      </c>
      <c r="EY239" s="4" t="str">
        <f>IF('Gene Table'!$D239="copy number",Y239,"")</f>
        <v/>
      </c>
      <c r="EZ239" s="4" t="str">
        <f>IF('Gene Table'!$D239="copy number",Z239,"")</f>
        <v/>
      </c>
      <c r="FA239" s="4" t="str">
        <f>IF('Gene Table'!$D239="copy number",AA239,"")</f>
        <v/>
      </c>
      <c r="FB239" s="4" t="str">
        <f>IF('Gene Table'!$D239="copy number",AB239,"")</f>
        <v/>
      </c>
      <c r="FC239" s="4" t="str">
        <f>IF('Gene Table'!$D239="copy number",AC239,"")</f>
        <v/>
      </c>
      <c r="FE239" s="4" t="s">
        <v>4896</v>
      </c>
      <c r="FF239" s="4" t="str">
        <f>IF('Gene Table'!$C239="SMPC",D239,"")</f>
        <v/>
      </c>
      <c r="FG239" s="4" t="str">
        <f>IF('Gene Table'!$C239="SMPC",E239,"")</f>
        <v/>
      </c>
      <c r="FH239" s="4" t="str">
        <f>IF('Gene Table'!$C239="SMPC",F239,"")</f>
        <v/>
      </c>
      <c r="FI239" s="4" t="str">
        <f>IF('Gene Table'!$C239="SMPC",G239,"")</f>
        <v/>
      </c>
      <c r="FJ239" s="4" t="str">
        <f>IF('Gene Table'!$C239="SMPC",H239,"")</f>
        <v/>
      </c>
      <c r="FK239" s="4" t="str">
        <f>IF('Gene Table'!$C239="SMPC",I239,"")</f>
        <v/>
      </c>
      <c r="FL239" s="4" t="str">
        <f>IF('Gene Table'!$C239="SMPC",J239,"")</f>
        <v/>
      </c>
      <c r="FM239" s="4" t="str">
        <f>IF('Gene Table'!$C239="SMPC",K239,"")</f>
        <v/>
      </c>
      <c r="FN239" s="4" t="str">
        <f>IF('Gene Table'!$C239="SMPC",L239,"")</f>
        <v/>
      </c>
      <c r="FO239" s="4" t="str">
        <f>IF('Gene Table'!$C239="SMPC",M239,"")</f>
        <v/>
      </c>
      <c r="FP239" s="4" t="str">
        <f>IF('Gene Table'!$C239="SMPC",N239,"")</f>
        <v/>
      </c>
      <c r="FQ239" s="4" t="str">
        <f>IF('Gene Table'!$C239="SMPC",O239,"")</f>
        <v/>
      </c>
      <c r="FS239" s="4" t="s">
        <v>4896</v>
      </c>
      <c r="FT239" s="4" t="str">
        <f>IF('Gene Table'!$C239="SMPC",R239,"")</f>
        <v/>
      </c>
      <c r="FU239" s="4" t="str">
        <f>IF('Gene Table'!$C239="SMPC",S239,"")</f>
        <v/>
      </c>
      <c r="FV239" s="4" t="str">
        <f>IF('Gene Table'!$C239="SMPC",T239,"")</f>
        <v/>
      </c>
      <c r="FW239" s="4" t="str">
        <f>IF('Gene Table'!$C239="SMPC",U239,"")</f>
        <v/>
      </c>
      <c r="FX239" s="4" t="str">
        <f>IF('Gene Table'!$C239="SMPC",V239,"")</f>
        <v/>
      </c>
      <c r="FY239" s="4" t="str">
        <f>IF('Gene Table'!$C239="SMPC",W239,"")</f>
        <v/>
      </c>
      <c r="FZ239" s="4" t="str">
        <f>IF('Gene Table'!$C239="SMPC",X239,"")</f>
        <v/>
      </c>
      <c r="GA239" s="4" t="str">
        <f>IF('Gene Table'!$C239="SMPC",Y239,"")</f>
        <v/>
      </c>
      <c r="GB239" s="4" t="str">
        <f>IF('Gene Table'!$C239="SMPC",Z239,"")</f>
        <v/>
      </c>
      <c r="GC239" s="4" t="str">
        <f>IF('Gene Table'!$C239="SMPC",AA239,"")</f>
        <v/>
      </c>
      <c r="GD239" s="4" t="str">
        <f>IF('Gene Table'!$C239="SMPC",AB239,"")</f>
        <v/>
      </c>
      <c r="GE239" s="4" t="str">
        <f>IF('Gene Table'!$C239="SMPC",AC239,"")</f>
        <v/>
      </c>
    </row>
    <row r="240" spans="1:187" ht="15" customHeight="1" x14ac:dyDescent="0.25">
      <c r="A240" s="4" t="str">
        <f>'Gene Table'!C240&amp;":"&amp;'Gene Table'!D240</f>
        <v>TP53:c.527G&gt;T</v>
      </c>
      <c r="B240" s="4">
        <f>IF('Gene Table'!$G$5="NO",IF(ISNUMBER(MATCH('Gene Table'!E240,'Array Content'!$M$2:$M$941,0)),VLOOKUP('Gene Table'!E240,'Array Content'!$M$2:$O$941,2,FALSE),35),IF('Gene Table'!$G$5="YES",IF(ISNUMBER(MATCH('Gene Table'!E240,'Array Content'!$M$2:$M$941,0)),VLOOKUP('Gene Table'!E240,'Array Content'!$M$2:$O$941,3,FALSE),35),"OOPS"))</f>
        <v>37</v>
      </c>
      <c r="C240" s="4" t="s">
        <v>4897</v>
      </c>
      <c r="D240" s="29">
        <f>IF('Control Sample Data'!D239="","",IF(SUM('Control Sample Data'!D$2:D$97)&gt;10,IF(AND(ISNUMBER('Control Sample Data'!D239),'Control Sample Data'!D239&lt;$B240, 'Control Sample Data'!D239&gt;0),'Control Sample Data'!D239,$B240),""))</f>
        <v>35</v>
      </c>
      <c r="E240" s="29">
        <f>IF('Control Sample Data'!E239="","",IF(SUM('Control Sample Data'!E$2:E$97)&gt;10,IF(AND(ISNUMBER('Control Sample Data'!E239),'Control Sample Data'!E239&lt;$B240, 'Control Sample Data'!E239&gt;0),'Control Sample Data'!E239,$B240),""))</f>
        <v>35</v>
      </c>
      <c r="F240" s="29" t="str">
        <f>IF('Control Sample Data'!F239="","",IF(SUM('Control Sample Data'!F$2:F$97)&gt;10,IF(AND(ISNUMBER('Control Sample Data'!F239),'Control Sample Data'!F239&lt;$B240, 'Control Sample Data'!F239&gt;0),'Control Sample Data'!F239,$B240),""))</f>
        <v/>
      </c>
      <c r="G240" s="29" t="str">
        <f>IF('Control Sample Data'!G239="","",IF(SUM('Control Sample Data'!G$2:G$97)&gt;10,IF(AND(ISNUMBER('Control Sample Data'!G239),'Control Sample Data'!G239&lt;$B240, 'Control Sample Data'!G239&gt;0),'Control Sample Data'!G239,$B240),""))</f>
        <v/>
      </c>
      <c r="H240" s="29" t="str">
        <f>IF('Control Sample Data'!H239="","",IF(SUM('Control Sample Data'!H$2:H$97)&gt;10,IF(AND(ISNUMBER('Control Sample Data'!H239),'Control Sample Data'!H239&lt;$B240, 'Control Sample Data'!H239&gt;0),'Control Sample Data'!H239,$B240),""))</f>
        <v/>
      </c>
      <c r="I240" s="29" t="str">
        <f>IF('Control Sample Data'!I239="","",IF(SUM('Control Sample Data'!I$2:I$97)&gt;10,IF(AND(ISNUMBER('Control Sample Data'!I239),'Control Sample Data'!I239&lt;$B240, 'Control Sample Data'!I239&gt;0),'Control Sample Data'!I239,$B240),""))</f>
        <v/>
      </c>
      <c r="J240" s="29" t="str">
        <f>IF('Control Sample Data'!J239="","",IF(SUM('Control Sample Data'!J$2:J$97)&gt;10,IF(AND(ISNUMBER('Control Sample Data'!J239),'Control Sample Data'!J239&lt;$B240, 'Control Sample Data'!J239&gt;0),'Control Sample Data'!J239,$B240),""))</f>
        <v/>
      </c>
      <c r="K240" s="29" t="str">
        <f>IF('Control Sample Data'!K239="","",IF(SUM('Control Sample Data'!K$2:K$97)&gt;10,IF(AND(ISNUMBER('Control Sample Data'!K239),'Control Sample Data'!K239&lt;$B240, 'Control Sample Data'!K239&gt;0),'Control Sample Data'!K239,$B240),""))</f>
        <v/>
      </c>
      <c r="L240" s="29" t="str">
        <f>IF('Control Sample Data'!L239="","",IF(SUM('Control Sample Data'!L$2:L$97)&gt;10,IF(AND(ISNUMBER('Control Sample Data'!L239),'Control Sample Data'!L239&lt;$B240, 'Control Sample Data'!L239&gt;0),'Control Sample Data'!L239,$B240),""))</f>
        <v/>
      </c>
      <c r="M240" s="29" t="str">
        <f>IF('Control Sample Data'!M239="","",IF(SUM('Control Sample Data'!M$2:M$97)&gt;10,IF(AND(ISNUMBER('Control Sample Data'!M239),'Control Sample Data'!M239&lt;$B240, 'Control Sample Data'!M239&gt;0),'Control Sample Data'!M239,$B240),""))</f>
        <v/>
      </c>
      <c r="N240" s="29" t="str">
        <f>IF('Control Sample Data'!N239="","",IF(SUM('Control Sample Data'!N$2:N$97)&gt;10,IF(AND(ISNUMBER('Control Sample Data'!N239),'Control Sample Data'!N239&lt;$B240, 'Control Sample Data'!N239&gt;0),'Control Sample Data'!N239,$B240),""))</f>
        <v/>
      </c>
      <c r="O240" s="29" t="str">
        <f>IF('Control Sample Data'!O239="","",IF(SUM('Control Sample Data'!O$2:O$97)&gt;10,IF(AND(ISNUMBER('Control Sample Data'!O239),'Control Sample Data'!O239&lt;$B240, 'Control Sample Data'!O239&gt;0),'Control Sample Data'!O239,$B240),""))</f>
        <v/>
      </c>
      <c r="Q240" s="4" t="s">
        <v>4897</v>
      </c>
      <c r="R240" s="29">
        <f>IF('Test Sample Data'!D239="","",IF(SUM('Test Sample Data'!D$2:D$97)&gt;10,IF(AND(ISNUMBER('Test Sample Data'!D239),'Test Sample Data'!D239&lt;$B240, 'Test Sample Data'!D239&gt;0),'Test Sample Data'!D239,$B240),""))</f>
        <v>31.200000000000003</v>
      </c>
      <c r="S240" s="29">
        <f>IF('Test Sample Data'!E239="","",IF(SUM('Test Sample Data'!E$2:E$97)&gt;10,IF(AND(ISNUMBER('Test Sample Data'!E239),'Test Sample Data'!E239&lt;$B240, 'Test Sample Data'!E239&gt;0),'Test Sample Data'!E239,$B240),""))</f>
        <v>35</v>
      </c>
      <c r="T240" s="29" t="str">
        <f>IF('Test Sample Data'!F239="","",IF(SUM('Test Sample Data'!F$2:F$97)&gt;10,IF(AND(ISNUMBER('Test Sample Data'!F239),'Test Sample Data'!F239&lt;$B240, 'Test Sample Data'!F239&gt;0),'Test Sample Data'!F239,$B240),""))</f>
        <v/>
      </c>
      <c r="U240" s="29" t="str">
        <f>IF('Test Sample Data'!G239="","",IF(SUM('Test Sample Data'!G$2:G$97)&gt;10,IF(AND(ISNUMBER('Test Sample Data'!G239),'Test Sample Data'!G239&lt;$B240, 'Test Sample Data'!G239&gt;0),'Test Sample Data'!G239,$B240),""))</f>
        <v/>
      </c>
      <c r="V240" s="29" t="str">
        <f>IF('Test Sample Data'!H239="","",IF(SUM('Test Sample Data'!H$2:H$97)&gt;10,IF(AND(ISNUMBER('Test Sample Data'!H239),'Test Sample Data'!H239&lt;$B240, 'Test Sample Data'!H239&gt;0),'Test Sample Data'!H239,$B240),""))</f>
        <v/>
      </c>
      <c r="W240" s="29" t="str">
        <f>IF('Test Sample Data'!I239="","",IF(SUM('Test Sample Data'!I$2:I$97)&gt;10,IF(AND(ISNUMBER('Test Sample Data'!I239),'Test Sample Data'!I239&lt;$B240, 'Test Sample Data'!I239&gt;0),'Test Sample Data'!I239,$B240),""))</f>
        <v/>
      </c>
      <c r="X240" s="29" t="str">
        <f>IF('Test Sample Data'!J239="","",IF(SUM('Test Sample Data'!J$2:J$97)&gt;10,IF(AND(ISNUMBER('Test Sample Data'!J239),'Test Sample Data'!J239&lt;$B240, 'Test Sample Data'!J239&gt;0),'Test Sample Data'!J239,$B240),""))</f>
        <v/>
      </c>
      <c r="Y240" s="29" t="str">
        <f>IF('Test Sample Data'!K239="","",IF(SUM('Test Sample Data'!K$2:K$97)&gt;10,IF(AND(ISNUMBER('Test Sample Data'!K239),'Test Sample Data'!K239&lt;$B240, 'Test Sample Data'!K239&gt;0),'Test Sample Data'!K239,$B240),""))</f>
        <v/>
      </c>
      <c r="Z240" s="29" t="str">
        <f>IF('Test Sample Data'!L239="","",IF(SUM('Test Sample Data'!L$2:L$97)&gt;10,IF(AND(ISNUMBER('Test Sample Data'!L239),'Test Sample Data'!L239&lt;$B240, 'Test Sample Data'!L239&gt;0),'Test Sample Data'!L239,$B240),""))</f>
        <v/>
      </c>
      <c r="AA240" s="29" t="str">
        <f>IF('Test Sample Data'!M239="","",IF(SUM('Test Sample Data'!M$2:M$97)&gt;10,IF(AND(ISNUMBER('Test Sample Data'!M239),'Test Sample Data'!M239&lt;$B240, 'Test Sample Data'!M239&gt;0),'Test Sample Data'!M239,$B240),""))</f>
        <v/>
      </c>
      <c r="AB240" s="29" t="str">
        <f>IF('Test Sample Data'!N239="","",IF(SUM('Test Sample Data'!N$2:N$97)&gt;10,IF(AND(ISNUMBER('Test Sample Data'!N239),'Test Sample Data'!N239&lt;$B240, 'Test Sample Data'!N239&gt;0),'Test Sample Data'!N239,$B240),""))</f>
        <v/>
      </c>
      <c r="AC240" s="29" t="str">
        <f>IF('Test Sample Data'!O239="","",IF(SUM('Test Sample Data'!O$2:O$97)&gt;10,IF(AND(ISNUMBER('Test Sample Data'!O239),'Test Sample Data'!O239&lt;$B240, 'Test Sample Data'!O239&gt;0),'Test Sample Data'!O239,$B240),""))</f>
        <v/>
      </c>
      <c r="AE240" s="4" t="s">
        <v>4897</v>
      </c>
      <c r="AF240" s="4">
        <f t="shared" si="247"/>
        <v>9</v>
      </c>
      <c r="AG240" s="4">
        <f t="shared" si="248"/>
        <v>9</v>
      </c>
      <c r="AH240" s="4" t="str">
        <f t="shared" si="249"/>
        <v/>
      </c>
      <c r="AI240" s="4" t="str">
        <f t="shared" si="250"/>
        <v/>
      </c>
      <c r="AJ240" s="4" t="str">
        <f t="shared" si="251"/>
        <v/>
      </c>
      <c r="AK240" s="4" t="str">
        <f t="shared" si="252"/>
        <v/>
      </c>
      <c r="AL240" s="4" t="str">
        <f t="shared" si="253"/>
        <v/>
      </c>
      <c r="AM240" s="4" t="str">
        <f t="shared" si="254"/>
        <v/>
      </c>
      <c r="AN240" s="4" t="str">
        <f t="shared" si="255"/>
        <v/>
      </c>
      <c r="AO240" s="4" t="str">
        <f t="shared" si="256"/>
        <v/>
      </c>
      <c r="AP240" s="4" t="str">
        <f t="shared" si="257"/>
        <v/>
      </c>
      <c r="AQ240" s="4" t="str">
        <f t="shared" si="258"/>
        <v/>
      </c>
      <c r="AR240" s="4">
        <f t="shared" si="259"/>
        <v>0</v>
      </c>
      <c r="AS240" s="4">
        <f t="shared" si="310"/>
        <v>9</v>
      </c>
      <c r="AU240" s="4" t="s">
        <v>4897</v>
      </c>
      <c r="AV240" s="4">
        <f t="shared" si="260"/>
        <v>5.2000000000000028</v>
      </c>
      <c r="AW240" s="4">
        <f t="shared" si="261"/>
        <v>9</v>
      </c>
      <c r="AX240" s="4" t="str">
        <f t="shared" si="262"/>
        <v/>
      </c>
      <c r="AY240" s="4" t="str">
        <f t="shared" si="263"/>
        <v/>
      </c>
      <c r="AZ240" s="4" t="str">
        <f t="shared" si="264"/>
        <v/>
      </c>
      <c r="BA240" s="4" t="str">
        <f t="shared" si="265"/>
        <v/>
      </c>
      <c r="BB240" s="4" t="str">
        <f t="shared" si="266"/>
        <v/>
      </c>
      <c r="BC240" s="4" t="str">
        <f t="shared" si="267"/>
        <v/>
      </c>
      <c r="BD240" s="4" t="str">
        <f t="shared" si="268"/>
        <v/>
      </c>
      <c r="BE240" s="4" t="str">
        <f t="shared" si="269"/>
        <v/>
      </c>
      <c r="BF240" s="4" t="str">
        <f t="shared" si="270"/>
        <v/>
      </c>
      <c r="BG240" s="4" t="str">
        <f t="shared" si="271"/>
        <v/>
      </c>
      <c r="BI240" s="4" t="s">
        <v>4897</v>
      </c>
      <c r="BJ240" s="4" t="str">
        <f t="shared" si="297"/>
        <v/>
      </c>
      <c r="BK240" s="4">
        <f t="shared" si="298"/>
        <v>9</v>
      </c>
      <c r="BL240" s="4" t="str">
        <f t="shared" si="299"/>
        <v/>
      </c>
      <c r="BM240" s="4" t="str">
        <f t="shared" si="300"/>
        <v/>
      </c>
      <c r="BN240" s="4" t="str">
        <f t="shared" si="301"/>
        <v/>
      </c>
      <c r="BO240" s="4" t="str">
        <f t="shared" si="302"/>
        <v/>
      </c>
      <c r="BP240" s="4" t="str">
        <f t="shared" si="303"/>
        <v/>
      </c>
      <c r="BQ240" s="4" t="str">
        <f t="shared" si="304"/>
        <v/>
      </c>
      <c r="BR240" s="4" t="str">
        <f t="shared" si="305"/>
        <v/>
      </c>
      <c r="BS240" s="4" t="str">
        <f t="shared" si="306"/>
        <v/>
      </c>
      <c r="BT240" s="4" t="str">
        <f t="shared" si="307"/>
        <v/>
      </c>
      <c r="BU240" s="4" t="str">
        <f t="shared" si="308"/>
        <v/>
      </c>
      <c r="BV240" s="4">
        <f t="shared" si="272"/>
        <v>0</v>
      </c>
      <c r="BW240" s="4">
        <f t="shared" si="309"/>
        <v>9</v>
      </c>
      <c r="BY240" s="4" t="s">
        <v>4897</v>
      </c>
      <c r="BZ240" s="4">
        <f t="shared" si="273"/>
        <v>-3.7999999999999972</v>
      </c>
      <c r="CA240" s="4">
        <f t="shared" si="274"/>
        <v>0</v>
      </c>
      <c r="CB240" s="4" t="str">
        <f t="shared" si="275"/>
        <v/>
      </c>
      <c r="CC240" s="4" t="str">
        <f t="shared" si="276"/>
        <v/>
      </c>
      <c r="CD240" s="4" t="str">
        <f t="shared" si="277"/>
        <v/>
      </c>
      <c r="CE240" s="4" t="str">
        <f t="shared" si="278"/>
        <v/>
      </c>
      <c r="CF240" s="4" t="str">
        <f t="shared" si="279"/>
        <v/>
      </c>
      <c r="CG240" s="4" t="str">
        <f t="shared" si="280"/>
        <v/>
      </c>
      <c r="CH240" s="4" t="str">
        <f t="shared" si="281"/>
        <v/>
      </c>
      <c r="CI240" s="4" t="str">
        <f t="shared" si="282"/>
        <v/>
      </c>
      <c r="CJ240" s="4" t="str">
        <f t="shared" si="283"/>
        <v/>
      </c>
      <c r="CK240" s="4" t="str">
        <f t="shared" si="284"/>
        <v/>
      </c>
      <c r="CM240" s="4" t="s">
        <v>4897</v>
      </c>
      <c r="CN240" s="4" t="str">
        <f>IF(ISNUMBER(BZ240), IF($BV240&gt;VLOOKUP('Gene Table'!$G$2,'Array Content'!$A$2:$B$3,2,FALSE),IF(BZ240&lt;-$BV240,"mutant","WT"),IF(BZ240&lt;-VLOOKUP('Gene Table'!$G$2,'Array Content'!$A$2:$B$3,2,FALSE),"Mutant","WT")),"")</f>
        <v>Mutant</v>
      </c>
      <c r="CO240" s="4" t="str">
        <f>IF(ISNUMBER(CA240), IF($BV240&gt;VLOOKUP('Gene Table'!$G$2,'Array Content'!$A$2:$B$3,2,FALSE),IF(CA240&lt;-$BV240,"mutant","WT"),IF(CA240&lt;-VLOOKUP('Gene Table'!$G$2,'Array Content'!$A$2:$B$3,2,FALSE),"Mutant","WT")),"")</f>
        <v>WT</v>
      </c>
      <c r="CP240" s="4" t="str">
        <f>IF(ISNUMBER(CB240), IF($BV240&gt;VLOOKUP('Gene Table'!$G$2,'Array Content'!$A$2:$B$3,2,FALSE),IF(CB240&lt;-$BV240,"mutant","WT"),IF(CB240&lt;-VLOOKUP('Gene Table'!$G$2,'Array Content'!$A$2:$B$3,2,FALSE),"Mutant","WT")),"")</f>
        <v/>
      </c>
      <c r="CQ240" s="4" t="str">
        <f>IF(ISNUMBER(CC240), IF($BV240&gt;VLOOKUP('Gene Table'!$G$2,'Array Content'!$A$2:$B$3,2,FALSE),IF(CC240&lt;-$BV240,"mutant","WT"),IF(CC240&lt;-VLOOKUP('Gene Table'!$G$2,'Array Content'!$A$2:$B$3,2,FALSE),"Mutant","WT")),"")</f>
        <v/>
      </c>
      <c r="CR240" s="4" t="str">
        <f>IF(ISNUMBER(CD240), IF($BV240&gt;VLOOKUP('Gene Table'!$G$2,'Array Content'!$A$2:$B$3,2,FALSE),IF(CD240&lt;-$BV240,"mutant","WT"),IF(CD240&lt;-VLOOKUP('Gene Table'!$G$2,'Array Content'!$A$2:$B$3,2,FALSE),"Mutant","WT")),"")</f>
        <v/>
      </c>
      <c r="CS240" s="4" t="str">
        <f>IF(ISNUMBER(CE240), IF($BV240&gt;VLOOKUP('Gene Table'!$G$2,'Array Content'!$A$2:$B$3,2,FALSE),IF(CE240&lt;-$BV240,"mutant","WT"),IF(CE240&lt;-VLOOKUP('Gene Table'!$G$2,'Array Content'!$A$2:$B$3,2,FALSE),"Mutant","WT")),"")</f>
        <v/>
      </c>
      <c r="CT240" s="4" t="str">
        <f>IF(ISNUMBER(CF240), IF($BV240&gt;VLOOKUP('Gene Table'!$G$2,'Array Content'!$A$2:$B$3,2,FALSE),IF(CF240&lt;-$BV240,"mutant","WT"),IF(CF240&lt;-VLOOKUP('Gene Table'!$G$2,'Array Content'!$A$2:$B$3,2,FALSE),"Mutant","WT")),"")</f>
        <v/>
      </c>
      <c r="CU240" s="4" t="str">
        <f>IF(ISNUMBER(CG240), IF($BV240&gt;VLOOKUP('Gene Table'!$G$2,'Array Content'!$A$2:$B$3,2,FALSE),IF(CG240&lt;-$BV240,"mutant","WT"),IF(CG240&lt;-VLOOKUP('Gene Table'!$G$2,'Array Content'!$A$2:$B$3,2,FALSE),"Mutant","WT")),"")</f>
        <v/>
      </c>
      <c r="CV240" s="4" t="str">
        <f>IF(ISNUMBER(CH240), IF($BV240&gt;VLOOKUP('Gene Table'!$G$2,'Array Content'!$A$2:$B$3,2,FALSE),IF(CH240&lt;-$BV240,"mutant","WT"),IF(CH240&lt;-VLOOKUP('Gene Table'!$G$2,'Array Content'!$A$2:$B$3,2,FALSE),"Mutant","WT")),"")</f>
        <v/>
      </c>
      <c r="CW240" s="4" t="str">
        <f>IF(ISNUMBER(CI240), IF($BV240&gt;VLOOKUP('Gene Table'!$G$2,'Array Content'!$A$2:$B$3,2,FALSE),IF(CI240&lt;-$BV240,"mutant","WT"),IF(CI240&lt;-VLOOKUP('Gene Table'!$G$2,'Array Content'!$A$2:$B$3,2,FALSE),"Mutant","WT")),"")</f>
        <v/>
      </c>
      <c r="CX240" s="4" t="str">
        <f>IF(ISNUMBER(CJ240), IF($BV240&gt;VLOOKUP('Gene Table'!$G$2,'Array Content'!$A$2:$B$3,2,FALSE),IF(CJ240&lt;-$BV240,"mutant","WT"),IF(CJ240&lt;-VLOOKUP('Gene Table'!$G$2,'Array Content'!$A$2:$B$3,2,FALSE),"Mutant","WT")),"")</f>
        <v/>
      </c>
      <c r="CY240" s="4" t="str">
        <f>IF(ISNUMBER(CK240), IF($BV240&gt;VLOOKUP('Gene Table'!$G$2,'Array Content'!$A$2:$B$3,2,FALSE),IF(CK240&lt;-$BV240,"mutant","WT"),IF(CK240&lt;-VLOOKUP('Gene Table'!$G$2,'Array Content'!$A$2:$B$3,2,FALSE),"Mutant","WT")),"")</f>
        <v/>
      </c>
      <c r="DA240" s="4" t="s">
        <v>4897</v>
      </c>
      <c r="DB240" s="4">
        <f t="shared" si="285"/>
        <v>-3.7999999999999972</v>
      </c>
      <c r="DC240" s="4">
        <f t="shared" si="286"/>
        <v>0</v>
      </c>
      <c r="DD240" s="4" t="str">
        <f t="shared" si="287"/>
        <v/>
      </c>
      <c r="DE240" s="4" t="str">
        <f t="shared" si="288"/>
        <v/>
      </c>
      <c r="DF240" s="4" t="str">
        <f t="shared" si="289"/>
        <v/>
      </c>
      <c r="DG240" s="4" t="str">
        <f t="shared" si="290"/>
        <v/>
      </c>
      <c r="DH240" s="4" t="str">
        <f t="shared" si="291"/>
        <v/>
      </c>
      <c r="DI240" s="4" t="str">
        <f t="shared" si="292"/>
        <v/>
      </c>
      <c r="DJ240" s="4" t="str">
        <f t="shared" si="293"/>
        <v/>
      </c>
      <c r="DK240" s="4" t="str">
        <f t="shared" si="294"/>
        <v/>
      </c>
      <c r="DL240" s="4" t="str">
        <f t="shared" si="295"/>
        <v/>
      </c>
      <c r="DM240" s="4" t="str">
        <f t="shared" si="296"/>
        <v/>
      </c>
      <c r="DO240" s="4" t="s">
        <v>4897</v>
      </c>
      <c r="DP240" s="4" t="str">
        <f>IF(ISNUMBER(DB240), IF($AR240&gt;VLOOKUP('Gene Table'!$G$2,'Array Content'!$A$2:$B$3,2,FALSE),IF(DB240&lt;-$AR240,"mutant","WT"),IF(DB240&lt;-VLOOKUP('Gene Table'!$G$2,'Array Content'!$A$2:$B$3,2,FALSE),"Mutant","WT")),"")</f>
        <v>Mutant</v>
      </c>
      <c r="DQ240" s="4" t="str">
        <f>IF(ISNUMBER(DC240), IF($AR240&gt;VLOOKUP('Gene Table'!$G$2,'Array Content'!$A$2:$B$3,2,FALSE),IF(DC240&lt;-$AR240,"mutant","WT"),IF(DC240&lt;-VLOOKUP('Gene Table'!$G$2,'Array Content'!$A$2:$B$3,2,FALSE),"Mutant","WT")),"")</f>
        <v>WT</v>
      </c>
      <c r="DR240" s="4" t="str">
        <f>IF(ISNUMBER(DD240), IF($AR240&gt;VLOOKUP('Gene Table'!$G$2,'Array Content'!$A$2:$B$3,2,FALSE),IF(DD240&lt;-$AR240,"mutant","WT"),IF(DD240&lt;-VLOOKUP('Gene Table'!$G$2,'Array Content'!$A$2:$B$3,2,FALSE),"Mutant","WT")),"")</f>
        <v/>
      </c>
      <c r="DS240" s="4" t="str">
        <f>IF(ISNUMBER(DE240), IF($AR240&gt;VLOOKUP('Gene Table'!$G$2,'Array Content'!$A$2:$B$3,2,FALSE),IF(DE240&lt;-$AR240,"mutant","WT"),IF(DE240&lt;-VLOOKUP('Gene Table'!$G$2,'Array Content'!$A$2:$B$3,2,FALSE),"Mutant","WT")),"")</f>
        <v/>
      </c>
      <c r="DT240" s="4" t="str">
        <f>IF(ISNUMBER(DF240), IF($AR240&gt;VLOOKUP('Gene Table'!$G$2,'Array Content'!$A$2:$B$3,2,FALSE),IF(DF240&lt;-$AR240,"mutant","WT"),IF(DF240&lt;-VLOOKUP('Gene Table'!$G$2,'Array Content'!$A$2:$B$3,2,FALSE),"Mutant","WT")),"")</f>
        <v/>
      </c>
      <c r="DU240" s="4" t="str">
        <f>IF(ISNUMBER(DG240), IF($AR240&gt;VLOOKUP('Gene Table'!$G$2,'Array Content'!$A$2:$B$3,2,FALSE),IF(DG240&lt;-$AR240,"mutant","WT"),IF(DG240&lt;-VLOOKUP('Gene Table'!$G$2,'Array Content'!$A$2:$B$3,2,FALSE),"Mutant","WT")),"")</f>
        <v/>
      </c>
      <c r="DV240" s="4" t="str">
        <f>IF(ISNUMBER(DH240), IF($AR240&gt;VLOOKUP('Gene Table'!$G$2,'Array Content'!$A$2:$B$3,2,FALSE),IF(DH240&lt;-$AR240,"mutant","WT"),IF(DH240&lt;-VLOOKUP('Gene Table'!$G$2,'Array Content'!$A$2:$B$3,2,FALSE),"Mutant","WT")),"")</f>
        <v/>
      </c>
      <c r="DW240" s="4" t="str">
        <f>IF(ISNUMBER(DI240), IF($AR240&gt;VLOOKUP('Gene Table'!$G$2,'Array Content'!$A$2:$B$3,2,FALSE),IF(DI240&lt;-$AR240,"mutant","WT"),IF(DI240&lt;-VLOOKUP('Gene Table'!$G$2,'Array Content'!$A$2:$B$3,2,FALSE),"Mutant","WT")),"")</f>
        <v/>
      </c>
      <c r="DX240" s="4" t="str">
        <f>IF(ISNUMBER(DJ240), IF($AR240&gt;VLOOKUP('Gene Table'!$G$2,'Array Content'!$A$2:$B$3,2,FALSE),IF(DJ240&lt;-$AR240,"mutant","WT"),IF(DJ240&lt;-VLOOKUP('Gene Table'!$G$2,'Array Content'!$A$2:$B$3,2,FALSE),"Mutant","WT")),"")</f>
        <v/>
      </c>
      <c r="DY240" s="4" t="str">
        <f>IF(ISNUMBER(DK240), IF($AR240&gt;VLOOKUP('Gene Table'!$G$2,'Array Content'!$A$2:$B$3,2,FALSE),IF(DK240&lt;-$AR240,"mutant","WT"),IF(DK240&lt;-VLOOKUP('Gene Table'!$G$2,'Array Content'!$A$2:$B$3,2,FALSE),"Mutant","WT")),"")</f>
        <v/>
      </c>
      <c r="DZ240" s="4" t="str">
        <f>IF(ISNUMBER(DL240), IF($AR240&gt;VLOOKUP('Gene Table'!$G$2,'Array Content'!$A$2:$B$3,2,FALSE),IF(DL240&lt;-$AR240,"mutant","WT"),IF(DL240&lt;-VLOOKUP('Gene Table'!$G$2,'Array Content'!$A$2:$B$3,2,FALSE),"Mutant","WT")),"")</f>
        <v/>
      </c>
      <c r="EA240" s="4" t="str">
        <f>IF(ISNUMBER(DM240), IF($AR240&gt;VLOOKUP('Gene Table'!$G$2,'Array Content'!$A$2:$B$3,2,FALSE),IF(DM240&lt;-$AR240,"mutant","WT"),IF(DM240&lt;-VLOOKUP('Gene Table'!$G$2,'Array Content'!$A$2:$B$3,2,FALSE),"Mutant","WT")),"")</f>
        <v/>
      </c>
      <c r="EC240" s="4" t="s">
        <v>4897</v>
      </c>
      <c r="ED240" s="4" t="str">
        <f>IF('Gene Table'!$D240="copy number",D240,"")</f>
        <v/>
      </c>
      <c r="EE240" s="4" t="str">
        <f>IF('Gene Table'!$D240="copy number",E240,"")</f>
        <v/>
      </c>
      <c r="EF240" s="4" t="str">
        <f>IF('Gene Table'!$D240="copy number",F240,"")</f>
        <v/>
      </c>
      <c r="EG240" s="4" t="str">
        <f>IF('Gene Table'!$D240="copy number",G240,"")</f>
        <v/>
      </c>
      <c r="EH240" s="4" t="str">
        <f>IF('Gene Table'!$D240="copy number",H240,"")</f>
        <v/>
      </c>
      <c r="EI240" s="4" t="str">
        <f>IF('Gene Table'!$D240="copy number",I240,"")</f>
        <v/>
      </c>
      <c r="EJ240" s="4" t="str">
        <f>IF('Gene Table'!$D240="copy number",J240,"")</f>
        <v/>
      </c>
      <c r="EK240" s="4" t="str">
        <f>IF('Gene Table'!$D240="copy number",K240,"")</f>
        <v/>
      </c>
      <c r="EL240" s="4" t="str">
        <f>IF('Gene Table'!$D240="copy number",L240,"")</f>
        <v/>
      </c>
      <c r="EM240" s="4" t="str">
        <f>IF('Gene Table'!$D240="copy number",M240,"")</f>
        <v/>
      </c>
      <c r="EN240" s="4" t="str">
        <f>IF('Gene Table'!$D240="copy number",N240,"")</f>
        <v/>
      </c>
      <c r="EO240" s="4" t="str">
        <f>IF('Gene Table'!$D240="copy number",O240,"")</f>
        <v/>
      </c>
      <c r="EQ240" s="4" t="s">
        <v>4897</v>
      </c>
      <c r="ER240" s="4" t="str">
        <f>IF('Gene Table'!$D240="copy number",R240,"")</f>
        <v/>
      </c>
      <c r="ES240" s="4" t="str">
        <f>IF('Gene Table'!$D240="copy number",S240,"")</f>
        <v/>
      </c>
      <c r="ET240" s="4" t="str">
        <f>IF('Gene Table'!$D240="copy number",T240,"")</f>
        <v/>
      </c>
      <c r="EU240" s="4" t="str">
        <f>IF('Gene Table'!$D240="copy number",U240,"")</f>
        <v/>
      </c>
      <c r="EV240" s="4" t="str">
        <f>IF('Gene Table'!$D240="copy number",V240,"")</f>
        <v/>
      </c>
      <c r="EW240" s="4" t="str">
        <f>IF('Gene Table'!$D240="copy number",W240,"")</f>
        <v/>
      </c>
      <c r="EX240" s="4" t="str">
        <f>IF('Gene Table'!$D240="copy number",X240,"")</f>
        <v/>
      </c>
      <c r="EY240" s="4" t="str">
        <f>IF('Gene Table'!$D240="copy number",Y240,"")</f>
        <v/>
      </c>
      <c r="EZ240" s="4" t="str">
        <f>IF('Gene Table'!$D240="copy number",Z240,"")</f>
        <v/>
      </c>
      <c r="FA240" s="4" t="str">
        <f>IF('Gene Table'!$D240="copy number",AA240,"")</f>
        <v/>
      </c>
      <c r="FB240" s="4" t="str">
        <f>IF('Gene Table'!$D240="copy number",AB240,"")</f>
        <v/>
      </c>
      <c r="FC240" s="4" t="str">
        <f>IF('Gene Table'!$D240="copy number",AC240,"")</f>
        <v/>
      </c>
      <c r="FE240" s="4" t="s">
        <v>4897</v>
      </c>
      <c r="FF240" s="4" t="str">
        <f>IF('Gene Table'!$C240="SMPC",D240,"")</f>
        <v/>
      </c>
      <c r="FG240" s="4" t="str">
        <f>IF('Gene Table'!$C240="SMPC",E240,"")</f>
        <v/>
      </c>
      <c r="FH240" s="4" t="str">
        <f>IF('Gene Table'!$C240="SMPC",F240,"")</f>
        <v/>
      </c>
      <c r="FI240" s="4" t="str">
        <f>IF('Gene Table'!$C240="SMPC",G240,"")</f>
        <v/>
      </c>
      <c r="FJ240" s="4" t="str">
        <f>IF('Gene Table'!$C240="SMPC",H240,"")</f>
        <v/>
      </c>
      <c r="FK240" s="4" t="str">
        <f>IF('Gene Table'!$C240="SMPC",I240,"")</f>
        <v/>
      </c>
      <c r="FL240" s="4" t="str">
        <f>IF('Gene Table'!$C240="SMPC",J240,"")</f>
        <v/>
      </c>
      <c r="FM240" s="4" t="str">
        <f>IF('Gene Table'!$C240="SMPC",K240,"")</f>
        <v/>
      </c>
      <c r="FN240" s="4" t="str">
        <f>IF('Gene Table'!$C240="SMPC",L240,"")</f>
        <v/>
      </c>
      <c r="FO240" s="4" t="str">
        <f>IF('Gene Table'!$C240="SMPC",M240,"")</f>
        <v/>
      </c>
      <c r="FP240" s="4" t="str">
        <f>IF('Gene Table'!$C240="SMPC",N240,"")</f>
        <v/>
      </c>
      <c r="FQ240" s="4" t="str">
        <f>IF('Gene Table'!$C240="SMPC",O240,"")</f>
        <v/>
      </c>
      <c r="FS240" s="4" t="s">
        <v>4897</v>
      </c>
      <c r="FT240" s="4" t="str">
        <f>IF('Gene Table'!$C240="SMPC",R240,"")</f>
        <v/>
      </c>
      <c r="FU240" s="4" t="str">
        <f>IF('Gene Table'!$C240="SMPC",S240,"")</f>
        <v/>
      </c>
      <c r="FV240" s="4" t="str">
        <f>IF('Gene Table'!$C240="SMPC",T240,"")</f>
        <v/>
      </c>
      <c r="FW240" s="4" t="str">
        <f>IF('Gene Table'!$C240="SMPC",U240,"")</f>
        <v/>
      </c>
      <c r="FX240" s="4" t="str">
        <f>IF('Gene Table'!$C240="SMPC",V240,"")</f>
        <v/>
      </c>
      <c r="FY240" s="4" t="str">
        <f>IF('Gene Table'!$C240="SMPC",W240,"")</f>
        <v/>
      </c>
      <c r="FZ240" s="4" t="str">
        <f>IF('Gene Table'!$C240="SMPC",X240,"")</f>
        <v/>
      </c>
      <c r="GA240" s="4" t="str">
        <f>IF('Gene Table'!$C240="SMPC",Y240,"")</f>
        <v/>
      </c>
      <c r="GB240" s="4" t="str">
        <f>IF('Gene Table'!$C240="SMPC",Z240,"")</f>
        <v/>
      </c>
      <c r="GC240" s="4" t="str">
        <f>IF('Gene Table'!$C240="SMPC",AA240,"")</f>
        <v/>
      </c>
      <c r="GD240" s="4" t="str">
        <f>IF('Gene Table'!$C240="SMPC",AB240,"")</f>
        <v/>
      </c>
      <c r="GE240" s="4" t="str">
        <f>IF('Gene Table'!$C240="SMPC",AC240,"")</f>
        <v/>
      </c>
    </row>
    <row r="241" spans="1:187" ht="15" customHeight="1" x14ac:dyDescent="0.25">
      <c r="A241" s="4" t="str">
        <f>'Gene Table'!C241&amp;":"&amp;'Gene Table'!D241</f>
        <v>TP53:c.535C&gt;T</v>
      </c>
      <c r="B241" s="4">
        <f>IF('Gene Table'!$G$5="NO",IF(ISNUMBER(MATCH('Gene Table'!E241,'Array Content'!$M$2:$M$941,0)),VLOOKUP('Gene Table'!E241,'Array Content'!$M$2:$O$941,2,FALSE),35),IF('Gene Table'!$G$5="YES",IF(ISNUMBER(MATCH('Gene Table'!E241,'Array Content'!$M$2:$M$941,0)),VLOOKUP('Gene Table'!E241,'Array Content'!$M$2:$O$941,3,FALSE),35),"OOPS"))</f>
        <v>36</v>
      </c>
      <c r="C241" s="4" t="s">
        <v>4898</v>
      </c>
      <c r="D241" s="29">
        <f>IF('Control Sample Data'!D240="","",IF(SUM('Control Sample Data'!D$2:D$97)&gt;10,IF(AND(ISNUMBER('Control Sample Data'!D240),'Control Sample Data'!D240&lt;$B241, 'Control Sample Data'!D240&gt;0),'Control Sample Data'!D240,$B241),""))</f>
        <v>35</v>
      </c>
      <c r="E241" s="29">
        <f>IF('Control Sample Data'!E240="","",IF(SUM('Control Sample Data'!E$2:E$97)&gt;10,IF(AND(ISNUMBER('Control Sample Data'!E240),'Control Sample Data'!E240&lt;$B241, 'Control Sample Data'!E240&gt;0),'Control Sample Data'!E240,$B241),""))</f>
        <v>35</v>
      </c>
      <c r="F241" s="29" t="str">
        <f>IF('Control Sample Data'!F240="","",IF(SUM('Control Sample Data'!F$2:F$97)&gt;10,IF(AND(ISNUMBER('Control Sample Data'!F240),'Control Sample Data'!F240&lt;$B241, 'Control Sample Data'!F240&gt;0),'Control Sample Data'!F240,$B241),""))</f>
        <v/>
      </c>
      <c r="G241" s="29" t="str">
        <f>IF('Control Sample Data'!G240="","",IF(SUM('Control Sample Data'!G$2:G$97)&gt;10,IF(AND(ISNUMBER('Control Sample Data'!G240),'Control Sample Data'!G240&lt;$B241, 'Control Sample Data'!G240&gt;0),'Control Sample Data'!G240,$B241),""))</f>
        <v/>
      </c>
      <c r="H241" s="29" t="str">
        <f>IF('Control Sample Data'!H240="","",IF(SUM('Control Sample Data'!H$2:H$97)&gt;10,IF(AND(ISNUMBER('Control Sample Data'!H240),'Control Sample Data'!H240&lt;$B241, 'Control Sample Data'!H240&gt;0),'Control Sample Data'!H240,$B241),""))</f>
        <v/>
      </c>
      <c r="I241" s="29" t="str">
        <f>IF('Control Sample Data'!I240="","",IF(SUM('Control Sample Data'!I$2:I$97)&gt;10,IF(AND(ISNUMBER('Control Sample Data'!I240),'Control Sample Data'!I240&lt;$B241, 'Control Sample Data'!I240&gt;0),'Control Sample Data'!I240,$B241),""))</f>
        <v/>
      </c>
      <c r="J241" s="29" t="str">
        <f>IF('Control Sample Data'!J240="","",IF(SUM('Control Sample Data'!J$2:J$97)&gt;10,IF(AND(ISNUMBER('Control Sample Data'!J240),'Control Sample Data'!J240&lt;$B241, 'Control Sample Data'!J240&gt;0),'Control Sample Data'!J240,$B241),""))</f>
        <v/>
      </c>
      <c r="K241" s="29" t="str">
        <f>IF('Control Sample Data'!K240="","",IF(SUM('Control Sample Data'!K$2:K$97)&gt;10,IF(AND(ISNUMBER('Control Sample Data'!K240),'Control Sample Data'!K240&lt;$B241, 'Control Sample Data'!K240&gt;0),'Control Sample Data'!K240,$B241),""))</f>
        <v/>
      </c>
      <c r="L241" s="29" t="str">
        <f>IF('Control Sample Data'!L240="","",IF(SUM('Control Sample Data'!L$2:L$97)&gt;10,IF(AND(ISNUMBER('Control Sample Data'!L240),'Control Sample Data'!L240&lt;$B241, 'Control Sample Data'!L240&gt;0),'Control Sample Data'!L240,$B241),""))</f>
        <v/>
      </c>
      <c r="M241" s="29" t="str">
        <f>IF('Control Sample Data'!M240="","",IF(SUM('Control Sample Data'!M$2:M$97)&gt;10,IF(AND(ISNUMBER('Control Sample Data'!M240),'Control Sample Data'!M240&lt;$B241, 'Control Sample Data'!M240&gt;0),'Control Sample Data'!M240,$B241),""))</f>
        <v/>
      </c>
      <c r="N241" s="29" t="str">
        <f>IF('Control Sample Data'!N240="","",IF(SUM('Control Sample Data'!N$2:N$97)&gt;10,IF(AND(ISNUMBER('Control Sample Data'!N240),'Control Sample Data'!N240&lt;$B241, 'Control Sample Data'!N240&gt;0),'Control Sample Data'!N240,$B241),""))</f>
        <v/>
      </c>
      <c r="O241" s="29" t="str">
        <f>IF('Control Sample Data'!O240="","",IF(SUM('Control Sample Data'!O$2:O$97)&gt;10,IF(AND(ISNUMBER('Control Sample Data'!O240),'Control Sample Data'!O240&lt;$B241, 'Control Sample Data'!O240&gt;0),'Control Sample Data'!O240,$B241),""))</f>
        <v/>
      </c>
      <c r="Q241" s="4" t="s">
        <v>4898</v>
      </c>
      <c r="R241" s="29">
        <f>IF('Test Sample Data'!D240="","",IF(SUM('Test Sample Data'!D$2:D$97)&gt;10,IF(AND(ISNUMBER('Test Sample Data'!D240),'Test Sample Data'!D240&lt;$B241, 'Test Sample Data'!D240&gt;0),'Test Sample Data'!D240,$B241),""))</f>
        <v>35</v>
      </c>
      <c r="S241" s="29">
        <f>IF('Test Sample Data'!E240="","",IF(SUM('Test Sample Data'!E$2:E$97)&gt;10,IF(AND(ISNUMBER('Test Sample Data'!E240),'Test Sample Data'!E240&lt;$B241, 'Test Sample Data'!E240&gt;0),'Test Sample Data'!E240,$B241),""))</f>
        <v>35</v>
      </c>
      <c r="T241" s="29" t="str">
        <f>IF('Test Sample Data'!F240="","",IF(SUM('Test Sample Data'!F$2:F$97)&gt;10,IF(AND(ISNUMBER('Test Sample Data'!F240),'Test Sample Data'!F240&lt;$B241, 'Test Sample Data'!F240&gt;0),'Test Sample Data'!F240,$B241),""))</f>
        <v/>
      </c>
      <c r="U241" s="29" t="str">
        <f>IF('Test Sample Data'!G240="","",IF(SUM('Test Sample Data'!G$2:G$97)&gt;10,IF(AND(ISNUMBER('Test Sample Data'!G240),'Test Sample Data'!G240&lt;$B241, 'Test Sample Data'!G240&gt;0),'Test Sample Data'!G240,$B241),""))</f>
        <v/>
      </c>
      <c r="V241" s="29" t="str">
        <f>IF('Test Sample Data'!H240="","",IF(SUM('Test Sample Data'!H$2:H$97)&gt;10,IF(AND(ISNUMBER('Test Sample Data'!H240),'Test Sample Data'!H240&lt;$B241, 'Test Sample Data'!H240&gt;0),'Test Sample Data'!H240,$B241),""))</f>
        <v/>
      </c>
      <c r="W241" s="29" t="str">
        <f>IF('Test Sample Data'!I240="","",IF(SUM('Test Sample Data'!I$2:I$97)&gt;10,IF(AND(ISNUMBER('Test Sample Data'!I240),'Test Sample Data'!I240&lt;$B241, 'Test Sample Data'!I240&gt;0),'Test Sample Data'!I240,$B241),""))</f>
        <v/>
      </c>
      <c r="X241" s="29" t="str">
        <f>IF('Test Sample Data'!J240="","",IF(SUM('Test Sample Data'!J$2:J$97)&gt;10,IF(AND(ISNUMBER('Test Sample Data'!J240),'Test Sample Data'!J240&lt;$B241, 'Test Sample Data'!J240&gt;0),'Test Sample Data'!J240,$B241),""))</f>
        <v/>
      </c>
      <c r="Y241" s="29" t="str">
        <f>IF('Test Sample Data'!K240="","",IF(SUM('Test Sample Data'!K$2:K$97)&gt;10,IF(AND(ISNUMBER('Test Sample Data'!K240),'Test Sample Data'!K240&lt;$B241, 'Test Sample Data'!K240&gt;0),'Test Sample Data'!K240,$B241),""))</f>
        <v/>
      </c>
      <c r="Z241" s="29" t="str">
        <f>IF('Test Sample Data'!L240="","",IF(SUM('Test Sample Data'!L$2:L$97)&gt;10,IF(AND(ISNUMBER('Test Sample Data'!L240),'Test Sample Data'!L240&lt;$B241, 'Test Sample Data'!L240&gt;0),'Test Sample Data'!L240,$B241),""))</f>
        <v/>
      </c>
      <c r="AA241" s="29" t="str">
        <f>IF('Test Sample Data'!M240="","",IF(SUM('Test Sample Data'!M$2:M$97)&gt;10,IF(AND(ISNUMBER('Test Sample Data'!M240),'Test Sample Data'!M240&lt;$B241, 'Test Sample Data'!M240&gt;0),'Test Sample Data'!M240,$B241),""))</f>
        <v/>
      </c>
      <c r="AB241" s="29" t="str">
        <f>IF('Test Sample Data'!N240="","",IF(SUM('Test Sample Data'!N$2:N$97)&gt;10,IF(AND(ISNUMBER('Test Sample Data'!N240),'Test Sample Data'!N240&lt;$B241, 'Test Sample Data'!N240&gt;0),'Test Sample Data'!N240,$B241),""))</f>
        <v/>
      </c>
      <c r="AC241" s="29" t="str">
        <f>IF('Test Sample Data'!O240="","",IF(SUM('Test Sample Data'!O$2:O$97)&gt;10,IF(AND(ISNUMBER('Test Sample Data'!O240),'Test Sample Data'!O240&lt;$B241, 'Test Sample Data'!O240&gt;0),'Test Sample Data'!O240,$B241),""))</f>
        <v/>
      </c>
      <c r="AE241" s="4" t="s">
        <v>4898</v>
      </c>
      <c r="AF241" s="4">
        <f t="shared" si="247"/>
        <v>9</v>
      </c>
      <c r="AG241" s="4">
        <f t="shared" si="248"/>
        <v>9</v>
      </c>
      <c r="AH241" s="4" t="str">
        <f t="shared" si="249"/>
        <v/>
      </c>
      <c r="AI241" s="4" t="str">
        <f t="shared" si="250"/>
        <v/>
      </c>
      <c r="AJ241" s="4" t="str">
        <f t="shared" si="251"/>
        <v/>
      </c>
      <c r="AK241" s="4" t="str">
        <f t="shared" si="252"/>
        <v/>
      </c>
      <c r="AL241" s="4" t="str">
        <f t="shared" si="253"/>
        <v/>
      </c>
      <c r="AM241" s="4" t="str">
        <f t="shared" si="254"/>
        <v/>
      </c>
      <c r="AN241" s="4" t="str">
        <f t="shared" si="255"/>
        <v/>
      </c>
      <c r="AO241" s="4" t="str">
        <f t="shared" si="256"/>
        <v/>
      </c>
      <c r="AP241" s="4" t="str">
        <f t="shared" si="257"/>
        <v/>
      </c>
      <c r="AQ241" s="4" t="str">
        <f t="shared" si="258"/>
        <v/>
      </c>
      <c r="AR241" s="4">
        <f t="shared" si="259"/>
        <v>0</v>
      </c>
      <c r="AS241" s="4">
        <f t="shared" si="310"/>
        <v>9</v>
      </c>
      <c r="AU241" s="4" t="s">
        <v>4898</v>
      </c>
      <c r="AV241" s="4">
        <f t="shared" si="260"/>
        <v>9</v>
      </c>
      <c r="AW241" s="4">
        <f t="shared" si="261"/>
        <v>9</v>
      </c>
      <c r="AX241" s="4" t="str">
        <f t="shared" si="262"/>
        <v/>
      </c>
      <c r="AY241" s="4" t="str">
        <f t="shared" si="263"/>
        <v/>
      </c>
      <c r="AZ241" s="4" t="str">
        <f t="shared" si="264"/>
        <v/>
      </c>
      <c r="BA241" s="4" t="str">
        <f t="shared" si="265"/>
        <v/>
      </c>
      <c r="BB241" s="4" t="str">
        <f t="shared" si="266"/>
        <v/>
      </c>
      <c r="BC241" s="4" t="str">
        <f t="shared" si="267"/>
        <v/>
      </c>
      <c r="BD241" s="4" t="str">
        <f t="shared" si="268"/>
        <v/>
      </c>
      <c r="BE241" s="4" t="str">
        <f t="shared" si="269"/>
        <v/>
      </c>
      <c r="BF241" s="4" t="str">
        <f t="shared" si="270"/>
        <v/>
      </c>
      <c r="BG241" s="4" t="str">
        <f t="shared" si="271"/>
        <v/>
      </c>
      <c r="BI241" s="4" t="s">
        <v>4898</v>
      </c>
      <c r="BJ241" s="4">
        <f t="shared" si="297"/>
        <v>9</v>
      </c>
      <c r="BK241" s="4">
        <f t="shared" si="298"/>
        <v>9</v>
      </c>
      <c r="BL241" s="4" t="str">
        <f t="shared" si="299"/>
        <v/>
      </c>
      <c r="BM241" s="4" t="str">
        <f t="shared" si="300"/>
        <v/>
      </c>
      <c r="BN241" s="4" t="str">
        <f t="shared" si="301"/>
        <v/>
      </c>
      <c r="BO241" s="4" t="str">
        <f t="shared" si="302"/>
        <v/>
      </c>
      <c r="BP241" s="4" t="str">
        <f t="shared" si="303"/>
        <v/>
      </c>
      <c r="BQ241" s="4" t="str">
        <f t="shared" si="304"/>
        <v/>
      </c>
      <c r="BR241" s="4" t="str">
        <f t="shared" si="305"/>
        <v/>
      </c>
      <c r="BS241" s="4" t="str">
        <f t="shared" si="306"/>
        <v/>
      </c>
      <c r="BT241" s="4" t="str">
        <f t="shared" si="307"/>
        <v/>
      </c>
      <c r="BU241" s="4" t="str">
        <f t="shared" si="308"/>
        <v/>
      </c>
      <c r="BV241" s="4">
        <f t="shared" si="272"/>
        <v>0</v>
      </c>
      <c r="BW241" s="4">
        <f t="shared" si="309"/>
        <v>9</v>
      </c>
      <c r="BY241" s="4" t="s">
        <v>4898</v>
      </c>
      <c r="BZ241" s="4">
        <f t="shared" si="273"/>
        <v>0</v>
      </c>
      <c r="CA241" s="4">
        <f t="shared" si="274"/>
        <v>0</v>
      </c>
      <c r="CB241" s="4" t="str">
        <f t="shared" si="275"/>
        <v/>
      </c>
      <c r="CC241" s="4" t="str">
        <f t="shared" si="276"/>
        <v/>
      </c>
      <c r="CD241" s="4" t="str">
        <f t="shared" si="277"/>
        <v/>
      </c>
      <c r="CE241" s="4" t="str">
        <f t="shared" si="278"/>
        <v/>
      </c>
      <c r="CF241" s="4" t="str">
        <f t="shared" si="279"/>
        <v/>
      </c>
      <c r="CG241" s="4" t="str">
        <f t="shared" si="280"/>
        <v/>
      </c>
      <c r="CH241" s="4" t="str">
        <f t="shared" si="281"/>
        <v/>
      </c>
      <c r="CI241" s="4" t="str">
        <f t="shared" si="282"/>
        <v/>
      </c>
      <c r="CJ241" s="4" t="str">
        <f t="shared" si="283"/>
        <v/>
      </c>
      <c r="CK241" s="4" t="str">
        <f t="shared" si="284"/>
        <v/>
      </c>
      <c r="CM241" s="4" t="s">
        <v>4898</v>
      </c>
      <c r="CN241" s="4" t="str">
        <f>IF(ISNUMBER(BZ241), IF($BV241&gt;VLOOKUP('Gene Table'!$G$2,'Array Content'!$A$2:$B$3,2,FALSE),IF(BZ241&lt;-$BV241,"mutant","WT"),IF(BZ241&lt;-VLOOKUP('Gene Table'!$G$2,'Array Content'!$A$2:$B$3,2,FALSE),"Mutant","WT")),"")</f>
        <v>WT</v>
      </c>
      <c r="CO241" s="4" t="str">
        <f>IF(ISNUMBER(CA241), IF($BV241&gt;VLOOKUP('Gene Table'!$G$2,'Array Content'!$A$2:$B$3,2,FALSE),IF(CA241&lt;-$BV241,"mutant","WT"),IF(CA241&lt;-VLOOKUP('Gene Table'!$G$2,'Array Content'!$A$2:$B$3,2,FALSE),"Mutant","WT")),"")</f>
        <v>WT</v>
      </c>
      <c r="CP241" s="4" t="str">
        <f>IF(ISNUMBER(CB241), IF($BV241&gt;VLOOKUP('Gene Table'!$G$2,'Array Content'!$A$2:$B$3,2,FALSE),IF(CB241&lt;-$BV241,"mutant","WT"),IF(CB241&lt;-VLOOKUP('Gene Table'!$G$2,'Array Content'!$A$2:$B$3,2,FALSE),"Mutant","WT")),"")</f>
        <v/>
      </c>
      <c r="CQ241" s="4" t="str">
        <f>IF(ISNUMBER(CC241), IF($BV241&gt;VLOOKUP('Gene Table'!$G$2,'Array Content'!$A$2:$B$3,2,FALSE),IF(CC241&lt;-$BV241,"mutant","WT"),IF(CC241&lt;-VLOOKUP('Gene Table'!$G$2,'Array Content'!$A$2:$B$3,2,FALSE),"Mutant","WT")),"")</f>
        <v/>
      </c>
      <c r="CR241" s="4" t="str">
        <f>IF(ISNUMBER(CD241), IF($BV241&gt;VLOOKUP('Gene Table'!$G$2,'Array Content'!$A$2:$B$3,2,FALSE),IF(CD241&lt;-$BV241,"mutant","WT"),IF(CD241&lt;-VLOOKUP('Gene Table'!$G$2,'Array Content'!$A$2:$B$3,2,FALSE),"Mutant","WT")),"")</f>
        <v/>
      </c>
      <c r="CS241" s="4" t="str">
        <f>IF(ISNUMBER(CE241), IF($BV241&gt;VLOOKUP('Gene Table'!$G$2,'Array Content'!$A$2:$B$3,2,FALSE),IF(CE241&lt;-$BV241,"mutant","WT"),IF(CE241&lt;-VLOOKUP('Gene Table'!$G$2,'Array Content'!$A$2:$B$3,2,FALSE),"Mutant","WT")),"")</f>
        <v/>
      </c>
      <c r="CT241" s="4" t="str">
        <f>IF(ISNUMBER(CF241), IF($BV241&gt;VLOOKUP('Gene Table'!$G$2,'Array Content'!$A$2:$B$3,2,FALSE),IF(CF241&lt;-$BV241,"mutant","WT"),IF(CF241&lt;-VLOOKUP('Gene Table'!$G$2,'Array Content'!$A$2:$B$3,2,FALSE),"Mutant","WT")),"")</f>
        <v/>
      </c>
      <c r="CU241" s="4" t="str">
        <f>IF(ISNUMBER(CG241), IF($BV241&gt;VLOOKUP('Gene Table'!$G$2,'Array Content'!$A$2:$B$3,2,FALSE),IF(CG241&lt;-$BV241,"mutant","WT"),IF(CG241&lt;-VLOOKUP('Gene Table'!$G$2,'Array Content'!$A$2:$B$3,2,FALSE),"Mutant","WT")),"")</f>
        <v/>
      </c>
      <c r="CV241" s="4" t="str">
        <f>IF(ISNUMBER(CH241), IF($BV241&gt;VLOOKUP('Gene Table'!$G$2,'Array Content'!$A$2:$B$3,2,FALSE),IF(CH241&lt;-$BV241,"mutant","WT"),IF(CH241&lt;-VLOOKUP('Gene Table'!$G$2,'Array Content'!$A$2:$B$3,2,FALSE),"Mutant","WT")),"")</f>
        <v/>
      </c>
      <c r="CW241" s="4" t="str">
        <f>IF(ISNUMBER(CI241), IF($BV241&gt;VLOOKUP('Gene Table'!$G$2,'Array Content'!$A$2:$B$3,2,FALSE),IF(CI241&lt;-$BV241,"mutant","WT"),IF(CI241&lt;-VLOOKUP('Gene Table'!$G$2,'Array Content'!$A$2:$B$3,2,FALSE),"Mutant","WT")),"")</f>
        <v/>
      </c>
      <c r="CX241" s="4" t="str">
        <f>IF(ISNUMBER(CJ241), IF($BV241&gt;VLOOKUP('Gene Table'!$G$2,'Array Content'!$A$2:$B$3,2,FALSE),IF(CJ241&lt;-$BV241,"mutant","WT"),IF(CJ241&lt;-VLOOKUP('Gene Table'!$G$2,'Array Content'!$A$2:$B$3,2,FALSE),"Mutant","WT")),"")</f>
        <v/>
      </c>
      <c r="CY241" s="4" t="str">
        <f>IF(ISNUMBER(CK241), IF($BV241&gt;VLOOKUP('Gene Table'!$G$2,'Array Content'!$A$2:$B$3,2,FALSE),IF(CK241&lt;-$BV241,"mutant","WT"),IF(CK241&lt;-VLOOKUP('Gene Table'!$G$2,'Array Content'!$A$2:$B$3,2,FALSE),"Mutant","WT")),"")</f>
        <v/>
      </c>
      <c r="DA241" s="4" t="s">
        <v>4898</v>
      </c>
      <c r="DB241" s="4">
        <f t="shared" si="285"/>
        <v>0</v>
      </c>
      <c r="DC241" s="4">
        <f t="shared" si="286"/>
        <v>0</v>
      </c>
      <c r="DD241" s="4" t="str">
        <f t="shared" si="287"/>
        <v/>
      </c>
      <c r="DE241" s="4" t="str">
        <f t="shared" si="288"/>
        <v/>
      </c>
      <c r="DF241" s="4" t="str">
        <f t="shared" si="289"/>
        <v/>
      </c>
      <c r="DG241" s="4" t="str">
        <f t="shared" si="290"/>
        <v/>
      </c>
      <c r="DH241" s="4" t="str">
        <f t="shared" si="291"/>
        <v/>
      </c>
      <c r="DI241" s="4" t="str">
        <f t="shared" si="292"/>
        <v/>
      </c>
      <c r="DJ241" s="4" t="str">
        <f t="shared" si="293"/>
        <v/>
      </c>
      <c r="DK241" s="4" t="str">
        <f t="shared" si="294"/>
        <v/>
      </c>
      <c r="DL241" s="4" t="str">
        <f t="shared" si="295"/>
        <v/>
      </c>
      <c r="DM241" s="4" t="str">
        <f t="shared" si="296"/>
        <v/>
      </c>
      <c r="DO241" s="4" t="s">
        <v>4898</v>
      </c>
      <c r="DP241" s="4" t="str">
        <f>IF(ISNUMBER(DB241), IF($AR241&gt;VLOOKUP('Gene Table'!$G$2,'Array Content'!$A$2:$B$3,2,FALSE),IF(DB241&lt;-$AR241,"mutant","WT"),IF(DB241&lt;-VLOOKUP('Gene Table'!$G$2,'Array Content'!$A$2:$B$3,2,FALSE),"Mutant","WT")),"")</f>
        <v>WT</v>
      </c>
      <c r="DQ241" s="4" t="str">
        <f>IF(ISNUMBER(DC241), IF($AR241&gt;VLOOKUP('Gene Table'!$G$2,'Array Content'!$A$2:$B$3,2,FALSE),IF(DC241&lt;-$AR241,"mutant","WT"),IF(DC241&lt;-VLOOKUP('Gene Table'!$G$2,'Array Content'!$A$2:$B$3,2,FALSE),"Mutant","WT")),"")</f>
        <v>WT</v>
      </c>
      <c r="DR241" s="4" t="str">
        <f>IF(ISNUMBER(DD241), IF($AR241&gt;VLOOKUP('Gene Table'!$G$2,'Array Content'!$A$2:$B$3,2,FALSE),IF(DD241&lt;-$AR241,"mutant","WT"),IF(DD241&lt;-VLOOKUP('Gene Table'!$G$2,'Array Content'!$A$2:$B$3,2,FALSE),"Mutant","WT")),"")</f>
        <v/>
      </c>
      <c r="DS241" s="4" t="str">
        <f>IF(ISNUMBER(DE241), IF($AR241&gt;VLOOKUP('Gene Table'!$G$2,'Array Content'!$A$2:$B$3,2,FALSE),IF(DE241&lt;-$AR241,"mutant","WT"),IF(DE241&lt;-VLOOKUP('Gene Table'!$G$2,'Array Content'!$A$2:$B$3,2,FALSE),"Mutant","WT")),"")</f>
        <v/>
      </c>
      <c r="DT241" s="4" t="str">
        <f>IF(ISNUMBER(DF241), IF($AR241&gt;VLOOKUP('Gene Table'!$G$2,'Array Content'!$A$2:$B$3,2,FALSE),IF(DF241&lt;-$AR241,"mutant","WT"),IF(DF241&lt;-VLOOKUP('Gene Table'!$G$2,'Array Content'!$A$2:$B$3,2,FALSE),"Mutant","WT")),"")</f>
        <v/>
      </c>
      <c r="DU241" s="4" t="str">
        <f>IF(ISNUMBER(DG241), IF($AR241&gt;VLOOKUP('Gene Table'!$G$2,'Array Content'!$A$2:$B$3,2,FALSE),IF(DG241&lt;-$AR241,"mutant","WT"),IF(DG241&lt;-VLOOKUP('Gene Table'!$G$2,'Array Content'!$A$2:$B$3,2,FALSE),"Mutant","WT")),"")</f>
        <v/>
      </c>
      <c r="DV241" s="4" t="str">
        <f>IF(ISNUMBER(DH241), IF($AR241&gt;VLOOKUP('Gene Table'!$G$2,'Array Content'!$A$2:$B$3,2,FALSE),IF(DH241&lt;-$AR241,"mutant","WT"),IF(DH241&lt;-VLOOKUP('Gene Table'!$G$2,'Array Content'!$A$2:$B$3,2,FALSE),"Mutant","WT")),"")</f>
        <v/>
      </c>
      <c r="DW241" s="4" t="str">
        <f>IF(ISNUMBER(DI241), IF($AR241&gt;VLOOKUP('Gene Table'!$G$2,'Array Content'!$A$2:$B$3,2,FALSE),IF(DI241&lt;-$AR241,"mutant","WT"),IF(DI241&lt;-VLOOKUP('Gene Table'!$G$2,'Array Content'!$A$2:$B$3,2,FALSE),"Mutant","WT")),"")</f>
        <v/>
      </c>
      <c r="DX241" s="4" t="str">
        <f>IF(ISNUMBER(DJ241), IF($AR241&gt;VLOOKUP('Gene Table'!$G$2,'Array Content'!$A$2:$B$3,2,FALSE),IF(DJ241&lt;-$AR241,"mutant","WT"),IF(DJ241&lt;-VLOOKUP('Gene Table'!$G$2,'Array Content'!$A$2:$B$3,2,FALSE),"Mutant","WT")),"")</f>
        <v/>
      </c>
      <c r="DY241" s="4" t="str">
        <f>IF(ISNUMBER(DK241), IF($AR241&gt;VLOOKUP('Gene Table'!$G$2,'Array Content'!$A$2:$B$3,2,FALSE),IF(DK241&lt;-$AR241,"mutant","WT"),IF(DK241&lt;-VLOOKUP('Gene Table'!$G$2,'Array Content'!$A$2:$B$3,2,FALSE),"Mutant","WT")),"")</f>
        <v/>
      </c>
      <c r="DZ241" s="4" t="str">
        <f>IF(ISNUMBER(DL241), IF($AR241&gt;VLOOKUP('Gene Table'!$G$2,'Array Content'!$A$2:$B$3,2,FALSE),IF(DL241&lt;-$AR241,"mutant","WT"),IF(DL241&lt;-VLOOKUP('Gene Table'!$G$2,'Array Content'!$A$2:$B$3,2,FALSE),"Mutant","WT")),"")</f>
        <v/>
      </c>
      <c r="EA241" s="4" t="str">
        <f>IF(ISNUMBER(DM241), IF($AR241&gt;VLOOKUP('Gene Table'!$G$2,'Array Content'!$A$2:$B$3,2,FALSE),IF(DM241&lt;-$AR241,"mutant","WT"),IF(DM241&lt;-VLOOKUP('Gene Table'!$G$2,'Array Content'!$A$2:$B$3,2,FALSE),"Mutant","WT")),"")</f>
        <v/>
      </c>
      <c r="EC241" s="4" t="s">
        <v>4898</v>
      </c>
      <c r="ED241" s="4" t="str">
        <f>IF('Gene Table'!$D241="copy number",D241,"")</f>
        <v/>
      </c>
      <c r="EE241" s="4" t="str">
        <f>IF('Gene Table'!$D241="copy number",E241,"")</f>
        <v/>
      </c>
      <c r="EF241" s="4" t="str">
        <f>IF('Gene Table'!$D241="copy number",F241,"")</f>
        <v/>
      </c>
      <c r="EG241" s="4" t="str">
        <f>IF('Gene Table'!$D241="copy number",G241,"")</f>
        <v/>
      </c>
      <c r="EH241" s="4" t="str">
        <f>IF('Gene Table'!$D241="copy number",H241,"")</f>
        <v/>
      </c>
      <c r="EI241" s="4" t="str">
        <f>IF('Gene Table'!$D241="copy number",I241,"")</f>
        <v/>
      </c>
      <c r="EJ241" s="4" t="str">
        <f>IF('Gene Table'!$D241="copy number",J241,"")</f>
        <v/>
      </c>
      <c r="EK241" s="4" t="str">
        <f>IF('Gene Table'!$D241="copy number",K241,"")</f>
        <v/>
      </c>
      <c r="EL241" s="4" t="str">
        <f>IF('Gene Table'!$D241="copy number",L241,"")</f>
        <v/>
      </c>
      <c r="EM241" s="4" t="str">
        <f>IF('Gene Table'!$D241="copy number",M241,"")</f>
        <v/>
      </c>
      <c r="EN241" s="4" t="str">
        <f>IF('Gene Table'!$D241="copy number",N241,"")</f>
        <v/>
      </c>
      <c r="EO241" s="4" t="str">
        <f>IF('Gene Table'!$D241="copy number",O241,"")</f>
        <v/>
      </c>
      <c r="EQ241" s="4" t="s">
        <v>4898</v>
      </c>
      <c r="ER241" s="4" t="str">
        <f>IF('Gene Table'!$D241="copy number",R241,"")</f>
        <v/>
      </c>
      <c r="ES241" s="4" t="str">
        <f>IF('Gene Table'!$D241="copy number",S241,"")</f>
        <v/>
      </c>
      <c r="ET241" s="4" t="str">
        <f>IF('Gene Table'!$D241="copy number",T241,"")</f>
        <v/>
      </c>
      <c r="EU241" s="4" t="str">
        <f>IF('Gene Table'!$D241="copy number",U241,"")</f>
        <v/>
      </c>
      <c r="EV241" s="4" t="str">
        <f>IF('Gene Table'!$D241="copy number",V241,"")</f>
        <v/>
      </c>
      <c r="EW241" s="4" t="str">
        <f>IF('Gene Table'!$D241="copy number",W241,"")</f>
        <v/>
      </c>
      <c r="EX241" s="4" t="str">
        <f>IF('Gene Table'!$D241="copy number",X241,"")</f>
        <v/>
      </c>
      <c r="EY241" s="4" t="str">
        <f>IF('Gene Table'!$D241="copy number",Y241,"")</f>
        <v/>
      </c>
      <c r="EZ241" s="4" t="str">
        <f>IF('Gene Table'!$D241="copy number",Z241,"")</f>
        <v/>
      </c>
      <c r="FA241" s="4" t="str">
        <f>IF('Gene Table'!$D241="copy number",AA241,"")</f>
        <v/>
      </c>
      <c r="FB241" s="4" t="str">
        <f>IF('Gene Table'!$D241="copy number",AB241,"")</f>
        <v/>
      </c>
      <c r="FC241" s="4" t="str">
        <f>IF('Gene Table'!$D241="copy number",AC241,"")</f>
        <v/>
      </c>
      <c r="FE241" s="4" t="s">
        <v>4898</v>
      </c>
      <c r="FF241" s="4" t="str">
        <f>IF('Gene Table'!$C241="SMPC",D241,"")</f>
        <v/>
      </c>
      <c r="FG241" s="4" t="str">
        <f>IF('Gene Table'!$C241="SMPC",E241,"")</f>
        <v/>
      </c>
      <c r="FH241" s="4" t="str">
        <f>IF('Gene Table'!$C241="SMPC",F241,"")</f>
        <v/>
      </c>
      <c r="FI241" s="4" t="str">
        <f>IF('Gene Table'!$C241="SMPC",G241,"")</f>
        <v/>
      </c>
      <c r="FJ241" s="4" t="str">
        <f>IF('Gene Table'!$C241="SMPC",H241,"")</f>
        <v/>
      </c>
      <c r="FK241" s="4" t="str">
        <f>IF('Gene Table'!$C241="SMPC",I241,"")</f>
        <v/>
      </c>
      <c r="FL241" s="4" t="str">
        <f>IF('Gene Table'!$C241="SMPC",J241,"")</f>
        <v/>
      </c>
      <c r="FM241" s="4" t="str">
        <f>IF('Gene Table'!$C241="SMPC",K241,"")</f>
        <v/>
      </c>
      <c r="FN241" s="4" t="str">
        <f>IF('Gene Table'!$C241="SMPC",L241,"")</f>
        <v/>
      </c>
      <c r="FO241" s="4" t="str">
        <f>IF('Gene Table'!$C241="SMPC",M241,"")</f>
        <v/>
      </c>
      <c r="FP241" s="4" t="str">
        <f>IF('Gene Table'!$C241="SMPC",N241,"")</f>
        <v/>
      </c>
      <c r="FQ241" s="4" t="str">
        <f>IF('Gene Table'!$C241="SMPC",O241,"")</f>
        <v/>
      </c>
      <c r="FS241" s="4" t="s">
        <v>4898</v>
      </c>
      <c r="FT241" s="4" t="str">
        <f>IF('Gene Table'!$C241="SMPC",R241,"")</f>
        <v/>
      </c>
      <c r="FU241" s="4" t="str">
        <f>IF('Gene Table'!$C241="SMPC",S241,"")</f>
        <v/>
      </c>
      <c r="FV241" s="4" t="str">
        <f>IF('Gene Table'!$C241="SMPC",T241,"")</f>
        <v/>
      </c>
      <c r="FW241" s="4" t="str">
        <f>IF('Gene Table'!$C241="SMPC",U241,"")</f>
        <v/>
      </c>
      <c r="FX241" s="4" t="str">
        <f>IF('Gene Table'!$C241="SMPC",V241,"")</f>
        <v/>
      </c>
      <c r="FY241" s="4" t="str">
        <f>IF('Gene Table'!$C241="SMPC",W241,"")</f>
        <v/>
      </c>
      <c r="FZ241" s="4" t="str">
        <f>IF('Gene Table'!$C241="SMPC",X241,"")</f>
        <v/>
      </c>
      <c r="GA241" s="4" t="str">
        <f>IF('Gene Table'!$C241="SMPC",Y241,"")</f>
        <v/>
      </c>
      <c r="GB241" s="4" t="str">
        <f>IF('Gene Table'!$C241="SMPC",Z241,"")</f>
        <v/>
      </c>
      <c r="GC241" s="4" t="str">
        <f>IF('Gene Table'!$C241="SMPC",AA241,"")</f>
        <v/>
      </c>
      <c r="GD241" s="4" t="str">
        <f>IF('Gene Table'!$C241="SMPC",AB241,"")</f>
        <v/>
      </c>
      <c r="GE241" s="4" t="str">
        <f>IF('Gene Table'!$C241="SMPC",AC241,"")</f>
        <v/>
      </c>
    </row>
    <row r="242" spans="1:187" ht="15" customHeight="1" x14ac:dyDescent="0.25">
      <c r="A242" s="4" t="str">
        <f>'Gene Table'!C242&amp;":"&amp;'Gene Table'!D242</f>
        <v>TP53:c.536A&gt;G</v>
      </c>
      <c r="B242" s="4">
        <f>IF('Gene Table'!$G$5="NO",IF(ISNUMBER(MATCH('Gene Table'!E242,'Array Content'!$M$2:$M$941,0)),VLOOKUP('Gene Table'!E242,'Array Content'!$M$2:$O$941,2,FALSE),35),IF('Gene Table'!$G$5="YES",IF(ISNUMBER(MATCH('Gene Table'!E242,'Array Content'!$M$2:$M$941,0)),VLOOKUP('Gene Table'!E242,'Array Content'!$M$2:$O$941,3,FALSE),35),"OOPS"))</f>
        <v>37</v>
      </c>
      <c r="C242" s="4" t="s">
        <v>4899</v>
      </c>
      <c r="D242" s="29">
        <f>IF('Control Sample Data'!D241="","",IF(SUM('Control Sample Data'!D$2:D$97)&gt;10,IF(AND(ISNUMBER('Control Sample Data'!D241),'Control Sample Data'!D241&lt;$B242, 'Control Sample Data'!D241&gt;0),'Control Sample Data'!D241,$B242),""))</f>
        <v>35</v>
      </c>
      <c r="E242" s="29">
        <f>IF('Control Sample Data'!E241="","",IF(SUM('Control Sample Data'!E$2:E$97)&gt;10,IF(AND(ISNUMBER('Control Sample Data'!E241),'Control Sample Data'!E241&lt;$B242, 'Control Sample Data'!E241&gt;0),'Control Sample Data'!E241,$B242),""))</f>
        <v>35</v>
      </c>
      <c r="F242" s="29" t="str">
        <f>IF('Control Sample Data'!F241="","",IF(SUM('Control Sample Data'!F$2:F$97)&gt;10,IF(AND(ISNUMBER('Control Sample Data'!F241),'Control Sample Data'!F241&lt;$B242, 'Control Sample Data'!F241&gt;0),'Control Sample Data'!F241,$B242),""))</f>
        <v/>
      </c>
      <c r="G242" s="29" t="str">
        <f>IF('Control Sample Data'!G241="","",IF(SUM('Control Sample Data'!G$2:G$97)&gt;10,IF(AND(ISNUMBER('Control Sample Data'!G241),'Control Sample Data'!G241&lt;$B242, 'Control Sample Data'!G241&gt;0),'Control Sample Data'!G241,$B242),""))</f>
        <v/>
      </c>
      <c r="H242" s="29" t="str">
        <f>IF('Control Sample Data'!H241="","",IF(SUM('Control Sample Data'!H$2:H$97)&gt;10,IF(AND(ISNUMBER('Control Sample Data'!H241),'Control Sample Data'!H241&lt;$B242, 'Control Sample Data'!H241&gt;0),'Control Sample Data'!H241,$B242),""))</f>
        <v/>
      </c>
      <c r="I242" s="29" t="str">
        <f>IF('Control Sample Data'!I241="","",IF(SUM('Control Sample Data'!I$2:I$97)&gt;10,IF(AND(ISNUMBER('Control Sample Data'!I241),'Control Sample Data'!I241&lt;$B242, 'Control Sample Data'!I241&gt;0),'Control Sample Data'!I241,$B242),""))</f>
        <v/>
      </c>
      <c r="J242" s="29" t="str">
        <f>IF('Control Sample Data'!J241="","",IF(SUM('Control Sample Data'!J$2:J$97)&gt;10,IF(AND(ISNUMBER('Control Sample Data'!J241),'Control Sample Data'!J241&lt;$B242, 'Control Sample Data'!J241&gt;0),'Control Sample Data'!J241,$B242),""))</f>
        <v/>
      </c>
      <c r="K242" s="29" t="str">
        <f>IF('Control Sample Data'!K241="","",IF(SUM('Control Sample Data'!K$2:K$97)&gt;10,IF(AND(ISNUMBER('Control Sample Data'!K241),'Control Sample Data'!K241&lt;$B242, 'Control Sample Data'!K241&gt;0),'Control Sample Data'!K241,$B242),""))</f>
        <v/>
      </c>
      <c r="L242" s="29" t="str">
        <f>IF('Control Sample Data'!L241="","",IF(SUM('Control Sample Data'!L$2:L$97)&gt;10,IF(AND(ISNUMBER('Control Sample Data'!L241),'Control Sample Data'!L241&lt;$B242, 'Control Sample Data'!L241&gt;0),'Control Sample Data'!L241,$B242),""))</f>
        <v/>
      </c>
      <c r="M242" s="29" t="str">
        <f>IF('Control Sample Data'!M241="","",IF(SUM('Control Sample Data'!M$2:M$97)&gt;10,IF(AND(ISNUMBER('Control Sample Data'!M241),'Control Sample Data'!M241&lt;$B242, 'Control Sample Data'!M241&gt;0),'Control Sample Data'!M241,$B242),""))</f>
        <v/>
      </c>
      <c r="N242" s="29" t="str">
        <f>IF('Control Sample Data'!N241="","",IF(SUM('Control Sample Data'!N$2:N$97)&gt;10,IF(AND(ISNUMBER('Control Sample Data'!N241),'Control Sample Data'!N241&lt;$B242, 'Control Sample Data'!N241&gt;0),'Control Sample Data'!N241,$B242),""))</f>
        <v/>
      </c>
      <c r="O242" s="29" t="str">
        <f>IF('Control Sample Data'!O241="","",IF(SUM('Control Sample Data'!O$2:O$97)&gt;10,IF(AND(ISNUMBER('Control Sample Data'!O241),'Control Sample Data'!O241&lt;$B242, 'Control Sample Data'!O241&gt;0),'Control Sample Data'!O241,$B242),""))</f>
        <v/>
      </c>
      <c r="Q242" s="4" t="s">
        <v>4899</v>
      </c>
      <c r="R242" s="29">
        <f>IF('Test Sample Data'!D241="","",IF(SUM('Test Sample Data'!D$2:D$97)&gt;10,IF(AND(ISNUMBER('Test Sample Data'!D241),'Test Sample Data'!D241&lt;$B242, 'Test Sample Data'!D241&gt;0),'Test Sample Data'!D241,$B242),""))</f>
        <v>35</v>
      </c>
      <c r="S242" s="29">
        <f>IF('Test Sample Data'!E241="","",IF(SUM('Test Sample Data'!E$2:E$97)&gt;10,IF(AND(ISNUMBER('Test Sample Data'!E241),'Test Sample Data'!E241&lt;$B242, 'Test Sample Data'!E241&gt;0),'Test Sample Data'!E241,$B242),""))</f>
        <v>35</v>
      </c>
      <c r="T242" s="29" t="str">
        <f>IF('Test Sample Data'!F241="","",IF(SUM('Test Sample Data'!F$2:F$97)&gt;10,IF(AND(ISNUMBER('Test Sample Data'!F241),'Test Sample Data'!F241&lt;$B242, 'Test Sample Data'!F241&gt;0),'Test Sample Data'!F241,$B242),""))</f>
        <v/>
      </c>
      <c r="U242" s="29" t="str">
        <f>IF('Test Sample Data'!G241="","",IF(SUM('Test Sample Data'!G$2:G$97)&gt;10,IF(AND(ISNUMBER('Test Sample Data'!G241),'Test Sample Data'!G241&lt;$B242, 'Test Sample Data'!G241&gt;0),'Test Sample Data'!G241,$B242),""))</f>
        <v/>
      </c>
      <c r="V242" s="29" t="str">
        <f>IF('Test Sample Data'!H241="","",IF(SUM('Test Sample Data'!H$2:H$97)&gt;10,IF(AND(ISNUMBER('Test Sample Data'!H241),'Test Sample Data'!H241&lt;$B242, 'Test Sample Data'!H241&gt;0),'Test Sample Data'!H241,$B242),""))</f>
        <v/>
      </c>
      <c r="W242" s="29" t="str">
        <f>IF('Test Sample Data'!I241="","",IF(SUM('Test Sample Data'!I$2:I$97)&gt;10,IF(AND(ISNUMBER('Test Sample Data'!I241),'Test Sample Data'!I241&lt;$B242, 'Test Sample Data'!I241&gt;0),'Test Sample Data'!I241,$B242),""))</f>
        <v/>
      </c>
      <c r="X242" s="29" t="str">
        <f>IF('Test Sample Data'!J241="","",IF(SUM('Test Sample Data'!J$2:J$97)&gt;10,IF(AND(ISNUMBER('Test Sample Data'!J241),'Test Sample Data'!J241&lt;$B242, 'Test Sample Data'!J241&gt;0),'Test Sample Data'!J241,$B242),""))</f>
        <v/>
      </c>
      <c r="Y242" s="29" t="str">
        <f>IF('Test Sample Data'!K241="","",IF(SUM('Test Sample Data'!K$2:K$97)&gt;10,IF(AND(ISNUMBER('Test Sample Data'!K241),'Test Sample Data'!K241&lt;$B242, 'Test Sample Data'!K241&gt;0),'Test Sample Data'!K241,$B242),""))</f>
        <v/>
      </c>
      <c r="Z242" s="29" t="str">
        <f>IF('Test Sample Data'!L241="","",IF(SUM('Test Sample Data'!L$2:L$97)&gt;10,IF(AND(ISNUMBER('Test Sample Data'!L241),'Test Sample Data'!L241&lt;$B242, 'Test Sample Data'!L241&gt;0),'Test Sample Data'!L241,$B242),""))</f>
        <v/>
      </c>
      <c r="AA242" s="29" t="str">
        <f>IF('Test Sample Data'!M241="","",IF(SUM('Test Sample Data'!M$2:M$97)&gt;10,IF(AND(ISNUMBER('Test Sample Data'!M241),'Test Sample Data'!M241&lt;$B242, 'Test Sample Data'!M241&gt;0),'Test Sample Data'!M241,$B242),""))</f>
        <v/>
      </c>
      <c r="AB242" s="29" t="str">
        <f>IF('Test Sample Data'!N241="","",IF(SUM('Test Sample Data'!N$2:N$97)&gt;10,IF(AND(ISNUMBER('Test Sample Data'!N241),'Test Sample Data'!N241&lt;$B242, 'Test Sample Data'!N241&gt;0),'Test Sample Data'!N241,$B242),""))</f>
        <v/>
      </c>
      <c r="AC242" s="29" t="str">
        <f>IF('Test Sample Data'!O241="","",IF(SUM('Test Sample Data'!O$2:O$97)&gt;10,IF(AND(ISNUMBER('Test Sample Data'!O241),'Test Sample Data'!O241&lt;$B242, 'Test Sample Data'!O241&gt;0),'Test Sample Data'!O241,$B242),""))</f>
        <v/>
      </c>
      <c r="AE242" s="4" t="s">
        <v>4899</v>
      </c>
      <c r="AF242" s="4">
        <f t="shared" si="247"/>
        <v>9</v>
      </c>
      <c r="AG242" s="4">
        <f t="shared" si="248"/>
        <v>9</v>
      </c>
      <c r="AH242" s="4" t="str">
        <f t="shared" si="249"/>
        <v/>
      </c>
      <c r="AI242" s="4" t="str">
        <f t="shared" si="250"/>
        <v/>
      </c>
      <c r="AJ242" s="4" t="str">
        <f t="shared" si="251"/>
        <v/>
      </c>
      <c r="AK242" s="4" t="str">
        <f t="shared" si="252"/>
        <v/>
      </c>
      <c r="AL242" s="4" t="str">
        <f t="shared" si="253"/>
        <v/>
      </c>
      <c r="AM242" s="4" t="str">
        <f t="shared" si="254"/>
        <v/>
      </c>
      <c r="AN242" s="4" t="str">
        <f t="shared" si="255"/>
        <v/>
      </c>
      <c r="AO242" s="4" t="str">
        <f t="shared" si="256"/>
        <v/>
      </c>
      <c r="AP242" s="4" t="str">
        <f t="shared" si="257"/>
        <v/>
      </c>
      <c r="AQ242" s="4" t="str">
        <f t="shared" si="258"/>
        <v/>
      </c>
      <c r="AR242" s="4">
        <f t="shared" si="259"/>
        <v>0</v>
      </c>
      <c r="AS242" s="4">
        <f t="shared" si="310"/>
        <v>9</v>
      </c>
      <c r="AU242" s="4" t="s">
        <v>4899</v>
      </c>
      <c r="AV242" s="4">
        <f t="shared" si="260"/>
        <v>9</v>
      </c>
      <c r="AW242" s="4">
        <f t="shared" si="261"/>
        <v>9</v>
      </c>
      <c r="AX242" s="4" t="str">
        <f t="shared" si="262"/>
        <v/>
      </c>
      <c r="AY242" s="4" t="str">
        <f t="shared" si="263"/>
        <v/>
      </c>
      <c r="AZ242" s="4" t="str">
        <f t="shared" si="264"/>
        <v/>
      </c>
      <c r="BA242" s="4" t="str">
        <f t="shared" si="265"/>
        <v/>
      </c>
      <c r="BB242" s="4" t="str">
        <f t="shared" si="266"/>
        <v/>
      </c>
      <c r="BC242" s="4" t="str">
        <f t="shared" si="267"/>
        <v/>
      </c>
      <c r="BD242" s="4" t="str">
        <f t="shared" si="268"/>
        <v/>
      </c>
      <c r="BE242" s="4" t="str">
        <f t="shared" si="269"/>
        <v/>
      </c>
      <c r="BF242" s="4" t="str">
        <f t="shared" si="270"/>
        <v/>
      </c>
      <c r="BG242" s="4" t="str">
        <f t="shared" si="271"/>
        <v/>
      </c>
      <c r="BI242" s="4" t="s">
        <v>4899</v>
      </c>
      <c r="BJ242" s="4">
        <f t="shared" si="297"/>
        <v>9</v>
      </c>
      <c r="BK242" s="4">
        <f t="shared" si="298"/>
        <v>9</v>
      </c>
      <c r="BL242" s="4" t="str">
        <f t="shared" si="299"/>
        <v/>
      </c>
      <c r="BM242" s="4" t="str">
        <f t="shared" si="300"/>
        <v/>
      </c>
      <c r="BN242" s="4" t="str">
        <f t="shared" si="301"/>
        <v/>
      </c>
      <c r="BO242" s="4" t="str">
        <f t="shared" si="302"/>
        <v/>
      </c>
      <c r="BP242" s="4" t="str">
        <f t="shared" si="303"/>
        <v/>
      </c>
      <c r="BQ242" s="4" t="str">
        <f t="shared" si="304"/>
        <v/>
      </c>
      <c r="BR242" s="4" t="str">
        <f t="shared" si="305"/>
        <v/>
      </c>
      <c r="BS242" s="4" t="str">
        <f t="shared" si="306"/>
        <v/>
      </c>
      <c r="BT242" s="4" t="str">
        <f t="shared" si="307"/>
        <v/>
      </c>
      <c r="BU242" s="4" t="str">
        <f t="shared" si="308"/>
        <v/>
      </c>
      <c r="BV242" s="4">
        <f t="shared" si="272"/>
        <v>0</v>
      </c>
      <c r="BW242" s="4">
        <f t="shared" si="309"/>
        <v>9</v>
      </c>
      <c r="BY242" s="4" t="s">
        <v>4899</v>
      </c>
      <c r="BZ242" s="4">
        <f t="shared" si="273"/>
        <v>0</v>
      </c>
      <c r="CA242" s="4">
        <f t="shared" si="274"/>
        <v>0</v>
      </c>
      <c r="CB242" s="4" t="str">
        <f t="shared" si="275"/>
        <v/>
      </c>
      <c r="CC242" s="4" t="str">
        <f t="shared" si="276"/>
        <v/>
      </c>
      <c r="CD242" s="4" t="str">
        <f t="shared" si="277"/>
        <v/>
      </c>
      <c r="CE242" s="4" t="str">
        <f t="shared" si="278"/>
        <v/>
      </c>
      <c r="CF242" s="4" t="str">
        <f t="shared" si="279"/>
        <v/>
      </c>
      <c r="CG242" s="4" t="str">
        <f t="shared" si="280"/>
        <v/>
      </c>
      <c r="CH242" s="4" t="str">
        <f t="shared" si="281"/>
        <v/>
      </c>
      <c r="CI242" s="4" t="str">
        <f t="shared" si="282"/>
        <v/>
      </c>
      <c r="CJ242" s="4" t="str">
        <f t="shared" si="283"/>
        <v/>
      </c>
      <c r="CK242" s="4" t="str">
        <f t="shared" si="284"/>
        <v/>
      </c>
      <c r="CM242" s="4" t="s">
        <v>4899</v>
      </c>
      <c r="CN242" s="4" t="str">
        <f>IF(ISNUMBER(BZ242), IF($BV242&gt;VLOOKUP('Gene Table'!$G$2,'Array Content'!$A$2:$B$3,2,FALSE),IF(BZ242&lt;-$BV242,"mutant","WT"),IF(BZ242&lt;-VLOOKUP('Gene Table'!$G$2,'Array Content'!$A$2:$B$3,2,FALSE),"Mutant","WT")),"")</f>
        <v>WT</v>
      </c>
      <c r="CO242" s="4" t="str">
        <f>IF(ISNUMBER(CA242), IF($BV242&gt;VLOOKUP('Gene Table'!$G$2,'Array Content'!$A$2:$B$3,2,FALSE),IF(CA242&lt;-$BV242,"mutant","WT"),IF(CA242&lt;-VLOOKUP('Gene Table'!$G$2,'Array Content'!$A$2:$B$3,2,FALSE),"Mutant","WT")),"")</f>
        <v>WT</v>
      </c>
      <c r="CP242" s="4" t="str">
        <f>IF(ISNUMBER(CB242), IF($BV242&gt;VLOOKUP('Gene Table'!$G$2,'Array Content'!$A$2:$B$3,2,FALSE),IF(CB242&lt;-$BV242,"mutant","WT"),IF(CB242&lt;-VLOOKUP('Gene Table'!$G$2,'Array Content'!$A$2:$B$3,2,FALSE),"Mutant","WT")),"")</f>
        <v/>
      </c>
      <c r="CQ242" s="4" t="str">
        <f>IF(ISNUMBER(CC242), IF($BV242&gt;VLOOKUP('Gene Table'!$G$2,'Array Content'!$A$2:$B$3,2,FALSE),IF(CC242&lt;-$BV242,"mutant","WT"),IF(CC242&lt;-VLOOKUP('Gene Table'!$G$2,'Array Content'!$A$2:$B$3,2,FALSE),"Mutant","WT")),"")</f>
        <v/>
      </c>
      <c r="CR242" s="4" t="str">
        <f>IF(ISNUMBER(CD242), IF($BV242&gt;VLOOKUP('Gene Table'!$G$2,'Array Content'!$A$2:$B$3,2,FALSE),IF(CD242&lt;-$BV242,"mutant","WT"),IF(CD242&lt;-VLOOKUP('Gene Table'!$G$2,'Array Content'!$A$2:$B$3,2,FALSE),"Mutant","WT")),"")</f>
        <v/>
      </c>
      <c r="CS242" s="4" t="str">
        <f>IF(ISNUMBER(CE242), IF($BV242&gt;VLOOKUP('Gene Table'!$G$2,'Array Content'!$A$2:$B$3,2,FALSE),IF(CE242&lt;-$BV242,"mutant","WT"),IF(CE242&lt;-VLOOKUP('Gene Table'!$G$2,'Array Content'!$A$2:$B$3,2,FALSE),"Mutant","WT")),"")</f>
        <v/>
      </c>
      <c r="CT242" s="4" t="str">
        <f>IF(ISNUMBER(CF242), IF($BV242&gt;VLOOKUP('Gene Table'!$G$2,'Array Content'!$A$2:$B$3,2,FALSE),IF(CF242&lt;-$BV242,"mutant","WT"),IF(CF242&lt;-VLOOKUP('Gene Table'!$G$2,'Array Content'!$A$2:$B$3,2,FALSE),"Mutant","WT")),"")</f>
        <v/>
      </c>
      <c r="CU242" s="4" t="str">
        <f>IF(ISNUMBER(CG242), IF($BV242&gt;VLOOKUP('Gene Table'!$G$2,'Array Content'!$A$2:$B$3,2,FALSE),IF(CG242&lt;-$BV242,"mutant","WT"),IF(CG242&lt;-VLOOKUP('Gene Table'!$G$2,'Array Content'!$A$2:$B$3,2,FALSE),"Mutant","WT")),"")</f>
        <v/>
      </c>
      <c r="CV242" s="4" t="str">
        <f>IF(ISNUMBER(CH242), IF($BV242&gt;VLOOKUP('Gene Table'!$G$2,'Array Content'!$A$2:$B$3,2,FALSE),IF(CH242&lt;-$BV242,"mutant","WT"),IF(CH242&lt;-VLOOKUP('Gene Table'!$G$2,'Array Content'!$A$2:$B$3,2,FALSE),"Mutant","WT")),"")</f>
        <v/>
      </c>
      <c r="CW242" s="4" t="str">
        <f>IF(ISNUMBER(CI242), IF($BV242&gt;VLOOKUP('Gene Table'!$G$2,'Array Content'!$A$2:$B$3,2,FALSE),IF(CI242&lt;-$BV242,"mutant","WT"),IF(CI242&lt;-VLOOKUP('Gene Table'!$G$2,'Array Content'!$A$2:$B$3,2,FALSE),"Mutant","WT")),"")</f>
        <v/>
      </c>
      <c r="CX242" s="4" t="str">
        <f>IF(ISNUMBER(CJ242), IF($BV242&gt;VLOOKUP('Gene Table'!$G$2,'Array Content'!$A$2:$B$3,2,FALSE),IF(CJ242&lt;-$BV242,"mutant","WT"),IF(CJ242&lt;-VLOOKUP('Gene Table'!$G$2,'Array Content'!$A$2:$B$3,2,FALSE),"Mutant","WT")),"")</f>
        <v/>
      </c>
      <c r="CY242" s="4" t="str">
        <f>IF(ISNUMBER(CK242), IF($BV242&gt;VLOOKUP('Gene Table'!$G$2,'Array Content'!$A$2:$B$3,2,FALSE),IF(CK242&lt;-$BV242,"mutant","WT"),IF(CK242&lt;-VLOOKUP('Gene Table'!$G$2,'Array Content'!$A$2:$B$3,2,FALSE),"Mutant","WT")),"")</f>
        <v/>
      </c>
      <c r="DA242" s="4" t="s">
        <v>4899</v>
      </c>
      <c r="DB242" s="4">
        <f t="shared" si="285"/>
        <v>0</v>
      </c>
      <c r="DC242" s="4">
        <f t="shared" si="286"/>
        <v>0</v>
      </c>
      <c r="DD242" s="4" t="str">
        <f t="shared" si="287"/>
        <v/>
      </c>
      <c r="DE242" s="4" t="str">
        <f t="shared" si="288"/>
        <v/>
      </c>
      <c r="DF242" s="4" t="str">
        <f t="shared" si="289"/>
        <v/>
      </c>
      <c r="DG242" s="4" t="str">
        <f t="shared" si="290"/>
        <v/>
      </c>
      <c r="DH242" s="4" t="str">
        <f t="shared" si="291"/>
        <v/>
      </c>
      <c r="DI242" s="4" t="str">
        <f t="shared" si="292"/>
        <v/>
      </c>
      <c r="DJ242" s="4" t="str">
        <f t="shared" si="293"/>
        <v/>
      </c>
      <c r="DK242" s="4" t="str">
        <f t="shared" si="294"/>
        <v/>
      </c>
      <c r="DL242" s="4" t="str">
        <f t="shared" si="295"/>
        <v/>
      </c>
      <c r="DM242" s="4" t="str">
        <f t="shared" si="296"/>
        <v/>
      </c>
      <c r="DO242" s="4" t="s">
        <v>4899</v>
      </c>
      <c r="DP242" s="4" t="str">
        <f>IF(ISNUMBER(DB242), IF($AR242&gt;VLOOKUP('Gene Table'!$G$2,'Array Content'!$A$2:$B$3,2,FALSE),IF(DB242&lt;-$AR242,"mutant","WT"),IF(DB242&lt;-VLOOKUP('Gene Table'!$G$2,'Array Content'!$A$2:$B$3,2,FALSE),"Mutant","WT")),"")</f>
        <v>WT</v>
      </c>
      <c r="DQ242" s="4" t="str">
        <f>IF(ISNUMBER(DC242), IF($AR242&gt;VLOOKUP('Gene Table'!$G$2,'Array Content'!$A$2:$B$3,2,FALSE),IF(DC242&lt;-$AR242,"mutant","WT"),IF(DC242&lt;-VLOOKUP('Gene Table'!$G$2,'Array Content'!$A$2:$B$3,2,FALSE),"Mutant","WT")),"")</f>
        <v>WT</v>
      </c>
      <c r="DR242" s="4" t="str">
        <f>IF(ISNUMBER(DD242), IF($AR242&gt;VLOOKUP('Gene Table'!$G$2,'Array Content'!$A$2:$B$3,2,FALSE),IF(DD242&lt;-$AR242,"mutant","WT"),IF(DD242&lt;-VLOOKUP('Gene Table'!$G$2,'Array Content'!$A$2:$B$3,2,FALSE),"Mutant","WT")),"")</f>
        <v/>
      </c>
      <c r="DS242" s="4" t="str">
        <f>IF(ISNUMBER(DE242), IF($AR242&gt;VLOOKUP('Gene Table'!$G$2,'Array Content'!$A$2:$B$3,2,FALSE),IF(DE242&lt;-$AR242,"mutant","WT"),IF(DE242&lt;-VLOOKUP('Gene Table'!$G$2,'Array Content'!$A$2:$B$3,2,FALSE),"Mutant","WT")),"")</f>
        <v/>
      </c>
      <c r="DT242" s="4" t="str">
        <f>IF(ISNUMBER(DF242), IF($AR242&gt;VLOOKUP('Gene Table'!$G$2,'Array Content'!$A$2:$B$3,2,FALSE),IF(DF242&lt;-$AR242,"mutant","WT"),IF(DF242&lt;-VLOOKUP('Gene Table'!$G$2,'Array Content'!$A$2:$B$3,2,FALSE),"Mutant","WT")),"")</f>
        <v/>
      </c>
      <c r="DU242" s="4" t="str">
        <f>IF(ISNUMBER(DG242), IF($AR242&gt;VLOOKUP('Gene Table'!$G$2,'Array Content'!$A$2:$B$3,2,FALSE),IF(DG242&lt;-$AR242,"mutant","WT"),IF(DG242&lt;-VLOOKUP('Gene Table'!$G$2,'Array Content'!$A$2:$B$3,2,FALSE),"Mutant","WT")),"")</f>
        <v/>
      </c>
      <c r="DV242" s="4" t="str">
        <f>IF(ISNUMBER(DH242), IF($AR242&gt;VLOOKUP('Gene Table'!$G$2,'Array Content'!$A$2:$B$3,2,FALSE),IF(DH242&lt;-$AR242,"mutant","WT"),IF(DH242&lt;-VLOOKUP('Gene Table'!$G$2,'Array Content'!$A$2:$B$3,2,FALSE),"Mutant","WT")),"")</f>
        <v/>
      </c>
      <c r="DW242" s="4" t="str">
        <f>IF(ISNUMBER(DI242), IF($AR242&gt;VLOOKUP('Gene Table'!$G$2,'Array Content'!$A$2:$B$3,2,FALSE),IF(DI242&lt;-$AR242,"mutant","WT"),IF(DI242&lt;-VLOOKUP('Gene Table'!$G$2,'Array Content'!$A$2:$B$3,2,FALSE),"Mutant","WT")),"")</f>
        <v/>
      </c>
      <c r="DX242" s="4" t="str">
        <f>IF(ISNUMBER(DJ242), IF($AR242&gt;VLOOKUP('Gene Table'!$G$2,'Array Content'!$A$2:$B$3,2,FALSE),IF(DJ242&lt;-$AR242,"mutant","WT"),IF(DJ242&lt;-VLOOKUP('Gene Table'!$G$2,'Array Content'!$A$2:$B$3,2,FALSE),"Mutant","WT")),"")</f>
        <v/>
      </c>
      <c r="DY242" s="4" t="str">
        <f>IF(ISNUMBER(DK242), IF($AR242&gt;VLOOKUP('Gene Table'!$G$2,'Array Content'!$A$2:$B$3,2,FALSE),IF(DK242&lt;-$AR242,"mutant","WT"),IF(DK242&lt;-VLOOKUP('Gene Table'!$G$2,'Array Content'!$A$2:$B$3,2,FALSE),"Mutant","WT")),"")</f>
        <v/>
      </c>
      <c r="DZ242" s="4" t="str">
        <f>IF(ISNUMBER(DL242), IF($AR242&gt;VLOOKUP('Gene Table'!$G$2,'Array Content'!$A$2:$B$3,2,FALSE),IF(DL242&lt;-$AR242,"mutant","WT"),IF(DL242&lt;-VLOOKUP('Gene Table'!$G$2,'Array Content'!$A$2:$B$3,2,FALSE),"Mutant","WT")),"")</f>
        <v/>
      </c>
      <c r="EA242" s="4" t="str">
        <f>IF(ISNUMBER(DM242), IF($AR242&gt;VLOOKUP('Gene Table'!$G$2,'Array Content'!$A$2:$B$3,2,FALSE),IF(DM242&lt;-$AR242,"mutant","WT"),IF(DM242&lt;-VLOOKUP('Gene Table'!$G$2,'Array Content'!$A$2:$B$3,2,FALSE),"Mutant","WT")),"")</f>
        <v/>
      </c>
      <c r="EC242" s="4" t="s">
        <v>4899</v>
      </c>
      <c r="ED242" s="4" t="str">
        <f>IF('Gene Table'!$D242="copy number",D242,"")</f>
        <v/>
      </c>
      <c r="EE242" s="4" t="str">
        <f>IF('Gene Table'!$D242="copy number",E242,"")</f>
        <v/>
      </c>
      <c r="EF242" s="4" t="str">
        <f>IF('Gene Table'!$D242="copy number",F242,"")</f>
        <v/>
      </c>
      <c r="EG242" s="4" t="str">
        <f>IF('Gene Table'!$D242="copy number",G242,"")</f>
        <v/>
      </c>
      <c r="EH242" s="4" t="str">
        <f>IF('Gene Table'!$D242="copy number",H242,"")</f>
        <v/>
      </c>
      <c r="EI242" s="4" t="str">
        <f>IF('Gene Table'!$D242="copy number",I242,"")</f>
        <v/>
      </c>
      <c r="EJ242" s="4" t="str">
        <f>IF('Gene Table'!$D242="copy number",J242,"")</f>
        <v/>
      </c>
      <c r="EK242" s="4" t="str">
        <f>IF('Gene Table'!$D242="copy number",K242,"")</f>
        <v/>
      </c>
      <c r="EL242" s="4" t="str">
        <f>IF('Gene Table'!$D242="copy number",L242,"")</f>
        <v/>
      </c>
      <c r="EM242" s="4" t="str">
        <f>IF('Gene Table'!$D242="copy number",M242,"")</f>
        <v/>
      </c>
      <c r="EN242" s="4" t="str">
        <f>IF('Gene Table'!$D242="copy number",N242,"")</f>
        <v/>
      </c>
      <c r="EO242" s="4" t="str">
        <f>IF('Gene Table'!$D242="copy number",O242,"")</f>
        <v/>
      </c>
      <c r="EQ242" s="4" t="s">
        <v>4899</v>
      </c>
      <c r="ER242" s="4" t="str">
        <f>IF('Gene Table'!$D242="copy number",R242,"")</f>
        <v/>
      </c>
      <c r="ES242" s="4" t="str">
        <f>IF('Gene Table'!$D242="copy number",S242,"")</f>
        <v/>
      </c>
      <c r="ET242" s="4" t="str">
        <f>IF('Gene Table'!$D242="copy number",T242,"")</f>
        <v/>
      </c>
      <c r="EU242" s="4" t="str">
        <f>IF('Gene Table'!$D242="copy number",U242,"")</f>
        <v/>
      </c>
      <c r="EV242" s="4" t="str">
        <f>IF('Gene Table'!$D242="copy number",V242,"")</f>
        <v/>
      </c>
      <c r="EW242" s="4" t="str">
        <f>IF('Gene Table'!$D242="copy number",W242,"")</f>
        <v/>
      </c>
      <c r="EX242" s="4" t="str">
        <f>IF('Gene Table'!$D242="copy number",X242,"")</f>
        <v/>
      </c>
      <c r="EY242" s="4" t="str">
        <f>IF('Gene Table'!$D242="copy number",Y242,"")</f>
        <v/>
      </c>
      <c r="EZ242" s="4" t="str">
        <f>IF('Gene Table'!$D242="copy number",Z242,"")</f>
        <v/>
      </c>
      <c r="FA242" s="4" t="str">
        <f>IF('Gene Table'!$D242="copy number",AA242,"")</f>
        <v/>
      </c>
      <c r="FB242" s="4" t="str">
        <f>IF('Gene Table'!$D242="copy number",AB242,"")</f>
        <v/>
      </c>
      <c r="FC242" s="4" t="str">
        <f>IF('Gene Table'!$D242="copy number",AC242,"")</f>
        <v/>
      </c>
      <c r="FE242" s="4" t="s">
        <v>4899</v>
      </c>
      <c r="FF242" s="4" t="str">
        <f>IF('Gene Table'!$C242="SMPC",D242,"")</f>
        <v/>
      </c>
      <c r="FG242" s="4" t="str">
        <f>IF('Gene Table'!$C242="SMPC",E242,"")</f>
        <v/>
      </c>
      <c r="FH242" s="4" t="str">
        <f>IF('Gene Table'!$C242="SMPC",F242,"")</f>
        <v/>
      </c>
      <c r="FI242" s="4" t="str">
        <f>IF('Gene Table'!$C242="SMPC",G242,"")</f>
        <v/>
      </c>
      <c r="FJ242" s="4" t="str">
        <f>IF('Gene Table'!$C242="SMPC",H242,"")</f>
        <v/>
      </c>
      <c r="FK242" s="4" t="str">
        <f>IF('Gene Table'!$C242="SMPC",I242,"")</f>
        <v/>
      </c>
      <c r="FL242" s="4" t="str">
        <f>IF('Gene Table'!$C242="SMPC",J242,"")</f>
        <v/>
      </c>
      <c r="FM242" s="4" t="str">
        <f>IF('Gene Table'!$C242="SMPC",K242,"")</f>
        <v/>
      </c>
      <c r="FN242" s="4" t="str">
        <f>IF('Gene Table'!$C242="SMPC",L242,"")</f>
        <v/>
      </c>
      <c r="FO242" s="4" t="str">
        <f>IF('Gene Table'!$C242="SMPC",M242,"")</f>
        <v/>
      </c>
      <c r="FP242" s="4" t="str">
        <f>IF('Gene Table'!$C242="SMPC",N242,"")</f>
        <v/>
      </c>
      <c r="FQ242" s="4" t="str">
        <f>IF('Gene Table'!$C242="SMPC",O242,"")</f>
        <v/>
      </c>
      <c r="FS242" s="4" t="s">
        <v>4899</v>
      </c>
      <c r="FT242" s="4" t="str">
        <f>IF('Gene Table'!$C242="SMPC",R242,"")</f>
        <v/>
      </c>
      <c r="FU242" s="4" t="str">
        <f>IF('Gene Table'!$C242="SMPC",S242,"")</f>
        <v/>
      </c>
      <c r="FV242" s="4" t="str">
        <f>IF('Gene Table'!$C242="SMPC",T242,"")</f>
        <v/>
      </c>
      <c r="FW242" s="4" t="str">
        <f>IF('Gene Table'!$C242="SMPC",U242,"")</f>
        <v/>
      </c>
      <c r="FX242" s="4" t="str">
        <f>IF('Gene Table'!$C242="SMPC",V242,"")</f>
        <v/>
      </c>
      <c r="FY242" s="4" t="str">
        <f>IF('Gene Table'!$C242="SMPC",W242,"")</f>
        <v/>
      </c>
      <c r="FZ242" s="4" t="str">
        <f>IF('Gene Table'!$C242="SMPC",X242,"")</f>
        <v/>
      </c>
      <c r="GA242" s="4" t="str">
        <f>IF('Gene Table'!$C242="SMPC",Y242,"")</f>
        <v/>
      </c>
      <c r="GB242" s="4" t="str">
        <f>IF('Gene Table'!$C242="SMPC",Z242,"")</f>
        <v/>
      </c>
      <c r="GC242" s="4" t="str">
        <f>IF('Gene Table'!$C242="SMPC",AA242,"")</f>
        <v/>
      </c>
      <c r="GD242" s="4" t="str">
        <f>IF('Gene Table'!$C242="SMPC",AB242,"")</f>
        <v/>
      </c>
      <c r="GE242" s="4" t="str">
        <f>IF('Gene Table'!$C242="SMPC",AC242,"")</f>
        <v/>
      </c>
    </row>
    <row r="243" spans="1:187" ht="15" customHeight="1" x14ac:dyDescent="0.25">
      <c r="A243" s="4" t="str">
        <f>'Gene Table'!C243&amp;":"&amp;'Gene Table'!D243</f>
        <v>TP53:c.536A&gt;T</v>
      </c>
      <c r="B243" s="4">
        <f>IF('Gene Table'!$G$5="NO",IF(ISNUMBER(MATCH('Gene Table'!E243,'Array Content'!$M$2:$M$941,0)),VLOOKUP('Gene Table'!E243,'Array Content'!$M$2:$O$941,2,FALSE),35),IF('Gene Table'!$G$5="YES",IF(ISNUMBER(MATCH('Gene Table'!E243,'Array Content'!$M$2:$M$941,0)),VLOOKUP('Gene Table'!E243,'Array Content'!$M$2:$O$941,3,FALSE),35),"OOPS"))</f>
        <v>37</v>
      </c>
      <c r="C243" s="4" t="s">
        <v>4900</v>
      </c>
      <c r="D243" s="29">
        <f>IF('Control Sample Data'!D242="","",IF(SUM('Control Sample Data'!D$2:D$97)&gt;10,IF(AND(ISNUMBER('Control Sample Data'!D242),'Control Sample Data'!D242&lt;$B243, 'Control Sample Data'!D242&gt;0),'Control Sample Data'!D242,$B243),""))</f>
        <v>35</v>
      </c>
      <c r="E243" s="29">
        <f>IF('Control Sample Data'!E242="","",IF(SUM('Control Sample Data'!E$2:E$97)&gt;10,IF(AND(ISNUMBER('Control Sample Data'!E242),'Control Sample Data'!E242&lt;$B243, 'Control Sample Data'!E242&gt;0),'Control Sample Data'!E242,$B243),""))</f>
        <v>35</v>
      </c>
      <c r="F243" s="29" t="str">
        <f>IF('Control Sample Data'!F242="","",IF(SUM('Control Sample Data'!F$2:F$97)&gt;10,IF(AND(ISNUMBER('Control Sample Data'!F242),'Control Sample Data'!F242&lt;$B243, 'Control Sample Data'!F242&gt;0),'Control Sample Data'!F242,$B243),""))</f>
        <v/>
      </c>
      <c r="G243" s="29" t="str">
        <f>IF('Control Sample Data'!G242="","",IF(SUM('Control Sample Data'!G$2:G$97)&gt;10,IF(AND(ISNUMBER('Control Sample Data'!G242),'Control Sample Data'!G242&lt;$B243, 'Control Sample Data'!G242&gt;0),'Control Sample Data'!G242,$B243),""))</f>
        <v/>
      </c>
      <c r="H243" s="29" t="str">
        <f>IF('Control Sample Data'!H242="","",IF(SUM('Control Sample Data'!H$2:H$97)&gt;10,IF(AND(ISNUMBER('Control Sample Data'!H242),'Control Sample Data'!H242&lt;$B243, 'Control Sample Data'!H242&gt;0),'Control Sample Data'!H242,$B243),""))</f>
        <v/>
      </c>
      <c r="I243" s="29" t="str">
        <f>IF('Control Sample Data'!I242="","",IF(SUM('Control Sample Data'!I$2:I$97)&gt;10,IF(AND(ISNUMBER('Control Sample Data'!I242),'Control Sample Data'!I242&lt;$B243, 'Control Sample Data'!I242&gt;0),'Control Sample Data'!I242,$B243),""))</f>
        <v/>
      </c>
      <c r="J243" s="29" t="str">
        <f>IF('Control Sample Data'!J242="","",IF(SUM('Control Sample Data'!J$2:J$97)&gt;10,IF(AND(ISNUMBER('Control Sample Data'!J242),'Control Sample Data'!J242&lt;$B243, 'Control Sample Data'!J242&gt;0),'Control Sample Data'!J242,$B243),""))</f>
        <v/>
      </c>
      <c r="K243" s="29" t="str">
        <f>IF('Control Sample Data'!K242="","",IF(SUM('Control Sample Data'!K$2:K$97)&gt;10,IF(AND(ISNUMBER('Control Sample Data'!K242),'Control Sample Data'!K242&lt;$B243, 'Control Sample Data'!K242&gt;0),'Control Sample Data'!K242,$B243),""))</f>
        <v/>
      </c>
      <c r="L243" s="29" t="str">
        <f>IF('Control Sample Data'!L242="","",IF(SUM('Control Sample Data'!L$2:L$97)&gt;10,IF(AND(ISNUMBER('Control Sample Data'!L242),'Control Sample Data'!L242&lt;$B243, 'Control Sample Data'!L242&gt;0),'Control Sample Data'!L242,$B243),""))</f>
        <v/>
      </c>
      <c r="M243" s="29" t="str">
        <f>IF('Control Sample Data'!M242="","",IF(SUM('Control Sample Data'!M$2:M$97)&gt;10,IF(AND(ISNUMBER('Control Sample Data'!M242),'Control Sample Data'!M242&lt;$B243, 'Control Sample Data'!M242&gt;0),'Control Sample Data'!M242,$B243),""))</f>
        <v/>
      </c>
      <c r="N243" s="29" t="str">
        <f>IF('Control Sample Data'!N242="","",IF(SUM('Control Sample Data'!N$2:N$97)&gt;10,IF(AND(ISNUMBER('Control Sample Data'!N242),'Control Sample Data'!N242&lt;$B243, 'Control Sample Data'!N242&gt;0),'Control Sample Data'!N242,$B243),""))</f>
        <v/>
      </c>
      <c r="O243" s="29" t="str">
        <f>IF('Control Sample Data'!O242="","",IF(SUM('Control Sample Data'!O$2:O$97)&gt;10,IF(AND(ISNUMBER('Control Sample Data'!O242),'Control Sample Data'!O242&lt;$B243, 'Control Sample Data'!O242&gt;0),'Control Sample Data'!O242,$B243),""))</f>
        <v/>
      </c>
      <c r="Q243" s="4" t="s">
        <v>4900</v>
      </c>
      <c r="R243" s="29">
        <f>IF('Test Sample Data'!D242="","",IF(SUM('Test Sample Data'!D$2:D$97)&gt;10,IF(AND(ISNUMBER('Test Sample Data'!D242),'Test Sample Data'!D242&lt;$B243, 'Test Sample Data'!D242&gt;0),'Test Sample Data'!D242,$B243),""))</f>
        <v>34.979999999999997</v>
      </c>
      <c r="S243" s="29">
        <f>IF('Test Sample Data'!E242="","",IF(SUM('Test Sample Data'!E$2:E$97)&gt;10,IF(AND(ISNUMBER('Test Sample Data'!E242),'Test Sample Data'!E242&lt;$B243, 'Test Sample Data'!E242&gt;0),'Test Sample Data'!E242,$B243),""))</f>
        <v>35</v>
      </c>
      <c r="T243" s="29" t="str">
        <f>IF('Test Sample Data'!F242="","",IF(SUM('Test Sample Data'!F$2:F$97)&gt;10,IF(AND(ISNUMBER('Test Sample Data'!F242),'Test Sample Data'!F242&lt;$B243, 'Test Sample Data'!F242&gt;0),'Test Sample Data'!F242,$B243),""))</f>
        <v/>
      </c>
      <c r="U243" s="29" t="str">
        <f>IF('Test Sample Data'!G242="","",IF(SUM('Test Sample Data'!G$2:G$97)&gt;10,IF(AND(ISNUMBER('Test Sample Data'!G242),'Test Sample Data'!G242&lt;$B243, 'Test Sample Data'!G242&gt;0),'Test Sample Data'!G242,$B243),""))</f>
        <v/>
      </c>
      <c r="V243" s="29" t="str">
        <f>IF('Test Sample Data'!H242="","",IF(SUM('Test Sample Data'!H$2:H$97)&gt;10,IF(AND(ISNUMBER('Test Sample Data'!H242),'Test Sample Data'!H242&lt;$B243, 'Test Sample Data'!H242&gt;0),'Test Sample Data'!H242,$B243),""))</f>
        <v/>
      </c>
      <c r="W243" s="29" t="str">
        <f>IF('Test Sample Data'!I242="","",IF(SUM('Test Sample Data'!I$2:I$97)&gt;10,IF(AND(ISNUMBER('Test Sample Data'!I242),'Test Sample Data'!I242&lt;$B243, 'Test Sample Data'!I242&gt;0),'Test Sample Data'!I242,$B243),""))</f>
        <v/>
      </c>
      <c r="X243" s="29" t="str">
        <f>IF('Test Sample Data'!J242="","",IF(SUM('Test Sample Data'!J$2:J$97)&gt;10,IF(AND(ISNUMBER('Test Sample Data'!J242),'Test Sample Data'!J242&lt;$B243, 'Test Sample Data'!J242&gt;0),'Test Sample Data'!J242,$B243),""))</f>
        <v/>
      </c>
      <c r="Y243" s="29" t="str">
        <f>IF('Test Sample Data'!K242="","",IF(SUM('Test Sample Data'!K$2:K$97)&gt;10,IF(AND(ISNUMBER('Test Sample Data'!K242),'Test Sample Data'!K242&lt;$B243, 'Test Sample Data'!K242&gt;0),'Test Sample Data'!K242,$B243),""))</f>
        <v/>
      </c>
      <c r="Z243" s="29" t="str">
        <f>IF('Test Sample Data'!L242="","",IF(SUM('Test Sample Data'!L$2:L$97)&gt;10,IF(AND(ISNUMBER('Test Sample Data'!L242),'Test Sample Data'!L242&lt;$B243, 'Test Sample Data'!L242&gt;0),'Test Sample Data'!L242,$B243),""))</f>
        <v/>
      </c>
      <c r="AA243" s="29" t="str">
        <f>IF('Test Sample Data'!M242="","",IF(SUM('Test Sample Data'!M$2:M$97)&gt;10,IF(AND(ISNUMBER('Test Sample Data'!M242),'Test Sample Data'!M242&lt;$B243, 'Test Sample Data'!M242&gt;0),'Test Sample Data'!M242,$B243),""))</f>
        <v/>
      </c>
      <c r="AB243" s="29" t="str">
        <f>IF('Test Sample Data'!N242="","",IF(SUM('Test Sample Data'!N$2:N$97)&gt;10,IF(AND(ISNUMBER('Test Sample Data'!N242),'Test Sample Data'!N242&lt;$B243, 'Test Sample Data'!N242&gt;0),'Test Sample Data'!N242,$B243),""))</f>
        <v/>
      </c>
      <c r="AC243" s="29" t="str">
        <f>IF('Test Sample Data'!O242="","",IF(SUM('Test Sample Data'!O$2:O$97)&gt;10,IF(AND(ISNUMBER('Test Sample Data'!O242),'Test Sample Data'!O242&lt;$B243, 'Test Sample Data'!O242&gt;0),'Test Sample Data'!O242,$B243),""))</f>
        <v/>
      </c>
      <c r="AE243" s="4" t="s">
        <v>4900</v>
      </c>
      <c r="AF243" s="4">
        <f t="shared" si="247"/>
        <v>9</v>
      </c>
      <c r="AG243" s="4">
        <f t="shared" si="248"/>
        <v>9</v>
      </c>
      <c r="AH243" s="4" t="str">
        <f t="shared" si="249"/>
        <v/>
      </c>
      <c r="AI243" s="4" t="str">
        <f t="shared" si="250"/>
        <v/>
      </c>
      <c r="AJ243" s="4" t="str">
        <f t="shared" si="251"/>
        <v/>
      </c>
      <c r="AK243" s="4" t="str">
        <f t="shared" si="252"/>
        <v/>
      </c>
      <c r="AL243" s="4" t="str">
        <f t="shared" si="253"/>
        <v/>
      </c>
      <c r="AM243" s="4" t="str">
        <f t="shared" si="254"/>
        <v/>
      </c>
      <c r="AN243" s="4" t="str">
        <f t="shared" si="255"/>
        <v/>
      </c>
      <c r="AO243" s="4" t="str">
        <f t="shared" si="256"/>
        <v/>
      </c>
      <c r="AP243" s="4" t="str">
        <f t="shared" si="257"/>
        <v/>
      </c>
      <c r="AQ243" s="4" t="str">
        <f t="shared" si="258"/>
        <v/>
      </c>
      <c r="AR243" s="4">
        <f t="shared" si="259"/>
        <v>0</v>
      </c>
      <c r="AS243" s="4">
        <f t="shared" si="310"/>
        <v>9</v>
      </c>
      <c r="AU243" s="4" t="s">
        <v>4900</v>
      </c>
      <c r="AV243" s="4">
        <f t="shared" si="260"/>
        <v>8.9799999999999969</v>
      </c>
      <c r="AW243" s="4">
        <f t="shared" si="261"/>
        <v>9</v>
      </c>
      <c r="AX243" s="4" t="str">
        <f t="shared" si="262"/>
        <v/>
      </c>
      <c r="AY243" s="4" t="str">
        <f t="shared" si="263"/>
        <v/>
      </c>
      <c r="AZ243" s="4" t="str">
        <f t="shared" si="264"/>
        <v/>
      </c>
      <c r="BA243" s="4" t="str">
        <f t="shared" si="265"/>
        <v/>
      </c>
      <c r="BB243" s="4" t="str">
        <f t="shared" si="266"/>
        <v/>
      </c>
      <c r="BC243" s="4" t="str">
        <f t="shared" si="267"/>
        <v/>
      </c>
      <c r="BD243" s="4" t="str">
        <f t="shared" si="268"/>
        <v/>
      </c>
      <c r="BE243" s="4" t="str">
        <f t="shared" si="269"/>
        <v/>
      </c>
      <c r="BF243" s="4" t="str">
        <f t="shared" si="270"/>
        <v/>
      </c>
      <c r="BG243" s="4" t="str">
        <f t="shared" si="271"/>
        <v/>
      </c>
      <c r="BI243" s="4" t="s">
        <v>4900</v>
      </c>
      <c r="BJ243" s="4" t="str">
        <f t="shared" si="297"/>
        <v/>
      </c>
      <c r="BK243" s="4">
        <f t="shared" si="298"/>
        <v>9</v>
      </c>
      <c r="BL243" s="4" t="str">
        <f t="shared" si="299"/>
        <v/>
      </c>
      <c r="BM243" s="4" t="str">
        <f t="shared" si="300"/>
        <v/>
      </c>
      <c r="BN243" s="4" t="str">
        <f t="shared" si="301"/>
        <v/>
      </c>
      <c r="BO243" s="4" t="str">
        <f t="shared" si="302"/>
        <v/>
      </c>
      <c r="BP243" s="4" t="str">
        <f t="shared" si="303"/>
        <v/>
      </c>
      <c r="BQ243" s="4" t="str">
        <f t="shared" si="304"/>
        <v/>
      </c>
      <c r="BR243" s="4" t="str">
        <f t="shared" si="305"/>
        <v/>
      </c>
      <c r="BS243" s="4" t="str">
        <f t="shared" si="306"/>
        <v/>
      </c>
      <c r="BT243" s="4" t="str">
        <f t="shared" si="307"/>
        <v/>
      </c>
      <c r="BU243" s="4" t="str">
        <f t="shared" si="308"/>
        <v/>
      </c>
      <c r="BV243" s="4">
        <f t="shared" si="272"/>
        <v>0</v>
      </c>
      <c r="BW243" s="4">
        <f t="shared" si="309"/>
        <v>9</v>
      </c>
      <c r="BY243" s="4" t="s">
        <v>4900</v>
      </c>
      <c r="BZ243" s="4">
        <f t="shared" si="273"/>
        <v>-2.0000000000003126E-2</v>
      </c>
      <c r="CA243" s="4">
        <f t="shared" si="274"/>
        <v>0</v>
      </c>
      <c r="CB243" s="4" t="str">
        <f t="shared" si="275"/>
        <v/>
      </c>
      <c r="CC243" s="4" t="str">
        <f t="shared" si="276"/>
        <v/>
      </c>
      <c r="CD243" s="4" t="str">
        <f t="shared" si="277"/>
        <v/>
      </c>
      <c r="CE243" s="4" t="str">
        <f t="shared" si="278"/>
        <v/>
      </c>
      <c r="CF243" s="4" t="str">
        <f t="shared" si="279"/>
        <v/>
      </c>
      <c r="CG243" s="4" t="str">
        <f t="shared" si="280"/>
        <v/>
      </c>
      <c r="CH243" s="4" t="str">
        <f t="shared" si="281"/>
        <v/>
      </c>
      <c r="CI243" s="4" t="str">
        <f t="shared" si="282"/>
        <v/>
      </c>
      <c r="CJ243" s="4" t="str">
        <f t="shared" si="283"/>
        <v/>
      </c>
      <c r="CK243" s="4" t="str">
        <f t="shared" si="284"/>
        <v/>
      </c>
      <c r="CM243" s="4" t="s">
        <v>4900</v>
      </c>
      <c r="CN243" s="4" t="str">
        <f>IF(ISNUMBER(BZ243), IF($BV243&gt;VLOOKUP('Gene Table'!$G$2,'Array Content'!$A$2:$B$3,2,FALSE),IF(BZ243&lt;-$BV243,"mutant","WT"),IF(BZ243&lt;-VLOOKUP('Gene Table'!$G$2,'Array Content'!$A$2:$B$3,2,FALSE),"Mutant","WT")),"")</f>
        <v>WT</v>
      </c>
      <c r="CO243" s="4" t="str">
        <f>IF(ISNUMBER(CA243), IF($BV243&gt;VLOOKUP('Gene Table'!$G$2,'Array Content'!$A$2:$B$3,2,FALSE),IF(CA243&lt;-$BV243,"mutant","WT"),IF(CA243&lt;-VLOOKUP('Gene Table'!$G$2,'Array Content'!$A$2:$B$3,2,FALSE),"Mutant","WT")),"")</f>
        <v>WT</v>
      </c>
      <c r="CP243" s="4" t="str">
        <f>IF(ISNUMBER(CB243), IF($BV243&gt;VLOOKUP('Gene Table'!$G$2,'Array Content'!$A$2:$B$3,2,FALSE),IF(CB243&lt;-$BV243,"mutant","WT"),IF(CB243&lt;-VLOOKUP('Gene Table'!$G$2,'Array Content'!$A$2:$B$3,2,FALSE),"Mutant","WT")),"")</f>
        <v/>
      </c>
      <c r="CQ243" s="4" t="str">
        <f>IF(ISNUMBER(CC243), IF($BV243&gt;VLOOKUP('Gene Table'!$G$2,'Array Content'!$A$2:$B$3,2,FALSE),IF(CC243&lt;-$BV243,"mutant","WT"),IF(CC243&lt;-VLOOKUP('Gene Table'!$G$2,'Array Content'!$A$2:$B$3,2,FALSE),"Mutant","WT")),"")</f>
        <v/>
      </c>
      <c r="CR243" s="4" t="str">
        <f>IF(ISNUMBER(CD243), IF($BV243&gt;VLOOKUP('Gene Table'!$G$2,'Array Content'!$A$2:$B$3,2,FALSE),IF(CD243&lt;-$BV243,"mutant","WT"),IF(CD243&lt;-VLOOKUP('Gene Table'!$G$2,'Array Content'!$A$2:$B$3,2,FALSE),"Mutant","WT")),"")</f>
        <v/>
      </c>
      <c r="CS243" s="4" t="str">
        <f>IF(ISNUMBER(CE243), IF($BV243&gt;VLOOKUP('Gene Table'!$G$2,'Array Content'!$A$2:$B$3,2,FALSE),IF(CE243&lt;-$BV243,"mutant","WT"),IF(CE243&lt;-VLOOKUP('Gene Table'!$G$2,'Array Content'!$A$2:$B$3,2,FALSE),"Mutant","WT")),"")</f>
        <v/>
      </c>
      <c r="CT243" s="4" t="str">
        <f>IF(ISNUMBER(CF243), IF($BV243&gt;VLOOKUP('Gene Table'!$G$2,'Array Content'!$A$2:$B$3,2,FALSE),IF(CF243&lt;-$BV243,"mutant","WT"),IF(CF243&lt;-VLOOKUP('Gene Table'!$G$2,'Array Content'!$A$2:$B$3,2,FALSE),"Mutant","WT")),"")</f>
        <v/>
      </c>
      <c r="CU243" s="4" t="str">
        <f>IF(ISNUMBER(CG243), IF($BV243&gt;VLOOKUP('Gene Table'!$G$2,'Array Content'!$A$2:$B$3,2,FALSE),IF(CG243&lt;-$BV243,"mutant","WT"),IF(CG243&lt;-VLOOKUP('Gene Table'!$G$2,'Array Content'!$A$2:$B$3,2,FALSE),"Mutant","WT")),"")</f>
        <v/>
      </c>
      <c r="CV243" s="4" t="str">
        <f>IF(ISNUMBER(CH243), IF($BV243&gt;VLOOKUP('Gene Table'!$G$2,'Array Content'!$A$2:$B$3,2,FALSE),IF(CH243&lt;-$BV243,"mutant","WT"),IF(CH243&lt;-VLOOKUP('Gene Table'!$G$2,'Array Content'!$A$2:$B$3,2,FALSE),"Mutant","WT")),"")</f>
        <v/>
      </c>
      <c r="CW243" s="4" t="str">
        <f>IF(ISNUMBER(CI243), IF($BV243&gt;VLOOKUP('Gene Table'!$G$2,'Array Content'!$A$2:$B$3,2,FALSE),IF(CI243&lt;-$BV243,"mutant","WT"),IF(CI243&lt;-VLOOKUP('Gene Table'!$G$2,'Array Content'!$A$2:$B$3,2,FALSE),"Mutant","WT")),"")</f>
        <v/>
      </c>
      <c r="CX243" s="4" t="str">
        <f>IF(ISNUMBER(CJ243), IF($BV243&gt;VLOOKUP('Gene Table'!$G$2,'Array Content'!$A$2:$B$3,2,FALSE),IF(CJ243&lt;-$BV243,"mutant","WT"),IF(CJ243&lt;-VLOOKUP('Gene Table'!$G$2,'Array Content'!$A$2:$B$3,2,FALSE),"Mutant","WT")),"")</f>
        <v/>
      </c>
      <c r="CY243" s="4" t="str">
        <f>IF(ISNUMBER(CK243), IF($BV243&gt;VLOOKUP('Gene Table'!$G$2,'Array Content'!$A$2:$B$3,2,FALSE),IF(CK243&lt;-$BV243,"mutant","WT"),IF(CK243&lt;-VLOOKUP('Gene Table'!$G$2,'Array Content'!$A$2:$B$3,2,FALSE),"Mutant","WT")),"")</f>
        <v/>
      </c>
      <c r="DA243" s="4" t="s">
        <v>4900</v>
      </c>
      <c r="DB243" s="4">
        <f t="shared" si="285"/>
        <v>-2.0000000000003126E-2</v>
      </c>
      <c r="DC243" s="4">
        <f t="shared" si="286"/>
        <v>0</v>
      </c>
      <c r="DD243" s="4" t="str">
        <f t="shared" si="287"/>
        <v/>
      </c>
      <c r="DE243" s="4" t="str">
        <f t="shared" si="288"/>
        <v/>
      </c>
      <c r="DF243" s="4" t="str">
        <f t="shared" si="289"/>
        <v/>
      </c>
      <c r="DG243" s="4" t="str">
        <f t="shared" si="290"/>
        <v/>
      </c>
      <c r="DH243" s="4" t="str">
        <f t="shared" si="291"/>
        <v/>
      </c>
      <c r="DI243" s="4" t="str">
        <f t="shared" si="292"/>
        <v/>
      </c>
      <c r="DJ243" s="4" t="str">
        <f t="shared" si="293"/>
        <v/>
      </c>
      <c r="DK243" s="4" t="str">
        <f t="shared" si="294"/>
        <v/>
      </c>
      <c r="DL243" s="4" t="str">
        <f t="shared" si="295"/>
        <v/>
      </c>
      <c r="DM243" s="4" t="str">
        <f t="shared" si="296"/>
        <v/>
      </c>
      <c r="DO243" s="4" t="s">
        <v>4900</v>
      </c>
      <c r="DP243" s="4" t="str">
        <f>IF(ISNUMBER(DB243), IF($AR243&gt;VLOOKUP('Gene Table'!$G$2,'Array Content'!$A$2:$B$3,2,FALSE),IF(DB243&lt;-$AR243,"mutant","WT"),IF(DB243&lt;-VLOOKUP('Gene Table'!$G$2,'Array Content'!$A$2:$B$3,2,FALSE),"Mutant","WT")),"")</f>
        <v>WT</v>
      </c>
      <c r="DQ243" s="4" t="str">
        <f>IF(ISNUMBER(DC243), IF($AR243&gt;VLOOKUP('Gene Table'!$G$2,'Array Content'!$A$2:$B$3,2,FALSE),IF(DC243&lt;-$AR243,"mutant","WT"),IF(DC243&lt;-VLOOKUP('Gene Table'!$G$2,'Array Content'!$A$2:$B$3,2,FALSE),"Mutant","WT")),"")</f>
        <v>WT</v>
      </c>
      <c r="DR243" s="4" t="str">
        <f>IF(ISNUMBER(DD243), IF($AR243&gt;VLOOKUP('Gene Table'!$G$2,'Array Content'!$A$2:$B$3,2,FALSE),IF(DD243&lt;-$AR243,"mutant","WT"),IF(DD243&lt;-VLOOKUP('Gene Table'!$G$2,'Array Content'!$A$2:$B$3,2,FALSE),"Mutant","WT")),"")</f>
        <v/>
      </c>
      <c r="DS243" s="4" t="str">
        <f>IF(ISNUMBER(DE243), IF($AR243&gt;VLOOKUP('Gene Table'!$G$2,'Array Content'!$A$2:$B$3,2,FALSE),IF(DE243&lt;-$AR243,"mutant","WT"),IF(DE243&lt;-VLOOKUP('Gene Table'!$G$2,'Array Content'!$A$2:$B$3,2,FALSE),"Mutant","WT")),"")</f>
        <v/>
      </c>
      <c r="DT243" s="4" t="str">
        <f>IF(ISNUMBER(DF243), IF($AR243&gt;VLOOKUP('Gene Table'!$G$2,'Array Content'!$A$2:$B$3,2,FALSE),IF(DF243&lt;-$AR243,"mutant","WT"),IF(DF243&lt;-VLOOKUP('Gene Table'!$G$2,'Array Content'!$A$2:$B$3,2,FALSE),"Mutant","WT")),"")</f>
        <v/>
      </c>
      <c r="DU243" s="4" t="str">
        <f>IF(ISNUMBER(DG243), IF($AR243&gt;VLOOKUP('Gene Table'!$G$2,'Array Content'!$A$2:$B$3,2,FALSE),IF(DG243&lt;-$AR243,"mutant","WT"),IF(DG243&lt;-VLOOKUP('Gene Table'!$G$2,'Array Content'!$A$2:$B$3,2,FALSE),"Mutant","WT")),"")</f>
        <v/>
      </c>
      <c r="DV243" s="4" t="str">
        <f>IF(ISNUMBER(DH243), IF($AR243&gt;VLOOKUP('Gene Table'!$G$2,'Array Content'!$A$2:$B$3,2,FALSE),IF(DH243&lt;-$AR243,"mutant","WT"),IF(DH243&lt;-VLOOKUP('Gene Table'!$G$2,'Array Content'!$A$2:$B$3,2,FALSE),"Mutant","WT")),"")</f>
        <v/>
      </c>
      <c r="DW243" s="4" t="str">
        <f>IF(ISNUMBER(DI243), IF($AR243&gt;VLOOKUP('Gene Table'!$G$2,'Array Content'!$A$2:$B$3,2,FALSE),IF(DI243&lt;-$AR243,"mutant","WT"),IF(DI243&lt;-VLOOKUP('Gene Table'!$G$2,'Array Content'!$A$2:$B$3,2,FALSE),"Mutant","WT")),"")</f>
        <v/>
      </c>
      <c r="DX243" s="4" t="str">
        <f>IF(ISNUMBER(DJ243), IF($AR243&gt;VLOOKUP('Gene Table'!$G$2,'Array Content'!$A$2:$B$3,2,FALSE),IF(DJ243&lt;-$AR243,"mutant","WT"),IF(DJ243&lt;-VLOOKUP('Gene Table'!$G$2,'Array Content'!$A$2:$B$3,2,FALSE),"Mutant","WT")),"")</f>
        <v/>
      </c>
      <c r="DY243" s="4" t="str">
        <f>IF(ISNUMBER(DK243), IF($AR243&gt;VLOOKUP('Gene Table'!$G$2,'Array Content'!$A$2:$B$3,2,FALSE),IF(DK243&lt;-$AR243,"mutant","WT"),IF(DK243&lt;-VLOOKUP('Gene Table'!$G$2,'Array Content'!$A$2:$B$3,2,FALSE),"Mutant","WT")),"")</f>
        <v/>
      </c>
      <c r="DZ243" s="4" t="str">
        <f>IF(ISNUMBER(DL243), IF($AR243&gt;VLOOKUP('Gene Table'!$G$2,'Array Content'!$A$2:$B$3,2,FALSE),IF(DL243&lt;-$AR243,"mutant","WT"),IF(DL243&lt;-VLOOKUP('Gene Table'!$G$2,'Array Content'!$A$2:$B$3,2,FALSE),"Mutant","WT")),"")</f>
        <v/>
      </c>
      <c r="EA243" s="4" t="str">
        <f>IF(ISNUMBER(DM243), IF($AR243&gt;VLOOKUP('Gene Table'!$G$2,'Array Content'!$A$2:$B$3,2,FALSE),IF(DM243&lt;-$AR243,"mutant","WT"),IF(DM243&lt;-VLOOKUP('Gene Table'!$G$2,'Array Content'!$A$2:$B$3,2,FALSE),"Mutant","WT")),"")</f>
        <v/>
      </c>
      <c r="EC243" s="4" t="s">
        <v>4900</v>
      </c>
      <c r="ED243" s="4" t="str">
        <f>IF('Gene Table'!$D243="copy number",D243,"")</f>
        <v/>
      </c>
      <c r="EE243" s="4" t="str">
        <f>IF('Gene Table'!$D243="copy number",E243,"")</f>
        <v/>
      </c>
      <c r="EF243" s="4" t="str">
        <f>IF('Gene Table'!$D243="copy number",F243,"")</f>
        <v/>
      </c>
      <c r="EG243" s="4" t="str">
        <f>IF('Gene Table'!$D243="copy number",G243,"")</f>
        <v/>
      </c>
      <c r="EH243" s="4" t="str">
        <f>IF('Gene Table'!$D243="copy number",H243,"")</f>
        <v/>
      </c>
      <c r="EI243" s="4" t="str">
        <f>IF('Gene Table'!$D243="copy number",I243,"")</f>
        <v/>
      </c>
      <c r="EJ243" s="4" t="str">
        <f>IF('Gene Table'!$D243="copy number",J243,"")</f>
        <v/>
      </c>
      <c r="EK243" s="4" t="str">
        <f>IF('Gene Table'!$D243="copy number",K243,"")</f>
        <v/>
      </c>
      <c r="EL243" s="4" t="str">
        <f>IF('Gene Table'!$D243="copy number",L243,"")</f>
        <v/>
      </c>
      <c r="EM243" s="4" t="str">
        <f>IF('Gene Table'!$D243="copy number",M243,"")</f>
        <v/>
      </c>
      <c r="EN243" s="4" t="str">
        <f>IF('Gene Table'!$D243="copy number",N243,"")</f>
        <v/>
      </c>
      <c r="EO243" s="4" t="str">
        <f>IF('Gene Table'!$D243="copy number",O243,"")</f>
        <v/>
      </c>
      <c r="EQ243" s="4" t="s">
        <v>4900</v>
      </c>
      <c r="ER243" s="4" t="str">
        <f>IF('Gene Table'!$D243="copy number",R243,"")</f>
        <v/>
      </c>
      <c r="ES243" s="4" t="str">
        <f>IF('Gene Table'!$D243="copy number",S243,"")</f>
        <v/>
      </c>
      <c r="ET243" s="4" t="str">
        <f>IF('Gene Table'!$D243="copy number",T243,"")</f>
        <v/>
      </c>
      <c r="EU243" s="4" t="str">
        <f>IF('Gene Table'!$D243="copy number",U243,"")</f>
        <v/>
      </c>
      <c r="EV243" s="4" t="str">
        <f>IF('Gene Table'!$D243="copy number",V243,"")</f>
        <v/>
      </c>
      <c r="EW243" s="4" t="str">
        <f>IF('Gene Table'!$D243="copy number",W243,"")</f>
        <v/>
      </c>
      <c r="EX243" s="4" t="str">
        <f>IF('Gene Table'!$D243="copy number",X243,"")</f>
        <v/>
      </c>
      <c r="EY243" s="4" t="str">
        <f>IF('Gene Table'!$D243="copy number",Y243,"")</f>
        <v/>
      </c>
      <c r="EZ243" s="4" t="str">
        <f>IF('Gene Table'!$D243="copy number",Z243,"")</f>
        <v/>
      </c>
      <c r="FA243" s="4" t="str">
        <f>IF('Gene Table'!$D243="copy number",AA243,"")</f>
        <v/>
      </c>
      <c r="FB243" s="4" t="str">
        <f>IF('Gene Table'!$D243="copy number",AB243,"")</f>
        <v/>
      </c>
      <c r="FC243" s="4" t="str">
        <f>IF('Gene Table'!$D243="copy number",AC243,"")</f>
        <v/>
      </c>
      <c r="FE243" s="4" t="s">
        <v>4900</v>
      </c>
      <c r="FF243" s="4" t="str">
        <f>IF('Gene Table'!$C243="SMPC",D243,"")</f>
        <v/>
      </c>
      <c r="FG243" s="4" t="str">
        <f>IF('Gene Table'!$C243="SMPC",E243,"")</f>
        <v/>
      </c>
      <c r="FH243" s="4" t="str">
        <f>IF('Gene Table'!$C243="SMPC",F243,"")</f>
        <v/>
      </c>
      <c r="FI243" s="4" t="str">
        <f>IF('Gene Table'!$C243="SMPC",G243,"")</f>
        <v/>
      </c>
      <c r="FJ243" s="4" t="str">
        <f>IF('Gene Table'!$C243="SMPC",H243,"")</f>
        <v/>
      </c>
      <c r="FK243" s="4" t="str">
        <f>IF('Gene Table'!$C243="SMPC",I243,"")</f>
        <v/>
      </c>
      <c r="FL243" s="4" t="str">
        <f>IF('Gene Table'!$C243="SMPC",J243,"")</f>
        <v/>
      </c>
      <c r="FM243" s="4" t="str">
        <f>IF('Gene Table'!$C243="SMPC",K243,"")</f>
        <v/>
      </c>
      <c r="FN243" s="4" t="str">
        <f>IF('Gene Table'!$C243="SMPC",L243,"")</f>
        <v/>
      </c>
      <c r="FO243" s="4" t="str">
        <f>IF('Gene Table'!$C243="SMPC",M243,"")</f>
        <v/>
      </c>
      <c r="FP243" s="4" t="str">
        <f>IF('Gene Table'!$C243="SMPC",N243,"")</f>
        <v/>
      </c>
      <c r="FQ243" s="4" t="str">
        <f>IF('Gene Table'!$C243="SMPC",O243,"")</f>
        <v/>
      </c>
      <c r="FS243" s="4" t="s">
        <v>4900</v>
      </c>
      <c r="FT243" s="4" t="str">
        <f>IF('Gene Table'!$C243="SMPC",R243,"")</f>
        <v/>
      </c>
      <c r="FU243" s="4" t="str">
        <f>IF('Gene Table'!$C243="SMPC",S243,"")</f>
        <v/>
      </c>
      <c r="FV243" s="4" t="str">
        <f>IF('Gene Table'!$C243="SMPC",T243,"")</f>
        <v/>
      </c>
      <c r="FW243" s="4" t="str">
        <f>IF('Gene Table'!$C243="SMPC",U243,"")</f>
        <v/>
      </c>
      <c r="FX243" s="4" t="str">
        <f>IF('Gene Table'!$C243="SMPC",V243,"")</f>
        <v/>
      </c>
      <c r="FY243" s="4" t="str">
        <f>IF('Gene Table'!$C243="SMPC",W243,"")</f>
        <v/>
      </c>
      <c r="FZ243" s="4" t="str">
        <f>IF('Gene Table'!$C243="SMPC",X243,"")</f>
        <v/>
      </c>
      <c r="GA243" s="4" t="str">
        <f>IF('Gene Table'!$C243="SMPC",Y243,"")</f>
        <v/>
      </c>
      <c r="GB243" s="4" t="str">
        <f>IF('Gene Table'!$C243="SMPC",Z243,"")</f>
        <v/>
      </c>
      <c r="GC243" s="4" t="str">
        <f>IF('Gene Table'!$C243="SMPC",AA243,"")</f>
        <v/>
      </c>
      <c r="GD243" s="4" t="str">
        <f>IF('Gene Table'!$C243="SMPC",AB243,"")</f>
        <v/>
      </c>
      <c r="GE243" s="4" t="str">
        <f>IF('Gene Table'!$C243="SMPC",AC243,"")</f>
        <v/>
      </c>
    </row>
    <row r="244" spans="1:187" ht="15" customHeight="1" x14ac:dyDescent="0.25">
      <c r="A244" s="4" t="str">
        <f>'Gene Table'!C244&amp;":"&amp;'Gene Table'!D244</f>
        <v>TP53:c.574C&gt;T</v>
      </c>
      <c r="B244" s="4">
        <f>IF('Gene Table'!$G$5="NO",IF(ISNUMBER(MATCH('Gene Table'!E244,'Array Content'!$M$2:$M$941,0)),VLOOKUP('Gene Table'!E244,'Array Content'!$M$2:$O$941,2,FALSE),35),IF('Gene Table'!$G$5="YES",IF(ISNUMBER(MATCH('Gene Table'!E244,'Array Content'!$M$2:$M$941,0)),VLOOKUP('Gene Table'!E244,'Array Content'!$M$2:$O$941,3,FALSE),35),"OOPS"))</f>
        <v>37</v>
      </c>
      <c r="C244" s="4" t="s">
        <v>4901</v>
      </c>
      <c r="D244" s="29">
        <f>IF('Control Sample Data'!D243="","",IF(SUM('Control Sample Data'!D$2:D$97)&gt;10,IF(AND(ISNUMBER('Control Sample Data'!D243),'Control Sample Data'!D243&lt;$B244, 'Control Sample Data'!D243&gt;0),'Control Sample Data'!D243,$B244),""))</f>
        <v>35</v>
      </c>
      <c r="E244" s="29">
        <f>IF('Control Sample Data'!E243="","",IF(SUM('Control Sample Data'!E$2:E$97)&gt;10,IF(AND(ISNUMBER('Control Sample Data'!E243),'Control Sample Data'!E243&lt;$B244, 'Control Sample Data'!E243&gt;0),'Control Sample Data'!E243,$B244),""))</f>
        <v>35</v>
      </c>
      <c r="F244" s="29" t="str">
        <f>IF('Control Sample Data'!F243="","",IF(SUM('Control Sample Data'!F$2:F$97)&gt;10,IF(AND(ISNUMBER('Control Sample Data'!F243),'Control Sample Data'!F243&lt;$B244, 'Control Sample Data'!F243&gt;0),'Control Sample Data'!F243,$B244),""))</f>
        <v/>
      </c>
      <c r="G244" s="29" t="str">
        <f>IF('Control Sample Data'!G243="","",IF(SUM('Control Sample Data'!G$2:G$97)&gt;10,IF(AND(ISNUMBER('Control Sample Data'!G243),'Control Sample Data'!G243&lt;$B244, 'Control Sample Data'!G243&gt;0),'Control Sample Data'!G243,$B244),""))</f>
        <v/>
      </c>
      <c r="H244" s="29" t="str">
        <f>IF('Control Sample Data'!H243="","",IF(SUM('Control Sample Data'!H$2:H$97)&gt;10,IF(AND(ISNUMBER('Control Sample Data'!H243),'Control Sample Data'!H243&lt;$B244, 'Control Sample Data'!H243&gt;0),'Control Sample Data'!H243,$B244),""))</f>
        <v/>
      </c>
      <c r="I244" s="29" t="str">
        <f>IF('Control Sample Data'!I243="","",IF(SUM('Control Sample Data'!I$2:I$97)&gt;10,IF(AND(ISNUMBER('Control Sample Data'!I243),'Control Sample Data'!I243&lt;$B244, 'Control Sample Data'!I243&gt;0),'Control Sample Data'!I243,$B244),""))</f>
        <v/>
      </c>
      <c r="J244" s="29" t="str">
        <f>IF('Control Sample Data'!J243="","",IF(SUM('Control Sample Data'!J$2:J$97)&gt;10,IF(AND(ISNUMBER('Control Sample Data'!J243),'Control Sample Data'!J243&lt;$B244, 'Control Sample Data'!J243&gt;0),'Control Sample Data'!J243,$B244),""))</f>
        <v/>
      </c>
      <c r="K244" s="29" t="str">
        <f>IF('Control Sample Data'!K243="","",IF(SUM('Control Sample Data'!K$2:K$97)&gt;10,IF(AND(ISNUMBER('Control Sample Data'!K243),'Control Sample Data'!K243&lt;$B244, 'Control Sample Data'!K243&gt;0),'Control Sample Data'!K243,$B244),""))</f>
        <v/>
      </c>
      <c r="L244" s="29" t="str">
        <f>IF('Control Sample Data'!L243="","",IF(SUM('Control Sample Data'!L$2:L$97)&gt;10,IF(AND(ISNUMBER('Control Sample Data'!L243),'Control Sample Data'!L243&lt;$B244, 'Control Sample Data'!L243&gt;0),'Control Sample Data'!L243,$B244),""))</f>
        <v/>
      </c>
      <c r="M244" s="29" t="str">
        <f>IF('Control Sample Data'!M243="","",IF(SUM('Control Sample Data'!M$2:M$97)&gt;10,IF(AND(ISNUMBER('Control Sample Data'!M243),'Control Sample Data'!M243&lt;$B244, 'Control Sample Data'!M243&gt;0),'Control Sample Data'!M243,$B244),""))</f>
        <v/>
      </c>
      <c r="N244" s="29" t="str">
        <f>IF('Control Sample Data'!N243="","",IF(SUM('Control Sample Data'!N$2:N$97)&gt;10,IF(AND(ISNUMBER('Control Sample Data'!N243),'Control Sample Data'!N243&lt;$B244, 'Control Sample Data'!N243&gt;0),'Control Sample Data'!N243,$B244),""))</f>
        <v/>
      </c>
      <c r="O244" s="29" t="str">
        <f>IF('Control Sample Data'!O243="","",IF(SUM('Control Sample Data'!O$2:O$97)&gt;10,IF(AND(ISNUMBER('Control Sample Data'!O243),'Control Sample Data'!O243&lt;$B244, 'Control Sample Data'!O243&gt;0),'Control Sample Data'!O243,$B244),""))</f>
        <v/>
      </c>
      <c r="Q244" s="4" t="s">
        <v>4901</v>
      </c>
      <c r="R244" s="29">
        <f>IF('Test Sample Data'!D243="","",IF(SUM('Test Sample Data'!D$2:D$97)&gt;10,IF(AND(ISNUMBER('Test Sample Data'!D243),'Test Sample Data'!D243&lt;$B244, 'Test Sample Data'!D243&gt;0),'Test Sample Data'!D243,$B244),""))</f>
        <v>35</v>
      </c>
      <c r="S244" s="29">
        <f>IF('Test Sample Data'!E243="","",IF(SUM('Test Sample Data'!E$2:E$97)&gt;10,IF(AND(ISNUMBER('Test Sample Data'!E243),'Test Sample Data'!E243&lt;$B244, 'Test Sample Data'!E243&gt;0),'Test Sample Data'!E243,$B244),""))</f>
        <v>35</v>
      </c>
      <c r="T244" s="29" t="str">
        <f>IF('Test Sample Data'!F243="","",IF(SUM('Test Sample Data'!F$2:F$97)&gt;10,IF(AND(ISNUMBER('Test Sample Data'!F243),'Test Sample Data'!F243&lt;$B244, 'Test Sample Data'!F243&gt;0),'Test Sample Data'!F243,$B244),""))</f>
        <v/>
      </c>
      <c r="U244" s="29" t="str">
        <f>IF('Test Sample Data'!G243="","",IF(SUM('Test Sample Data'!G$2:G$97)&gt;10,IF(AND(ISNUMBER('Test Sample Data'!G243),'Test Sample Data'!G243&lt;$B244, 'Test Sample Data'!G243&gt;0),'Test Sample Data'!G243,$B244),""))</f>
        <v/>
      </c>
      <c r="V244" s="29" t="str">
        <f>IF('Test Sample Data'!H243="","",IF(SUM('Test Sample Data'!H$2:H$97)&gt;10,IF(AND(ISNUMBER('Test Sample Data'!H243),'Test Sample Data'!H243&lt;$B244, 'Test Sample Data'!H243&gt;0),'Test Sample Data'!H243,$B244),""))</f>
        <v/>
      </c>
      <c r="W244" s="29" t="str">
        <f>IF('Test Sample Data'!I243="","",IF(SUM('Test Sample Data'!I$2:I$97)&gt;10,IF(AND(ISNUMBER('Test Sample Data'!I243),'Test Sample Data'!I243&lt;$B244, 'Test Sample Data'!I243&gt;0),'Test Sample Data'!I243,$B244),""))</f>
        <v/>
      </c>
      <c r="X244" s="29" t="str">
        <f>IF('Test Sample Data'!J243="","",IF(SUM('Test Sample Data'!J$2:J$97)&gt;10,IF(AND(ISNUMBER('Test Sample Data'!J243),'Test Sample Data'!J243&lt;$B244, 'Test Sample Data'!J243&gt;0),'Test Sample Data'!J243,$B244),""))</f>
        <v/>
      </c>
      <c r="Y244" s="29" t="str">
        <f>IF('Test Sample Data'!K243="","",IF(SUM('Test Sample Data'!K$2:K$97)&gt;10,IF(AND(ISNUMBER('Test Sample Data'!K243),'Test Sample Data'!K243&lt;$B244, 'Test Sample Data'!K243&gt;0),'Test Sample Data'!K243,$B244),""))</f>
        <v/>
      </c>
      <c r="Z244" s="29" t="str">
        <f>IF('Test Sample Data'!L243="","",IF(SUM('Test Sample Data'!L$2:L$97)&gt;10,IF(AND(ISNUMBER('Test Sample Data'!L243),'Test Sample Data'!L243&lt;$B244, 'Test Sample Data'!L243&gt;0),'Test Sample Data'!L243,$B244),""))</f>
        <v/>
      </c>
      <c r="AA244" s="29" t="str">
        <f>IF('Test Sample Data'!M243="","",IF(SUM('Test Sample Data'!M$2:M$97)&gt;10,IF(AND(ISNUMBER('Test Sample Data'!M243),'Test Sample Data'!M243&lt;$B244, 'Test Sample Data'!M243&gt;0),'Test Sample Data'!M243,$B244),""))</f>
        <v/>
      </c>
      <c r="AB244" s="29" t="str">
        <f>IF('Test Sample Data'!N243="","",IF(SUM('Test Sample Data'!N$2:N$97)&gt;10,IF(AND(ISNUMBER('Test Sample Data'!N243),'Test Sample Data'!N243&lt;$B244, 'Test Sample Data'!N243&gt;0),'Test Sample Data'!N243,$B244),""))</f>
        <v/>
      </c>
      <c r="AC244" s="29" t="str">
        <f>IF('Test Sample Data'!O243="","",IF(SUM('Test Sample Data'!O$2:O$97)&gt;10,IF(AND(ISNUMBER('Test Sample Data'!O243),'Test Sample Data'!O243&lt;$B244, 'Test Sample Data'!O243&gt;0),'Test Sample Data'!O243,$B244),""))</f>
        <v/>
      </c>
      <c r="AE244" s="4" t="s">
        <v>4901</v>
      </c>
      <c r="AF244" s="4">
        <f t="shared" si="247"/>
        <v>9</v>
      </c>
      <c r="AG244" s="4">
        <f t="shared" si="248"/>
        <v>9</v>
      </c>
      <c r="AH244" s="4" t="str">
        <f t="shared" si="249"/>
        <v/>
      </c>
      <c r="AI244" s="4" t="str">
        <f t="shared" si="250"/>
        <v/>
      </c>
      <c r="AJ244" s="4" t="str">
        <f t="shared" si="251"/>
        <v/>
      </c>
      <c r="AK244" s="4" t="str">
        <f t="shared" si="252"/>
        <v/>
      </c>
      <c r="AL244" s="4" t="str">
        <f t="shared" si="253"/>
        <v/>
      </c>
      <c r="AM244" s="4" t="str">
        <f t="shared" si="254"/>
        <v/>
      </c>
      <c r="AN244" s="4" t="str">
        <f t="shared" si="255"/>
        <v/>
      </c>
      <c r="AO244" s="4" t="str">
        <f t="shared" si="256"/>
        <v/>
      </c>
      <c r="AP244" s="4" t="str">
        <f t="shared" si="257"/>
        <v/>
      </c>
      <c r="AQ244" s="4" t="str">
        <f t="shared" si="258"/>
        <v/>
      </c>
      <c r="AR244" s="4">
        <f t="shared" si="259"/>
        <v>0</v>
      </c>
      <c r="AS244" s="4">
        <f t="shared" si="310"/>
        <v>9</v>
      </c>
      <c r="AU244" s="4" t="s">
        <v>4901</v>
      </c>
      <c r="AV244" s="4">
        <f t="shared" si="260"/>
        <v>9</v>
      </c>
      <c r="AW244" s="4">
        <f t="shared" si="261"/>
        <v>9</v>
      </c>
      <c r="AX244" s="4" t="str">
        <f t="shared" si="262"/>
        <v/>
      </c>
      <c r="AY244" s="4" t="str">
        <f t="shared" si="263"/>
        <v/>
      </c>
      <c r="AZ244" s="4" t="str">
        <f t="shared" si="264"/>
        <v/>
      </c>
      <c r="BA244" s="4" t="str">
        <f t="shared" si="265"/>
        <v/>
      </c>
      <c r="BB244" s="4" t="str">
        <f t="shared" si="266"/>
        <v/>
      </c>
      <c r="BC244" s="4" t="str">
        <f t="shared" si="267"/>
        <v/>
      </c>
      <c r="BD244" s="4" t="str">
        <f t="shared" si="268"/>
        <v/>
      </c>
      <c r="BE244" s="4" t="str">
        <f t="shared" si="269"/>
        <v/>
      </c>
      <c r="BF244" s="4" t="str">
        <f t="shared" si="270"/>
        <v/>
      </c>
      <c r="BG244" s="4" t="str">
        <f t="shared" si="271"/>
        <v/>
      </c>
      <c r="BI244" s="4" t="s">
        <v>4901</v>
      </c>
      <c r="BJ244" s="4">
        <f t="shared" si="297"/>
        <v>9</v>
      </c>
      <c r="BK244" s="4">
        <f t="shared" si="298"/>
        <v>9</v>
      </c>
      <c r="BL244" s="4" t="str">
        <f t="shared" si="299"/>
        <v/>
      </c>
      <c r="BM244" s="4" t="str">
        <f t="shared" si="300"/>
        <v/>
      </c>
      <c r="BN244" s="4" t="str">
        <f t="shared" si="301"/>
        <v/>
      </c>
      <c r="BO244" s="4" t="str">
        <f t="shared" si="302"/>
        <v/>
      </c>
      <c r="BP244" s="4" t="str">
        <f t="shared" si="303"/>
        <v/>
      </c>
      <c r="BQ244" s="4" t="str">
        <f t="shared" si="304"/>
        <v/>
      </c>
      <c r="BR244" s="4" t="str">
        <f t="shared" si="305"/>
        <v/>
      </c>
      <c r="BS244" s="4" t="str">
        <f t="shared" si="306"/>
        <v/>
      </c>
      <c r="BT244" s="4" t="str">
        <f t="shared" si="307"/>
        <v/>
      </c>
      <c r="BU244" s="4" t="str">
        <f t="shared" si="308"/>
        <v/>
      </c>
      <c r="BV244" s="4">
        <f t="shared" si="272"/>
        <v>0</v>
      </c>
      <c r="BW244" s="4">
        <f t="shared" si="309"/>
        <v>9</v>
      </c>
      <c r="BY244" s="4" t="s">
        <v>4901</v>
      </c>
      <c r="BZ244" s="4">
        <f t="shared" si="273"/>
        <v>0</v>
      </c>
      <c r="CA244" s="4">
        <f t="shared" si="274"/>
        <v>0</v>
      </c>
      <c r="CB244" s="4" t="str">
        <f t="shared" si="275"/>
        <v/>
      </c>
      <c r="CC244" s="4" t="str">
        <f t="shared" si="276"/>
        <v/>
      </c>
      <c r="CD244" s="4" t="str">
        <f t="shared" si="277"/>
        <v/>
      </c>
      <c r="CE244" s="4" t="str">
        <f t="shared" si="278"/>
        <v/>
      </c>
      <c r="CF244" s="4" t="str">
        <f t="shared" si="279"/>
        <v/>
      </c>
      <c r="CG244" s="4" t="str">
        <f t="shared" si="280"/>
        <v/>
      </c>
      <c r="CH244" s="4" t="str">
        <f t="shared" si="281"/>
        <v/>
      </c>
      <c r="CI244" s="4" t="str">
        <f t="shared" si="282"/>
        <v/>
      </c>
      <c r="CJ244" s="4" t="str">
        <f t="shared" si="283"/>
        <v/>
      </c>
      <c r="CK244" s="4" t="str">
        <f t="shared" si="284"/>
        <v/>
      </c>
      <c r="CM244" s="4" t="s">
        <v>4901</v>
      </c>
      <c r="CN244" s="4" t="str">
        <f>IF(ISNUMBER(BZ244), IF($BV244&gt;VLOOKUP('Gene Table'!$G$2,'Array Content'!$A$2:$B$3,2,FALSE),IF(BZ244&lt;-$BV244,"mutant","WT"),IF(BZ244&lt;-VLOOKUP('Gene Table'!$G$2,'Array Content'!$A$2:$B$3,2,FALSE),"Mutant","WT")),"")</f>
        <v>WT</v>
      </c>
      <c r="CO244" s="4" t="str">
        <f>IF(ISNUMBER(CA244), IF($BV244&gt;VLOOKUP('Gene Table'!$G$2,'Array Content'!$A$2:$B$3,2,FALSE),IF(CA244&lt;-$BV244,"mutant","WT"),IF(CA244&lt;-VLOOKUP('Gene Table'!$G$2,'Array Content'!$A$2:$B$3,2,FALSE),"Mutant","WT")),"")</f>
        <v>WT</v>
      </c>
      <c r="CP244" s="4" t="str">
        <f>IF(ISNUMBER(CB244), IF($BV244&gt;VLOOKUP('Gene Table'!$G$2,'Array Content'!$A$2:$B$3,2,FALSE),IF(CB244&lt;-$BV244,"mutant","WT"),IF(CB244&lt;-VLOOKUP('Gene Table'!$G$2,'Array Content'!$A$2:$B$3,2,FALSE),"Mutant","WT")),"")</f>
        <v/>
      </c>
      <c r="CQ244" s="4" t="str">
        <f>IF(ISNUMBER(CC244), IF($BV244&gt;VLOOKUP('Gene Table'!$G$2,'Array Content'!$A$2:$B$3,2,FALSE),IF(CC244&lt;-$BV244,"mutant","WT"),IF(CC244&lt;-VLOOKUP('Gene Table'!$G$2,'Array Content'!$A$2:$B$3,2,FALSE),"Mutant","WT")),"")</f>
        <v/>
      </c>
      <c r="CR244" s="4" t="str">
        <f>IF(ISNUMBER(CD244), IF($BV244&gt;VLOOKUP('Gene Table'!$G$2,'Array Content'!$A$2:$B$3,2,FALSE),IF(CD244&lt;-$BV244,"mutant","WT"),IF(CD244&lt;-VLOOKUP('Gene Table'!$G$2,'Array Content'!$A$2:$B$3,2,FALSE),"Mutant","WT")),"")</f>
        <v/>
      </c>
      <c r="CS244" s="4" t="str">
        <f>IF(ISNUMBER(CE244), IF($BV244&gt;VLOOKUP('Gene Table'!$G$2,'Array Content'!$A$2:$B$3,2,FALSE),IF(CE244&lt;-$BV244,"mutant","WT"),IF(CE244&lt;-VLOOKUP('Gene Table'!$G$2,'Array Content'!$A$2:$B$3,2,FALSE),"Mutant","WT")),"")</f>
        <v/>
      </c>
      <c r="CT244" s="4" t="str">
        <f>IF(ISNUMBER(CF244), IF($BV244&gt;VLOOKUP('Gene Table'!$G$2,'Array Content'!$A$2:$B$3,2,FALSE),IF(CF244&lt;-$BV244,"mutant","WT"),IF(CF244&lt;-VLOOKUP('Gene Table'!$G$2,'Array Content'!$A$2:$B$3,2,FALSE),"Mutant","WT")),"")</f>
        <v/>
      </c>
      <c r="CU244" s="4" t="str">
        <f>IF(ISNUMBER(CG244), IF($BV244&gt;VLOOKUP('Gene Table'!$G$2,'Array Content'!$A$2:$B$3,2,FALSE),IF(CG244&lt;-$BV244,"mutant","WT"),IF(CG244&lt;-VLOOKUP('Gene Table'!$G$2,'Array Content'!$A$2:$B$3,2,FALSE),"Mutant","WT")),"")</f>
        <v/>
      </c>
      <c r="CV244" s="4" t="str">
        <f>IF(ISNUMBER(CH244), IF($BV244&gt;VLOOKUP('Gene Table'!$G$2,'Array Content'!$A$2:$B$3,2,FALSE),IF(CH244&lt;-$BV244,"mutant","WT"),IF(CH244&lt;-VLOOKUP('Gene Table'!$G$2,'Array Content'!$A$2:$B$3,2,FALSE),"Mutant","WT")),"")</f>
        <v/>
      </c>
      <c r="CW244" s="4" t="str">
        <f>IF(ISNUMBER(CI244), IF($BV244&gt;VLOOKUP('Gene Table'!$G$2,'Array Content'!$A$2:$B$3,2,FALSE),IF(CI244&lt;-$BV244,"mutant","WT"),IF(CI244&lt;-VLOOKUP('Gene Table'!$G$2,'Array Content'!$A$2:$B$3,2,FALSE),"Mutant","WT")),"")</f>
        <v/>
      </c>
      <c r="CX244" s="4" t="str">
        <f>IF(ISNUMBER(CJ244), IF($BV244&gt;VLOOKUP('Gene Table'!$G$2,'Array Content'!$A$2:$B$3,2,FALSE),IF(CJ244&lt;-$BV244,"mutant","WT"),IF(CJ244&lt;-VLOOKUP('Gene Table'!$G$2,'Array Content'!$A$2:$B$3,2,FALSE),"Mutant","WT")),"")</f>
        <v/>
      </c>
      <c r="CY244" s="4" t="str">
        <f>IF(ISNUMBER(CK244), IF($BV244&gt;VLOOKUP('Gene Table'!$G$2,'Array Content'!$A$2:$B$3,2,FALSE),IF(CK244&lt;-$BV244,"mutant","WT"),IF(CK244&lt;-VLOOKUP('Gene Table'!$G$2,'Array Content'!$A$2:$B$3,2,FALSE),"Mutant","WT")),"")</f>
        <v/>
      </c>
      <c r="DA244" s="4" t="s">
        <v>4901</v>
      </c>
      <c r="DB244" s="4">
        <f t="shared" si="285"/>
        <v>0</v>
      </c>
      <c r="DC244" s="4">
        <f t="shared" si="286"/>
        <v>0</v>
      </c>
      <c r="DD244" s="4" t="str">
        <f t="shared" si="287"/>
        <v/>
      </c>
      <c r="DE244" s="4" t="str">
        <f t="shared" si="288"/>
        <v/>
      </c>
      <c r="DF244" s="4" t="str">
        <f t="shared" si="289"/>
        <v/>
      </c>
      <c r="DG244" s="4" t="str">
        <f t="shared" si="290"/>
        <v/>
      </c>
      <c r="DH244" s="4" t="str">
        <f t="shared" si="291"/>
        <v/>
      </c>
      <c r="DI244" s="4" t="str">
        <f t="shared" si="292"/>
        <v/>
      </c>
      <c r="DJ244" s="4" t="str">
        <f t="shared" si="293"/>
        <v/>
      </c>
      <c r="DK244" s="4" t="str">
        <f t="shared" si="294"/>
        <v/>
      </c>
      <c r="DL244" s="4" t="str">
        <f t="shared" si="295"/>
        <v/>
      </c>
      <c r="DM244" s="4" t="str">
        <f t="shared" si="296"/>
        <v/>
      </c>
      <c r="DO244" s="4" t="s">
        <v>4901</v>
      </c>
      <c r="DP244" s="4" t="str">
        <f>IF(ISNUMBER(DB244), IF($AR244&gt;VLOOKUP('Gene Table'!$G$2,'Array Content'!$A$2:$B$3,2,FALSE),IF(DB244&lt;-$AR244,"mutant","WT"),IF(DB244&lt;-VLOOKUP('Gene Table'!$G$2,'Array Content'!$A$2:$B$3,2,FALSE),"Mutant","WT")),"")</f>
        <v>WT</v>
      </c>
      <c r="DQ244" s="4" t="str">
        <f>IF(ISNUMBER(DC244), IF($AR244&gt;VLOOKUP('Gene Table'!$G$2,'Array Content'!$A$2:$B$3,2,FALSE),IF(DC244&lt;-$AR244,"mutant","WT"),IF(DC244&lt;-VLOOKUP('Gene Table'!$G$2,'Array Content'!$A$2:$B$3,2,FALSE),"Mutant","WT")),"")</f>
        <v>WT</v>
      </c>
      <c r="DR244" s="4" t="str">
        <f>IF(ISNUMBER(DD244), IF($AR244&gt;VLOOKUP('Gene Table'!$G$2,'Array Content'!$A$2:$B$3,2,FALSE),IF(DD244&lt;-$AR244,"mutant","WT"),IF(DD244&lt;-VLOOKUP('Gene Table'!$G$2,'Array Content'!$A$2:$B$3,2,FALSE),"Mutant","WT")),"")</f>
        <v/>
      </c>
      <c r="DS244" s="4" t="str">
        <f>IF(ISNUMBER(DE244), IF($AR244&gt;VLOOKUP('Gene Table'!$G$2,'Array Content'!$A$2:$B$3,2,FALSE),IF(DE244&lt;-$AR244,"mutant","WT"),IF(DE244&lt;-VLOOKUP('Gene Table'!$G$2,'Array Content'!$A$2:$B$3,2,FALSE),"Mutant","WT")),"")</f>
        <v/>
      </c>
      <c r="DT244" s="4" t="str">
        <f>IF(ISNUMBER(DF244), IF($AR244&gt;VLOOKUP('Gene Table'!$G$2,'Array Content'!$A$2:$B$3,2,FALSE),IF(DF244&lt;-$AR244,"mutant","WT"),IF(DF244&lt;-VLOOKUP('Gene Table'!$G$2,'Array Content'!$A$2:$B$3,2,FALSE),"Mutant","WT")),"")</f>
        <v/>
      </c>
      <c r="DU244" s="4" t="str">
        <f>IF(ISNUMBER(DG244), IF($AR244&gt;VLOOKUP('Gene Table'!$G$2,'Array Content'!$A$2:$B$3,2,FALSE),IF(DG244&lt;-$AR244,"mutant","WT"),IF(DG244&lt;-VLOOKUP('Gene Table'!$G$2,'Array Content'!$A$2:$B$3,2,FALSE),"Mutant","WT")),"")</f>
        <v/>
      </c>
      <c r="DV244" s="4" t="str">
        <f>IF(ISNUMBER(DH244), IF($AR244&gt;VLOOKUP('Gene Table'!$G$2,'Array Content'!$A$2:$B$3,2,FALSE),IF(DH244&lt;-$AR244,"mutant","WT"),IF(DH244&lt;-VLOOKUP('Gene Table'!$G$2,'Array Content'!$A$2:$B$3,2,FALSE),"Mutant","WT")),"")</f>
        <v/>
      </c>
      <c r="DW244" s="4" t="str">
        <f>IF(ISNUMBER(DI244), IF($AR244&gt;VLOOKUP('Gene Table'!$G$2,'Array Content'!$A$2:$B$3,2,FALSE),IF(DI244&lt;-$AR244,"mutant","WT"),IF(DI244&lt;-VLOOKUP('Gene Table'!$G$2,'Array Content'!$A$2:$B$3,2,FALSE),"Mutant","WT")),"")</f>
        <v/>
      </c>
      <c r="DX244" s="4" t="str">
        <f>IF(ISNUMBER(DJ244), IF($AR244&gt;VLOOKUP('Gene Table'!$G$2,'Array Content'!$A$2:$B$3,2,FALSE),IF(DJ244&lt;-$AR244,"mutant","WT"),IF(DJ244&lt;-VLOOKUP('Gene Table'!$G$2,'Array Content'!$A$2:$B$3,2,FALSE),"Mutant","WT")),"")</f>
        <v/>
      </c>
      <c r="DY244" s="4" t="str">
        <f>IF(ISNUMBER(DK244), IF($AR244&gt;VLOOKUP('Gene Table'!$G$2,'Array Content'!$A$2:$B$3,2,FALSE),IF(DK244&lt;-$AR244,"mutant","WT"),IF(DK244&lt;-VLOOKUP('Gene Table'!$G$2,'Array Content'!$A$2:$B$3,2,FALSE),"Mutant","WT")),"")</f>
        <v/>
      </c>
      <c r="DZ244" s="4" t="str">
        <f>IF(ISNUMBER(DL244), IF($AR244&gt;VLOOKUP('Gene Table'!$G$2,'Array Content'!$A$2:$B$3,2,FALSE),IF(DL244&lt;-$AR244,"mutant","WT"),IF(DL244&lt;-VLOOKUP('Gene Table'!$G$2,'Array Content'!$A$2:$B$3,2,FALSE),"Mutant","WT")),"")</f>
        <v/>
      </c>
      <c r="EA244" s="4" t="str">
        <f>IF(ISNUMBER(DM244), IF($AR244&gt;VLOOKUP('Gene Table'!$G$2,'Array Content'!$A$2:$B$3,2,FALSE),IF(DM244&lt;-$AR244,"mutant","WT"),IF(DM244&lt;-VLOOKUP('Gene Table'!$G$2,'Array Content'!$A$2:$B$3,2,FALSE),"Mutant","WT")),"")</f>
        <v/>
      </c>
      <c r="EC244" s="4" t="s">
        <v>4901</v>
      </c>
      <c r="ED244" s="4" t="str">
        <f>IF('Gene Table'!$D244="copy number",D244,"")</f>
        <v/>
      </c>
      <c r="EE244" s="4" t="str">
        <f>IF('Gene Table'!$D244="copy number",E244,"")</f>
        <v/>
      </c>
      <c r="EF244" s="4" t="str">
        <f>IF('Gene Table'!$D244="copy number",F244,"")</f>
        <v/>
      </c>
      <c r="EG244" s="4" t="str">
        <f>IF('Gene Table'!$D244="copy number",G244,"")</f>
        <v/>
      </c>
      <c r="EH244" s="4" t="str">
        <f>IF('Gene Table'!$D244="copy number",H244,"")</f>
        <v/>
      </c>
      <c r="EI244" s="4" t="str">
        <f>IF('Gene Table'!$D244="copy number",I244,"")</f>
        <v/>
      </c>
      <c r="EJ244" s="4" t="str">
        <f>IF('Gene Table'!$D244="copy number",J244,"")</f>
        <v/>
      </c>
      <c r="EK244" s="4" t="str">
        <f>IF('Gene Table'!$D244="copy number",K244,"")</f>
        <v/>
      </c>
      <c r="EL244" s="4" t="str">
        <f>IF('Gene Table'!$D244="copy number",L244,"")</f>
        <v/>
      </c>
      <c r="EM244" s="4" t="str">
        <f>IF('Gene Table'!$D244="copy number",M244,"")</f>
        <v/>
      </c>
      <c r="EN244" s="4" t="str">
        <f>IF('Gene Table'!$D244="copy number",N244,"")</f>
        <v/>
      </c>
      <c r="EO244" s="4" t="str">
        <f>IF('Gene Table'!$D244="copy number",O244,"")</f>
        <v/>
      </c>
      <c r="EQ244" s="4" t="s">
        <v>4901</v>
      </c>
      <c r="ER244" s="4" t="str">
        <f>IF('Gene Table'!$D244="copy number",R244,"")</f>
        <v/>
      </c>
      <c r="ES244" s="4" t="str">
        <f>IF('Gene Table'!$D244="copy number",S244,"")</f>
        <v/>
      </c>
      <c r="ET244" s="4" t="str">
        <f>IF('Gene Table'!$D244="copy number",T244,"")</f>
        <v/>
      </c>
      <c r="EU244" s="4" t="str">
        <f>IF('Gene Table'!$D244="copy number",U244,"")</f>
        <v/>
      </c>
      <c r="EV244" s="4" t="str">
        <f>IF('Gene Table'!$D244="copy number",V244,"")</f>
        <v/>
      </c>
      <c r="EW244" s="4" t="str">
        <f>IF('Gene Table'!$D244="copy number",W244,"")</f>
        <v/>
      </c>
      <c r="EX244" s="4" t="str">
        <f>IF('Gene Table'!$D244="copy number",X244,"")</f>
        <v/>
      </c>
      <c r="EY244" s="4" t="str">
        <f>IF('Gene Table'!$D244="copy number",Y244,"")</f>
        <v/>
      </c>
      <c r="EZ244" s="4" t="str">
        <f>IF('Gene Table'!$D244="copy number",Z244,"")</f>
        <v/>
      </c>
      <c r="FA244" s="4" t="str">
        <f>IF('Gene Table'!$D244="copy number",AA244,"")</f>
        <v/>
      </c>
      <c r="FB244" s="4" t="str">
        <f>IF('Gene Table'!$D244="copy number",AB244,"")</f>
        <v/>
      </c>
      <c r="FC244" s="4" t="str">
        <f>IF('Gene Table'!$D244="copy number",AC244,"")</f>
        <v/>
      </c>
      <c r="FE244" s="4" t="s">
        <v>4901</v>
      </c>
      <c r="FF244" s="4" t="str">
        <f>IF('Gene Table'!$C244="SMPC",D244,"")</f>
        <v/>
      </c>
      <c r="FG244" s="4" t="str">
        <f>IF('Gene Table'!$C244="SMPC",E244,"")</f>
        <v/>
      </c>
      <c r="FH244" s="4" t="str">
        <f>IF('Gene Table'!$C244="SMPC",F244,"")</f>
        <v/>
      </c>
      <c r="FI244" s="4" t="str">
        <f>IF('Gene Table'!$C244="SMPC",G244,"")</f>
        <v/>
      </c>
      <c r="FJ244" s="4" t="str">
        <f>IF('Gene Table'!$C244="SMPC",H244,"")</f>
        <v/>
      </c>
      <c r="FK244" s="4" t="str">
        <f>IF('Gene Table'!$C244="SMPC",I244,"")</f>
        <v/>
      </c>
      <c r="FL244" s="4" t="str">
        <f>IF('Gene Table'!$C244="SMPC",J244,"")</f>
        <v/>
      </c>
      <c r="FM244" s="4" t="str">
        <f>IF('Gene Table'!$C244="SMPC",K244,"")</f>
        <v/>
      </c>
      <c r="FN244" s="4" t="str">
        <f>IF('Gene Table'!$C244="SMPC",L244,"")</f>
        <v/>
      </c>
      <c r="FO244" s="4" t="str">
        <f>IF('Gene Table'!$C244="SMPC",M244,"")</f>
        <v/>
      </c>
      <c r="FP244" s="4" t="str">
        <f>IF('Gene Table'!$C244="SMPC",N244,"")</f>
        <v/>
      </c>
      <c r="FQ244" s="4" t="str">
        <f>IF('Gene Table'!$C244="SMPC",O244,"")</f>
        <v/>
      </c>
      <c r="FS244" s="4" t="s">
        <v>4901</v>
      </c>
      <c r="FT244" s="4" t="str">
        <f>IF('Gene Table'!$C244="SMPC",R244,"")</f>
        <v/>
      </c>
      <c r="FU244" s="4" t="str">
        <f>IF('Gene Table'!$C244="SMPC",S244,"")</f>
        <v/>
      </c>
      <c r="FV244" s="4" t="str">
        <f>IF('Gene Table'!$C244="SMPC",T244,"")</f>
        <v/>
      </c>
      <c r="FW244" s="4" t="str">
        <f>IF('Gene Table'!$C244="SMPC",U244,"")</f>
        <v/>
      </c>
      <c r="FX244" s="4" t="str">
        <f>IF('Gene Table'!$C244="SMPC",V244,"")</f>
        <v/>
      </c>
      <c r="FY244" s="4" t="str">
        <f>IF('Gene Table'!$C244="SMPC",W244,"")</f>
        <v/>
      </c>
      <c r="FZ244" s="4" t="str">
        <f>IF('Gene Table'!$C244="SMPC",X244,"")</f>
        <v/>
      </c>
      <c r="GA244" s="4" t="str">
        <f>IF('Gene Table'!$C244="SMPC",Y244,"")</f>
        <v/>
      </c>
      <c r="GB244" s="4" t="str">
        <f>IF('Gene Table'!$C244="SMPC",Z244,"")</f>
        <v/>
      </c>
      <c r="GC244" s="4" t="str">
        <f>IF('Gene Table'!$C244="SMPC",AA244,"")</f>
        <v/>
      </c>
      <c r="GD244" s="4" t="str">
        <f>IF('Gene Table'!$C244="SMPC",AB244,"")</f>
        <v/>
      </c>
      <c r="GE244" s="4" t="str">
        <f>IF('Gene Table'!$C244="SMPC",AC244,"")</f>
        <v/>
      </c>
    </row>
    <row r="245" spans="1:187" ht="15" customHeight="1" x14ac:dyDescent="0.25">
      <c r="A245" s="4" t="str">
        <f>'Gene Table'!C245&amp;":"&amp;'Gene Table'!D245</f>
        <v>TP53:c.577C&gt;T</v>
      </c>
      <c r="B245" s="4">
        <f>IF('Gene Table'!$G$5="NO",IF(ISNUMBER(MATCH('Gene Table'!E245,'Array Content'!$M$2:$M$941,0)),VLOOKUP('Gene Table'!E245,'Array Content'!$M$2:$O$941,2,FALSE),35),IF('Gene Table'!$G$5="YES",IF(ISNUMBER(MATCH('Gene Table'!E245,'Array Content'!$M$2:$M$941,0)),VLOOKUP('Gene Table'!E245,'Array Content'!$M$2:$O$941,3,FALSE),35),"OOPS"))</f>
        <v>37</v>
      </c>
      <c r="C245" s="4" t="s">
        <v>4902</v>
      </c>
      <c r="D245" s="29">
        <f>IF('Control Sample Data'!D244="","",IF(SUM('Control Sample Data'!D$2:D$97)&gt;10,IF(AND(ISNUMBER('Control Sample Data'!D244),'Control Sample Data'!D244&lt;$B245, 'Control Sample Data'!D244&gt;0),'Control Sample Data'!D244,$B245),""))</f>
        <v>35</v>
      </c>
      <c r="E245" s="29">
        <f>IF('Control Sample Data'!E244="","",IF(SUM('Control Sample Data'!E$2:E$97)&gt;10,IF(AND(ISNUMBER('Control Sample Data'!E244),'Control Sample Data'!E244&lt;$B245, 'Control Sample Data'!E244&gt;0),'Control Sample Data'!E244,$B245),""))</f>
        <v>35</v>
      </c>
      <c r="F245" s="29" t="str">
        <f>IF('Control Sample Data'!F244="","",IF(SUM('Control Sample Data'!F$2:F$97)&gt;10,IF(AND(ISNUMBER('Control Sample Data'!F244),'Control Sample Data'!F244&lt;$B245, 'Control Sample Data'!F244&gt;0),'Control Sample Data'!F244,$B245),""))</f>
        <v/>
      </c>
      <c r="G245" s="29" t="str">
        <f>IF('Control Sample Data'!G244="","",IF(SUM('Control Sample Data'!G$2:G$97)&gt;10,IF(AND(ISNUMBER('Control Sample Data'!G244),'Control Sample Data'!G244&lt;$B245, 'Control Sample Data'!G244&gt;0),'Control Sample Data'!G244,$B245),""))</f>
        <v/>
      </c>
      <c r="H245" s="29" t="str">
        <f>IF('Control Sample Data'!H244="","",IF(SUM('Control Sample Data'!H$2:H$97)&gt;10,IF(AND(ISNUMBER('Control Sample Data'!H244),'Control Sample Data'!H244&lt;$B245, 'Control Sample Data'!H244&gt;0),'Control Sample Data'!H244,$B245),""))</f>
        <v/>
      </c>
      <c r="I245" s="29" t="str">
        <f>IF('Control Sample Data'!I244="","",IF(SUM('Control Sample Data'!I$2:I$97)&gt;10,IF(AND(ISNUMBER('Control Sample Data'!I244),'Control Sample Data'!I244&lt;$B245, 'Control Sample Data'!I244&gt;0),'Control Sample Data'!I244,$B245),""))</f>
        <v/>
      </c>
      <c r="J245" s="29" t="str">
        <f>IF('Control Sample Data'!J244="","",IF(SUM('Control Sample Data'!J$2:J$97)&gt;10,IF(AND(ISNUMBER('Control Sample Data'!J244),'Control Sample Data'!J244&lt;$B245, 'Control Sample Data'!J244&gt;0),'Control Sample Data'!J244,$B245),""))</f>
        <v/>
      </c>
      <c r="K245" s="29" t="str">
        <f>IF('Control Sample Data'!K244="","",IF(SUM('Control Sample Data'!K$2:K$97)&gt;10,IF(AND(ISNUMBER('Control Sample Data'!K244),'Control Sample Data'!K244&lt;$B245, 'Control Sample Data'!K244&gt;0),'Control Sample Data'!K244,$B245),""))</f>
        <v/>
      </c>
      <c r="L245" s="29" t="str">
        <f>IF('Control Sample Data'!L244="","",IF(SUM('Control Sample Data'!L$2:L$97)&gt;10,IF(AND(ISNUMBER('Control Sample Data'!L244),'Control Sample Data'!L244&lt;$B245, 'Control Sample Data'!L244&gt;0),'Control Sample Data'!L244,$B245),""))</f>
        <v/>
      </c>
      <c r="M245" s="29" t="str">
        <f>IF('Control Sample Data'!M244="","",IF(SUM('Control Sample Data'!M$2:M$97)&gt;10,IF(AND(ISNUMBER('Control Sample Data'!M244),'Control Sample Data'!M244&lt;$B245, 'Control Sample Data'!M244&gt;0),'Control Sample Data'!M244,$B245),""))</f>
        <v/>
      </c>
      <c r="N245" s="29" t="str">
        <f>IF('Control Sample Data'!N244="","",IF(SUM('Control Sample Data'!N$2:N$97)&gt;10,IF(AND(ISNUMBER('Control Sample Data'!N244),'Control Sample Data'!N244&lt;$B245, 'Control Sample Data'!N244&gt;0),'Control Sample Data'!N244,$B245),""))</f>
        <v/>
      </c>
      <c r="O245" s="29" t="str">
        <f>IF('Control Sample Data'!O244="","",IF(SUM('Control Sample Data'!O$2:O$97)&gt;10,IF(AND(ISNUMBER('Control Sample Data'!O244),'Control Sample Data'!O244&lt;$B245, 'Control Sample Data'!O244&gt;0),'Control Sample Data'!O244,$B245),""))</f>
        <v/>
      </c>
      <c r="Q245" s="4" t="s">
        <v>4902</v>
      </c>
      <c r="R245" s="29">
        <f>IF('Test Sample Data'!D244="","",IF(SUM('Test Sample Data'!D$2:D$97)&gt;10,IF(AND(ISNUMBER('Test Sample Data'!D244),'Test Sample Data'!D244&lt;$B245, 'Test Sample Data'!D244&gt;0),'Test Sample Data'!D244,$B245),""))</f>
        <v>35</v>
      </c>
      <c r="S245" s="29">
        <f>IF('Test Sample Data'!E244="","",IF(SUM('Test Sample Data'!E$2:E$97)&gt;10,IF(AND(ISNUMBER('Test Sample Data'!E244),'Test Sample Data'!E244&lt;$B245, 'Test Sample Data'!E244&gt;0),'Test Sample Data'!E244,$B245),""))</f>
        <v>35</v>
      </c>
      <c r="T245" s="29" t="str">
        <f>IF('Test Sample Data'!F244="","",IF(SUM('Test Sample Data'!F$2:F$97)&gt;10,IF(AND(ISNUMBER('Test Sample Data'!F244),'Test Sample Data'!F244&lt;$B245, 'Test Sample Data'!F244&gt;0),'Test Sample Data'!F244,$B245),""))</f>
        <v/>
      </c>
      <c r="U245" s="29" t="str">
        <f>IF('Test Sample Data'!G244="","",IF(SUM('Test Sample Data'!G$2:G$97)&gt;10,IF(AND(ISNUMBER('Test Sample Data'!G244),'Test Sample Data'!G244&lt;$B245, 'Test Sample Data'!G244&gt;0),'Test Sample Data'!G244,$B245),""))</f>
        <v/>
      </c>
      <c r="V245" s="29" t="str">
        <f>IF('Test Sample Data'!H244="","",IF(SUM('Test Sample Data'!H$2:H$97)&gt;10,IF(AND(ISNUMBER('Test Sample Data'!H244),'Test Sample Data'!H244&lt;$B245, 'Test Sample Data'!H244&gt;0),'Test Sample Data'!H244,$B245),""))</f>
        <v/>
      </c>
      <c r="W245" s="29" t="str">
        <f>IF('Test Sample Data'!I244="","",IF(SUM('Test Sample Data'!I$2:I$97)&gt;10,IF(AND(ISNUMBER('Test Sample Data'!I244),'Test Sample Data'!I244&lt;$B245, 'Test Sample Data'!I244&gt;0),'Test Sample Data'!I244,$B245),""))</f>
        <v/>
      </c>
      <c r="X245" s="29" t="str">
        <f>IF('Test Sample Data'!J244="","",IF(SUM('Test Sample Data'!J$2:J$97)&gt;10,IF(AND(ISNUMBER('Test Sample Data'!J244),'Test Sample Data'!J244&lt;$B245, 'Test Sample Data'!J244&gt;0),'Test Sample Data'!J244,$B245),""))</f>
        <v/>
      </c>
      <c r="Y245" s="29" t="str">
        <f>IF('Test Sample Data'!K244="","",IF(SUM('Test Sample Data'!K$2:K$97)&gt;10,IF(AND(ISNUMBER('Test Sample Data'!K244),'Test Sample Data'!K244&lt;$B245, 'Test Sample Data'!K244&gt;0),'Test Sample Data'!K244,$B245),""))</f>
        <v/>
      </c>
      <c r="Z245" s="29" t="str">
        <f>IF('Test Sample Data'!L244="","",IF(SUM('Test Sample Data'!L$2:L$97)&gt;10,IF(AND(ISNUMBER('Test Sample Data'!L244),'Test Sample Data'!L244&lt;$B245, 'Test Sample Data'!L244&gt;0),'Test Sample Data'!L244,$B245),""))</f>
        <v/>
      </c>
      <c r="AA245" s="29" t="str">
        <f>IF('Test Sample Data'!M244="","",IF(SUM('Test Sample Data'!M$2:M$97)&gt;10,IF(AND(ISNUMBER('Test Sample Data'!M244),'Test Sample Data'!M244&lt;$B245, 'Test Sample Data'!M244&gt;0),'Test Sample Data'!M244,$B245),""))</f>
        <v/>
      </c>
      <c r="AB245" s="29" t="str">
        <f>IF('Test Sample Data'!N244="","",IF(SUM('Test Sample Data'!N$2:N$97)&gt;10,IF(AND(ISNUMBER('Test Sample Data'!N244),'Test Sample Data'!N244&lt;$B245, 'Test Sample Data'!N244&gt;0),'Test Sample Data'!N244,$B245),""))</f>
        <v/>
      </c>
      <c r="AC245" s="29" t="str">
        <f>IF('Test Sample Data'!O244="","",IF(SUM('Test Sample Data'!O$2:O$97)&gt;10,IF(AND(ISNUMBER('Test Sample Data'!O244),'Test Sample Data'!O244&lt;$B245, 'Test Sample Data'!O244&gt;0),'Test Sample Data'!O244,$B245),""))</f>
        <v/>
      </c>
      <c r="AE245" s="4" t="s">
        <v>4902</v>
      </c>
      <c r="AF245" s="4">
        <f t="shared" si="247"/>
        <v>9</v>
      </c>
      <c r="AG245" s="4">
        <f t="shared" si="248"/>
        <v>9</v>
      </c>
      <c r="AH245" s="4" t="str">
        <f t="shared" si="249"/>
        <v/>
      </c>
      <c r="AI245" s="4" t="str">
        <f t="shared" si="250"/>
        <v/>
      </c>
      <c r="AJ245" s="4" t="str">
        <f t="shared" si="251"/>
        <v/>
      </c>
      <c r="AK245" s="4" t="str">
        <f t="shared" si="252"/>
        <v/>
      </c>
      <c r="AL245" s="4" t="str">
        <f t="shared" si="253"/>
        <v/>
      </c>
      <c r="AM245" s="4" t="str">
        <f t="shared" si="254"/>
        <v/>
      </c>
      <c r="AN245" s="4" t="str">
        <f t="shared" si="255"/>
        <v/>
      </c>
      <c r="AO245" s="4" t="str">
        <f t="shared" si="256"/>
        <v/>
      </c>
      <c r="AP245" s="4" t="str">
        <f t="shared" si="257"/>
        <v/>
      </c>
      <c r="AQ245" s="4" t="str">
        <f t="shared" si="258"/>
        <v/>
      </c>
      <c r="AR245" s="4">
        <f t="shared" si="259"/>
        <v>0</v>
      </c>
      <c r="AS245" s="4">
        <f t="shared" si="310"/>
        <v>9</v>
      </c>
      <c r="AU245" s="4" t="s">
        <v>4902</v>
      </c>
      <c r="AV245" s="4">
        <f t="shared" si="260"/>
        <v>9</v>
      </c>
      <c r="AW245" s="4">
        <f t="shared" si="261"/>
        <v>9</v>
      </c>
      <c r="AX245" s="4" t="str">
        <f t="shared" si="262"/>
        <v/>
      </c>
      <c r="AY245" s="4" t="str">
        <f t="shared" si="263"/>
        <v/>
      </c>
      <c r="AZ245" s="4" t="str">
        <f t="shared" si="264"/>
        <v/>
      </c>
      <c r="BA245" s="4" t="str">
        <f t="shared" si="265"/>
        <v/>
      </c>
      <c r="BB245" s="4" t="str">
        <f t="shared" si="266"/>
        <v/>
      </c>
      <c r="BC245" s="4" t="str">
        <f t="shared" si="267"/>
        <v/>
      </c>
      <c r="BD245" s="4" t="str">
        <f t="shared" si="268"/>
        <v/>
      </c>
      <c r="BE245" s="4" t="str">
        <f t="shared" si="269"/>
        <v/>
      </c>
      <c r="BF245" s="4" t="str">
        <f t="shared" si="270"/>
        <v/>
      </c>
      <c r="BG245" s="4" t="str">
        <f t="shared" si="271"/>
        <v/>
      </c>
      <c r="BI245" s="4" t="s">
        <v>4902</v>
      </c>
      <c r="BJ245" s="4">
        <f t="shared" si="297"/>
        <v>9</v>
      </c>
      <c r="BK245" s="4">
        <f t="shared" si="298"/>
        <v>9</v>
      </c>
      <c r="BL245" s="4" t="str">
        <f t="shared" si="299"/>
        <v/>
      </c>
      <c r="BM245" s="4" t="str">
        <f t="shared" si="300"/>
        <v/>
      </c>
      <c r="BN245" s="4" t="str">
        <f t="shared" si="301"/>
        <v/>
      </c>
      <c r="BO245" s="4" t="str">
        <f t="shared" si="302"/>
        <v/>
      </c>
      <c r="BP245" s="4" t="str">
        <f t="shared" si="303"/>
        <v/>
      </c>
      <c r="BQ245" s="4" t="str">
        <f t="shared" si="304"/>
        <v/>
      </c>
      <c r="BR245" s="4" t="str">
        <f t="shared" si="305"/>
        <v/>
      </c>
      <c r="BS245" s="4" t="str">
        <f t="shared" si="306"/>
        <v/>
      </c>
      <c r="BT245" s="4" t="str">
        <f t="shared" si="307"/>
        <v/>
      </c>
      <c r="BU245" s="4" t="str">
        <f t="shared" si="308"/>
        <v/>
      </c>
      <c r="BV245" s="4">
        <f t="shared" si="272"/>
        <v>0</v>
      </c>
      <c r="BW245" s="4">
        <f t="shared" si="309"/>
        <v>9</v>
      </c>
      <c r="BY245" s="4" t="s">
        <v>4902</v>
      </c>
      <c r="BZ245" s="4">
        <f t="shared" si="273"/>
        <v>0</v>
      </c>
      <c r="CA245" s="4">
        <f t="shared" si="274"/>
        <v>0</v>
      </c>
      <c r="CB245" s="4" t="str">
        <f t="shared" si="275"/>
        <v/>
      </c>
      <c r="CC245" s="4" t="str">
        <f t="shared" si="276"/>
        <v/>
      </c>
      <c r="CD245" s="4" t="str">
        <f t="shared" si="277"/>
        <v/>
      </c>
      <c r="CE245" s="4" t="str">
        <f t="shared" si="278"/>
        <v/>
      </c>
      <c r="CF245" s="4" t="str">
        <f t="shared" si="279"/>
        <v/>
      </c>
      <c r="CG245" s="4" t="str">
        <f t="shared" si="280"/>
        <v/>
      </c>
      <c r="CH245" s="4" t="str">
        <f t="shared" si="281"/>
        <v/>
      </c>
      <c r="CI245" s="4" t="str">
        <f t="shared" si="282"/>
        <v/>
      </c>
      <c r="CJ245" s="4" t="str">
        <f t="shared" si="283"/>
        <v/>
      </c>
      <c r="CK245" s="4" t="str">
        <f t="shared" si="284"/>
        <v/>
      </c>
      <c r="CM245" s="4" t="s">
        <v>4902</v>
      </c>
      <c r="CN245" s="4" t="str">
        <f>IF(ISNUMBER(BZ245), IF($BV245&gt;VLOOKUP('Gene Table'!$G$2,'Array Content'!$A$2:$B$3,2,FALSE),IF(BZ245&lt;-$BV245,"mutant","WT"),IF(BZ245&lt;-VLOOKUP('Gene Table'!$G$2,'Array Content'!$A$2:$B$3,2,FALSE),"Mutant","WT")),"")</f>
        <v>WT</v>
      </c>
      <c r="CO245" s="4" t="str">
        <f>IF(ISNUMBER(CA245), IF($BV245&gt;VLOOKUP('Gene Table'!$G$2,'Array Content'!$A$2:$B$3,2,FALSE),IF(CA245&lt;-$BV245,"mutant","WT"),IF(CA245&lt;-VLOOKUP('Gene Table'!$G$2,'Array Content'!$A$2:$B$3,2,FALSE),"Mutant","WT")),"")</f>
        <v>WT</v>
      </c>
      <c r="CP245" s="4" t="str">
        <f>IF(ISNUMBER(CB245), IF($BV245&gt;VLOOKUP('Gene Table'!$G$2,'Array Content'!$A$2:$B$3,2,FALSE),IF(CB245&lt;-$BV245,"mutant","WT"),IF(CB245&lt;-VLOOKUP('Gene Table'!$G$2,'Array Content'!$A$2:$B$3,2,FALSE),"Mutant","WT")),"")</f>
        <v/>
      </c>
      <c r="CQ245" s="4" t="str">
        <f>IF(ISNUMBER(CC245), IF($BV245&gt;VLOOKUP('Gene Table'!$G$2,'Array Content'!$A$2:$B$3,2,FALSE),IF(CC245&lt;-$BV245,"mutant","WT"),IF(CC245&lt;-VLOOKUP('Gene Table'!$G$2,'Array Content'!$A$2:$B$3,2,FALSE),"Mutant","WT")),"")</f>
        <v/>
      </c>
      <c r="CR245" s="4" t="str">
        <f>IF(ISNUMBER(CD245), IF($BV245&gt;VLOOKUP('Gene Table'!$G$2,'Array Content'!$A$2:$B$3,2,FALSE),IF(CD245&lt;-$BV245,"mutant","WT"),IF(CD245&lt;-VLOOKUP('Gene Table'!$G$2,'Array Content'!$A$2:$B$3,2,FALSE),"Mutant","WT")),"")</f>
        <v/>
      </c>
      <c r="CS245" s="4" t="str">
        <f>IF(ISNUMBER(CE245), IF($BV245&gt;VLOOKUP('Gene Table'!$G$2,'Array Content'!$A$2:$B$3,2,FALSE),IF(CE245&lt;-$BV245,"mutant","WT"),IF(CE245&lt;-VLOOKUP('Gene Table'!$G$2,'Array Content'!$A$2:$B$3,2,FALSE),"Mutant","WT")),"")</f>
        <v/>
      </c>
      <c r="CT245" s="4" t="str">
        <f>IF(ISNUMBER(CF245), IF($BV245&gt;VLOOKUP('Gene Table'!$G$2,'Array Content'!$A$2:$B$3,2,FALSE),IF(CF245&lt;-$BV245,"mutant","WT"),IF(CF245&lt;-VLOOKUP('Gene Table'!$G$2,'Array Content'!$A$2:$B$3,2,FALSE),"Mutant","WT")),"")</f>
        <v/>
      </c>
      <c r="CU245" s="4" t="str">
        <f>IF(ISNUMBER(CG245), IF($BV245&gt;VLOOKUP('Gene Table'!$G$2,'Array Content'!$A$2:$B$3,2,FALSE),IF(CG245&lt;-$BV245,"mutant","WT"),IF(CG245&lt;-VLOOKUP('Gene Table'!$G$2,'Array Content'!$A$2:$B$3,2,FALSE),"Mutant","WT")),"")</f>
        <v/>
      </c>
      <c r="CV245" s="4" t="str">
        <f>IF(ISNUMBER(CH245), IF($BV245&gt;VLOOKUP('Gene Table'!$G$2,'Array Content'!$A$2:$B$3,2,FALSE),IF(CH245&lt;-$BV245,"mutant","WT"),IF(CH245&lt;-VLOOKUP('Gene Table'!$G$2,'Array Content'!$A$2:$B$3,2,FALSE),"Mutant","WT")),"")</f>
        <v/>
      </c>
      <c r="CW245" s="4" t="str">
        <f>IF(ISNUMBER(CI245), IF($BV245&gt;VLOOKUP('Gene Table'!$G$2,'Array Content'!$A$2:$B$3,2,FALSE),IF(CI245&lt;-$BV245,"mutant","WT"),IF(CI245&lt;-VLOOKUP('Gene Table'!$G$2,'Array Content'!$A$2:$B$3,2,FALSE),"Mutant","WT")),"")</f>
        <v/>
      </c>
      <c r="CX245" s="4" t="str">
        <f>IF(ISNUMBER(CJ245), IF($BV245&gt;VLOOKUP('Gene Table'!$G$2,'Array Content'!$A$2:$B$3,2,FALSE),IF(CJ245&lt;-$BV245,"mutant","WT"),IF(CJ245&lt;-VLOOKUP('Gene Table'!$G$2,'Array Content'!$A$2:$B$3,2,FALSE),"Mutant","WT")),"")</f>
        <v/>
      </c>
      <c r="CY245" s="4" t="str">
        <f>IF(ISNUMBER(CK245), IF($BV245&gt;VLOOKUP('Gene Table'!$G$2,'Array Content'!$A$2:$B$3,2,FALSE),IF(CK245&lt;-$BV245,"mutant","WT"),IF(CK245&lt;-VLOOKUP('Gene Table'!$G$2,'Array Content'!$A$2:$B$3,2,FALSE),"Mutant","WT")),"")</f>
        <v/>
      </c>
      <c r="DA245" s="4" t="s">
        <v>4902</v>
      </c>
      <c r="DB245" s="4">
        <f t="shared" si="285"/>
        <v>0</v>
      </c>
      <c r="DC245" s="4">
        <f t="shared" si="286"/>
        <v>0</v>
      </c>
      <c r="DD245" s="4" t="str">
        <f t="shared" si="287"/>
        <v/>
      </c>
      <c r="DE245" s="4" t="str">
        <f t="shared" si="288"/>
        <v/>
      </c>
      <c r="DF245" s="4" t="str">
        <f t="shared" si="289"/>
        <v/>
      </c>
      <c r="DG245" s="4" t="str">
        <f t="shared" si="290"/>
        <v/>
      </c>
      <c r="DH245" s="4" t="str">
        <f t="shared" si="291"/>
        <v/>
      </c>
      <c r="DI245" s="4" t="str">
        <f t="shared" si="292"/>
        <v/>
      </c>
      <c r="DJ245" s="4" t="str">
        <f t="shared" si="293"/>
        <v/>
      </c>
      <c r="DK245" s="4" t="str">
        <f t="shared" si="294"/>
        <v/>
      </c>
      <c r="DL245" s="4" t="str">
        <f t="shared" si="295"/>
        <v/>
      </c>
      <c r="DM245" s="4" t="str">
        <f t="shared" si="296"/>
        <v/>
      </c>
      <c r="DO245" s="4" t="s">
        <v>4902</v>
      </c>
      <c r="DP245" s="4" t="str">
        <f>IF(ISNUMBER(DB245), IF($AR245&gt;VLOOKUP('Gene Table'!$G$2,'Array Content'!$A$2:$B$3,2,FALSE),IF(DB245&lt;-$AR245,"mutant","WT"),IF(DB245&lt;-VLOOKUP('Gene Table'!$G$2,'Array Content'!$A$2:$B$3,2,FALSE),"Mutant","WT")),"")</f>
        <v>WT</v>
      </c>
      <c r="DQ245" s="4" t="str">
        <f>IF(ISNUMBER(DC245), IF($AR245&gt;VLOOKUP('Gene Table'!$G$2,'Array Content'!$A$2:$B$3,2,FALSE),IF(DC245&lt;-$AR245,"mutant","WT"),IF(DC245&lt;-VLOOKUP('Gene Table'!$G$2,'Array Content'!$A$2:$B$3,2,FALSE),"Mutant","WT")),"")</f>
        <v>WT</v>
      </c>
      <c r="DR245" s="4" t="str">
        <f>IF(ISNUMBER(DD245), IF($AR245&gt;VLOOKUP('Gene Table'!$G$2,'Array Content'!$A$2:$B$3,2,FALSE),IF(DD245&lt;-$AR245,"mutant","WT"),IF(DD245&lt;-VLOOKUP('Gene Table'!$G$2,'Array Content'!$A$2:$B$3,2,FALSE),"Mutant","WT")),"")</f>
        <v/>
      </c>
      <c r="DS245" s="4" t="str">
        <f>IF(ISNUMBER(DE245), IF($AR245&gt;VLOOKUP('Gene Table'!$G$2,'Array Content'!$A$2:$B$3,2,FALSE),IF(DE245&lt;-$AR245,"mutant","WT"),IF(DE245&lt;-VLOOKUP('Gene Table'!$G$2,'Array Content'!$A$2:$B$3,2,FALSE),"Mutant","WT")),"")</f>
        <v/>
      </c>
      <c r="DT245" s="4" t="str">
        <f>IF(ISNUMBER(DF245), IF($AR245&gt;VLOOKUP('Gene Table'!$G$2,'Array Content'!$A$2:$B$3,2,FALSE),IF(DF245&lt;-$AR245,"mutant","WT"),IF(DF245&lt;-VLOOKUP('Gene Table'!$G$2,'Array Content'!$A$2:$B$3,2,FALSE),"Mutant","WT")),"")</f>
        <v/>
      </c>
      <c r="DU245" s="4" t="str">
        <f>IF(ISNUMBER(DG245), IF($AR245&gt;VLOOKUP('Gene Table'!$G$2,'Array Content'!$A$2:$B$3,2,FALSE),IF(DG245&lt;-$AR245,"mutant","WT"),IF(DG245&lt;-VLOOKUP('Gene Table'!$G$2,'Array Content'!$A$2:$B$3,2,FALSE),"Mutant","WT")),"")</f>
        <v/>
      </c>
      <c r="DV245" s="4" t="str">
        <f>IF(ISNUMBER(DH245), IF($AR245&gt;VLOOKUP('Gene Table'!$G$2,'Array Content'!$A$2:$B$3,2,FALSE),IF(DH245&lt;-$AR245,"mutant","WT"),IF(DH245&lt;-VLOOKUP('Gene Table'!$G$2,'Array Content'!$A$2:$B$3,2,FALSE),"Mutant","WT")),"")</f>
        <v/>
      </c>
      <c r="DW245" s="4" t="str">
        <f>IF(ISNUMBER(DI245), IF($AR245&gt;VLOOKUP('Gene Table'!$G$2,'Array Content'!$A$2:$B$3,2,FALSE),IF(DI245&lt;-$AR245,"mutant","WT"),IF(DI245&lt;-VLOOKUP('Gene Table'!$G$2,'Array Content'!$A$2:$B$3,2,FALSE),"Mutant","WT")),"")</f>
        <v/>
      </c>
      <c r="DX245" s="4" t="str">
        <f>IF(ISNUMBER(DJ245), IF($AR245&gt;VLOOKUP('Gene Table'!$G$2,'Array Content'!$A$2:$B$3,2,FALSE),IF(DJ245&lt;-$AR245,"mutant","WT"),IF(DJ245&lt;-VLOOKUP('Gene Table'!$G$2,'Array Content'!$A$2:$B$3,2,FALSE),"Mutant","WT")),"")</f>
        <v/>
      </c>
      <c r="DY245" s="4" t="str">
        <f>IF(ISNUMBER(DK245), IF($AR245&gt;VLOOKUP('Gene Table'!$G$2,'Array Content'!$A$2:$B$3,2,FALSE),IF(DK245&lt;-$AR245,"mutant","WT"),IF(DK245&lt;-VLOOKUP('Gene Table'!$G$2,'Array Content'!$A$2:$B$3,2,FALSE),"Mutant","WT")),"")</f>
        <v/>
      </c>
      <c r="DZ245" s="4" t="str">
        <f>IF(ISNUMBER(DL245), IF($AR245&gt;VLOOKUP('Gene Table'!$G$2,'Array Content'!$A$2:$B$3,2,FALSE),IF(DL245&lt;-$AR245,"mutant","WT"),IF(DL245&lt;-VLOOKUP('Gene Table'!$G$2,'Array Content'!$A$2:$B$3,2,FALSE),"Mutant","WT")),"")</f>
        <v/>
      </c>
      <c r="EA245" s="4" t="str">
        <f>IF(ISNUMBER(DM245), IF($AR245&gt;VLOOKUP('Gene Table'!$G$2,'Array Content'!$A$2:$B$3,2,FALSE),IF(DM245&lt;-$AR245,"mutant","WT"),IF(DM245&lt;-VLOOKUP('Gene Table'!$G$2,'Array Content'!$A$2:$B$3,2,FALSE),"Mutant","WT")),"")</f>
        <v/>
      </c>
      <c r="EC245" s="4" t="s">
        <v>4902</v>
      </c>
      <c r="ED245" s="4" t="str">
        <f>IF('Gene Table'!$D245="copy number",D245,"")</f>
        <v/>
      </c>
      <c r="EE245" s="4" t="str">
        <f>IF('Gene Table'!$D245="copy number",E245,"")</f>
        <v/>
      </c>
      <c r="EF245" s="4" t="str">
        <f>IF('Gene Table'!$D245="copy number",F245,"")</f>
        <v/>
      </c>
      <c r="EG245" s="4" t="str">
        <f>IF('Gene Table'!$D245="copy number",G245,"")</f>
        <v/>
      </c>
      <c r="EH245" s="4" t="str">
        <f>IF('Gene Table'!$D245="copy number",H245,"")</f>
        <v/>
      </c>
      <c r="EI245" s="4" t="str">
        <f>IF('Gene Table'!$D245="copy number",I245,"")</f>
        <v/>
      </c>
      <c r="EJ245" s="4" t="str">
        <f>IF('Gene Table'!$D245="copy number",J245,"")</f>
        <v/>
      </c>
      <c r="EK245" s="4" t="str">
        <f>IF('Gene Table'!$D245="copy number",K245,"")</f>
        <v/>
      </c>
      <c r="EL245" s="4" t="str">
        <f>IF('Gene Table'!$D245="copy number",L245,"")</f>
        <v/>
      </c>
      <c r="EM245" s="4" t="str">
        <f>IF('Gene Table'!$D245="copy number",M245,"")</f>
        <v/>
      </c>
      <c r="EN245" s="4" t="str">
        <f>IF('Gene Table'!$D245="copy number",N245,"")</f>
        <v/>
      </c>
      <c r="EO245" s="4" t="str">
        <f>IF('Gene Table'!$D245="copy number",O245,"")</f>
        <v/>
      </c>
      <c r="EQ245" s="4" t="s">
        <v>4902</v>
      </c>
      <c r="ER245" s="4" t="str">
        <f>IF('Gene Table'!$D245="copy number",R245,"")</f>
        <v/>
      </c>
      <c r="ES245" s="4" t="str">
        <f>IF('Gene Table'!$D245="copy number",S245,"")</f>
        <v/>
      </c>
      <c r="ET245" s="4" t="str">
        <f>IF('Gene Table'!$D245="copy number",T245,"")</f>
        <v/>
      </c>
      <c r="EU245" s="4" t="str">
        <f>IF('Gene Table'!$D245="copy number",U245,"")</f>
        <v/>
      </c>
      <c r="EV245" s="4" t="str">
        <f>IF('Gene Table'!$D245="copy number",V245,"")</f>
        <v/>
      </c>
      <c r="EW245" s="4" t="str">
        <f>IF('Gene Table'!$D245="copy number",W245,"")</f>
        <v/>
      </c>
      <c r="EX245" s="4" t="str">
        <f>IF('Gene Table'!$D245="copy number",X245,"")</f>
        <v/>
      </c>
      <c r="EY245" s="4" t="str">
        <f>IF('Gene Table'!$D245="copy number",Y245,"")</f>
        <v/>
      </c>
      <c r="EZ245" s="4" t="str">
        <f>IF('Gene Table'!$D245="copy number",Z245,"")</f>
        <v/>
      </c>
      <c r="FA245" s="4" t="str">
        <f>IF('Gene Table'!$D245="copy number",AA245,"")</f>
        <v/>
      </c>
      <c r="FB245" s="4" t="str">
        <f>IF('Gene Table'!$D245="copy number",AB245,"")</f>
        <v/>
      </c>
      <c r="FC245" s="4" t="str">
        <f>IF('Gene Table'!$D245="copy number",AC245,"")</f>
        <v/>
      </c>
      <c r="FE245" s="4" t="s">
        <v>4902</v>
      </c>
      <c r="FF245" s="4" t="str">
        <f>IF('Gene Table'!$C245="SMPC",D245,"")</f>
        <v/>
      </c>
      <c r="FG245" s="4" t="str">
        <f>IF('Gene Table'!$C245="SMPC",E245,"")</f>
        <v/>
      </c>
      <c r="FH245" s="4" t="str">
        <f>IF('Gene Table'!$C245="SMPC",F245,"")</f>
        <v/>
      </c>
      <c r="FI245" s="4" t="str">
        <f>IF('Gene Table'!$C245="SMPC",G245,"")</f>
        <v/>
      </c>
      <c r="FJ245" s="4" t="str">
        <f>IF('Gene Table'!$C245="SMPC",H245,"")</f>
        <v/>
      </c>
      <c r="FK245" s="4" t="str">
        <f>IF('Gene Table'!$C245="SMPC",I245,"")</f>
        <v/>
      </c>
      <c r="FL245" s="4" t="str">
        <f>IF('Gene Table'!$C245="SMPC",J245,"")</f>
        <v/>
      </c>
      <c r="FM245" s="4" t="str">
        <f>IF('Gene Table'!$C245="SMPC",K245,"")</f>
        <v/>
      </c>
      <c r="FN245" s="4" t="str">
        <f>IF('Gene Table'!$C245="SMPC",L245,"")</f>
        <v/>
      </c>
      <c r="FO245" s="4" t="str">
        <f>IF('Gene Table'!$C245="SMPC",M245,"")</f>
        <v/>
      </c>
      <c r="FP245" s="4" t="str">
        <f>IF('Gene Table'!$C245="SMPC",N245,"")</f>
        <v/>
      </c>
      <c r="FQ245" s="4" t="str">
        <f>IF('Gene Table'!$C245="SMPC",O245,"")</f>
        <v/>
      </c>
      <c r="FS245" s="4" t="s">
        <v>4902</v>
      </c>
      <c r="FT245" s="4" t="str">
        <f>IF('Gene Table'!$C245="SMPC",R245,"")</f>
        <v/>
      </c>
      <c r="FU245" s="4" t="str">
        <f>IF('Gene Table'!$C245="SMPC",S245,"")</f>
        <v/>
      </c>
      <c r="FV245" s="4" t="str">
        <f>IF('Gene Table'!$C245="SMPC",T245,"")</f>
        <v/>
      </c>
      <c r="FW245" s="4" t="str">
        <f>IF('Gene Table'!$C245="SMPC",U245,"")</f>
        <v/>
      </c>
      <c r="FX245" s="4" t="str">
        <f>IF('Gene Table'!$C245="SMPC",V245,"")</f>
        <v/>
      </c>
      <c r="FY245" s="4" t="str">
        <f>IF('Gene Table'!$C245="SMPC",W245,"")</f>
        <v/>
      </c>
      <c r="FZ245" s="4" t="str">
        <f>IF('Gene Table'!$C245="SMPC",X245,"")</f>
        <v/>
      </c>
      <c r="GA245" s="4" t="str">
        <f>IF('Gene Table'!$C245="SMPC",Y245,"")</f>
        <v/>
      </c>
      <c r="GB245" s="4" t="str">
        <f>IF('Gene Table'!$C245="SMPC",Z245,"")</f>
        <v/>
      </c>
      <c r="GC245" s="4" t="str">
        <f>IF('Gene Table'!$C245="SMPC",AA245,"")</f>
        <v/>
      </c>
      <c r="GD245" s="4" t="str">
        <f>IF('Gene Table'!$C245="SMPC",AB245,"")</f>
        <v/>
      </c>
      <c r="GE245" s="4" t="str">
        <f>IF('Gene Table'!$C245="SMPC",AC245,"")</f>
        <v/>
      </c>
    </row>
    <row r="246" spans="1:187" ht="15" customHeight="1" x14ac:dyDescent="0.25">
      <c r="A246" s="4" t="str">
        <f>'Gene Table'!C246&amp;":"&amp;'Gene Table'!D246</f>
        <v>TP53:c.578A&gt;G</v>
      </c>
      <c r="B246" s="4">
        <f>IF('Gene Table'!$G$5="NO",IF(ISNUMBER(MATCH('Gene Table'!E246,'Array Content'!$M$2:$M$941,0)),VLOOKUP('Gene Table'!E246,'Array Content'!$M$2:$O$941,2,FALSE),35),IF('Gene Table'!$G$5="YES",IF(ISNUMBER(MATCH('Gene Table'!E246,'Array Content'!$M$2:$M$941,0)),VLOOKUP('Gene Table'!E246,'Array Content'!$M$2:$O$941,3,FALSE),35),"OOPS"))</f>
        <v>37</v>
      </c>
      <c r="C246" s="4" t="s">
        <v>4903</v>
      </c>
      <c r="D246" s="29">
        <f>IF('Control Sample Data'!D245="","",IF(SUM('Control Sample Data'!D$2:D$97)&gt;10,IF(AND(ISNUMBER('Control Sample Data'!D245),'Control Sample Data'!D245&lt;$B246, 'Control Sample Data'!D245&gt;0),'Control Sample Data'!D245,$B246),""))</f>
        <v>35</v>
      </c>
      <c r="E246" s="29">
        <f>IF('Control Sample Data'!E245="","",IF(SUM('Control Sample Data'!E$2:E$97)&gt;10,IF(AND(ISNUMBER('Control Sample Data'!E245),'Control Sample Data'!E245&lt;$B246, 'Control Sample Data'!E245&gt;0),'Control Sample Data'!E245,$B246),""))</f>
        <v>35</v>
      </c>
      <c r="F246" s="29" t="str">
        <f>IF('Control Sample Data'!F245="","",IF(SUM('Control Sample Data'!F$2:F$97)&gt;10,IF(AND(ISNUMBER('Control Sample Data'!F245),'Control Sample Data'!F245&lt;$B246, 'Control Sample Data'!F245&gt;0),'Control Sample Data'!F245,$B246),""))</f>
        <v/>
      </c>
      <c r="G246" s="29" t="str">
        <f>IF('Control Sample Data'!G245="","",IF(SUM('Control Sample Data'!G$2:G$97)&gt;10,IF(AND(ISNUMBER('Control Sample Data'!G245),'Control Sample Data'!G245&lt;$B246, 'Control Sample Data'!G245&gt;0),'Control Sample Data'!G245,$B246),""))</f>
        <v/>
      </c>
      <c r="H246" s="29" t="str">
        <f>IF('Control Sample Data'!H245="","",IF(SUM('Control Sample Data'!H$2:H$97)&gt;10,IF(AND(ISNUMBER('Control Sample Data'!H245),'Control Sample Data'!H245&lt;$B246, 'Control Sample Data'!H245&gt;0),'Control Sample Data'!H245,$B246),""))</f>
        <v/>
      </c>
      <c r="I246" s="29" t="str">
        <f>IF('Control Sample Data'!I245="","",IF(SUM('Control Sample Data'!I$2:I$97)&gt;10,IF(AND(ISNUMBER('Control Sample Data'!I245),'Control Sample Data'!I245&lt;$B246, 'Control Sample Data'!I245&gt;0),'Control Sample Data'!I245,$B246),""))</f>
        <v/>
      </c>
      <c r="J246" s="29" t="str">
        <f>IF('Control Sample Data'!J245="","",IF(SUM('Control Sample Data'!J$2:J$97)&gt;10,IF(AND(ISNUMBER('Control Sample Data'!J245),'Control Sample Data'!J245&lt;$B246, 'Control Sample Data'!J245&gt;0),'Control Sample Data'!J245,$B246),""))</f>
        <v/>
      </c>
      <c r="K246" s="29" t="str">
        <f>IF('Control Sample Data'!K245="","",IF(SUM('Control Sample Data'!K$2:K$97)&gt;10,IF(AND(ISNUMBER('Control Sample Data'!K245),'Control Sample Data'!K245&lt;$B246, 'Control Sample Data'!K245&gt;0),'Control Sample Data'!K245,$B246),""))</f>
        <v/>
      </c>
      <c r="L246" s="29" t="str">
        <f>IF('Control Sample Data'!L245="","",IF(SUM('Control Sample Data'!L$2:L$97)&gt;10,IF(AND(ISNUMBER('Control Sample Data'!L245),'Control Sample Data'!L245&lt;$B246, 'Control Sample Data'!L245&gt;0),'Control Sample Data'!L245,$B246),""))</f>
        <v/>
      </c>
      <c r="M246" s="29" t="str">
        <f>IF('Control Sample Data'!M245="","",IF(SUM('Control Sample Data'!M$2:M$97)&gt;10,IF(AND(ISNUMBER('Control Sample Data'!M245),'Control Sample Data'!M245&lt;$B246, 'Control Sample Data'!M245&gt;0),'Control Sample Data'!M245,$B246),""))</f>
        <v/>
      </c>
      <c r="N246" s="29" t="str">
        <f>IF('Control Sample Data'!N245="","",IF(SUM('Control Sample Data'!N$2:N$97)&gt;10,IF(AND(ISNUMBER('Control Sample Data'!N245),'Control Sample Data'!N245&lt;$B246, 'Control Sample Data'!N245&gt;0),'Control Sample Data'!N245,$B246),""))</f>
        <v/>
      </c>
      <c r="O246" s="29" t="str">
        <f>IF('Control Sample Data'!O245="","",IF(SUM('Control Sample Data'!O$2:O$97)&gt;10,IF(AND(ISNUMBER('Control Sample Data'!O245),'Control Sample Data'!O245&lt;$B246, 'Control Sample Data'!O245&gt;0),'Control Sample Data'!O245,$B246),""))</f>
        <v/>
      </c>
      <c r="Q246" s="4" t="s">
        <v>4903</v>
      </c>
      <c r="R246" s="29">
        <f>IF('Test Sample Data'!D245="","",IF(SUM('Test Sample Data'!D$2:D$97)&gt;10,IF(AND(ISNUMBER('Test Sample Data'!D245),'Test Sample Data'!D245&lt;$B246, 'Test Sample Data'!D245&gt;0),'Test Sample Data'!D245,$B246),""))</f>
        <v>33.33</v>
      </c>
      <c r="S246" s="29">
        <f>IF('Test Sample Data'!E245="","",IF(SUM('Test Sample Data'!E$2:E$97)&gt;10,IF(AND(ISNUMBER('Test Sample Data'!E245),'Test Sample Data'!E245&lt;$B246, 'Test Sample Data'!E245&gt;0),'Test Sample Data'!E245,$B246),""))</f>
        <v>35</v>
      </c>
      <c r="T246" s="29" t="str">
        <f>IF('Test Sample Data'!F245="","",IF(SUM('Test Sample Data'!F$2:F$97)&gt;10,IF(AND(ISNUMBER('Test Sample Data'!F245),'Test Sample Data'!F245&lt;$B246, 'Test Sample Data'!F245&gt;0),'Test Sample Data'!F245,$B246),""))</f>
        <v/>
      </c>
      <c r="U246" s="29" t="str">
        <f>IF('Test Sample Data'!G245="","",IF(SUM('Test Sample Data'!G$2:G$97)&gt;10,IF(AND(ISNUMBER('Test Sample Data'!G245),'Test Sample Data'!G245&lt;$B246, 'Test Sample Data'!G245&gt;0),'Test Sample Data'!G245,$B246),""))</f>
        <v/>
      </c>
      <c r="V246" s="29" t="str">
        <f>IF('Test Sample Data'!H245="","",IF(SUM('Test Sample Data'!H$2:H$97)&gt;10,IF(AND(ISNUMBER('Test Sample Data'!H245),'Test Sample Data'!H245&lt;$B246, 'Test Sample Data'!H245&gt;0),'Test Sample Data'!H245,$B246),""))</f>
        <v/>
      </c>
      <c r="W246" s="29" t="str">
        <f>IF('Test Sample Data'!I245="","",IF(SUM('Test Sample Data'!I$2:I$97)&gt;10,IF(AND(ISNUMBER('Test Sample Data'!I245),'Test Sample Data'!I245&lt;$B246, 'Test Sample Data'!I245&gt;0),'Test Sample Data'!I245,$B246),""))</f>
        <v/>
      </c>
      <c r="X246" s="29" t="str">
        <f>IF('Test Sample Data'!J245="","",IF(SUM('Test Sample Data'!J$2:J$97)&gt;10,IF(AND(ISNUMBER('Test Sample Data'!J245),'Test Sample Data'!J245&lt;$B246, 'Test Sample Data'!J245&gt;0),'Test Sample Data'!J245,$B246),""))</f>
        <v/>
      </c>
      <c r="Y246" s="29" t="str">
        <f>IF('Test Sample Data'!K245="","",IF(SUM('Test Sample Data'!K$2:K$97)&gt;10,IF(AND(ISNUMBER('Test Sample Data'!K245),'Test Sample Data'!K245&lt;$B246, 'Test Sample Data'!K245&gt;0),'Test Sample Data'!K245,$B246),""))</f>
        <v/>
      </c>
      <c r="Z246" s="29" t="str">
        <f>IF('Test Sample Data'!L245="","",IF(SUM('Test Sample Data'!L$2:L$97)&gt;10,IF(AND(ISNUMBER('Test Sample Data'!L245),'Test Sample Data'!L245&lt;$B246, 'Test Sample Data'!L245&gt;0),'Test Sample Data'!L245,$B246),""))</f>
        <v/>
      </c>
      <c r="AA246" s="29" t="str">
        <f>IF('Test Sample Data'!M245="","",IF(SUM('Test Sample Data'!M$2:M$97)&gt;10,IF(AND(ISNUMBER('Test Sample Data'!M245),'Test Sample Data'!M245&lt;$B246, 'Test Sample Data'!M245&gt;0),'Test Sample Data'!M245,$B246),""))</f>
        <v/>
      </c>
      <c r="AB246" s="29" t="str">
        <f>IF('Test Sample Data'!N245="","",IF(SUM('Test Sample Data'!N$2:N$97)&gt;10,IF(AND(ISNUMBER('Test Sample Data'!N245),'Test Sample Data'!N245&lt;$B246, 'Test Sample Data'!N245&gt;0),'Test Sample Data'!N245,$B246),""))</f>
        <v/>
      </c>
      <c r="AC246" s="29" t="str">
        <f>IF('Test Sample Data'!O245="","",IF(SUM('Test Sample Data'!O$2:O$97)&gt;10,IF(AND(ISNUMBER('Test Sample Data'!O245),'Test Sample Data'!O245&lt;$B246, 'Test Sample Data'!O245&gt;0),'Test Sample Data'!O245,$B246),""))</f>
        <v/>
      </c>
      <c r="AE246" s="4" t="s">
        <v>4903</v>
      </c>
      <c r="AF246" s="4">
        <f t="shared" si="247"/>
        <v>9</v>
      </c>
      <c r="AG246" s="4">
        <f t="shared" si="248"/>
        <v>9</v>
      </c>
      <c r="AH246" s="4" t="str">
        <f t="shared" si="249"/>
        <v/>
      </c>
      <c r="AI246" s="4" t="str">
        <f t="shared" si="250"/>
        <v/>
      </c>
      <c r="AJ246" s="4" t="str">
        <f t="shared" si="251"/>
        <v/>
      </c>
      <c r="AK246" s="4" t="str">
        <f t="shared" si="252"/>
        <v/>
      </c>
      <c r="AL246" s="4" t="str">
        <f t="shared" si="253"/>
        <v/>
      </c>
      <c r="AM246" s="4" t="str">
        <f t="shared" si="254"/>
        <v/>
      </c>
      <c r="AN246" s="4" t="str">
        <f t="shared" si="255"/>
        <v/>
      </c>
      <c r="AO246" s="4" t="str">
        <f t="shared" si="256"/>
        <v/>
      </c>
      <c r="AP246" s="4" t="str">
        <f t="shared" si="257"/>
        <v/>
      </c>
      <c r="AQ246" s="4" t="str">
        <f t="shared" si="258"/>
        <v/>
      </c>
      <c r="AR246" s="4">
        <f t="shared" si="259"/>
        <v>0</v>
      </c>
      <c r="AS246" s="4">
        <f t="shared" si="310"/>
        <v>9</v>
      </c>
      <c r="AU246" s="4" t="s">
        <v>4903</v>
      </c>
      <c r="AV246" s="4">
        <f t="shared" si="260"/>
        <v>7.3299999999999983</v>
      </c>
      <c r="AW246" s="4">
        <f t="shared" si="261"/>
        <v>9</v>
      </c>
      <c r="AX246" s="4" t="str">
        <f t="shared" si="262"/>
        <v/>
      </c>
      <c r="AY246" s="4" t="str">
        <f t="shared" si="263"/>
        <v/>
      </c>
      <c r="AZ246" s="4" t="str">
        <f t="shared" si="264"/>
        <v/>
      </c>
      <c r="BA246" s="4" t="str">
        <f t="shared" si="265"/>
        <v/>
      </c>
      <c r="BB246" s="4" t="str">
        <f t="shared" si="266"/>
        <v/>
      </c>
      <c r="BC246" s="4" t="str">
        <f t="shared" si="267"/>
        <v/>
      </c>
      <c r="BD246" s="4" t="str">
        <f t="shared" si="268"/>
        <v/>
      </c>
      <c r="BE246" s="4" t="str">
        <f t="shared" si="269"/>
        <v/>
      </c>
      <c r="BF246" s="4" t="str">
        <f t="shared" si="270"/>
        <v/>
      </c>
      <c r="BG246" s="4" t="str">
        <f t="shared" si="271"/>
        <v/>
      </c>
      <c r="BI246" s="4" t="s">
        <v>4903</v>
      </c>
      <c r="BJ246" s="4" t="str">
        <f t="shared" si="297"/>
        <v/>
      </c>
      <c r="BK246" s="4">
        <f t="shared" si="298"/>
        <v>9</v>
      </c>
      <c r="BL246" s="4" t="str">
        <f t="shared" si="299"/>
        <v/>
      </c>
      <c r="BM246" s="4" t="str">
        <f t="shared" si="300"/>
        <v/>
      </c>
      <c r="BN246" s="4" t="str">
        <f t="shared" si="301"/>
        <v/>
      </c>
      <c r="BO246" s="4" t="str">
        <f t="shared" si="302"/>
        <v/>
      </c>
      <c r="BP246" s="4" t="str">
        <f t="shared" si="303"/>
        <v/>
      </c>
      <c r="BQ246" s="4" t="str">
        <f t="shared" si="304"/>
        <v/>
      </c>
      <c r="BR246" s="4" t="str">
        <f t="shared" si="305"/>
        <v/>
      </c>
      <c r="BS246" s="4" t="str">
        <f t="shared" si="306"/>
        <v/>
      </c>
      <c r="BT246" s="4" t="str">
        <f t="shared" si="307"/>
        <v/>
      </c>
      <c r="BU246" s="4" t="str">
        <f t="shared" si="308"/>
        <v/>
      </c>
      <c r="BV246" s="4">
        <f t="shared" si="272"/>
        <v>0</v>
      </c>
      <c r="BW246" s="4">
        <f t="shared" si="309"/>
        <v>9</v>
      </c>
      <c r="BY246" s="4" t="s">
        <v>4903</v>
      </c>
      <c r="BZ246" s="4">
        <f t="shared" si="273"/>
        <v>-1.6700000000000017</v>
      </c>
      <c r="CA246" s="4">
        <f t="shared" si="274"/>
        <v>0</v>
      </c>
      <c r="CB246" s="4" t="str">
        <f t="shared" si="275"/>
        <v/>
      </c>
      <c r="CC246" s="4" t="str">
        <f t="shared" si="276"/>
        <v/>
      </c>
      <c r="CD246" s="4" t="str">
        <f t="shared" si="277"/>
        <v/>
      </c>
      <c r="CE246" s="4" t="str">
        <f t="shared" si="278"/>
        <v/>
      </c>
      <c r="CF246" s="4" t="str">
        <f t="shared" si="279"/>
        <v/>
      </c>
      <c r="CG246" s="4" t="str">
        <f t="shared" si="280"/>
        <v/>
      </c>
      <c r="CH246" s="4" t="str">
        <f t="shared" si="281"/>
        <v/>
      </c>
      <c r="CI246" s="4" t="str">
        <f t="shared" si="282"/>
        <v/>
      </c>
      <c r="CJ246" s="4" t="str">
        <f t="shared" si="283"/>
        <v/>
      </c>
      <c r="CK246" s="4" t="str">
        <f t="shared" si="284"/>
        <v/>
      </c>
      <c r="CM246" s="4" t="s">
        <v>4903</v>
      </c>
      <c r="CN246" s="4" t="str">
        <f>IF(ISNUMBER(BZ246), IF($BV246&gt;VLOOKUP('Gene Table'!$G$2,'Array Content'!$A$2:$B$3,2,FALSE),IF(BZ246&lt;-$BV246,"mutant","WT"),IF(BZ246&lt;-VLOOKUP('Gene Table'!$G$2,'Array Content'!$A$2:$B$3,2,FALSE),"Mutant","WT")),"")</f>
        <v>WT</v>
      </c>
      <c r="CO246" s="4" t="str">
        <f>IF(ISNUMBER(CA246), IF($BV246&gt;VLOOKUP('Gene Table'!$G$2,'Array Content'!$A$2:$B$3,2,FALSE),IF(CA246&lt;-$BV246,"mutant","WT"),IF(CA246&lt;-VLOOKUP('Gene Table'!$G$2,'Array Content'!$A$2:$B$3,2,FALSE),"Mutant","WT")),"")</f>
        <v>WT</v>
      </c>
      <c r="CP246" s="4" t="str">
        <f>IF(ISNUMBER(CB246), IF($BV246&gt;VLOOKUP('Gene Table'!$G$2,'Array Content'!$A$2:$B$3,2,FALSE),IF(CB246&lt;-$BV246,"mutant","WT"),IF(CB246&lt;-VLOOKUP('Gene Table'!$G$2,'Array Content'!$A$2:$B$3,2,FALSE),"Mutant","WT")),"")</f>
        <v/>
      </c>
      <c r="CQ246" s="4" t="str">
        <f>IF(ISNUMBER(CC246), IF($BV246&gt;VLOOKUP('Gene Table'!$G$2,'Array Content'!$A$2:$B$3,2,FALSE),IF(CC246&lt;-$BV246,"mutant","WT"),IF(CC246&lt;-VLOOKUP('Gene Table'!$G$2,'Array Content'!$A$2:$B$3,2,FALSE),"Mutant","WT")),"")</f>
        <v/>
      </c>
      <c r="CR246" s="4" t="str">
        <f>IF(ISNUMBER(CD246), IF($BV246&gt;VLOOKUP('Gene Table'!$G$2,'Array Content'!$A$2:$B$3,2,FALSE),IF(CD246&lt;-$BV246,"mutant","WT"),IF(CD246&lt;-VLOOKUP('Gene Table'!$G$2,'Array Content'!$A$2:$B$3,2,FALSE),"Mutant","WT")),"")</f>
        <v/>
      </c>
      <c r="CS246" s="4" t="str">
        <f>IF(ISNUMBER(CE246), IF($BV246&gt;VLOOKUP('Gene Table'!$G$2,'Array Content'!$A$2:$B$3,2,FALSE),IF(CE246&lt;-$BV246,"mutant","WT"),IF(CE246&lt;-VLOOKUP('Gene Table'!$G$2,'Array Content'!$A$2:$B$3,2,FALSE),"Mutant","WT")),"")</f>
        <v/>
      </c>
      <c r="CT246" s="4" t="str">
        <f>IF(ISNUMBER(CF246), IF($BV246&gt;VLOOKUP('Gene Table'!$G$2,'Array Content'!$A$2:$B$3,2,FALSE),IF(CF246&lt;-$BV246,"mutant","WT"),IF(CF246&lt;-VLOOKUP('Gene Table'!$G$2,'Array Content'!$A$2:$B$3,2,FALSE),"Mutant","WT")),"")</f>
        <v/>
      </c>
      <c r="CU246" s="4" t="str">
        <f>IF(ISNUMBER(CG246), IF($BV246&gt;VLOOKUP('Gene Table'!$G$2,'Array Content'!$A$2:$B$3,2,FALSE),IF(CG246&lt;-$BV246,"mutant","WT"),IF(CG246&lt;-VLOOKUP('Gene Table'!$G$2,'Array Content'!$A$2:$B$3,2,FALSE),"Mutant","WT")),"")</f>
        <v/>
      </c>
      <c r="CV246" s="4" t="str">
        <f>IF(ISNUMBER(CH246), IF($BV246&gt;VLOOKUP('Gene Table'!$G$2,'Array Content'!$A$2:$B$3,2,FALSE),IF(CH246&lt;-$BV246,"mutant","WT"),IF(CH246&lt;-VLOOKUP('Gene Table'!$G$2,'Array Content'!$A$2:$B$3,2,FALSE),"Mutant","WT")),"")</f>
        <v/>
      </c>
      <c r="CW246" s="4" t="str">
        <f>IF(ISNUMBER(CI246), IF($BV246&gt;VLOOKUP('Gene Table'!$G$2,'Array Content'!$A$2:$B$3,2,FALSE),IF(CI246&lt;-$BV246,"mutant","WT"),IF(CI246&lt;-VLOOKUP('Gene Table'!$G$2,'Array Content'!$A$2:$B$3,2,FALSE),"Mutant","WT")),"")</f>
        <v/>
      </c>
      <c r="CX246" s="4" t="str">
        <f>IF(ISNUMBER(CJ246), IF($BV246&gt;VLOOKUP('Gene Table'!$G$2,'Array Content'!$A$2:$B$3,2,FALSE),IF(CJ246&lt;-$BV246,"mutant","WT"),IF(CJ246&lt;-VLOOKUP('Gene Table'!$G$2,'Array Content'!$A$2:$B$3,2,FALSE),"Mutant","WT")),"")</f>
        <v/>
      </c>
      <c r="CY246" s="4" t="str">
        <f>IF(ISNUMBER(CK246), IF($BV246&gt;VLOOKUP('Gene Table'!$G$2,'Array Content'!$A$2:$B$3,2,FALSE),IF(CK246&lt;-$BV246,"mutant","WT"),IF(CK246&lt;-VLOOKUP('Gene Table'!$G$2,'Array Content'!$A$2:$B$3,2,FALSE),"Mutant","WT")),"")</f>
        <v/>
      </c>
      <c r="DA246" s="4" t="s">
        <v>4903</v>
      </c>
      <c r="DB246" s="4">
        <f t="shared" si="285"/>
        <v>-1.6700000000000017</v>
      </c>
      <c r="DC246" s="4">
        <f t="shared" si="286"/>
        <v>0</v>
      </c>
      <c r="DD246" s="4" t="str">
        <f t="shared" si="287"/>
        <v/>
      </c>
      <c r="DE246" s="4" t="str">
        <f t="shared" si="288"/>
        <v/>
      </c>
      <c r="DF246" s="4" t="str">
        <f t="shared" si="289"/>
        <v/>
      </c>
      <c r="DG246" s="4" t="str">
        <f t="shared" si="290"/>
        <v/>
      </c>
      <c r="DH246" s="4" t="str">
        <f t="shared" si="291"/>
        <v/>
      </c>
      <c r="DI246" s="4" t="str">
        <f t="shared" si="292"/>
        <v/>
      </c>
      <c r="DJ246" s="4" t="str">
        <f t="shared" si="293"/>
        <v/>
      </c>
      <c r="DK246" s="4" t="str">
        <f t="shared" si="294"/>
        <v/>
      </c>
      <c r="DL246" s="4" t="str">
        <f t="shared" si="295"/>
        <v/>
      </c>
      <c r="DM246" s="4" t="str">
        <f t="shared" si="296"/>
        <v/>
      </c>
      <c r="DO246" s="4" t="s">
        <v>4903</v>
      </c>
      <c r="DP246" s="4" t="str">
        <f>IF(ISNUMBER(DB246), IF($AR246&gt;VLOOKUP('Gene Table'!$G$2,'Array Content'!$A$2:$B$3,2,FALSE),IF(DB246&lt;-$AR246,"mutant","WT"),IF(DB246&lt;-VLOOKUP('Gene Table'!$G$2,'Array Content'!$A$2:$B$3,2,FALSE),"Mutant","WT")),"")</f>
        <v>WT</v>
      </c>
      <c r="DQ246" s="4" t="str">
        <f>IF(ISNUMBER(DC246), IF($AR246&gt;VLOOKUP('Gene Table'!$G$2,'Array Content'!$A$2:$B$3,2,FALSE),IF(DC246&lt;-$AR246,"mutant","WT"),IF(DC246&lt;-VLOOKUP('Gene Table'!$G$2,'Array Content'!$A$2:$B$3,2,FALSE),"Mutant","WT")),"")</f>
        <v>WT</v>
      </c>
      <c r="DR246" s="4" t="str">
        <f>IF(ISNUMBER(DD246), IF($AR246&gt;VLOOKUP('Gene Table'!$G$2,'Array Content'!$A$2:$B$3,2,FALSE),IF(DD246&lt;-$AR246,"mutant","WT"),IF(DD246&lt;-VLOOKUP('Gene Table'!$G$2,'Array Content'!$A$2:$B$3,2,FALSE),"Mutant","WT")),"")</f>
        <v/>
      </c>
      <c r="DS246" s="4" t="str">
        <f>IF(ISNUMBER(DE246), IF($AR246&gt;VLOOKUP('Gene Table'!$G$2,'Array Content'!$A$2:$B$3,2,FALSE),IF(DE246&lt;-$AR246,"mutant","WT"),IF(DE246&lt;-VLOOKUP('Gene Table'!$G$2,'Array Content'!$A$2:$B$3,2,FALSE),"Mutant","WT")),"")</f>
        <v/>
      </c>
      <c r="DT246" s="4" t="str">
        <f>IF(ISNUMBER(DF246), IF($AR246&gt;VLOOKUP('Gene Table'!$G$2,'Array Content'!$A$2:$B$3,2,FALSE),IF(DF246&lt;-$AR246,"mutant","WT"),IF(DF246&lt;-VLOOKUP('Gene Table'!$G$2,'Array Content'!$A$2:$B$3,2,FALSE),"Mutant","WT")),"")</f>
        <v/>
      </c>
      <c r="DU246" s="4" t="str">
        <f>IF(ISNUMBER(DG246), IF($AR246&gt;VLOOKUP('Gene Table'!$G$2,'Array Content'!$A$2:$B$3,2,FALSE),IF(DG246&lt;-$AR246,"mutant","WT"),IF(DG246&lt;-VLOOKUP('Gene Table'!$G$2,'Array Content'!$A$2:$B$3,2,FALSE),"Mutant","WT")),"")</f>
        <v/>
      </c>
      <c r="DV246" s="4" t="str">
        <f>IF(ISNUMBER(DH246), IF($AR246&gt;VLOOKUP('Gene Table'!$G$2,'Array Content'!$A$2:$B$3,2,FALSE),IF(DH246&lt;-$AR246,"mutant","WT"),IF(DH246&lt;-VLOOKUP('Gene Table'!$G$2,'Array Content'!$A$2:$B$3,2,FALSE),"Mutant","WT")),"")</f>
        <v/>
      </c>
      <c r="DW246" s="4" t="str">
        <f>IF(ISNUMBER(DI246), IF($AR246&gt;VLOOKUP('Gene Table'!$G$2,'Array Content'!$A$2:$B$3,2,FALSE),IF(DI246&lt;-$AR246,"mutant","WT"),IF(DI246&lt;-VLOOKUP('Gene Table'!$G$2,'Array Content'!$A$2:$B$3,2,FALSE),"Mutant","WT")),"")</f>
        <v/>
      </c>
      <c r="DX246" s="4" t="str">
        <f>IF(ISNUMBER(DJ246), IF($AR246&gt;VLOOKUP('Gene Table'!$G$2,'Array Content'!$A$2:$B$3,2,FALSE),IF(DJ246&lt;-$AR246,"mutant","WT"),IF(DJ246&lt;-VLOOKUP('Gene Table'!$G$2,'Array Content'!$A$2:$B$3,2,FALSE),"Mutant","WT")),"")</f>
        <v/>
      </c>
      <c r="DY246" s="4" t="str">
        <f>IF(ISNUMBER(DK246), IF($AR246&gt;VLOOKUP('Gene Table'!$G$2,'Array Content'!$A$2:$B$3,2,FALSE),IF(DK246&lt;-$AR246,"mutant","WT"),IF(DK246&lt;-VLOOKUP('Gene Table'!$G$2,'Array Content'!$A$2:$B$3,2,FALSE),"Mutant","WT")),"")</f>
        <v/>
      </c>
      <c r="DZ246" s="4" t="str">
        <f>IF(ISNUMBER(DL246), IF($AR246&gt;VLOOKUP('Gene Table'!$G$2,'Array Content'!$A$2:$B$3,2,FALSE),IF(DL246&lt;-$AR246,"mutant","WT"),IF(DL246&lt;-VLOOKUP('Gene Table'!$G$2,'Array Content'!$A$2:$B$3,2,FALSE),"Mutant","WT")),"")</f>
        <v/>
      </c>
      <c r="EA246" s="4" t="str">
        <f>IF(ISNUMBER(DM246), IF($AR246&gt;VLOOKUP('Gene Table'!$G$2,'Array Content'!$A$2:$B$3,2,FALSE),IF(DM246&lt;-$AR246,"mutant","WT"),IF(DM246&lt;-VLOOKUP('Gene Table'!$G$2,'Array Content'!$A$2:$B$3,2,FALSE),"Mutant","WT")),"")</f>
        <v/>
      </c>
      <c r="EC246" s="4" t="s">
        <v>4903</v>
      </c>
      <c r="ED246" s="4" t="str">
        <f>IF('Gene Table'!$D246="copy number",D246,"")</f>
        <v/>
      </c>
      <c r="EE246" s="4" t="str">
        <f>IF('Gene Table'!$D246="copy number",E246,"")</f>
        <v/>
      </c>
      <c r="EF246" s="4" t="str">
        <f>IF('Gene Table'!$D246="copy number",F246,"")</f>
        <v/>
      </c>
      <c r="EG246" s="4" t="str">
        <f>IF('Gene Table'!$D246="copy number",G246,"")</f>
        <v/>
      </c>
      <c r="EH246" s="4" t="str">
        <f>IF('Gene Table'!$D246="copy number",H246,"")</f>
        <v/>
      </c>
      <c r="EI246" s="4" t="str">
        <f>IF('Gene Table'!$D246="copy number",I246,"")</f>
        <v/>
      </c>
      <c r="EJ246" s="4" t="str">
        <f>IF('Gene Table'!$D246="copy number",J246,"")</f>
        <v/>
      </c>
      <c r="EK246" s="4" t="str">
        <f>IF('Gene Table'!$D246="copy number",K246,"")</f>
        <v/>
      </c>
      <c r="EL246" s="4" t="str">
        <f>IF('Gene Table'!$D246="copy number",L246,"")</f>
        <v/>
      </c>
      <c r="EM246" s="4" t="str">
        <f>IF('Gene Table'!$D246="copy number",M246,"")</f>
        <v/>
      </c>
      <c r="EN246" s="4" t="str">
        <f>IF('Gene Table'!$D246="copy number",N246,"")</f>
        <v/>
      </c>
      <c r="EO246" s="4" t="str">
        <f>IF('Gene Table'!$D246="copy number",O246,"")</f>
        <v/>
      </c>
      <c r="EQ246" s="4" t="s">
        <v>4903</v>
      </c>
      <c r="ER246" s="4" t="str">
        <f>IF('Gene Table'!$D246="copy number",R246,"")</f>
        <v/>
      </c>
      <c r="ES246" s="4" t="str">
        <f>IF('Gene Table'!$D246="copy number",S246,"")</f>
        <v/>
      </c>
      <c r="ET246" s="4" t="str">
        <f>IF('Gene Table'!$D246="copy number",T246,"")</f>
        <v/>
      </c>
      <c r="EU246" s="4" t="str">
        <f>IF('Gene Table'!$D246="copy number",U246,"")</f>
        <v/>
      </c>
      <c r="EV246" s="4" t="str">
        <f>IF('Gene Table'!$D246="copy number",V246,"")</f>
        <v/>
      </c>
      <c r="EW246" s="4" t="str">
        <f>IF('Gene Table'!$D246="copy number",W246,"")</f>
        <v/>
      </c>
      <c r="EX246" s="4" t="str">
        <f>IF('Gene Table'!$D246="copy number",X246,"")</f>
        <v/>
      </c>
      <c r="EY246" s="4" t="str">
        <f>IF('Gene Table'!$D246="copy number",Y246,"")</f>
        <v/>
      </c>
      <c r="EZ246" s="4" t="str">
        <f>IF('Gene Table'!$D246="copy number",Z246,"")</f>
        <v/>
      </c>
      <c r="FA246" s="4" t="str">
        <f>IF('Gene Table'!$D246="copy number",AA246,"")</f>
        <v/>
      </c>
      <c r="FB246" s="4" t="str">
        <f>IF('Gene Table'!$D246="copy number",AB246,"")</f>
        <v/>
      </c>
      <c r="FC246" s="4" t="str">
        <f>IF('Gene Table'!$D246="copy number",AC246,"")</f>
        <v/>
      </c>
      <c r="FE246" s="4" t="s">
        <v>4903</v>
      </c>
      <c r="FF246" s="4" t="str">
        <f>IF('Gene Table'!$C246="SMPC",D246,"")</f>
        <v/>
      </c>
      <c r="FG246" s="4" t="str">
        <f>IF('Gene Table'!$C246="SMPC",E246,"")</f>
        <v/>
      </c>
      <c r="FH246" s="4" t="str">
        <f>IF('Gene Table'!$C246="SMPC",F246,"")</f>
        <v/>
      </c>
      <c r="FI246" s="4" t="str">
        <f>IF('Gene Table'!$C246="SMPC",G246,"")</f>
        <v/>
      </c>
      <c r="FJ246" s="4" t="str">
        <f>IF('Gene Table'!$C246="SMPC",H246,"")</f>
        <v/>
      </c>
      <c r="FK246" s="4" t="str">
        <f>IF('Gene Table'!$C246="SMPC",I246,"")</f>
        <v/>
      </c>
      <c r="FL246" s="4" t="str">
        <f>IF('Gene Table'!$C246="SMPC",J246,"")</f>
        <v/>
      </c>
      <c r="FM246" s="4" t="str">
        <f>IF('Gene Table'!$C246="SMPC",K246,"")</f>
        <v/>
      </c>
      <c r="FN246" s="4" t="str">
        <f>IF('Gene Table'!$C246="SMPC",L246,"")</f>
        <v/>
      </c>
      <c r="FO246" s="4" t="str">
        <f>IF('Gene Table'!$C246="SMPC",M246,"")</f>
        <v/>
      </c>
      <c r="FP246" s="4" t="str">
        <f>IF('Gene Table'!$C246="SMPC",N246,"")</f>
        <v/>
      </c>
      <c r="FQ246" s="4" t="str">
        <f>IF('Gene Table'!$C246="SMPC",O246,"")</f>
        <v/>
      </c>
      <c r="FS246" s="4" t="s">
        <v>4903</v>
      </c>
      <c r="FT246" s="4" t="str">
        <f>IF('Gene Table'!$C246="SMPC",R246,"")</f>
        <v/>
      </c>
      <c r="FU246" s="4" t="str">
        <f>IF('Gene Table'!$C246="SMPC",S246,"")</f>
        <v/>
      </c>
      <c r="FV246" s="4" t="str">
        <f>IF('Gene Table'!$C246="SMPC",T246,"")</f>
        <v/>
      </c>
      <c r="FW246" s="4" t="str">
        <f>IF('Gene Table'!$C246="SMPC",U246,"")</f>
        <v/>
      </c>
      <c r="FX246" s="4" t="str">
        <f>IF('Gene Table'!$C246="SMPC",V246,"")</f>
        <v/>
      </c>
      <c r="FY246" s="4" t="str">
        <f>IF('Gene Table'!$C246="SMPC",W246,"")</f>
        <v/>
      </c>
      <c r="FZ246" s="4" t="str">
        <f>IF('Gene Table'!$C246="SMPC",X246,"")</f>
        <v/>
      </c>
      <c r="GA246" s="4" t="str">
        <f>IF('Gene Table'!$C246="SMPC",Y246,"")</f>
        <v/>
      </c>
      <c r="GB246" s="4" t="str">
        <f>IF('Gene Table'!$C246="SMPC",Z246,"")</f>
        <v/>
      </c>
      <c r="GC246" s="4" t="str">
        <f>IF('Gene Table'!$C246="SMPC",AA246,"")</f>
        <v/>
      </c>
      <c r="GD246" s="4" t="str">
        <f>IF('Gene Table'!$C246="SMPC",AB246,"")</f>
        <v/>
      </c>
      <c r="GE246" s="4" t="str">
        <f>IF('Gene Table'!$C246="SMPC",AC246,"")</f>
        <v/>
      </c>
    </row>
    <row r="247" spans="1:187" ht="15" customHeight="1" x14ac:dyDescent="0.25">
      <c r="A247" s="4" t="str">
        <f>'Gene Table'!C247&amp;":"&amp;'Gene Table'!D247</f>
        <v>TP53:c.578A&gt;T</v>
      </c>
      <c r="B247" s="4">
        <f>IF('Gene Table'!$G$5="NO",IF(ISNUMBER(MATCH('Gene Table'!E247,'Array Content'!$M$2:$M$941,0)),VLOOKUP('Gene Table'!E247,'Array Content'!$M$2:$O$941,2,FALSE),35),IF('Gene Table'!$G$5="YES",IF(ISNUMBER(MATCH('Gene Table'!E247,'Array Content'!$M$2:$M$941,0)),VLOOKUP('Gene Table'!E247,'Array Content'!$M$2:$O$941,3,FALSE),35),"OOPS"))</f>
        <v>36</v>
      </c>
      <c r="C247" s="4" t="s">
        <v>4904</v>
      </c>
      <c r="D247" s="29">
        <f>IF('Control Sample Data'!D246="","",IF(SUM('Control Sample Data'!D$2:D$97)&gt;10,IF(AND(ISNUMBER('Control Sample Data'!D246),'Control Sample Data'!D246&lt;$B247, 'Control Sample Data'!D246&gt;0),'Control Sample Data'!D246,$B247),""))</f>
        <v>35</v>
      </c>
      <c r="E247" s="29">
        <f>IF('Control Sample Data'!E246="","",IF(SUM('Control Sample Data'!E$2:E$97)&gt;10,IF(AND(ISNUMBER('Control Sample Data'!E246),'Control Sample Data'!E246&lt;$B247, 'Control Sample Data'!E246&gt;0),'Control Sample Data'!E246,$B247),""))</f>
        <v>35</v>
      </c>
      <c r="F247" s="29" t="str">
        <f>IF('Control Sample Data'!F246="","",IF(SUM('Control Sample Data'!F$2:F$97)&gt;10,IF(AND(ISNUMBER('Control Sample Data'!F246),'Control Sample Data'!F246&lt;$B247, 'Control Sample Data'!F246&gt;0),'Control Sample Data'!F246,$B247),""))</f>
        <v/>
      </c>
      <c r="G247" s="29" t="str">
        <f>IF('Control Sample Data'!G246="","",IF(SUM('Control Sample Data'!G$2:G$97)&gt;10,IF(AND(ISNUMBER('Control Sample Data'!G246),'Control Sample Data'!G246&lt;$B247, 'Control Sample Data'!G246&gt;0),'Control Sample Data'!G246,$B247),""))</f>
        <v/>
      </c>
      <c r="H247" s="29" t="str">
        <f>IF('Control Sample Data'!H246="","",IF(SUM('Control Sample Data'!H$2:H$97)&gt;10,IF(AND(ISNUMBER('Control Sample Data'!H246),'Control Sample Data'!H246&lt;$B247, 'Control Sample Data'!H246&gt;0),'Control Sample Data'!H246,$B247),""))</f>
        <v/>
      </c>
      <c r="I247" s="29" t="str">
        <f>IF('Control Sample Data'!I246="","",IF(SUM('Control Sample Data'!I$2:I$97)&gt;10,IF(AND(ISNUMBER('Control Sample Data'!I246),'Control Sample Data'!I246&lt;$B247, 'Control Sample Data'!I246&gt;0),'Control Sample Data'!I246,$B247),""))</f>
        <v/>
      </c>
      <c r="J247" s="29" t="str">
        <f>IF('Control Sample Data'!J246="","",IF(SUM('Control Sample Data'!J$2:J$97)&gt;10,IF(AND(ISNUMBER('Control Sample Data'!J246),'Control Sample Data'!J246&lt;$B247, 'Control Sample Data'!J246&gt;0),'Control Sample Data'!J246,$B247),""))</f>
        <v/>
      </c>
      <c r="K247" s="29" t="str">
        <f>IF('Control Sample Data'!K246="","",IF(SUM('Control Sample Data'!K$2:K$97)&gt;10,IF(AND(ISNUMBER('Control Sample Data'!K246),'Control Sample Data'!K246&lt;$B247, 'Control Sample Data'!K246&gt;0),'Control Sample Data'!K246,$B247),""))</f>
        <v/>
      </c>
      <c r="L247" s="29" t="str">
        <f>IF('Control Sample Data'!L246="","",IF(SUM('Control Sample Data'!L$2:L$97)&gt;10,IF(AND(ISNUMBER('Control Sample Data'!L246),'Control Sample Data'!L246&lt;$B247, 'Control Sample Data'!L246&gt;0),'Control Sample Data'!L246,$B247),""))</f>
        <v/>
      </c>
      <c r="M247" s="29" t="str">
        <f>IF('Control Sample Data'!M246="","",IF(SUM('Control Sample Data'!M$2:M$97)&gt;10,IF(AND(ISNUMBER('Control Sample Data'!M246),'Control Sample Data'!M246&lt;$B247, 'Control Sample Data'!M246&gt;0),'Control Sample Data'!M246,$B247),""))</f>
        <v/>
      </c>
      <c r="N247" s="29" t="str">
        <f>IF('Control Sample Data'!N246="","",IF(SUM('Control Sample Data'!N$2:N$97)&gt;10,IF(AND(ISNUMBER('Control Sample Data'!N246),'Control Sample Data'!N246&lt;$B247, 'Control Sample Data'!N246&gt;0),'Control Sample Data'!N246,$B247),""))</f>
        <v/>
      </c>
      <c r="O247" s="29" t="str">
        <f>IF('Control Sample Data'!O246="","",IF(SUM('Control Sample Data'!O$2:O$97)&gt;10,IF(AND(ISNUMBER('Control Sample Data'!O246),'Control Sample Data'!O246&lt;$B247, 'Control Sample Data'!O246&gt;0),'Control Sample Data'!O246,$B247),""))</f>
        <v/>
      </c>
      <c r="Q247" s="4" t="s">
        <v>4904</v>
      </c>
      <c r="R247" s="29">
        <f>IF('Test Sample Data'!D246="","",IF(SUM('Test Sample Data'!D$2:D$97)&gt;10,IF(AND(ISNUMBER('Test Sample Data'!D246),'Test Sample Data'!D246&lt;$B247, 'Test Sample Data'!D246&gt;0),'Test Sample Data'!D246,$B247),""))</f>
        <v>31.740000000000002</v>
      </c>
      <c r="S247" s="29">
        <f>IF('Test Sample Data'!E246="","",IF(SUM('Test Sample Data'!E$2:E$97)&gt;10,IF(AND(ISNUMBER('Test Sample Data'!E246),'Test Sample Data'!E246&lt;$B247, 'Test Sample Data'!E246&gt;0),'Test Sample Data'!E246,$B247),""))</f>
        <v>35</v>
      </c>
      <c r="T247" s="29" t="str">
        <f>IF('Test Sample Data'!F246="","",IF(SUM('Test Sample Data'!F$2:F$97)&gt;10,IF(AND(ISNUMBER('Test Sample Data'!F246),'Test Sample Data'!F246&lt;$B247, 'Test Sample Data'!F246&gt;0),'Test Sample Data'!F246,$B247),""))</f>
        <v/>
      </c>
      <c r="U247" s="29" t="str">
        <f>IF('Test Sample Data'!G246="","",IF(SUM('Test Sample Data'!G$2:G$97)&gt;10,IF(AND(ISNUMBER('Test Sample Data'!G246),'Test Sample Data'!G246&lt;$B247, 'Test Sample Data'!G246&gt;0),'Test Sample Data'!G246,$B247),""))</f>
        <v/>
      </c>
      <c r="V247" s="29" t="str">
        <f>IF('Test Sample Data'!H246="","",IF(SUM('Test Sample Data'!H$2:H$97)&gt;10,IF(AND(ISNUMBER('Test Sample Data'!H246),'Test Sample Data'!H246&lt;$B247, 'Test Sample Data'!H246&gt;0),'Test Sample Data'!H246,$B247),""))</f>
        <v/>
      </c>
      <c r="W247" s="29" t="str">
        <f>IF('Test Sample Data'!I246="","",IF(SUM('Test Sample Data'!I$2:I$97)&gt;10,IF(AND(ISNUMBER('Test Sample Data'!I246),'Test Sample Data'!I246&lt;$B247, 'Test Sample Data'!I246&gt;0),'Test Sample Data'!I246,$B247),""))</f>
        <v/>
      </c>
      <c r="X247" s="29" t="str">
        <f>IF('Test Sample Data'!J246="","",IF(SUM('Test Sample Data'!J$2:J$97)&gt;10,IF(AND(ISNUMBER('Test Sample Data'!J246),'Test Sample Data'!J246&lt;$B247, 'Test Sample Data'!J246&gt;0),'Test Sample Data'!J246,$B247),""))</f>
        <v/>
      </c>
      <c r="Y247" s="29" t="str">
        <f>IF('Test Sample Data'!K246="","",IF(SUM('Test Sample Data'!K$2:K$97)&gt;10,IF(AND(ISNUMBER('Test Sample Data'!K246),'Test Sample Data'!K246&lt;$B247, 'Test Sample Data'!K246&gt;0),'Test Sample Data'!K246,$B247),""))</f>
        <v/>
      </c>
      <c r="Z247" s="29" t="str">
        <f>IF('Test Sample Data'!L246="","",IF(SUM('Test Sample Data'!L$2:L$97)&gt;10,IF(AND(ISNUMBER('Test Sample Data'!L246),'Test Sample Data'!L246&lt;$B247, 'Test Sample Data'!L246&gt;0),'Test Sample Data'!L246,$B247),""))</f>
        <v/>
      </c>
      <c r="AA247" s="29" t="str">
        <f>IF('Test Sample Data'!M246="","",IF(SUM('Test Sample Data'!M$2:M$97)&gt;10,IF(AND(ISNUMBER('Test Sample Data'!M246),'Test Sample Data'!M246&lt;$B247, 'Test Sample Data'!M246&gt;0),'Test Sample Data'!M246,$B247),""))</f>
        <v/>
      </c>
      <c r="AB247" s="29" t="str">
        <f>IF('Test Sample Data'!N246="","",IF(SUM('Test Sample Data'!N$2:N$97)&gt;10,IF(AND(ISNUMBER('Test Sample Data'!N246),'Test Sample Data'!N246&lt;$B247, 'Test Sample Data'!N246&gt;0),'Test Sample Data'!N246,$B247),""))</f>
        <v/>
      </c>
      <c r="AC247" s="29" t="str">
        <f>IF('Test Sample Data'!O246="","",IF(SUM('Test Sample Data'!O$2:O$97)&gt;10,IF(AND(ISNUMBER('Test Sample Data'!O246),'Test Sample Data'!O246&lt;$B247, 'Test Sample Data'!O246&gt;0),'Test Sample Data'!O246,$B247),""))</f>
        <v/>
      </c>
      <c r="AE247" s="4" t="s">
        <v>4904</v>
      </c>
      <c r="AF247" s="4">
        <f t="shared" si="247"/>
        <v>9</v>
      </c>
      <c r="AG247" s="4">
        <f t="shared" si="248"/>
        <v>9</v>
      </c>
      <c r="AH247" s="4" t="str">
        <f t="shared" si="249"/>
        <v/>
      </c>
      <c r="AI247" s="4" t="str">
        <f t="shared" si="250"/>
        <v/>
      </c>
      <c r="AJ247" s="4" t="str">
        <f t="shared" si="251"/>
        <v/>
      </c>
      <c r="AK247" s="4" t="str">
        <f t="shared" si="252"/>
        <v/>
      </c>
      <c r="AL247" s="4" t="str">
        <f t="shared" si="253"/>
        <v/>
      </c>
      <c r="AM247" s="4" t="str">
        <f t="shared" si="254"/>
        <v/>
      </c>
      <c r="AN247" s="4" t="str">
        <f t="shared" si="255"/>
        <v/>
      </c>
      <c r="AO247" s="4" t="str">
        <f t="shared" si="256"/>
        <v/>
      </c>
      <c r="AP247" s="4" t="str">
        <f t="shared" si="257"/>
        <v/>
      </c>
      <c r="AQ247" s="4" t="str">
        <f t="shared" si="258"/>
        <v/>
      </c>
      <c r="AR247" s="4">
        <f t="shared" si="259"/>
        <v>0</v>
      </c>
      <c r="AS247" s="4">
        <f t="shared" si="310"/>
        <v>9</v>
      </c>
      <c r="AU247" s="4" t="s">
        <v>4904</v>
      </c>
      <c r="AV247" s="4">
        <f t="shared" si="260"/>
        <v>5.740000000000002</v>
      </c>
      <c r="AW247" s="4">
        <f t="shared" si="261"/>
        <v>9</v>
      </c>
      <c r="AX247" s="4" t="str">
        <f t="shared" si="262"/>
        <v/>
      </c>
      <c r="AY247" s="4" t="str">
        <f t="shared" si="263"/>
        <v/>
      </c>
      <c r="AZ247" s="4" t="str">
        <f t="shared" si="264"/>
        <v/>
      </c>
      <c r="BA247" s="4" t="str">
        <f t="shared" si="265"/>
        <v/>
      </c>
      <c r="BB247" s="4" t="str">
        <f t="shared" si="266"/>
        <v/>
      </c>
      <c r="BC247" s="4" t="str">
        <f t="shared" si="267"/>
        <v/>
      </c>
      <c r="BD247" s="4" t="str">
        <f t="shared" si="268"/>
        <v/>
      </c>
      <c r="BE247" s="4" t="str">
        <f t="shared" si="269"/>
        <v/>
      </c>
      <c r="BF247" s="4" t="str">
        <f t="shared" si="270"/>
        <v/>
      </c>
      <c r="BG247" s="4" t="str">
        <f t="shared" si="271"/>
        <v/>
      </c>
      <c r="BI247" s="4" t="s">
        <v>4904</v>
      </c>
      <c r="BJ247" s="4" t="str">
        <f t="shared" si="297"/>
        <v/>
      </c>
      <c r="BK247" s="4">
        <f t="shared" si="298"/>
        <v>9</v>
      </c>
      <c r="BL247" s="4" t="str">
        <f t="shared" si="299"/>
        <v/>
      </c>
      <c r="BM247" s="4" t="str">
        <f t="shared" si="300"/>
        <v/>
      </c>
      <c r="BN247" s="4" t="str">
        <f t="shared" si="301"/>
        <v/>
      </c>
      <c r="BO247" s="4" t="str">
        <f t="shared" si="302"/>
        <v/>
      </c>
      <c r="BP247" s="4" t="str">
        <f t="shared" si="303"/>
        <v/>
      </c>
      <c r="BQ247" s="4" t="str">
        <f t="shared" si="304"/>
        <v/>
      </c>
      <c r="BR247" s="4" t="str">
        <f t="shared" si="305"/>
        <v/>
      </c>
      <c r="BS247" s="4" t="str">
        <f t="shared" si="306"/>
        <v/>
      </c>
      <c r="BT247" s="4" t="str">
        <f t="shared" si="307"/>
        <v/>
      </c>
      <c r="BU247" s="4" t="str">
        <f t="shared" si="308"/>
        <v/>
      </c>
      <c r="BV247" s="4">
        <f t="shared" si="272"/>
        <v>0</v>
      </c>
      <c r="BW247" s="4">
        <f t="shared" si="309"/>
        <v>9</v>
      </c>
      <c r="BY247" s="4" t="s">
        <v>4904</v>
      </c>
      <c r="BZ247" s="4">
        <f t="shared" si="273"/>
        <v>-3.259999999999998</v>
      </c>
      <c r="CA247" s="4">
        <f t="shared" si="274"/>
        <v>0</v>
      </c>
      <c r="CB247" s="4" t="str">
        <f t="shared" si="275"/>
        <v/>
      </c>
      <c r="CC247" s="4" t="str">
        <f t="shared" si="276"/>
        <v/>
      </c>
      <c r="CD247" s="4" t="str">
        <f t="shared" si="277"/>
        <v/>
      </c>
      <c r="CE247" s="4" t="str">
        <f t="shared" si="278"/>
        <v/>
      </c>
      <c r="CF247" s="4" t="str">
        <f t="shared" si="279"/>
        <v/>
      </c>
      <c r="CG247" s="4" t="str">
        <f t="shared" si="280"/>
        <v/>
      </c>
      <c r="CH247" s="4" t="str">
        <f t="shared" si="281"/>
        <v/>
      </c>
      <c r="CI247" s="4" t="str">
        <f t="shared" si="282"/>
        <v/>
      </c>
      <c r="CJ247" s="4" t="str">
        <f t="shared" si="283"/>
        <v/>
      </c>
      <c r="CK247" s="4" t="str">
        <f t="shared" si="284"/>
        <v/>
      </c>
      <c r="CM247" s="4" t="s">
        <v>4904</v>
      </c>
      <c r="CN247" s="4" t="str">
        <f>IF(ISNUMBER(BZ247), IF($BV247&gt;VLOOKUP('Gene Table'!$G$2,'Array Content'!$A$2:$B$3,2,FALSE),IF(BZ247&lt;-$BV247,"mutant","WT"),IF(BZ247&lt;-VLOOKUP('Gene Table'!$G$2,'Array Content'!$A$2:$B$3,2,FALSE),"Mutant","WT")),"")</f>
        <v>Mutant</v>
      </c>
      <c r="CO247" s="4" t="str">
        <f>IF(ISNUMBER(CA247), IF($BV247&gt;VLOOKUP('Gene Table'!$G$2,'Array Content'!$A$2:$B$3,2,FALSE),IF(CA247&lt;-$BV247,"mutant","WT"),IF(CA247&lt;-VLOOKUP('Gene Table'!$G$2,'Array Content'!$A$2:$B$3,2,FALSE),"Mutant","WT")),"")</f>
        <v>WT</v>
      </c>
      <c r="CP247" s="4" t="str">
        <f>IF(ISNUMBER(CB247), IF($BV247&gt;VLOOKUP('Gene Table'!$G$2,'Array Content'!$A$2:$B$3,2,FALSE),IF(CB247&lt;-$BV247,"mutant","WT"),IF(CB247&lt;-VLOOKUP('Gene Table'!$G$2,'Array Content'!$A$2:$B$3,2,FALSE),"Mutant","WT")),"")</f>
        <v/>
      </c>
      <c r="CQ247" s="4" t="str">
        <f>IF(ISNUMBER(CC247), IF($BV247&gt;VLOOKUP('Gene Table'!$G$2,'Array Content'!$A$2:$B$3,2,FALSE),IF(CC247&lt;-$BV247,"mutant","WT"),IF(CC247&lt;-VLOOKUP('Gene Table'!$G$2,'Array Content'!$A$2:$B$3,2,FALSE),"Mutant","WT")),"")</f>
        <v/>
      </c>
      <c r="CR247" s="4" t="str">
        <f>IF(ISNUMBER(CD247), IF($BV247&gt;VLOOKUP('Gene Table'!$G$2,'Array Content'!$A$2:$B$3,2,FALSE),IF(CD247&lt;-$BV247,"mutant","WT"),IF(CD247&lt;-VLOOKUP('Gene Table'!$G$2,'Array Content'!$A$2:$B$3,2,FALSE),"Mutant","WT")),"")</f>
        <v/>
      </c>
      <c r="CS247" s="4" t="str">
        <f>IF(ISNUMBER(CE247), IF($BV247&gt;VLOOKUP('Gene Table'!$G$2,'Array Content'!$A$2:$B$3,2,FALSE),IF(CE247&lt;-$BV247,"mutant","WT"),IF(CE247&lt;-VLOOKUP('Gene Table'!$G$2,'Array Content'!$A$2:$B$3,2,FALSE),"Mutant","WT")),"")</f>
        <v/>
      </c>
      <c r="CT247" s="4" t="str">
        <f>IF(ISNUMBER(CF247), IF($BV247&gt;VLOOKUP('Gene Table'!$G$2,'Array Content'!$A$2:$B$3,2,FALSE),IF(CF247&lt;-$BV247,"mutant","WT"),IF(CF247&lt;-VLOOKUP('Gene Table'!$G$2,'Array Content'!$A$2:$B$3,2,FALSE),"Mutant","WT")),"")</f>
        <v/>
      </c>
      <c r="CU247" s="4" t="str">
        <f>IF(ISNUMBER(CG247), IF($BV247&gt;VLOOKUP('Gene Table'!$G$2,'Array Content'!$A$2:$B$3,2,FALSE),IF(CG247&lt;-$BV247,"mutant","WT"),IF(CG247&lt;-VLOOKUP('Gene Table'!$G$2,'Array Content'!$A$2:$B$3,2,FALSE),"Mutant","WT")),"")</f>
        <v/>
      </c>
      <c r="CV247" s="4" t="str">
        <f>IF(ISNUMBER(CH247), IF($BV247&gt;VLOOKUP('Gene Table'!$G$2,'Array Content'!$A$2:$B$3,2,FALSE),IF(CH247&lt;-$BV247,"mutant","WT"),IF(CH247&lt;-VLOOKUP('Gene Table'!$G$2,'Array Content'!$A$2:$B$3,2,FALSE),"Mutant","WT")),"")</f>
        <v/>
      </c>
      <c r="CW247" s="4" t="str">
        <f>IF(ISNUMBER(CI247), IF($BV247&gt;VLOOKUP('Gene Table'!$G$2,'Array Content'!$A$2:$B$3,2,FALSE),IF(CI247&lt;-$BV247,"mutant","WT"),IF(CI247&lt;-VLOOKUP('Gene Table'!$G$2,'Array Content'!$A$2:$B$3,2,FALSE),"Mutant","WT")),"")</f>
        <v/>
      </c>
      <c r="CX247" s="4" t="str">
        <f>IF(ISNUMBER(CJ247), IF($BV247&gt;VLOOKUP('Gene Table'!$G$2,'Array Content'!$A$2:$B$3,2,FALSE),IF(CJ247&lt;-$BV247,"mutant","WT"),IF(CJ247&lt;-VLOOKUP('Gene Table'!$G$2,'Array Content'!$A$2:$B$3,2,FALSE),"Mutant","WT")),"")</f>
        <v/>
      </c>
      <c r="CY247" s="4" t="str">
        <f>IF(ISNUMBER(CK247), IF($BV247&gt;VLOOKUP('Gene Table'!$G$2,'Array Content'!$A$2:$B$3,2,FALSE),IF(CK247&lt;-$BV247,"mutant","WT"),IF(CK247&lt;-VLOOKUP('Gene Table'!$G$2,'Array Content'!$A$2:$B$3,2,FALSE),"Mutant","WT")),"")</f>
        <v/>
      </c>
      <c r="DA247" s="4" t="s">
        <v>4904</v>
      </c>
      <c r="DB247" s="4">
        <f t="shared" si="285"/>
        <v>-3.259999999999998</v>
      </c>
      <c r="DC247" s="4">
        <f t="shared" si="286"/>
        <v>0</v>
      </c>
      <c r="DD247" s="4" t="str">
        <f t="shared" si="287"/>
        <v/>
      </c>
      <c r="DE247" s="4" t="str">
        <f t="shared" si="288"/>
        <v/>
      </c>
      <c r="DF247" s="4" t="str">
        <f t="shared" si="289"/>
        <v/>
      </c>
      <c r="DG247" s="4" t="str">
        <f t="shared" si="290"/>
        <v/>
      </c>
      <c r="DH247" s="4" t="str">
        <f t="shared" si="291"/>
        <v/>
      </c>
      <c r="DI247" s="4" t="str">
        <f t="shared" si="292"/>
        <v/>
      </c>
      <c r="DJ247" s="4" t="str">
        <f t="shared" si="293"/>
        <v/>
      </c>
      <c r="DK247" s="4" t="str">
        <f t="shared" si="294"/>
        <v/>
      </c>
      <c r="DL247" s="4" t="str">
        <f t="shared" si="295"/>
        <v/>
      </c>
      <c r="DM247" s="4" t="str">
        <f t="shared" si="296"/>
        <v/>
      </c>
      <c r="DO247" s="4" t="s">
        <v>4904</v>
      </c>
      <c r="DP247" s="4" t="str">
        <f>IF(ISNUMBER(DB247), IF($AR247&gt;VLOOKUP('Gene Table'!$G$2,'Array Content'!$A$2:$B$3,2,FALSE),IF(DB247&lt;-$AR247,"mutant","WT"),IF(DB247&lt;-VLOOKUP('Gene Table'!$G$2,'Array Content'!$A$2:$B$3,2,FALSE),"Mutant","WT")),"")</f>
        <v>Mutant</v>
      </c>
      <c r="DQ247" s="4" t="str">
        <f>IF(ISNUMBER(DC247), IF($AR247&gt;VLOOKUP('Gene Table'!$G$2,'Array Content'!$A$2:$B$3,2,FALSE),IF(DC247&lt;-$AR247,"mutant","WT"),IF(DC247&lt;-VLOOKUP('Gene Table'!$G$2,'Array Content'!$A$2:$B$3,2,FALSE),"Mutant","WT")),"")</f>
        <v>WT</v>
      </c>
      <c r="DR247" s="4" t="str">
        <f>IF(ISNUMBER(DD247), IF($AR247&gt;VLOOKUP('Gene Table'!$G$2,'Array Content'!$A$2:$B$3,2,FALSE),IF(DD247&lt;-$AR247,"mutant","WT"),IF(DD247&lt;-VLOOKUP('Gene Table'!$G$2,'Array Content'!$A$2:$B$3,2,FALSE),"Mutant","WT")),"")</f>
        <v/>
      </c>
      <c r="DS247" s="4" t="str">
        <f>IF(ISNUMBER(DE247), IF($AR247&gt;VLOOKUP('Gene Table'!$G$2,'Array Content'!$A$2:$B$3,2,FALSE),IF(DE247&lt;-$AR247,"mutant","WT"),IF(DE247&lt;-VLOOKUP('Gene Table'!$G$2,'Array Content'!$A$2:$B$3,2,FALSE),"Mutant","WT")),"")</f>
        <v/>
      </c>
      <c r="DT247" s="4" t="str">
        <f>IF(ISNUMBER(DF247), IF($AR247&gt;VLOOKUP('Gene Table'!$G$2,'Array Content'!$A$2:$B$3,2,FALSE),IF(DF247&lt;-$AR247,"mutant","WT"),IF(DF247&lt;-VLOOKUP('Gene Table'!$G$2,'Array Content'!$A$2:$B$3,2,FALSE),"Mutant","WT")),"")</f>
        <v/>
      </c>
      <c r="DU247" s="4" t="str">
        <f>IF(ISNUMBER(DG247), IF($AR247&gt;VLOOKUP('Gene Table'!$G$2,'Array Content'!$A$2:$B$3,2,FALSE),IF(DG247&lt;-$AR247,"mutant","WT"),IF(DG247&lt;-VLOOKUP('Gene Table'!$G$2,'Array Content'!$A$2:$B$3,2,FALSE),"Mutant","WT")),"")</f>
        <v/>
      </c>
      <c r="DV247" s="4" t="str">
        <f>IF(ISNUMBER(DH247), IF($AR247&gt;VLOOKUP('Gene Table'!$G$2,'Array Content'!$A$2:$B$3,2,FALSE),IF(DH247&lt;-$AR247,"mutant","WT"),IF(DH247&lt;-VLOOKUP('Gene Table'!$G$2,'Array Content'!$A$2:$B$3,2,FALSE),"Mutant","WT")),"")</f>
        <v/>
      </c>
      <c r="DW247" s="4" t="str">
        <f>IF(ISNUMBER(DI247), IF($AR247&gt;VLOOKUP('Gene Table'!$G$2,'Array Content'!$A$2:$B$3,2,FALSE),IF(DI247&lt;-$AR247,"mutant","WT"),IF(DI247&lt;-VLOOKUP('Gene Table'!$G$2,'Array Content'!$A$2:$B$3,2,FALSE),"Mutant","WT")),"")</f>
        <v/>
      </c>
      <c r="DX247" s="4" t="str">
        <f>IF(ISNUMBER(DJ247), IF($AR247&gt;VLOOKUP('Gene Table'!$G$2,'Array Content'!$A$2:$B$3,2,FALSE),IF(DJ247&lt;-$AR247,"mutant","WT"),IF(DJ247&lt;-VLOOKUP('Gene Table'!$G$2,'Array Content'!$A$2:$B$3,2,FALSE),"Mutant","WT")),"")</f>
        <v/>
      </c>
      <c r="DY247" s="4" t="str">
        <f>IF(ISNUMBER(DK247), IF($AR247&gt;VLOOKUP('Gene Table'!$G$2,'Array Content'!$A$2:$B$3,2,FALSE),IF(DK247&lt;-$AR247,"mutant","WT"),IF(DK247&lt;-VLOOKUP('Gene Table'!$G$2,'Array Content'!$A$2:$B$3,2,FALSE),"Mutant","WT")),"")</f>
        <v/>
      </c>
      <c r="DZ247" s="4" t="str">
        <f>IF(ISNUMBER(DL247), IF($AR247&gt;VLOOKUP('Gene Table'!$G$2,'Array Content'!$A$2:$B$3,2,FALSE),IF(DL247&lt;-$AR247,"mutant","WT"),IF(DL247&lt;-VLOOKUP('Gene Table'!$G$2,'Array Content'!$A$2:$B$3,2,FALSE),"Mutant","WT")),"")</f>
        <v/>
      </c>
      <c r="EA247" s="4" t="str">
        <f>IF(ISNUMBER(DM247), IF($AR247&gt;VLOOKUP('Gene Table'!$G$2,'Array Content'!$A$2:$B$3,2,FALSE),IF(DM247&lt;-$AR247,"mutant","WT"),IF(DM247&lt;-VLOOKUP('Gene Table'!$G$2,'Array Content'!$A$2:$B$3,2,FALSE),"Mutant","WT")),"")</f>
        <v/>
      </c>
      <c r="EC247" s="4" t="s">
        <v>4904</v>
      </c>
      <c r="ED247" s="4" t="str">
        <f>IF('Gene Table'!$D247="copy number",D247,"")</f>
        <v/>
      </c>
      <c r="EE247" s="4" t="str">
        <f>IF('Gene Table'!$D247="copy number",E247,"")</f>
        <v/>
      </c>
      <c r="EF247" s="4" t="str">
        <f>IF('Gene Table'!$D247="copy number",F247,"")</f>
        <v/>
      </c>
      <c r="EG247" s="4" t="str">
        <f>IF('Gene Table'!$D247="copy number",G247,"")</f>
        <v/>
      </c>
      <c r="EH247" s="4" t="str">
        <f>IF('Gene Table'!$D247="copy number",H247,"")</f>
        <v/>
      </c>
      <c r="EI247" s="4" t="str">
        <f>IF('Gene Table'!$D247="copy number",I247,"")</f>
        <v/>
      </c>
      <c r="EJ247" s="4" t="str">
        <f>IF('Gene Table'!$D247="copy number",J247,"")</f>
        <v/>
      </c>
      <c r="EK247" s="4" t="str">
        <f>IF('Gene Table'!$D247="copy number",K247,"")</f>
        <v/>
      </c>
      <c r="EL247" s="4" t="str">
        <f>IF('Gene Table'!$D247="copy number",L247,"")</f>
        <v/>
      </c>
      <c r="EM247" s="4" t="str">
        <f>IF('Gene Table'!$D247="copy number",M247,"")</f>
        <v/>
      </c>
      <c r="EN247" s="4" t="str">
        <f>IF('Gene Table'!$D247="copy number",N247,"")</f>
        <v/>
      </c>
      <c r="EO247" s="4" t="str">
        <f>IF('Gene Table'!$D247="copy number",O247,"")</f>
        <v/>
      </c>
      <c r="EQ247" s="4" t="s">
        <v>4904</v>
      </c>
      <c r="ER247" s="4" t="str">
        <f>IF('Gene Table'!$D247="copy number",R247,"")</f>
        <v/>
      </c>
      <c r="ES247" s="4" t="str">
        <f>IF('Gene Table'!$D247="copy number",S247,"")</f>
        <v/>
      </c>
      <c r="ET247" s="4" t="str">
        <f>IF('Gene Table'!$D247="copy number",T247,"")</f>
        <v/>
      </c>
      <c r="EU247" s="4" t="str">
        <f>IF('Gene Table'!$D247="copy number",U247,"")</f>
        <v/>
      </c>
      <c r="EV247" s="4" t="str">
        <f>IF('Gene Table'!$D247="copy number",V247,"")</f>
        <v/>
      </c>
      <c r="EW247" s="4" t="str">
        <f>IF('Gene Table'!$D247="copy number",W247,"")</f>
        <v/>
      </c>
      <c r="EX247" s="4" t="str">
        <f>IF('Gene Table'!$D247="copy number",X247,"")</f>
        <v/>
      </c>
      <c r="EY247" s="4" t="str">
        <f>IF('Gene Table'!$D247="copy number",Y247,"")</f>
        <v/>
      </c>
      <c r="EZ247" s="4" t="str">
        <f>IF('Gene Table'!$D247="copy number",Z247,"")</f>
        <v/>
      </c>
      <c r="FA247" s="4" t="str">
        <f>IF('Gene Table'!$D247="copy number",AA247,"")</f>
        <v/>
      </c>
      <c r="FB247" s="4" t="str">
        <f>IF('Gene Table'!$D247="copy number",AB247,"")</f>
        <v/>
      </c>
      <c r="FC247" s="4" t="str">
        <f>IF('Gene Table'!$D247="copy number",AC247,"")</f>
        <v/>
      </c>
      <c r="FE247" s="4" t="s">
        <v>4904</v>
      </c>
      <c r="FF247" s="4" t="str">
        <f>IF('Gene Table'!$C247="SMPC",D247,"")</f>
        <v/>
      </c>
      <c r="FG247" s="4" t="str">
        <f>IF('Gene Table'!$C247="SMPC",E247,"")</f>
        <v/>
      </c>
      <c r="FH247" s="4" t="str">
        <f>IF('Gene Table'!$C247="SMPC",F247,"")</f>
        <v/>
      </c>
      <c r="FI247" s="4" t="str">
        <f>IF('Gene Table'!$C247="SMPC",G247,"")</f>
        <v/>
      </c>
      <c r="FJ247" s="4" t="str">
        <f>IF('Gene Table'!$C247="SMPC",H247,"")</f>
        <v/>
      </c>
      <c r="FK247" s="4" t="str">
        <f>IF('Gene Table'!$C247="SMPC",I247,"")</f>
        <v/>
      </c>
      <c r="FL247" s="4" t="str">
        <f>IF('Gene Table'!$C247="SMPC",J247,"")</f>
        <v/>
      </c>
      <c r="FM247" s="4" t="str">
        <f>IF('Gene Table'!$C247="SMPC",K247,"")</f>
        <v/>
      </c>
      <c r="FN247" s="4" t="str">
        <f>IF('Gene Table'!$C247="SMPC",L247,"")</f>
        <v/>
      </c>
      <c r="FO247" s="4" t="str">
        <f>IF('Gene Table'!$C247="SMPC",M247,"")</f>
        <v/>
      </c>
      <c r="FP247" s="4" t="str">
        <f>IF('Gene Table'!$C247="SMPC",N247,"")</f>
        <v/>
      </c>
      <c r="FQ247" s="4" t="str">
        <f>IF('Gene Table'!$C247="SMPC",O247,"")</f>
        <v/>
      </c>
      <c r="FS247" s="4" t="s">
        <v>4904</v>
      </c>
      <c r="FT247" s="4" t="str">
        <f>IF('Gene Table'!$C247="SMPC",R247,"")</f>
        <v/>
      </c>
      <c r="FU247" s="4" t="str">
        <f>IF('Gene Table'!$C247="SMPC",S247,"")</f>
        <v/>
      </c>
      <c r="FV247" s="4" t="str">
        <f>IF('Gene Table'!$C247="SMPC",T247,"")</f>
        <v/>
      </c>
      <c r="FW247" s="4" t="str">
        <f>IF('Gene Table'!$C247="SMPC",U247,"")</f>
        <v/>
      </c>
      <c r="FX247" s="4" t="str">
        <f>IF('Gene Table'!$C247="SMPC",V247,"")</f>
        <v/>
      </c>
      <c r="FY247" s="4" t="str">
        <f>IF('Gene Table'!$C247="SMPC",W247,"")</f>
        <v/>
      </c>
      <c r="FZ247" s="4" t="str">
        <f>IF('Gene Table'!$C247="SMPC",X247,"")</f>
        <v/>
      </c>
      <c r="GA247" s="4" t="str">
        <f>IF('Gene Table'!$C247="SMPC",Y247,"")</f>
        <v/>
      </c>
      <c r="GB247" s="4" t="str">
        <f>IF('Gene Table'!$C247="SMPC",Z247,"")</f>
        <v/>
      </c>
      <c r="GC247" s="4" t="str">
        <f>IF('Gene Table'!$C247="SMPC",AA247,"")</f>
        <v/>
      </c>
      <c r="GD247" s="4" t="str">
        <f>IF('Gene Table'!$C247="SMPC",AB247,"")</f>
        <v/>
      </c>
      <c r="GE247" s="4" t="str">
        <f>IF('Gene Table'!$C247="SMPC",AC247,"")</f>
        <v/>
      </c>
    </row>
    <row r="248" spans="1:187" ht="15" customHeight="1" x14ac:dyDescent="0.25">
      <c r="A248" s="4" t="str">
        <f>'Gene Table'!C248&amp;":"&amp;'Gene Table'!D248</f>
        <v>TP53:c.581T&gt;G</v>
      </c>
      <c r="B248" s="4">
        <f>IF('Gene Table'!$G$5="NO",IF(ISNUMBER(MATCH('Gene Table'!E248,'Array Content'!$M$2:$M$941,0)),VLOOKUP('Gene Table'!E248,'Array Content'!$M$2:$O$941,2,FALSE),35),IF('Gene Table'!$G$5="YES",IF(ISNUMBER(MATCH('Gene Table'!E248,'Array Content'!$M$2:$M$941,0)),VLOOKUP('Gene Table'!E248,'Array Content'!$M$2:$O$941,3,FALSE),35),"OOPS"))</f>
        <v>37</v>
      </c>
      <c r="C248" s="4" t="s">
        <v>4905</v>
      </c>
      <c r="D248" s="29">
        <f>IF('Control Sample Data'!D247="","",IF(SUM('Control Sample Data'!D$2:D$97)&gt;10,IF(AND(ISNUMBER('Control Sample Data'!D247),'Control Sample Data'!D247&lt;$B248, 'Control Sample Data'!D247&gt;0),'Control Sample Data'!D247,$B248),""))</f>
        <v>35</v>
      </c>
      <c r="E248" s="29">
        <f>IF('Control Sample Data'!E247="","",IF(SUM('Control Sample Data'!E$2:E$97)&gt;10,IF(AND(ISNUMBER('Control Sample Data'!E247),'Control Sample Data'!E247&lt;$B248, 'Control Sample Data'!E247&gt;0),'Control Sample Data'!E247,$B248),""))</f>
        <v>35</v>
      </c>
      <c r="F248" s="29" t="str">
        <f>IF('Control Sample Data'!F247="","",IF(SUM('Control Sample Data'!F$2:F$97)&gt;10,IF(AND(ISNUMBER('Control Sample Data'!F247),'Control Sample Data'!F247&lt;$B248, 'Control Sample Data'!F247&gt;0),'Control Sample Data'!F247,$B248),""))</f>
        <v/>
      </c>
      <c r="G248" s="29" t="str">
        <f>IF('Control Sample Data'!G247="","",IF(SUM('Control Sample Data'!G$2:G$97)&gt;10,IF(AND(ISNUMBER('Control Sample Data'!G247),'Control Sample Data'!G247&lt;$B248, 'Control Sample Data'!G247&gt;0),'Control Sample Data'!G247,$B248),""))</f>
        <v/>
      </c>
      <c r="H248" s="29" t="str">
        <f>IF('Control Sample Data'!H247="","",IF(SUM('Control Sample Data'!H$2:H$97)&gt;10,IF(AND(ISNUMBER('Control Sample Data'!H247),'Control Sample Data'!H247&lt;$B248, 'Control Sample Data'!H247&gt;0),'Control Sample Data'!H247,$B248),""))</f>
        <v/>
      </c>
      <c r="I248" s="29" t="str">
        <f>IF('Control Sample Data'!I247="","",IF(SUM('Control Sample Data'!I$2:I$97)&gt;10,IF(AND(ISNUMBER('Control Sample Data'!I247),'Control Sample Data'!I247&lt;$B248, 'Control Sample Data'!I247&gt;0),'Control Sample Data'!I247,$B248),""))</f>
        <v/>
      </c>
      <c r="J248" s="29" t="str">
        <f>IF('Control Sample Data'!J247="","",IF(SUM('Control Sample Data'!J$2:J$97)&gt;10,IF(AND(ISNUMBER('Control Sample Data'!J247),'Control Sample Data'!J247&lt;$B248, 'Control Sample Data'!J247&gt;0),'Control Sample Data'!J247,$B248),""))</f>
        <v/>
      </c>
      <c r="K248" s="29" t="str">
        <f>IF('Control Sample Data'!K247="","",IF(SUM('Control Sample Data'!K$2:K$97)&gt;10,IF(AND(ISNUMBER('Control Sample Data'!K247),'Control Sample Data'!K247&lt;$B248, 'Control Sample Data'!K247&gt;0),'Control Sample Data'!K247,$B248),""))</f>
        <v/>
      </c>
      <c r="L248" s="29" t="str">
        <f>IF('Control Sample Data'!L247="","",IF(SUM('Control Sample Data'!L$2:L$97)&gt;10,IF(AND(ISNUMBER('Control Sample Data'!L247),'Control Sample Data'!L247&lt;$B248, 'Control Sample Data'!L247&gt;0),'Control Sample Data'!L247,$B248),""))</f>
        <v/>
      </c>
      <c r="M248" s="29" t="str">
        <f>IF('Control Sample Data'!M247="","",IF(SUM('Control Sample Data'!M$2:M$97)&gt;10,IF(AND(ISNUMBER('Control Sample Data'!M247),'Control Sample Data'!M247&lt;$B248, 'Control Sample Data'!M247&gt;0),'Control Sample Data'!M247,$B248),""))</f>
        <v/>
      </c>
      <c r="N248" s="29" t="str">
        <f>IF('Control Sample Data'!N247="","",IF(SUM('Control Sample Data'!N$2:N$97)&gt;10,IF(AND(ISNUMBER('Control Sample Data'!N247),'Control Sample Data'!N247&lt;$B248, 'Control Sample Data'!N247&gt;0),'Control Sample Data'!N247,$B248),""))</f>
        <v/>
      </c>
      <c r="O248" s="29" t="str">
        <f>IF('Control Sample Data'!O247="","",IF(SUM('Control Sample Data'!O$2:O$97)&gt;10,IF(AND(ISNUMBER('Control Sample Data'!O247),'Control Sample Data'!O247&lt;$B248, 'Control Sample Data'!O247&gt;0),'Control Sample Data'!O247,$B248),""))</f>
        <v/>
      </c>
      <c r="Q248" s="4" t="s">
        <v>4905</v>
      </c>
      <c r="R248" s="29">
        <f>IF('Test Sample Data'!D247="","",IF(SUM('Test Sample Data'!D$2:D$97)&gt;10,IF(AND(ISNUMBER('Test Sample Data'!D247),'Test Sample Data'!D247&lt;$B248, 'Test Sample Data'!D247&gt;0),'Test Sample Data'!D247,$B248),""))</f>
        <v>35</v>
      </c>
      <c r="S248" s="29">
        <f>IF('Test Sample Data'!E247="","",IF(SUM('Test Sample Data'!E$2:E$97)&gt;10,IF(AND(ISNUMBER('Test Sample Data'!E247),'Test Sample Data'!E247&lt;$B248, 'Test Sample Data'!E247&gt;0),'Test Sample Data'!E247,$B248),""))</f>
        <v>35</v>
      </c>
      <c r="T248" s="29" t="str">
        <f>IF('Test Sample Data'!F247="","",IF(SUM('Test Sample Data'!F$2:F$97)&gt;10,IF(AND(ISNUMBER('Test Sample Data'!F247),'Test Sample Data'!F247&lt;$B248, 'Test Sample Data'!F247&gt;0),'Test Sample Data'!F247,$B248),""))</f>
        <v/>
      </c>
      <c r="U248" s="29" t="str">
        <f>IF('Test Sample Data'!G247="","",IF(SUM('Test Sample Data'!G$2:G$97)&gt;10,IF(AND(ISNUMBER('Test Sample Data'!G247),'Test Sample Data'!G247&lt;$B248, 'Test Sample Data'!G247&gt;0),'Test Sample Data'!G247,$B248),""))</f>
        <v/>
      </c>
      <c r="V248" s="29" t="str">
        <f>IF('Test Sample Data'!H247="","",IF(SUM('Test Sample Data'!H$2:H$97)&gt;10,IF(AND(ISNUMBER('Test Sample Data'!H247),'Test Sample Data'!H247&lt;$B248, 'Test Sample Data'!H247&gt;0),'Test Sample Data'!H247,$B248),""))</f>
        <v/>
      </c>
      <c r="W248" s="29" t="str">
        <f>IF('Test Sample Data'!I247="","",IF(SUM('Test Sample Data'!I$2:I$97)&gt;10,IF(AND(ISNUMBER('Test Sample Data'!I247),'Test Sample Data'!I247&lt;$B248, 'Test Sample Data'!I247&gt;0),'Test Sample Data'!I247,$B248),""))</f>
        <v/>
      </c>
      <c r="X248" s="29" t="str">
        <f>IF('Test Sample Data'!J247="","",IF(SUM('Test Sample Data'!J$2:J$97)&gt;10,IF(AND(ISNUMBER('Test Sample Data'!J247),'Test Sample Data'!J247&lt;$B248, 'Test Sample Data'!J247&gt;0),'Test Sample Data'!J247,$B248),""))</f>
        <v/>
      </c>
      <c r="Y248" s="29" t="str">
        <f>IF('Test Sample Data'!K247="","",IF(SUM('Test Sample Data'!K$2:K$97)&gt;10,IF(AND(ISNUMBER('Test Sample Data'!K247),'Test Sample Data'!K247&lt;$B248, 'Test Sample Data'!K247&gt;0),'Test Sample Data'!K247,$B248),""))</f>
        <v/>
      </c>
      <c r="Z248" s="29" t="str">
        <f>IF('Test Sample Data'!L247="","",IF(SUM('Test Sample Data'!L$2:L$97)&gt;10,IF(AND(ISNUMBER('Test Sample Data'!L247),'Test Sample Data'!L247&lt;$B248, 'Test Sample Data'!L247&gt;0),'Test Sample Data'!L247,$B248),""))</f>
        <v/>
      </c>
      <c r="AA248" s="29" t="str">
        <f>IF('Test Sample Data'!M247="","",IF(SUM('Test Sample Data'!M$2:M$97)&gt;10,IF(AND(ISNUMBER('Test Sample Data'!M247),'Test Sample Data'!M247&lt;$B248, 'Test Sample Data'!M247&gt;0),'Test Sample Data'!M247,$B248),""))</f>
        <v/>
      </c>
      <c r="AB248" s="29" t="str">
        <f>IF('Test Sample Data'!N247="","",IF(SUM('Test Sample Data'!N$2:N$97)&gt;10,IF(AND(ISNUMBER('Test Sample Data'!N247),'Test Sample Data'!N247&lt;$B248, 'Test Sample Data'!N247&gt;0),'Test Sample Data'!N247,$B248),""))</f>
        <v/>
      </c>
      <c r="AC248" s="29" t="str">
        <f>IF('Test Sample Data'!O247="","",IF(SUM('Test Sample Data'!O$2:O$97)&gt;10,IF(AND(ISNUMBER('Test Sample Data'!O247),'Test Sample Data'!O247&lt;$B248, 'Test Sample Data'!O247&gt;0),'Test Sample Data'!O247,$B248),""))</f>
        <v/>
      </c>
      <c r="AE248" s="4" t="s">
        <v>4905</v>
      </c>
      <c r="AF248" s="4">
        <f t="shared" si="247"/>
        <v>9</v>
      </c>
      <c r="AG248" s="4">
        <f t="shared" si="248"/>
        <v>9</v>
      </c>
      <c r="AH248" s="4" t="str">
        <f t="shared" si="249"/>
        <v/>
      </c>
      <c r="AI248" s="4" t="str">
        <f t="shared" si="250"/>
        <v/>
      </c>
      <c r="AJ248" s="4" t="str">
        <f t="shared" si="251"/>
        <v/>
      </c>
      <c r="AK248" s="4" t="str">
        <f t="shared" si="252"/>
        <v/>
      </c>
      <c r="AL248" s="4" t="str">
        <f t="shared" si="253"/>
        <v/>
      </c>
      <c r="AM248" s="4" t="str">
        <f t="shared" si="254"/>
        <v/>
      </c>
      <c r="AN248" s="4" t="str">
        <f t="shared" si="255"/>
        <v/>
      </c>
      <c r="AO248" s="4" t="str">
        <f t="shared" si="256"/>
        <v/>
      </c>
      <c r="AP248" s="4" t="str">
        <f t="shared" si="257"/>
        <v/>
      </c>
      <c r="AQ248" s="4" t="str">
        <f t="shared" si="258"/>
        <v/>
      </c>
      <c r="AR248" s="4">
        <f t="shared" si="259"/>
        <v>0</v>
      </c>
      <c r="AS248" s="4">
        <f t="shared" si="310"/>
        <v>9</v>
      </c>
      <c r="AU248" s="4" t="s">
        <v>4905</v>
      </c>
      <c r="AV248" s="4">
        <f t="shared" si="260"/>
        <v>9</v>
      </c>
      <c r="AW248" s="4">
        <f t="shared" si="261"/>
        <v>9</v>
      </c>
      <c r="AX248" s="4" t="str">
        <f t="shared" si="262"/>
        <v/>
      </c>
      <c r="AY248" s="4" t="str">
        <f t="shared" si="263"/>
        <v/>
      </c>
      <c r="AZ248" s="4" t="str">
        <f t="shared" si="264"/>
        <v/>
      </c>
      <c r="BA248" s="4" t="str">
        <f t="shared" si="265"/>
        <v/>
      </c>
      <c r="BB248" s="4" t="str">
        <f t="shared" si="266"/>
        <v/>
      </c>
      <c r="BC248" s="4" t="str">
        <f t="shared" si="267"/>
        <v/>
      </c>
      <c r="BD248" s="4" t="str">
        <f t="shared" si="268"/>
        <v/>
      </c>
      <c r="BE248" s="4" t="str">
        <f t="shared" si="269"/>
        <v/>
      </c>
      <c r="BF248" s="4" t="str">
        <f t="shared" si="270"/>
        <v/>
      </c>
      <c r="BG248" s="4" t="str">
        <f t="shared" si="271"/>
        <v/>
      </c>
      <c r="BI248" s="4" t="s">
        <v>4905</v>
      </c>
      <c r="BJ248" s="4">
        <f t="shared" si="297"/>
        <v>9</v>
      </c>
      <c r="BK248" s="4">
        <f t="shared" si="298"/>
        <v>9</v>
      </c>
      <c r="BL248" s="4" t="str">
        <f t="shared" si="299"/>
        <v/>
      </c>
      <c r="BM248" s="4" t="str">
        <f t="shared" si="300"/>
        <v/>
      </c>
      <c r="BN248" s="4" t="str">
        <f t="shared" si="301"/>
        <v/>
      </c>
      <c r="BO248" s="4" t="str">
        <f t="shared" si="302"/>
        <v/>
      </c>
      <c r="BP248" s="4" t="str">
        <f t="shared" si="303"/>
        <v/>
      </c>
      <c r="BQ248" s="4" t="str">
        <f t="shared" si="304"/>
        <v/>
      </c>
      <c r="BR248" s="4" t="str">
        <f t="shared" si="305"/>
        <v/>
      </c>
      <c r="BS248" s="4" t="str">
        <f t="shared" si="306"/>
        <v/>
      </c>
      <c r="BT248" s="4" t="str">
        <f t="shared" si="307"/>
        <v/>
      </c>
      <c r="BU248" s="4" t="str">
        <f t="shared" si="308"/>
        <v/>
      </c>
      <c r="BV248" s="4">
        <f t="shared" si="272"/>
        <v>0</v>
      </c>
      <c r="BW248" s="4">
        <f t="shared" si="309"/>
        <v>9</v>
      </c>
      <c r="BY248" s="4" t="s">
        <v>4905</v>
      </c>
      <c r="BZ248" s="4">
        <f t="shared" si="273"/>
        <v>0</v>
      </c>
      <c r="CA248" s="4">
        <f t="shared" si="274"/>
        <v>0</v>
      </c>
      <c r="CB248" s="4" t="str">
        <f t="shared" si="275"/>
        <v/>
      </c>
      <c r="CC248" s="4" t="str">
        <f t="shared" si="276"/>
        <v/>
      </c>
      <c r="CD248" s="4" t="str">
        <f t="shared" si="277"/>
        <v/>
      </c>
      <c r="CE248" s="4" t="str">
        <f t="shared" si="278"/>
        <v/>
      </c>
      <c r="CF248" s="4" t="str">
        <f t="shared" si="279"/>
        <v/>
      </c>
      <c r="CG248" s="4" t="str">
        <f t="shared" si="280"/>
        <v/>
      </c>
      <c r="CH248" s="4" t="str">
        <f t="shared" si="281"/>
        <v/>
      </c>
      <c r="CI248" s="4" t="str">
        <f t="shared" si="282"/>
        <v/>
      </c>
      <c r="CJ248" s="4" t="str">
        <f t="shared" si="283"/>
        <v/>
      </c>
      <c r="CK248" s="4" t="str">
        <f t="shared" si="284"/>
        <v/>
      </c>
      <c r="CM248" s="4" t="s">
        <v>4905</v>
      </c>
      <c r="CN248" s="4" t="str">
        <f>IF(ISNUMBER(BZ248), IF($BV248&gt;VLOOKUP('Gene Table'!$G$2,'Array Content'!$A$2:$B$3,2,FALSE),IF(BZ248&lt;-$BV248,"mutant","WT"),IF(BZ248&lt;-VLOOKUP('Gene Table'!$G$2,'Array Content'!$A$2:$B$3,2,FALSE),"Mutant","WT")),"")</f>
        <v>WT</v>
      </c>
      <c r="CO248" s="4" t="str">
        <f>IF(ISNUMBER(CA248), IF($BV248&gt;VLOOKUP('Gene Table'!$G$2,'Array Content'!$A$2:$B$3,2,FALSE),IF(CA248&lt;-$BV248,"mutant","WT"),IF(CA248&lt;-VLOOKUP('Gene Table'!$G$2,'Array Content'!$A$2:$B$3,2,FALSE),"Mutant","WT")),"")</f>
        <v>WT</v>
      </c>
      <c r="CP248" s="4" t="str">
        <f>IF(ISNUMBER(CB248), IF($BV248&gt;VLOOKUP('Gene Table'!$G$2,'Array Content'!$A$2:$B$3,2,FALSE),IF(CB248&lt;-$BV248,"mutant","WT"),IF(CB248&lt;-VLOOKUP('Gene Table'!$G$2,'Array Content'!$A$2:$B$3,2,FALSE),"Mutant","WT")),"")</f>
        <v/>
      </c>
      <c r="CQ248" s="4" t="str">
        <f>IF(ISNUMBER(CC248), IF($BV248&gt;VLOOKUP('Gene Table'!$G$2,'Array Content'!$A$2:$B$3,2,FALSE),IF(CC248&lt;-$BV248,"mutant","WT"),IF(CC248&lt;-VLOOKUP('Gene Table'!$G$2,'Array Content'!$A$2:$B$3,2,FALSE),"Mutant","WT")),"")</f>
        <v/>
      </c>
      <c r="CR248" s="4" t="str">
        <f>IF(ISNUMBER(CD248), IF($BV248&gt;VLOOKUP('Gene Table'!$G$2,'Array Content'!$A$2:$B$3,2,FALSE),IF(CD248&lt;-$BV248,"mutant","WT"),IF(CD248&lt;-VLOOKUP('Gene Table'!$G$2,'Array Content'!$A$2:$B$3,2,FALSE),"Mutant","WT")),"")</f>
        <v/>
      </c>
      <c r="CS248" s="4" t="str">
        <f>IF(ISNUMBER(CE248), IF($BV248&gt;VLOOKUP('Gene Table'!$G$2,'Array Content'!$A$2:$B$3,2,FALSE),IF(CE248&lt;-$BV248,"mutant","WT"),IF(CE248&lt;-VLOOKUP('Gene Table'!$G$2,'Array Content'!$A$2:$B$3,2,FALSE),"Mutant","WT")),"")</f>
        <v/>
      </c>
      <c r="CT248" s="4" t="str">
        <f>IF(ISNUMBER(CF248), IF($BV248&gt;VLOOKUP('Gene Table'!$G$2,'Array Content'!$A$2:$B$3,2,FALSE),IF(CF248&lt;-$BV248,"mutant","WT"),IF(CF248&lt;-VLOOKUP('Gene Table'!$G$2,'Array Content'!$A$2:$B$3,2,FALSE),"Mutant","WT")),"")</f>
        <v/>
      </c>
      <c r="CU248" s="4" t="str">
        <f>IF(ISNUMBER(CG248), IF($BV248&gt;VLOOKUP('Gene Table'!$G$2,'Array Content'!$A$2:$B$3,2,FALSE),IF(CG248&lt;-$BV248,"mutant","WT"),IF(CG248&lt;-VLOOKUP('Gene Table'!$G$2,'Array Content'!$A$2:$B$3,2,FALSE),"Mutant","WT")),"")</f>
        <v/>
      </c>
      <c r="CV248" s="4" t="str">
        <f>IF(ISNUMBER(CH248), IF($BV248&gt;VLOOKUP('Gene Table'!$G$2,'Array Content'!$A$2:$B$3,2,FALSE),IF(CH248&lt;-$BV248,"mutant","WT"),IF(CH248&lt;-VLOOKUP('Gene Table'!$G$2,'Array Content'!$A$2:$B$3,2,FALSE),"Mutant","WT")),"")</f>
        <v/>
      </c>
      <c r="CW248" s="4" t="str">
        <f>IF(ISNUMBER(CI248), IF($BV248&gt;VLOOKUP('Gene Table'!$G$2,'Array Content'!$A$2:$B$3,2,FALSE),IF(CI248&lt;-$BV248,"mutant","WT"),IF(CI248&lt;-VLOOKUP('Gene Table'!$G$2,'Array Content'!$A$2:$B$3,2,FALSE),"Mutant","WT")),"")</f>
        <v/>
      </c>
      <c r="CX248" s="4" t="str">
        <f>IF(ISNUMBER(CJ248), IF($BV248&gt;VLOOKUP('Gene Table'!$G$2,'Array Content'!$A$2:$B$3,2,FALSE),IF(CJ248&lt;-$BV248,"mutant","WT"),IF(CJ248&lt;-VLOOKUP('Gene Table'!$G$2,'Array Content'!$A$2:$B$3,2,FALSE),"Mutant","WT")),"")</f>
        <v/>
      </c>
      <c r="CY248" s="4" t="str">
        <f>IF(ISNUMBER(CK248), IF($BV248&gt;VLOOKUP('Gene Table'!$G$2,'Array Content'!$A$2:$B$3,2,FALSE),IF(CK248&lt;-$BV248,"mutant","WT"),IF(CK248&lt;-VLOOKUP('Gene Table'!$G$2,'Array Content'!$A$2:$B$3,2,FALSE),"Mutant","WT")),"")</f>
        <v/>
      </c>
      <c r="DA248" s="4" t="s">
        <v>4905</v>
      </c>
      <c r="DB248" s="4">
        <f t="shared" si="285"/>
        <v>0</v>
      </c>
      <c r="DC248" s="4">
        <f t="shared" si="286"/>
        <v>0</v>
      </c>
      <c r="DD248" s="4" t="str">
        <f t="shared" si="287"/>
        <v/>
      </c>
      <c r="DE248" s="4" t="str">
        <f t="shared" si="288"/>
        <v/>
      </c>
      <c r="DF248" s="4" t="str">
        <f t="shared" si="289"/>
        <v/>
      </c>
      <c r="DG248" s="4" t="str">
        <f t="shared" si="290"/>
        <v/>
      </c>
      <c r="DH248" s="4" t="str">
        <f t="shared" si="291"/>
        <v/>
      </c>
      <c r="DI248" s="4" t="str">
        <f t="shared" si="292"/>
        <v/>
      </c>
      <c r="DJ248" s="4" t="str">
        <f t="shared" si="293"/>
        <v/>
      </c>
      <c r="DK248" s="4" t="str">
        <f t="shared" si="294"/>
        <v/>
      </c>
      <c r="DL248" s="4" t="str">
        <f t="shared" si="295"/>
        <v/>
      </c>
      <c r="DM248" s="4" t="str">
        <f t="shared" si="296"/>
        <v/>
      </c>
      <c r="DO248" s="4" t="s">
        <v>4905</v>
      </c>
      <c r="DP248" s="4" t="str">
        <f>IF(ISNUMBER(DB248), IF($AR248&gt;VLOOKUP('Gene Table'!$G$2,'Array Content'!$A$2:$B$3,2,FALSE),IF(DB248&lt;-$AR248,"mutant","WT"),IF(DB248&lt;-VLOOKUP('Gene Table'!$G$2,'Array Content'!$A$2:$B$3,2,FALSE),"Mutant","WT")),"")</f>
        <v>WT</v>
      </c>
      <c r="DQ248" s="4" t="str">
        <f>IF(ISNUMBER(DC248), IF($AR248&gt;VLOOKUP('Gene Table'!$G$2,'Array Content'!$A$2:$B$3,2,FALSE),IF(DC248&lt;-$AR248,"mutant","WT"),IF(DC248&lt;-VLOOKUP('Gene Table'!$G$2,'Array Content'!$A$2:$B$3,2,FALSE),"Mutant","WT")),"")</f>
        <v>WT</v>
      </c>
      <c r="DR248" s="4" t="str">
        <f>IF(ISNUMBER(DD248), IF($AR248&gt;VLOOKUP('Gene Table'!$G$2,'Array Content'!$A$2:$B$3,2,FALSE),IF(DD248&lt;-$AR248,"mutant","WT"),IF(DD248&lt;-VLOOKUP('Gene Table'!$G$2,'Array Content'!$A$2:$B$3,2,FALSE),"Mutant","WT")),"")</f>
        <v/>
      </c>
      <c r="DS248" s="4" t="str">
        <f>IF(ISNUMBER(DE248), IF($AR248&gt;VLOOKUP('Gene Table'!$G$2,'Array Content'!$A$2:$B$3,2,FALSE),IF(DE248&lt;-$AR248,"mutant","WT"),IF(DE248&lt;-VLOOKUP('Gene Table'!$G$2,'Array Content'!$A$2:$B$3,2,FALSE),"Mutant","WT")),"")</f>
        <v/>
      </c>
      <c r="DT248" s="4" t="str">
        <f>IF(ISNUMBER(DF248), IF($AR248&gt;VLOOKUP('Gene Table'!$G$2,'Array Content'!$A$2:$B$3,2,FALSE),IF(DF248&lt;-$AR248,"mutant","WT"),IF(DF248&lt;-VLOOKUP('Gene Table'!$G$2,'Array Content'!$A$2:$B$3,2,FALSE),"Mutant","WT")),"")</f>
        <v/>
      </c>
      <c r="DU248" s="4" t="str">
        <f>IF(ISNUMBER(DG248), IF($AR248&gt;VLOOKUP('Gene Table'!$G$2,'Array Content'!$A$2:$B$3,2,FALSE),IF(DG248&lt;-$AR248,"mutant","WT"),IF(DG248&lt;-VLOOKUP('Gene Table'!$G$2,'Array Content'!$A$2:$B$3,2,FALSE),"Mutant","WT")),"")</f>
        <v/>
      </c>
      <c r="DV248" s="4" t="str">
        <f>IF(ISNUMBER(DH248), IF($AR248&gt;VLOOKUP('Gene Table'!$G$2,'Array Content'!$A$2:$B$3,2,FALSE),IF(DH248&lt;-$AR248,"mutant","WT"),IF(DH248&lt;-VLOOKUP('Gene Table'!$G$2,'Array Content'!$A$2:$B$3,2,FALSE),"Mutant","WT")),"")</f>
        <v/>
      </c>
      <c r="DW248" s="4" t="str">
        <f>IF(ISNUMBER(DI248), IF($AR248&gt;VLOOKUP('Gene Table'!$G$2,'Array Content'!$A$2:$B$3,2,FALSE),IF(DI248&lt;-$AR248,"mutant","WT"),IF(DI248&lt;-VLOOKUP('Gene Table'!$G$2,'Array Content'!$A$2:$B$3,2,FALSE),"Mutant","WT")),"")</f>
        <v/>
      </c>
      <c r="DX248" s="4" t="str">
        <f>IF(ISNUMBER(DJ248), IF($AR248&gt;VLOOKUP('Gene Table'!$G$2,'Array Content'!$A$2:$B$3,2,FALSE),IF(DJ248&lt;-$AR248,"mutant","WT"),IF(DJ248&lt;-VLOOKUP('Gene Table'!$G$2,'Array Content'!$A$2:$B$3,2,FALSE),"Mutant","WT")),"")</f>
        <v/>
      </c>
      <c r="DY248" s="4" t="str">
        <f>IF(ISNUMBER(DK248), IF($AR248&gt;VLOOKUP('Gene Table'!$G$2,'Array Content'!$A$2:$B$3,2,FALSE),IF(DK248&lt;-$AR248,"mutant","WT"),IF(DK248&lt;-VLOOKUP('Gene Table'!$G$2,'Array Content'!$A$2:$B$3,2,FALSE),"Mutant","WT")),"")</f>
        <v/>
      </c>
      <c r="DZ248" s="4" t="str">
        <f>IF(ISNUMBER(DL248), IF($AR248&gt;VLOOKUP('Gene Table'!$G$2,'Array Content'!$A$2:$B$3,2,FALSE),IF(DL248&lt;-$AR248,"mutant","WT"),IF(DL248&lt;-VLOOKUP('Gene Table'!$G$2,'Array Content'!$A$2:$B$3,2,FALSE),"Mutant","WT")),"")</f>
        <v/>
      </c>
      <c r="EA248" s="4" t="str">
        <f>IF(ISNUMBER(DM248), IF($AR248&gt;VLOOKUP('Gene Table'!$G$2,'Array Content'!$A$2:$B$3,2,FALSE),IF(DM248&lt;-$AR248,"mutant","WT"),IF(DM248&lt;-VLOOKUP('Gene Table'!$G$2,'Array Content'!$A$2:$B$3,2,FALSE),"Mutant","WT")),"")</f>
        <v/>
      </c>
      <c r="EC248" s="4" t="s">
        <v>4905</v>
      </c>
      <c r="ED248" s="4" t="str">
        <f>IF('Gene Table'!$D248="copy number",D248,"")</f>
        <v/>
      </c>
      <c r="EE248" s="4" t="str">
        <f>IF('Gene Table'!$D248="copy number",E248,"")</f>
        <v/>
      </c>
      <c r="EF248" s="4" t="str">
        <f>IF('Gene Table'!$D248="copy number",F248,"")</f>
        <v/>
      </c>
      <c r="EG248" s="4" t="str">
        <f>IF('Gene Table'!$D248="copy number",G248,"")</f>
        <v/>
      </c>
      <c r="EH248" s="4" t="str">
        <f>IF('Gene Table'!$D248="copy number",H248,"")</f>
        <v/>
      </c>
      <c r="EI248" s="4" t="str">
        <f>IF('Gene Table'!$D248="copy number",I248,"")</f>
        <v/>
      </c>
      <c r="EJ248" s="4" t="str">
        <f>IF('Gene Table'!$D248="copy number",J248,"")</f>
        <v/>
      </c>
      <c r="EK248" s="4" t="str">
        <f>IF('Gene Table'!$D248="copy number",K248,"")</f>
        <v/>
      </c>
      <c r="EL248" s="4" t="str">
        <f>IF('Gene Table'!$D248="copy number",L248,"")</f>
        <v/>
      </c>
      <c r="EM248" s="4" t="str">
        <f>IF('Gene Table'!$D248="copy number",M248,"")</f>
        <v/>
      </c>
      <c r="EN248" s="4" t="str">
        <f>IF('Gene Table'!$D248="copy number",N248,"")</f>
        <v/>
      </c>
      <c r="EO248" s="4" t="str">
        <f>IF('Gene Table'!$D248="copy number",O248,"")</f>
        <v/>
      </c>
      <c r="EQ248" s="4" t="s">
        <v>4905</v>
      </c>
      <c r="ER248" s="4" t="str">
        <f>IF('Gene Table'!$D248="copy number",R248,"")</f>
        <v/>
      </c>
      <c r="ES248" s="4" t="str">
        <f>IF('Gene Table'!$D248="copy number",S248,"")</f>
        <v/>
      </c>
      <c r="ET248" s="4" t="str">
        <f>IF('Gene Table'!$D248="copy number",T248,"")</f>
        <v/>
      </c>
      <c r="EU248" s="4" t="str">
        <f>IF('Gene Table'!$D248="copy number",U248,"")</f>
        <v/>
      </c>
      <c r="EV248" s="4" t="str">
        <f>IF('Gene Table'!$D248="copy number",V248,"")</f>
        <v/>
      </c>
      <c r="EW248" s="4" t="str">
        <f>IF('Gene Table'!$D248="copy number",W248,"")</f>
        <v/>
      </c>
      <c r="EX248" s="4" t="str">
        <f>IF('Gene Table'!$D248="copy number",X248,"")</f>
        <v/>
      </c>
      <c r="EY248" s="4" t="str">
        <f>IF('Gene Table'!$D248="copy number",Y248,"")</f>
        <v/>
      </c>
      <c r="EZ248" s="4" t="str">
        <f>IF('Gene Table'!$D248="copy number",Z248,"")</f>
        <v/>
      </c>
      <c r="FA248" s="4" t="str">
        <f>IF('Gene Table'!$D248="copy number",AA248,"")</f>
        <v/>
      </c>
      <c r="FB248" s="4" t="str">
        <f>IF('Gene Table'!$D248="copy number",AB248,"")</f>
        <v/>
      </c>
      <c r="FC248" s="4" t="str">
        <f>IF('Gene Table'!$D248="copy number",AC248,"")</f>
        <v/>
      </c>
      <c r="FE248" s="4" t="s">
        <v>4905</v>
      </c>
      <c r="FF248" s="4" t="str">
        <f>IF('Gene Table'!$C248="SMPC",D248,"")</f>
        <v/>
      </c>
      <c r="FG248" s="4" t="str">
        <f>IF('Gene Table'!$C248="SMPC",E248,"")</f>
        <v/>
      </c>
      <c r="FH248" s="4" t="str">
        <f>IF('Gene Table'!$C248="SMPC",F248,"")</f>
        <v/>
      </c>
      <c r="FI248" s="4" t="str">
        <f>IF('Gene Table'!$C248="SMPC",G248,"")</f>
        <v/>
      </c>
      <c r="FJ248" s="4" t="str">
        <f>IF('Gene Table'!$C248="SMPC",H248,"")</f>
        <v/>
      </c>
      <c r="FK248" s="4" t="str">
        <f>IF('Gene Table'!$C248="SMPC",I248,"")</f>
        <v/>
      </c>
      <c r="FL248" s="4" t="str">
        <f>IF('Gene Table'!$C248="SMPC",J248,"")</f>
        <v/>
      </c>
      <c r="FM248" s="4" t="str">
        <f>IF('Gene Table'!$C248="SMPC",K248,"")</f>
        <v/>
      </c>
      <c r="FN248" s="4" t="str">
        <f>IF('Gene Table'!$C248="SMPC",L248,"")</f>
        <v/>
      </c>
      <c r="FO248" s="4" t="str">
        <f>IF('Gene Table'!$C248="SMPC",M248,"")</f>
        <v/>
      </c>
      <c r="FP248" s="4" t="str">
        <f>IF('Gene Table'!$C248="SMPC",N248,"")</f>
        <v/>
      </c>
      <c r="FQ248" s="4" t="str">
        <f>IF('Gene Table'!$C248="SMPC",O248,"")</f>
        <v/>
      </c>
      <c r="FS248" s="4" t="s">
        <v>4905</v>
      </c>
      <c r="FT248" s="4" t="str">
        <f>IF('Gene Table'!$C248="SMPC",R248,"")</f>
        <v/>
      </c>
      <c r="FU248" s="4" t="str">
        <f>IF('Gene Table'!$C248="SMPC",S248,"")</f>
        <v/>
      </c>
      <c r="FV248" s="4" t="str">
        <f>IF('Gene Table'!$C248="SMPC",T248,"")</f>
        <v/>
      </c>
      <c r="FW248" s="4" t="str">
        <f>IF('Gene Table'!$C248="SMPC",U248,"")</f>
        <v/>
      </c>
      <c r="FX248" s="4" t="str">
        <f>IF('Gene Table'!$C248="SMPC",V248,"")</f>
        <v/>
      </c>
      <c r="FY248" s="4" t="str">
        <f>IF('Gene Table'!$C248="SMPC",W248,"")</f>
        <v/>
      </c>
      <c r="FZ248" s="4" t="str">
        <f>IF('Gene Table'!$C248="SMPC",X248,"")</f>
        <v/>
      </c>
      <c r="GA248" s="4" t="str">
        <f>IF('Gene Table'!$C248="SMPC",Y248,"")</f>
        <v/>
      </c>
      <c r="GB248" s="4" t="str">
        <f>IF('Gene Table'!$C248="SMPC",Z248,"")</f>
        <v/>
      </c>
      <c r="GC248" s="4" t="str">
        <f>IF('Gene Table'!$C248="SMPC",AA248,"")</f>
        <v/>
      </c>
      <c r="GD248" s="4" t="str">
        <f>IF('Gene Table'!$C248="SMPC",AB248,"")</f>
        <v/>
      </c>
      <c r="GE248" s="4" t="str">
        <f>IF('Gene Table'!$C248="SMPC",AC248,"")</f>
        <v/>
      </c>
    </row>
    <row r="249" spans="1:187" ht="15" customHeight="1" x14ac:dyDescent="0.25">
      <c r="A249" s="4" t="str">
        <f>'Gene Table'!C249&amp;":"&amp;'Gene Table'!D249</f>
        <v>TP53:c.584T&gt;C</v>
      </c>
      <c r="B249" s="4">
        <f>IF('Gene Table'!$G$5="NO",IF(ISNUMBER(MATCH('Gene Table'!E249,'Array Content'!$M$2:$M$941,0)),VLOOKUP('Gene Table'!E249,'Array Content'!$M$2:$O$941,2,FALSE),35),IF('Gene Table'!$G$5="YES",IF(ISNUMBER(MATCH('Gene Table'!E249,'Array Content'!$M$2:$M$941,0)),VLOOKUP('Gene Table'!E249,'Array Content'!$M$2:$O$941,3,FALSE),35),"OOPS"))</f>
        <v>36</v>
      </c>
      <c r="C249" s="4" t="s">
        <v>4906</v>
      </c>
      <c r="D249" s="29">
        <f>IF('Control Sample Data'!D248="","",IF(SUM('Control Sample Data'!D$2:D$97)&gt;10,IF(AND(ISNUMBER('Control Sample Data'!D248),'Control Sample Data'!D248&lt;$B249, 'Control Sample Data'!D248&gt;0),'Control Sample Data'!D248,$B249),""))</f>
        <v>35</v>
      </c>
      <c r="E249" s="29">
        <f>IF('Control Sample Data'!E248="","",IF(SUM('Control Sample Data'!E$2:E$97)&gt;10,IF(AND(ISNUMBER('Control Sample Data'!E248),'Control Sample Data'!E248&lt;$B249, 'Control Sample Data'!E248&gt;0),'Control Sample Data'!E248,$B249),""))</f>
        <v>35</v>
      </c>
      <c r="F249" s="29" t="str">
        <f>IF('Control Sample Data'!F248="","",IF(SUM('Control Sample Data'!F$2:F$97)&gt;10,IF(AND(ISNUMBER('Control Sample Data'!F248),'Control Sample Data'!F248&lt;$B249, 'Control Sample Data'!F248&gt;0),'Control Sample Data'!F248,$B249),""))</f>
        <v/>
      </c>
      <c r="G249" s="29" t="str">
        <f>IF('Control Sample Data'!G248="","",IF(SUM('Control Sample Data'!G$2:G$97)&gt;10,IF(AND(ISNUMBER('Control Sample Data'!G248),'Control Sample Data'!G248&lt;$B249, 'Control Sample Data'!G248&gt;0),'Control Sample Data'!G248,$B249),""))</f>
        <v/>
      </c>
      <c r="H249" s="29" t="str">
        <f>IF('Control Sample Data'!H248="","",IF(SUM('Control Sample Data'!H$2:H$97)&gt;10,IF(AND(ISNUMBER('Control Sample Data'!H248),'Control Sample Data'!H248&lt;$B249, 'Control Sample Data'!H248&gt;0),'Control Sample Data'!H248,$B249),""))</f>
        <v/>
      </c>
      <c r="I249" s="29" t="str">
        <f>IF('Control Sample Data'!I248="","",IF(SUM('Control Sample Data'!I$2:I$97)&gt;10,IF(AND(ISNUMBER('Control Sample Data'!I248),'Control Sample Data'!I248&lt;$B249, 'Control Sample Data'!I248&gt;0),'Control Sample Data'!I248,$B249),""))</f>
        <v/>
      </c>
      <c r="J249" s="29" t="str">
        <f>IF('Control Sample Data'!J248="","",IF(SUM('Control Sample Data'!J$2:J$97)&gt;10,IF(AND(ISNUMBER('Control Sample Data'!J248),'Control Sample Data'!J248&lt;$B249, 'Control Sample Data'!J248&gt;0),'Control Sample Data'!J248,$B249),""))</f>
        <v/>
      </c>
      <c r="K249" s="29" t="str">
        <f>IF('Control Sample Data'!K248="","",IF(SUM('Control Sample Data'!K$2:K$97)&gt;10,IF(AND(ISNUMBER('Control Sample Data'!K248),'Control Sample Data'!K248&lt;$B249, 'Control Sample Data'!K248&gt;0),'Control Sample Data'!K248,$B249),""))</f>
        <v/>
      </c>
      <c r="L249" s="29" t="str">
        <f>IF('Control Sample Data'!L248="","",IF(SUM('Control Sample Data'!L$2:L$97)&gt;10,IF(AND(ISNUMBER('Control Sample Data'!L248),'Control Sample Data'!L248&lt;$B249, 'Control Sample Data'!L248&gt;0),'Control Sample Data'!L248,$B249),""))</f>
        <v/>
      </c>
      <c r="M249" s="29" t="str">
        <f>IF('Control Sample Data'!M248="","",IF(SUM('Control Sample Data'!M$2:M$97)&gt;10,IF(AND(ISNUMBER('Control Sample Data'!M248),'Control Sample Data'!M248&lt;$B249, 'Control Sample Data'!M248&gt;0),'Control Sample Data'!M248,$B249),""))</f>
        <v/>
      </c>
      <c r="N249" s="29" t="str">
        <f>IF('Control Sample Data'!N248="","",IF(SUM('Control Sample Data'!N$2:N$97)&gt;10,IF(AND(ISNUMBER('Control Sample Data'!N248),'Control Sample Data'!N248&lt;$B249, 'Control Sample Data'!N248&gt;0),'Control Sample Data'!N248,$B249),""))</f>
        <v/>
      </c>
      <c r="O249" s="29" t="str">
        <f>IF('Control Sample Data'!O248="","",IF(SUM('Control Sample Data'!O$2:O$97)&gt;10,IF(AND(ISNUMBER('Control Sample Data'!O248),'Control Sample Data'!O248&lt;$B249, 'Control Sample Data'!O248&gt;0),'Control Sample Data'!O248,$B249),""))</f>
        <v/>
      </c>
      <c r="Q249" s="4" t="s">
        <v>4906</v>
      </c>
      <c r="R249" s="29">
        <f>IF('Test Sample Data'!D248="","",IF(SUM('Test Sample Data'!D$2:D$97)&gt;10,IF(AND(ISNUMBER('Test Sample Data'!D248),'Test Sample Data'!D248&lt;$B249, 'Test Sample Data'!D248&gt;0),'Test Sample Data'!D248,$B249),""))</f>
        <v>35</v>
      </c>
      <c r="S249" s="29">
        <f>IF('Test Sample Data'!E248="","",IF(SUM('Test Sample Data'!E$2:E$97)&gt;10,IF(AND(ISNUMBER('Test Sample Data'!E248),'Test Sample Data'!E248&lt;$B249, 'Test Sample Data'!E248&gt;0),'Test Sample Data'!E248,$B249),""))</f>
        <v>35</v>
      </c>
      <c r="T249" s="29" t="str">
        <f>IF('Test Sample Data'!F248="","",IF(SUM('Test Sample Data'!F$2:F$97)&gt;10,IF(AND(ISNUMBER('Test Sample Data'!F248),'Test Sample Data'!F248&lt;$B249, 'Test Sample Data'!F248&gt;0),'Test Sample Data'!F248,$B249),""))</f>
        <v/>
      </c>
      <c r="U249" s="29" t="str">
        <f>IF('Test Sample Data'!G248="","",IF(SUM('Test Sample Data'!G$2:G$97)&gt;10,IF(AND(ISNUMBER('Test Sample Data'!G248),'Test Sample Data'!G248&lt;$B249, 'Test Sample Data'!G248&gt;0),'Test Sample Data'!G248,$B249),""))</f>
        <v/>
      </c>
      <c r="V249" s="29" t="str">
        <f>IF('Test Sample Data'!H248="","",IF(SUM('Test Sample Data'!H$2:H$97)&gt;10,IF(AND(ISNUMBER('Test Sample Data'!H248),'Test Sample Data'!H248&lt;$B249, 'Test Sample Data'!H248&gt;0),'Test Sample Data'!H248,$B249),""))</f>
        <v/>
      </c>
      <c r="W249" s="29" t="str">
        <f>IF('Test Sample Data'!I248="","",IF(SUM('Test Sample Data'!I$2:I$97)&gt;10,IF(AND(ISNUMBER('Test Sample Data'!I248),'Test Sample Data'!I248&lt;$B249, 'Test Sample Data'!I248&gt;0),'Test Sample Data'!I248,$B249),""))</f>
        <v/>
      </c>
      <c r="X249" s="29" t="str">
        <f>IF('Test Sample Data'!J248="","",IF(SUM('Test Sample Data'!J$2:J$97)&gt;10,IF(AND(ISNUMBER('Test Sample Data'!J248),'Test Sample Data'!J248&lt;$B249, 'Test Sample Data'!J248&gt;0),'Test Sample Data'!J248,$B249),""))</f>
        <v/>
      </c>
      <c r="Y249" s="29" t="str">
        <f>IF('Test Sample Data'!K248="","",IF(SUM('Test Sample Data'!K$2:K$97)&gt;10,IF(AND(ISNUMBER('Test Sample Data'!K248),'Test Sample Data'!K248&lt;$B249, 'Test Sample Data'!K248&gt;0),'Test Sample Data'!K248,$B249),""))</f>
        <v/>
      </c>
      <c r="Z249" s="29" t="str">
        <f>IF('Test Sample Data'!L248="","",IF(SUM('Test Sample Data'!L$2:L$97)&gt;10,IF(AND(ISNUMBER('Test Sample Data'!L248),'Test Sample Data'!L248&lt;$B249, 'Test Sample Data'!L248&gt;0),'Test Sample Data'!L248,$B249),""))</f>
        <v/>
      </c>
      <c r="AA249" s="29" t="str">
        <f>IF('Test Sample Data'!M248="","",IF(SUM('Test Sample Data'!M$2:M$97)&gt;10,IF(AND(ISNUMBER('Test Sample Data'!M248),'Test Sample Data'!M248&lt;$B249, 'Test Sample Data'!M248&gt;0),'Test Sample Data'!M248,$B249),""))</f>
        <v/>
      </c>
      <c r="AB249" s="29" t="str">
        <f>IF('Test Sample Data'!N248="","",IF(SUM('Test Sample Data'!N$2:N$97)&gt;10,IF(AND(ISNUMBER('Test Sample Data'!N248),'Test Sample Data'!N248&lt;$B249, 'Test Sample Data'!N248&gt;0),'Test Sample Data'!N248,$B249),""))</f>
        <v/>
      </c>
      <c r="AC249" s="29" t="str">
        <f>IF('Test Sample Data'!O248="","",IF(SUM('Test Sample Data'!O$2:O$97)&gt;10,IF(AND(ISNUMBER('Test Sample Data'!O248),'Test Sample Data'!O248&lt;$B249, 'Test Sample Data'!O248&gt;0),'Test Sample Data'!O248,$B249),""))</f>
        <v/>
      </c>
      <c r="AE249" s="4" t="s">
        <v>4906</v>
      </c>
      <c r="AF249" s="4">
        <f t="shared" si="247"/>
        <v>9</v>
      </c>
      <c r="AG249" s="4">
        <f t="shared" si="248"/>
        <v>9</v>
      </c>
      <c r="AH249" s="4" t="str">
        <f t="shared" si="249"/>
        <v/>
      </c>
      <c r="AI249" s="4" t="str">
        <f t="shared" si="250"/>
        <v/>
      </c>
      <c r="AJ249" s="4" t="str">
        <f t="shared" si="251"/>
        <v/>
      </c>
      <c r="AK249" s="4" t="str">
        <f t="shared" si="252"/>
        <v/>
      </c>
      <c r="AL249" s="4" t="str">
        <f t="shared" si="253"/>
        <v/>
      </c>
      <c r="AM249" s="4" t="str">
        <f t="shared" si="254"/>
        <v/>
      </c>
      <c r="AN249" s="4" t="str">
        <f t="shared" si="255"/>
        <v/>
      </c>
      <c r="AO249" s="4" t="str">
        <f t="shared" si="256"/>
        <v/>
      </c>
      <c r="AP249" s="4" t="str">
        <f t="shared" si="257"/>
        <v/>
      </c>
      <c r="AQ249" s="4" t="str">
        <f t="shared" si="258"/>
        <v/>
      </c>
      <c r="AR249" s="4">
        <f t="shared" si="259"/>
        <v>0</v>
      </c>
      <c r="AS249" s="4">
        <f t="shared" si="310"/>
        <v>9</v>
      </c>
      <c r="AU249" s="4" t="s">
        <v>4906</v>
      </c>
      <c r="AV249" s="4">
        <f t="shared" si="260"/>
        <v>9</v>
      </c>
      <c r="AW249" s="4">
        <f t="shared" si="261"/>
        <v>9</v>
      </c>
      <c r="AX249" s="4" t="str">
        <f t="shared" si="262"/>
        <v/>
      </c>
      <c r="AY249" s="4" t="str">
        <f t="shared" si="263"/>
        <v/>
      </c>
      <c r="AZ249" s="4" t="str">
        <f t="shared" si="264"/>
        <v/>
      </c>
      <c r="BA249" s="4" t="str">
        <f t="shared" si="265"/>
        <v/>
      </c>
      <c r="BB249" s="4" t="str">
        <f t="shared" si="266"/>
        <v/>
      </c>
      <c r="BC249" s="4" t="str">
        <f t="shared" si="267"/>
        <v/>
      </c>
      <c r="BD249" s="4" t="str">
        <f t="shared" si="268"/>
        <v/>
      </c>
      <c r="BE249" s="4" t="str">
        <f t="shared" si="269"/>
        <v/>
      </c>
      <c r="BF249" s="4" t="str">
        <f t="shared" si="270"/>
        <v/>
      </c>
      <c r="BG249" s="4" t="str">
        <f t="shared" si="271"/>
        <v/>
      </c>
      <c r="BI249" s="4" t="s">
        <v>4906</v>
      </c>
      <c r="BJ249" s="4">
        <f t="shared" si="297"/>
        <v>9</v>
      </c>
      <c r="BK249" s="4">
        <f t="shared" si="298"/>
        <v>9</v>
      </c>
      <c r="BL249" s="4" t="str">
        <f t="shared" si="299"/>
        <v/>
      </c>
      <c r="BM249" s="4" t="str">
        <f t="shared" si="300"/>
        <v/>
      </c>
      <c r="BN249" s="4" t="str">
        <f t="shared" si="301"/>
        <v/>
      </c>
      <c r="BO249" s="4" t="str">
        <f t="shared" si="302"/>
        <v/>
      </c>
      <c r="BP249" s="4" t="str">
        <f t="shared" si="303"/>
        <v/>
      </c>
      <c r="BQ249" s="4" t="str">
        <f t="shared" si="304"/>
        <v/>
      </c>
      <c r="BR249" s="4" t="str">
        <f t="shared" si="305"/>
        <v/>
      </c>
      <c r="BS249" s="4" t="str">
        <f t="shared" si="306"/>
        <v/>
      </c>
      <c r="BT249" s="4" t="str">
        <f t="shared" si="307"/>
        <v/>
      </c>
      <c r="BU249" s="4" t="str">
        <f t="shared" si="308"/>
        <v/>
      </c>
      <c r="BV249" s="4">
        <f t="shared" si="272"/>
        <v>0</v>
      </c>
      <c r="BW249" s="4">
        <f t="shared" si="309"/>
        <v>9</v>
      </c>
      <c r="BY249" s="4" t="s">
        <v>4906</v>
      </c>
      <c r="BZ249" s="4">
        <f t="shared" si="273"/>
        <v>0</v>
      </c>
      <c r="CA249" s="4">
        <f t="shared" si="274"/>
        <v>0</v>
      </c>
      <c r="CB249" s="4" t="str">
        <f t="shared" si="275"/>
        <v/>
      </c>
      <c r="CC249" s="4" t="str">
        <f t="shared" si="276"/>
        <v/>
      </c>
      <c r="CD249" s="4" t="str">
        <f t="shared" si="277"/>
        <v/>
      </c>
      <c r="CE249" s="4" t="str">
        <f t="shared" si="278"/>
        <v/>
      </c>
      <c r="CF249" s="4" t="str">
        <f t="shared" si="279"/>
        <v/>
      </c>
      <c r="CG249" s="4" t="str">
        <f t="shared" si="280"/>
        <v/>
      </c>
      <c r="CH249" s="4" t="str">
        <f t="shared" si="281"/>
        <v/>
      </c>
      <c r="CI249" s="4" t="str">
        <f t="shared" si="282"/>
        <v/>
      </c>
      <c r="CJ249" s="4" t="str">
        <f t="shared" si="283"/>
        <v/>
      </c>
      <c r="CK249" s="4" t="str">
        <f t="shared" si="284"/>
        <v/>
      </c>
      <c r="CM249" s="4" t="s">
        <v>4906</v>
      </c>
      <c r="CN249" s="4" t="str">
        <f>IF(ISNUMBER(BZ249), IF($BV249&gt;VLOOKUP('Gene Table'!$G$2,'Array Content'!$A$2:$B$3,2,FALSE),IF(BZ249&lt;-$BV249,"mutant","WT"),IF(BZ249&lt;-VLOOKUP('Gene Table'!$G$2,'Array Content'!$A$2:$B$3,2,FALSE),"Mutant","WT")),"")</f>
        <v>WT</v>
      </c>
      <c r="CO249" s="4" t="str">
        <f>IF(ISNUMBER(CA249), IF($BV249&gt;VLOOKUP('Gene Table'!$G$2,'Array Content'!$A$2:$B$3,2,FALSE),IF(CA249&lt;-$BV249,"mutant","WT"),IF(CA249&lt;-VLOOKUP('Gene Table'!$G$2,'Array Content'!$A$2:$B$3,2,FALSE),"Mutant","WT")),"")</f>
        <v>WT</v>
      </c>
      <c r="CP249" s="4" t="str">
        <f>IF(ISNUMBER(CB249), IF($BV249&gt;VLOOKUP('Gene Table'!$G$2,'Array Content'!$A$2:$B$3,2,FALSE),IF(CB249&lt;-$BV249,"mutant","WT"),IF(CB249&lt;-VLOOKUP('Gene Table'!$G$2,'Array Content'!$A$2:$B$3,2,FALSE),"Mutant","WT")),"")</f>
        <v/>
      </c>
      <c r="CQ249" s="4" t="str">
        <f>IF(ISNUMBER(CC249), IF($BV249&gt;VLOOKUP('Gene Table'!$G$2,'Array Content'!$A$2:$B$3,2,FALSE),IF(CC249&lt;-$BV249,"mutant","WT"),IF(CC249&lt;-VLOOKUP('Gene Table'!$G$2,'Array Content'!$A$2:$B$3,2,FALSE),"Mutant","WT")),"")</f>
        <v/>
      </c>
      <c r="CR249" s="4" t="str">
        <f>IF(ISNUMBER(CD249), IF($BV249&gt;VLOOKUP('Gene Table'!$G$2,'Array Content'!$A$2:$B$3,2,FALSE),IF(CD249&lt;-$BV249,"mutant","WT"),IF(CD249&lt;-VLOOKUP('Gene Table'!$G$2,'Array Content'!$A$2:$B$3,2,FALSE),"Mutant","WT")),"")</f>
        <v/>
      </c>
      <c r="CS249" s="4" t="str">
        <f>IF(ISNUMBER(CE249), IF($BV249&gt;VLOOKUP('Gene Table'!$G$2,'Array Content'!$A$2:$B$3,2,FALSE),IF(CE249&lt;-$BV249,"mutant","WT"),IF(CE249&lt;-VLOOKUP('Gene Table'!$G$2,'Array Content'!$A$2:$B$3,2,FALSE),"Mutant","WT")),"")</f>
        <v/>
      </c>
      <c r="CT249" s="4" t="str">
        <f>IF(ISNUMBER(CF249), IF($BV249&gt;VLOOKUP('Gene Table'!$G$2,'Array Content'!$A$2:$B$3,2,FALSE),IF(CF249&lt;-$BV249,"mutant","WT"),IF(CF249&lt;-VLOOKUP('Gene Table'!$G$2,'Array Content'!$A$2:$B$3,2,FALSE),"Mutant","WT")),"")</f>
        <v/>
      </c>
      <c r="CU249" s="4" t="str">
        <f>IF(ISNUMBER(CG249), IF($BV249&gt;VLOOKUP('Gene Table'!$G$2,'Array Content'!$A$2:$B$3,2,FALSE),IF(CG249&lt;-$BV249,"mutant","WT"),IF(CG249&lt;-VLOOKUP('Gene Table'!$G$2,'Array Content'!$A$2:$B$3,2,FALSE),"Mutant","WT")),"")</f>
        <v/>
      </c>
      <c r="CV249" s="4" t="str">
        <f>IF(ISNUMBER(CH249), IF($BV249&gt;VLOOKUP('Gene Table'!$G$2,'Array Content'!$A$2:$B$3,2,FALSE),IF(CH249&lt;-$BV249,"mutant","WT"),IF(CH249&lt;-VLOOKUP('Gene Table'!$G$2,'Array Content'!$A$2:$B$3,2,FALSE),"Mutant","WT")),"")</f>
        <v/>
      </c>
      <c r="CW249" s="4" t="str">
        <f>IF(ISNUMBER(CI249), IF($BV249&gt;VLOOKUP('Gene Table'!$G$2,'Array Content'!$A$2:$B$3,2,FALSE),IF(CI249&lt;-$BV249,"mutant","WT"),IF(CI249&lt;-VLOOKUP('Gene Table'!$G$2,'Array Content'!$A$2:$B$3,2,FALSE),"Mutant","WT")),"")</f>
        <v/>
      </c>
      <c r="CX249" s="4" t="str">
        <f>IF(ISNUMBER(CJ249), IF($BV249&gt;VLOOKUP('Gene Table'!$G$2,'Array Content'!$A$2:$B$3,2,FALSE),IF(CJ249&lt;-$BV249,"mutant","WT"),IF(CJ249&lt;-VLOOKUP('Gene Table'!$G$2,'Array Content'!$A$2:$B$3,2,FALSE),"Mutant","WT")),"")</f>
        <v/>
      </c>
      <c r="CY249" s="4" t="str">
        <f>IF(ISNUMBER(CK249), IF($BV249&gt;VLOOKUP('Gene Table'!$G$2,'Array Content'!$A$2:$B$3,2,FALSE),IF(CK249&lt;-$BV249,"mutant","WT"),IF(CK249&lt;-VLOOKUP('Gene Table'!$G$2,'Array Content'!$A$2:$B$3,2,FALSE),"Mutant","WT")),"")</f>
        <v/>
      </c>
      <c r="DA249" s="4" t="s">
        <v>4906</v>
      </c>
      <c r="DB249" s="4">
        <f t="shared" si="285"/>
        <v>0</v>
      </c>
      <c r="DC249" s="4">
        <f t="shared" si="286"/>
        <v>0</v>
      </c>
      <c r="DD249" s="4" t="str">
        <f t="shared" si="287"/>
        <v/>
      </c>
      <c r="DE249" s="4" t="str">
        <f t="shared" si="288"/>
        <v/>
      </c>
      <c r="DF249" s="4" t="str">
        <f t="shared" si="289"/>
        <v/>
      </c>
      <c r="DG249" s="4" t="str">
        <f t="shared" si="290"/>
        <v/>
      </c>
      <c r="DH249" s="4" t="str">
        <f t="shared" si="291"/>
        <v/>
      </c>
      <c r="DI249" s="4" t="str">
        <f t="shared" si="292"/>
        <v/>
      </c>
      <c r="DJ249" s="4" t="str">
        <f t="shared" si="293"/>
        <v/>
      </c>
      <c r="DK249" s="4" t="str">
        <f t="shared" si="294"/>
        <v/>
      </c>
      <c r="DL249" s="4" t="str">
        <f t="shared" si="295"/>
        <v/>
      </c>
      <c r="DM249" s="4" t="str">
        <f t="shared" si="296"/>
        <v/>
      </c>
      <c r="DO249" s="4" t="s">
        <v>4906</v>
      </c>
      <c r="DP249" s="4" t="str">
        <f>IF(ISNUMBER(DB249), IF($AR249&gt;VLOOKUP('Gene Table'!$G$2,'Array Content'!$A$2:$B$3,2,FALSE),IF(DB249&lt;-$AR249,"mutant","WT"),IF(DB249&lt;-VLOOKUP('Gene Table'!$G$2,'Array Content'!$A$2:$B$3,2,FALSE),"Mutant","WT")),"")</f>
        <v>WT</v>
      </c>
      <c r="DQ249" s="4" t="str">
        <f>IF(ISNUMBER(DC249), IF($AR249&gt;VLOOKUP('Gene Table'!$G$2,'Array Content'!$A$2:$B$3,2,FALSE),IF(DC249&lt;-$AR249,"mutant","WT"),IF(DC249&lt;-VLOOKUP('Gene Table'!$G$2,'Array Content'!$A$2:$B$3,2,FALSE),"Mutant","WT")),"")</f>
        <v>WT</v>
      </c>
      <c r="DR249" s="4" t="str">
        <f>IF(ISNUMBER(DD249), IF($AR249&gt;VLOOKUP('Gene Table'!$G$2,'Array Content'!$A$2:$B$3,2,FALSE),IF(DD249&lt;-$AR249,"mutant","WT"),IF(DD249&lt;-VLOOKUP('Gene Table'!$G$2,'Array Content'!$A$2:$B$3,2,FALSE),"Mutant","WT")),"")</f>
        <v/>
      </c>
      <c r="DS249" s="4" t="str">
        <f>IF(ISNUMBER(DE249), IF($AR249&gt;VLOOKUP('Gene Table'!$G$2,'Array Content'!$A$2:$B$3,2,FALSE),IF(DE249&lt;-$AR249,"mutant","WT"),IF(DE249&lt;-VLOOKUP('Gene Table'!$G$2,'Array Content'!$A$2:$B$3,2,FALSE),"Mutant","WT")),"")</f>
        <v/>
      </c>
      <c r="DT249" s="4" t="str">
        <f>IF(ISNUMBER(DF249), IF($AR249&gt;VLOOKUP('Gene Table'!$G$2,'Array Content'!$A$2:$B$3,2,FALSE),IF(DF249&lt;-$AR249,"mutant","WT"),IF(DF249&lt;-VLOOKUP('Gene Table'!$G$2,'Array Content'!$A$2:$B$3,2,FALSE),"Mutant","WT")),"")</f>
        <v/>
      </c>
      <c r="DU249" s="4" t="str">
        <f>IF(ISNUMBER(DG249), IF($AR249&gt;VLOOKUP('Gene Table'!$G$2,'Array Content'!$A$2:$B$3,2,FALSE),IF(DG249&lt;-$AR249,"mutant","WT"),IF(DG249&lt;-VLOOKUP('Gene Table'!$G$2,'Array Content'!$A$2:$B$3,2,FALSE),"Mutant","WT")),"")</f>
        <v/>
      </c>
      <c r="DV249" s="4" t="str">
        <f>IF(ISNUMBER(DH249), IF($AR249&gt;VLOOKUP('Gene Table'!$G$2,'Array Content'!$A$2:$B$3,2,FALSE),IF(DH249&lt;-$AR249,"mutant","WT"),IF(DH249&lt;-VLOOKUP('Gene Table'!$G$2,'Array Content'!$A$2:$B$3,2,FALSE),"Mutant","WT")),"")</f>
        <v/>
      </c>
      <c r="DW249" s="4" t="str">
        <f>IF(ISNUMBER(DI249), IF($AR249&gt;VLOOKUP('Gene Table'!$G$2,'Array Content'!$A$2:$B$3,2,FALSE),IF(DI249&lt;-$AR249,"mutant","WT"),IF(DI249&lt;-VLOOKUP('Gene Table'!$G$2,'Array Content'!$A$2:$B$3,2,FALSE),"Mutant","WT")),"")</f>
        <v/>
      </c>
      <c r="DX249" s="4" t="str">
        <f>IF(ISNUMBER(DJ249), IF($AR249&gt;VLOOKUP('Gene Table'!$G$2,'Array Content'!$A$2:$B$3,2,FALSE),IF(DJ249&lt;-$AR249,"mutant","WT"),IF(DJ249&lt;-VLOOKUP('Gene Table'!$G$2,'Array Content'!$A$2:$B$3,2,FALSE),"Mutant","WT")),"")</f>
        <v/>
      </c>
      <c r="DY249" s="4" t="str">
        <f>IF(ISNUMBER(DK249), IF($AR249&gt;VLOOKUP('Gene Table'!$G$2,'Array Content'!$A$2:$B$3,2,FALSE),IF(DK249&lt;-$AR249,"mutant","WT"),IF(DK249&lt;-VLOOKUP('Gene Table'!$G$2,'Array Content'!$A$2:$B$3,2,FALSE),"Mutant","WT")),"")</f>
        <v/>
      </c>
      <c r="DZ249" s="4" t="str">
        <f>IF(ISNUMBER(DL249), IF($AR249&gt;VLOOKUP('Gene Table'!$G$2,'Array Content'!$A$2:$B$3,2,FALSE),IF(DL249&lt;-$AR249,"mutant","WT"),IF(DL249&lt;-VLOOKUP('Gene Table'!$G$2,'Array Content'!$A$2:$B$3,2,FALSE),"Mutant","WT")),"")</f>
        <v/>
      </c>
      <c r="EA249" s="4" t="str">
        <f>IF(ISNUMBER(DM249), IF($AR249&gt;VLOOKUP('Gene Table'!$G$2,'Array Content'!$A$2:$B$3,2,FALSE),IF(DM249&lt;-$AR249,"mutant","WT"),IF(DM249&lt;-VLOOKUP('Gene Table'!$G$2,'Array Content'!$A$2:$B$3,2,FALSE),"Mutant","WT")),"")</f>
        <v/>
      </c>
      <c r="EC249" s="4" t="s">
        <v>4906</v>
      </c>
      <c r="ED249" s="4" t="str">
        <f>IF('Gene Table'!$D249="copy number",D249,"")</f>
        <v/>
      </c>
      <c r="EE249" s="4" t="str">
        <f>IF('Gene Table'!$D249="copy number",E249,"")</f>
        <v/>
      </c>
      <c r="EF249" s="4" t="str">
        <f>IF('Gene Table'!$D249="copy number",F249,"")</f>
        <v/>
      </c>
      <c r="EG249" s="4" t="str">
        <f>IF('Gene Table'!$D249="copy number",G249,"")</f>
        <v/>
      </c>
      <c r="EH249" s="4" t="str">
        <f>IF('Gene Table'!$D249="copy number",H249,"")</f>
        <v/>
      </c>
      <c r="EI249" s="4" t="str">
        <f>IF('Gene Table'!$D249="copy number",I249,"")</f>
        <v/>
      </c>
      <c r="EJ249" s="4" t="str">
        <f>IF('Gene Table'!$D249="copy number",J249,"")</f>
        <v/>
      </c>
      <c r="EK249" s="4" t="str">
        <f>IF('Gene Table'!$D249="copy number",K249,"")</f>
        <v/>
      </c>
      <c r="EL249" s="4" t="str">
        <f>IF('Gene Table'!$D249="copy number",L249,"")</f>
        <v/>
      </c>
      <c r="EM249" s="4" t="str">
        <f>IF('Gene Table'!$D249="copy number",M249,"")</f>
        <v/>
      </c>
      <c r="EN249" s="4" t="str">
        <f>IF('Gene Table'!$D249="copy number",N249,"")</f>
        <v/>
      </c>
      <c r="EO249" s="4" t="str">
        <f>IF('Gene Table'!$D249="copy number",O249,"")</f>
        <v/>
      </c>
      <c r="EQ249" s="4" t="s">
        <v>4906</v>
      </c>
      <c r="ER249" s="4" t="str">
        <f>IF('Gene Table'!$D249="copy number",R249,"")</f>
        <v/>
      </c>
      <c r="ES249" s="4" t="str">
        <f>IF('Gene Table'!$D249="copy number",S249,"")</f>
        <v/>
      </c>
      <c r="ET249" s="4" t="str">
        <f>IF('Gene Table'!$D249="copy number",T249,"")</f>
        <v/>
      </c>
      <c r="EU249" s="4" t="str">
        <f>IF('Gene Table'!$D249="copy number",U249,"")</f>
        <v/>
      </c>
      <c r="EV249" s="4" t="str">
        <f>IF('Gene Table'!$D249="copy number",V249,"")</f>
        <v/>
      </c>
      <c r="EW249" s="4" t="str">
        <f>IF('Gene Table'!$D249="copy number",W249,"")</f>
        <v/>
      </c>
      <c r="EX249" s="4" t="str">
        <f>IF('Gene Table'!$D249="copy number",X249,"")</f>
        <v/>
      </c>
      <c r="EY249" s="4" t="str">
        <f>IF('Gene Table'!$D249="copy number",Y249,"")</f>
        <v/>
      </c>
      <c r="EZ249" s="4" t="str">
        <f>IF('Gene Table'!$D249="copy number",Z249,"")</f>
        <v/>
      </c>
      <c r="FA249" s="4" t="str">
        <f>IF('Gene Table'!$D249="copy number",AA249,"")</f>
        <v/>
      </c>
      <c r="FB249" s="4" t="str">
        <f>IF('Gene Table'!$D249="copy number",AB249,"")</f>
        <v/>
      </c>
      <c r="FC249" s="4" t="str">
        <f>IF('Gene Table'!$D249="copy number",AC249,"")</f>
        <v/>
      </c>
      <c r="FE249" s="4" t="s">
        <v>4906</v>
      </c>
      <c r="FF249" s="4" t="str">
        <f>IF('Gene Table'!$C249="SMPC",D249,"")</f>
        <v/>
      </c>
      <c r="FG249" s="4" t="str">
        <f>IF('Gene Table'!$C249="SMPC",E249,"")</f>
        <v/>
      </c>
      <c r="FH249" s="4" t="str">
        <f>IF('Gene Table'!$C249="SMPC",F249,"")</f>
        <v/>
      </c>
      <c r="FI249" s="4" t="str">
        <f>IF('Gene Table'!$C249="SMPC",G249,"")</f>
        <v/>
      </c>
      <c r="FJ249" s="4" t="str">
        <f>IF('Gene Table'!$C249="SMPC",H249,"")</f>
        <v/>
      </c>
      <c r="FK249" s="4" t="str">
        <f>IF('Gene Table'!$C249="SMPC",I249,"")</f>
        <v/>
      </c>
      <c r="FL249" s="4" t="str">
        <f>IF('Gene Table'!$C249="SMPC",J249,"")</f>
        <v/>
      </c>
      <c r="FM249" s="4" t="str">
        <f>IF('Gene Table'!$C249="SMPC",K249,"")</f>
        <v/>
      </c>
      <c r="FN249" s="4" t="str">
        <f>IF('Gene Table'!$C249="SMPC",L249,"")</f>
        <v/>
      </c>
      <c r="FO249" s="4" t="str">
        <f>IF('Gene Table'!$C249="SMPC",M249,"")</f>
        <v/>
      </c>
      <c r="FP249" s="4" t="str">
        <f>IF('Gene Table'!$C249="SMPC",N249,"")</f>
        <v/>
      </c>
      <c r="FQ249" s="4" t="str">
        <f>IF('Gene Table'!$C249="SMPC",O249,"")</f>
        <v/>
      </c>
      <c r="FS249" s="4" t="s">
        <v>4906</v>
      </c>
      <c r="FT249" s="4" t="str">
        <f>IF('Gene Table'!$C249="SMPC",R249,"")</f>
        <v/>
      </c>
      <c r="FU249" s="4" t="str">
        <f>IF('Gene Table'!$C249="SMPC",S249,"")</f>
        <v/>
      </c>
      <c r="FV249" s="4" t="str">
        <f>IF('Gene Table'!$C249="SMPC",T249,"")</f>
        <v/>
      </c>
      <c r="FW249" s="4" t="str">
        <f>IF('Gene Table'!$C249="SMPC",U249,"")</f>
        <v/>
      </c>
      <c r="FX249" s="4" t="str">
        <f>IF('Gene Table'!$C249="SMPC",V249,"")</f>
        <v/>
      </c>
      <c r="FY249" s="4" t="str">
        <f>IF('Gene Table'!$C249="SMPC",W249,"")</f>
        <v/>
      </c>
      <c r="FZ249" s="4" t="str">
        <f>IF('Gene Table'!$C249="SMPC",X249,"")</f>
        <v/>
      </c>
      <c r="GA249" s="4" t="str">
        <f>IF('Gene Table'!$C249="SMPC",Y249,"")</f>
        <v/>
      </c>
      <c r="GB249" s="4" t="str">
        <f>IF('Gene Table'!$C249="SMPC",Z249,"")</f>
        <v/>
      </c>
      <c r="GC249" s="4" t="str">
        <f>IF('Gene Table'!$C249="SMPC",AA249,"")</f>
        <v/>
      </c>
      <c r="GD249" s="4" t="str">
        <f>IF('Gene Table'!$C249="SMPC",AB249,"")</f>
        <v/>
      </c>
      <c r="GE249" s="4" t="str">
        <f>IF('Gene Table'!$C249="SMPC",AC249,"")</f>
        <v/>
      </c>
    </row>
    <row r="250" spans="1:187" ht="15" customHeight="1" x14ac:dyDescent="0.25">
      <c r="A250" s="4" t="str">
        <f>'Gene Table'!C250&amp;":"&amp;'Gene Table'!D250</f>
        <v>TP53:c.586C&gt;T</v>
      </c>
      <c r="B250" s="4">
        <f>IF('Gene Table'!$G$5="NO",IF(ISNUMBER(MATCH('Gene Table'!E250,'Array Content'!$M$2:$M$941,0)),VLOOKUP('Gene Table'!E250,'Array Content'!$M$2:$O$941,2,FALSE),35),IF('Gene Table'!$G$5="YES",IF(ISNUMBER(MATCH('Gene Table'!E250,'Array Content'!$M$2:$M$941,0)),VLOOKUP('Gene Table'!E250,'Array Content'!$M$2:$O$941,3,FALSE),35),"OOPS"))</f>
        <v>37</v>
      </c>
      <c r="C250" s="4" t="s">
        <v>4907</v>
      </c>
      <c r="D250" s="29">
        <f>IF('Control Sample Data'!D249="","",IF(SUM('Control Sample Data'!D$2:D$97)&gt;10,IF(AND(ISNUMBER('Control Sample Data'!D249),'Control Sample Data'!D249&lt;$B250, 'Control Sample Data'!D249&gt;0),'Control Sample Data'!D249,$B250),""))</f>
        <v>35</v>
      </c>
      <c r="E250" s="29">
        <f>IF('Control Sample Data'!E249="","",IF(SUM('Control Sample Data'!E$2:E$97)&gt;10,IF(AND(ISNUMBER('Control Sample Data'!E249),'Control Sample Data'!E249&lt;$B250, 'Control Sample Data'!E249&gt;0),'Control Sample Data'!E249,$B250),""))</f>
        <v>35</v>
      </c>
      <c r="F250" s="29" t="str">
        <f>IF('Control Sample Data'!F249="","",IF(SUM('Control Sample Data'!F$2:F$97)&gt;10,IF(AND(ISNUMBER('Control Sample Data'!F249),'Control Sample Data'!F249&lt;$B250, 'Control Sample Data'!F249&gt;0),'Control Sample Data'!F249,$B250),""))</f>
        <v/>
      </c>
      <c r="G250" s="29" t="str">
        <f>IF('Control Sample Data'!G249="","",IF(SUM('Control Sample Data'!G$2:G$97)&gt;10,IF(AND(ISNUMBER('Control Sample Data'!G249),'Control Sample Data'!G249&lt;$B250, 'Control Sample Data'!G249&gt;0),'Control Sample Data'!G249,$B250),""))</f>
        <v/>
      </c>
      <c r="H250" s="29" t="str">
        <f>IF('Control Sample Data'!H249="","",IF(SUM('Control Sample Data'!H$2:H$97)&gt;10,IF(AND(ISNUMBER('Control Sample Data'!H249),'Control Sample Data'!H249&lt;$B250, 'Control Sample Data'!H249&gt;0),'Control Sample Data'!H249,$B250),""))</f>
        <v/>
      </c>
      <c r="I250" s="29" t="str">
        <f>IF('Control Sample Data'!I249="","",IF(SUM('Control Sample Data'!I$2:I$97)&gt;10,IF(AND(ISNUMBER('Control Sample Data'!I249),'Control Sample Data'!I249&lt;$B250, 'Control Sample Data'!I249&gt;0),'Control Sample Data'!I249,$B250),""))</f>
        <v/>
      </c>
      <c r="J250" s="29" t="str">
        <f>IF('Control Sample Data'!J249="","",IF(SUM('Control Sample Data'!J$2:J$97)&gt;10,IF(AND(ISNUMBER('Control Sample Data'!J249),'Control Sample Data'!J249&lt;$B250, 'Control Sample Data'!J249&gt;0),'Control Sample Data'!J249,$B250),""))</f>
        <v/>
      </c>
      <c r="K250" s="29" t="str">
        <f>IF('Control Sample Data'!K249="","",IF(SUM('Control Sample Data'!K$2:K$97)&gt;10,IF(AND(ISNUMBER('Control Sample Data'!K249),'Control Sample Data'!K249&lt;$B250, 'Control Sample Data'!K249&gt;0),'Control Sample Data'!K249,$B250),""))</f>
        <v/>
      </c>
      <c r="L250" s="29" t="str">
        <f>IF('Control Sample Data'!L249="","",IF(SUM('Control Sample Data'!L$2:L$97)&gt;10,IF(AND(ISNUMBER('Control Sample Data'!L249),'Control Sample Data'!L249&lt;$B250, 'Control Sample Data'!L249&gt;0),'Control Sample Data'!L249,$B250),""))</f>
        <v/>
      </c>
      <c r="M250" s="29" t="str">
        <f>IF('Control Sample Data'!M249="","",IF(SUM('Control Sample Data'!M$2:M$97)&gt;10,IF(AND(ISNUMBER('Control Sample Data'!M249),'Control Sample Data'!M249&lt;$B250, 'Control Sample Data'!M249&gt;0),'Control Sample Data'!M249,$B250),""))</f>
        <v/>
      </c>
      <c r="N250" s="29" t="str">
        <f>IF('Control Sample Data'!N249="","",IF(SUM('Control Sample Data'!N$2:N$97)&gt;10,IF(AND(ISNUMBER('Control Sample Data'!N249),'Control Sample Data'!N249&lt;$B250, 'Control Sample Data'!N249&gt;0),'Control Sample Data'!N249,$B250),""))</f>
        <v/>
      </c>
      <c r="O250" s="29" t="str">
        <f>IF('Control Sample Data'!O249="","",IF(SUM('Control Sample Data'!O$2:O$97)&gt;10,IF(AND(ISNUMBER('Control Sample Data'!O249),'Control Sample Data'!O249&lt;$B250, 'Control Sample Data'!O249&gt;0),'Control Sample Data'!O249,$B250),""))</f>
        <v/>
      </c>
      <c r="Q250" s="4" t="s">
        <v>4907</v>
      </c>
      <c r="R250" s="29">
        <f>IF('Test Sample Data'!D249="","",IF(SUM('Test Sample Data'!D$2:D$97)&gt;10,IF(AND(ISNUMBER('Test Sample Data'!D249),'Test Sample Data'!D249&lt;$B250, 'Test Sample Data'!D249&gt;0),'Test Sample Data'!D249,$B250),""))</f>
        <v>29.299999999999997</v>
      </c>
      <c r="S250" s="29">
        <f>IF('Test Sample Data'!E249="","",IF(SUM('Test Sample Data'!E$2:E$97)&gt;10,IF(AND(ISNUMBER('Test Sample Data'!E249),'Test Sample Data'!E249&lt;$B250, 'Test Sample Data'!E249&gt;0),'Test Sample Data'!E249,$B250),""))</f>
        <v>35</v>
      </c>
      <c r="T250" s="29" t="str">
        <f>IF('Test Sample Data'!F249="","",IF(SUM('Test Sample Data'!F$2:F$97)&gt;10,IF(AND(ISNUMBER('Test Sample Data'!F249),'Test Sample Data'!F249&lt;$B250, 'Test Sample Data'!F249&gt;0),'Test Sample Data'!F249,$B250),""))</f>
        <v/>
      </c>
      <c r="U250" s="29" t="str">
        <f>IF('Test Sample Data'!G249="","",IF(SUM('Test Sample Data'!G$2:G$97)&gt;10,IF(AND(ISNUMBER('Test Sample Data'!G249),'Test Sample Data'!G249&lt;$B250, 'Test Sample Data'!G249&gt;0),'Test Sample Data'!G249,$B250),""))</f>
        <v/>
      </c>
      <c r="V250" s="29" t="str">
        <f>IF('Test Sample Data'!H249="","",IF(SUM('Test Sample Data'!H$2:H$97)&gt;10,IF(AND(ISNUMBER('Test Sample Data'!H249),'Test Sample Data'!H249&lt;$B250, 'Test Sample Data'!H249&gt;0),'Test Sample Data'!H249,$B250),""))</f>
        <v/>
      </c>
      <c r="W250" s="29" t="str">
        <f>IF('Test Sample Data'!I249="","",IF(SUM('Test Sample Data'!I$2:I$97)&gt;10,IF(AND(ISNUMBER('Test Sample Data'!I249),'Test Sample Data'!I249&lt;$B250, 'Test Sample Data'!I249&gt;0),'Test Sample Data'!I249,$B250),""))</f>
        <v/>
      </c>
      <c r="X250" s="29" t="str">
        <f>IF('Test Sample Data'!J249="","",IF(SUM('Test Sample Data'!J$2:J$97)&gt;10,IF(AND(ISNUMBER('Test Sample Data'!J249),'Test Sample Data'!J249&lt;$B250, 'Test Sample Data'!J249&gt;0),'Test Sample Data'!J249,$B250),""))</f>
        <v/>
      </c>
      <c r="Y250" s="29" t="str">
        <f>IF('Test Sample Data'!K249="","",IF(SUM('Test Sample Data'!K$2:K$97)&gt;10,IF(AND(ISNUMBER('Test Sample Data'!K249),'Test Sample Data'!K249&lt;$B250, 'Test Sample Data'!K249&gt;0),'Test Sample Data'!K249,$B250),""))</f>
        <v/>
      </c>
      <c r="Z250" s="29" t="str">
        <f>IF('Test Sample Data'!L249="","",IF(SUM('Test Sample Data'!L$2:L$97)&gt;10,IF(AND(ISNUMBER('Test Sample Data'!L249),'Test Sample Data'!L249&lt;$B250, 'Test Sample Data'!L249&gt;0),'Test Sample Data'!L249,$B250),""))</f>
        <v/>
      </c>
      <c r="AA250" s="29" t="str">
        <f>IF('Test Sample Data'!M249="","",IF(SUM('Test Sample Data'!M$2:M$97)&gt;10,IF(AND(ISNUMBER('Test Sample Data'!M249),'Test Sample Data'!M249&lt;$B250, 'Test Sample Data'!M249&gt;0),'Test Sample Data'!M249,$B250),""))</f>
        <v/>
      </c>
      <c r="AB250" s="29" t="str">
        <f>IF('Test Sample Data'!N249="","",IF(SUM('Test Sample Data'!N$2:N$97)&gt;10,IF(AND(ISNUMBER('Test Sample Data'!N249),'Test Sample Data'!N249&lt;$B250, 'Test Sample Data'!N249&gt;0),'Test Sample Data'!N249,$B250),""))</f>
        <v/>
      </c>
      <c r="AC250" s="29" t="str">
        <f>IF('Test Sample Data'!O249="","",IF(SUM('Test Sample Data'!O$2:O$97)&gt;10,IF(AND(ISNUMBER('Test Sample Data'!O249),'Test Sample Data'!O249&lt;$B250, 'Test Sample Data'!O249&gt;0),'Test Sample Data'!O249,$B250),""))</f>
        <v/>
      </c>
      <c r="AE250" s="4" t="s">
        <v>4907</v>
      </c>
      <c r="AF250" s="4">
        <f t="shared" si="247"/>
        <v>9</v>
      </c>
      <c r="AG250" s="4">
        <f t="shared" si="248"/>
        <v>9</v>
      </c>
      <c r="AH250" s="4" t="str">
        <f t="shared" si="249"/>
        <v/>
      </c>
      <c r="AI250" s="4" t="str">
        <f t="shared" si="250"/>
        <v/>
      </c>
      <c r="AJ250" s="4" t="str">
        <f t="shared" si="251"/>
        <v/>
      </c>
      <c r="AK250" s="4" t="str">
        <f t="shared" si="252"/>
        <v/>
      </c>
      <c r="AL250" s="4" t="str">
        <f t="shared" si="253"/>
        <v/>
      </c>
      <c r="AM250" s="4" t="str">
        <f t="shared" si="254"/>
        <v/>
      </c>
      <c r="AN250" s="4" t="str">
        <f t="shared" si="255"/>
        <v/>
      </c>
      <c r="AO250" s="4" t="str">
        <f t="shared" si="256"/>
        <v/>
      </c>
      <c r="AP250" s="4" t="str">
        <f t="shared" si="257"/>
        <v/>
      </c>
      <c r="AQ250" s="4" t="str">
        <f t="shared" si="258"/>
        <v/>
      </c>
      <c r="AR250" s="4">
        <f t="shared" si="259"/>
        <v>0</v>
      </c>
      <c r="AS250" s="4">
        <f t="shared" si="310"/>
        <v>9</v>
      </c>
      <c r="AU250" s="4" t="s">
        <v>4907</v>
      </c>
      <c r="AV250" s="4">
        <f t="shared" si="260"/>
        <v>3.2999999999999972</v>
      </c>
      <c r="AW250" s="4">
        <f t="shared" si="261"/>
        <v>9</v>
      </c>
      <c r="AX250" s="4" t="str">
        <f t="shared" si="262"/>
        <v/>
      </c>
      <c r="AY250" s="4" t="str">
        <f t="shared" si="263"/>
        <v/>
      </c>
      <c r="AZ250" s="4" t="str">
        <f t="shared" si="264"/>
        <v/>
      </c>
      <c r="BA250" s="4" t="str">
        <f t="shared" si="265"/>
        <v/>
      </c>
      <c r="BB250" s="4" t="str">
        <f t="shared" si="266"/>
        <v/>
      </c>
      <c r="BC250" s="4" t="str">
        <f t="shared" si="267"/>
        <v/>
      </c>
      <c r="BD250" s="4" t="str">
        <f t="shared" si="268"/>
        <v/>
      </c>
      <c r="BE250" s="4" t="str">
        <f t="shared" si="269"/>
        <v/>
      </c>
      <c r="BF250" s="4" t="str">
        <f t="shared" si="270"/>
        <v/>
      </c>
      <c r="BG250" s="4" t="str">
        <f t="shared" si="271"/>
        <v/>
      </c>
      <c r="BI250" s="4" t="s">
        <v>4907</v>
      </c>
      <c r="BJ250" s="4" t="str">
        <f t="shared" si="297"/>
        <v/>
      </c>
      <c r="BK250" s="4">
        <f t="shared" si="298"/>
        <v>9</v>
      </c>
      <c r="BL250" s="4" t="str">
        <f t="shared" si="299"/>
        <v/>
      </c>
      <c r="BM250" s="4" t="str">
        <f t="shared" si="300"/>
        <v/>
      </c>
      <c r="BN250" s="4" t="str">
        <f t="shared" si="301"/>
        <v/>
      </c>
      <c r="BO250" s="4" t="str">
        <f t="shared" si="302"/>
        <v/>
      </c>
      <c r="BP250" s="4" t="str">
        <f t="shared" si="303"/>
        <v/>
      </c>
      <c r="BQ250" s="4" t="str">
        <f t="shared" si="304"/>
        <v/>
      </c>
      <c r="BR250" s="4" t="str">
        <f t="shared" si="305"/>
        <v/>
      </c>
      <c r="BS250" s="4" t="str">
        <f t="shared" si="306"/>
        <v/>
      </c>
      <c r="BT250" s="4" t="str">
        <f t="shared" si="307"/>
        <v/>
      </c>
      <c r="BU250" s="4" t="str">
        <f t="shared" si="308"/>
        <v/>
      </c>
      <c r="BV250" s="4">
        <f t="shared" si="272"/>
        <v>0</v>
      </c>
      <c r="BW250" s="4">
        <f t="shared" si="309"/>
        <v>9</v>
      </c>
      <c r="BY250" s="4" t="s">
        <v>4907</v>
      </c>
      <c r="BZ250" s="4">
        <f t="shared" si="273"/>
        <v>-5.7000000000000028</v>
      </c>
      <c r="CA250" s="4">
        <f t="shared" si="274"/>
        <v>0</v>
      </c>
      <c r="CB250" s="4" t="str">
        <f t="shared" si="275"/>
        <v/>
      </c>
      <c r="CC250" s="4" t="str">
        <f t="shared" si="276"/>
        <v/>
      </c>
      <c r="CD250" s="4" t="str">
        <f t="shared" si="277"/>
        <v/>
      </c>
      <c r="CE250" s="4" t="str">
        <f t="shared" si="278"/>
        <v/>
      </c>
      <c r="CF250" s="4" t="str">
        <f t="shared" si="279"/>
        <v/>
      </c>
      <c r="CG250" s="4" t="str">
        <f t="shared" si="280"/>
        <v/>
      </c>
      <c r="CH250" s="4" t="str">
        <f t="shared" si="281"/>
        <v/>
      </c>
      <c r="CI250" s="4" t="str">
        <f t="shared" si="282"/>
        <v/>
      </c>
      <c r="CJ250" s="4" t="str">
        <f t="shared" si="283"/>
        <v/>
      </c>
      <c r="CK250" s="4" t="str">
        <f t="shared" si="284"/>
        <v/>
      </c>
      <c r="CM250" s="4" t="s">
        <v>4907</v>
      </c>
      <c r="CN250" s="4" t="str">
        <f>IF(ISNUMBER(BZ250), IF($BV250&gt;VLOOKUP('Gene Table'!$G$2,'Array Content'!$A$2:$B$3,2,FALSE),IF(BZ250&lt;-$BV250,"mutant","WT"),IF(BZ250&lt;-VLOOKUP('Gene Table'!$G$2,'Array Content'!$A$2:$B$3,2,FALSE),"Mutant","WT")),"")</f>
        <v>Mutant</v>
      </c>
      <c r="CO250" s="4" t="str">
        <f>IF(ISNUMBER(CA250), IF($BV250&gt;VLOOKUP('Gene Table'!$G$2,'Array Content'!$A$2:$B$3,2,FALSE),IF(CA250&lt;-$BV250,"mutant","WT"),IF(CA250&lt;-VLOOKUP('Gene Table'!$G$2,'Array Content'!$A$2:$B$3,2,FALSE),"Mutant","WT")),"")</f>
        <v>WT</v>
      </c>
      <c r="CP250" s="4" t="str">
        <f>IF(ISNUMBER(CB250), IF($BV250&gt;VLOOKUP('Gene Table'!$G$2,'Array Content'!$A$2:$B$3,2,FALSE),IF(CB250&lt;-$BV250,"mutant","WT"),IF(CB250&lt;-VLOOKUP('Gene Table'!$G$2,'Array Content'!$A$2:$B$3,2,FALSE),"Mutant","WT")),"")</f>
        <v/>
      </c>
      <c r="CQ250" s="4" t="str">
        <f>IF(ISNUMBER(CC250), IF($BV250&gt;VLOOKUP('Gene Table'!$G$2,'Array Content'!$A$2:$B$3,2,FALSE),IF(CC250&lt;-$BV250,"mutant","WT"),IF(CC250&lt;-VLOOKUP('Gene Table'!$G$2,'Array Content'!$A$2:$B$3,2,FALSE),"Mutant","WT")),"")</f>
        <v/>
      </c>
      <c r="CR250" s="4" t="str">
        <f>IF(ISNUMBER(CD250), IF($BV250&gt;VLOOKUP('Gene Table'!$G$2,'Array Content'!$A$2:$B$3,2,FALSE),IF(CD250&lt;-$BV250,"mutant","WT"),IF(CD250&lt;-VLOOKUP('Gene Table'!$G$2,'Array Content'!$A$2:$B$3,2,FALSE),"Mutant","WT")),"")</f>
        <v/>
      </c>
      <c r="CS250" s="4" t="str">
        <f>IF(ISNUMBER(CE250), IF($BV250&gt;VLOOKUP('Gene Table'!$G$2,'Array Content'!$A$2:$B$3,2,FALSE),IF(CE250&lt;-$BV250,"mutant","WT"),IF(CE250&lt;-VLOOKUP('Gene Table'!$G$2,'Array Content'!$A$2:$B$3,2,FALSE),"Mutant","WT")),"")</f>
        <v/>
      </c>
      <c r="CT250" s="4" t="str">
        <f>IF(ISNUMBER(CF250), IF($BV250&gt;VLOOKUP('Gene Table'!$G$2,'Array Content'!$A$2:$B$3,2,FALSE),IF(CF250&lt;-$BV250,"mutant","WT"),IF(CF250&lt;-VLOOKUP('Gene Table'!$G$2,'Array Content'!$A$2:$B$3,2,FALSE),"Mutant","WT")),"")</f>
        <v/>
      </c>
      <c r="CU250" s="4" t="str">
        <f>IF(ISNUMBER(CG250), IF($BV250&gt;VLOOKUP('Gene Table'!$G$2,'Array Content'!$A$2:$B$3,2,FALSE),IF(CG250&lt;-$BV250,"mutant","WT"),IF(CG250&lt;-VLOOKUP('Gene Table'!$G$2,'Array Content'!$A$2:$B$3,2,FALSE),"Mutant","WT")),"")</f>
        <v/>
      </c>
      <c r="CV250" s="4" t="str">
        <f>IF(ISNUMBER(CH250), IF($BV250&gt;VLOOKUP('Gene Table'!$G$2,'Array Content'!$A$2:$B$3,2,FALSE),IF(CH250&lt;-$BV250,"mutant","WT"),IF(CH250&lt;-VLOOKUP('Gene Table'!$G$2,'Array Content'!$A$2:$B$3,2,FALSE),"Mutant","WT")),"")</f>
        <v/>
      </c>
      <c r="CW250" s="4" t="str">
        <f>IF(ISNUMBER(CI250), IF($BV250&gt;VLOOKUP('Gene Table'!$G$2,'Array Content'!$A$2:$B$3,2,FALSE),IF(CI250&lt;-$BV250,"mutant","WT"),IF(CI250&lt;-VLOOKUP('Gene Table'!$G$2,'Array Content'!$A$2:$B$3,2,FALSE),"Mutant","WT")),"")</f>
        <v/>
      </c>
      <c r="CX250" s="4" t="str">
        <f>IF(ISNUMBER(CJ250), IF($BV250&gt;VLOOKUP('Gene Table'!$G$2,'Array Content'!$A$2:$B$3,2,FALSE),IF(CJ250&lt;-$BV250,"mutant","WT"),IF(CJ250&lt;-VLOOKUP('Gene Table'!$G$2,'Array Content'!$A$2:$B$3,2,FALSE),"Mutant","WT")),"")</f>
        <v/>
      </c>
      <c r="CY250" s="4" t="str">
        <f>IF(ISNUMBER(CK250), IF($BV250&gt;VLOOKUP('Gene Table'!$G$2,'Array Content'!$A$2:$B$3,2,FALSE),IF(CK250&lt;-$BV250,"mutant","WT"),IF(CK250&lt;-VLOOKUP('Gene Table'!$G$2,'Array Content'!$A$2:$B$3,2,FALSE),"Mutant","WT")),"")</f>
        <v/>
      </c>
      <c r="DA250" s="4" t="s">
        <v>4907</v>
      </c>
      <c r="DB250" s="4">
        <f t="shared" si="285"/>
        <v>-5.7000000000000028</v>
      </c>
      <c r="DC250" s="4">
        <f t="shared" si="286"/>
        <v>0</v>
      </c>
      <c r="DD250" s="4" t="str">
        <f t="shared" si="287"/>
        <v/>
      </c>
      <c r="DE250" s="4" t="str">
        <f t="shared" si="288"/>
        <v/>
      </c>
      <c r="DF250" s="4" t="str">
        <f t="shared" si="289"/>
        <v/>
      </c>
      <c r="DG250" s="4" t="str">
        <f t="shared" si="290"/>
        <v/>
      </c>
      <c r="DH250" s="4" t="str">
        <f t="shared" si="291"/>
        <v/>
      </c>
      <c r="DI250" s="4" t="str">
        <f t="shared" si="292"/>
        <v/>
      </c>
      <c r="DJ250" s="4" t="str">
        <f t="shared" si="293"/>
        <v/>
      </c>
      <c r="DK250" s="4" t="str">
        <f t="shared" si="294"/>
        <v/>
      </c>
      <c r="DL250" s="4" t="str">
        <f t="shared" si="295"/>
        <v/>
      </c>
      <c r="DM250" s="4" t="str">
        <f t="shared" si="296"/>
        <v/>
      </c>
      <c r="DO250" s="4" t="s">
        <v>4907</v>
      </c>
      <c r="DP250" s="4" t="str">
        <f>IF(ISNUMBER(DB250), IF($AR250&gt;VLOOKUP('Gene Table'!$G$2,'Array Content'!$A$2:$B$3,2,FALSE),IF(DB250&lt;-$AR250,"mutant","WT"),IF(DB250&lt;-VLOOKUP('Gene Table'!$G$2,'Array Content'!$A$2:$B$3,2,FALSE),"Mutant","WT")),"")</f>
        <v>Mutant</v>
      </c>
      <c r="DQ250" s="4" t="str">
        <f>IF(ISNUMBER(DC250), IF($AR250&gt;VLOOKUP('Gene Table'!$G$2,'Array Content'!$A$2:$B$3,2,FALSE),IF(DC250&lt;-$AR250,"mutant","WT"),IF(DC250&lt;-VLOOKUP('Gene Table'!$G$2,'Array Content'!$A$2:$B$3,2,FALSE),"Mutant","WT")),"")</f>
        <v>WT</v>
      </c>
      <c r="DR250" s="4" t="str">
        <f>IF(ISNUMBER(DD250), IF($AR250&gt;VLOOKUP('Gene Table'!$G$2,'Array Content'!$A$2:$B$3,2,FALSE),IF(DD250&lt;-$AR250,"mutant","WT"),IF(DD250&lt;-VLOOKUP('Gene Table'!$G$2,'Array Content'!$A$2:$B$3,2,FALSE),"Mutant","WT")),"")</f>
        <v/>
      </c>
      <c r="DS250" s="4" t="str">
        <f>IF(ISNUMBER(DE250), IF($AR250&gt;VLOOKUP('Gene Table'!$G$2,'Array Content'!$A$2:$B$3,2,FALSE),IF(DE250&lt;-$AR250,"mutant","WT"),IF(DE250&lt;-VLOOKUP('Gene Table'!$G$2,'Array Content'!$A$2:$B$3,2,FALSE),"Mutant","WT")),"")</f>
        <v/>
      </c>
      <c r="DT250" s="4" t="str">
        <f>IF(ISNUMBER(DF250), IF($AR250&gt;VLOOKUP('Gene Table'!$G$2,'Array Content'!$A$2:$B$3,2,FALSE),IF(DF250&lt;-$AR250,"mutant","WT"),IF(DF250&lt;-VLOOKUP('Gene Table'!$G$2,'Array Content'!$A$2:$B$3,2,FALSE),"Mutant","WT")),"")</f>
        <v/>
      </c>
      <c r="DU250" s="4" t="str">
        <f>IF(ISNUMBER(DG250), IF($AR250&gt;VLOOKUP('Gene Table'!$G$2,'Array Content'!$A$2:$B$3,2,FALSE),IF(DG250&lt;-$AR250,"mutant","WT"),IF(DG250&lt;-VLOOKUP('Gene Table'!$G$2,'Array Content'!$A$2:$B$3,2,FALSE),"Mutant","WT")),"")</f>
        <v/>
      </c>
      <c r="DV250" s="4" t="str">
        <f>IF(ISNUMBER(DH250), IF($AR250&gt;VLOOKUP('Gene Table'!$G$2,'Array Content'!$A$2:$B$3,2,FALSE),IF(DH250&lt;-$AR250,"mutant","WT"),IF(DH250&lt;-VLOOKUP('Gene Table'!$G$2,'Array Content'!$A$2:$B$3,2,FALSE),"Mutant","WT")),"")</f>
        <v/>
      </c>
      <c r="DW250" s="4" t="str">
        <f>IF(ISNUMBER(DI250), IF($AR250&gt;VLOOKUP('Gene Table'!$G$2,'Array Content'!$A$2:$B$3,2,FALSE),IF(DI250&lt;-$AR250,"mutant","WT"),IF(DI250&lt;-VLOOKUP('Gene Table'!$G$2,'Array Content'!$A$2:$B$3,2,FALSE),"Mutant","WT")),"")</f>
        <v/>
      </c>
      <c r="DX250" s="4" t="str">
        <f>IF(ISNUMBER(DJ250), IF($AR250&gt;VLOOKUP('Gene Table'!$G$2,'Array Content'!$A$2:$B$3,2,FALSE),IF(DJ250&lt;-$AR250,"mutant","WT"),IF(DJ250&lt;-VLOOKUP('Gene Table'!$G$2,'Array Content'!$A$2:$B$3,2,FALSE),"Mutant","WT")),"")</f>
        <v/>
      </c>
      <c r="DY250" s="4" t="str">
        <f>IF(ISNUMBER(DK250), IF($AR250&gt;VLOOKUP('Gene Table'!$G$2,'Array Content'!$A$2:$B$3,2,FALSE),IF(DK250&lt;-$AR250,"mutant","WT"),IF(DK250&lt;-VLOOKUP('Gene Table'!$G$2,'Array Content'!$A$2:$B$3,2,FALSE),"Mutant","WT")),"")</f>
        <v/>
      </c>
      <c r="DZ250" s="4" t="str">
        <f>IF(ISNUMBER(DL250), IF($AR250&gt;VLOOKUP('Gene Table'!$G$2,'Array Content'!$A$2:$B$3,2,FALSE),IF(DL250&lt;-$AR250,"mutant","WT"),IF(DL250&lt;-VLOOKUP('Gene Table'!$G$2,'Array Content'!$A$2:$B$3,2,FALSE),"Mutant","WT")),"")</f>
        <v/>
      </c>
      <c r="EA250" s="4" t="str">
        <f>IF(ISNUMBER(DM250), IF($AR250&gt;VLOOKUP('Gene Table'!$G$2,'Array Content'!$A$2:$B$3,2,FALSE),IF(DM250&lt;-$AR250,"mutant","WT"),IF(DM250&lt;-VLOOKUP('Gene Table'!$G$2,'Array Content'!$A$2:$B$3,2,FALSE),"Mutant","WT")),"")</f>
        <v/>
      </c>
      <c r="EC250" s="4" t="s">
        <v>4907</v>
      </c>
      <c r="ED250" s="4" t="str">
        <f>IF('Gene Table'!$D250="copy number",D250,"")</f>
        <v/>
      </c>
      <c r="EE250" s="4" t="str">
        <f>IF('Gene Table'!$D250="copy number",E250,"")</f>
        <v/>
      </c>
      <c r="EF250" s="4" t="str">
        <f>IF('Gene Table'!$D250="copy number",F250,"")</f>
        <v/>
      </c>
      <c r="EG250" s="4" t="str">
        <f>IF('Gene Table'!$D250="copy number",G250,"")</f>
        <v/>
      </c>
      <c r="EH250" s="4" t="str">
        <f>IF('Gene Table'!$D250="copy number",H250,"")</f>
        <v/>
      </c>
      <c r="EI250" s="4" t="str">
        <f>IF('Gene Table'!$D250="copy number",I250,"")</f>
        <v/>
      </c>
      <c r="EJ250" s="4" t="str">
        <f>IF('Gene Table'!$D250="copy number",J250,"")</f>
        <v/>
      </c>
      <c r="EK250" s="4" t="str">
        <f>IF('Gene Table'!$D250="copy number",K250,"")</f>
        <v/>
      </c>
      <c r="EL250" s="4" t="str">
        <f>IF('Gene Table'!$D250="copy number",L250,"")</f>
        <v/>
      </c>
      <c r="EM250" s="4" t="str">
        <f>IF('Gene Table'!$D250="copy number",M250,"")</f>
        <v/>
      </c>
      <c r="EN250" s="4" t="str">
        <f>IF('Gene Table'!$D250="copy number",N250,"")</f>
        <v/>
      </c>
      <c r="EO250" s="4" t="str">
        <f>IF('Gene Table'!$D250="copy number",O250,"")</f>
        <v/>
      </c>
      <c r="EQ250" s="4" t="s">
        <v>4907</v>
      </c>
      <c r="ER250" s="4" t="str">
        <f>IF('Gene Table'!$D250="copy number",R250,"")</f>
        <v/>
      </c>
      <c r="ES250" s="4" t="str">
        <f>IF('Gene Table'!$D250="copy number",S250,"")</f>
        <v/>
      </c>
      <c r="ET250" s="4" t="str">
        <f>IF('Gene Table'!$D250="copy number",T250,"")</f>
        <v/>
      </c>
      <c r="EU250" s="4" t="str">
        <f>IF('Gene Table'!$D250="copy number",U250,"")</f>
        <v/>
      </c>
      <c r="EV250" s="4" t="str">
        <f>IF('Gene Table'!$D250="copy number",V250,"")</f>
        <v/>
      </c>
      <c r="EW250" s="4" t="str">
        <f>IF('Gene Table'!$D250="copy number",W250,"")</f>
        <v/>
      </c>
      <c r="EX250" s="4" t="str">
        <f>IF('Gene Table'!$D250="copy number",X250,"")</f>
        <v/>
      </c>
      <c r="EY250" s="4" t="str">
        <f>IF('Gene Table'!$D250="copy number",Y250,"")</f>
        <v/>
      </c>
      <c r="EZ250" s="4" t="str">
        <f>IF('Gene Table'!$D250="copy number",Z250,"")</f>
        <v/>
      </c>
      <c r="FA250" s="4" t="str">
        <f>IF('Gene Table'!$D250="copy number",AA250,"")</f>
        <v/>
      </c>
      <c r="FB250" s="4" t="str">
        <f>IF('Gene Table'!$D250="copy number",AB250,"")</f>
        <v/>
      </c>
      <c r="FC250" s="4" t="str">
        <f>IF('Gene Table'!$D250="copy number",AC250,"")</f>
        <v/>
      </c>
      <c r="FE250" s="4" t="s">
        <v>4907</v>
      </c>
      <c r="FF250" s="4" t="str">
        <f>IF('Gene Table'!$C250="SMPC",D250,"")</f>
        <v/>
      </c>
      <c r="FG250" s="4" t="str">
        <f>IF('Gene Table'!$C250="SMPC",E250,"")</f>
        <v/>
      </c>
      <c r="FH250" s="4" t="str">
        <f>IF('Gene Table'!$C250="SMPC",F250,"")</f>
        <v/>
      </c>
      <c r="FI250" s="4" t="str">
        <f>IF('Gene Table'!$C250="SMPC",G250,"")</f>
        <v/>
      </c>
      <c r="FJ250" s="4" t="str">
        <f>IF('Gene Table'!$C250="SMPC",H250,"")</f>
        <v/>
      </c>
      <c r="FK250" s="4" t="str">
        <f>IF('Gene Table'!$C250="SMPC",I250,"")</f>
        <v/>
      </c>
      <c r="FL250" s="4" t="str">
        <f>IF('Gene Table'!$C250="SMPC",J250,"")</f>
        <v/>
      </c>
      <c r="FM250" s="4" t="str">
        <f>IF('Gene Table'!$C250="SMPC",K250,"")</f>
        <v/>
      </c>
      <c r="FN250" s="4" t="str">
        <f>IF('Gene Table'!$C250="SMPC",L250,"")</f>
        <v/>
      </c>
      <c r="FO250" s="4" t="str">
        <f>IF('Gene Table'!$C250="SMPC",M250,"")</f>
        <v/>
      </c>
      <c r="FP250" s="4" t="str">
        <f>IF('Gene Table'!$C250="SMPC",N250,"")</f>
        <v/>
      </c>
      <c r="FQ250" s="4" t="str">
        <f>IF('Gene Table'!$C250="SMPC",O250,"")</f>
        <v/>
      </c>
      <c r="FS250" s="4" t="s">
        <v>4907</v>
      </c>
      <c r="FT250" s="4" t="str">
        <f>IF('Gene Table'!$C250="SMPC",R250,"")</f>
        <v/>
      </c>
      <c r="FU250" s="4" t="str">
        <f>IF('Gene Table'!$C250="SMPC",S250,"")</f>
        <v/>
      </c>
      <c r="FV250" s="4" t="str">
        <f>IF('Gene Table'!$C250="SMPC",T250,"")</f>
        <v/>
      </c>
      <c r="FW250" s="4" t="str">
        <f>IF('Gene Table'!$C250="SMPC",U250,"")</f>
        <v/>
      </c>
      <c r="FX250" s="4" t="str">
        <f>IF('Gene Table'!$C250="SMPC",V250,"")</f>
        <v/>
      </c>
      <c r="FY250" s="4" t="str">
        <f>IF('Gene Table'!$C250="SMPC",W250,"")</f>
        <v/>
      </c>
      <c r="FZ250" s="4" t="str">
        <f>IF('Gene Table'!$C250="SMPC",X250,"")</f>
        <v/>
      </c>
      <c r="GA250" s="4" t="str">
        <f>IF('Gene Table'!$C250="SMPC",Y250,"")</f>
        <v/>
      </c>
      <c r="GB250" s="4" t="str">
        <f>IF('Gene Table'!$C250="SMPC",Z250,"")</f>
        <v/>
      </c>
      <c r="GC250" s="4" t="str">
        <f>IF('Gene Table'!$C250="SMPC",AA250,"")</f>
        <v/>
      </c>
      <c r="GD250" s="4" t="str">
        <f>IF('Gene Table'!$C250="SMPC",AB250,"")</f>
        <v/>
      </c>
      <c r="GE250" s="4" t="str">
        <f>IF('Gene Table'!$C250="SMPC",AC250,"")</f>
        <v/>
      </c>
    </row>
    <row r="251" spans="1:187" ht="15" customHeight="1" x14ac:dyDescent="0.25">
      <c r="A251" s="4" t="str">
        <f>'Gene Table'!C251&amp;":"&amp;'Gene Table'!D251</f>
        <v>TP53:c.614A&gt;G</v>
      </c>
      <c r="B251" s="4">
        <f>IF('Gene Table'!$G$5="NO",IF(ISNUMBER(MATCH('Gene Table'!E251,'Array Content'!$M$2:$M$941,0)),VLOOKUP('Gene Table'!E251,'Array Content'!$M$2:$O$941,2,FALSE),35),IF('Gene Table'!$G$5="YES",IF(ISNUMBER(MATCH('Gene Table'!E251,'Array Content'!$M$2:$M$941,0)),VLOOKUP('Gene Table'!E251,'Array Content'!$M$2:$O$941,3,FALSE),35),"OOPS"))</f>
        <v>36</v>
      </c>
      <c r="C251" s="4" t="s">
        <v>4908</v>
      </c>
      <c r="D251" s="29">
        <f>IF('Control Sample Data'!D250="","",IF(SUM('Control Sample Data'!D$2:D$97)&gt;10,IF(AND(ISNUMBER('Control Sample Data'!D250),'Control Sample Data'!D250&lt;$B251, 'Control Sample Data'!D250&gt;0),'Control Sample Data'!D250,$B251),""))</f>
        <v>35</v>
      </c>
      <c r="E251" s="29">
        <f>IF('Control Sample Data'!E250="","",IF(SUM('Control Sample Data'!E$2:E$97)&gt;10,IF(AND(ISNUMBER('Control Sample Data'!E250),'Control Sample Data'!E250&lt;$B251, 'Control Sample Data'!E250&gt;0),'Control Sample Data'!E250,$B251),""))</f>
        <v>35</v>
      </c>
      <c r="F251" s="29" t="str">
        <f>IF('Control Sample Data'!F250="","",IF(SUM('Control Sample Data'!F$2:F$97)&gt;10,IF(AND(ISNUMBER('Control Sample Data'!F250),'Control Sample Data'!F250&lt;$B251, 'Control Sample Data'!F250&gt;0),'Control Sample Data'!F250,$B251),""))</f>
        <v/>
      </c>
      <c r="G251" s="29" t="str">
        <f>IF('Control Sample Data'!G250="","",IF(SUM('Control Sample Data'!G$2:G$97)&gt;10,IF(AND(ISNUMBER('Control Sample Data'!G250),'Control Sample Data'!G250&lt;$B251, 'Control Sample Data'!G250&gt;0),'Control Sample Data'!G250,$B251),""))</f>
        <v/>
      </c>
      <c r="H251" s="29" t="str">
        <f>IF('Control Sample Data'!H250="","",IF(SUM('Control Sample Data'!H$2:H$97)&gt;10,IF(AND(ISNUMBER('Control Sample Data'!H250),'Control Sample Data'!H250&lt;$B251, 'Control Sample Data'!H250&gt;0),'Control Sample Data'!H250,$B251),""))</f>
        <v/>
      </c>
      <c r="I251" s="29" t="str">
        <f>IF('Control Sample Data'!I250="","",IF(SUM('Control Sample Data'!I$2:I$97)&gt;10,IF(AND(ISNUMBER('Control Sample Data'!I250),'Control Sample Data'!I250&lt;$B251, 'Control Sample Data'!I250&gt;0),'Control Sample Data'!I250,$B251),""))</f>
        <v/>
      </c>
      <c r="J251" s="29" t="str">
        <f>IF('Control Sample Data'!J250="","",IF(SUM('Control Sample Data'!J$2:J$97)&gt;10,IF(AND(ISNUMBER('Control Sample Data'!J250),'Control Sample Data'!J250&lt;$B251, 'Control Sample Data'!J250&gt;0),'Control Sample Data'!J250,$B251),""))</f>
        <v/>
      </c>
      <c r="K251" s="29" t="str">
        <f>IF('Control Sample Data'!K250="","",IF(SUM('Control Sample Data'!K$2:K$97)&gt;10,IF(AND(ISNUMBER('Control Sample Data'!K250),'Control Sample Data'!K250&lt;$B251, 'Control Sample Data'!K250&gt;0),'Control Sample Data'!K250,$B251),""))</f>
        <v/>
      </c>
      <c r="L251" s="29" t="str">
        <f>IF('Control Sample Data'!L250="","",IF(SUM('Control Sample Data'!L$2:L$97)&gt;10,IF(AND(ISNUMBER('Control Sample Data'!L250),'Control Sample Data'!L250&lt;$B251, 'Control Sample Data'!L250&gt;0),'Control Sample Data'!L250,$B251),""))</f>
        <v/>
      </c>
      <c r="M251" s="29" t="str">
        <f>IF('Control Sample Data'!M250="","",IF(SUM('Control Sample Data'!M$2:M$97)&gt;10,IF(AND(ISNUMBER('Control Sample Data'!M250),'Control Sample Data'!M250&lt;$B251, 'Control Sample Data'!M250&gt;0),'Control Sample Data'!M250,$B251),""))</f>
        <v/>
      </c>
      <c r="N251" s="29" t="str">
        <f>IF('Control Sample Data'!N250="","",IF(SUM('Control Sample Data'!N$2:N$97)&gt;10,IF(AND(ISNUMBER('Control Sample Data'!N250),'Control Sample Data'!N250&lt;$B251, 'Control Sample Data'!N250&gt;0),'Control Sample Data'!N250,$B251),""))</f>
        <v/>
      </c>
      <c r="O251" s="29" t="str">
        <f>IF('Control Sample Data'!O250="","",IF(SUM('Control Sample Data'!O$2:O$97)&gt;10,IF(AND(ISNUMBER('Control Sample Data'!O250),'Control Sample Data'!O250&lt;$B251, 'Control Sample Data'!O250&gt;0),'Control Sample Data'!O250,$B251),""))</f>
        <v/>
      </c>
      <c r="Q251" s="4" t="s">
        <v>4908</v>
      </c>
      <c r="R251" s="29">
        <f>IF('Test Sample Data'!D250="","",IF(SUM('Test Sample Data'!D$2:D$97)&gt;10,IF(AND(ISNUMBER('Test Sample Data'!D250),'Test Sample Data'!D250&lt;$B251, 'Test Sample Data'!D250&gt;0),'Test Sample Data'!D250,$B251),""))</f>
        <v>35</v>
      </c>
      <c r="S251" s="29">
        <f>IF('Test Sample Data'!E250="","",IF(SUM('Test Sample Data'!E$2:E$97)&gt;10,IF(AND(ISNUMBER('Test Sample Data'!E250),'Test Sample Data'!E250&lt;$B251, 'Test Sample Data'!E250&gt;0),'Test Sample Data'!E250,$B251),""))</f>
        <v>35</v>
      </c>
      <c r="T251" s="29" t="str">
        <f>IF('Test Sample Data'!F250="","",IF(SUM('Test Sample Data'!F$2:F$97)&gt;10,IF(AND(ISNUMBER('Test Sample Data'!F250),'Test Sample Data'!F250&lt;$B251, 'Test Sample Data'!F250&gt;0),'Test Sample Data'!F250,$B251),""))</f>
        <v/>
      </c>
      <c r="U251" s="29" t="str">
        <f>IF('Test Sample Data'!G250="","",IF(SUM('Test Sample Data'!G$2:G$97)&gt;10,IF(AND(ISNUMBER('Test Sample Data'!G250),'Test Sample Data'!G250&lt;$B251, 'Test Sample Data'!G250&gt;0),'Test Sample Data'!G250,$B251),""))</f>
        <v/>
      </c>
      <c r="V251" s="29" t="str">
        <f>IF('Test Sample Data'!H250="","",IF(SUM('Test Sample Data'!H$2:H$97)&gt;10,IF(AND(ISNUMBER('Test Sample Data'!H250),'Test Sample Data'!H250&lt;$B251, 'Test Sample Data'!H250&gt;0),'Test Sample Data'!H250,$B251),""))</f>
        <v/>
      </c>
      <c r="W251" s="29" t="str">
        <f>IF('Test Sample Data'!I250="","",IF(SUM('Test Sample Data'!I$2:I$97)&gt;10,IF(AND(ISNUMBER('Test Sample Data'!I250),'Test Sample Data'!I250&lt;$B251, 'Test Sample Data'!I250&gt;0),'Test Sample Data'!I250,$B251),""))</f>
        <v/>
      </c>
      <c r="X251" s="29" t="str">
        <f>IF('Test Sample Data'!J250="","",IF(SUM('Test Sample Data'!J$2:J$97)&gt;10,IF(AND(ISNUMBER('Test Sample Data'!J250),'Test Sample Data'!J250&lt;$B251, 'Test Sample Data'!J250&gt;0),'Test Sample Data'!J250,$B251),""))</f>
        <v/>
      </c>
      <c r="Y251" s="29" t="str">
        <f>IF('Test Sample Data'!K250="","",IF(SUM('Test Sample Data'!K$2:K$97)&gt;10,IF(AND(ISNUMBER('Test Sample Data'!K250),'Test Sample Data'!K250&lt;$B251, 'Test Sample Data'!K250&gt;0),'Test Sample Data'!K250,$B251),""))</f>
        <v/>
      </c>
      <c r="Z251" s="29" t="str">
        <f>IF('Test Sample Data'!L250="","",IF(SUM('Test Sample Data'!L$2:L$97)&gt;10,IF(AND(ISNUMBER('Test Sample Data'!L250),'Test Sample Data'!L250&lt;$B251, 'Test Sample Data'!L250&gt;0),'Test Sample Data'!L250,$B251),""))</f>
        <v/>
      </c>
      <c r="AA251" s="29" t="str">
        <f>IF('Test Sample Data'!M250="","",IF(SUM('Test Sample Data'!M$2:M$97)&gt;10,IF(AND(ISNUMBER('Test Sample Data'!M250),'Test Sample Data'!M250&lt;$B251, 'Test Sample Data'!M250&gt;0),'Test Sample Data'!M250,$B251),""))</f>
        <v/>
      </c>
      <c r="AB251" s="29" t="str">
        <f>IF('Test Sample Data'!N250="","",IF(SUM('Test Sample Data'!N$2:N$97)&gt;10,IF(AND(ISNUMBER('Test Sample Data'!N250),'Test Sample Data'!N250&lt;$B251, 'Test Sample Data'!N250&gt;0),'Test Sample Data'!N250,$B251),""))</f>
        <v/>
      </c>
      <c r="AC251" s="29" t="str">
        <f>IF('Test Sample Data'!O250="","",IF(SUM('Test Sample Data'!O$2:O$97)&gt;10,IF(AND(ISNUMBER('Test Sample Data'!O250),'Test Sample Data'!O250&lt;$B251, 'Test Sample Data'!O250&gt;0),'Test Sample Data'!O250,$B251),""))</f>
        <v/>
      </c>
      <c r="AE251" s="4" t="s">
        <v>4908</v>
      </c>
      <c r="AF251" s="4">
        <f t="shared" si="247"/>
        <v>9</v>
      </c>
      <c r="AG251" s="4">
        <f t="shared" si="248"/>
        <v>9</v>
      </c>
      <c r="AH251" s="4" t="str">
        <f t="shared" si="249"/>
        <v/>
      </c>
      <c r="AI251" s="4" t="str">
        <f t="shared" si="250"/>
        <v/>
      </c>
      <c r="AJ251" s="4" t="str">
        <f t="shared" si="251"/>
        <v/>
      </c>
      <c r="AK251" s="4" t="str">
        <f t="shared" si="252"/>
        <v/>
      </c>
      <c r="AL251" s="4" t="str">
        <f t="shared" si="253"/>
        <v/>
      </c>
      <c r="AM251" s="4" t="str">
        <f t="shared" si="254"/>
        <v/>
      </c>
      <c r="AN251" s="4" t="str">
        <f t="shared" si="255"/>
        <v/>
      </c>
      <c r="AO251" s="4" t="str">
        <f t="shared" si="256"/>
        <v/>
      </c>
      <c r="AP251" s="4" t="str">
        <f t="shared" si="257"/>
        <v/>
      </c>
      <c r="AQ251" s="4" t="str">
        <f t="shared" si="258"/>
        <v/>
      </c>
      <c r="AR251" s="4">
        <f t="shared" si="259"/>
        <v>0</v>
      </c>
      <c r="AS251" s="4">
        <f t="shared" si="310"/>
        <v>9</v>
      </c>
      <c r="AU251" s="4" t="s">
        <v>4908</v>
      </c>
      <c r="AV251" s="4">
        <f t="shared" si="260"/>
        <v>9</v>
      </c>
      <c r="AW251" s="4">
        <f t="shared" si="261"/>
        <v>9</v>
      </c>
      <c r="AX251" s="4" t="str">
        <f t="shared" si="262"/>
        <v/>
      </c>
      <c r="AY251" s="4" t="str">
        <f t="shared" si="263"/>
        <v/>
      </c>
      <c r="AZ251" s="4" t="str">
        <f t="shared" si="264"/>
        <v/>
      </c>
      <c r="BA251" s="4" t="str">
        <f t="shared" si="265"/>
        <v/>
      </c>
      <c r="BB251" s="4" t="str">
        <f t="shared" si="266"/>
        <v/>
      </c>
      <c r="BC251" s="4" t="str">
        <f t="shared" si="267"/>
        <v/>
      </c>
      <c r="BD251" s="4" t="str">
        <f t="shared" si="268"/>
        <v/>
      </c>
      <c r="BE251" s="4" t="str">
        <f t="shared" si="269"/>
        <v/>
      </c>
      <c r="BF251" s="4" t="str">
        <f t="shared" si="270"/>
        <v/>
      </c>
      <c r="BG251" s="4" t="str">
        <f t="shared" si="271"/>
        <v/>
      </c>
      <c r="BI251" s="4" t="s">
        <v>4908</v>
      </c>
      <c r="BJ251" s="4">
        <f t="shared" si="297"/>
        <v>9</v>
      </c>
      <c r="BK251" s="4">
        <f t="shared" si="298"/>
        <v>9</v>
      </c>
      <c r="BL251" s="4" t="str">
        <f t="shared" si="299"/>
        <v/>
      </c>
      <c r="BM251" s="4" t="str">
        <f t="shared" si="300"/>
        <v/>
      </c>
      <c r="BN251" s="4" t="str">
        <f t="shared" si="301"/>
        <v/>
      </c>
      <c r="BO251" s="4" t="str">
        <f t="shared" si="302"/>
        <v/>
      </c>
      <c r="BP251" s="4" t="str">
        <f t="shared" si="303"/>
        <v/>
      </c>
      <c r="BQ251" s="4" t="str">
        <f t="shared" si="304"/>
        <v/>
      </c>
      <c r="BR251" s="4" t="str">
        <f t="shared" si="305"/>
        <v/>
      </c>
      <c r="BS251" s="4" t="str">
        <f t="shared" si="306"/>
        <v/>
      </c>
      <c r="BT251" s="4" t="str">
        <f t="shared" si="307"/>
        <v/>
      </c>
      <c r="BU251" s="4" t="str">
        <f t="shared" si="308"/>
        <v/>
      </c>
      <c r="BV251" s="4">
        <f t="shared" si="272"/>
        <v>0</v>
      </c>
      <c r="BW251" s="4">
        <f t="shared" si="309"/>
        <v>9</v>
      </c>
      <c r="BY251" s="4" t="s">
        <v>4908</v>
      </c>
      <c r="BZ251" s="4">
        <f t="shared" si="273"/>
        <v>0</v>
      </c>
      <c r="CA251" s="4">
        <f t="shared" si="274"/>
        <v>0</v>
      </c>
      <c r="CB251" s="4" t="str">
        <f t="shared" si="275"/>
        <v/>
      </c>
      <c r="CC251" s="4" t="str">
        <f t="shared" si="276"/>
        <v/>
      </c>
      <c r="CD251" s="4" t="str">
        <f t="shared" si="277"/>
        <v/>
      </c>
      <c r="CE251" s="4" t="str">
        <f t="shared" si="278"/>
        <v/>
      </c>
      <c r="CF251" s="4" t="str">
        <f t="shared" si="279"/>
        <v/>
      </c>
      <c r="CG251" s="4" t="str">
        <f t="shared" si="280"/>
        <v/>
      </c>
      <c r="CH251" s="4" t="str">
        <f t="shared" si="281"/>
        <v/>
      </c>
      <c r="CI251" s="4" t="str">
        <f t="shared" si="282"/>
        <v/>
      </c>
      <c r="CJ251" s="4" t="str">
        <f t="shared" si="283"/>
        <v/>
      </c>
      <c r="CK251" s="4" t="str">
        <f t="shared" si="284"/>
        <v/>
      </c>
      <c r="CM251" s="4" t="s">
        <v>4908</v>
      </c>
      <c r="CN251" s="4" t="str">
        <f>IF(ISNUMBER(BZ251), IF($BV251&gt;VLOOKUP('Gene Table'!$G$2,'Array Content'!$A$2:$B$3,2,FALSE),IF(BZ251&lt;-$BV251,"mutant","WT"),IF(BZ251&lt;-VLOOKUP('Gene Table'!$G$2,'Array Content'!$A$2:$B$3,2,FALSE),"Mutant","WT")),"")</f>
        <v>WT</v>
      </c>
      <c r="CO251" s="4" t="str">
        <f>IF(ISNUMBER(CA251), IF($BV251&gt;VLOOKUP('Gene Table'!$G$2,'Array Content'!$A$2:$B$3,2,FALSE),IF(CA251&lt;-$BV251,"mutant","WT"),IF(CA251&lt;-VLOOKUP('Gene Table'!$G$2,'Array Content'!$A$2:$B$3,2,FALSE),"Mutant","WT")),"")</f>
        <v>WT</v>
      </c>
      <c r="CP251" s="4" t="str">
        <f>IF(ISNUMBER(CB251), IF($BV251&gt;VLOOKUP('Gene Table'!$G$2,'Array Content'!$A$2:$B$3,2,FALSE),IF(CB251&lt;-$BV251,"mutant","WT"),IF(CB251&lt;-VLOOKUP('Gene Table'!$G$2,'Array Content'!$A$2:$B$3,2,FALSE),"Mutant","WT")),"")</f>
        <v/>
      </c>
      <c r="CQ251" s="4" t="str">
        <f>IF(ISNUMBER(CC251), IF($BV251&gt;VLOOKUP('Gene Table'!$G$2,'Array Content'!$A$2:$B$3,2,FALSE),IF(CC251&lt;-$BV251,"mutant","WT"),IF(CC251&lt;-VLOOKUP('Gene Table'!$G$2,'Array Content'!$A$2:$B$3,2,FALSE),"Mutant","WT")),"")</f>
        <v/>
      </c>
      <c r="CR251" s="4" t="str">
        <f>IF(ISNUMBER(CD251), IF($BV251&gt;VLOOKUP('Gene Table'!$G$2,'Array Content'!$A$2:$B$3,2,FALSE),IF(CD251&lt;-$BV251,"mutant","WT"),IF(CD251&lt;-VLOOKUP('Gene Table'!$G$2,'Array Content'!$A$2:$B$3,2,FALSE),"Mutant","WT")),"")</f>
        <v/>
      </c>
      <c r="CS251" s="4" t="str">
        <f>IF(ISNUMBER(CE251), IF($BV251&gt;VLOOKUP('Gene Table'!$G$2,'Array Content'!$A$2:$B$3,2,FALSE),IF(CE251&lt;-$BV251,"mutant","WT"),IF(CE251&lt;-VLOOKUP('Gene Table'!$G$2,'Array Content'!$A$2:$B$3,2,FALSE),"Mutant","WT")),"")</f>
        <v/>
      </c>
      <c r="CT251" s="4" t="str">
        <f>IF(ISNUMBER(CF251), IF($BV251&gt;VLOOKUP('Gene Table'!$G$2,'Array Content'!$A$2:$B$3,2,FALSE),IF(CF251&lt;-$BV251,"mutant","WT"),IF(CF251&lt;-VLOOKUP('Gene Table'!$G$2,'Array Content'!$A$2:$B$3,2,FALSE),"Mutant","WT")),"")</f>
        <v/>
      </c>
      <c r="CU251" s="4" t="str">
        <f>IF(ISNUMBER(CG251), IF($BV251&gt;VLOOKUP('Gene Table'!$G$2,'Array Content'!$A$2:$B$3,2,FALSE),IF(CG251&lt;-$BV251,"mutant","WT"),IF(CG251&lt;-VLOOKUP('Gene Table'!$G$2,'Array Content'!$A$2:$B$3,2,FALSE),"Mutant","WT")),"")</f>
        <v/>
      </c>
      <c r="CV251" s="4" t="str">
        <f>IF(ISNUMBER(CH251), IF($BV251&gt;VLOOKUP('Gene Table'!$G$2,'Array Content'!$A$2:$B$3,2,FALSE),IF(CH251&lt;-$BV251,"mutant","WT"),IF(CH251&lt;-VLOOKUP('Gene Table'!$G$2,'Array Content'!$A$2:$B$3,2,FALSE),"Mutant","WT")),"")</f>
        <v/>
      </c>
      <c r="CW251" s="4" t="str">
        <f>IF(ISNUMBER(CI251), IF($BV251&gt;VLOOKUP('Gene Table'!$G$2,'Array Content'!$A$2:$B$3,2,FALSE),IF(CI251&lt;-$BV251,"mutant","WT"),IF(CI251&lt;-VLOOKUP('Gene Table'!$G$2,'Array Content'!$A$2:$B$3,2,FALSE),"Mutant","WT")),"")</f>
        <v/>
      </c>
      <c r="CX251" s="4" t="str">
        <f>IF(ISNUMBER(CJ251), IF($BV251&gt;VLOOKUP('Gene Table'!$G$2,'Array Content'!$A$2:$B$3,2,FALSE),IF(CJ251&lt;-$BV251,"mutant","WT"),IF(CJ251&lt;-VLOOKUP('Gene Table'!$G$2,'Array Content'!$A$2:$B$3,2,FALSE),"Mutant","WT")),"")</f>
        <v/>
      </c>
      <c r="CY251" s="4" t="str">
        <f>IF(ISNUMBER(CK251), IF($BV251&gt;VLOOKUP('Gene Table'!$G$2,'Array Content'!$A$2:$B$3,2,FALSE),IF(CK251&lt;-$BV251,"mutant","WT"),IF(CK251&lt;-VLOOKUP('Gene Table'!$G$2,'Array Content'!$A$2:$B$3,2,FALSE),"Mutant","WT")),"")</f>
        <v/>
      </c>
      <c r="DA251" s="4" t="s">
        <v>4908</v>
      </c>
      <c r="DB251" s="4">
        <f t="shared" si="285"/>
        <v>0</v>
      </c>
      <c r="DC251" s="4">
        <f t="shared" si="286"/>
        <v>0</v>
      </c>
      <c r="DD251" s="4" t="str">
        <f t="shared" si="287"/>
        <v/>
      </c>
      <c r="DE251" s="4" t="str">
        <f t="shared" si="288"/>
        <v/>
      </c>
      <c r="DF251" s="4" t="str">
        <f t="shared" si="289"/>
        <v/>
      </c>
      <c r="DG251" s="4" t="str">
        <f t="shared" si="290"/>
        <v/>
      </c>
      <c r="DH251" s="4" t="str">
        <f t="shared" si="291"/>
        <v/>
      </c>
      <c r="DI251" s="4" t="str">
        <f t="shared" si="292"/>
        <v/>
      </c>
      <c r="DJ251" s="4" t="str">
        <f t="shared" si="293"/>
        <v/>
      </c>
      <c r="DK251" s="4" t="str">
        <f t="shared" si="294"/>
        <v/>
      </c>
      <c r="DL251" s="4" t="str">
        <f t="shared" si="295"/>
        <v/>
      </c>
      <c r="DM251" s="4" t="str">
        <f t="shared" si="296"/>
        <v/>
      </c>
      <c r="DO251" s="4" t="s">
        <v>4908</v>
      </c>
      <c r="DP251" s="4" t="str">
        <f>IF(ISNUMBER(DB251), IF($AR251&gt;VLOOKUP('Gene Table'!$G$2,'Array Content'!$A$2:$B$3,2,FALSE),IF(DB251&lt;-$AR251,"mutant","WT"),IF(DB251&lt;-VLOOKUP('Gene Table'!$G$2,'Array Content'!$A$2:$B$3,2,FALSE),"Mutant","WT")),"")</f>
        <v>WT</v>
      </c>
      <c r="DQ251" s="4" t="str">
        <f>IF(ISNUMBER(DC251), IF($AR251&gt;VLOOKUP('Gene Table'!$G$2,'Array Content'!$A$2:$B$3,2,FALSE),IF(DC251&lt;-$AR251,"mutant","WT"),IF(DC251&lt;-VLOOKUP('Gene Table'!$G$2,'Array Content'!$A$2:$B$3,2,FALSE),"Mutant","WT")),"")</f>
        <v>WT</v>
      </c>
      <c r="DR251" s="4" t="str">
        <f>IF(ISNUMBER(DD251), IF($AR251&gt;VLOOKUP('Gene Table'!$G$2,'Array Content'!$A$2:$B$3,2,FALSE),IF(DD251&lt;-$AR251,"mutant","WT"),IF(DD251&lt;-VLOOKUP('Gene Table'!$G$2,'Array Content'!$A$2:$B$3,2,FALSE),"Mutant","WT")),"")</f>
        <v/>
      </c>
      <c r="DS251" s="4" t="str">
        <f>IF(ISNUMBER(DE251), IF($AR251&gt;VLOOKUP('Gene Table'!$G$2,'Array Content'!$A$2:$B$3,2,FALSE),IF(DE251&lt;-$AR251,"mutant","WT"),IF(DE251&lt;-VLOOKUP('Gene Table'!$G$2,'Array Content'!$A$2:$B$3,2,FALSE),"Mutant","WT")),"")</f>
        <v/>
      </c>
      <c r="DT251" s="4" t="str">
        <f>IF(ISNUMBER(DF251), IF($AR251&gt;VLOOKUP('Gene Table'!$G$2,'Array Content'!$A$2:$B$3,2,FALSE),IF(DF251&lt;-$AR251,"mutant","WT"),IF(DF251&lt;-VLOOKUP('Gene Table'!$G$2,'Array Content'!$A$2:$B$3,2,FALSE),"Mutant","WT")),"")</f>
        <v/>
      </c>
      <c r="DU251" s="4" t="str">
        <f>IF(ISNUMBER(DG251), IF($AR251&gt;VLOOKUP('Gene Table'!$G$2,'Array Content'!$A$2:$B$3,2,FALSE),IF(DG251&lt;-$AR251,"mutant","WT"),IF(DG251&lt;-VLOOKUP('Gene Table'!$G$2,'Array Content'!$A$2:$B$3,2,FALSE),"Mutant","WT")),"")</f>
        <v/>
      </c>
      <c r="DV251" s="4" t="str">
        <f>IF(ISNUMBER(DH251), IF($AR251&gt;VLOOKUP('Gene Table'!$G$2,'Array Content'!$A$2:$B$3,2,FALSE),IF(DH251&lt;-$AR251,"mutant","WT"),IF(DH251&lt;-VLOOKUP('Gene Table'!$G$2,'Array Content'!$A$2:$B$3,2,FALSE),"Mutant","WT")),"")</f>
        <v/>
      </c>
      <c r="DW251" s="4" t="str">
        <f>IF(ISNUMBER(DI251), IF($AR251&gt;VLOOKUP('Gene Table'!$G$2,'Array Content'!$A$2:$B$3,2,FALSE),IF(DI251&lt;-$AR251,"mutant","WT"),IF(DI251&lt;-VLOOKUP('Gene Table'!$G$2,'Array Content'!$A$2:$B$3,2,FALSE),"Mutant","WT")),"")</f>
        <v/>
      </c>
      <c r="DX251" s="4" t="str">
        <f>IF(ISNUMBER(DJ251), IF($AR251&gt;VLOOKUP('Gene Table'!$G$2,'Array Content'!$A$2:$B$3,2,FALSE),IF(DJ251&lt;-$AR251,"mutant","WT"),IF(DJ251&lt;-VLOOKUP('Gene Table'!$G$2,'Array Content'!$A$2:$B$3,2,FALSE),"Mutant","WT")),"")</f>
        <v/>
      </c>
      <c r="DY251" s="4" t="str">
        <f>IF(ISNUMBER(DK251), IF($AR251&gt;VLOOKUP('Gene Table'!$G$2,'Array Content'!$A$2:$B$3,2,FALSE),IF(DK251&lt;-$AR251,"mutant","WT"),IF(DK251&lt;-VLOOKUP('Gene Table'!$G$2,'Array Content'!$A$2:$B$3,2,FALSE),"Mutant","WT")),"")</f>
        <v/>
      </c>
      <c r="DZ251" s="4" t="str">
        <f>IF(ISNUMBER(DL251), IF($AR251&gt;VLOOKUP('Gene Table'!$G$2,'Array Content'!$A$2:$B$3,2,FALSE),IF(DL251&lt;-$AR251,"mutant","WT"),IF(DL251&lt;-VLOOKUP('Gene Table'!$G$2,'Array Content'!$A$2:$B$3,2,FALSE),"Mutant","WT")),"")</f>
        <v/>
      </c>
      <c r="EA251" s="4" t="str">
        <f>IF(ISNUMBER(DM251), IF($AR251&gt;VLOOKUP('Gene Table'!$G$2,'Array Content'!$A$2:$B$3,2,FALSE),IF(DM251&lt;-$AR251,"mutant","WT"),IF(DM251&lt;-VLOOKUP('Gene Table'!$G$2,'Array Content'!$A$2:$B$3,2,FALSE),"Mutant","WT")),"")</f>
        <v/>
      </c>
      <c r="EC251" s="4" t="s">
        <v>4908</v>
      </c>
      <c r="ED251" s="4" t="str">
        <f>IF('Gene Table'!$D251="copy number",D251,"")</f>
        <v/>
      </c>
      <c r="EE251" s="4" t="str">
        <f>IF('Gene Table'!$D251="copy number",E251,"")</f>
        <v/>
      </c>
      <c r="EF251" s="4" t="str">
        <f>IF('Gene Table'!$D251="copy number",F251,"")</f>
        <v/>
      </c>
      <c r="EG251" s="4" t="str">
        <f>IF('Gene Table'!$D251="copy number",G251,"")</f>
        <v/>
      </c>
      <c r="EH251" s="4" t="str">
        <f>IF('Gene Table'!$D251="copy number",H251,"")</f>
        <v/>
      </c>
      <c r="EI251" s="4" t="str">
        <f>IF('Gene Table'!$D251="copy number",I251,"")</f>
        <v/>
      </c>
      <c r="EJ251" s="4" t="str">
        <f>IF('Gene Table'!$D251="copy number",J251,"")</f>
        <v/>
      </c>
      <c r="EK251" s="4" t="str">
        <f>IF('Gene Table'!$D251="copy number",K251,"")</f>
        <v/>
      </c>
      <c r="EL251" s="4" t="str">
        <f>IF('Gene Table'!$D251="copy number",L251,"")</f>
        <v/>
      </c>
      <c r="EM251" s="4" t="str">
        <f>IF('Gene Table'!$D251="copy number",M251,"")</f>
        <v/>
      </c>
      <c r="EN251" s="4" t="str">
        <f>IF('Gene Table'!$D251="copy number",N251,"")</f>
        <v/>
      </c>
      <c r="EO251" s="4" t="str">
        <f>IF('Gene Table'!$D251="copy number",O251,"")</f>
        <v/>
      </c>
      <c r="EQ251" s="4" t="s">
        <v>4908</v>
      </c>
      <c r="ER251" s="4" t="str">
        <f>IF('Gene Table'!$D251="copy number",R251,"")</f>
        <v/>
      </c>
      <c r="ES251" s="4" t="str">
        <f>IF('Gene Table'!$D251="copy number",S251,"")</f>
        <v/>
      </c>
      <c r="ET251" s="4" t="str">
        <f>IF('Gene Table'!$D251="copy number",T251,"")</f>
        <v/>
      </c>
      <c r="EU251" s="4" t="str">
        <f>IF('Gene Table'!$D251="copy number",U251,"")</f>
        <v/>
      </c>
      <c r="EV251" s="4" t="str">
        <f>IF('Gene Table'!$D251="copy number",V251,"")</f>
        <v/>
      </c>
      <c r="EW251" s="4" t="str">
        <f>IF('Gene Table'!$D251="copy number",W251,"")</f>
        <v/>
      </c>
      <c r="EX251" s="4" t="str">
        <f>IF('Gene Table'!$D251="copy number",X251,"")</f>
        <v/>
      </c>
      <c r="EY251" s="4" t="str">
        <f>IF('Gene Table'!$D251="copy number",Y251,"")</f>
        <v/>
      </c>
      <c r="EZ251" s="4" t="str">
        <f>IF('Gene Table'!$D251="copy number",Z251,"")</f>
        <v/>
      </c>
      <c r="FA251" s="4" t="str">
        <f>IF('Gene Table'!$D251="copy number",AA251,"")</f>
        <v/>
      </c>
      <c r="FB251" s="4" t="str">
        <f>IF('Gene Table'!$D251="copy number",AB251,"")</f>
        <v/>
      </c>
      <c r="FC251" s="4" t="str">
        <f>IF('Gene Table'!$D251="copy number",AC251,"")</f>
        <v/>
      </c>
      <c r="FE251" s="4" t="s">
        <v>4908</v>
      </c>
      <c r="FF251" s="4" t="str">
        <f>IF('Gene Table'!$C251="SMPC",D251,"")</f>
        <v/>
      </c>
      <c r="FG251" s="4" t="str">
        <f>IF('Gene Table'!$C251="SMPC",E251,"")</f>
        <v/>
      </c>
      <c r="FH251" s="4" t="str">
        <f>IF('Gene Table'!$C251="SMPC",F251,"")</f>
        <v/>
      </c>
      <c r="FI251" s="4" t="str">
        <f>IF('Gene Table'!$C251="SMPC",G251,"")</f>
        <v/>
      </c>
      <c r="FJ251" s="4" t="str">
        <f>IF('Gene Table'!$C251="SMPC",H251,"")</f>
        <v/>
      </c>
      <c r="FK251" s="4" t="str">
        <f>IF('Gene Table'!$C251="SMPC",I251,"")</f>
        <v/>
      </c>
      <c r="FL251" s="4" t="str">
        <f>IF('Gene Table'!$C251="SMPC",J251,"")</f>
        <v/>
      </c>
      <c r="FM251" s="4" t="str">
        <f>IF('Gene Table'!$C251="SMPC",K251,"")</f>
        <v/>
      </c>
      <c r="FN251" s="4" t="str">
        <f>IF('Gene Table'!$C251="SMPC",L251,"")</f>
        <v/>
      </c>
      <c r="FO251" s="4" t="str">
        <f>IF('Gene Table'!$C251="SMPC",M251,"")</f>
        <v/>
      </c>
      <c r="FP251" s="4" t="str">
        <f>IF('Gene Table'!$C251="SMPC",N251,"")</f>
        <v/>
      </c>
      <c r="FQ251" s="4" t="str">
        <f>IF('Gene Table'!$C251="SMPC",O251,"")</f>
        <v/>
      </c>
      <c r="FS251" s="4" t="s">
        <v>4908</v>
      </c>
      <c r="FT251" s="4" t="str">
        <f>IF('Gene Table'!$C251="SMPC",R251,"")</f>
        <v/>
      </c>
      <c r="FU251" s="4" t="str">
        <f>IF('Gene Table'!$C251="SMPC",S251,"")</f>
        <v/>
      </c>
      <c r="FV251" s="4" t="str">
        <f>IF('Gene Table'!$C251="SMPC",T251,"")</f>
        <v/>
      </c>
      <c r="FW251" s="4" t="str">
        <f>IF('Gene Table'!$C251="SMPC",U251,"")</f>
        <v/>
      </c>
      <c r="FX251" s="4" t="str">
        <f>IF('Gene Table'!$C251="SMPC",V251,"")</f>
        <v/>
      </c>
      <c r="FY251" s="4" t="str">
        <f>IF('Gene Table'!$C251="SMPC",W251,"")</f>
        <v/>
      </c>
      <c r="FZ251" s="4" t="str">
        <f>IF('Gene Table'!$C251="SMPC",X251,"")</f>
        <v/>
      </c>
      <c r="GA251" s="4" t="str">
        <f>IF('Gene Table'!$C251="SMPC",Y251,"")</f>
        <v/>
      </c>
      <c r="GB251" s="4" t="str">
        <f>IF('Gene Table'!$C251="SMPC",Z251,"")</f>
        <v/>
      </c>
      <c r="GC251" s="4" t="str">
        <f>IF('Gene Table'!$C251="SMPC",AA251,"")</f>
        <v/>
      </c>
      <c r="GD251" s="4" t="str">
        <f>IF('Gene Table'!$C251="SMPC",AB251,"")</f>
        <v/>
      </c>
      <c r="GE251" s="4" t="str">
        <f>IF('Gene Table'!$C251="SMPC",AC251,"")</f>
        <v/>
      </c>
    </row>
    <row r="252" spans="1:187" ht="15" customHeight="1" x14ac:dyDescent="0.25">
      <c r="A252" s="4" t="str">
        <f>'Gene Table'!C252&amp;":"&amp;'Gene Table'!D252</f>
        <v>TP53:c.625_626delAG</v>
      </c>
      <c r="B252" s="4">
        <f>IF('Gene Table'!$G$5="NO",IF(ISNUMBER(MATCH('Gene Table'!E252,'Array Content'!$M$2:$M$941,0)),VLOOKUP('Gene Table'!E252,'Array Content'!$M$2:$O$941,2,FALSE),35),IF('Gene Table'!$G$5="YES",IF(ISNUMBER(MATCH('Gene Table'!E252,'Array Content'!$M$2:$M$941,0)),VLOOKUP('Gene Table'!E252,'Array Content'!$M$2:$O$941,3,FALSE),35),"OOPS"))</f>
        <v>37</v>
      </c>
      <c r="C252" s="4" t="s">
        <v>4909</v>
      </c>
      <c r="D252" s="29">
        <f>IF('Control Sample Data'!D251="","",IF(SUM('Control Sample Data'!D$2:D$97)&gt;10,IF(AND(ISNUMBER('Control Sample Data'!D251),'Control Sample Data'!D251&lt;$B252, 'Control Sample Data'!D251&gt;0),'Control Sample Data'!D251,$B252),""))</f>
        <v>35</v>
      </c>
      <c r="E252" s="29">
        <f>IF('Control Sample Data'!E251="","",IF(SUM('Control Sample Data'!E$2:E$97)&gt;10,IF(AND(ISNUMBER('Control Sample Data'!E251),'Control Sample Data'!E251&lt;$B252, 'Control Sample Data'!E251&gt;0),'Control Sample Data'!E251,$B252),""))</f>
        <v>35</v>
      </c>
      <c r="F252" s="29" t="str">
        <f>IF('Control Sample Data'!F251="","",IF(SUM('Control Sample Data'!F$2:F$97)&gt;10,IF(AND(ISNUMBER('Control Sample Data'!F251),'Control Sample Data'!F251&lt;$B252, 'Control Sample Data'!F251&gt;0),'Control Sample Data'!F251,$B252),""))</f>
        <v/>
      </c>
      <c r="G252" s="29" t="str">
        <f>IF('Control Sample Data'!G251="","",IF(SUM('Control Sample Data'!G$2:G$97)&gt;10,IF(AND(ISNUMBER('Control Sample Data'!G251),'Control Sample Data'!G251&lt;$B252, 'Control Sample Data'!G251&gt;0),'Control Sample Data'!G251,$B252),""))</f>
        <v/>
      </c>
      <c r="H252" s="29" t="str">
        <f>IF('Control Sample Data'!H251="","",IF(SUM('Control Sample Data'!H$2:H$97)&gt;10,IF(AND(ISNUMBER('Control Sample Data'!H251),'Control Sample Data'!H251&lt;$B252, 'Control Sample Data'!H251&gt;0),'Control Sample Data'!H251,$B252),""))</f>
        <v/>
      </c>
      <c r="I252" s="29" t="str">
        <f>IF('Control Sample Data'!I251="","",IF(SUM('Control Sample Data'!I$2:I$97)&gt;10,IF(AND(ISNUMBER('Control Sample Data'!I251),'Control Sample Data'!I251&lt;$B252, 'Control Sample Data'!I251&gt;0),'Control Sample Data'!I251,$B252),""))</f>
        <v/>
      </c>
      <c r="J252" s="29" t="str">
        <f>IF('Control Sample Data'!J251="","",IF(SUM('Control Sample Data'!J$2:J$97)&gt;10,IF(AND(ISNUMBER('Control Sample Data'!J251),'Control Sample Data'!J251&lt;$B252, 'Control Sample Data'!J251&gt;0),'Control Sample Data'!J251,$B252),""))</f>
        <v/>
      </c>
      <c r="K252" s="29" t="str">
        <f>IF('Control Sample Data'!K251="","",IF(SUM('Control Sample Data'!K$2:K$97)&gt;10,IF(AND(ISNUMBER('Control Sample Data'!K251),'Control Sample Data'!K251&lt;$B252, 'Control Sample Data'!K251&gt;0),'Control Sample Data'!K251,$B252),""))</f>
        <v/>
      </c>
      <c r="L252" s="29" t="str">
        <f>IF('Control Sample Data'!L251="","",IF(SUM('Control Sample Data'!L$2:L$97)&gt;10,IF(AND(ISNUMBER('Control Sample Data'!L251),'Control Sample Data'!L251&lt;$B252, 'Control Sample Data'!L251&gt;0),'Control Sample Data'!L251,$B252),""))</f>
        <v/>
      </c>
      <c r="M252" s="29" t="str">
        <f>IF('Control Sample Data'!M251="","",IF(SUM('Control Sample Data'!M$2:M$97)&gt;10,IF(AND(ISNUMBER('Control Sample Data'!M251),'Control Sample Data'!M251&lt;$B252, 'Control Sample Data'!M251&gt;0),'Control Sample Data'!M251,$B252),""))</f>
        <v/>
      </c>
      <c r="N252" s="29" t="str">
        <f>IF('Control Sample Data'!N251="","",IF(SUM('Control Sample Data'!N$2:N$97)&gt;10,IF(AND(ISNUMBER('Control Sample Data'!N251),'Control Sample Data'!N251&lt;$B252, 'Control Sample Data'!N251&gt;0),'Control Sample Data'!N251,$B252),""))</f>
        <v/>
      </c>
      <c r="O252" s="29" t="str">
        <f>IF('Control Sample Data'!O251="","",IF(SUM('Control Sample Data'!O$2:O$97)&gt;10,IF(AND(ISNUMBER('Control Sample Data'!O251),'Control Sample Data'!O251&lt;$B252, 'Control Sample Data'!O251&gt;0),'Control Sample Data'!O251,$B252),""))</f>
        <v/>
      </c>
      <c r="Q252" s="4" t="s">
        <v>4909</v>
      </c>
      <c r="R252" s="29">
        <f>IF('Test Sample Data'!D251="","",IF(SUM('Test Sample Data'!D$2:D$97)&gt;10,IF(AND(ISNUMBER('Test Sample Data'!D251),'Test Sample Data'!D251&lt;$B252, 'Test Sample Data'!D251&gt;0),'Test Sample Data'!D251,$B252),""))</f>
        <v>35</v>
      </c>
      <c r="S252" s="29">
        <f>IF('Test Sample Data'!E251="","",IF(SUM('Test Sample Data'!E$2:E$97)&gt;10,IF(AND(ISNUMBER('Test Sample Data'!E251),'Test Sample Data'!E251&lt;$B252, 'Test Sample Data'!E251&gt;0),'Test Sample Data'!E251,$B252),""))</f>
        <v>35</v>
      </c>
      <c r="T252" s="29" t="str">
        <f>IF('Test Sample Data'!F251="","",IF(SUM('Test Sample Data'!F$2:F$97)&gt;10,IF(AND(ISNUMBER('Test Sample Data'!F251),'Test Sample Data'!F251&lt;$B252, 'Test Sample Data'!F251&gt;0),'Test Sample Data'!F251,$B252),""))</f>
        <v/>
      </c>
      <c r="U252" s="29" t="str">
        <f>IF('Test Sample Data'!G251="","",IF(SUM('Test Sample Data'!G$2:G$97)&gt;10,IF(AND(ISNUMBER('Test Sample Data'!G251),'Test Sample Data'!G251&lt;$B252, 'Test Sample Data'!G251&gt;0),'Test Sample Data'!G251,$B252),""))</f>
        <v/>
      </c>
      <c r="V252" s="29" t="str">
        <f>IF('Test Sample Data'!H251="","",IF(SUM('Test Sample Data'!H$2:H$97)&gt;10,IF(AND(ISNUMBER('Test Sample Data'!H251),'Test Sample Data'!H251&lt;$B252, 'Test Sample Data'!H251&gt;0),'Test Sample Data'!H251,$B252),""))</f>
        <v/>
      </c>
      <c r="W252" s="29" t="str">
        <f>IF('Test Sample Data'!I251="","",IF(SUM('Test Sample Data'!I$2:I$97)&gt;10,IF(AND(ISNUMBER('Test Sample Data'!I251),'Test Sample Data'!I251&lt;$B252, 'Test Sample Data'!I251&gt;0),'Test Sample Data'!I251,$B252),""))</f>
        <v/>
      </c>
      <c r="X252" s="29" t="str">
        <f>IF('Test Sample Data'!J251="","",IF(SUM('Test Sample Data'!J$2:J$97)&gt;10,IF(AND(ISNUMBER('Test Sample Data'!J251),'Test Sample Data'!J251&lt;$B252, 'Test Sample Data'!J251&gt;0),'Test Sample Data'!J251,$B252),""))</f>
        <v/>
      </c>
      <c r="Y252" s="29" t="str">
        <f>IF('Test Sample Data'!K251="","",IF(SUM('Test Sample Data'!K$2:K$97)&gt;10,IF(AND(ISNUMBER('Test Sample Data'!K251),'Test Sample Data'!K251&lt;$B252, 'Test Sample Data'!K251&gt;0),'Test Sample Data'!K251,$B252),""))</f>
        <v/>
      </c>
      <c r="Z252" s="29" t="str">
        <f>IF('Test Sample Data'!L251="","",IF(SUM('Test Sample Data'!L$2:L$97)&gt;10,IF(AND(ISNUMBER('Test Sample Data'!L251),'Test Sample Data'!L251&lt;$B252, 'Test Sample Data'!L251&gt;0),'Test Sample Data'!L251,$B252),""))</f>
        <v/>
      </c>
      <c r="AA252" s="29" t="str">
        <f>IF('Test Sample Data'!M251="","",IF(SUM('Test Sample Data'!M$2:M$97)&gt;10,IF(AND(ISNUMBER('Test Sample Data'!M251),'Test Sample Data'!M251&lt;$B252, 'Test Sample Data'!M251&gt;0),'Test Sample Data'!M251,$B252),""))</f>
        <v/>
      </c>
      <c r="AB252" s="29" t="str">
        <f>IF('Test Sample Data'!N251="","",IF(SUM('Test Sample Data'!N$2:N$97)&gt;10,IF(AND(ISNUMBER('Test Sample Data'!N251),'Test Sample Data'!N251&lt;$B252, 'Test Sample Data'!N251&gt;0),'Test Sample Data'!N251,$B252),""))</f>
        <v/>
      </c>
      <c r="AC252" s="29" t="str">
        <f>IF('Test Sample Data'!O251="","",IF(SUM('Test Sample Data'!O$2:O$97)&gt;10,IF(AND(ISNUMBER('Test Sample Data'!O251),'Test Sample Data'!O251&lt;$B252, 'Test Sample Data'!O251&gt;0),'Test Sample Data'!O251,$B252),""))</f>
        <v/>
      </c>
      <c r="AE252" s="4" t="s">
        <v>4909</v>
      </c>
      <c r="AF252" s="4">
        <f t="shared" si="247"/>
        <v>9</v>
      </c>
      <c r="AG252" s="4">
        <f t="shared" si="248"/>
        <v>9</v>
      </c>
      <c r="AH252" s="4" t="str">
        <f t="shared" si="249"/>
        <v/>
      </c>
      <c r="AI252" s="4" t="str">
        <f t="shared" si="250"/>
        <v/>
      </c>
      <c r="AJ252" s="4" t="str">
        <f t="shared" si="251"/>
        <v/>
      </c>
      <c r="AK252" s="4" t="str">
        <f t="shared" si="252"/>
        <v/>
      </c>
      <c r="AL252" s="4" t="str">
        <f t="shared" si="253"/>
        <v/>
      </c>
      <c r="AM252" s="4" t="str">
        <f t="shared" si="254"/>
        <v/>
      </c>
      <c r="AN252" s="4" t="str">
        <f t="shared" si="255"/>
        <v/>
      </c>
      <c r="AO252" s="4" t="str">
        <f t="shared" si="256"/>
        <v/>
      </c>
      <c r="AP252" s="4" t="str">
        <f t="shared" si="257"/>
        <v/>
      </c>
      <c r="AQ252" s="4" t="str">
        <f t="shared" si="258"/>
        <v/>
      </c>
      <c r="AR252" s="4">
        <f t="shared" si="259"/>
        <v>0</v>
      </c>
      <c r="AS252" s="4">
        <f t="shared" si="310"/>
        <v>9</v>
      </c>
      <c r="AU252" s="4" t="s">
        <v>4909</v>
      </c>
      <c r="AV252" s="4">
        <f t="shared" si="260"/>
        <v>9</v>
      </c>
      <c r="AW252" s="4">
        <f t="shared" si="261"/>
        <v>9</v>
      </c>
      <c r="AX252" s="4" t="str">
        <f t="shared" si="262"/>
        <v/>
      </c>
      <c r="AY252" s="4" t="str">
        <f t="shared" si="263"/>
        <v/>
      </c>
      <c r="AZ252" s="4" t="str">
        <f t="shared" si="264"/>
        <v/>
      </c>
      <c r="BA252" s="4" t="str">
        <f t="shared" si="265"/>
        <v/>
      </c>
      <c r="BB252" s="4" t="str">
        <f t="shared" si="266"/>
        <v/>
      </c>
      <c r="BC252" s="4" t="str">
        <f t="shared" si="267"/>
        <v/>
      </c>
      <c r="BD252" s="4" t="str">
        <f t="shared" si="268"/>
        <v/>
      </c>
      <c r="BE252" s="4" t="str">
        <f t="shared" si="269"/>
        <v/>
      </c>
      <c r="BF252" s="4" t="str">
        <f t="shared" si="270"/>
        <v/>
      </c>
      <c r="BG252" s="4" t="str">
        <f t="shared" si="271"/>
        <v/>
      </c>
      <c r="BI252" s="4" t="s">
        <v>4909</v>
      </c>
      <c r="BJ252" s="4">
        <f t="shared" si="297"/>
        <v>9</v>
      </c>
      <c r="BK252" s="4">
        <f t="shared" si="298"/>
        <v>9</v>
      </c>
      <c r="BL252" s="4" t="str">
        <f t="shared" si="299"/>
        <v/>
      </c>
      <c r="BM252" s="4" t="str">
        <f t="shared" si="300"/>
        <v/>
      </c>
      <c r="BN252" s="4" t="str">
        <f t="shared" si="301"/>
        <v/>
      </c>
      <c r="BO252" s="4" t="str">
        <f t="shared" si="302"/>
        <v/>
      </c>
      <c r="BP252" s="4" t="str">
        <f t="shared" si="303"/>
        <v/>
      </c>
      <c r="BQ252" s="4" t="str">
        <f t="shared" si="304"/>
        <v/>
      </c>
      <c r="BR252" s="4" t="str">
        <f t="shared" si="305"/>
        <v/>
      </c>
      <c r="BS252" s="4" t="str">
        <f t="shared" si="306"/>
        <v/>
      </c>
      <c r="BT252" s="4" t="str">
        <f t="shared" si="307"/>
        <v/>
      </c>
      <c r="BU252" s="4" t="str">
        <f t="shared" si="308"/>
        <v/>
      </c>
      <c r="BV252" s="4">
        <f t="shared" si="272"/>
        <v>0</v>
      </c>
      <c r="BW252" s="4">
        <f t="shared" si="309"/>
        <v>9</v>
      </c>
      <c r="BY252" s="4" t="s">
        <v>4909</v>
      </c>
      <c r="BZ252" s="4">
        <f t="shared" si="273"/>
        <v>0</v>
      </c>
      <c r="CA252" s="4">
        <f t="shared" si="274"/>
        <v>0</v>
      </c>
      <c r="CB252" s="4" t="str">
        <f t="shared" si="275"/>
        <v/>
      </c>
      <c r="CC252" s="4" t="str">
        <f t="shared" si="276"/>
        <v/>
      </c>
      <c r="CD252" s="4" t="str">
        <f t="shared" si="277"/>
        <v/>
      </c>
      <c r="CE252" s="4" t="str">
        <f t="shared" si="278"/>
        <v/>
      </c>
      <c r="CF252" s="4" t="str">
        <f t="shared" si="279"/>
        <v/>
      </c>
      <c r="CG252" s="4" t="str">
        <f t="shared" si="280"/>
        <v/>
      </c>
      <c r="CH252" s="4" t="str">
        <f t="shared" si="281"/>
        <v/>
      </c>
      <c r="CI252" s="4" t="str">
        <f t="shared" si="282"/>
        <v/>
      </c>
      <c r="CJ252" s="4" t="str">
        <f t="shared" si="283"/>
        <v/>
      </c>
      <c r="CK252" s="4" t="str">
        <f t="shared" si="284"/>
        <v/>
      </c>
      <c r="CM252" s="4" t="s">
        <v>4909</v>
      </c>
      <c r="CN252" s="4" t="str">
        <f>IF(ISNUMBER(BZ252), IF($BV252&gt;VLOOKUP('Gene Table'!$G$2,'Array Content'!$A$2:$B$3,2,FALSE),IF(BZ252&lt;-$BV252,"mutant","WT"),IF(BZ252&lt;-VLOOKUP('Gene Table'!$G$2,'Array Content'!$A$2:$B$3,2,FALSE),"Mutant","WT")),"")</f>
        <v>WT</v>
      </c>
      <c r="CO252" s="4" t="str">
        <f>IF(ISNUMBER(CA252), IF($BV252&gt;VLOOKUP('Gene Table'!$G$2,'Array Content'!$A$2:$B$3,2,FALSE),IF(CA252&lt;-$BV252,"mutant","WT"),IF(CA252&lt;-VLOOKUP('Gene Table'!$G$2,'Array Content'!$A$2:$B$3,2,FALSE),"Mutant","WT")),"")</f>
        <v>WT</v>
      </c>
      <c r="CP252" s="4" t="str">
        <f>IF(ISNUMBER(CB252), IF($BV252&gt;VLOOKUP('Gene Table'!$G$2,'Array Content'!$A$2:$B$3,2,FALSE),IF(CB252&lt;-$BV252,"mutant","WT"),IF(CB252&lt;-VLOOKUP('Gene Table'!$G$2,'Array Content'!$A$2:$B$3,2,FALSE),"Mutant","WT")),"")</f>
        <v/>
      </c>
      <c r="CQ252" s="4" t="str">
        <f>IF(ISNUMBER(CC252), IF($BV252&gt;VLOOKUP('Gene Table'!$G$2,'Array Content'!$A$2:$B$3,2,FALSE),IF(CC252&lt;-$BV252,"mutant","WT"),IF(CC252&lt;-VLOOKUP('Gene Table'!$G$2,'Array Content'!$A$2:$B$3,2,FALSE),"Mutant","WT")),"")</f>
        <v/>
      </c>
      <c r="CR252" s="4" t="str">
        <f>IF(ISNUMBER(CD252), IF($BV252&gt;VLOOKUP('Gene Table'!$G$2,'Array Content'!$A$2:$B$3,2,FALSE),IF(CD252&lt;-$BV252,"mutant","WT"),IF(CD252&lt;-VLOOKUP('Gene Table'!$G$2,'Array Content'!$A$2:$B$3,2,FALSE),"Mutant","WT")),"")</f>
        <v/>
      </c>
      <c r="CS252" s="4" t="str">
        <f>IF(ISNUMBER(CE252), IF($BV252&gt;VLOOKUP('Gene Table'!$G$2,'Array Content'!$A$2:$B$3,2,FALSE),IF(CE252&lt;-$BV252,"mutant","WT"),IF(CE252&lt;-VLOOKUP('Gene Table'!$G$2,'Array Content'!$A$2:$B$3,2,FALSE),"Mutant","WT")),"")</f>
        <v/>
      </c>
      <c r="CT252" s="4" t="str">
        <f>IF(ISNUMBER(CF252), IF($BV252&gt;VLOOKUP('Gene Table'!$G$2,'Array Content'!$A$2:$B$3,2,FALSE),IF(CF252&lt;-$BV252,"mutant","WT"),IF(CF252&lt;-VLOOKUP('Gene Table'!$G$2,'Array Content'!$A$2:$B$3,2,FALSE),"Mutant","WT")),"")</f>
        <v/>
      </c>
      <c r="CU252" s="4" t="str">
        <f>IF(ISNUMBER(CG252), IF($BV252&gt;VLOOKUP('Gene Table'!$G$2,'Array Content'!$A$2:$B$3,2,FALSE),IF(CG252&lt;-$BV252,"mutant","WT"),IF(CG252&lt;-VLOOKUP('Gene Table'!$G$2,'Array Content'!$A$2:$B$3,2,FALSE),"Mutant","WT")),"")</f>
        <v/>
      </c>
      <c r="CV252" s="4" t="str">
        <f>IF(ISNUMBER(CH252), IF($BV252&gt;VLOOKUP('Gene Table'!$G$2,'Array Content'!$A$2:$B$3,2,FALSE),IF(CH252&lt;-$BV252,"mutant","WT"),IF(CH252&lt;-VLOOKUP('Gene Table'!$G$2,'Array Content'!$A$2:$B$3,2,FALSE),"Mutant","WT")),"")</f>
        <v/>
      </c>
      <c r="CW252" s="4" t="str">
        <f>IF(ISNUMBER(CI252), IF($BV252&gt;VLOOKUP('Gene Table'!$G$2,'Array Content'!$A$2:$B$3,2,FALSE),IF(CI252&lt;-$BV252,"mutant","WT"),IF(CI252&lt;-VLOOKUP('Gene Table'!$G$2,'Array Content'!$A$2:$B$3,2,FALSE),"Mutant","WT")),"")</f>
        <v/>
      </c>
      <c r="CX252" s="4" t="str">
        <f>IF(ISNUMBER(CJ252), IF($BV252&gt;VLOOKUP('Gene Table'!$G$2,'Array Content'!$A$2:$B$3,2,FALSE),IF(CJ252&lt;-$BV252,"mutant","WT"),IF(CJ252&lt;-VLOOKUP('Gene Table'!$G$2,'Array Content'!$A$2:$B$3,2,FALSE),"Mutant","WT")),"")</f>
        <v/>
      </c>
      <c r="CY252" s="4" t="str">
        <f>IF(ISNUMBER(CK252), IF($BV252&gt;VLOOKUP('Gene Table'!$G$2,'Array Content'!$A$2:$B$3,2,FALSE),IF(CK252&lt;-$BV252,"mutant","WT"),IF(CK252&lt;-VLOOKUP('Gene Table'!$G$2,'Array Content'!$A$2:$B$3,2,FALSE),"Mutant","WT")),"")</f>
        <v/>
      </c>
      <c r="DA252" s="4" t="s">
        <v>4909</v>
      </c>
      <c r="DB252" s="4">
        <f t="shared" si="285"/>
        <v>0</v>
      </c>
      <c r="DC252" s="4">
        <f t="shared" si="286"/>
        <v>0</v>
      </c>
      <c r="DD252" s="4" t="str">
        <f t="shared" si="287"/>
        <v/>
      </c>
      <c r="DE252" s="4" t="str">
        <f t="shared" si="288"/>
        <v/>
      </c>
      <c r="DF252" s="4" t="str">
        <f t="shared" si="289"/>
        <v/>
      </c>
      <c r="DG252" s="4" t="str">
        <f t="shared" si="290"/>
        <v/>
      </c>
      <c r="DH252" s="4" t="str">
        <f t="shared" si="291"/>
        <v/>
      </c>
      <c r="DI252" s="4" t="str">
        <f t="shared" si="292"/>
        <v/>
      </c>
      <c r="DJ252" s="4" t="str">
        <f t="shared" si="293"/>
        <v/>
      </c>
      <c r="DK252" s="4" t="str">
        <f t="shared" si="294"/>
        <v/>
      </c>
      <c r="DL252" s="4" t="str">
        <f t="shared" si="295"/>
        <v/>
      </c>
      <c r="DM252" s="4" t="str">
        <f t="shared" si="296"/>
        <v/>
      </c>
      <c r="DO252" s="4" t="s">
        <v>4909</v>
      </c>
      <c r="DP252" s="4" t="str">
        <f>IF(ISNUMBER(DB252), IF($AR252&gt;VLOOKUP('Gene Table'!$G$2,'Array Content'!$A$2:$B$3,2,FALSE),IF(DB252&lt;-$AR252,"mutant","WT"),IF(DB252&lt;-VLOOKUP('Gene Table'!$G$2,'Array Content'!$A$2:$B$3,2,FALSE),"Mutant","WT")),"")</f>
        <v>WT</v>
      </c>
      <c r="DQ252" s="4" t="str">
        <f>IF(ISNUMBER(DC252), IF($AR252&gt;VLOOKUP('Gene Table'!$G$2,'Array Content'!$A$2:$B$3,2,FALSE),IF(DC252&lt;-$AR252,"mutant","WT"),IF(DC252&lt;-VLOOKUP('Gene Table'!$G$2,'Array Content'!$A$2:$B$3,2,FALSE),"Mutant","WT")),"")</f>
        <v>WT</v>
      </c>
      <c r="DR252" s="4" t="str">
        <f>IF(ISNUMBER(DD252), IF($AR252&gt;VLOOKUP('Gene Table'!$G$2,'Array Content'!$A$2:$B$3,2,FALSE),IF(DD252&lt;-$AR252,"mutant","WT"),IF(DD252&lt;-VLOOKUP('Gene Table'!$G$2,'Array Content'!$A$2:$B$3,2,FALSE),"Mutant","WT")),"")</f>
        <v/>
      </c>
      <c r="DS252" s="4" t="str">
        <f>IF(ISNUMBER(DE252), IF($AR252&gt;VLOOKUP('Gene Table'!$G$2,'Array Content'!$A$2:$B$3,2,FALSE),IF(DE252&lt;-$AR252,"mutant","WT"),IF(DE252&lt;-VLOOKUP('Gene Table'!$G$2,'Array Content'!$A$2:$B$3,2,FALSE),"Mutant","WT")),"")</f>
        <v/>
      </c>
      <c r="DT252" s="4" t="str">
        <f>IF(ISNUMBER(DF252), IF($AR252&gt;VLOOKUP('Gene Table'!$G$2,'Array Content'!$A$2:$B$3,2,FALSE),IF(DF252&lt;-$AR252,"mutant","WT"),IF(DF252&lt;-VLOOKUP('Gene Table'!$G$2,'Array Content'!$A$2:$B$3,2,FALSE),"Mutant","WT")),"")</f>
        <v/>
      </c>
      <c r="DU252" s="4" t="str">
        <f>IF(ISNUMBER(DG252), IF($AR252&gt;VLOOKUP('Gene Table'!$G$2,'Array Content'!$A$2:$B$3,2,FALSE),IF(DG252&lt;-$AR252,"mutant","WT"),IF(DG252&lt;-VLOOKUP('Gene Table'!$G$2,'Array Content'!$A$2:$B$3,2,FALSE),"Mutant","WT")),"")</f>
        <v/>
      </c>
      <c r="DV252" s="4" t="str">
        <f>IF(ISNUMBER(DH252), IF($AR252&gt;VLOOKUP('Gene Table'!$G$2,'Array Content'!$A$2:$B$3,2,FALSE),IF(DH252&lt;-$AR252,"mutant","WT"),IF(DH252&lt;-VLOOKUP('Gene Table'!$G$2,'Array Content'!$A$2:$B$3,2,FALSE),"Mutant","WT")),"")</f>
        <v/>
      </c>
      <c r="DW252" s="4" t="str">
        <f>IF(ISNUMBER(DI252), IF($AR252&gt;VLOOKUP('Gene Table'!$G$2,'Array Content'!$A$2:$B$3,2,FALSE),IF(DI252&lt;-$AR252,"mutant","WT"),IF(DI252&lt;-VLOOKUP('Gene Table'!$G$2,'Array Content'!$A$2:$B$3,2,FALSE),"Mutant","WT")),"")</f>
        <v/>
      </c>
      <c r="DX252" s="4" t="str">
        <f>IF(ISNUMBER(DJ252), IF($AR252&gt;VLOOKUP('Gene Table'!$G$2,'Array Content'!$A$2:$B$3,2,FALSE),IF(DJ252&lt;-$AR252,"mutant","WT"),IF(DJ252&lt;-VLOOKUP('Gene Table'!$G$2,'Array Content'!$A$2:$B$3,2,FALSE),"Mutant","WT")),"")</f>
        <v/>
      </c>
      <c r="DY252" s="4" t="str">
        <f>IF(ISNUMBER(DK252), IF($AR252&gt;VLOOKUP('Gene Table'!$G$2,'Array Content'!$A$2:$B$3,2,FALSE),IF(DK252&lt;-$AR252,"mutant","WT"),IF(DK252&lt;-VLOOKUP('Gene Table'!$G$2,'Array Content'!$A$2:$B$3,2,FALSE),"Mutant","WT")),"")</f>
        <v/>
      </c>
      <c r="DZ252" s="4" t="str">
        <f>IF(ISNUMBER(DL252), IF($AR252&gt;VLOOKUP('Gene Table'!$G$2,'Array Content'!$A$2:$B$3,2,FALSE),IF(DL252&lt;-$AR252,"mutant","WT"),IF(DL252&lt;-VLOOKUP('Gene Table'!$G$2,'Array Content'!$A$2:$B$3,2,FALSE),"Mutant","WT")),"")</f>
        <v/>
      </c>
      <c r="EA252" s="4" t="str">
        <f>IF(ISNUMBER(DM252), IF($AR252&gt;VLOOKUP('Gene Table'!$G$2,'Array Content'!$A$2:$B$3,2,FALSE),IF(DM252&lt;-$AR252,"mutant","WT"),IF(DM252&lt;-VLOOKUP('Gene Table'!$G$2,'Array Content'!$A$2:$B$3,2,FALSE),"Mutant","WT")),"")</f>
        <v/>
      </c>
      <c r="EC252" s="4" t="s">
        <v>4909</v>
      </c>
      <c r="ED252" s="4" t="str">
        <f>IF('Gene Table'!$D252="copy number",D252,"")</f>
        <v/>
      </c>
      <c r="EE252" s="4" t="str">
        <f>IF('Gene Table'!$D252="copy number",E252,"")</f>
        <v/>
      </c>
      <c r="EF252" s="4" t="str">
        <f>IF('Gene Table'!$D252="copy number",F252,"")</f>
        <v/>
      </c>
      <c r="EG252" s="4" t="str">
        <f>IF('Gene Table'!$D252="copy number",G252,"")</f>
        <v/>
      </c>
      <c r="EH252" s="4" t="str">
        <f>IF('Gene Table'!$D252="copy number",H252,"")</f>
        <v/>
      </c>
      <c r="EI252" s="4" t="str">
        <f>IF('Gene Table'!$D252="copy number",I252,"")</f>
        <v/>
      </c>
      <c r="EJ252" s="4" t="str">
        <f>IF('Gene Table'!$D252="copy number",J252,"")</f>
        <v/>
      </c>
      <c r="EK252" s="4" t="str">
        <f>IF('Gene Table'!$D252="copy number",K252,"")</f>
        <v/>
      </c>
      <c r="EL252" s="4" t="str">
        <f>IF('Gene Table'!$D252="copy number",L252,"")</f>
        <v/>
      </c>
      <c r="EM252" s="4" t="str">
        <f>IF('Gene Table'!$D252="copy number",M252,"")</f>
        <v/>
      </c>
      <c r="EN252" s="4" t="str">
        <f>IF('Gene Table'!$D252="copy number",N252,"")</f>
        <v/>
      </c>
      <c r="EO252" s="4" t="str">
        <f>IF('Gene Table'!$D252="copy number",O252,"")</f>
        <v/>
      </c>
      <c r="EQ252" s="4" t="s">
        <v>4909</v>
      </c>
      <c r="ER252" s="4" t="str">
        <f>IF('Gene Table'!$D252="copy number",R252,"")</f>
        <v/>
      </c>
      <c r="ES252" s="4" t="str">
        <f>IF('Gene Table'!$D252="copy number",S252,"")</f>
        <v/>
      </c>
      <c r="ET252" s="4" t="str">
        <f>IF('Gene Table'!$D252="copy number",T252,"")</f>
        <v/>
      </c>
      <c r="EU252" s="4" t="str">
        <f>IF('Gene Table'!$D252="copy number",U252,"")</f>
        <v/>
      </c>
      <c r="EV252" s="4" t="str">
        <f>IF('Gene Table'!$D252="copy number",V252,"")</f>
        <v/>
      </c>
      <c r="EW252" s="4" t="str">
        <f>IF('Gene Table'!$D252="copy number",W252,"")</f>
        <v/>
      </c>
      <c r="EX252" s="4" t="str">
        <f>IF('Gene Table'!$D252="copy number",X252,"")</f>
        <v/>
      </c>
      <c r="EY252" s="4" t="str">
        <f>IF('Gene Table'!$D252="copy number",Y252,"")</f>
        <v/>
      </c>
      <c r="EZ252" s="4" t="str">
        <f>IF('Gene Table'!$D252="copy number",Z252,"")</f>
        <v/>
      </c>
      <c r="FA252" s="4" t="str">
        <f>IF('Gene Table'!$D252="copy number",AA252,"")</f>
        <v/>
      </c>
      <c r="FB252" s="4" t="str">
        <f>IF('Gene Table'!$D252="copy number",AB252,"")</f>
        <v/>
      </c>
      <c r="FC252" s="4" t="str">
        <f>IF('Gene Table'!$D252="copy number",AC252,"")</f>
        <v/>
      </c>
      <c r="FE252" s="4" t="s">
        <v>4909</v>
      </c>
      <c r="FF252" s="4" t="str">
        <f>IF('Gene Table'!$C252="SMPC",D252,"")</f>
        <v/>
      </c>
      <c r="FG252" s="4" t="str">
        <f>IF('Gene Table'!$C252="SMPC",E252,"")</f>
        <v/>
      </c>
      <c r="FH252" s="4" t="str">
        <f>IF('Gene Table'!$C252="SMPC",F252,"")</f>
        <v/>
      </c>
      <c r="FI252" s="4" t="str">
        <f>IF('Gene Table'!$C252="SMPC",G252,"")</f>
        <v/>
      </c>
      <c r="FJ252" s="4" t="str">
        <f>IF('Gene Table'!$C252="SMPC",H252,"")</f>
        <v/>
      </c>
      <c r="FK252" s="4" t="str">
        <f>IF('Gene Table'!$C252="SMPC",I252,"")</f>
        <v/>
      </c>
      <c r="FL252" s="4" t="str">
        <f>IF('Gene Table'!$C252="SMPC",J252,"")</f>
        <v/>
      </c>
      <c r="FM252" s="4" t="str">
        <f>IF('Gene Table'!$C252="SMPC",K252,"")</f>
        <v/>
      </c>
      <c r="FN252" s="4" t="str">
        <f>IF('Gene Table'!$C252="SMPC",L252,"")</f>
        <v/>
      </c>
      <c r="FO252" s="4" t="str">
        <f>IF('Gene Table'!$C252="SMPC",M252,"")</f>
        <v/>
      </c>
      <c r="FP252" s="4" t="str">
        <f>IF('Gene Table'!$C252="SMPC",N252,"")</f>
        <v/>
      </c>
      <c r="FQ252" s="4" t="str">
        <f>IF('Gene Table'!$C252="SMPC",O252,"")</f>
        <v/>
      </c>
      <c r="FS252" s="4" t="s">
        <v>4909</v>
      </c>
      <c r="FT252" s="4" t="str">
        <f>IF('Gene Table'!$C252="SMPC",R252,"")</f>
        <v/>
      </c>
      <c r="FU252" s="4" t="str">
        <f>IF('Gene Table'!$C252="SMPC",S252,"")</f>
        <v/>
      </c>
      <c r="FV252" s="4" t="str">
        <f>IF('Gene Table'!$C252="SMPC",T252,"")</f>
        <v/>
      </c>
      <c r="FW252" s="4" t="str">
        <f>IF('Gene Table'!$C252="SMPC",U252,"")</f>
        <v/>
      </c>
      <c r="FX252" s="4" t="str">
        <f>IF('Gene Table'!$C252="SMPC",V252,"")</f>
        <v/>
      </c>
      <c r="FY252" s="4" t="str">
        <f>IF('Gene Table'!$C252="SMPC",W252,"")</f>
        <v/>
      </c>
      <c r="FZ252" s="4" t="str">
        <f>IF('Gene Table'!$C252="SMPC",X252,"")</f>
        <v/>
      </c>
      <c r="GA252" s="4" t="str">
        <f>IF('Gene Table'!$C252="SMPC",Y252,"")</f>
        <v/>
      </c>
      <c r="GB252" s="4" t="str">
        <f>IF('Gene Table'!$C252="SMPC",Z252,"")</f>
        <v/>
      </c>
      <c r="GC252" s="4" t="str">
        <f>IF('Gene Table'!$C252="SMPC",AA252,"")</f>
        <v/>
      </c>
      <c r="GD252" s="4" t="str">
        <f>IF('Gene Table'!$C252="SMPC",AB252,"")</f>
        <v/>
      </c>
      <c r="GE252" s="4" t="str">
        <f>IF('Gene Table'!$C252="SMPC",AC252,"")</f>
        <v/>
      </c>
    </row>
    <row r="253" spans="1:187" ht="15" customHeight="1" x14ac:dyDescent="0.25">
      <c r="A253" s="4" t="str">
        <f>'Gene Table'!C253&amp;":"&amp;'Gene Table'!D253</f>
        <v>TP53:c.637C&gt;T</v>
      </c>
      <c r="B253" s="4">
        <f>IF('Gene Table'!$G$5="NO",IF(ISNUMBER(MATCH('Gene Table'!E253,'Array Content'!$M$2:$M$941,0)),VLOOKUP('Gene Table'!E253,'Array Content'!$M$2:$O$941,2,FALSE),35),IF('Gene Table'!$G$5="YES",IF(ISNUMBER(MATCH('Gene Table'!E253,'Array Content'!$M$2:$M$941,0)),VLOOKUP('Gene Table'!E253,'Array Content'!$M$2:$O$941,3,FALSE),35),"OOPS"))</f>
        <v>35</v>
      </c>
      <c r="C253" s="4" t="s">
        <v>4910</v>
      </c>
      <c r="D253" s="29">
        <f>IF('Control Sample Data'!D252="","",IF(SUM('Control Sample Data'!D$2:D$97)&gt;10,IF(AND(ISNUMBER('Control Sample Data'!D252),'Control Sample Data'!D252&lt;$B253, 'Control Sample Data'!D252&gt;0),'Control Sample Data'!D252,$B253),""))</f>
        <v>35</v>
      </c>
      <c r="E253" s="29">
        <f>IF('Control Sample Data'!E252="","",IF(SUM('Control Sample Data'!E$2:E$97)&gt;10,IF(AND(ISNUMBER('Control Sample Data'!E252),'Control Sample Data'!E252&lt;$B253, 'Control Sample Data'!E252&gt;0),'Control Sample Data'!E252,$B253),""))</f>
        <v>35</v>
      </c>
      <c r="F253" s="29" t="str">
        <f>IF('Control Sample Data'!F252="","",IF(SUM('Control Sample Data'!F$2:F$97)&gt;10,IF(AND(ISNUMBER('Control Sample Data'!F252),'Control Sample Data'!F252&lt;$B253, 'Control Sample Data'!F252&gt;0),'Control Sample Data'!F252,$B253),""))</f>
        <v/>
      </c>
      <c r="G253" s="29" t="str">
        <f>IF('Control Sample Data'!G252="","",IF(SUM('Control Sample Data'!G$2:G$97)&gt;10,IF(AND(ISNUMBER('Control Sample Data'!G252),'Control Sample Data'!G252&lt;$B253, 'Control Sample Data'!G252&gt;0),'Control Sample Data'!G252,$B253),""))</f>
        <v/>
      </c>
      <c r="H253" s="29" t="str">
        <f>IF('Control Sample Data'!H252="","",IF(SUM('Control Sample Data'!H$2:H$97)&gt;10,IF(AND(ISNUMBER('Control Sample Data'!H252),'Control Sample Data'!H252&lt;$B253, 'Control Sample Data'!H252&gt;0),'Control Sample Data'!H252,$B253),""))</f>
        <v/>
      </c>
      <c r="I253" s="29" t="str">
        <f>IF('Control Sample Data'!I252="","",IF(SUM('Control Sample Data'!I$2:I$97)&gt;10,IF(AND(ISNUMBER('Control Sample Data'!I252),'Control Sample Data'!I252&lt;$B253, 'Control Sample Data'!I252&gt;0),'Control Sample Data'!I252,$B253),""))</f>
        <v/>
      </c>
      <c r="J253" s="29" t="str">
        <f>IF('Control Sample Data'!J252="","",IF(SUM('Control Sample Data'!J$2:J$97)&gt;10,IF(AND(ISNUMBER('Control Sample Data'!J252),'Control Sample Data'!J252&lt;$B253, 'Control Sample Data'!J252&gt;0),'Control Sample Data'!J252,$B253),""))</f>
        <v/>
      </c>
      <c r="K253" s="29" t="str">
        <f>IF('Control Sample Data'!K252="","",IF(SUM('Control Sample Data'!K$2:K$97)&gt;10,IF(AND(ISNUMBER('Control Sample Data'!K252),'Control Sample Data'!K252&lt;$B253, 'Control Sample Data'!K252&gt;0),'Control Sample Data'!K252,$B253),""))</f>
        <v/>
      </c>
      <c r="L253" s="29" t="str">
        <f>IF('Control Sample Data'!L252="","",IF(SUM('Control Sample Data'!L$2:L$97)&gt;10,IF(AND(ISNUMBER('Control Sample Data'!L252),'Control Sample Data'!L252&lt;$B253, 'Control Sample Data'!L252&gt;0),'Control Sample Data'!L252,$B253),""))</f>
        <v/>
      </c>
      <c r="M253" s="29" t="str">
        <f>IF('Control Sample Data'!M252="","",IF(SUM('Control Sample Data'!M$2:M$97)&gt;10,IF(AND(ISNUMBER('Control Sample Data'!M252),'Control Sample Data'!M252&lt;$B253, 'Control Sample Data'!M252&gt;0),'Control Sample Data'!M252,$B253),""))</f>
        <v/>
      </c>
      <c r="N253" s="29" t="str">
        <f>IF('Control Sample Data'!N252="","",IF(SUM('Control Sample Data'!N$2:N$97)&gt;10,IF(AND(ISNUMBER('Control Sample Data'!N252),'Control Sample Data'!N252&lt;$B253, 'Control Sample Data'!N252&gt;0),'Control Sample Data'!N252,$B253),""))</f>
        <v/>
      </c>
      <c r="O253" s="29" t="str">
        <f>IF('Control Sample Data'!O252="","",IF(SUM('Control Sample Data'!O$2:O$97)&gt;10,IF(AND(ISNUMBER('Control Sample Data'!O252),'Control Sample Data'!O252&lt;$B253, 'Control Sample Data'!O252&gt;0),'Control Sample Data'!O252,$B253),""))</f>
        <v/>
      </c>
      <c r="Q253" s="4" t="s">
        <v>4910</v>
      </c>
      <c r="R253" s="29">
        <f>IF('Test Sample Data'!D252="","",IF(SUM('Test Sample Data'!D$2:D$97)&gt;10,IF(AND(ISNUMBER('Test Sample Data'!D252),'Test Sample Data'!D252&lt;$B253, 'Test Sample Data'!D252&gt;0),'Test Sample Data'!D252,$B253),""))</f>
        <v>35</v>
      </c>
      <c r="S253" s="29">
        <f>IF('Test Sample Data'!E252="","",IF(SUM('Test Sample Data'!E$2:E$97)&gt;10,IF(AND(ISNUMBER('Test Sample Data'!E252),'Test Sample Data'!E252&lt;$B253, 'Test Sample Data'!E252&gt;0),'Test Sample Data'!E252,$B253),""))</f>
        <v>35</v>
      </c>
      <c r="T253" s="29" t="str">
        <f>IF('Test Sample Data'!F252="","",IF(SUM('Test Sample Data'!F$2:F$97)&gt;10,IF(AND(ISNUMBER('Test Sample Data'!F252),'Test Sample Data'!F252&lt;$B253, 'Test Sample Data'!F252&gt;0),'Test Sample Data'!F252,$B253),""))</f>
        <v/>
      </c>
      <c r="U253" s="29" t="str">
        <f>IF('Test Sample Data'!G252="","",IF(SUM('Test Sample Data'!G$2:G$97)&gt;10,IF(AND(ISNUMBER('Test Sample Data'!G252),'Test Sample Data'!G252&lt;$B253, 'Test Sample Data'!G252&gt;0),'Test Sample Data'!G252,$B253),""))</f>
        <v/>
      </c>
      <c r="V253" s="29" t="str">
        <f>IF('Test Sample Data'!H252="","",IF(SUM('Test Sample Data'!H$2:H$97)&gt;10,IF(AND(ISNUMBER('Test Sample Data'!H252),'Test Sample Data'!H252&lt;$B253, 'Test Sample Data'!H252&gt;0),'Test Sample Data'!H252,$B253),""))</f>
        <v/>
      </c>
      <c r="W253" s="29" t="str">
        <f>IF('Test Sample Data'!I252="","",IF(SUM('Test Sample Data'!I$2:I$97)&gt;10,IF(AND(ISNUMBER('Test Sample Data'!I252),'Test Sample Data'!I252&lt;$B253, 'Test Sample Data'!I252&gt;0),'Test Sample Data'!I252,$B253),""))</f>
        <v/>
      </c>
      <c r="X253" s="29" t="str">
        <f>IF('Test Sample Data'!J252="","",IF(SUM('Test Sample Data'!J$2:J$97)&gt;10,IF(AND(ISNUMBER('Test Sample Data'!J252),'Test Sample Data'!J252&lt;$B253, 'Test Sample Data'!J252&gt;0),'Test Sample Data'!J252,$B253),""))</f>
        <v/>
      </c>
      <c r="Y253" s="29" t="str">
        <f>IF('Test Sample Data'!K252="","",IF(SUM('Test Sample Data'!K$2:K$97)&gt;10,IF(AND(ISNUMBER('Test Sample Data'!K252),'Test Sample Data'!K252&lt;$B253, 'Test Sample Data'!K252&gt;0),'Test Sample Data'!K252,$B253),""))</f>
        <v/>
      </c>
      <c r="Z253" s="29" t="str">
        <f>IF('Test Sample Data'!L252="","",IF(SUM('Test Sample Data'!L$2:L$97)&gt;10,IF(AND(ISNUMBER('Test Sample Data'!L252),'Test Sample Data'!L252&lt;$B253, 'Test Sample Data'!L252&gt;0),'Test Sample Data'!L252,$B253),""))</f>
        <v/>
      </c>
      <c r="AA253" s="29" t="str">
        <f>IF('Test Sample Data'!M252="","",IF(SUM('Test Sample Data'!M$2:M$97)&gt;10,IF(AND(ISNUMBER('Test Sample Data'!M252),'Test Sample Data'!M252&lt;$B253, 'Test Sample Data'!M252&gt;0),'Test Sample Data'!M252,$B253),""))</f>
        <v/>
      </c>
      <c r="AB253" s="29" t="str">
        <f>IF('Test Sample Data'!N252="","",IF(SUM('Test Sample Data'!N$2:N$97)&gt;10,IF(AND(ISNUMBER('Test Sample Data'!N252),'Test Sample Data'!N252&lt;$B253, 'Test Sample Data'!N252&gt;0),'Test Sample Data'!N252,$B253),""))</f>
        <v/>
      </c>
      <c r="AC253" s="29" t="str">
        <f>IF('Test Sample Data'!O252="","",IF(SUM('Test Sample Data'!O$2:O$97)&gt;10,IF(AND(ISNUMBER('Test Sample Data'!O252),'Test Sample Data'!O252&lt;$B253, 'Test Sample Data'!O252&gt;0),'Test Sample Data'!O252,$B253),""))</f>
        <v/>
      </c>
      <c r="AE253" s="4" t="s">
        <v>4910</v>
      </c>
      <c r="AF253" s="4">
        <f t="shared" si="247"/>
        <v>9</v>
      </c>
      <c r="AG253" s="4">
        <f t="shared" si="248"/>
        <v>9</v>
      </c>
      <c r="AH253" s="4" t="str">
        <f t="shared" si="249"/>
        <v/>
      </c>
      <c r="AI253" s="4" t="str">
        <f t="shared" si="250"/>
        <v/>
      </c>
      <c r="AJ253" s="4" t="str">
        <f t="shared" si="251"/>
        <v/>
      </c>
      <c r="AK253" s="4" t="str">
        <f t="shared" si="252"/>
        <v/>
      </c>
      <c r="AL253" s="4" t="str">
        <f t="shared" si="253"/>
        <v/>
      </c>
      <c r="AM253" s="4" t="str">
        <f t="shared" si="254"/>
        <v/>
      </c>
      <c r="AN253" s="4" t="str">
        <f t="shared" si="255"/>
        <v/>
      </c>
      <c r="AO253" s="4" t="str">
        <f t="shared" si="256"/>
        <v/>
      </c>
      <c r="AP253" s="4" t="str">
        <f t="shared" si="257"/>
        <v/>
      </c>
      <c r="AQ253" s="4" t="str">
        <f t="shared" si="258"/>
        <v/>
      </c>
      <c r="AR253" s="4">
        <f t="shared" si="259"/>
        <v>0</v>
      </c>
      <c r="AS253" s="4">
        <f t="shared" si="310"/>
        <v>9</v>
      </c>
      <c r="AU253" s="4" t="s">
        <v>4910</v>
      </c>
      <c r="AV253" s="4">
        <f t="shared" si="260"/>
        <v>9</v>
      </c>
      <c r="AW253" s="4">
        <f t="shared" si="261"/>
        <v>9</v>
      </c>
      <c r="AX253" s="4" t="str">
        <f t="shared" si="262"/>
        <v/>
      </c>
      <c r="AY253" s="4" t="str">
        <f t="shared" si="263"/>
        <v/>
      </c>
      <c r="AZ253" s="4" t="str">
        <f t="shared" si="264"/>
        <v/>
      </c>
      <c r="BA253" s="4" t="str">
        <f t="shared" si="265"/>
        <v/>
      </c>
      <c r="BB253" s="4" t="str">
        <f t="shared" si="266"/>
        <v/>
      </c>
      <c r="BC253" s="4" t="str">
        <f t="shared" si="267"/>
        <v/>
      </c>
      <c r="BD253" s="4" t="str">
        <f t="shared" si="268"/>
        <v/>
      </c>
      <c r="BE253" s="4" t="str">
        <f t="shared" si="269"/>
        <v/>
      </c>
      <c r="BF253" s="4" t="str">
        <f t="shared" si="270"/>
        <v/>
      </c>
      <c r="BG253" s="4" t="str">
        <f t="shared" si="271"/>
        <v/>
      </c>
      <c r="BI253" s="4" t="s">
        <v>4910</v>
      </c>
      <c r="BJ253" s="4">
        <f t="shared" si="297"/>
        <v>9</v>
      </c>
      <c r="BK253" s="4">
        <f t="shared" si="298"/>
        <v>9</v>
      </c>
      <c r="BL253" s="4" t="str">
        <f t="shared" si="299"/>
        <v/>
      </c>
      <c r="BM253" s="4" t="str">
        <f t="shared" si="300"/>
        <v/>
      </c>
      <c r="BN253" s="4" t="str">
        <f t="shared" si="301"/>
        <v/>
      </c>
      <c r="BO253" s="4" t="str">
        <f t="shared" si="302"/>
        <v/>
      </c>
      <c r="BP253" s="4" t="str">
        <f t="shared" si="303"/>
        <v/>
      </c>
      <c r="BQ253" s="4" t="str">
        <f t="shared" si="304"/>
        <v/>
      </c>
      <c r="BR253" s="4" t="str">
        <f t="shared" si="305"/>
        <v/>
      </c>
      <c r="BS253" s="4" t="str">
        <f t="shared" si="306"/>
        <v/>
      </c>
      <c r="BT253" s="4" t="str">
        <f t="shared" si="307"/>
        <v/>
      </c>
      <c r="BU253" s="4" t="str">
        <f t="shared" si="308"/>
        <v/>
      </c>
      <c r="BV253" s="4">
        <f t="shared" si="272"/>
        <v>0</v>
      </c>
      <c r="BW253" s="4">
        <f t="shared" si="309"/>
        <v>9</v>
      </c>
      <c r="BY253" s="4" t="s">
        <v>4910</v>
      </c>
      <c r="BZ253" s="4">
        <f t="shared" si="273"/>
        <v>0</v>
      </c>
      <c r="CA253" s="4">
        <f t="shared" si="274"/>
        <v>0</v>
      </c>
      <c r="CB253" s="4" t="str">
        <f t="shared" si="275"/>
        <v/>
      </c>
      <c r="CC253" s="4" t="str">
        <f t="shared" si="276"/>
        <v/>
      </c>
      <c r="CD253" s="4" t="str">
        <f t="shared" si="277"/>
        <v/>
      </c>
      <c r="CE253" s="4" t="str">
        <f t="shared" si="278"/>
        <v/>
      </c>
      <c r="CF253" s="4" t="str">
        <f t="shared" si="279"/>
        <v/>
      </c>
      <c r="CG253" s="4" t="str">
        <f t="shared" si="280"/>
        <v/>
      </c>
      <c r="CH253" s="4" t="str">
        <f t="shared" si="281"/>
        <v/>
      </c>
      <c r="CI253" s="4" t="str">
        <f t="shared" si="282"/>
        <v/>
      </c>
      <c r="CJ253" s="4" t="str">
        <f t="shared" si="283"/>
        <v/>
      </c>
      <c r="CK253" s="4" t="str">
        <f t="shared" si="284"/>
        <v/>
      </c>
      <c r="CM253" s="4" t="s">
        <v>4910</v>
      </c>
      <c r="CN253" s="4" t="str">
        <f>IF(ISNUMBER(BZ253), IF($BV253&gt;VLOOKUP('Gene Table'!$G$2,'Array Content'!$A$2:$B$3,2,FALSE),IF(BZ253&lt;-$BV253,"mutant","WT"),IF(BZ253&lt;-VLOOKUP('Gene Table'!$G$2,'Array Content'!$A$2:$B$3,2,FALSE),"Mutant","WT")),"")</f>
        <v>WT</v>
      </c>
      <c r="CO253" s="4" t="str">
        <f>IF(ISNUMBER(CA253), IF($BV253&gt;VLOOKUP('Gene Table'!$G$2,'Array Content'!$A$2:$B$3,2,FALSE),IF(CA253&lt;-$BV253,"mutant","WT"),IF(CA253&lt;-VLOOKUP('Gene Table'!$G$2,'Array Content'!$A$2:$B$3,2,FALSE),"Mutant","WT")),"")</f>
        <v>WT</v>
      </c>
      <c r="CP253" s="4" t="str">
        <f>IF(ISNUMBER(CB253), IF($BV253&gt;VLOOKUP('Gene Table'!$G$2,'Array Content'!$A$2:$B$3,2,FALSE),IF(CB253&lt;-$BV253,"mutant","WT"),IF(CB253&lt;-VLOOKUP('Gene Table'!$G$2,'Array Content'!$A$2:$B$3,2,FALSE),"Mutant","WT")),"")</f>
        <v/>
      </c>
      <c r="CQ253" s="4" t="str">
        <f>IF(ISNUMBER(CC253), IF($BV253&gt;VLOOKUP('Gene Table'!$G$2,'Array Content'!$A$2:$B$3,2,FALSE),IF(CC253&lt;-$BV253,"mutant","WT"),IF(CC253&lt;-VLOOKUP('Gene Table'!$G$2,'Array Content'!$A$2:$B$3,2,FALSE),"Mutant","WT")),"")</f>
        <v/>
      </c>
      <c r="CR253" s="4" t="str">
        <f>IF(ISNUMBER(CD253), IF($BV253&gt;VLOOKUP('Gene Table'!$G$2,'Array Content'!$A$2:$B$3,2,FALSE),IF(CD253&lt;-$BV253,"mutant","WT"),IF(CD253&lt;-VLOOKUP('Gene Table'!$G$2,'Array Content'!$A$2:$B$3,2,FALSE),"Mutant","WT")),"")</f>
        <v/>
      </c>
      <c r="CS253" s="4" t="str">
        <f>IF(ISNUMBER(CE253), IF($BV253&gt;VLOOKUP('Gene Table'!$G$2,'Array Content'!$A$2:$B$3,2,FALSE),IF(CE253&lt;-$BV253,"mutant","WT"),IF(CE253&lt;-VLOOKUP('Gene Table'!$G$2,'Array Content'!$A$2:$B$3,2,FALSE),"Mutant","WT")),"")</f>
        <v/>
      </c>
      <c r="CT253" s="4" t="str">
        <f>IF(ISNUMBER(CF253), IF($BV253&gt;VLOOKUP('Gene Table'!$G$2,'Array Content'!$A$2:$B$3,2,FALSE),IF(CF253&lt;-$BV253,"mutant","WT"),IF(CF253&lt;-VLOOKUP('Gene Table'!$G$2,'Array Content'!$A$2:$B$3,2,FALSE),"Mutant","WT")),"")</f>
        <v/>
      </c>
      <c r="CU253" s="4" t="str">
        <f>IF(ISNUMBER(CG253), IF($BV253&gt;VLOOKUP('Gene Table'!$G$2,'Array Content'!$A$2:$B$3,2,FALSE),IF(CG253&lt;-$BV253,"mutant","WT"),IF(CG253&lt;-VLOOKUP('Gene Table'!$G$2,'Array Content'!$A$2:$B$3,2,FALSE),"Mutant","WT")),"")</f>
        <v/>
      </c>
      <c r="CV253" s="4" t="str">
        <f>IF(ISNUMBER(CH253), IF($BV253&gt;VLOOKUP('Gene Table'!$G$2,'Array Content'!$A$2:$B$3,2,FALSE),IF(CH253&lt;-$BV253,"mutant","WT"),IF(CH253&lt;-VLOOKUP('Gene Table'!$G$2,'Array Content'!$A$2:$B$3,2,FALSE),"Mutant","WT")),"")</f>
        <v/>
      </c>
      <c r="CW253" s="4" t="str">
        <f>IF(ISNUMBER(CI253), IF($BV253&gt;VLOOKUP('Gene Table'!$G$2,'Array Content'!$A$2:$B$3,2,FALSE),IF(CI253&lt;-$BV253,"mutant","WT"),IF(CI253&lt;-VLOOKUP('Gene Table'!$G$2,'Array Content'!$A$2:$B$3,2,FALSE),"Mutant","WT")),"")</f>
        <v/>
      </c>
      <c r="CX253" s="4" t="str">
        <f>IF(ISNUMBER(CJ253), IF($BV253&gt;VLOOKUP('Gene Table'!$G$2,'Array Content'!$A$2:$B$3,2,FALSE),IF(CJ253&lt;-$BV253,"mutant","WT"),IF(CJ253&lt;-VLOOKUP('Gene Table'!$G$2,'Array Content'!$A$2:$B$3,2,FALSE),"Mutant","WT")),"")</f>
        <v/>
      </c>
      <c r="CY253" s="4" t="str">
        <f>IF(ISNUMBER(CK253), IF($BV253&gt;VLOOKUP('Gene Table'!$G$2,'Array Content'!$A$2:$B$3,2,FALSE),IF(CK253&lt;-$BV253,"mutant","WT"),IF(CK253&lt;-VLOOKUP('Gene Table'!$G$2,'Array Content'!$A$2:$B$3,2,FALSE),"Mutant","WT")),"")</f>
        <v/>
      </c>
      <c r="DA253" s="4" t="s">
        <v>4910</v>
      </c>
      <c r="DB253" s="4">
        <f t="shared" si="285"/>
        <v>0</v>
      </c>
      <c r="DC253" s="4">
        <f t="shared" si="286"/>
        <v>0</v>
      </c>
      <c r="DD253" s="4" t="str">
        <f t="shared" si="287"/>
        <v/>
      </c>
      <c r="DE253" s="4" t="str">
        <f t="shared" si="288"/>
        <v/>
      </c>
      <c r="DF253" s="4" t="str">
        <f t="shared" si="289"/>
        <v/>
      </c>
      <c r="DG253" s="4" t="str">
        <f t="shared" si="290"/>
        <v/>
      </c>
      <c r="DH253" s="4" t="str">
        <f t="shared" si="291"/>
        <v/>
      </c>
      <c r="DI253" s="4" t="str">
        <f t="shared" si="292"/>
        <v/>
      </c>
      <c r="DJ253" s="4" t="str">
        <f t="shared" si="293"/>
        <v/>
      </c>
      <c r="DK253" s="4" t="str">
        <f t="shared" si="294"/>
        <v/>
      </c>
      <c r="DL253" s="4" t="str">
        <f t="shared" si="295"/>
        <v/>
      </c>
      <c r="DM253" s="4" t="str">
        <f t="shared" si="296"/>
        <v/>
      </c>
      <c r="DO253" s="4" t="s">
        <v>4910</v>
      </c>
      <c r="DP253" s="4" t="str">
        <f>IF(ISNUMBER(DB253), IF($AR253&gt;VLOOKUP('Gene Table'!$G$2,'Array Content'!$A$2:$B$3,2,FALSE),IF(DB253&lt;-$AR253,"mutant","WT"),IF(DB253&lt;-VLOOKUP('Gene Table'!$G$2,'Array Content'!$A$2:$B$3,2,FALSE),"Mutant","WT")),"")</f>
        <v>WT</v>
      </c>
      <c r="DQ253" s="4" t="str">
        <f>IF(ISNUMBER(DC253), IF($AR253&gt;VLOOKUP('Gene Table'!$G$2,'Array Content'!$A$2:$B$3,2,FALSE),IF(DC253&lt;-$AR253,"mutant","WT"),IF(DC253&lt;-VLOOKUP('Gene Table'!$G$2,'Array Content'!$A$2:$B$3,2,FALSE),"Mutant","WT")),"")</f>
        <v>WT</v>
      </c>
      <c r="DR253" s="4" t="str">
        <f>IF(ISNUMBER(DD253), IF($AR253&gt;VLOOKUP('Gene Table'!$G$2,'Array Content'!$A$2:$B$3,2,FALSE),IF(DD253&lt;-$AR253,"mutant","WT"),IF(DD253&lt;-VLOOKUP('Gene Table'!$G$2,'Array Content'!$A$2:$B$3,2,FALSE),"Mutant","WT")),"")</f>
        <v/>
      </c>
      <c r="DS253" s="4" t="str">
        <f>IF(ISNUMBER(DE253), IF($AR253&gt;VLOOKUP('Gene Table'!$G$2,'Array Content'!$A$2:$B$3,2,FALSE),IF(DE253&lt;-$AR253,"mutant","WT"),IF(DE253&lt;-VLOOKUP('Gene Table'!$G$2,'Array Content'!$A$2:$B$3,2,FALSE),"Mutant","WT")),"")</f>
        <v/>
      </c>
      <c r="DT253" s="4" t="str">
        <f>IF(ISNUMBER(DF253), IF($AR253&gt;VLOOKUP('Gene Table'!$G$2,'Array Content'!$A$2:$B$3,2,FALSE),IF(DF253&lt;-$AR253,"mutant","WT"),IF(DF253&lt;-VLOOKUP('Gene Table'!$G$2,'Array Content'!$A$2:$B$3,2,FALSE),"Mutant","WT")),"")</f>
        <v/>
      </c>
      <c r="DU253" s="4" t="str">
        <f>IF(ISNUMBER(DG253), IF($AR253&gt;VLOOKUP('Gene Table'!$G$2,'Array Content'!$A$2:$B$3,2,FALSE),IF(DG253&lt;-$AR253,"mutant","WT"),IF(DG253&lt;-VLOOKUP('Gene Table'!$G$2,'Array Content'!$A$2:$B$3,2,FALSE),"Mutant","WT")),"")</f>
        <v/>
      </c>
      <c r="DV253" s="4" t="str">
        <f>IF(ISNUMBER(DH253), IF($AR253&gt;VLOOKUP('Gene Table'!$G$2,'Array Content'!$A$2:$B$3,2,FALSE),IF(DH253&lt;-$AR253,"mutant","WT"),IF(DH253&lt;-VLOOKUP('Gene Table'!$G$2,'Array Content'!$A$2:$B$3,2,FALSE),"Mutant","WT")),"")</f>
        <v/>
      </c>
      <c r="DW253" s="4" t="str">
        <f>IF(ISNUMBER(DI253), IF($AR253&gt;VLOOKUP('Gene Table'!$G$2,'Array Content'!$A$2:$B$3,2,FALSE),IF(DI253&lt;-$AR253,"mutant","WT"),IF(DI253&lt;-VLOOKUP('Gene Table'!$G$2,'Array Content'!$A$2:$B$3,2,FALSE),"Mutant","WT")),"")</f>
        <v/>
      </c>
      <c r="DX253" s="4" t="str">
        <f>IF(ISNUMBER(DJ253), IF($AR253&gt;VLOOKUP('Gene Table'!$G$2,'Array Content'!$A$2:$B$3,2,FALSE),IF(DJ253&lt;-$AR253,"mutant","WT"),IF(DJ253&lt;-VLOOKUP('Gene Table'!$G$2,'Array Content'!$A$2:$B$3,2,FALSE),"Mutant","WT")),"")</f>
        <v/>
      </c>
      <c r="DY253" s="4" t="str">
        <f>IF(ISNUMBER(DK253), IF($AR253&gt;VLOOKUP('Gene Table'!$G$2,'Array Content'!$A$2:$B$3,2,FALSE),IF(DK253&lt;-$AR253,"mutant","WT"),IF(DK253&lt;-VLOOKUP('Gene Table'!$G$2,'Array Content'!$A$2:$B$3,2,FALSE),"Mutant","WT")),"")</f>
        <v/>
      </c>
      <c r="DZ253" s="4" t="str">
        <f>IF(ISNUMBER(DL253), IF($AR253&gt;VLOOKUP('Gene Table'!$G$2,'Array Content'!$A$2:$B$3,2,FALSE),IF(DL253&lt;-$AR253,"mutant","WT"),IF(DL253&lt;-VLOOKUP('Gene Table'!$G$2,'Array Content'!$A$2:$B$3,2,FALSE),"Mutant","WT")),"")</f>
        <v/>
      </c>
      <c r="EA253" s="4" t="str">
        <f>IF(ISNUMBER(DM253), IF($AR253&gt;VLOOKUP('Gene Table'!$G$2,'Array Content'!$A$2:$B$3,2,FALSE),IF(DM253&lt;-$AR253,"mutant","WT"),IF(DM253&lt;-VLOOKUP('Gene Table'!$G$2,'Array Content'!$A$2:$B$3,2,FALSE),"Mutant","WT")),"")</f>
        <v/>
      </c>
      <c r="EC253" s="4" t="s">
        <v>4910</v>
      </c>
      <c r="ED253" s="4" t="str">
        <f>IF('Gene Table'!$D253="copy number",D253,"")</f>
        <v/>
      </c>
      <c r="EE253" s="4" t="str">
        <f>IF('Gene Table'!$D253="copy number",E253,"")</f>
        <v/>
      </c>
      <c r="EF253" s="4" t="str">
        <f>IF('Gene Table'!$D253="copy number",F253,"")</f>
        <v/>
      </c>
      <c r="EG253" s="4" t="str">
        <f>IF('Gene Table'!$D253="copy number",G253,"")</f>
        <v/>
      </c>
      <c r="EH253" s="4" t="str">
        <f>IF('Gene Table'!$D253="copy number",H253,"")</f>
        <v/>
      </c>
      <c r="EI253" s="4" t="str">
        <f>IF('Gene Table'!$D253="copy number",I253,"")</f>
        <v/>
      </c>
      <c r="EJ253" s="4" t="str">
        <f>IF('Gene Table'!$D253="copy number",J253,"")</f>
        <v/>
      </c>
      <c r="EK253" s="4" t="str">
        <f>IF('Gene Table'!$D253="copy number",K253,"")</f>
        <v/>
      </c>
      <c r="EL253" s="4" t="str">
        <f>IF('Gene Table'!$D253="copy number",L253,"")</f>
        <v/>
      </c>
      <c r="EM253" s="4" t="str">
        <f>IF('Gene Table'!$D253="copy number",M253,"")</f>
        <v/>
      </c>
      <c r="EN253" s="4" t="str">
        <f>IF('Gene Table'!$D253="copy number",N253,"")</f>
        <v/>
      </c>
      <c r="EO253" s="4" t="str">
        <f>IF('Gene Table'!$D253="copy number",O253,"")</f>
        <v/>
      </c>
      <c r="EQ253" s="4" t="s">
        <v>4910</v>
      </c>
      <c r="ER253" s="4" t="str">
        <f>IF('Gene Table'!$D253="copy number",R253,"")</f>
        <v/>
      </c>
      <c r="ES253" s="4" t="str">
        <f>IF('Gene Table'!$D253="copy number",S253,"")</f>
        <v/>
      </c>
      <c r="ET253" s="4" t="str">
        <f>IF('Gene Table'!$D253="copy number",T253,"")</f>
        <v/>
      </c>
      <c r="EU253" s="4" t="str">
        <f>IF('Gene Table'!$D253="copy number",U253,"")</f>
        <v/>
      </c>
      <c r="EV253" s="4" t="str">
        <f>IF('Gene Table'!$D253="copy number",V253,"")</f>
        <v/>
      </c>
      <c r="EW253" s="4" t="str">
        <f>IF('Gene Table'!$D253="copy number",W253,"")</f>
        <v/>
      </c>
      <c r="EX253" s="4" t="str">
        <f>IF('Gene Table'!$D253="copy number",X253,"")</f>
        <v/>
      </c>
      <c r="EY253" s="4" t="str">
        <f>IF('Gene Table'!$D253="copy number",Y253,"")</f>
        <v/>
      </c>
      <c r="EZ253" s="4" t="str">
        <f>IF('Gene Table'!$D253="copy number",Z253,"")</f>
        <v/>
      </c>
      <c r="FA253" s="4" t="str">
        <f>IF('Gene Table'!$D253="copy number",AA253,"")</f>
        <v/>
      </c>
      <c r="FB253" s="4" t="str">
        <f>IF('Gene Table'!$D253="copy number",AB253,"")</f>
        <v/>
      </c>
      <c r="FC253" s="4" t="str">
        <f>IF('Gene Table'!$D253="copy number",AC253,"")</f>
        <v/>
      </c>
      <c r="FE253" s="4" t="s">
        <v>4910</v>
      </c>
      <c r="FF253" s="4" t="str">
        <f>IF('Gene Table'!$C253="SMPC",D253,"")</f>
        <v/>
      </c>
      <c r="FG253" s="4" t="str">
        <f>IF('Gene Table'!$C253="SMPC",E253,"")</f>
        <v/>
      </c>
      <c r="FH253" s="4" t="str">
        <f>IF('Gene Table'!$C253="SMPC",F253,"")</f>
        <v/>
      </c>
      <c r="FI253" s="4" t="str">
        <f>IF('Gene Table'!$C253="SMPC",G253,"")</f>
        <v/>
      </c>
      <c r="FJ253" s="4" t="str">
        <f>IF('Gene Table'!$C253="SMPC",H253,"")</f>
        <v/>
      </c>
      <c r="FK253" s="4" t="str">
        <f>IF('Gene Table'!$C253="SMPC",I253,"")</f>
        <v/>
      </c>
      <c r="FL253" s="4" t="str">
        <f>IF('Gene Table'!$C253="SMPC",J253,"")</f>
        <v/>
      </c>
      <c r="FM253" s="4" t="str">
        <f>IF('Gene Table'!$C253="SMPC",K253,"")</f>
        <v/>
      </c>
      <c r="FN253" s="4" t="str">
        <f>IF('Gene Table'!$C253="SMPC",L253,"")</f>
        <v/>
      </c>
      <c r="FO253" s="4" t="str">
        <f>IF('Gene Table'!$C253="SMPC",M253,"")</f>
        <v/>
      </c>
      <c r="FP253" s="4" t="str">
        <f>IF('Gene Table'!$C253="SMPC",N253,"")</f>
        <v/>
      </c>
      <c r="FQ253" s="4" t="str">
        <f>IF('Gene Table'!$C253="SMPC",O253,"")</f>
        <v/>
      </c>
      <c r="FS253" s="4" t="s">
        <v>4910</v>
      </c>
      <c r="FT253" s="4" t="str">
        <f>IF('Gene Table'!$C253="SMPC",R253,"")</f>
        <v/>
      </c>
      <c r="FU253" s="4" t="str">
        <f>IF('Gene Table'!$C253="SMPC",S253,"")</f>
        <v/>
      </c>
      <c r="FV253" s="4" t="str">
        <f>IF('Gene Table'!$C253="SMPC",T253,"")</f>
        <v/>
      </c>
      <c r="FW253" s="4" t="str">
        <f>IF('Gene Table'!$C253="SMPC",U253,"")</f>
        <v/>
      </c>
      <c r="FX253" s="4" t="str">
        <f>IF('Gene Table'!$C253="SMPC",V253,"")</f>
        <v/>
      </c>
      <c r="FY253" s="4" t="str">
        <f>IF('Gene Table'!$C253="SMPC",W253,"")</f>
        <v/>
      </c>
      <c r="FZ253" s="4" t="str">
        <f>IF('Gene Table'!$C253="SMPC",X253,"")</f>
        <v/>
      </c>
      <c r="GA253" s="4" t="str">
        <f>IF('Gene Table'!$C253="SMPC",Y253,"")</f>
        <v/>
      </c>
      <c r="GB253" s="4" t="str">
        <f>IF('Gene Table'!$C253="SMPC",Z253,"")</f>
        <v/>
      </c>
      <c r="GC253" s="4" t="str">
        <f>IF('Gene Table'!$C253="SMPC",AA253,"")</f>
        <v/>
      </c>
      <c r="GD253" s="4" t="str">
        <f>IF('Gene Table'!$C253="SMPC",AB253,"")</f>
        <v/>
      </c>
      <c r="GE253" s="4" t="str">
        <f>IF('Gene Table'!$C253="SMPC",AC253,"")</f>
        <v/>
      </c>
    </row>
    <row r="254" spans="1:187" ht="15" customHeight="1" x14ac:dyDescent="0.25">
      <c r="A254" s="4" t="str">
        <f>'Gene Table'!C254&amp;":"&amp;'Gene Table'!D254</f>
        <v>TP53:c.638G&gt;T</v>
      </c>
      <c r="B254" s="4">
        <f>IF('Gene Table'!$G$5="NO",IF(ISNUMBER(MATCH('Gene Table'!E254,'Array Content'!$M$2:$M$941,0)),VLOOKUP('Gene Table'!E254,'Array Content'!$M$2:$O$941,2,FALSE),35),IF('Gene Table'!$G$5="YES",IF(ISNUMBER(MATCH('Gene Table'!E254,'Array Content'!$M$2:$M$941,0)),VLOOKUP('Gene Table'!E254,'Array Content'!$M$2:$O$941,3,FALSE),35),"OOPS"))</f>
        <v>37</v>
      </c>
      <c r="C254" s="4" t="s">
        <v>4911</v>
      </c>
      <c r="D254" s="29">
        <f>IF('Control Sample Data'!D253="","",IF(SUM('Control Sample Data'!D$2:D$97)&gt;10,IF(AND(ISNUMBER('Control Sample Data'!D253),'Control Sample Data'!D253&lt;$B254, 'Control Sample Data'!D253&gt;0),'Control Sample Data'!D253,$B254),""))</f>
        <v>35</v>
      </c>
      <c r="E254" s="29">
        <f>IF('Control Sample Data'!E253="","",IF(SUM('Control Sample Data'!E$2:E$97)&gt;10,IF(AND(ISNUMBER('Control Sample Data'!E253),'Control Sample Data'!E253&lt;$B254, 'Control Sample Data'!E253&gt;0),'Control Sample Data'!E253,$B254),""))</f>
        <v>35</v>
      </c>
      <c r="F254" s="29" t="str">
        <f>IF('Control Sample Data'!F253="","",IF(SUM('Control Sample Data'!F$2:F$97)&gt;10,IF(AND(ISNUMBER('Control Sample Data'!F253),'Control Sample Data'!F253&lt;$B254, 'Control Sample Data'!F253&gt;0),'Control Sample Data'!F253,$B254),""))</f>
        <v/>
      </c>
      <c r="G254" s="29" t="str">
        <f>IF('Control Sample Data'!G253="","",IF(SUM('Control Sample Data'!G$2:G$97)&gt;10,IF(AND(ISNUMBER('Control Sample Data'!G253),'Control Sample Data'!G253&lt;$B254, 'Control Sample Data'!G253&gt;0),'Control Sample Data'!G253,$B254),""))</f>
        <v/>
      </c>
      <c r="H254" s="29" t="str">
        <f>IF('Control Sample Data'!H253="","",IF(SUM('Control Sample Data'!H$2:H$97)&gt;10,IF(AND(ISNUMBER('Control Sample Data'!H253),'Control Sample Data'!H253&lt;$B254, 'Control Sample Data'!H253&gt;0),'Control Sample Data'!H253,$B254),""))</f>
        <v/>
      </c>
      <c r="I254" s="29" t="str">
        <f>IF('Control Sample Data'!I253="","",IF(SUM('Control Sample Data'!I$2:I$97)&gt;10,IF(AND(ISNUMBER('Control Sample Data'!I253),'Control Sample Data'!I253&lt;$B254, 'Control Sample Data'!I253&gt;0),'Control Sample Data'!I253,$B254),""))</f>
        <v/>
      </c>
      <c r="J254" s="29" t="str">
        <f>IF('Control Sample Data'!J253="","",IF(SUM('Control Sample Data'!J$2:J$97)&gt;10,IF(AND(ISNUMBER('Control Sample Data'!J253),'Control Sample Data'!J253&lt;$B254, 'Control Sample Data'!J253&gt;0),'Control Sample Data'!J253,$B254),""))</f>
        <v/>
      </c>
      <c r="K254" s="29" t="str">
        <f>IF('Control Sample Data'!K253="","",IF(SUM('Control Sample Data'!K$2:K$97)&gt;10,IF(AND(ISNUMBER('Control Sample Data'!K253),'Control Sample Data'!K253&lt;$B254, 'Control Sample Data'!K253&gt;0),'Control Sample Data'!K253,$B254),""))</f>
        <v/>
      </c>
      <c r="L254" s="29" t="str">
        <f>IF('Control Sample Data'!L253="","",IF(SUM('Control Sample Data'!L$2:L$97)&gt;10,IF(AND(ISNUMBER('Control Sample Data'!L253),'Control Sample Data'!L253&lt;$B254, 'Control Sample Data'!L253&gt;0),'Control Sample Data'!L253,$B254),""))</f>
        <v/>
      </c>
      <c r="M254" s="29" t="str">
        <f>IF('Control Sample Data'!M253="","",IF(SUM('Control Sample Data'!M$2:M$97)&gt;10,IF(AND(ISNUMBER('Control Sample Data'!M253),'Control Sample Data'!M253&lt;$B254, 'Control Sample Data'!M253&gt;0),'Control Sample Data'!M253,$B254),""))</f>
        <v/>
      </c>
      <c r="N254" s="29" t="str">
        <f>IF('Control Sample Data'!N253="","",IF(SUM('Control Sample Data'!N$2:N$97)&gt;10,IF(AND(ISNUMBER('Control Sample Data'!N253),'Control Sample Data'!N253&lt;$B254, 'Control Sample Data'!N253&gt;0),'Control Sample Data'!N253,$B254),""))</f>
        <v/>
      </c>
      <c r="O254" s="29" t="str">
        <f>IF('Control Sample Data'!O253="","",IF(SUM('Control Sample Data'!O$2:O$97)&gt;10,IF(AND(ISNUMBER('Control Sample Data'!O253),'Control Sample Data'!O253&lt;$B254, 'Control Sample Data'!O253&gt;0),'Control Sample Data'!O253,$B254),""))</f>
        <v/>
      </c>
      <c r="Q254" s="4" t="s">
        <v>4911</v>
      </c>
      <c r="R254" s="29">
        <f>IF('Test Sample Data'!D253="","",IF(SUM('Test Sample Data'!D$2:D$97)&gt;10,IF(AND(ISNUMBER('Test Sample Data'!D253),'Test Sample Data'!D253&lt;$B254, 'Test Sample Data'!D253&gt;0),'Test Sample Data'!D253,$B254),""))</f>
        <v>35</v>
      </c>
      <c r="S254" s="29">
        <f>IF('Test Sample Data'!E253="","",IF(SUM('Test Sample Data'!E$2:E$97)&gt;10,IF(AND(ISNUMBER('Test Sample Data'!E253),'Test Sample Data'!E253&lt;$B254, 'Test Sample Data'!E253&gt;0),'Test Sample Data'!E253,$B254),""))</f>
        <v>35</v>
      </c>
      <c r="T254" s="29" t="str">
        <f>IF('Test Sample Data'!F253="","",IF(SUM('Test Sample Data'!F$2:F$97)&gt;10,IF(AND(ISNUMBER('Test Sample Data'!F253),'Test Sample Data'!F253&lt;$B254, 'Test Sample Data'!F253&gt;0),'Test Sample Data'!F253,$B254),""))</f>
        <v/>
      </c>
      <c r="U254" s="29" t="str">
        <f>IF('Test Sample Data'!G253="","",IF(SUM('Test Sample Data'!G$2:G$97)&gt;10,IF(AND(ISNUMBER('Test Sample Data'!G253),'Test Sample Data'!G253&lt;$B254, 'Test Sample Data'!G253&gt;0),'Test Sample Data'!G253,$B254),""))</f>
        <v/>
      </c>
      <c r="V254" s="29" t="str">
        <f>IF('Test Sample Data'!H253="","",IF(SUM('Test Sample Data'!H$2:H$97)&gt;10,IF(AND(ISNUMBER('Test Sample Data'!H253),'Test Sample Data'!H253&lt;$B254, 'Test Sample Data'!H253&gt;0),'Test Sample Data'!H253,$B254),""))</f>
        <v/>
      </c>
      <c r="W254" s="29" t="str">
        <f>IF('Test Sample Data'!I253="","",IF(SUM('Test Sample Data'!I$2:I$97)&gt;10,IF(AND(ISNUMBER('Test Sample Data'!I253),'Test Sample Data'!I253&lt;$B254, 'Test Sample Data'!I253&gt;0),'Test Sample Data'!I253,$B254),""))</f>
        <v/>
      </c>
      <c r="X254" s="29" t="str">
        <f>IF('Test Sample Data'!J253="","",IF(SUM('Test Sample Data'!J$2:J$97)&gt;10,IF(AND(ISNUMBER('Test Sample Data'!J253),'Test Sample Data'!J253&lt;$B254, 'Test Sample Data'!J253&gt;0),'Test Sample Data'!J253,$B254),""))</f>
        <v/>
      </c>
      <c r="Y254" s="29" t="str">
        <f>IF('Test Sample Data'!K253="","",IF(SUM('Test Sample Data'!K$2:K$97)&gt;10,IF(AND(ISNUMBER('Test Sample Data'!K253),'Test Sample Data'!K253&lt;$B254, 'Test Sample Data'!K253&gt;0),'Test Sample Data'!K253,$B254),""))</f>
        <v/>
      </c>
      <c r="Z254" s="29" t="str">
        <f>IF('Test Sample Data'!L253="","",IF(SUM('Test Sample Data'!L$2:L$97)&gt;10,IF(AND(ISNUMBER('Test Sample Data'!L253),'Test Sample Data'!L253&lt;$B254, 'Test Sample Data'!L253&gt;0),'Test Sample Data'!L253,$B254),""))</f>
        <v/>
      </c>
      <c r="AA254" s="29" t="str">
        <f>IF('Test Sample Data'!M253="","",IF(SUM('Test Sample Data'!M$2:M$97)&gt;10,IF(AND(ISNUMBER('Test Sample Data'!M253),'Test Sample Data'!M253&lt;$B254, 'Test Sample Data'!M253&gt;0),'Test Sample Data'!M253,$B254),""))</f>
        <v/>
      </c>
      <c r="AB254" s="29" t="str">
        <f>IF('Test Sample Data'!N253="","",IF(SUM('Test Sample Data'!N$2:N$97)&gt;10,IF(AND(ISNUMBER('Test Sample Data'!N253),'Test Sample Data'!N253&lt;$B254, 'Test Sample Data'!N253&gt;0),'Test Sample Data'!N253,$B254),""))</f>
        <v/>
      </c>
      <c r="AC254" s="29" t="str">
        <f>IF('Test Sample Data'!O253="","",IF(SUM('Test Sample Data'!O$2:O$97)&gt;10,IF(AND(ISNUMBER('Test Sample Data'!O253),'Test Sample Data'!O253&lt;$B254, 'Test Sample Data'!O253&gt;0),'Test Sample Data'!O253,$B254),""))</f>
        <v/>
      </c>
      <c r="AE254" s="4" t="s">
        <v>4911</v>
      </c>
      <c r="AF254" s="4">
        <f t="shared" si="247"/>
        <v>9</v>
      </c>
      <c r="AG254" s="4">
        <f t="shared" si="248"/>
        <v>9</v>
      </c>
      <c r="AH254" s="4" t="str">
        <f t="shared" si="249"/>
        <v/>
      </c>
      <c r="AI254" s="4" t="str">
        <f t="shared" si="250"/>
        <v/>
      </c>
      <c r="AJ254" s="4" t="str">
        <f t="shared" si="251"/>
        <v/>
      </c>
      <c r="AK254" s="4" t="str">
        <f t="shared" si="252"/>
        <v/>
      </c>
      <c r="AL254" s="4" t="str">
        <f t="shared" si="253"/>
        <v/>
      </c>
      <c r="AM254" s="4" t="str">
        <f t="shared" si="254"/>
        <v/>
      </c>
      <c r="AN254" s="4" t="str">
        <f t="shared" si="255"/>
        <v/>
      </c>
      <c r="AO254" s="4" t="str">
        <f t="shared" si="256"/>
        <v/>
      </c>
      <c r="AP254" s="4" t="str">
        <f t="shared" si="257"/>
        <v/>
      </c>
      <c r="AQ254" s="4" t="str">
        <f t="shared" si="258"/>
        <v/>
      </c>
      <c r="AR254" s="4">
        <f t="shared" si="259"/>
        <v>0</v>
      </c>
      <c r="AS254" s="4">
        <f t="shared" si="310"/>
        <v>9</v>
      </c>
      <c r="AU254" s="4" t="s">
        <v>4911</v>
      </c>
      <c r="AV254" s="4">
        <f t="shared" si="260"/>
        <v>9</v>
      </c>
      <c r="AW254" s="4">
        <f t="shared" si="261"/>
        <v>9</v>
      </c>
      <c r="AX254" s="4" t="str">
        <f t="shared" si="262"/>
        <v/>
      </c>
      <c r="AY254" s="4" t="str">
        <f t="shared" si="263"/>
        <v/>
      </c>
      <c r="AZ254" s="4" t="str">
        <f t="shared" si="264"/>
        <v/>
      </c>
      <c r="BA254" s="4" t="str">
        <f t="shared" si="265"/>
        <v/>
      </c>
      <c r="BB254" s="4" t="str">
        <f t="shared" si="266"/>
        <v/>
      </c>
      <c r="BC254" s="4" t="str">
        <f t="shared" si="267"/>
        <v/>
      </c>
      <c r="BD254" s="4" t="str">
        <f t="shared" si="268"/>
        <v/>
      </c>
      <c r="BE254" s="4" t="str">
        <f t="shared" si="269"/>
        <v/>
      </c>
      <c r="BF254" s="4" t="str">
        <f t="shared" si="270"/>
        <v/>
      </c>
      <c r="BG254" s="4" t="str">
        <f t="shared" si="271"/>
        <v/>
      </c>
      <c r="BI254" s="4" t="s">
        <v>4911</v>
      </c>
      <c r="BJ254" s="4">
        <f t="shared" si="297"/>
        <v>9</v>
      </c>
      <c r="BK254" s="4">
        <f t="shared" si="298"/>
        <v>9</v>
      </c>
      <c r="BL254" s="4" t="str">
        <f t="shared" si="299"/>
        <v/>
      </c>
      <c r="BM254" s="4" t="str">
        <f t="shared" si="300"/>
        <v/>
      </c>
      <c r="BN254" s="4" t="str">
        <f t="shared" si="301"/>
        <v/>
      </c>
      <c r="BO254" s="4" t="str">
        <f t="shared" si="302"/>
        <v/>
      </c>
      <c r="BP254" s="4" t="str">
        <f t="shared" si="303"/>
        <v/>
      </c>
      <c r="BQ254" s="4" t="str">
        <f t="shared" si="304"/>
        <v/>
      </c>
      <c r="BR254" s="4" t="str">
        <f t="shared" si="305"/>
        <v/>
      </c>
      <c r="BS254" s="4" t="str">
        <f t="shared" si="306"/>
        <v/>
      </c>
      <c r="BT254" s="4" t="str">
        <f t="shared" si="307"/>
        <v/>
      </c>
      <c r="BU254" s="4" t="str">
        <f t="shared" si="308"/>
        <v/>
      </c>
      <c r="BV254" s="4">
        <f t="shared" si="272"/>
        <v>0</v>
      </c>
      <c r="BW254" s="4">
        <f t="shared" si="309"/>
        <v>9</v>
      </c>
      <c r="BY254" s="4" t="s">
        <v>4911</v>
      </c>
      <c r="BZ254" s="4">
        <f t="shared" si="273"/>
        <v>0</v>
      </c>
      <c r="CA254" s="4">
        <f t="shared" si="274"/>
        <v>0</v>
      </c>
      <c r="CB254" s="4" t="str">
        <f t="shared" si="275"/>
        <v/>
      </c>
      <c r="CC254" s="4" t="str">
        <f t="shared" si="276"/>
        <v/>
      </c>
      <c r="CD254" s="4" t="str">
        <f t="shared" si="277"/>
        <v/>
      </c>
      <c r="CE254" s="4" t="str">
        <f t="shared" si="278"/>
        <v/>
      </c>
      <c r="CF254" s="4" t="str">
        <f t="shared" si="279"/>
        <v/>
      </c>
      <c r="CG254" s="4" t="str">
        <f t="shared" si="280"/>
        <v/>
      </c>
      <c r="CH254" s="4" t="str">
        <f t="shared" si="281"/>
        <v/>
      </c>
      <c r="CI254" s="4" t="str">
        <f t="shared" si="282"/>
        <v/>
      </c>
      <c r="CJ254" s="4" t="str">
        <f t="shared" si="283"/>
        <v/>
      </c>
      <c r="CK254" s="4" t="str">
        <f t="shared" si="284"/>
        <v/>
      </c>
      <c r="CM254" s="4" t="s">
        <v>4911</v>
      </c>
      <c r="CN254" s="4" t="str">
        <f>IF(ISNUMBER(BZ254), IF($BV254&gt;VLOOKUP('Gene Table'!$G$2,'Array Content'!$A$2:$B$3,2,FALSE),IF(BZ254&lt;-$BV254,"mutant","WT"),IF(BZ254&lt;-VLOOKUP('Gene Table'!$G$2,'Array Content'!$A$2:$B$3,2,FALSE),"Mutant","WT")),"")</f>
        <v>WT</v>
      </c>
      <c r="CO254" s="4" t="str">
        <f>IF(ISNUMBER(CA254), IF($BV254&gt;VLOOKUP('Gene Table'!$G$2,'Array Content'!$A$2:$B$3,2,FALSE),IF(CA254&lt;-$BV254,"mutant","WT"),IF(CA254&lt;-VLOOKUP('Gene Table'!$G$2,'Array Content'!$A$2:$B$3,2,FALSE),"Mutant","WT")),"")</f>
        <v>WT</v>
      </c>
      <c r="CP254" s="4" t="str">
        <f>IF(ISNUMBER(CB254), IF($BV254&gt;VLOOKUP('Gene Table'!$G$2,'Array Content'!$A$2:$B$3,2,FALSE),IF(CB254&lt;-$BV254,"mutant","WT"),IF(CB254&lt;-VLOOKUP('Gene Table'!$G$2,'Array Content'!$A$2:$B$3,2,FALSE),"Mutant","WT")),"")</f>
        <v/>
      </c>
      <c r="CQ254" s="4" t="str">
        <f>IF(ISNUMBER(CC254), IF($BV254&gt;VLOOKUP('Gene Table'!$G$2,'Array Content'!$A$2:$B$3,2,FALSE),IF(CC254&lt;-$BV254,"mutant","WT"),IF(CC254&lt;-VLOOKUP('Gene Table'!$G$2,'Array Content'!$A$2:$B$3,2,FALSE),"Mutant","WT")),"")</f>
        <v/>
      </c>
      <c r="CR254" s="4" t="str">
        <f>IF(ISNUMBER(CD254), IF($BV254&gt;VLOOKUP('Gene Table'!$G$2,'Array Content'!$A$2:$B$3,2,FALSE),IF(CD254&lt;-$BV254,"mutant","WT"),IF(CD254&lt;-VLOOKUP('Gene Table'!$G$2,'Array Content'!$A$2:$B$3,2,FALSE),"Mutant","WT")),"")</f>
        <v/>
      </c>
      <c r="CS254" s="4" t="str">
        <f>IF(ISNUMBER(CE254), IF($BV254&gt;VLOOKUP('Gene Table'!$G$2,'Array Content'!$A$2:$B$3,2,FALSE),IF(CE254&lt;-$BV254,"mutant","WT"),IF(CE254&lt;-VLOOKUP('Gene Table'!$G$2,'Array Content'!$A$2:$B$3,2,FALSE),"Mutant","WT")),"")</f>
        <v/>
      </c>
      <c r="CT254" s="4" t="str">
        <f>IF(ISNUMBER(CF254), IF($BV254&gt;VLOOKUP('Gene Table'!$G$2,'Array Content'!$A$2:$B$3,2,FALSE),IF(CF254&lt;-$BV254,"mutant","WT"),IF(CF254&lt;-VLOOKUP('Gene Table'!$G$2,'Array Content'!$A$2:$B$3,2,FALSE),"Mutant","WT")),"")</f>
        <v/>
      </c>
      <c r="CU254" s="4" t="str">
        <f>IF(ISNUMBER(CG254), IF($BV254&gt;VLOOKUP('Gene Table'!$G$2,'Array Content'!$A$2:$B$3,2,FALSE),IF(CG254&lt;-$BV254,"mutant","WT"),IF(CG254&lt;-VLOOKUP('Gene Table'!$G$2,'Array Content'!$A$2:$B$3,2,FALSE),"Mutant","WT")),"")</f>
        <v/>
      </c>
      <c r="CV254" s="4" t="str">
        <f>IF(ISNUMBER(CH254), IF($BV254&gt;VLOOKUP('Gene Table'!$G$2,'Array Content'!$A$2:$B$3,2,FALSE),IF(CH254&lt;-$BV254,"mutant","WT"),IF(CH254&lt;-VLOOKUP('Gene Table'!$G$2,'Array Content'!$A$2:$B$3,2,FALSE),"Mutant","WT")),"")</f>
        <v/>
      </c>
      <c r="CW254" s="4" t="str">
        <f>IF(ISNUMBER(CI254), IF($BV254&gt;VLOOKUP('Gene Table'!$G$2,'Array Content'!$A$2:$B$3,2,FALSE),IF(CI254&lt;-$BV254,"mutant","WT"),IF(CI254&lt;-VLOOKUP('Gene Table'!$G$2,'Array Content'!$A$2:$B$3,2,FALSE),"Mutant","WT")),"")</f>
        <v/>
      </c>
      <c r="CX254" s="4" t="str">
        <f>IF(ISNUMBER(CJ254), IF($BV254&gt;VLOOKUP('Gene Table'!$G$2,'Array Content'!$A$2:$B$3,2,FALSE),IF(CJ254&lt;-$BV254,"mutant","WT"),IF(CJ254&lt;-VLOOKUP('Gene Table'!$G$2,'Array Content'!$A$2:$B$3,2,FALSE),"Mutant","WT")),"")</f>
        <v/>
      </c>
      <c r="CY254" s="4" t="str">
        <f>IF(ISNUMBER(CK254), IF($BV254&gt;VLOOKUP('Gene Table'!$G$2,'Array Content'!$A$2:$B$3,2,FALSE),IF(CK254&lt;-$BV254,"mutant","WT"),IF(CK254&lt;-VLOOKUP('Gene Table'!$G$2,'Array Content'!$A$2:$B$3,2,FALSE),"Mutant","WT")),"")</f>
        <v/>
      </c>
      <c r="DA254" s="4" t="s">
        <v>4911</v>
      </c>
      <c r="DB254" s="4">
        <f t="shared" si="285"/>
        <v>0</v>
      </c>
      <c r="DC254" s="4">
        <f t="shared" si="286"/>
        <v>0</v>
      </c>
      <c r="DD254" s="4" t="str">
        <f t="shared" si="287"/>
        <v/>
      </c>
      <c r="DE254" s="4" t="str">
        <f t="shared" si="288"/>
        <v/>
      </c>
      <c r="DF254" s="4" t="str">
        <f t="shared" si="289"/>
        <v/>
      </c>
      <c r="DG254" s="4" t="str">
        <f t="shared" si="290"/>
        <v/>
      </c>
      <c r="DH254" s="4" t="str">
        <f t="shared" si="291"/>
        <v/>
      </c>
      <c r="DI254" s="4" t="str">
        <f t="shared" si="292"/>
        <v/>
      </c>
      <c r="DJ254" s="4" t="str">
        <f t="shared" si="293"/>
        <v/>
      </c>
      <c r="DK254" s="4" t="str">
        <f t="shared" si="294"/>
        <v/>
      </c>
      <c r="DL254" s="4" t="str">
        <f t="shared" si="295"/>
        <v/>
      </c>
      <c r="DM254" s="4" t="str">
        <f t="shared" si="296"/>
        <v/>
      </c>
      <c r="DO254" s="4" t="s">
        <v>4911</v>
      </c>
      <c r="DP254" s="4" t="str">
        <f>IF(ISNUMBER(DB254), IF($AR254&gt;VLOOKUP('Gene Table'!$G$2,'Array Content'!$A$2:$B$3,2,FALSE),IF(DB254&lt;-$AR254,"mutant","WT"),IF(DB254&lt;-VLOOKUP('Gene Table'!$G$2,'Array Content'!$A$2:$B$3,2,FALSE),"Mutant","WT")),"")</f>
        <v>WT</v>
      </c>
      <c r="DQ254" s="4" t="str">
        <f>IF(ISNUMBER(DC254), IF($AR254&gt;VLOOKUP('Gene Table'!$G$2,'Array Content'!$A$2:$B$3,2,FALSE),IF(DC254&lt;-$AR254,"mutant","WT"),IF(DC254&lt;-VLOOKUP('Gene Table'!$G$2,'Array Content'!$A$2:$B$3,2,FALSE),"Mutant","WT")),"")</f>
        <v>WT</v>
      </c>
      <c r="DR254" s="4" t="str">
        <f>IF(ISNUMBER(DD254), IF($AR254&gt;VLOOKUP('Gene Table'!$G$2,'Array Content'!$A$2:$B$3,2,FALSE),IF(DD254&lt;-$AR254,"mutant","WT"),IF(DD254&lt;-VLOOKUP('Gene Table'!$G$2,'Array Content'!$A$2:$B$3,2,FALSE),"Mutant","WT")),"")</f>
        <v/>
      </c>
      <c r="DS254" s="4" t="str">
        <f>IF(ISNUMBER(DE254), IF($AR254&gt;VLOOKUP('Gene Table'!$G$2,'Array Content'!$A$2:$B$3,2,FALSE),IF(DE254&lt;-$AR254,"mutant","WT"),IF(DE254&lt;-VLOOKUP('Gene Table'!$G$2,'Array Content'!$A$2:$B$3,2,FALSE),"Mutant","WT")),"")</f>
        <v/>
      </c>
      <c r="DT254" s="4" t="str">
        <f>IF(ISNUMBER(DF254), IF($AR254&gt;VLOOKUP('Gene Table'!$G$2,'Array Content'!$A$2:$B$3,2,FALSE),IF(DF254&lt;-$AR254,"mutant","WT"),IF(DF254&lt;-VLOOKUP('Gene Table'!$G$2,'Array Content'!$A$2:$B$3,2,FALSE),"Mutant","WT")),"")</f>
        <v/>
      </c>
      <c r="DU254" s="4" t="str">
        <f>IF(ISNUMBER(DG254), IF($AR254&gt;VLOOKUP('Gene Table'!$G$2,'Array Content'!$A$2:$B$3,2,FALSE),IF(DG254&lt;-$AR254,"mutant","WT"),IF(DG254&lt;-VLOOKUP('Gene Table'!$G$2,'Array Content'!$A$2:$B$3,2,FALSE),"Mutant","WT")),"")</f>
        <v/>
      </c>
      <c r="DV254" s="4" t="str">
        <f>IF(ISNUMBER(DH254), IF($AR254&gt;VLOOKUP('Gene Table'!$G$2,'Array Content'!$A$2:$B$3,2,FALSE),IF(DH254&lt;-$AR254,"mutant","WT"),IF(DH254&lt;-VLOOKUP('Gene Table'!$G$2,'Array Content'!$A$2:$B$3,2,FALSE),"Mutant","WT")),"")</f>
        <v/>
      </c>
      <c r="DW254" s="4" t="str">
        <f>IF(ISNUMBER(DI254), IF($AR254&gt;VLOOKUP('Gene Table'!$G$2,'Array Content'!$A$2:$B$3,2,FALSE),IF(DI254&lt;-$AR254,"mutant","WT"),IF(DI254&lt;-VLOOKUP('Gene Table'!$G$2,'Array Content'!$A$2:$B$3,2,FALSE),"Mutant","WT")),"")</f>
        <v/>
      </c>
      <c r="DX254" s="4" t="str">
        <f>IF(ISNUMBER(DJ254), IF($AR254&gt;VLOOKUP('Gene Table'!$G$2,'Array Content'!$A$2:$B$3,2,FALSE),IF(DJ254&lt;-$AR254,"mutant","WT"),IF(DJ254&lt;-VLOOKUP('Gene Table'!$G$2,'Array Content'!$A$2:$B$3,2,FALSE),"Mutant","WT")),"")</f>
        <v/>
      </c>
      <c r="DY254" s="4" t="str">
        <f>IF(ISNUMBER(DK254), IF($AR254&gt;VLOOKUP('Gene Table'!$G$2,'Array Content'!$A$2:$B$3,2,FALSE),IF(DK254&lt;-$AR254,"mutant","WT"),IF(DK254&lt;-VLOOKUP('Gene Table'!$G$2,'Array Content'!$A$2:$B$3,2,FALSE),"Mutant","WT")),"")</f>
        <v/>
      </c>
      <c r="DZ254" s="4" t="str">
        <f>IF(ISNUMBER(DL254), IF($AR254&gt;VLOOKUP('Gene Table'!$G$2,'Array Content'!$A$2:$B$3,2,FALSE),IF(DL254&lt;-$AR254,"mutant","WT"),IF(DL254&lt;-VLOOKUP('Gene Table'!$G$2,'Array Content'!$A$2:$B$3,2,FALSE),"Mutant","WT")),"")</f>
        <v/>
      </c>
      <c r="EA254" s="4" t="str">
        <f>IF(ISNUMBER(DM254), IF($AR254&gt;VLOOKUP('Gene Table'!$G$2,'Array Content'!$A$2:$B$3,2,FALSE),IF(DM254&lt;-$AR254,"mutant","WT"),IF(DM254&lt;-VLOOKUP('Gene Table'!$G$2,'Array Content'!$A$2:$B$3,2,FALSE),"Mutant","WT")),"")</f>
        <v/>
      </c>
      <c r="EC254" s="4" t="s">
        <v>4911</v>
      </c>
      <c r="ED254" s="4" t="str">
        <f>IF('Gene Table'!$D254="copy number",D254,"")</f>
        <v/>
      </c>
      <c r="EE254" s="4" t="str">
        <f>IF('Gene Table'!$D254="copy number",E254,"")</f>
        <v/>
      </c>
      <c r="EF254" s="4" t="str">
        <f>IF('Gene Table'!$D254="copy number",F254,"")</f>
        <v/>
      </c>
      <c r="EG254" s="4" t="str">
        <f>IF('Gene Table'!$D254="copy number",G254,"")</f>
        <v/>
      </c>
      <c r="EH254" s="4" t="str">
        <f>IF('Gene Table'!$D254="copy number",H254,"")</f>
        <v/>
      </c>
      <c r="EI254" s="4" t="str">
        <f>IF('Gene Table'!$D254="copy number",I254,"")</f>
        <v/>
      </c>
      <c r="EJ254" s="4" t="str">
        <f>IF('Gene Table'!$D254="copy number",J254,"")</f>
        <v/>
      </c>
      <c r="EK254" s="4" t="str">
        <f>IF('Gene Table'!$D254="copy number",K254,"")</f>
        <v/>
      </c>
      <c r="EL254" s="4" t="str">
        <f>IF('Gene Table'!$D254="copy number",L254,"")</f>
        <v/>
      </c>
      <c r="EM254" s="4" t="str">
        <f>IF('Gene Table'!$D254="copy number",M254,"")</f>
        <v/>
      </c>
      <c r="EN254" s="4" t="str">
        <f>IF('Gene Table'!$D254="copy number",N254,"")</f>
        <v/>
      </c>
      <c r="EO254" s="4" t="str">
        <f>IF('Gene Table'!$D254="copy number",O254,"")</f>
        <v/>
      </c>
      <c r="EQ254" s="4" t="s">
        <v>4911</v>
      </c>
      <c r="ER254" s="4" t="str">
        <f>IF('Gene Table'!$D254="copy number",R254,"")</f>
        <v/>
      </c>
      <c r="ES254" s="4" t="str">
        <f>IF('Gene Table'!$D254="copy number",S254,"")</f>
        <v/>
      </c>
      <c r="ET254" s="4" t="str">
        <f>IF('Gene Table'!$D254="copy number",T254,"")</f>
        <v/>
      </c>
      <c r="EU254" s="4" t="str">
        <f>IF('Gene Table'!$D254="copy number",U254,"")</f>
        <v/>
      </c>
      <c r="EV254" s="4" t="str">
        <f>IF('Gene Table'!$D254="copy number",V254,"")</f>
        <v/>
      </c>
      <c r="EW254" s="4" t="str">
        <f>IF('Gene Table'!$D254="copy number",W254,"")</f>
        <v/>
      </c>
      <c r="EX254" s="4" t="str">
        <f>IF('Gene Table'!$D254="copy number",X254,"")</f>
        <v/>
      </c>
      <c r="EY254" s="4" t="str">
        <f>IF('Gene Table'!$D254="copy number",Y254,"")</f>
        <v/>
      </c>
      <c r="EZ254" s="4" t="str">
        <f>IF('Gene Table'!$D254="copy number",Z254,"")</f>
        <v/>
      </c>
      <c r="FA254" s="4" t="str">
        <f>IF('Gene Table'!$D254="copy number",AA254,"")</f>
        <v/>
      </c>
      <c r="FB254" s="4" t="str">
        <f>IF('Gene Table'!$D254="copy number",AB254,"")</f>
        <v/>
      </c>
      <c r="FC254" s="4" t="str">
        <f>IF('Gene Table'!$D254="copy number",AC254,"")</f>
        <v/>
      </c>
      <c r="FE254" s="4" t="s">
        <v>4911</v>
      </c>
      <c r="FF254" s="4" t="str">
        <f>IF('Gene Table'!$C254="SMPC",D254,"")</f>
        <v/>
      </c>
      <c r="FG254" s="4" t="str">
        <f>IF('Gene Table'!$C254="SMPC",E254,"")</f>
        <v/>
      </c>
      <c r="FH254" s="4" t="str">
        <f>IF('Gene Table'!$C254="SMPC",F254,"")</f>
        <v/>
      </c>
      <c r="FI254" s="4" t="str">
        <f>IF('Gene Table'!$C254="SMPC",G254,"")</f>
        <v/>
      </c>
      <c r="FJ254" s="4" t="str">
        <f>IF('Gene Table'!$C254="SMPC",H254,"")</f>
        <v/>
      </c>
      <c r="FK254" s="4" t="str">
        <f>IF('Gene Table'!$C254="SMPC",I254,"")</f>
        <v/>
      </c>
      <c r="FL254" s="4" t="str">
        <f>IF('Gene Table'!$C254="SMPC",J254,"")</f>
        <v/>
      </c>
      <c r="FM254" s="4" t="str">
        <f>IF('Gene Table'!$C254="SMPC",K254,"")</f>
        <v/>
      </c>
      <c r="FN254" s="4" t="str">
        <f>IF('Gene Table'!$C254="SMPC",L254,"")</f>
        <v/>
      </c>
      <c r="FO254" s="4" t="str">
        <f>IF('Gene Table'!$C254="SMPC",M254,"")</f>
        <v/>
      </c>
      <c r="FP254" s="4" t="str">
        <f>IF('Gene Table'!$C254="SMPC",N254,"")</f>
        <v/>
      </c>
      <c r="FQ254" s="4" t="str">
        <f>IF('Gene Table'!$C254="SMPC",O254,"")</f>
        <v/>
      </c>
      <c r="FS254" s="4" t="s">
        <v>4911</v>
      </c>
      <c r="FT254" s="4" t="str">
        <f>IF('Gene Table'!$C254="SMPC",R254,"")</f>
        <v/>
      </c>
      <c r="FU254" s="4" t="str">
        <f>IF('Gene Table'!$C254="SMPC",S254,"")</f>
        <v/>
      </c>
      <c r="FV254" s="4" t="str">
        <f>IF('Gene Table'!$C254="SMPC",T254,"")</f>
        <v/>
      </c>
      <c r="FW254" s="4" t="str">
        <f>IF('Gene Table'!$C254="SMPC",U254,"")</f>
        <v/>
      </c>
      <c r="FX254" s="4" t="str">
        <f>IF('Gene Table'!$C254="SMPC",V254,"")</f>
        <v/>
      </c>
      <c r="FY254" s="4" t="str">
        <f>IF('Gene Table'!$C254="SMPC",W254,"")</f>
        <v/>
      </c>
      <c r="FZ254" s="4" t="str">
        <f>IF('Gene Table'!$C254="SMPC",X254,"")</f>
        <v/>
      </c>
      <c r="GA254" s="4" t="str">
        <f>IF('Gene Table'!$C254="SMPC",Y254,"")</f>
        <v/>
      </c>
      <c r="GB254" s="4" t="str">
        <f>IF('Gene Table'!$C254="SMPC",Z254,"")</f>
        <v/>
      </c>
      <c r="GC254" s="4" t="str">
        <f>IF('Gene Table'!$C254="SMPC",AA254,"")</f>
        <v/>
      </c>
      <c r="GD254" s="4" t="str">
        <f>IF('Gene Table'!$C254="SMPC",AB254,"")</f>
        <v/>
      </c>
      <c r="GE254" s="4" t="str">
        <f>IF('Gene Table'!$C254="SMPC",AC254,"")</f>
        <v/>
      </c>
    </row>
    <row r="255" spans="1:187" ht="15" customHeight="1" x14ac:dyDescent="0.25">
      <c r="A255" s="4" t="str">
        <f>'Gene Table'!C255&amp;":"&amp;'Gene Table'!D255</f>
        <v>TP53:c.641A&gt;G</v>
      </c>
      <c r="B255" s="4">
        <f>IF('Gene Table'!$G$5="NO",IF(ISNUMBER(MATCH('Gene Table'!E255,'Array Content'!$M$2:$M$941,0)),VLOOKUP('Gene Table'!E255,'Array Content'!$M$2:$O$941,2,FALSE),35),IF('Gene Table'!$G$5="YES",IF(ISNUMBER(MATCH('Gene Table'!E255,'Array Content'!$M$2:$M$941,0)),VLOOKUP('Gene Table'!E255,'Array Content'!$M$2:$O$941,3,FALSE),35),"OOPS"))</f>
        <v>37</v>
      </c>
      <c r="C255" s="4" t="s">
        <v>4912</v>
      </c>
      <c r="D255" s="29">
        <f>IF('Control Sample Data'!D254="","",IF(SUM('Control Sample Data'!D$2:D$97)&gt;10,IF(AND(ISNUMBER('Control Sample Data'!D254),'Control Sample Data'!D254&lt;$B255, 'Control Sample Data'!D254&gt;0),'Control Sample Data'!D254,$B255),""))</f>
        <v>35</v>
      </c>
      <c r="E255" s="29">
        <f>IF('Control Sample Data'!E254="","",IF(SUM('Control Sample Data'!E$2:E$97)&gt;10,IF(AND(ISNUMBER('Control Sample Data'!E254),'Control Sample Data'!E254&lt;$B255, 'Control Sample Data'!E254&gt;0),'Control Sample Data'!E254,$B255),""))</f>
        <v>35</v>
      </c>
      <c r="F255" s="29" t="str">
        <f>IF('Control Sample Data'!F254="","",IF(SUM('Control Sample Data'!F$2:F$97)&gt;10,IF(AND(ISNUMBER('Control Sample Data'!F254),'Control Sample Data'!F254&lt;$B255, 'Control Sample Data'!F254&gt;0),'Control Sample Data'!F254,$B255),""))</f>
        <v/>
      </c>
      <c r="G255" s="29" t="str">
        <f>IF('Control Sample Data'!G254="","",IF(SUM('Control Sample Data'!G$2:G$97)&gt;10,IF(AND(ISNUMBER('Control Sample Data'!G254),'Control Sample Data'!G254&lt;$B255, 'Control Sample Data'!G254&gt;0),'Control Sample Data'!G254,$B255),""))</f>
        <v/>
      </c>
      <c r="H255" s="29" t="str">
        <f>IF('Control Sample Data'!H254="","",IF(SUM('Control Sample Data'!H$2:H$97)&gt;10,IF(AND(ISNUMBER('Control Sample Data'!H254),'Control Sample Data'!H254&lt;$B255, 'Control Sample Data'!H254&gt;0),'Control Sample Data'!H254,$B255),""))</f>
        <v/>
      </c>
      <c r="I255" s="29" t="str">
        <f>IF('Control Sample Data'!I254="","",IF(SUM('Control Sample Data'!I$2:I$97)&gt;10,IF(AND(ISNUMBER('Control Sample Data'!I254),'Control Sample Data'!I254&lt;$B255, 'Control Sample Data'!I254&gt;0),'Control Sample Data'!I254,$B255),""))</f>
        <v/>
      </c>
      <c r="J255" s="29" t="str">
        <f>IF('Control Sample Data'!J254="","",IF(SUM('Control Sample Data'!J$2:J$97)&gt;10,IF(AND(ISNUMBER('Control Sample Data'!J254),'Control Sample Data'!J254&lt;$B255, 'Control Sample Data'!J254&gt;0),'Control Sample Data'!J254,$B255),""))</f>
        <v/>
      </c>
      <c r="K255" s="29" t="str">
        <f>IF('Control Sample Data'!K254="","",IF(SUM('Control Sample Data'!K$2:K$97)&gt;10,IF(AND(ISNUMBER('Control Sample Data'!K254),'Control Sample Data'!K254&lt;$B255, 'Control Sample Data'!K254&gt;0),'Control Sample Data'!K254,$B255),""))</f>
        <v/>
      </c>
      <c r="L255" s="29" t="str">
        <f>IF('Control Sample Data'!L254="","",IF(SUM('Control Sample Data'!L$2:L$97)&gt;10,IF(AND(ISNUMBER('Control Sample Data'!L254),'Control Sample Data'!L254&lt;$B255, 'Control Sample Data'!L254&gt;0),'Control Sample Data'!L254,$B255),""))</f>
        <v/>
      </c>
      <c r="M255" s="29" t="str">
        <f>IF('Control Sample Data'!M254="","",IF(SUM('Control Sample Data'!M$2:M$97)&gt;10,IF(AND(ISNUMBER('Control Sample Data'!M254),'Control Sample Data'!M254&lt;$B255, 'Control Sample Data'!M254&gt;0),'Control Sample Data'!M254,$B255),""))</f>
        <v/>
      </c>
      <c r="N255" s="29" t="str">
        <f>IF('Control Sample Data'!N254="","",IF(SUM('Control Sample Data'!N$2:N$97)&gt;10,IF(AND(ISNUMBER('Control Sample Data'!N254),'Control Sample Data'!N254&lt;$B255, 'Control Sample Data'!N254&gt;0),'Control Sample Data'!N254,$B255),""))</f>
        <v/>
      </c>
      <c r="O255" s="29" t="str">
        <f>IF('Control Sample Data'!O254="","",IF(SUM('Control Sample Data'!O$2:O$97)&gt;10,IF(AND(ISNUMBER('Control Sample Data'!O254),'Control Sample Data'!O254&lt;$B255, 'Control Sample Data'!O254&gt;0),'Control Sample Data'!O254,$B255),""))</f>
        <v/>
      </c>
      <c r="Q255" s="4" t="s">
        <v>4912</v>
      </c>
      <c r="R255" s="29">
        <f>IF('Test Sample Data'!D254="","",IF(SUM('Test Sample Data'!D$2:D$97)&gt;10,IF(AND(ISNUMBER('Test Sample Data'!D254),'Test Sample Data'!D254&lt;$B255, 'Test Sample Data'!D254&gt;0),'Test Sample Data'!D254,$B255),""))</f>
        <v>35</v>
      </c>
      <c r="S255" s="29">
        <f>IF('Test Sample Data'!E254="","",IF(SUM('Test Sample Data'!E$2:E$97)&gt;10,IF(AND(ISNUMBER('Test Sample Data'!E254),'Test Sample Data'!E254&lt;$B255, 'Test Sample Data'!E254&gt;0),'Test Sample Data'!E254,$B255),""))</f>
        <v>35</v>
      </c>
      <c r="T255" s="29" t="str">
        <f>IF('Test Sample Data'!F254="","",IF(SUM('Test Sample Data'!F$2:F$97)&gt;10,IF(AND(ISNUMBER('Test Sample Data'!F254),'Test Sample Data'!F254&lt;$B255, 'Test Sample Data'!F254&gt;0),'Test Sample Data'!F254,$B255),""))</f>
        <v/>
      </c>
      <c r="U255" s="29" t="str">
        <f>IF('Test Sample Data'!G254="","",IF(SUM('Test Sample Data'!G$2:G$97)&gt;10,IF(AND(ISNUMBER('Test Sample Data'!G254),'Test Sample Data'!G254&lt;$B255, 'Test Sample Data'!G254&gt;0),'Test Sample Data'!G254,$B255),""))</f>
        <v/>
      </c>
      <c r="V255" s="29" t="str">
        <f>IF('Test Sample Data'!H254="","",IF(SUM('Test Sample Data'!H$2:H$97)&gt;10,IF(AND(ISNUMBER('Test Sample Data'!H254),'Test Sample Data'!H254&lt;$B255, 'Test Sample Data'!H254&gt;0),'Test Sample Data'!H254,$B255),""))</f>
        <v/>
      </c>
      <c r="W255" s="29" t="str">
        <f>IF('Test Sample Data'!I254="","",IF(SUM('Test Sample Data'!I$2:I$97)&gt;10,IF(AND(ISNUMBER('Test Sample Data'!I254),'Test Sample Data'!I254&lt;$B255, 'Test Sample Data'!I254&gt;0),'Test Sample Data'!I254,$B255),""))</f>
        <v/>
      </c>
      <c r="X255" s="29" t="str">
        <f>IF('Test Sample Data'!J254="","",IF(SUM('Test Sample Data'!J$2:J$97)&gt;10,IF(AND(ISNUMBER('Test Sample Data'!J254),'Test Sample Data'!J254&lt;$B255, 'Test Sample Data'!J254&gt;0),'Test Sample Data'!J254,$B255),""))</f>
        <v/>
      </c>
      <c r="Y255" s="29" t="str">
        <f>IF('Test Sample Data'!K254="","",IF(SUM('Test Sample Data'!K$2:K$97)&gt;10,IF(AND(ISNUMBER('Test Sample Data'!K254),'Test Sample Data'!K254&lt;$B255, 'Test Sample Data'!K254&gt;0),'Test Sample Data'!K254,$B255),""))</f>
        <v/>
      </c>
      <c r="Z255" s="29" t="str">
        <f>IF('Test Sample Data'!L254="","",IF(SUM('Test Sample Data'!L$2:L$97)&gt;10,IF(AND(ISNUMBER('Test Sample Data'!L254),'Test Sample Data'!L254&lt;$B255, 'Test Sample Data'!L254&gt;0),'Test Sample Data'!L254,$B255),""))</f>
        <v/>
      </c>
      <c r="AA255" s="29" t="str">
        <f>IF('Test Sample Data'!M254="","",IF(SUM('Test Sample Data'!M$2:M$97)&gt;10,IF(AND(ISNUMBER('Test Sample Data'!M254),'Test Sample Data'!M254&lt;$B255, 'Test Sample Data'!M254&gt;0),'Test Sample Data'!M254,$B255),""))</f>
        <v/>
      </c>
      <c r="AB255" s="29" t="str">
        <f>IF('Test Sample Data'!N254="","",IF(SUM('Test Sample Data'!N$2:N$97)&gt;10,IF(AND(ISNUMBER('Test Sample Data'!N254),'Test Sample Data'!N254&lt;$B255, 'Test Sample Data'!N254&gt;0),'Test Sample Data'!N254,$B255),""))</f>
        <v/>
      </c>
      <c r="AC255" s="29" t="str">
        <f>IF('Test Sample Data'!O254="","",IF(SUM('Test Sample Data'!O$2:O$97)&gt;10,IF(AND(ISNUMBER('Test Sample Data'!O254),'Test Sample Data'!O254&lt;$B255, 'Test Sample Data'!O254&gt;0),'Test Sample Data'!O254,$B255),""))</f>
        <v/>
      </c>
      <c r="AE255" s="4" t="s">
        <v>4912</v>
      </c>
      <c r="AF255" s="4">
        <f t="shared" si="247"/>
        <v>9</v>
      </c>
      <c r="AG255" s="4">
        <f t="shared" si="248"/>
        <v>9</v>
      </c>
      <c r="AH255" s="4" t="str">
        <f t="shared" si="249"/>
        <v/>
      </c>
      <c r="AI255" s="4" t="str">
        <f t="shared" si="250"/>
        <v/>
      </c>
      <c r="AJ255" s="4" t="str">
        <f t="shared" si="251"/>
        <v/>
      </c>
      <c r="AK255" s="4" t="str">
        <f t="shared" si="252"/>
        <v/>
      </c>
      <c r="AL255" s="4" t="str">
        <f t="shared" si="253"/>
        <v/>
      </c>
      <c r="AM255" s="4" t="str">
        <f t="shared" si="254"/>
        <v/>
      </c>
      <c r="AN255" s="4" t="str">
        <f t="shared" si="255"/>
        <v/>
      </c>
      <c r="AO255" s="4" t="str">
        <f t="shared" si="256"/>
        <v/>
      </c>
      <c r="AP255" s="4" t="str">
        <f t="shared" si="257"/>
        <v/>
      </c>
      <c r="AQ255" s="4" t="str">
        <f t="shared" si="258"/>
        <v/>
      </c>
      <c r="AR255" s="4">
        <f t="shared" si="259"/>
        <v>0</v>
      </c>
      <c r="AS255" s="4">
        <f t="shared" si="310"/>
        <v>9</v>
      </c>
      <c r="AU255" s="4" t="s">
        <v>4912</v>
      </c>
      <c r="AV255" s="4">
        <f t="shared" si="260"/>
        <v>9</v>
      </c>
      <c r="AW255" s="4">
        <f t="shared" si="261"/>
        <v>9</v>
      </c>
      <c r="AX255" s="4" t="str">
        <f t="shared" si="262"/>
        <v/>
      </c>
      <c r="AY255" s="4" t="str">
        <f t="shared" si="263"/>
        <v/>
      </c>
      <c r="AZ255" s="4" t="str">
        <f t="shared" si="264"/>
        <v/>
      </c>
      <c r="BA255" s="4" t="str">
        <f t="shared" si="265"/>
        <v/>
      </c>
      <c r="BB255" s="4" t="str">
        <f t="shared" si="266"/>
        <v/>
      </c>
      <c r="BC255" s="4" t="str">
        <f t="shared" si="267"/>
        <v/>
      </c>
      <c r="BD255" s="4" t="str">
        <f t="shared" si="268"/>
        <v/>
      </c>
      <c r="BE255" s="4" t="str">
        <f t="shared" si="269"/>
        <v/>
      </c>
      <c r="BF255" s="4" t="str">
        <f t="shared" si="270"/>
        <v/>
      </c>
      <c r="BG255" s="4" t="str">
        <f t="shared" si="271"/>
        <v/>
      </c>
      <c r="BI255" s="4" t="s">
        <v>4912</v>
      </c>
      <c r="BJ255" s="4">
        <f t="shared" si="297"/>
        <v>9</v>
      </c>
      <c r="BK255" s="4">
        <f t="shared" si="298"/>
        <v>9</v>
      </c>
      <c r="BL255" s="4" t="str">
        <f t="shared" si="299"/>
        <v/>
      </c>
      <c r="BM255" s="4" t="str">
        <f t="shared" si="300"/>
        <v/>
      </c>
      <c r="BN255" s="4" t="str">
        <f t="shared" si="301"/>
        <v/>
      </c>
      <c r="BO255" s="4" t="str">
        <f t="shared" si="302"/>
        <v/>
      </c>
      <c r="BP255" s="4" t="str">
        <f t="shared" si="303"/>
        <v/>
      </c>
      <c r="BQ255" s="4" t="str">
        <f t="shared" si="304"/>
        <v/>
      </c>
      <c r="BR255" s="4" t="str">
        <f t="shared" si="305"/>
        <v/>
      </c>
      <c r="BS255" s="4" t="str">
        <f t="shared" si="306"/>
        <v/>
      </c>
      <c r="BT255" s="4" t="str">
        <f t="shared" si="307"/>
        <v/>
      </c>
      <c r="BU255" s="4" t="str">
        <f t="shared" si="308"/>
        <v/>
      </c>
      <c r="BV255" s="4">
        <f t="shared" si="272"/>
        <v>0</v>
      </c>
      <c r="BW255" s="4">
        <f t="shared" si="309"/>
        <v>9</v>
      </c>
      <c r="BY255" s="4" t="s">
        <v>4912</v>
      </c>
      <c r="BZ255" s="4">
        <f t="shared" si="273"/>
        <v>0</v>
      </c>
      <c r="CA255" s="4">
        <f t="shared" si="274"/>
        <v>0</v>
      </c>
      <c r="CB255" s="4" t="str">
        <f t="shared" si="275"/>
        <v/>
      </c>
      <c r="CC255" s="4" t="str">
        <f t="shared" si="276"/>
        <v/>
      </c>
      <c r="CD255" s="4" t="str">
        <f t="shared" si="277"/>
        <v/>
      </c>
      <c r="CE255" s="4" t="str">
        <f t="shared" si="278"/>
        <v/>
      </c>
      <c r="CF255" s="4" t="str">
        <f t="shared" si="279"/>
        <v/>
      </c>
      <c r="CG255" s="4" t="str">
        <f t="shared" si="280"/>
        <v/>
      </c>
      <c r="CH255" s="4" t="str">
        <f t="shared" si="281"/>
        <v/>
      </c>
      <c r="CI255" s="4" t="str">
        <f t="shared" si="282"/>
        <v/>
      </c>
      <c r="CJ255" s="4" t="str">
        <f t="shared" si="283"/>
        <v/>
      </c>
      <c r="CK255" s="4" t="str">
        <f t="shared" si="284"/>
        <v/>
      </c>
      <c r="CM255" s="4" t="s">
        <v>4912</v>
      </c>
      <c r="CN255" s="4" t="str">
        <f>IF(ISNUMBER(BZ255), IF($BV255&gt;VLOOKUP('Gene Table'!$G$2,'Array Content'!$A$2:$B$3,2,FALSE),IF(BZ255&lt;-$BV255,"mutant","WT"),IF(BZ255&lt;-VLOOKUP('Gene Table'!$G$2,'Array Content'!$A$2:$B$3,2,FALSE),"Mutant","WT")),"")</f>
        <v>WT</v>
      </c>
      <c r="CO255" s="4" t="str">
        <f>IF(ISNUMBER(CA255), IF($BV255&gt;VLOOKUP('Gene Table'!$G$2,'Array Content'!$A$2:$B$3,2,FALSE),IF(CA255&lt;-$BV255,"mutant","WT"),IF(CA255&lt;-VLOOKUP('Gene Table'!$G$2,'Array Content'!$A$2:$B$3,2,FALSE),"Mutant","WT")),"")</f>
        <v>WT</v>
      </c>
      <c r="CP255" s="4" t="str">
        <f>IF(ISNUMBER(CB255), IF($BV255&gt;VLOOKUP('Gene Table'!$G$2,'Array Content'!$A$2:$B$3,2,FALSE),IF(CB255&lt;-$BV255,"mutant","WT"),IF(CB255&lt;-VLOOKUP('Gene Table'!$G$2,'Array Content'!$A$2:$B$3,2,FALSE),"Mutant","WT")),"")</f>
        <v/>
      </c>
      <c r="CQ255" s="4" t="str">
        <f>IF(ISNUMBER(CC255), IF($BV255&gt;VLOOKUP('Gene Table'!$G$2,'Array Content'!$A$2:$B$3,2,FALSE),IF(CC255&lt;-$BV255,"mutant","WT"),IF(CC255&lt;-VLOOKUP('Gene Table'!$G$2,'Array Content'!$A$2:$B$3,2,FALSE),"Mutant","WT")),"")</f>
        <v/>
      </c>
      <c r="CR255" s="4" t="str">
        <f>IF(ISNUMBER(CD255), IF($BV255&gt;VLOOKUP('Gene Table'!$G$2,'Array Content'!$A$2:$B$3,2,FALSE),IF(CD255&lt;-$BV255,"mutant","WT"),IF(CD255&lt;-VLOOKUP('Gene Table'!$G$2,'Array Content'!$A$2:$B$3,2,FALSE),"Mutant","WT")),"")</f>
        <v/>
      </c>
      <c r="CS255" s="4" t="str">
        <f>IF(ISNUMBER(CE255), IF($BV255&gt;VLOOKUP('Gene Table'!$G$2,'Array Content'!$A$2:$B$3,2,FALSE),IF(CE255&lt;-$BV255,"mutant","WT"),IF(CE255&lt;-VLOOKUP('Gene Table'!$G$2,'Array Content'!$A$2:$B$3,2,FALSE),"Mutant","WT")),"")</f>
        <v/>
      </c>
      <c r="CT255" s="4" t="str">
        <f>IF(ISNUMBER(CF255), IF($BV255&gt;VLOOKUP('Gene Table'!$G$2,'Array Content'!$A$2:$B$3,2,FALSE),IF(CF255&lt;-$BV255,"mutant","WT"),IF(CF255&lt;-VLOOKUP('Gene Table'!$G$2,'Array Content'!$A$2:$B$3,2,FALSE),"Mutant","WT")),"")</f>
        <v/>
      </c>
      <c r="CU255" s="4" t="str">
        <f>IF(ISNUMBER(CG255), IF($BV255&gt;VLOOKUP('Gene Table'!$G$2,'Array Content'!$A$2:$B$3,2,FALSE),IF(CG255&lt;-$BV255,"mutant","WT"),IF(CG255&lt;-VLOOKUP('Gene Table'!$G$2,'Array Content'!$A$2:$B$3,2,FALSE),"Mutant","WT")),"")</f>
        <v/>
      </c>
      <c r="CV255" s="4" t="str">
        <f>IF(ISNUMBER(CH255), IF($BV255&gt;VLOOKUP('Gene Table'!$G$2,'Array Content'!$A$2:$B$3,2,FALSE),IF(CH255&lt;-$BV255,"mutant","WT"),IF(CH255&lt;-VLOOKUP('Gene Table'!$G$2,'Array Content'!$A$2:$B$3,2,FALSE),"Mutant","WT")),"")</f>
        <v/>
      </c>
      <c r="CW255" s="4" t="str">
        <f>IF(ISNUMBER(CI255), IF($BV255&gt;VLOOKUP('Gene Table'!$G$2,'Array Content'!$A$2:$B$3,2,FALSE),IF(CI255&lt;-$BV255,"mutant","WT"),IF(CI255&lt;-VLOOKUP('Gene Table'!$G$2,'Array Content'!$A$2:$B$3,2,FALSE),"Mutant","WT")),"")</f>
        <v/>
      </c>
      <c r="CX255" s="4" t="str">
        <f>IF(ISNUMBER(CJ255), IF($BV255&gt;VLOOKUP('Gene Table'!$G$2,'Array Content'!$A$2:$B$3,2,FALSE),IF(CJ255&lt;-$BV255,"mutant","WT"),IF(CJ255&lt;-VLOOKUP('Gene Table'!$G$2,'Array Content'!$A$2:$B$3,2,FALSE),"Mutant","WT")),"")</f>
        <v/>
      </c>
      <c r="CY255" s="4" t="str">
        <f>IF(ISNUMBER(CK255), IF($BV255&gt;VLOOKUP('Gene Table'!$G$2,'Array Content'!$A$2:$B$3,2,FALSE),IF(CK255&lt;-$BV255,"mutant","WT"),IF(CK255&lt;-VLOOKUP('Gene Table'!$G$2,'Array Content'!$A$2:$B$3,2,FALSE),"Mutant","WT")),"")</f>
        <v/>
      </c>
      <c r="DA255" s="4" t="s">
        <v>4912</v>
      </c>
      <c r="DB255" s="4">
        <f t="shared" si="285"/>
        <v>0</v>
      </c>
      <c r="DC255" s="4">
        <f t="shared" si="286"/>
        <v>0</v>
      </c>
      <c r="DD255" s="4" t="str">
        <f t="shared" si="287"/>
        <v/>
      </c>
      <c r="DE255" s="4" t="str">
        <f t="shared" si="288"/>
        <v/>
      </c>
      <c r="DF255" s="4" t="str">
        <f t="shared" si="289"/>
        <v/>
      </c>
      <c r="DG255" s="4" t="str">
        <f t="shared" si="290"/>
        <v/>
      </c>
      <c r="DH255" s="4" t="str">
        <f t="shared" si="291"/>
        <v/>
      </c>
      <c r="DI255" s="4" t="str">
        <f t="shared" si="292"/>
        <v/>
      </c>
      <c r="DJ255" s="4" t="str">
        <f t="shared" si="293"/>
        <v/>
      </c>
      <c r="DK255" s="4" t="str">
        <f t="shared" si="294"/>
        <v/>
      </c>
      <c r="DL255" s="4" t="str">
        <f t="shared" si="295"/>
        <v/>
      </c>
      <c r="DM255" s="4" t="str">
        <f t="shared" si="296"/>
        <v/>
      </c>
      <c r="DO255" s="4" t="s">
        <v>4912</v>
      </c>
      <c r="DP255" s="4" t="str">
        <f>IF(ISNUMBER(DB255), IF($AR255&gt;VLOOKUP('Gene Table'!$G$2,'Array Content'!$A$2:$B$3,2,FALSE),IF(DB255&lt;-$AR255,"mutant","WT"),IF(DB255&lt;-VLOOKUP('Gene Table'!$G$2,'Array Content'!$A$2:$B$3,2,FALSE),"Mutant","WT")),"")</f>
        <v>WT</v>
      </c>
      <c r="DQ255" s="4" t="str">
        <f>IF(ISNUMBER(DC255), IF($AR255&gt;VLOOKUP('Gene Table'!$G$2,'Array Content'!$A$2:$B$3,2,FALSE),IF(DC255&lt;-$AR255,"mutant","WT"),IF(DC255&lt;-VLOOKUP('Gene Table'!$G$2,'Array Content'!$A$2:$B$3,2,FALSE),"Mutant","WT")),"")</f>
        <v>WT</v>
      </c>
      <c r="DR255" s="4" t="str">
        <f>IF(ISNUMBER(DD255), IF($AR255&gt;VLOOKUP('Gene Table'!$G$2,'Array Content'!$A$2:$B$3,2,FALSE),IF(DD255&lt;-$AR255,"mutant","WT"),IF(DD255&lt;-VLOOKUP('Gene Table'!$G$2,'Array Content'!$A$2:$B$3,2,FALSE),"Mutant","WT")),"")</f>
        <v/>
      </c>
      <c r="DS255" s="4" t="str">
        <f>IF(ISNUMBER(DE255), IF($AR255&gt;VLOOKUP('Gene Table'!$G$2,'Array Content'!$A$2:$B$3,2,FALSE),IF(DE255&lt;-$AR255,"mutant","WT"),IF(DE255&lt;-VLOOKUP('Gene Table'!$G$2,'Array Content'!$A$2:$B$3,2,FALSE),"Mutant","WT")),"")</f>
        <v/>
      </c>
      <c r="DT255" s="4" t="str">
        <f>IF(ISNUMBER(DF255), IF($AR255&gt;VLOOKUP('Gene Table'!$G$2,'Array Content'!$A$2:$B$3,2,FALSE),IF(DF255&lt;-$AR255,"mutant","WT"),IF(DF255&lt;-VLOOKUP('Gene Table'!$G$2,'Array Content'!$A$2:$B$3,2,FALSE),"Mutant","WT")),"")</f>
        <v/>
      </c>
      <c r="DU255" s="4" t="str">
        <f>IF(ISNUMBER(DG255), IF($AR255&gt;VLOOKUP('Gene Table'!$G$2,'Array Content'!$A$2:$B$3,2,FALSE),IF(DG255&lt;-$AR255,"mutant","WT"),IF(DG255&lt;-VLOOKUP('Gene Table'!$G$2,'Array Content'!$A$2:$B$3,2,FALSE),"Mutant","WT")),"")</f>
        <v/>
      </c>
      <c r="DV255" s="4" t="str">
        <f>IF(ISNUMBER(DH255), IF($AR255&gt;VLOOKUP('Gene Table'!$G$2,'Array Content'!$A$2:$B$3,2,FALSE),IF(DH255&lt;-$AR255,"mutant","WT"),IF(DH255&lt;-VLOOKUP('Gene Table'!$G$2,'Array Content'!$A$2:$B$3,2,FALSE),"Mutant","WT")),"")</f>
        <v/>
      </c>
      <c r="DW255" s="4" t="str">
        <f>IF(ISNUMBER(DI255), IF($AR255&gt;VLOOKUP('Gene Table'!$G$2,'Array Content'!$A$2:$B$3,2,FALSE),IF(DI255&lt;-$AR255,"mutant","WT"),IF(DI255&lt;-VLOOKUP('Gene Table'!$G$2,'Array Content'!$A$2:$B$3,2,FALSE),"Mutant","WT")),"")</f>
        <v/>
      </c>
      <c r="DX255" s="4" t="str">
        <f>IF(ISNUMBER(DJ255), IF($AR255&gt;VLOOKUP('Gene Table'!$G$2,'Array Content'!$A$2:$B$3,2,FALSE),IF(DJ255&lt;-$AR255,"mutant","WT"),IF(DJ255&lt;-VLOOKUP('Gene Table'!$G$2,'Array Content'!$A$2:$B$3,2,FALSE),"Mutant","WT")),"")</f>
        <v/>
      </c>
      <c r="DY255" s="4" t="str">
        <f>IF(ISNUMBER(DK255), IF($AR255&gt;VLOOKUP('Gene Table'!$G$2,'Array Content'!$A$2:$B$3,2,FALSE),IF(DK255&lt;-$AR255,"mutant","WT"),IF(DK255&lt;-VLOOKUP('Gene Table'!$G$2,'Array Content'!$A$2:$B$3,2,FALSE),"Mutant","WT")),"")</f>
        <v/>
      </c>
      <c r="DZ255" s="4" t="str">
        <f>IF(ISNUMBER(DL255), IF($AR255&gt;VLOOKUP('Gene Table'!$G$2,'Array Content'!$A$2:$B$3,2,FALSE),IF(DL255&lt;-$AR255,"mutant","WT"),IF(DL255&lt;-VLOOKUP('Gene Table'!$G$2,'Array Content'!$A$2:$B$3,2,FALSE),"Mutant","WT")),"")</f>
        <v/>
      </c>
      <c r="EA255" s="4" t="str">
        <f>IF(ISNUMBER(DM255), IF($AR255&gt;VLOOKUP('Gene Table'!$G$2,'Array Content'!$A$2:$B$3,2,FALSE),IF(DM255&lt;-$AR255,"mutant","WT"),IF(DM255&lt;-VLOOKUP('Gene Table'!$G$2,'Array Content'!$A$2:$B$3,2,FALSE),"Mutant","WT")),"")</f>
        <v/>
      </c>
      <c r="EC255" s="4" t="s">
        <v>4912</v>
      </c>
      <c r="ED255" s="4" t="str">
        <f>IF('Gene Table'!$D255="copy number",D255,"")</f>
        <v/>
      </c>
      <c r="EE255" s="4" t="str">
        <f>IF('Gene Table'!$D255="copy number",E255,"")</f>
        <v/>
      </c>
      <c r="EF255" s="4" t="str">
        <f>IF('Gene Table'!$D255="copy number",F255,"")</f>
        <v/>
      </c>
      <c r="EG255" s="4" t="str">
        <f>IF('Gene Table'!$D255="copy number",G255,"")</f>
        <v/>
      </c>
      <c r="EH255" s="4" t="str">
        <f>IF('Gene Table'!$D255="copy number",H255,"")</f>
        <v/>
      </c>
      <c r="EI255" s="4" t="str">
        <f>IF('Gene Table'!$D255="copy number",I255,"")</f>
        <v/>
      </c>
      <c r="EJ255" s="4" t="str">
        <f>IF('Gene Table'!$D255="copy number",J255,"")</f>
        <v/>
      </c>
      <c r="EK255" s="4" t="str">
        <f>IF('Gene Table'!$D255="copy number",K255,"")</f>
        <v/>
      </c>
      <c r="EL255" s="4" t="str">
        <f>IF('Gene Table'!$D255="copy number",L255,"")</f>
        <v/>
      </c>
      <c r="EM255" s="4" t="str">
        <f>IF('Gene Table'!$D255="copy number",M255,"")</f>
        <v/>
      </c>
      <c r="EN255" s="4" t="str">
        <f>IF('Gene Table'!$D255="copy number",N255,"")</f>
        <v/>
      </c>
      <c r="EO255" s="4" t="str">
        <f>IF('Gene Table'!$D255="copy number",O255,"")</f>
        <v/>
      </c>
      <c r="EQ255" s="4" t="s">
        <v>4912</v>
      </c>
      <c r="ER255" s="4" t="str">
        <f>IF('Gene Table'!$D255="copy number",R255,"")</f>
        <v/>
      </c>
      <c r="ES255" s="4" t="str">
        <f>IF('Gene Table'!$D255="copy number",S255,"")</f>
        <v/>
      </c>
      <c r="ET255" s="4" t="str">
        <f>IF('Gene Table'!$D255="copy number",T255,"")</f>
        <v/>
      </c>
      <c r="EU255" s="4" t="str">
        <f>IF('Gene Table'!$D255="copy number",U255,"")</f>
        <v/>
      </c>
      <c r="EV255" s="4" t="str">
        <f>IF('Gene Table'!$D255="copy number",V255,"")</f>
        <v/>
      </c>
      <c r="EW255" s="4" t="str">
        <f>IF('Gene Table'!$D255="copy number",W255,"")</f>
        <v/>
      </c>
      <c r="EX255" s="4" t="str">
        <f>IF('Gene Table'!$D255="copy number",X255,"")</f>
        <v/>
      </c>
      <c r="EY255" s="4" t="str">
        <f>IF('Gene Table'!$D255="copy number",Y255,"")</f>
        <v/>
      </c>
      <c r="EZ255" s="4" t="str">
        <f>IF('Gene Table'!$D255="copy number",Z255,"")</f>
        <v/>
      </c>
      <c r="FA255" s="4" t="str">
        <f>IF('Gene Table'!$D255="copy number",AA255,"")</f>
        <v/>
      </c>
      <c r="FB255" s="4" t="str">
        <f>IF('Gene Table'!$D255="copy number",AB255,"")</f>
        <v/>
      </c>
      <c r="FC255" s="4" t="str">
        <f>IF('Gene Table'!$D255="copy number",AC255,"")</f>
        <v/>
      </c>
      <c r="FE255" s="4" t="s">
        <v>4912</v>
      </c>
      <c r="FF255" s="4" t="str">
        <f>IF('Gene Table'!$C255="SMPC",D255,"")</f>
        <v/>
      </c>
      <c r="FG255" s="4" t="str">
        <f>IF('Gene Table'!$C255="SMPC",E255,"")</f>
        <v/>
      </c>
      <c r="FH255" s="4" t="str">
        <f>IF('Gene Table'!$C255="SMPC",F255,"")</f>
        <v/>
      </c>
      <c r="FI255" s="4" t="str">
        <f>IF('Gene Table'!$C255="SMPC",G255,"")</f>
        <v/>
      </c>
      <c r="FJ255" s="4" t="str">
        <f>IF('Gene Table'!$C255="SMPC",H255,"")</f>
        <v/>
      </c>
      <c r="FK255" s="4" t="str">
        <f>IF('Gene Table'!$C255="SMPC",I255,"")</f>
        <v/>
      </c>
      <c r="FL255" s="4" t="str">
        <f>IF('Gene Table'!$C255="SMPC",J255,"")</f>
        <v/>
      </c>
      <c r="FM255" s="4" t="str">
        <f>IF('Gene Table'!$C255="SMPC",K255,"")</f>
        <v/>
      </c>
      <c r="FN255" s="4" t="str">
        <f>IF('Gene Table'!$C255="SMPC",L255,"")</f>
        <v/>
      </c>
      <c r="FO255" s="4" t="str">
        <f>IF('Gene Table'!$C255="SMPC",M255,"")</f>
        <v/>
      </c>
      <c r="FP255" s="4" t="str">
        <f>IF('Gene Table'!$C255="SMPC",N255,"")</f>
        <v/>
      </c>
      <c r="FQ255" s="4" t="str">
        <f>IF('Gene Table'!$C255="SMPC",O255,"")</f>
        <v/>
      </c>
      <c r="FS255" s="4" t="s">
        <v>4912</v>
      </c>
      <c r="FT255" s="4" t="str">
        <f>IF('Gene Table'!$C255="SMPC",R255,"")</f>
        <v/>
      </c>
      <c r="FU255" s="4" t="str">
        <f>IF('Gene Table'!$C255="SMPC",S255,"")</f>
        <v/>
      </c>
      <c r="FV255" s="4" t="str">
        <f>IF('Gene Table'!$C255="SMPC",T255,"")</f>
        <v/>
      </c>
      <c r="FW255" s="4" t="str">
        <f>IF('Gene Table'!$C255="SMPC",U255,"")</f>
        <v/>
      </c>
      <c r="FX255" s="4" t="str">
        <f>IF('Gene Table'!$C255="SMPC",V255,"")</f>
        <v/>
      </c>
      <c r="FY255" s="4" t="str">
        <f>IF('Gene Table'!$C255="SMPC",W255,"")</f>
        <v/>
      </c>
      <c r="FZ255" s="4" t="str">
        <f>IF('Gene Table'!$C255="SMPC",X255,"")</f>
        <v/>
      </c>
      <c r="GA255" s="4" t="str">
        <f>IF('Gene Table'!$C255="SMPC",Y255,"")</f>
        <v/>
      </c>
      <c r="GB255" s="4" t="str">
        <f>IF('Gene Table'!$C255="SMPC",Z255,"")</f>
        <v/>
      </c>
      <c r="GC255" s="4" t="str">
        <f>IF('Gene Table'!$C255="SMPC",AA255,"")</f>
        <v/>
      </c>
      <c r="GD255" s="4" t="str">
        <f>IF('Gene Table'!$C255="SMPC",AB255,"")</f>
        <v/>
      </c>
      <c r="GE255" s="4" t="str">
        <f>IF('Gene Table'!$C255="SMPC",AC255,"")</f>
        <v/>
      </c>
    </row>
    <row r="256" spans="1:187" ht="15" customHeight="1" x14ac:dyDescent="0.25">
      <c r="A256" s="4" t="str">
        <f>'Gene Table'!C256&amp;":"&amp;'Gene Table'!D256</f>
        <v>TP53:c.646G&gt;A</v>
      </c>
      <c r="B256" s="4">
        <f>IF('Gene Table'!$G$5="NO",IF(ISNUMBER(MATCH('Gene Table'!E256,'Array Content'!$M$2:$M$941,0)),VLOOKUP('Gene Table'!E256,'Array Content'!$M$2:$O$941,2,FALSE),35),IF('Gene Table'!$G$5="YES",IF(ISNUMBER(MATCH('Gene Table'!E256,'Array Content'!$M$2:$M$941,0)),VLOOKUP('Gene Table'!E256,'Array Content'!$M$2:$O$941,3,FALSE),35),"OOPS"))</f>
        <v>37</v>
      </c>
      <c r="C256" s="4" t="s">
        <v>4913</v>
      </c>
      <c r="D256" s="29">
        <f>IF('Control Sample Data'!D255="","",IF(SUM('Control Sample Data'!D$2:D$97)&gt;10,IF(AND(ISNUMBER('Control Sample Data'!D255),'Control Sample Data'!D255&lt;$B256, 'Control Sample Data'!D255&gt;0),'Control Sample Data'!D255,$B256),""))</f>
        <v>35</v>
      </c>
      <c r="E256" s="29">
        <f>IF('Control Sample Data'!E255="","",IF(SUM('Control Sample Data'!E$2:E$97)&gt;10,IF(AND(ISNUMBER('Control Sample Data'!E255),'Control Sample Data'!E255&lt;$B256, 'Control Sample Data'!E255&gt;0),'Control Sample Data'!E255,$B256),""))</f>
        <v>35</v>
      </c>
      <c r="F256" s="29" t="str">
        <f>IF('Control Sample Data'!F255="","",IF(SUM('Control Sample Data'!F$2:F$97)&gt;10,IF(AND(ISNUMBER('Control Sample Data'!F255),'Control Sample Data'!F255&lt;$B256, 'Control Sample Data'!F255&gt;0),'Control Sample Data'!F255,$B256),""))</f>
        <v/>
      </c>
      <c r="G256" s="29" t="str">
        <f>IF('Control Sample Data'!G255="","",IF(SUM('Control Sample Data'!G$2:G$97)&gt;10,IF(AND(ISNUMBER('Control Sample Data'!G255),'Control Sample Data'!G255&lt;$B256, 'Control Sample Data'!G255&gt;0),'Control Sample Data'!G255,$B256),""))</f>
        <v/>
      </c>
      <c r="H256" s="29" t="str">
        <f>IF('Control Sample Data'!H255="","",IF(SUM('Control Sample Data'!H$2:H$97)&gt;10,IF(AND(ISNUMBER('Control Sample Data'!H255),'Control Sample Data'!H255&lt;$B256, 'Control Sample Data'!H255&gt;0),'Control Sample Data'!H255,$B256),""))</f>
        <v/>
      </c>
      <c r="I256" s="29" t="str">
        <f>IF('Control Sample Data'!I255="","",IF(SUM('Control Sample Data'!I$2:I$97)&gt;10,IF(AND(ISNUMBER('Control Sample Data'!I255),'Control Sample Data'!I255&lt;$B256, 'Control Sample Data'!I255&gt;0),'Control Sample Data'!I255,$B256),""))</f>
        <v/>
      </c>
      <c r="J256" s="29" t="str">
        <f>IF('Control Sample Data'!J255="","",IF(SUM('Control Sample Data'!J$2:J$97)&gt;10,IF(AND(ISNUMBER('Control Sample Data'!J255),'Control Sample Data'!J255&lt;$B256, 'Control Sample Data'!J255&gt;0),'Control Sample Data'!J255,$B256),""))</f>
        <v/>
      </c>
      <c r="K256" s="29" t="str">
        <f>IF('Control Sample Data'!K255="","",IF(SUM('Control Sample Data'!K$2:K$97)&gt;10,IF(AND(ISNUMBER('Control Sample Data'!K255),'Control Sample Data'!K255&lt;$B256, 'Control Sample Data'!K255&gt;0),'Control Sample Data'!K255,$B256),""))</f>
        <v/>
      </c>
      <c r="L256" s="29" t="str">
        <f>IF('Control Sample Data'!L255="","",IF(SUM('Control Sample Data'!L$2:L$97)&gt;10,IF(AND(ISNUMBER('Control Sample Data'!L255),'Control Sample Data'!L255&lt;$B256, 'Control Sample Data'!L255&gt;0),'Control Sample Data'!L255,$B256),""))</f>
        <v/>
      </c>
      <c r="M256" s="29" t="str">
        <f>IF('Control Sample Data'!M255="","",IF(SUM('Control Sample Data'!M$2:M$97)&gt;10,IF(AND(ISNUMBER('Control Sample Data'!M255),'Control Sample Data'!M255&lt;$B256, 'Control Sample Data'!M255&gt;0),'Control Sample Data'!M255,$B256),""))</f>
        <v/>
      </c>
      <c r="N256" s="29" t="str">
        <f>IF('Control Sample Data'!N255="","",IF(SUM('Control Sample Data'!N$2:N$97)&gt;10,IF(AND(ISNUMBER('Control Sample Data'!N255),'Control Sample Data'!N255&lt;$B256, 'Control Sample Data'!N255&gt;0),'Control Sample Data'!N255,$B256),""))</f>
        <v/>
      </c>
      <c r="O256" s="29" t="str">
        <f>IF('Control Sample Data'!O255="","",IF(SUM('Control Sample Data'!O$2:O$97)&gt;10,IF(AND(ISNUMBER('Control Sample Data'!O255),'Control Sample Data'!O255&lt;$B256, 'Control Sample Data'!O255&gt;0),'Control Sample Data'!O255,$B256),""))</f>
        <v/>
      </c>
      <c r="Q256" s="4" t="s">
        <v>4913</v>
      </c>
      <c r="R256" s="29">
        <f>IF('Test Sample Data'!D255="","",IF(SUM('Test Sample Data'!D$2:D$97)&gt;10,IF(AND(ISNUMBER('Test Sample Data'!D255),'Test Sample Data'!D255&lt;$B256, 'Test Sample Data'!D255&gt;0),'Test Sample Data'!D255,$B256),""))</f>
        <v>30.799999999999997</v>
      </c>
      <c r="S256" s="29">
        <f>IF('Test Sample Data'!E255="","",IF(SUM('Test Sample Data'!E$2:E$97)&gt;10,IF(AND(ISNUMBER('Test Sample Data'!E255),'Test Sample Data'!E255&lt;$B256, 'Test Sample Data'!E255&gt;0),'Test Sample Data'!E255,$B256),""))</f>
        <v>35</v>
      </c>
      <c r="T256" s="29" t="str">
        <f>IF('Test Sample Data'!F255="","",IF(SUM('Test Sample Data'!F$2:F$97)&gt;10,IF(AND(ISNUMBER('Test Sample Data'!F255),'Test Sample Data'!F255&lt;$B256, 'Test Sample Data'!F255&gt;0),'Test Sample Data'!F255,$B256),""))</f>
        <v/>
      </c>
      <c r="U256" s="29" t="str">
        <f>IF('Test Sample Data'!G255="","",IF(SUM('Test Sample Data'!G$2:G$97)&gt;10,IF(AND(ISNUMBER('Test Sample Data'!G255),'Test Sample Data'!G255&lt;$B256, 'Test Sample Data'!G255&gt;0),'Test Sample Data'!G255,$B256),""))</f>
        <v/>
      </c>
      <c r="V256" s="29" t="str">
        <f>IF('Test Sample Data'!H255="","",IF(SUM('Test Sample Data'!H$2:H$97)&gt;10,IF(AND(ISNUMBER('Test Sample Data'!H255),'Test Sample Data'!H255&lt;$B256, 'Test Sample Data'!H255&gt;0),'Test Sample Data'!H255,$B256),""))</f>
        <v/>
      </c>
      <c r="W256" s="29" t="str">
        <f>IF('Test Sample Data'!I255="","",IF(SUM('Test Sample Data'!I$2:I$97)&gt;10,IF(AND(ISNUMBER('Test Sample Data'!I255),'Test Sample Data'!I255&lt;$B256, 'Test Sample Data'!I255&gt;0),'Test Sample Data'!I255,$B256),""))</f>
        <v/>
      </c>
      <c r="X256" s="29" t="str">
        <f>IF('Test Sample Data'!J255="","",IF(SUM('Test Sample Data'!J$2:J$97)&gt;10,IF(AND(ISNUMBER('Test Sample Data'!J255),'Test Sample Data'!J255&lt;$B256, 'Test Sample Data'!J255&gt;0),'Test Sample Data'!J255,$B256),""))</f>
        <v/>
      </c>
      <c r="Y256" s="29" t="str">
        <f>IF('Test Sample Data'!K255="","",IF(SUM('Test Sample Data'!K$2:K$97)&gt;10,IF(AND(ISNUMBER('Test Sample Data'!K255),'Test Sample Data'!K255&lt;$B256, 'Test Sample Data'!K255&gt;0),'Test Sample Data'!K255,$B256),""))</f>
        <v/>
      </c>
      <c r="Z256" s="29" t="str">
        <f>IF('Test Sample Data'!L255="","",IF(SUM('Test Sample Data'!L$2:L$97)&gt;10,IF(AND(ISNUMBER('Test Sample Data'!L255),'Test Sample Data'!L255&lt;$B256, 'Test Sample Data'!L255&gt;0),'Test Sample Data'!L255,$B256),""))</f>
        <v/>
      </c>
      <c r="AA256" s="29" t="str">
        <f>IF('Test Sample Data'!M255="","",IF(SUM('Test Sample Data'!M$2:M$97)&gt;10,IF(AND(ISNUMBER('Test Sample Data'!M255),'Test Sample Data'!M255&lt;$B256, 'Test Sample Data'!M255&gt;0),'Test Sample Data'!M255,$B256),""))</f>
        <v/>
      </c>
      <c r="AB256" s="29" t="str">
        <f>IF('Test Sample Data'!N255="","",IF(SUM('Test Sample Data'!N$2:N$97)&gt;10,IF(AND(ISNUMBER('Test Sample Data'!N255),'Test Sample Data'!N255&lt;$B256, 'Test Sample Data'!N255&gt;0),'Test Sample Data'!N255,$B256),""))</f>
        <v/>
      </c>
      <c r="AC256" s="29" t="str">
        <f>IF('Test Sample Data'!O255="","",IF(SUM('Test Sample Data'!O$2:O$97)&gt;10,IF(AND(ISNUMBER('Test Sample Data'!O255),'Test Sample Data'!O255&lt;$B256, 'Test Sample Data'!O255&gt;0),'Test Sample Data'!O255,$B256),""))</f>
        <v/>
      </c>
      <c r="AE256" s="4" t="s">
        <v>4913</v>
      </c>
      <c r="AF256" s="4">
        <f t="shared" si="247"/>
        <v>9</v>
      </c>
      <c r="AG256" s="4">
        <f t="shared" si="248"/>
        <v>9</v>
      </c>
      <c r="AH256" s="4" t="str">
        <f t="shared" si="249"/>
        <v/>
      </c>
      <c r="AI256" s="4" t="str">
        <f t="shared" si="250"/>
        <v/>
      </c>
      <c r="AJ256" s="4" t="str">
        <f t="shared" si="251"/>
        <v/>
      </c>
      <c r="AK256" s="4" t="str">
        <f t="shared" si="252"/>
        <v/>
      </c>
      <c r="AL256" s="4" t="str">
        <f t="shared" si="253"/>
        <v/>
      </c>
      <c r="AM256" s="4" t="str">
        <f t="shared" si="254"/>
        <v/>
      </c>
      <c r="AN256" s="4" t="str">
        <f t="shared" si="255"/>
        <v/>
      </c>
      <c r="AO256" s="4" t="str">
        <f t="shared" si="256"/>
        <v/>
      </c>
      <c r="AP256" s="4" t="str">
        <f t="shared" si="257"/>
        <v/>
      </c>
      <c r="AQ256" s="4" t="str">
        <f t="shared" si="258"/>
        <v/>
      </c>
      <c r="AR256" s="4">
        <f t="shared" si="259"/>
        <v>0</v>
      </c>
      <c r="AS256" s="4">
        <f t="shared" si="310"/>
        <v>9</v>
      </c>
      <c r="AU256" s="4" t="s">
        <v>4913</v>
      </c>
      <c r="AV256" s="4">
        <f t="shared" si="260"/>
        <v>4.7999999999999972</v>
      </c>
      <c r="AW256" s="4">
        <f t="shared" si="261"/>
        <v>9</v>
      </c>
      <c r="AX256" s="4" t="str">
        <f t="shared" si="262"/>
        <v/>
      </c>
      <c r="AY256" s="4" t="str">
        <f t="shared" si="263"/>
        <v/>
      </c>
      <c r="AZ256" s="4" t="str">
        <f t="shared" si="264"/>
        <v/>
      </c>
      <c r="BA256" s="4" t="str">
        <f t="shared" si="265"/>
        <v/>
      </c>
      <c r="BB256" s="4" t="str">
        <f t="shared" si="266"/>
        <v/>
      </c>
      <c r="BC256" s="4" t="str">
        <f t="shared" si="267"/>
        <v/>
      </c>
      <c r="BD256" s="4" t="str">
        <f t="shared" si="268"/>
        <v/>
      </c>
      <c r="BE256" s="4" t="str">
        <f t="shared" si="269"/>
        <v/>
      </c>
      <c r="BF256" s="4" t="str">
        <f t="shared" si="270"/>
        <v/>
      </c>
      <c r="BG256" s="4" t="str">
        <f t="shared" si="271"/>
        <v/>
      </c>
      <c r="BI256" s="4" t="s">
        <v>4913</v>
      </c>
      <c r="BJ256" s="4" t="str">
        <f t="shared" si="297"/>
        <v/>
      </c>
      <c r="BK256" s="4">
        <f t="shared" si="298"/>
        <v>9</v>
      </c>
      <c r="BL256" s="4" t="str">
        <f t="shared" si="299"/>
        <v/>
      </c>
      <c r="BM256" s="4" t="str">
        <f t="shared" si="300"/>
        <v/>
      </c>
      <c r="BN256" s="4" t="str">
        <f t="shared" si="301"/>
        <v/>
      </c>
      <c r="BO256" s="4" t="str">
        <f t="shared" si="302"/>
        <v/>
      </c>
      <c r="BP256" s="4" t="str">
        <f t="shared" si="303"/>
        <v/>
      </c>
      <c r="BQ256" s="4" t="str">
        <f t="shared" si="304"/>
        <v/>
      </c>
      <c r="BR256" s="4" t="str">
        <f t="shared" si="305"/>
        <v/>
      </c>
      <c r="BS256" s="4" t="str">
        <f t="shared" si="306"/>
        <v/>
      </c>
      <c r="BT256" s="4" t="str">
        <f t="shared" si="307"/>
        <v/>
      </c>
      <c r="BU256" s="4" t="str">
        <f t="shared" si="308"/>
        <v/>
      </c>
      <c r="BV256" s="4">
        <f t="shared" si="272"/>
        <v>0</v>
      </c>
      <c r="BW256" s="4">
        <f t="shared" si="309"/>
        <v>9</v>
      </c>
      <c r="BY256" s="4" t="s">
        <v>4913</v>
      </c>
      <c r="BZ256" s="4">
        <f t="shared" si="273"/>
        <v>-4.2000000000000028</v>
      </c>
      <c r="CA256" s="4">
        <f t="shared" si="274"/>
        <v>0</v>
      </c>
      <c r="CB256" s="4" t="str">
        <f t="shared" si="275"/>
        <v/>
      </c>
      <c r="CC256" s="4" t="str">
        <f t="shared" si="276"/>
        <v/>
      </c>
      <c r="CD256" s="4" t="str">
        <f t="shared" si="277"/>
        <v/>
      </c>
      <c r="CE256" s="4" t="str">
        <f t="shared" si="278"/>
        <v/>
      </c>
      <c r="CF256" s="4" t="str">
        <f t="shared" si="279"/>
        <v/>
      </c>
      <c r="CG256" s="4" t="str">
        <f t="shared" si="280"/>
        <v/>
      </c>
      <c r="CH256" s="4" t="str">
        <f t="shared" si="281"/>
        <v/>
      </c>
      <c r="CI256" s="4" t="str">
        <f t="shared" si="282"/>
        <v/>
      </c>
      <c r="CJ256" s="4" t="str">
        <f t="shared" si="283"/>
        <v/>
      </c>
      <c r="CK256" s="4" t="str">
        <f t="shared" si="284"/>
        <v/>
      </c>
      <c r="CM256" s="4" t="s">
        <v>4913</v>
      </c>
      <c r="CN256" s="4" t="str">
        <f>IF(ISNUMBER(BZ256), IF($BV256&gt;VLOOKUP('Gene Table'!$G$2,'Array Content'!$A$2:$B$3,2,FALSE),IF(BZ256&lt;-$BV256,"mutant","WT"),IF(BZ256&lt;-VLOOKUP('Gene Table'!$G$2,'Array Content'!$A$2:$B$3,2,FALSE),"Mutant","WT")),"")</f>
        <v>Mutant</v>
      </c>
      <c r="CO256" s="4" t="str">
        <f>IF(ISNUMBER(CA256), IF($BV256&gt;VLOOKUP('Gene Table'!$G$2,'Array Content'!$A$2:$B$3,2,FALSE),IF(CA256&lt;-$BV256,"mutant","WT"),IF(CA256&lt;-VLOOKUP('Gene Table'!$G$2,'Array Content'!$A$2:$B$3,2,FALSE),"Mutant","WT")),"")</f>
        <v>WT</v>
      </c>
      <c r="CP256" s="4" t="str">
        <f>IF(ISNUMBER(CB256), IF($BV256&gt;VLOOKUP('Gene Table'!$G$2,'Array Content'!$A$2:$B$3,2,FALSE),IF(CB256&lt;-$BV256,"mutant","WT"),IF(CB256&lt;-VLOOKUP('Gene Table'!$G$2,'Array Content'!$A$2:$B$3,2,FALSE),"Mutant","WT")),"")</f>
        <v/>
      </c>
      <c r="CQ256" s="4" t="str">
        <f>IF(ISNUMBER(CC256), IF($BV256&gt;VLOOKUP('Gene Table'!$G$2,'Array Content'!$A$2:$B$3,2,FALSE),IF(CC256&lt;-$BV256,"mutant","WT"),IF(CC256&lt;-VLOOKUP('Gene Table'!$G$2,'Array Content'!$A$2:$B$3,2,FALSE),"Mutant","WT")),"")</f>
        <v/>
      </c>
      <c r="CR256" s="4" t="str">
        <f>IF(ISNUMBER(CD256), IF($BV256&gt;VLOOKUP('Gene Table'!$G$2,'Array Content'!$A$2:$B$3,2,FALSE),IF(CD256&lt;-$BV256,"mutant","WT"),IF(CD256&lt;-VLOOKUP('Gene Table'!$G$2,'Array Content'!$A$2:$B$3,2,FALSE),"Mutant","WT")),"")</f>
        <v/>
      </c>
      <c r="CS256" s="4" t="str">
        <f>IF(ISNUMBER(CE256), IF($BV256&gt;VLOOKUP('Gene Table'!$G$2,'Array Content'!$A$2:$B$3,2,FALSE),IF(CE256&lt;-$BV256,"mutant","WT"),IF(CE256&lt;-VLOOKUP('Gene Table'!$G$2,'Array Content'!$A$2:$B$3,2,FALSE),"Mutant","WT")),"")</f>
        <v/>
      </c>
      <c r="CT256" s="4" t="str">
        <f>IF(ISNUMBER(CF256), IF($BV256&gt;VLOOKUP('Gene Table'!$G$2,'Array Content'!$A$2:$B$3,2,FALSE),IF(CF256&lt;-$BV256,"mutant","WT"),IF(CF256&lt;-VLOOKUP('Gene Table'!$G$2,'Array Content'!$A$2:$B$3,2,FALSE),"Mutant","WT")),"")</f>
        <v/>
      </c>
      <c r="CU256" s="4" t="str">
        <f>IF(ISNUMBER(CG256), IF($BV256&gt;VLOOKUP('Gene Table'!$G$2,'Array Content'!$A$2:$B$3,2,FALSE),IF(CG256&lt;-$BV256,"mutant","WT"),IF(CG256&lt;-VLOOKUP('Gene Table'!$G$2,'Array Content'!$A$2:$B$3,2,FALSE),"Mutant","WT")),"")</f>
        <v/>
      </c>
      <c r="CV256" s="4" t="str">
        <f>IF(ISNUMBER(CH256), IF($BV256&gt;VLOOKUP('Gene Table'!$G$2,'Array Content'!$A$2:$B$3,2,FALSE),IF(CH256&lt;-$BV256,"mutant","WT"),IF(CH256&lt;-VLOOKUP('Gene Table'!$G$2,'Array Content'!$A$2:$B$3,2,FALSE),"Mutant","WT")),"")</f>
        <v/>
      </c>
      <c r="CW256" s="4" t="str">
        <f>IF(ISNUMBER(CI256), IF($BV256&gt;VLOOKUP('Gene Table'!$G$2,'Array Content'!$A$2:$B$3,2,FALSE),IF(CI256&lt;-$BV256,"mutant","WT"),IF(CI256&lt;-VLOOKUP('Gene Table'!$G$2,'Array Content'!$A$2:$B$3,2,FALSE),"Mutant","WT")),"")</f>
        <v/>
      </c>
      <c r="CX256" s="4" t="str">
        <f>IF(ISNUMBER(CJ256), IF($BV256&gt;VLOOKUP('Gene Table'!$G$2,'Array Content'!$A$2:$B$3,2,FALSE),IF(CJ256&lt;-$BV256,"mutant","WT"),IF(CJ256&lt;-VLOOKUP('Gene Table'!$G$2,'Array Content'!$A$2:$B$3,2,FALSE),"Mutant","WT")),"")</f>
        <v/>
      </c>
      <c r="CY256" s="4" t="str">
        <f>IF(ISNUMBER(CK256), IF($BV256&gt;VLOOKUP('Gene Table'!$G$2,'Array Content'!$A$2:$B$3,2,FALSE),IF(CK256&lt;-$BV256,"mutant","WT"),IF(CK256&lt;-VLOOKUP('Gene Table'!$G$2,'Array Content'!$A$2:$B$3,2,FALSE),"Mutant","WT")),"")</f>
        <v/>
      </c>
      <c r="DA256" s="4" t="s">
        <v>4913</v>
      </c>
      <c r="DB256" s="4">
        <f t="shared" si="285"/>
        <v>-4.2000000000000028</v>
      </c>
      <c r="DC256" s="4">
        <f t="shared" si="286"/>
        <v>0</v>
      </c>
      <c r="DD256" s="4" t="str">
        <f t="shared" si="287"/>
        <v/>
      </c>
      <c r="DE256" s="4" t="str">
        <f t="shared" si="288"/>
        <v/>
      </c>
      <c r="DF256" s="4" t="str">
        <f t="shared" si="289"/>
        <v/>
      </c>
      <c r="DG256" s="4" t="str">
        <f t="shared" si="290"/>
        <v/>
      </c>
      <c r="DH256" s="4" t="str">
        <f t="shared" si="291"/>
        <v/>
      </c>
      <c r="DI256" s="4" t="str">
        <f t="shared" si="292"/>
        <v/>
      </c>
      <c r="DJ256" s="4" t="str">
        <f t="shared" si="293"/>
        <v/>
      </c>
      <c r="DK256" s="4" t="str">
        <f t="shared" si="294"/>
        <v/>
      </c>
      <c r="DL256" s="4" t="str">
        <f t="shared" si="295"/>
        <v/>
      </c>
      <c r="DM256" s="4" t="str">
        <f t="shared" si="296"/>
        <v/>
      </c>
      <c r="DO256" s="4" t="s">
        <v>4913</v>
      </c>
      <c r="DP256" s="4" t="str">
        <f>IF(ISNUMBER(DB256), IF($AR256&gt;VLOOKUP('Gene Table'!$G$2,'Array Content'!$A$2:$B$3,2,FALSE),IF(DB256&lt;-$AR256,"mutant","WT"),IF(DB256&lt;-VLOOKUP('Gene Table'!$G$2,'Array Content'!$A$2:$B$3,2,FALSE),"Mutant","WT")),"")</f>
        <v>Mutant</v>
      </c>
      <c r="DQ256" s="4" t="str">
        <f>IF(ISNUMBER(DC256), IF($AR256&gt;VLOOKUP('Gene Table'!$G$2,'Array Content'!$A$2:$B$3,2,FALSE),IF(DC256&lt;-$AR256,"mutant","WT"),IF(DC256&lt;-VLOOKUP('Gene Table'!$G$2,'Array Content'!$A$2:$B$3,2,FALSE),"Mutant","WT")),"")</f>
        <v>WT</v>
      </c>
      <c r="DR256" s="4" t="str">
        <f>IF(ISNUMBER(DD256), IF($AR256&gt;VLOOKUP('Gene Table'!$G$2,'Array Content'!$A$2:$B$3,2,FALSE),IF(DD256&lt;-$AR256,"mutant","WT"),IF(DD256&lt;-VLOOKUP('Gene Table'!$G$2,'Array Content'!$A$2:$B$3,2,FALSE),"Mutant","WT")),"")</f>
        <v/>
      </c>
      <c r="DS256" s="4" t="str">
        <f>IF(ISNUMBER(DE256), IF($AR256&gt;VLOOKUP('Gene Table'!$G$2,'Array Content'!$A$2:$B$3,2,FALSE),IF(DE256&lt;-$AR256,"mutant","WT"),IF(DE256&lt;-VLOOKUP('Gene Table'!$G$2,'Array Content'!$A$2:$B$3,2,FALSE),"Mutant","WT")),"")</f>
        <v/>
      </c>
      <c r="DT256" s="4" t="str">
        <f>IF(ISNUMBER(DF256), IF($AR256&gt;VLOOKUP('Gene Table'!$G$2,'Array Content'!$A$2:$B$3,2,FALSE),IF(DF256&lt;-$AR256,"mutant","WT"),IF(DF256&lt;-VLOOKUP('Gene Table'!$G$2,'Array Content'!$A$2:$B$3,2,FALSE),"Mutant","WT")),"")</f>
        <v/>
      </c>
      <c r="DU256" s="4" t="str">
        <f>IF(ISNUMBER(DG256), IF($AR256&gt;VLOOKUP('Gene Table'!$G$2,'Array Content'!$A$2:$B$3,2,FALSE),IF(DG256&lt;-$AR256,"mutant","WT"),IF(DG256&lt;-VLOOKUP('Gene Table'!$G$2,'Array Content'!$A$2:$B$3,2,FALSE),"Mutant","WT")),"")</f>
        <v/>
      </c>
      <c r="DV256" s="4" t="str">
        <f>IF(ISNUMBER(DH256), IF($AR256&gt;VLOOKUP('Gene Table'!$G$2,'Array Content'!$A$2:$B$3,2,FALSE),IF(DH256&lt;-$AR256,"mutant","WT"),IF(DH256&lt;-VLOOKUP('Gene Table'!$G$2,'Array Content'!$A$2:$B$3,2,FALSE),"Mutant","WT")),"")</f>
        <v/>
      </c>
      <c r="DW256" s="4" t="str">
        <f>IF(ISNUMBER(DI256), IF($AR256&gt;VLOOKUP('Gene Table'!$G$2,'Array Content'!$A$2:$B$3,2,FALSE),IF(DI256&lt;-$AR256,"mutant","WT"),IF(DI256&lt;-VLOOKUP('Gene Table'!$G$2,'Array Content'!$A$2:$B$3,2,FALSE),"Mutant","WT")),"")</f>
        <v/>
      </c>
      <c r="DX256" s="4" t="str">
        <f>IF(ISNUMBER(DJ256), IF($AR256&gt;VLOOKUP('Gene Table'!$G$2,'Array Content'!$A$2:$B$3,2,FALSE),IF(DJ256&lt;-$AR256,"mutant","WT"),IF(DJ256&lt;-VLOOKUP('Gene Table'!$G$2,'Array Content'!$A$2:$B$3,2,FALSE),"Mutant","WT")),"")</f>
        <v/>
      </c>
      <c r="DY256" s="4" t="str">
        <f>IF(ISNUMBER(DK256), IF($AR256&gt;VLOOKUP('Gene Table'!$G$2,'Array Content'!$A$2:$B$3,2,FALSE),IF(DK256&lt;-$AR256,"mutant","WT"),IF(DK256&lt;-VLOOKUP('Gene Table'!$G$2,'Array Content'!$A$2:$B$3,2,FALSE),"Mutant","WT")),"")</f>
        <v/>
      </c>
      <c r="DZ256" s="4" t="str">
        <f>IF(ISNUMBER(DL256), IF($AR256&gt;VLOOKUP('Gene Table'!$G$2,'Array Content'!$A$2:$B$3,2,FALSE),IF(DL256&lt;-$AR256,"mutant","WT"),IF(DL256&lt;-VLOOKUP('Gene Table'!$G$2,'Array Content'!$A$2:$B$3,2,FALSE),"Mutant","WT")),"")</f>
        <v/>
      </c>
      <c r="EA256" s="4" t="str">
        <f>IF(ISNUMBER(DM256), IF($AR256&gt;VLOOKUP('Gene Table'!$G$2,'Array Content'!$A$2:$B$3,2,FALSE),IF(DM256&lt;-$AR256,"mutant","WT"),IF(DM256&lt;-VLOOKUP('Gene Table'!$G$2,'Array Content'!$A$2:$B$3,2,FALSE),"Mutant","WT")),"")</f>
        <v/>
      </c>
      <c r="EC256" s="4" t="s">
        <v>4913</v>
      </c>
      <c r="ED256" s="4" t="str">
        <f>IF('Gene Table'!$D256="copy number",D256,"")</f>
        <v/>
      </c>
      <c r="EE256" s="4" t="str">
        <f>IF('Gene Table'!$D256="copy number",E256,"")</f>
        <v/>
      </c>
      <c r="EF256" s="4" t="str">
        <f>IF('Gene Table'!$D256="copy number",F256,"")</f>
        <v/>
      </c>
      <c r="EG256" s="4" t="str">
        <f>IF('Gene Table'!$D256="copy number",G256,"")</f>
        <v/>
      </c>
      <c r="EH256" s="4" t="str">
        <f>IF('Gene Table'!$D256="copy number",H256,"")</f>
        <v/>
      </c>
      <c r="EI256" s="4" t="str">
        <f>IF('Gene Table'!$D256="copy number",I256,"")</f>
        <v/>
      </c>
      <c r="EJ256" s="4" t="str">
        <f>IF('Gene Table'!$D256="copy number",J256,"")</f>
        <v/>
      </c>
      <c r="EK256" s="4" t="str">
        <f>IF('Gene Table'!$D256="copy number",K256,"")</f>
        <v/>
      </c>
      <c r="EL256" s="4" t="str">
        <f>IF('Gene Table'!$D256="copy number",L256,"")</f>
        <v/>
      </c>
      <c r="EM256" s="4" t="str">
        <f>IF('Gene Table'!$D256="copy number",M256,"")</f>
        <v/>
      </c>
      <c r="EN256" s="4" t="str">
        <f>IF('Gene Table'!$D256="copy number",N256,"")</f>
        <v/>
      </c>
      <c r="EO256" s="4" t="str">
        <f>IF('Gene Table'!$D256="copy number",O256,"")</f>
        <v/>
      </c>
      <c r="EQ256" s="4" t="s">
        <v>4913</v>
      </c>
      <c r="ER256" s="4" t="str">
        <f>IF('Gene Table'!$D256="copy number",R256,"")</f>
        <v/>
      </c>
      <c r="ES256" s="4" t="str">
        <f>IF('Gene Table'!$D256="copy number",S256,"")</f>
        <v/>
      </c>
      <c r="ET256" s="4" t="str">
        <f>IF('Gene Table'!$D256="copy number",T256,"")</f>
        <v/>
      </c>
      <c r="EU256" s="4" t="str">
        <f>IF('Gene Table'!$D256="copy number",U256,"")</f>
        <v/>
      </c>
      <c r="EV256" s="4" t="str">
        <f>IF('Gene Table'!$D256="copy number",V256,"")</f>
        <v/>
      </c>
      <c r="EW256" s="4" t="str">
        <f>IF('Gene Table'!$D256="copy number",W256,"")</f>
        <v/>
      </c>
      <c r="EX256" s="4" t="str">
        <f>IF('Gene Table'!$D256="copy number",X256,"")</f>
        <v/>
      </c>
      <c r="EY256" s="4" t="str">
        <f>IF('Gene Table'!$D256="copy number",Y256,"")</f>
        <v/>
      </c>
      <c r="EZ256" s="4" t="str">
        <f>IF('Gene Table'!$D256="copy number",Z256,"")</f>
        <v/>
      </c>
      <c r="FA256" s="4" t="str">
        <f>IF('Gene Table'!$D256="copy number",AA256,"")</f>
        <v/>
      </c>
      <c r="FB256" s="4" t="str">
        <f>IF('Gene Table'!$D256="copy number",AB256,"")</f>
        <v/>
      </c>
      <c r="FC256" s="4" t="str">
        <f>IF('Gene Table'!$D256="copy number",AC256,"")</f>
        <v/>
      </c>
      <c r="FE256" s="4" t="s">
        <v>4913</v>
      </c>
      <c r="FF256" s="4" t="str">
        <f>IF('Gene Table'!$C256="SMPC",D256,"")</f>
        <v/>
      </c>
      <c r="FG256" s="4" t="str">
        <f>IF('Gene Table'!$C256="SMPC",E256,"")</f>
        <v/>
      </c>
      <c r="FH256" s="4" t="str">
        <f>IF('Gene Table'!$C256="SMPC",F256,"")</f>
        <v/>
      </c>
      <c r="FI256" s="4" t="str">
        <f>IF('Gene Table'!$C256="SMPC",G256,"")</f>
        <v/>
      </c>
      <c r="FJ256" s="4" t="str">
        <f>IF('Gene Table'!$C256="SMPC",H256,"")</f>
        <v/>
      </c>
      <c r="FK256" s="4" t="str">
        <f>IF('Gene Table'!$C256="SMPC",I256,"")</f>
        <v/>
      </c>
      <c r="FL256" s="4" t="str">
        <f>IF('Gene Table'!$C256="SMPC",J256,"")</f>
        <v/>
      </c>
      <c r="FM256" s="4" t="str">
        <f>IF('Gene Table'!$C256="SMPC",K256,"")</f>
        <v/>
      </c>
      <c r="FN256" s="4" t="str">
        <f>IF('Gene Table'!$C256="SMPC",L256,"")</f>
        <v/>
      </c>
      <c r="FO256" s="4" t="str">
        <f>IF('Gene Table'!$C256="SMPC",M256,"")</f>
        <v/>
      </c>
      <c r="FP256" s="4" t="str">
        <f>IF('Gene Table'!$C256="SMPC",N256,"")</f>
        <v/>
      </c>
      <c r="FQ256" s="4" t="str">
        <f>IF('Gene Table'!$C256="SMPC",O256,"")</f>
        <v/>
      </c>
      <c r="FS256" s="4" t="s">
        <v>4913</v>
      </c>
      <c r="FT256" s="4" t="str">
        <f>IF('Gene Table'!$C256="SMPC",R256,"")</f>
        <v/>
      </c>
      <c r="FU256" s="4" t="str">
        <f>IF('Gene Table'!$C256="SMPC",S256,"")</f>
        <v/>
      </c>
      <c r="FV256" s="4" t="str">
        <f>IF('Gene Table'!$C256="SMPC",T256,"")</f>
        <v/>
      </c>
      <c r="FW256" s="4" t="str">
        <f>IF('Gene Table'!$C256="SMPC",U256,"")</f>
        <v/>
      </c>
      <c r="FX256" s="4" t="str">
        <f>IF('Gene Table'!$C256="SMPC",V256,"")</f>
        <v/>
      </c>
      <c r="FY256" s="4" t="str">
        <f>IF('Gene Table'!$C256="SMPC",W256,"")</f>
        <v/>
      </c>
      <c r="FZ256" s="4" t="str">
        <f>IF('Gene Table'!$C256="SMPC",X256,"")</f>
        <v/>
      </c>
      <c r="GA256" s="4" t="str">
        <f>IF('Gene Table'!$C256="SMPC",Y256,"")</f>
        <v/>
      </c>
      <c r="GB256" s="4" t="str">
        <f>IF('Gene Table'!$C256="SMPC",Z256,"")</f>
        <v/>
      </c>
      <c r="GC256" s="4" t="str">
        <f>IF('Gene Table'!$C256="SMPC",AA256,"")</f>
        <v/>
      </c>
      <c r="GD256" s="4" t="str">
        <f>IF('Gene Table'!$C256="SMPC",AB256,"")</f>
        <v/>
      </c>
      <c r="GE256" s="4" t="str">
        <f>IF('Gene Table'!$C256="SMPC",AC256,"")</f>
        <v/>
      </c>
    </row>
    <row r="257" spans="1:187" ht="15" customHeight="1" x14ac:dyDescent="0.25">
      <c r="A257" s="4" t="str">
        <f>'Gene Table'!C257&amp;":"&amp;'Gene Table'!D257</f>
        <v>TP53:c.659A&gt;G</v>
      </c>
      <c r="B257" s="4">
        <f>IF('Gene Table'!$G$5="NO",IF(ISNUMBER(MATCH('Gene Table'!E257,'Array Content'!$M$2:$M$941,0)),VLOOKUP('Gene Table'!E257,'Array Content'!$M$2:$O$941,2,FALSE),35),IF('Gene Table'!$G$5="YES",IF(ISNUMBER(MATCH('Gene Table'!E257,'Array Content'!$M$2:$M$941,0)),VLOOKUP('Gene Table'!E257,'Array Content'!$M$2:$O$941,3,FALSE),35),"OOPS"))</f>
        <v>37</v>
      </c>
      <c r="C257" s="4" t="s">
        <v>4914</v>
      </c>
      <c r="D257" s="29">
        <f>IF('Control Sample Data'!D256="","",IF(SUM('Control Sample Data'!D$2:D$97)&gt;10,IF(AND(ISNUMBER('Control Sample Data'!D256),'Control Sample Data'!D256&lt;$B257, 'Control Sample Data'!D256&gt;0),'Control Sample Data'!D256,$B257),""))</f>
        <v>35</v>
      </c>
      <c r="E257" s="29">
        <f>IF('Control Sample Data'!E256="","",IF(SUM('Control Sample Data'!E$2:E$97)&gt;10,IF(AND(ISNUMBER('Control Sample Data'!E256),'Control Sample Data'!E256&lt;$B257, 'Control Sample Data'!E256&gt;0),'Control Sample Data'!E256,$B257),""))</f>
        <v>35</v>
      </c>
      <c r="F257" s="29" t="str">
        <f>IF('Control Sample Data'!F256="","",IF(SUM('Control Sample Data'!F$2:F$97)&gt;10,IF(AND(ISNUMBER('Control Sample Data'!F256),'Control Sample Data'!F256&lt;$B257, 'Control Sample Data'!F256&gt;0),'Control Sample Data'!F256,$B257),""))</f>
        <v/>
      </c>
      <c r="G257" s="29" t="str">
        <f>IF('Control Sample Data'!G256="","",IF(SUM('Control Sample Data'!G$2:G$97)&gt;10,IF(AND(ISNUMBER('Control Sample Data'!G256),'Control Sample Data'!G256&lt;$B257, 'Control Sample Data'!G256&gt;0),'Control Sample Data'!G256,$B257),""))</f>
        <v/>
      </c>
      <c r="H257" s="29" t="str">
        <f>IF('Control Sample Data'!H256="","",IF(SUM('Control Sample Data'!H$2:H$97)&gt;10,IF(AND(ISNUMBER('Control Sample Data'!H256),'Control Sample Data'!H256&lt;$B257, 'Control Sample Data'!H256&gt;0),'Control Sample Data'!H256,$B257),""))</f>
        <v/>
      </c>
      <c r="I257" s="29" t="str">
        <f>IF('Control Sample Data'!I256="","",IF(SUM('Control Sample Data'!I$2:I$97)&gt;10,IF(AND(ISNUMBER('Control Sample Data'!I256),'Control Sample Data'!I256&lt;$B257, 'Control Sample Data'!I256&gt;0),'Control Sample Data'!I256,$B257),""))</f>
        <v/>
      </c>
      <c r="J257" s="29" t="str">
        <f>IF('Control Sample Data'!J256="","",IF(SUM('Control Sample Data'!J$2:J$97)&gt;10,IF(AND(ISNUMBER('Control Sample Data'!J256),'Control Sample Data'!J256&lt;$B257, 'Control Sample Data'!J256&gt;0),'Control Sample Data'!J256,$B257),""))</f>
        <v/>
      </c>
      <c r="K257" s="29" t="str">
        <f>IF('Control Sample Data'!K256="","",IF(SUM('Control Sample Data'!K$2:K$97)&gt;10,IF(AND(ISNUMBER('Control Sample Data'!K256),'Control Sample Data'!K256&lt;$B257, 'Control Sample Data'!K256&gt;0),'Control Sample Data'!K256,$B257),""))</f>
        <v/>
      </c>
      <c r="L257" s="29" t="str">
        <f>IF('Control Sample Data'!L256="","",IF(SUM('Control Sample Data'!L$2:L$97)&gt;10,IF(AND(ISNUMBER('Control Sample Data'!L256),'Control Sample Data'!L256&lt;$B257, 'Control Sample Data'!L256&gt;0),'Control Sample Data'!L256,$B257),""))</f>
        <v/>
      </c>
      <c r="M257" s="29" t="str">
        <f>IF('Control Sample Data'!M256="","",IF(SUM('Control Sample Data'!M$2:M$97)&gt;10,IF(AND(ISNUMBER('Control Sample Data'!M256),'Control Sample Data'!M256&lt;$B257, 'Control Sample Data'!M256&gt;0),'Control Sample Data'!M256,$B257),""))</f>
        <v/>
      </c>
      <c r="N257" s="29" t="str">
        <f>IF('Control Sample Data'!N256="","",IF(SUM('Control Sample Data'!N$2:N$97)&gt;10,IF(AND(ISNUMBER('Control Sample Data'!N256),'Control Sample Data'!N256&lt;$B257, 'Control Sample Data'!N256&gt;0),'Control Sample Data'!N256,$B257),""))</f>
        <v/>
      </c>
      <c r="O257" s="29" t="str">
        <f>IF('Control Sample Data'!O256="","",IF(SUM('Control Sample Data'!O$2:O$97)&gt;10,IF(AND(ISNUMBER('Control Sample Data'!O256),'Control Sample Data'!O256&lt;$B257, 'Control Sample Data'!O256&gt;0),'Control Sample Data'!O256,$B257),""))</f>
        <v/>
      </c>
      <c r="Q257" s="4" t="s">
        <v>4914</v>
      </c>
      <c r="R257" s="29">
        <f>IF('Test Sample Data'!D256="","",IF(SUM('Test Sample Data'!D$2:D$97)&gt;10,IF(AND(ISNUMBER('Test Sample Data'!D256),'Test Sample Data'!D256&lt;$B257, 'Test Sample Data'!D256&gt;0),'Test Sample Data'!D256,$B257),""))</f>
        <v>35</v>
      </c>
      <c r="S257" s="29">
        <f>IF('Test Sample Data'!E256="","",IF(SUM('Test Sample Data'!E$2:E$97)&gt;10,IF(AND(ISNUMBER('Test Sample Data'!E256),'Test Sample Data'!E256&lt;$B257, 'Test Sample Data'!E256&gt;0),'Test Sample Data'!E256,$B257),""))</f>
        <v>35</v>
      </c>
      <c r="T257" s="29" t="str">
        <f>IF('Test Sample Data'!F256="","",IF(SUM('Test Sample Data'!F$2:F$97)&gt;10,IF(AND(ISNUMBER('Test Sample Data'!F256),'Test Sample Data'!F256&lt;$B257, 'Test Sample Data'!F256&gt;0),'Test Sample Data'!F256,$B257),""))</f>
        <v/>
      </c>
      <c r="U257" s="29" t="str">
        <f>IF('Test Sample Data'!G256="","",IF(SUM('Test Sample Data'!G$2:G$97)&gt;10,IF(AND(ISNUMBER('Test Sample Data'!G256),'Test Sample Data'!G256&lt;$B257, 'Test Sample Data'!G256&gt;0),'Test Sample Data'!G256,$B257),""))</f>
        <v/>
      </c>
      <c r="V257" s="29" t="str">
        <f>IF('Test Sample Data'!H256="","",IF(SUM('Test Sample Data'!H$2:H$97)&gt;10,IF(AND(ISNUMBER('Test Sample Data'!H256),'Test Sample Data'!H256&lt;$B257, 'Test Sample Data'!H256&gt;0),'Test Sample Data'!H256,$B257),""))</f>
        <v/>
      </c>
      <c r="W257" s="29" t="str">
        <f>IF('Test Sample Data'!I256="","",IF(SUM('Test Sample Data'!I$2:I$97)&gt;10,IF(AND(ISNUMBER('Test Sample Data'!I256),'Test Sample Data'!I256&lt;$B257, 'Test Sample Data'!I256&gt;0),'Test Sample Data'!I256,$B257),""))</f>
        <v/>
      </c>
      <c r="X257" s="29" t="str">
        <f>IF('Test Sample Data'!J256="","",IF(SUM('Test Sample Data'!J$2:J$97)&gt;10,IF(AND(ISNUMBER('Test Sample Data'!J256),'Test Sample Data'!J256&lt;$B257, 'Test Sample Data'!J256&gt;0),'Test Sample Data'!J256,$B257),""))</f>
        <v/>
      </c>
      <c r="Y257" s="29" t="str">
        <f>IF('Test Sample Data'!K256="","",IF(SUM('Test Sample Data'!K$2:K$97)&gt;10,IF(AND(ISNUMBER('Test Sample Data'!K256),'Test Sample Data'!K256&lt;$B257, 'Test Sample Data'!K256&gt;0),'Test Sample Data'!K256,$B257),""))</f>
        <v/>
      </c>
      <c r="Z257" s="29" t="str">
        <f>IF('Test Sample Data'!L256="","",IF(SUM('Test Sample Data'!L$2:L$97)&gt;10,IF(AND(ISNUMBER('Test Sample Data'!L256),'Test Sample Data'!L256&lt;$B257, 'Test Sample Data'!L256&gt;0),'Test Sample Data'!L256,$B257),""))</f>
        <v/>
      </c>
      <c r="AA257" s="29" t="str">
        <f>IF('Test Sample Data'!M256="","",IF(SUM('Test Sample Data'!M$2:M$97)&gt;10,IF(AND(ISNUMBER('Test Sample Data'!M256),'Test Sample Data'!M256&lt;$B257, 'Test Sample Data'!M256&gt;0),'Test Sample Data'!M256,$B257),""))</f>
        <v/>
      </c>
      <c r="AB257" s="29" t="str">
        <f>IF('Test Sample Data'!N256="","",IF(SUM('Test Sample Data'!N$2:N$97)&gt;10,IF(AND(ISNUMBER('Test Sample Data'!N256),'Test Sample Data'!N256&lt;$B257, 'Test Sample Data'!N256&gt;0),'Test Sample Data'!N256,$B257),""))</f>
        <v/>
      </c>
      <c r="AC257" s="29" t="str">
        <f>IF('Test Sample Data'!O256="","",IF(SUM('Test Sample Data'!O$2:O$97)&gt;10,IF(AND(ISNUMBER('Test Sample Data'!O256),'Test Sample Data'!O256&lt;$B257, 'Test Sample Data'!O256&gt;0),'Test Sample Data'!O256,$B257),""))</f>
        <v/>
      </c>
      <c r="AE257" s="4" t="s">
        <v>4914</v>
      </c>
      <c r="AF257" s="4">
        <f t="shared" si="247"/>
        <v>9</v>
      </c>
      <c r="AG257" s="4">
        <f t="shared" si="248"/>
        <v>9</v>
      </c>
      <c r="AH257" s="4" t="str">
        <f t="shared" si="249"/>
        <v/>
      </c>
      <c r="AI257" s="4" t="str">
        <f t="shared" si="250"/>
        <v/>
      </c>
      <c r="AJ257" s="4" t="str">
        <f t="shared" si="251"/>
        <v/>
      </c>
      <c r="AK257" s="4" t="str">
        <f t="shared" si="252"/>
        <v/>
      </c>
      <c r="AL257" s="4" t="str">
        <f t="shared" si="253"/>
        <v/>
      </c>
      <c r="AM257" s="4" t="str">
        <f t="shared" si="254"/>
        <v/>
      </c>
      <c r="AN257" s="4" t="str">
        <f t="shared" si="255"/>
        <v/>
      </c>
      <c r="AO257" s="4" t="str">
        <f t="shared" si="256"/>
        <v/>
      </c>
      <c r="AP257" s="4" t="str">
        <f t="shared" si="257"/>
        <v/>
      </c>
      <c r="AQ257" s="4" t="str">
        <f t="shared" si="258"/>
        <v/>
      </c>
      <c r="AR257" s="4">
        <f t="shared" si="259"/>
        <v>0</v>
      </c>
      <c r="AS257" s="4">
        <f t="shared" si="310"/>
        <v>9</v>
      </c>
      <c r="AU257" s="4" t="s">
        <v>4914</v>
      </c>
      <c r="AV257" s="4">
        <f t="shared" si="260"/>
        <v>9</v>
      </c>
      <c r="AW257" s="4">
        <f t="shared" si="261"/>
        <v>9</v>
      </c>
      <c r="AX257" s="4" t="str">
        <f t="shared" si="262"/>
        <v/>
      </c>
      <c r="AY257" s="4" t="str">
        <f t="shared" si="263"/>
        <v/>
      </c>
      <c r="AZ257" s="4" t="str">
        <f t="shared" si="264"/>
        <v/>
      </c>
      <c r="BA257" s="4" t="str">
        <f t="shared" si="265"/>
        <v/>
      </c>
      <c r="BB257" s="4" t="str">
        <f t="shared" si="266"/>
        <v/>
      </c>
      <c r="BC257" s="4" t="str">
        <f t="shared" si="267"/>
        <v/>
      </c>
      <c r="BD257" s="4" t="str">
        <f t="shared" si="268"/>
        <v/>
      </c>
      <c r="BE257" s="4" t="str">
        <f t="shared" si="269"/>
        <v/>
      </c>
      <c r="BF257" s="4" t="str">
        <f t="shared" si="270"/>
        <v/>
      </c>
      <c r="BG257" s="4" t="str">
        <f t="shared" si="271"/>
        <v/>
      </c>
      <c r="BI257" s="4" t="s">
        <v>4914</v>
      </c>
      <c r="BJ257" s="4">
        <f t="shared" si="297"/>
        <v>9</v>
      </c>
      <c r="BK257" s="4">
        <f t="shared" si="298"/>
        <v>9</v>
      </c>
      <c r="BL257" s="4" t="str">
        <f t="shared" si="299"/>
        <v/>
      </c>
      <c r="BM257" s="4" t="str">
        <f t="shared" si="300"/>
        <v/>
      </c>
      <c r="BN257" s="4" t="str">
        <f t="shared" si="301"/>
        <v/>
      </c>
      <c r="BO257" s="4" t="str">
        <f t="shared" si="302"/>
        <v/>
      </c>
      <c r="BP257" s="4" t="str">
        <f t="shared" si="303"/>
        <v/>
      </c>
      <c r="BQ257" s="4" t="str">
        <f t="shared" si="304"/>
        <v/>
      </c>
      <c r="BR257" s="4" t="str">
        <f t="shared" si="305"/>
        <v/>
      </c>
      <c r="BS257" s="4" t="str">
        <f t="shared" si="306"/>
        <v/>
      </c>
      <c r="BT257" s="4" t="str">
        <f t="shared" si="307"/>
        <v/>
      </c>
      <c r="BU257" s="4" t="str">
        <f t="shared" si="308"/>
        <v/>
      </c>
      <c r="BV257" s="4">
        <f t="shared" si="272"/>
        <v>0</v>
      </c>
      <c r="BW257" s="4">
        <f t="shared" si="309"/>
        <v>9</v>
      </c>
      <c r="BY257" s="4" t="s">
        <v>4914</v>
      </c>
      <c r="BZ257" s="4">
        <f t="shared" si="273"/>
        <v>0</v>
      </c>
      <c r="CA257" s="4">
        <f t="shared" si="274"/>
        <v>0</v>
      </c>
      <c r="CB257" s="4" t="str">
        <f t="shared" si="275"/>
        <v/>
      </c>
      <c r="CC257" s="4" t="str">
        <f t="shared" si="276"/>
        <v/>
      </c>
      <c r="CD257" s="4" t="str">
        <f t="shared" si="277"/>
        <v/>
      </c>
      <c r="CE257" s="4" t="str">
        <f t="shared" si="278"/>
        <v/>
      </c>
      <c r="CF257" s="4" t="str">
        <f t="shared" si="279"/>
        <v/>
      </c>
      <c r="CG257" s="4" t="str">
        <f t="shared" si="280"/>
        <v/>
      </c>
      <c r="CH257" s="4" t="str">
        <f t="shared" si="281"/>
        <v/>
      </c>
      <c r="CI257" s="4" t="str">
        <f t="shared" si="282"/>
        <v/>
      </c>
      <c r="CJ257" s="4" t="str">
        <f t="shared" si="283"/>
        <v/>
      </c>
      <c r="CK257" s="4" t="str">
        <f t="shared" si="284"/>
        <v/>
      </c>
      <c r="CM257" s="4" t="s">
        <v>4914</v>
      </c>
      <c r="CN257" s="4" t="str">
        <f>IF(ISNUMBER(BZ257), IF($BV257&gt;VLOOKUP('Gene Table'!$G$2,'Array Content'!$A$2:$B$3,2,FALSE),IF(BZ257&lt;-$BV257,"mutant","WT"),IF(BZ257&lt;-VLOOKUP('Gene Table'!$G$2,'Array Content'!$A$2:$B$3,2,FALSE),"Mutant","WT")),"")</f>
        <v>WT</v>
      </c>
      <c r="CO257" s="4" t="str">
        <f>IF(ISNUMBER(CA257), IF($BV257&gt;VLOOKUP('Gene Table'!$G$2,'Array Content'!$A$2:$B$3,2,FALSE),IF(CA257&lt;-$BV257,"mutant","WT"),IF(CA257&lt;-VLOOKUP('Gene Table'!$G$2,'Array Content'!$A$2:$B$3,2,FALSE),"Mutant","WT")),"")</f>
        <v>WT</v>
      </c>
      <c r="CP257" s="4" t="str">
        <f>IF(ISNUMBER(CB257), IF($BV257&gt;VLOOKUP('Gene Table'!$G$2,'Array Content'!$A$2:$B$3,2,FALSE),IF(CB257&lt;-$BV257,"mutant","WT"),IF(CB257&lt;-VLOOKUP('Gene Table'!$G$2,'Array Content'!$A$2:$B$3,2,FALSE),"Mutant","WT")),"")</f>
        <v/>
      </c>
      <c r="CQ257" s="4" t="str">
        <f>IF(ISNUMBER(CC257), IF($BV257&gt;VLOOKUP('Gene Table'!$G$2,'Array Content'!$A$2:$B$3,2,FALSE),IF(CC257&lt;-$BV257,"mutant","WT"),IF(CC257&lt;-VLOOKUP('Gene Table'!$G$2,'Array Content'!$A$2:$B$3,2,FALSE),"Mutant","WT")),"")</f>
        <v/>
      </c>
      <c r="CR257" s="4" t="str">
        <f>IF(ISNUMBER(CD257), IF($BV257&gt;VLOOKUP('Gene Table'!$G$2,'Array Content'!$A$2:$B$3,2,FALSE),IF(CD257&lt;-$BV257,"mutant","WT"),IF(CD257&lt;-VLOOKUP('Gene Table'!$G$2,'Array Content'!$A$2:$B$3,2,FALSE),"Mutant","WT")),"")</f>
        <v/>
      </c>
      <c r="CS257" s="4" t="str">
        <f>IF(ISNUMBER(CE257), IF($BV257&gt;VLOOKUP('Gene Table'!$G$2,'Array Content'!$A$2:$B$3,2,FALSE),IF(CE257&lt;-$BV257,"mutant","WT"),IF(CE257&lt;-VLOOKUP('Gene Table'!$G$2,'Array Content'!$A$2:$B$3,2,FALSE),"Mutant","WT")),"")</f>
        <v/>
      </c>
      <c r="CT257" s="4" t="str">
        <f>IF(ISNUMBER(CF257), IF($BV257&gt;VLOOKUP('Gene Table'!$G$2,'Array Content'!$A$2:$B$3,2,FALSE),IF(CF257&lt;-$BV257,"mutant","WT"),IF(CF257&lt;-VLOOKUP('Gene Table'!$G$2,'Array Content'!$A$2:$B$3,2,FALSE),"Mutant","WT")),"")</f>
        <v/>
      </c>
      <c r="CU257" s="4" t="str">
        <f>IF(ISNUMBER(CG257), IF($BV257&gt;VLOOKUP('Gene Table'!$G$2,'Array Content'!$A$2:$B$3,2,FALSE),IF(CG257&lt;-$BV257,"mutant","WT"),IF(CG257&lt;-VLOOKUP('Gene Table'!$G$2,'Array Content'!$A$2:$B$3,2,FALSE),"Mutant","WT")),"")</f>
        <v/>
      </c>
      <c r="CV257" s="4" t="str">
        <f>IF(ISNUMBER(CH257), IF($BV257&gt;VLOOKUP('Gene Table'!$G$2,'Array Content'!$A$2:$B$3,2,FALSE),IF(CH257&lt;-$BV257,"mutant","WT"),IF(CH257&lt;-VLOOKUP('Gene Table'!$G$2,'Array Content'!$A$2:$B$3,2,FALSE),"Mutant","WT")),"")</f>
        <v/>
      </c>
      <c r="CW257" s="4" t="str">
        <f>IF(ISNUMBER(CI257), IF($BV257&gt;VLOOKUP('Gene Table'!$G$2,'Array Content'!$A$2:$B$3,2,FALSE),IF(CI257&lt;-$BV257,"mutant","WT"),IF(CI257&lt;-VLOOKUP('Gene Table'!$G$2,'Array Content'!$A$2:$B$3,2,FALSE),"Mutant","WT")),"")</f>
        <v/>
      </c>
      <c r="CX257" s="4" t="str">
        <f>IF(ISNUMBER(CJ257), IF($BV257&gt;VLOOKUP('Gene Table'!$G$2,'Array Content'!$A$2:$B$3,2,FALSE),IF(CJ257&lt;-$BV257,"mutant","WT"),IF(CJ257&lt;-VLOOKUP('Gene Table'!$G$2,'Array Content'!$A$2:$B$3,2,FALSE),"Mutant","WT")),"")</f>
        <v/>
      </c>
      <c r="CY257" s="4" t="str">
        <f>IF(ISNUMBER(CK257), IF($BV257&gt;VLOOKUP('Gene Table'!$G$2,'Array Content'!$A$2:$B$3,2,FALSE),IF(CK257&lt;-$BV257,"mutant","WT"),IF(CK257&lt;-VLOOKUP('Gene Table'!$G$2,'Array Content'!$A$2:$B$3,2,FALSE),"Mutant","WT")),"")</f>
        <v/>
      </c>
      <c r="DA257" s="4" t="s">
        <v>4914</v>
      </c>
      <c r="DB257" s="4">
        <f t="shared" si="285"/>
        <v>0</v>
      </c>
      <c r="DC257" s="4">
        <f t="shared" si="286"/>
        <v>0</v>
      </c>
      <c r="DD257" s="4" t="str">
        <f t="shared" si="287"/>
        <v/>
      </c>
      <c r="DE257" s="4" t="str">
        <f t="shared" si="288"/>
        <v/>
      </c>
      <c r="DF257" s="4" t="str">
        <f t="shared" si="289"/>
        <v/>
      </c>
      <c r="DG257" s="4" t="str">
        <f t="shared" si="290"/>
        <v/>
      </c>
      <c r="DH257" s="4" t="str">
        <f t="shared" si="291"/>
        <v/>
      </c>
      <c r="DI257" s="4" t="str">
        <f t="shared" si="292"/>
        <v/>
      </c>
      <c r="DJ257" s="4" t="str">
        <f t="shared" si="293"/>
        <v/>
      </c>
      <c r="DK257" s="4" t="str">
        <f t="shared" si="294"/>
        <v/>
      </c>
      <c r="DL257" s="4" t="str">
        <f t="shared" si="295"/>
        <v/>
      </c>
      <c r="DM257" s="4" t="str">
        <f t="shared" si="296"/>
        <v/>
      </c>
      <c r="DO257" s="4" t="s">
        <v>4914</v>
      </c>
      <c r="DP257" s="4" t="str">
        <f>IF(ISNUMBER(DB257), IF($AR257&gt;VLOOKUP('Gene Table'!$G$2,'Array Content'!$A$2:$B$3,2,FALSE),IF(DB257&lt;-$AR257,"mutant","WT"),IF(DB257&lt;-VLOOKUP('Gene Table'!$G$2,'Array Content'!$A$2:$B$3,2,FALSE),"Mutant","WT")),"")</f>
        <v>WT</v>
      </c>
      <c r="DQ257" s="4" t="str">
        <f>IF(ISNUMBER(DC257), IF($AR257&gt;VLOOKUP('Gene Table'!$G$2,'Array Content'!$A$2:$B$3,2,FALSE),IF(DC257&lt;-$AR257,"mutant","WT"),IF(DC257&lt;-VLOOKUP('Gene Table'!$G$2,'Array Content'!$A$2:$B$3,2,FALSE),"Mutant","WT")),"")</f>
        <v>WT</v>
      </c>
      <c r="DR257" s="4" t="str">
        <f>IF(ISNUMBER(DD257), IF($AR257&gt;VLOOKUP('Gene Table'!$G$2,'Array Content'!$A$2:$B$3,2,FALSE),IF(DD257&lt;-$AR257,"mutant","WT"),IF(DD257&lt;-VLOOKUP('Gene Table'!$G$2,'Array Content'!$A$2:$B$3,2,FALSE),"Mutant","WT")),"")</f>
        <v/>
      </c>
      <c r="DS257" s="4" t="str">
        <f>IF(ISNUMBER(DE257), IF($AR257&gt;VLOOKUP('Gene Table'!$G$2,'Array Content'!$A$2:$B$3,2,FALSE),IF(DE257&lt;-$AR257,"mutant","WT"),IF(DE257&lt;-VLOOKUP('Gene Table'!$G$2,'Array Content'!$A$2:$B$3,2,FALSE),"Mutant","WT")),"")</f>
        <v/>
      </c>
      <c r="DT257" s="4" t="str">
        <f>IF(ISNUMBER(DF257), IF($AR257&gt;VLOOKUP('Gene Table'!$G$2,'Array Content'!$A$2:$B$3,2,FALSE),IF(DF257&lt;-$AR257,"mutant","WT"),IF(DF257&lt;-VLOOKUP('Gene Table'!$G$2,'Array Content'!$A$2:$B$3,2,FALSE),"Mutant","WT")),"")</f>
        <v/>
      </c>
      <c r="DU257" s="4" t="str">
        <f>IF(ISNUMBER(DG257), IF($AR257&gt;VLOOKUP('Gene Table'!$G$2,'Array Content'!$A$2:$B$3,2,FALSE),IF(DG257&lt;-$AR257,"mutant","WT"),IF(DG257&lt;-VLOOKUP('Gene Table'!$G$2,'Array Content'!$A$2:$B$3,2,FALSE),"Mutant","WT")),"")</f>
        <v/>
      </c>
      <c r="DV257" s="4" t="str">
        <f>IF(ISNUMBER(DH257), IF($AR257&gt;VLOOKUP('Gene Table'!$G$2,'Array Content'!$A$2:$B$3,2,FALSE),IF(DH257&lt;-$AR257,"mutant","WT"),IF(DH257&lt;-VLOOKUP('Gene Table'!$G$2,'Array Content'!$A$2:$B$3,2,FALSE),"Mutant","WT")),"")</f>
        <v/>
      </c>
      <c r="DW257" s="4" t="str">
        <f>IF(ISNUMBER(DI257), IF($AR257&gt;VLOOKUP('Gene Table'!$G$2,'Array Content'!$A$2:$B$3,2,FALSE),IF(DI257&lt;-$AR257,"mutant","WT"),IF(DI257&lt;-VLOOKUP('Gene Table'!$G$2,'Array Content'!$A$2:$B$3,2,FALSE),"Mutant","WT")),"")</f>
        <v/>
      </c>
      <c r="DX257" s="4" t="str">
        <f>IF(ISNUMBER(DJ257), IF($AR257&gt;VLOOKUP('Gene Table'!$G$2,'Array Content'!$A$2:$B$3,2,FALSE),IF(DJ257&lt;-$AR257,"mutant","WT"),IF(DJ257&lt;-VLOOKUP('Gene Table'!$G$2,'Array Content'!$A$2:$B$3,2,FALSE),"Mutant","WT")),"")</f>
        <v/>
      </c>
      <c r="DY257" s="4" t="str">
        <f>IF(ISNUMBER(DK257), IF($AR257&gt;VLOOKUP('Gene Table'!$G$2,'Array Content'!$A$2:$B$3,2,FALSE),IF(DK257&lt;-$AR257,"mutant","WT"),IF(DK257&lt;-VLOOKUP('Gene Table'!$G$2,'Array Content'!$A$2:$B$3,2,FALSE),"Mutant","WT")),"")</f>
        <v/>
      </c>
      <c r="DZ257" s="4" t="str">
        <f>IF(ISNUMBER(DL257), IF($AR257&gt;VLOOKUP('Gene Table'!$G$2,'Array Content'!$A$2:$B$3,2,FALSE),IF(DL257&lt;-$AR257,"mutant","WT"),IF(DL257&lt;-VLOOKUP('Gene Table'!$G$2,'Array Content'!$A$2:$B$3,2,FALSE),"Mutant","WT")),"")</f>
        <v/>
      </c>
      <c r="EA257" s="4" t="str">
        <f>IF(ISNUMBER(DM257), IF($AR257&gt;VLOOKUP('Gene Table'!$G$2,'Array Content'!$A$2:$B$3,2,FALSE),IF(DM257&lt;-$AR257,"mutant","WT"),IF(DM257&lt;-VLOOKUP('Gene Table'!$G$2,'Array Content'!$A$2:$B$3,2,FALSE),"Mutant","WT")),"")</f>
        <v/>
      </c>
      <c r="EC257" s="4" t="s">
        <v>4914</v>
      </c>
      <c r="ED257" s="4" t="str">
        <f>IF('Gene Table'!$D257="copy number",D257,"")</f>
        <v/>
      </c>
      <c r="EE257" s="4" t="str">
        <f>IF('Gene Table'!$D257="copy number",E257,"")</f>
        <v/>
      </c>
      <c r="EF257" s="4" t="str">
        <f>IF('Gene Table'!$D257="copy number",F257,"")</f>
        <v/>
      </c>
      <c r="EG257" s="4" t="str">
        <f>IF('Gene Table'!$D257="copy number",G257,"")</f>
        <v/>
      </c>
      <c r="EH257" s="4" t="str">
        <f>IF('Gene Table'!$D257="copy number",H257,"")</f>
        <v/>
      </c>
      <c r="EI257" s="4" t="str">
        <f>IF('Gene Table'!$D257="copy number",I257,"")</f>
        <v/>
      </c>
      <c r="EJ257" s="4" t="str">
        <f>IF('Gene Table'!$D257="copy number",J257,"")</f>
        <v/>
      </c>
      <c r="EK257" s="4" t="str">
        <f>IF('Gene Table'!$D257="copy number",K257,"")</f>
        <v/>
      </c>
      <c r="EL257" s="4" t="str">
        <f>IF('Gene Table'!$D257="copy number",L257,"")</f>
        <v/>
      </c>
      <c r="EM257" s="4" t="str">
        <f>IF('Gene Table'!$D257="copy number",M257,"")</f>
        <v/>
      </c>
      <c r="EN257" s="4" t="str">
        <f>IF('Gene Table'!$D257="copy number",N257,"")</f>
        <v/>
      </c>
      <c r="EO257" s="4" t="str">
        <f>IF('Gene Table'!$D257="copy number",O257,"")</f>
        <v/>
      </c>
      <c r="EQ257" s="4" t="s">
        <v>4914</v>
      </c>
      <c r="ER257" s="4" t="str">
        <f>IF('Gene Table'!$D257="copy number",R257,"")</f>
        <v/>
      </c>
      <c r="ES257" s="4" t="str">
        <f>IF('Gene Table'!$D257="copy number",S257,"")</f>
        <v/>
      </c>
      <c r="ET257" s="4" t="str">
        <f>IF('Gene Table'!$D257="copy number",T257,"")</f>
        <v/>
      </c>
      <c r="EU257" s="4" t="str">
        <f>IF('Gene Table'!$D257="copy number",U257,"")</f>
        <v/>
      </c>
      <c r="EV257" s="4" t="str">
        <f>IF('Gene Table'!$D257="copy number",V257,"")</f>
        <v/>
      </c>
      <c r="EW257" s="4" t="str">
        <f>IF('Gene Table'!$D257="copy number",W257,"")</f>
        <v/>
      </c>
      <c r="EX257" s="4" t="str">
        <f>IF('Gene Table'!$D257="copy number",X257,"")</f>
        <v/>
      </c>
      <c r="EY257" s="4" t="str">
        <f>IF('Gene Table'!$D257="copy number",Y257,"")</f>
        <v/>
      </c>
      <c r="EZ257" s="4" t="str">
        <f>IF('Gene Table'!$D257="copy number",Z257,"")</f>
        <v/>
      </c>
      <c r="FA257" s="4" t="str">
        <f>IF('Gene Table'!$D257="copy number",AA257,"")</f>
        <v/>
      </c>
      <c r="FB257" s="4" t="str">
        <f>IF('Gene Table'!$D257="copy number",AB257,"")</f>
        <v/>
      </c>
      <c r="FC257" s="4" t="str">
        <f>IF('Gene Table'!$D257="copy number",AC257,"")</f>
        <v/>
      </c>
      <c r="FE257" s="4" t="s">
        <v>4914</v>
      </c>
      <c r="FF257" s="4" t="str">
        <f>IF('Gene Table'!$C257="SMPC",D257,"")</f>
        <v/>
      </c>
      <c r="FG257" s="4" t="str">
        <f>IF('Gene Table'!$C257="SMPC",E257,"")</f>
        <v/>
      </c>
      <c r="FH257" s="4" t="str">
        <f>IF('Gene Table'!$C257="SMPC",F257,"")</f>
        <v/>
      </c>
      <c r="FI257" s="4" t="str">
        <f>IF('Gene Table'!$C257="SMPC",G257,"")</f>
        <v/>
      </c>
      <c r="FJ257" s="4" t="str">
        <f>IF('Gene Table'!$C257="SMPC",H257,"")</f>
        <v/>
      </c>
      <c r="FK257" s="4" t="str">
        <f>IF('Gene Table'!$C257="SMPC",I257,"")</f>
        <v/>
      </c>
      <c r="FL257" s="4" t="str">
        <f>IF('Gene Table'!$C257="SMPC",J257,"")</f>
        <v/>
      </c>
      <c r="FM257" s="4" t="str">
        <f>IF('Gene Table'!$C257="SMPC",K257,"")</f>
        <v/>
      </c>
      <c r="FN257" s="4" t="str">
        <f>IF('Gene Table'!$C257="SMPC",L257,"")</f>
        <v/>
      </c>
      <c r="FO257" s="4" t="str">
        <f>IF('Gene Table'!$C257="SMPC",M257,"")</f>
        <v/>
      </c>
      <c r="FP257" s="4" t="str">
        <f>IF('Gene Table'!$C257="SMPC",N257,"")</f>
        <v/>
      </c>
      <c r="FQ257" s="4" t="str">
        <f>IF('Gene Table'!$C257="SMPC",O257,"")</f>
        <v/>
      </c>
      <c r="FS257" s="4" t="s">
        <v>4914</v>
      </c>
      <c r="FT257" s="4" t="str">
        <f>IF('Gene Table'!$C257="SMPC",R257,"")</f>
        <v/>
      </c>
      <c r="FU257" s="4" t="str">
        <f>IF('Gene Table'!$C257="SMPC",S257,"")</f>
        <v/>
      </c>
      <c r="FV257" s="4" t="str">
        <f>IF('Gene Table'!$C257="SMPC",T257,"")</f>
        <v/>
      </c>
      <c r="FW257" s="4" t="str">
        <f>IF('Gene Table'!$C257="SMPC",U257,"")</f>
        <v/>
      </c>
      <c r="FX257" s="4" t="str">
        <f>IF('Gene Table'!$C257="SMPC",V257,"")</f>
        <v/>
      </c>
      <c r="FY257" s="4" t="str">
        <f>IF('Gene Table'!$C257="SMPC",W257,"")</f>
        <v/>
      </c>
      <c r="FZ257" s="4" t="str">
        <f>IF('Gene Table'!$C257="SMPC",X257,"")</f>
        <v/>
      </c>
      <c r="GA257" s="4" t="str">
        <f>IF('Gene Table'!$C257="SMPC",Y257,"")</f>
        <v/>
      </c>
      <c r="GB257" s="4" t="str">
        <f>IF('Gene Table'!$C257="SMPC",Z257,"")</f>
        <v/>
      </c>
      <c r="GC257" s="4" t="str">
        <f>IF('Gene Table'!$C257="SMPC",AA257,"")</f>
        <v/>
      </c>
      <c r="GD257" s="4" t="str">
        <f>IF('Gene Table'!$C257="SMPC",AB257,"")</f>
        <v/>
      </c>
      <c r="GE257" s="4" t="str">
        <f>IF('Gene Table'!$C257="SMPC",AC257,"")</f>
        <v/>
      </c>
    </row>
    <row r="258" spans="1:187" ht="15" customHeight="1" x14ac:dyDescent="0.25">
      <c r="A258" s="4" t="str">
        <f>'Gene Table'!C258&amp;":"&amp;'Gene Table'!D258</f>
        <v>TP53:c.701A&gt;G</v>
      </c>
      <c r="B258" s="4">
        <f>IF('Gene Table'!$G$5="NO",IF(ISNUMBER(MATCH('Gene Table'!E258,'Array Content'!$M$2:$M$941,0)),VLOOKUP('Gene Table'!E258,'Array Content'!$M$2:$O$941,2,FALSE),35),IF('Gene Table'!$G$5="YES",IF(ISNUMBER(MATCH('Gene Table'!E258,'Array Content'!$M$2:$M$941,0)),VLOOKUP('Gene Table'!E258,'Array Content'!$M$2:$O$941,3,FALSE),35),"OOPS"))</f>
        <v>37</v>
      </c>
      <c r="C258" s="4" t="s">
        <v>4915</v>
      </c>
      <c r="D258" s="29">
        <f>IF('Control Sample Data'!D257="","",IF(SUM('Control Sample Data'!D$2:D$97)&gt;10,IF(AND(ISNUMBER('Control Sample Data'!D257),'Control Sample Data'!D257&lt;$B258, 'Control Sample Data'!D257&gt;0),'Control Sample Data'!D257,$B258),""))</f>
        <v>35</v>
      </c>
      <c r="E258" s="29">
        <f>IF('Control Sample Data'!E257="","",IF(SUM('Control Sample Data'!E$2:E$97)&gt;10,IF(AND(ISNUMBER('Control Sample Data'!E257),'Control Sample Data'!E257&lt;$B258, 'Control Sample Data'!E257&gt;0),'Control Sample Data'!E257,$B258),""))</f>
        <v>35</v>
      </c>
      <c r="F258" s="29" t="str">
        <f>IF('Control Sample Data'!F257="","",IF(SUM('Control Sample Data'!F$2:F$97)&gt;10,IF(AND(ISNUMBER('Control Sample Data'!F257),'Control Sample Data'!F257&lt;$B258, 'Control Sample Data'!F257&gt;0),'Control Sample Data'!F257,$B258),""))</f>
        <v/>
      </c>
      <c r="G258" s="29" t="str">
        <f>IF('Control Sample Data'!G257="","",IF(SUM('Control Sample Data'!G$2:G$97)&gt;10,IF(AND(ISNUMBER('Control Sample Data'!G257),'Control Sample Data'!G257&lt;$B258, 'Control Sample Data'!G257&gt;0),'Control Sample Data'!G257,$B258),""))</f>
        <v/>
      </c>
      <c r="H258" s="29" t="str">
        <f>IF('Control Sample Data'!H257="","",IF(SUM('Control Sample Data'!H$2:H$97)&gt;10,IF(AND(ISNUMBER('Control Sample Data'!H257),'Control Sample Data'!H257&lt;$B258, 'Control Sample Data'!H257&gt;0),'Control Sample Data'!H257,$B258),""))</f>
        <v/>
      </c>
      <c r="I258" s="29" t="str">
        <f>IF('Control Sample Data'!I257="","",IF(SUM('Control Sample Data'!I$2:I$97)&gt;10,IF(AND(ISNUMBER('Control Sample Data'!I257),'Control Sample Data'!I257&lt;$B258, 'Control Sample Data'!I257&gt;0),'Control Sample Data'!I257,$B258),""))</f>
        <v/>
      </c>
      <c r="J258" s="29" t="str">
        <f>IF('Control Sample Data'!J257="","",IF(SUM('Control Sample Data'!J$2:J$97)&gt;10,IF(AND(ISNUMBER('Control Sample Data'!J257),'Control Sample Data'!J257&lt;$B258, 'Control Sample Data'!J257&gt;0),'Control Sample Data'!J257,$B258),""))</f>
        <v/>
      </c>
      <c r="K258" s="29" t="str">
        <f>IF('Control Sample Data'!K257="","",IF(SUM('Control Sample Data'!K$2:K$97)&gt;10,IF(AND(ISNUMBER('Control Sample Data'!K257),'Control Sample Data'!K257&lt;$B258, 'Control Sample Data'!K257&gt;0),'Control Sample Data'!K257,$B258),""))</f>
        <v/>
      </c>
      <c r="L258" s="29" t="str">
        <f>IF('Control Sample Data'!L257="","",IF(SUM('Control Sample Data'!L$2:L$97)&gt;10,IF(AND(ISNUMBER('Control Sample Data'!L257),'Control Sample Data'!L257&lt;$B258, 'Control Sample Data'!L257&gt;0),'Control Sample Data'!L257,$B258),""))</f>
        <v/>
      </c>
      <c r="M258" s="29" t="str">
        <f>IF('Control Sample Data'!M257="","",IF(SUM('Control Sample Data'!M$2:M$97)&gt;10,IF(AND(ISNUMBER('Control Sample Data'!M257),'Control Sample Data'!M257&lt;$B258, 'Control Sample Data'!M257&gt;0),'Control Sample Data'!M257,$B258),""))</f>
        <v/>
      </c>
      <c r="N258" s="29" t="str">
        <f>IF('Control Sample Data'!N257="","",IF(SUM('Control Sample Data'!N$2:N$97)&gt;10,IF(AND(ISNUMBER('Control Sample Data'!N257),'Control Sample Data'!N257&lt;$B258, 'Control Sample Data'!N257&gt;0),'Control Sample Data'!N257,$B258),""))</f>
        <v/>
      </c>
      <c r="O258" s="29" t="str">
        <f>IF('Control Sample Data'!O257="","",IF(SUM('Control Sample Data'!O$2:O$97)&gt;10,IF(AND(ISNUMBER('Control Sample Data'!O257),'Control Sample Data'!O257&lt;$B258, 'Control Sample Data'!O257&gt;0),'Control Sample Data'!O257,$B258),""))</f>
        <v/>
      </c>
      <c r="Q258" s="4" t="s">
        <v>4915</v>
      </c>
      <c r="R258" s="29">
        <f>IF('Test Sample Data'!D257="","",IF(SUM('Test Sample Data'!D$2:D$97)&gt;10,IF(AND(ISNUMBER('Test Sample Data'!D257),'Test Sample Data'!D257&lt;$B258, 'Test Sample Data'!D257&gt;0),'Test Sample Data'!D257,$B258),""))</f>
        <v>35</v>
      </c>
      <c r="S258" s="29">
        <f>IF('Test Sample Data'!E257="","",IF(SUM('Test Sample Data'!E$2:E$97)&gt;10,IF(AND(ISNUMBER('Test Sample Data'!E257),'Test Sample Data'!E257&lt;$B258, 'Test Sample Data'!E257&gt;0),'Test Sample Data'!E257,$B258),""))</f>
        <v>35</v>
      </c>
      <c r="T258" s="29" t="str">
        <f>IF('Test Sample Data'!F257="","",IF(SUM('Test Sample Data'!F$2:F$97)&gt;10,IF(AND(ISNUMBER('Test Sample Data'!F257),'Test Sample Data'!F257&lt;$B258, 'Test Sample Data'!F257&gt;0),'Test Sample Data'!F257,$B258),""))</f>
        <v/>
      </c>
      <c r="U258" s="29" t="str">
        <f>IF('Test Sample Data'!G257="","",IF(SUM('Test Sample Data'!G$2:G$97)&gt;10,IF(AND(ISNUMBER('Test Sample Data'!G257),'Test Sample Data'!G257&lt;$B258, 'Test Sample Data'!G257&gt;0),'Test Sample Data'!G257,$B258),""))</f>
        <v/>
      </c>
      <c r="V258" s="29" t="str">
        <f>IF('Test Sample Data'!H257="","",IF(SUM('Test Sample Data'!H$2:H$97)&gt;10,IF(AND(ISNUMBER('Test Sample Data'!H257),'Test Sample Data'!H257&lt;$B258, 'Test Sample Data'!H257&gt;0),'Test Sample Data'!H257,$B258),""))</f>
        <v/>
      </c>
      <c r="W258" s="29" t="str">
        <f>IF('Test Sample Data'!I257="","",IF(SUM('Test Sample Data'!I$2:I$97)&gt;10,IF(AND(ISNUMBER('Test Sample Data'!I257),'Test Sample Data'!I257&lt;$B258, 'Test Sample Data'!I257&gt;0),'Test Sample Data'!I257,$B258),""))</f>
        <v/>
      </c>
      <c r="X258" s="29" t="str">
        <f>IF('Test Sample Data'!J257="","",IF(SUM('Test Sample Data'!J$2:J$97)&gt;10,IF(AND(ISNUMBER('Test Sample Data'!J257),'Test Sample Data'!J257&lt;$B258, 'Test Sample Data'!J257&gt;0),'Test Sample Data'!J257,$B258),""))</f>
        <v/>
      </c>
      <c r="Y258" s="29" t="str">
        <f>IF('Test Sample Data'!K257="","",IF(SUM('Test Sample Data'!K$2:K$97)&gt;10,IF(AND(ISNUMBER('Test Sample Data'!K257),'Test Sample Data'!K257&lt;$B258, 'Test Sample Data'!K257&gt;0),'Test Sample Data'!K257,$B258),""))</f>
        <v/>
      </c>
      <c r="Z258" s="29" t="str">
        <f>IF('Test Sample Data'!L257="","",IF(SUM('Test Sample Data'!L$2:L$97)&gt;10,IF(AND(ISNUMBER('Test Sample Data'!L257),'Test Sample Data'!L257&lt;$B258, 'Test Sample Data'!L257&gt;0),'Test Sample Data'!L257,$B258),""))</f>
        <v/>
      </c>
      <c r="AA258" s="29" t="str">
        <f>IF('Test Sample Data'!M257="","",IF(SUM('Test Sample Data'!M$2:M$97)&gt;10,IF(AND(ISNUMBER('Test Sample Data'!M257),'Test Sample Data'!M257&lt;$B258, 'Test Sample Data'!M257&gt;0),'Test Sample Data'!M257,$B258),""))</f>
        <v/>
      </c>
      <c r="AB258" s="29" t="str">
        <f>IF('Test Sample Data'!N257="","",IF(SUM('Test Sample Data'!N$2:N$97)&gt;10,IF(AND(ISNUMBER('Test Sample Data'!N257),'Test Sample Data'!N257&lt;$B258, 'Test Sample Data'!N257&gt;0),'Test Sample Data'!N257,$B258),""))</f>
        <v/>
      </c>
      <c r="AC258" s="29" t="str">
        <f>IF('Test Sample Data'!O257="","",IF(SUM('Test Sample Data'!O$2:O$97)&gt;10,IF(AND(ISNUMBER('Test Sample Data'!O257),'Test Sample Data'!O257&lt;$B258, 'Test Sample Data'!O257&gt;0),'Test Sample Data'!O257,$B258),""))</f>
        <v/>
      </c>
      <c r="AE258" s="4" t="s">
        <v>4915</v>
      </c>
      <c r="AF258" s="4">
        <f t="shared" si="247"/>
        <v>9</v>
      </c>
      <c r="AG258" s="4">
        <f t="shared" si="248"/>
        <v>9</v>
      </c>
      <c r="AH258" s="4" t="str">
        <f t="shared" si="249"/>
        <v/>
      </c>
      <c r="AI258" s="4" t="str">
        <f t="shared" si="250"/>
        <v/>
      </c>
      <c r="AJ258" s="4" t="str">
        <f t="shared" si="251"/>
        <v/>
      </c>
      <c r="AK258" s="4" t="str">
        <f t="shared" si="252"/>
        <v/>
      </c>
      <c r="AL258" s="4" t="str">
        <f t="shared" si="253"/>
        <v/>
      </c>
      <c r="AM258" s="4" t="str">
        <f t="shared" si="254"/>
        <v/>
      </c>
      <c r="AN258" s="4" t="str">
        <f t="shared" si="255"/>
        <v/>
      </c>
      <c r="AO258" s="4" t="str">
        <f t="shared" si="256"/>
        <v/>
      </c>
      <c r="AP258" s="4" t="str">
        <f t="shared" si="257"/>
        <v/>
      </c>
      <c r="AQ258" s="4" t="str">
        <f t="shared" si="258"/>
        <v/>
      </c>
      <c r="AR258" s="4">
        <f t="shared" si="259"/>
        <v>0</v>
      </c>
      <c r="AS258" s="4">
        <f t="shared" si="310"/>
        <v>9</v>
      </c>
      <c r="AU258" s="4" t="s">
        <v>4915</v>
      </c>
      <c r="AV258" s="4">
        <f t="shared" si="260"/>
        <v>9</v>
      </c>
      <c r="AW258" s="4">
        <f t="shared" si="261"/>
        <v>9</v>
      </c>
      <c r="AX258" s="4" t="str">
        <f t="shared" si="262"/>
        <v/>
      </c>
      <c r="AY258" s="4" t="str">
        <f t="shared" si="263"/>
        <v/>
      </c>
      <c r="AZ258" s="4" t="str">
        <f t="shared" si="264"/>
        <v/>
      </c>
      <c r="BA258" s="4" t="str">
        <f t="shared" si="265"/>
        <v/>
      </c>
      <c r="BB258" s="4" t="str">
        <f t="shared" si="266"/>
        <v/>
      </c>
      <c r="BC258" s="4" t="str">
        <f t="shared" si="267"/>
        <v/>
      </c>
      <c r="BD258" s="4" t="str">
        <f t="shared" si="268"/>
        <v/>
      </c>
      <c r="BE258" s="4" t="str">
        <f t="shared" si="269"/>
        <v/>
      </c>
      <c r="BF258" s="4" t="str">
        <f t="shared" si="270"/>
        <v/>
      </c>
      <c r="BG258" s="4" t="str">
        <f t="shared" si="271"/>
        <v/>
      </c>
      <c r="BI258" s="4" t="s">
        <v>4915</v>
      </c>
      <c r="BJ258" s="4">
        <f t="shared" si="297"/>
        <v>9</v>
      </c>
      <c r="BK258" s="4">
        <f t="shared" si="298"/>
        <v>9</v>
      </c>
      <c r="BL258" s="4" t="str">
        <f t="shared" si="299"/>
        <v/>
      </c>
      <c r="BM258" s="4" t="str">
        <f t="shared" si="300"/>
        <v/>
      </c>
      <c r="BN258" s="4" t="str">
        <f t="shared" si="301"/>
        <v/>
      </c>
      <c r="BO258" s="4" t="str">
        <f t="shared" si="302"/>
        <v/>
      </c>
      <c r="BP258" s="4" t="str">
        <f t="shared" si="303"/>
        <v/>
      </c>
      <c r="BQ258" s="4" t="str">
        <f t="shared" si="304"/>
        <v/>
      </c>
      <c r="BR258" s="4" t="str">
        <f t="shared" si="305"/>
        <v/>
      </c>
      <c r="BS258" s="4" t="str">
        <f t="shared" si="306"/>
        <v/>
      </c>
      <c r="BT258" s="4" t="str">
        <f t="shared" si="307"/>
        <v/>
      </c>
      <c r="BU258" s="4" t="str">
        <f t="shared" si="308"/>
        <v/>
      </c>
      <c r="BV258" s="4">
        <f t="shared" si="272"/>
        <v>0</v>
      </c>
      <c r="BW258" s="4">
        <f t="shared" si="309"/>
        <v>9</v>
      </c>
      <c r="BY258" s="4" t="s">
        <v>4915</v>
      </c>
      <c r="BZ258" s="4">
        <f t="shared" si="273"/>
        <v>0</v>
      </c>
      <c r="CA258" s="4">
        <f t="shared" si="274"/>
        <v>0</v>
      </c>
      <c r="CB258" s="4" t="str">
        <f t="shared" si="275"/>
        <v/>
      </c>
      <c r="CC258" s="4" t="str">
        <f t="shared" si="276"/>
        <v/>
      </c>
      <c r="CD258" s="4" t="str">
        <f t="shared" si="277"/>
        <v/>
      </c>
      <c r="CE258" s="4" t="str">
        <f t="shared" si="278"/>
        <v/>
      </c>
      <c r="CF258" s="4" t="str">
        <f t="shared" si="279"/>
        <v/>
      </c>
      <c r="CG258" s="4" t="str">
        <f t="shared" si="280"/>
        <v/>
      </c>
      <c r="CH258" s="4" t="str">
        <f t="shared" si="281"/>
        <v/>
      </c>
      <c r="CI258" s="4" t="str">
        <f t="shared" si="282"/>
        <v/>
      </c>
      <c r="CJ258" s="4" t="str">
        <f t="shared" si="283"/>
        <v/>
      </c>
      <c r="CK258" s="4" t="str">
        <f t="shared" si="284"/>
        <v/>
      </c>
      <c r="CM258" s="4" t="s">
        <v>4915</v>
      </c>
      <c r="CN258" s="4" t="str">
        <f>IF(ISNUMBER(BZ258), IF($BV258&gt;VLOOKUP('Gene Table'!$G$2,'Array Content'!$A$2:$B$3,2,FALSE),IF(BZ258&lt;-$BV258,"mutant","WT"),IF(BZ258&lt;-VLOOKUP('Gene Table'!$G$2,'Array Content'!$A$2:$B$3,2,FALSE),"Mutant","WT")),"")</f>
        <v>WT</v>
      </c>
      <c r="CO258" s="4" t="str">
        <f>IF(ISNUMBER(CA258), IF($BV258&gt;VLOOKUP('Gene Table'!$G$2,'Array Content'!$A$2:$B$3,2,FALSE),IF(CA258&lt;-$BV258,"mutant","WT"),IF(CA258&lt;-VLOOKUP('Gene Table'!$G$2,'Array Content'!$A$2:$B$3,2,FALSE),"Mutant","WT")),"")</f>
        <v>WT</v>
      </c>
      <c r="CP258" s="4" t="str">
        <f>IF(ISNUMBER(CB258), IF($BV258&gt;VLOOKUP('Gene Table'!$G$2,'Array Content'!$A$2:$B$3,2,FALSE),IF(CB258&lt;-$BV258,"mutant","WT"),IF(CB258&lt;-VLOOKUP('Gene Table'!$G$2,'Array Content'!$A$2:$B$3,2,FALSE),"Mutant","WT")),"")</f>
        <v/>
      </c>
      <c r="CQ258" s="4" t="str">
        <f>IF(ISNUMBER(CC258), IF($BV258&gt;VLOOKUP('Gene Table'!$G$2,'Array Content'!$A$2:$B$3,2,FALSE),IF(CC258&lt;-$BV258,"mutant","WT"),IF(CC258&lt;-VLOOKUP('Gene Table'!$G$2,'Array Content'!$A$2:$B$3,2,FALSE),"Mutant","WT")),"")</f>
        <v/>
      </c>
      <c r="CR258" s="4" t="str">
        <f>IF(ISNUMBER(CD258), IF($BV258&gt;VLOOKUP('Gene Table'!$G$2,'Array Content'!$A$2:$B$3,2,FALSE),IF(CD258&lt;-$BV258,"mutant","WT"),IF(CD258&lt;-VLOOKUP('Gene Table'!$G$2,'Array Content'!$A$2:$B$3,2,FALSE),"Mutant","WT")),"")</f>
        <v/>
      </c>
      <c r="CS258" s="4" t="str">
        <f>IF(ISNUMBER(CE258), IF($BV258&gt;VLOOKUP('Gene Table'!$G$2,'Array Content'!$A$2:$B$3,2,FALSE),IF(CE258&lt;-$BV258,"mutant","WT"),IF(CE258&lt;-VLOOKUP('Gene Table'!$G$2,'Array Content'!$A$2:$B$3,2,FALSE),"Mutant","WT")),"")</f>
        <v/>
      </c>
      <c r="CT258" s="4" t="str">
        <f>IF(ISNUMBER(CF258), IF($BV258&gt;VLOOKUP('Gene Table'!$G$2,'Array Content'!$A$2:$B$3,2,FALSE),IF(CF258&lt;-$BV258,"mutant","WT"),IF(CF258&lt;-VLOOKUP('Gene Table'!$G$2,'Array Content'!$A$2:$B$3,2,FALSE),"Mutant","WT")),"")</f>
        <v/>
      </c>
      <c r="CU258" s="4" t="str">
        <f>IF(ISNUMBER(CG258), IF($BV258&gt;VLOOKUP('Gene Table'!$G$2,'Array Content'!$A$2:$B$3,2,FALSE),IF(CG258&lt;-$BV258,"mutant","WT"),IF(CG258&lt;-VLOOKUP('Gene Table'!$G$2,'Array Content'!$A$2:$B$3,2,FALSE),"Mutant","WT")),"")</f>
        <v/>
      </c>
      <c r="CV258" s="4" t="str">
        <f>IF(ISNUMBER(CH258), IF($BV258&gt;VLOOKUP('Gene Table'!$G$2,'Array Content'!$A$2:$B$3,2,FALSE),IF(CH258&lt;-$BV258,"mutant","WT"),IF(CH258&lt;-VLOOKUP('Gene Table'!$G$2,'Array Content'!$A$2:$B$3,2,FALSE),"Mutant","WT")),"")</f>
        <v/>
      </c>
      <c r="CW258" s="4" t="str">
        <f>IF(ISNUMBER(CI258), IF($BV258&gt;VLOOKUP('Gene Table'!$G$2,'Array Content'!$A$2:$B$3,2,FALSE),IF(CI258&lt;-$BV258,"mutant","WT"),IF(CI258&lt;-VLOOKUP('Gene Table'!$G$2,'Array Content'!$A$2:$B$3,2,FALSE),"Mutant","WT")),"")</f>
        <v/>
      </c>
      <c r="CX258" s="4" t="str">
        <f>IF(ISNUMBER(CJ258), IF($BV258&gt;VLOOKUP('Gene Table'!$G$2,'Array Content'!$A$2:$B$3,2,FALSE),IF(CJ258&lt;-$BV258,"mutant","WT"),IF(CJ258&lt;-VLOOKUP('Gene Table'!$G$2,'Array Content'!$A$2:$B$3,2,FALSE),"Mutant","WT")),"")</f>
        <v/>
      </c>
      <c r="CY258" s="4" t="str">
        <f>IF(ISNUMBER(CK258), IF($BV258&gt;VLOOKUP('Gene Table'!$G$2,'Array Content'!$A$2:$B$3,2,FALSE),IF(CK258&lt;-$BV258,"mutant","WT"),IF(CK258&lt;-VLOOKUP('Gene Table'!$G$2,'Array Content'!$A$2:$B$3,2,FALSE),"Mutant","WT")),"")</f>
        <v/>
      </c>
      <c r="DA258" s="4" t="s">
        <v>4915</v>
      </c>
      <c r="DB258" s="4">
        <f t="shared" si="285"/>
        <v>0</v>
      </c>
      <c r="DC258" s="4">
        <f t="shared" si="286"/>
        <v>0</v>
      </c>
      <c r="DD258" s="4" t="str">
        <f t="shared" si="287"/>
        <v/>
      </c>
      <c r="DE258" s="4" t="str">
        <f t="shared" si="288"/>
        <v/>
      </c>
      <c r="DF258" s="4" t="str">
        <f t="shared" si="289"/>
        <v/>
      </c>
      <c r="DG258" s="4" t="str">
        <f t="shared" si="290"/>
        <v/>
      </c>
      <c r="DH258" s="4" t="str">
        <f t="shared" si="291"/>
        <v/>
      </c>
      <c r="DI258" s="4" t="str">
        <f t="shared" si="292"/>
        <v/>
      </c>
      <c r="DJ258" s="4" t="str">
        <f t="shared" si="293"/>
        <v/>
      </c>
      <c r="DK258" s="4" t="str">
        <f t="shared" si="294"/>
        <v/>
      </c>
      <c r="DL258" s="4" t="str">
        <f t="shared" si="295"/>
        <v/>
      </c>
      <c r="DM258" s="4" t="str">
        <f t="shared" si="296"/>
        <v/>
      </c>
      <c r="DO258" s="4" t="s">
        <v>4915</v>
      </c>
      <c r="DP258" s="4" t="str">
        <f>IF(ISNUMBER(DB258), IF($AR258&gt;VLOOKUP('Gene Table'!$G$2,'Array Content'!$A$2:$B$3,2,FALSE),IF(DB258&lt;-$AR258,"mutant","WT"),IF(DB258&lt;-VLOOKUP('Gene Table'!$G$2,'Array Content'!$A$2:$B$3,2,FALSE),"Mutant","WT")),"")</f>
        <v>WT</v>
      </c>
      <c r="DQ258" s="4" t="str">
        <f>IF(ISNUMBER(DC258), IF($AR258&gt;VLOOKUP('Gene Table'!$G$2,'Array Content'!$A$2:$B$3,2,FALSE),IF(DC258&lt;-$AR258,"mutant","WT"),IF(DC258&lt;-VLOOKUP('Gene Table'!$G$2,'Array Content'!$A$2:$B$3,2,FALSE),"Mutant","WT")),"")</f>
        <v>WT</v>
      </c>
      <c r="DR258" s="4" t="str">
        <f>IF(ISNUMBER(DD258), IF($AR258&gt;VLOOKUP('Gene Table'!$G$2,'Array Content'!$A$2:$B$3,2,FALSE),IF(DD258&lt;-$AR258,"mutant","WT"),IF(DD258&lt;-VLOOKUP('Gene Table'!$G$2,'Array Content'!$A$2:$B$3,2,FALSE),"Mutant","WT")),"")</f>
        <v/>
      </c>
      <c r="DS258" s="4" t="str">
        <f>IF(ISNUMBER(DE258), IF($AR258&gt;VLOOKUP('Gene Table'!$G$2,'Array Content'!$A$2:$B$3,2,FALSE),IF(DE258&lt;-$AR258,"mutant","WT"),IF(DE258&lt;-VLOOKUP('Gene Table'!$G$2,'Array Content'!$A$2:$B$3,2,FALSE),"Mutant","WT")),"")</f>
        <v/>
      </c>
      <c r="DT258" s="4" t="str">
        <f>IF(ISNUMBER(DF258), IF($AR258&gt;VLOOKUP('Gene Table'!$G$2,'Array Content'!$A$2:$B$3,2,FALSE),IF(DF258&lt;-$AR258,"mutant","WT"),IF(DF258&lt;-VLOOKUP('Gene Table'!$G$2,'Array Content'!$A$2:$B$3,2,FALSE),"Mutant","WT")),"")</f>
        <v/>
      </c>
      <c r="DU258" s="4" t="str">
        <f>IF(ISNUMBER(DG258), IF($AR258&gt;VLOOKUP('Gene Table'!$G$2,'Array Content'!$A$2:$B$3,2,FALSE),IF(DG258&lt;-$AR258,"mutant","WT"),IF(DG258&lt;-VLOOKUP('Gene Table'!$G$2,'Array Content'!$A$2:$B$3,2,FALSE),"Mutant","WT")),"")</f>
        <v/>
      </c>
      <c r="DV258" s="4" t="str">
        <f>IF(ISNUMBER(DH258), IF($AR258&gt;VLOOKUP('Gene Table'!$G$2,'Array Content'!$A$2:$B$3,2,FALSE),IF(DH258&lt;-$AR258,"mutant","WT"),IF(DH258&lt;-VLOOKUP('Gene Table'!$G$2,'Array Content'!$A$2:$B$3,2,FALSE),"Mutant","WT")),"")</f>
        <v/>
      </c>
      <c r="DW258" s="4" t="str">
        <f>IF(ISNUMBER(DI258), IF($AR258&gt;VLOOKUP('Gene Table'!$G$2,'Array Content'!$A$2:$B$3,2,FALSE),IF(DI258&lt;-$AR258,"mutant","WT"),IF(DI258&lt;-VLOOKUP('Gene Table'!$G$2,'Array Content'!$A$2:$B$3,2,FALSE),"Mutant","WT")),"")</f>
        <v/>
      </c>
      <c r="DX258" s="4" t="str">
        <f>IF(ISNUMBER(DJ258), IF($AR258&gt;VLOOKUP('Gene Table'!$G$2,'Array Content'!$A$2:$B$3,2,FALSE),IF(DJ258&lt;-$AR258,"mutant","WT"),IF(DJ258&lt;-VLOOKUP('Gene Table'!$G$2,'Array Content'!$A$2:$B$3,2,FALSE),"Mutant","WT")),"")</f>
        <v/>
      </c>
      <c r="DY258" s="4" t="str">
        <f>IF(ISNUMBER(DK258), IF($AR258&gt;VLOOKUP('Gene Table'!$G$2,'Array Content'!$A$2:$B$3,2,FALSE),IF(DK258&lt;-$AR258,"mutant","WT"),IF(DK258&lt;-VLOOKUP('Gene Table'!$G$2,'Array Content'!$A$2:$B$3,2,FALSE),"Mutant","WT")),"")</f>
        <v/>
      </c>
      <c r="DZ258" s="4" t="str">
        <f>IF(ISNUMBER(DL258), IF($AR258&gt;VLOOKUP('Gene Table'!$G$2,'Array Content'!$A$2:$B$3,2,FALSE),IF(DL258&lt;-$AR258,"mutant","WT"),IF(DL258&lt;-VLOOKUP('Gene Table'!$G$2,'Array Content'!$A$2:$B$3,2,FALSE),"Mutant","WT")),"")</f>
        <v/>
      </c>
      <c r="EA258" s="4" t="str">
        <f>IF(ISNUMBER(DM258), IF($AR258&gt;VLOOKUP('Gene Table'!$G$2,'Array Content'!$A$2:$B$3,2,FALSE),IF(DM258&lt;-$AR258,"mutant","WT"),IF(DM258&lt;-VLOOKUP('Gene Table'!$G$2,'Array Content'!$A$2:$B$3,2,FALSE),"Mutant","WT")),"")</f>
        <v/>
      </c>
      <c r="EC258" s="4" t="s">
        <v>4915</v>
      </c>
      <c r="ED258" s="4" t="str">
        <f>IF('Gene Table'!$D258="copy number",D258,"")</f>
        <v/>
      </c>
      <c r="EE258" s="4" t="str">
        <f>IF('Gene Table'!$D258="copy number",E258,"")</f>
        <v/>
      </c>
      <c r="EF258" s="4" t="str">
        <f>IF('Gene Table'!$D258="copy number",F258,"")</f>
        <v/>
      </c>
      <c r="EG258" s="4" t="str">
        <f>IF('Gene Table'!$D258="copy number",G258,"")</f>
        <v/>
      </c>
      <c r="EH258" s="4" t="str">
        <f>IF('Gene Table'!$D258="copy number",H258,"")</f>
        <v/>
      </c>
      <c r="EI258" s="4" t="str">
        <f>IF('Gene Table'!$D258="copy number",I258,"")</f>
        <v/>
      </c>
      <c r="EJ258" s="4" t="str">
        <f>IF('Gene Table'!$D258="copy number",J258,"")</f>
        <v/>
      </c>
      <c r="EK258" s="4" t="str">
        <f>IF('Gene Table'!$D258="copy number",K258,"")</f>
        <v/>
      </c>
      <c r="EL258" s="4" t="str">
        <f>IF('Gene Table'!$D258="copy number",L258,"")</f>
        <v/>
      </c>
      <c r="EM258" s="4" t="str">
        <f>IF('Gene Table'!$D258="copy number",M258,"")</f>
        <v/>
      </c>
      <c r="EN258" s="4" t="str">
        <f>IF('Gene Table'!$D258="copy number",N258,"")</f>
        <v/>
      </c>
      <c r="EO258" s="4" t="str">
        <f>IF('Gene Table'!$D258="copy number",O258,"")</f>
        <v/>
      </c>
      <c r="EQ258" s="4" t="s">
        <v>4915</v>
      </c>
      <c r="ER258" s="4" t="str">
        <f>IF('Gene Table'!$D258="copy number",R258,"")</f>
        <v/>
      </c>
      <c r="ES258" s="4" t="str">
        <f>IF('Gene Table'!$D258="copy number",S258,"")</f>
        <v/>
      </c>
      <c r="ET258" s="4" t="str">
        <f>IF('Gene Table'!$D258="copy number",T258,"")</f>
        <v/>
      </c>
      <c r="EU258" s="4" t="str">
        <f>IF('Gene Table'!$D258="copy number",U258,"")</f>
        <v/>
      </c>
      <c r="EV258" s="4" t="str">
        <f>IF('Gene Table'!$D258="copy number",V258,"")</f>
        <v/>
      </c>
      <c r="EW258" s="4" t="str">
        <f>IF('Gene Table'!$D258="copy number",W258,"")</f>
        <v/>
      </c>
      <c r="EX258" s="4" t="str">
        <f>IF('Gene Table'!$D258="copy number",X258,"")</f>
        <v/>
      </c>
      <c r="EY258" s="4" t="str">
        <f>IF('Gene Table'!$D258="copy number",Y258,"")</f>
        <v/>
      </c>
      <c r="EZ258" s="4" t="str">
        <f>IF('Gene Table'!$D258="copy number",Z258,"")</f>
        <v/>
      </c>
      <c r="FA258" s="4" t="str">
        <f>IF('Gene Table'!$D258="copy number",AA258,"")</f>
        <v/>
      </c>
      <c r="FB258" s="4" t="str">
        <f>IF('Gene Table'!$D258="copy number",AB258,"")</f>
        <v/>
      </c>
      <c r="FC258" s="4" t="str">
        <f>IF('Gene Table'!$D258="copy number",AC258,"")</f>
        <v/>
      </c>
      <c r="FE258" s="4" t="s">
        <v>4915</v>
      </c>
      <c r="FF258" s="4" t="str">
        <f>IF('Gene Table'!$C258="SMPC",D258,"")</f>
        <v/>
      </c>
      <c r="FG258" s="4" t="str">
        <f>IF('Gene Table'!$C258="SMPC",E258,"")</f>
        <v/>
      </c>
      <c r="FH258" s="4" t="str">
        <f>IF('Gene Table'!$C258="SMPC",F258,"")</f>
        <v/>
      </c>
      <c r="FI258" s="4" t="str">
        <f>IF('Gene Table'!$C258="SMPC",G258,"")</f>
        <v/>
      </c>
      <c r="FJ258" s="4" t="str">
        <f>IF('Gene Table'!$C258="SMPC",H258,"")</f>
        <v/>
      </c>
      <c r="FK258" s="4" t="str">
        <f>IF('Gene Table'!$C258="SMPC",I258,"")</f>
        <v/>
      </c>
      <c r="FL258" s="4" t="str">
        <f>IF('Gene Table'!$C258="SMPC",J258,"")</f>
        <v/>
      </c>
      <c r="FM258" s="4" t="str">
        <f>IF('Gene Table'!$C258="SMPC",K258,"")</f>
        <v/>
      </c>
      <c r="FN258" s="4" t="str">
        <f>IF('Gene Table'!$C258="SMPC",L258,"")</f>
        <v/>
      </c>
      <c r="FO258" s="4" t="str">
        <f>IF('Gene Table'!$C258="SMPC",M258,"")</f>
        <v/>
      </c>
      <c r="FP258" s="4" t="str">
        <f>IF('Gene Table'!$C258="SMPC",N258,"")</f>
        <v/>
      </c>
      <c r="FQ258" s="4" t="str">
        <f>IF('Gene Table'!$C258="SMPC",O258,"")</f>
        <v/>
      </c>
      <c r="FS258" s="4" t="s">
        <v>4915</v>
      </c>
      <c r="FT258" s="4" t="str">
        <f>IF('Gene Table'!$C258="SMPC",R258,"")</f>
        <v/>
      </c>
      <c r="FU258" s="4" t="str">
        <f>IF('Gene Table'!$C258="SMPC",S258,"")</f>
        <v/>
      </c>
      <c r="FV258" s="4" t="str">
        <f>IF('Gene Table'!$C258="SMPC",T258,"")</f>
        <v/>
      </c>
      <c r="FW258" s="4" t="str">
        <f>IF('Gene Table'!$C258="SMPC",U258,"")</f>
        <v/>
      </c>
      <c r="FX258" s="4" t="str">
        <f>IF('Gene Table'!$C258="SMPC",V258,"")</f>
        <v/>
      </c>
      <c r="FY258" s="4" t="str">
        <f>IF('Gene Table'!$C258="SMPC",W258,"")</f>
        <v/>
      </c>
      <c r="FZ258" s="4" t="str">
        <f>IF('Gene Table'!$C258="SMPC",X258,"")</f>
        <v/>
      </c>
      <c r="GA258" s="4" t="str">
        <f>IF('Gene Table'!$C258="SMPC",Y258,"")</f>
        <v/>
      </c>
      <c r="GB258" s="4" t="str">
        <f>IF('Gene Table'!$C258="SMPC",Z258,"")</f>
        <v/>
      </c>
      <c r="GC258" s="4" t="str">
        <f>IF('Gene Table'!$C258="SMPC",AA258,"")</f>
        <v/>
      </c>
      <c r="GD258" s="4" t="str">
        <f>IF('Gene Table'!$C258="SMPC",AB258,"")</f>
        <v/>
      </c>
      <c r="GE258" s="4" t="str">
        <f>IF('Gene Table'!$C258="SMPC",AC258,"")</f>
        <v/>
      </c>
    </row>
    <row r="259" spans="1:187" ht="15" customHeight="1" x14ac:dyDescent="0.25">
      <c r="A259" s="4" t="str">
        <f>'Gene Table'!C259&amp;":"&amp;'Gene Table'!D259</f>
        <v>TP53:c.707A&gt;G</v>
      </c>
      <c r="B259" s="4">
        <f>IF('Gene Table'!$G$5="NO",IF(ISNUMBER(MATCH('Gene Table'!E259,'Array Content'!$M$2:$M$941,0)),VLOOKUP('Gene Table'!E259,'Array Content'!$M$2:$O$941,2,FALSE),35),IF('Gene Table'!$G$5="YES",IF(ISNUMBER(MATCH('Gene Table'!E259,'Array Content'!$M$2:$M$941,0)),VLOOKUP('Gene Table'!E259,'Array Content'!$M$2:$O$941,3,FALSE),35),"OOPS"))</f>
        <v>36</v>
      </c>
      <c r="C259" s="4" t="s">
        <v>4916</v>
      </c>
      <c r="D259" s="29">
        <f>IF('Control Sample Data'!D258="","",IF(SUM('Control Sample Data'!D$2:D$97)&gt;10,IF(AND(ISNUMBER('Control Sample Data'!D258),'Control Sample Data'!D258&lt;$B259, 'Control Sample Data'!D258&gt;0),'Control Sample Data'!D258,$B259),""))</f>
        <v>35</v>
      </c>
      <c r="E259" s="29">
        <f>IF('Control Sample Data'!E258="","",IF(SUM('Control Sample Data'!E$2:E$97)&gt;10,IF(AND(ISNUMBER('Control Sample Data'!E258),'Control Sample Data'!E258&lt;$B259, 'Control Sample Data'!E258&gt;0),'Control Sample Data'!E258,$B259),""))</f>
        <v>35</v>
      </c>
      <c r="F259" s="29" t="str">
        <f>IF('Control Sample Data'!F258="","",IF(SUM('Control Sample Data'!F$2:F$97)&gt;10,IF(AND(ISNUMBER('Control Sample Data'!F258),'Control Sample Data'!F258&lt;$B259, 'Control Sample Data'!F258&gt;0),'Control Sample Data'!F258,$B259),""))</f>
        <v/>
      </c>
      <c r="G259" s="29" t="str">
        <f>IF('Control Sample Data'!G258="","",IF(SUM('Control Sample Data'!G$2:G$97)&gt;10,IF(AND(ISNUMBER('Control Sample Data'!G258),'Control Sample Data'!G258&lt;$B259, 'Control Sample Data'!G258&gt;0),'Control Sample Data'!G258,$B259),""))</f>
        <v/>
      </c>
      <c r="H259" s="29" t="str">
        <f>IF('Control Sample Data'!H258="","",IF(SUM('Control Sample Data'!H$2:H$97)&gt;10,IF(AND(ISNUMBER('Control Sample Data'!H258),'Control Sample Data'!H258&lt;$B259, 'Control Sample Data'!H258&gt;0),'Control Sample Data'!H258,$B259),""))</f>
        <v/>
      </c>
      <c r="I259" s="29" t="str">
        <f>IF('Control Sample Data'!I258="","",IF(SUM('Control Sample Data'!I$2:I$97)&gt;10,IF(AND(ISNUMBER('Control Sample Data'!I258),'Control Sample Data'!I258&lt;$B259, 'Control Sample Data'!I258&gt;0),'Control Sample Data'!I258,$B259),""))</f>
        <v/>
      </c>
      <c r="J259" s="29" t="str">
        <f>IF('Control Sample Data'!J258="","",IF(SUM('Control Sample Data'!J$2:J$97)&gt;10,IF(AND(ISNUMBER('Control Sample Data'!J258),'Control Sample Data'!J258&lt;$B259, 'Control Sample Data'!J258&gt;0),'Control Sample Data'!J258,$B259),""))</f>
        <v/>
      </c>
      <c r="K259" s="29" t="str">
        <f>IF('Control Sample Data'!K258="","",IF(SUM('Control Sample Data'!K$2:K$97)&gt;10,IF(AND(ISNUMBER('Control Sample Data'!K258),'Control Sample Data'!K258&lt;$B259, 'Control Sample Data'!K258&gt;0),'Control Sample Data'!K258,$B259),""))</f>
        <v/>
      </c>
      <c r="L259" s="29" t="str">
        <f>IF('Control Sample Data'!L258="","",IF(SUM('Control Sample Data'!L$2:L$97)&gt;10,IF(AND(ISNUMBER('Control Sample Data'!L258),'Control Sample Data'!L258&lt;$B259, 'Control Sample Data'!L258&gt;0),'Control Sample Data'!L258,$B259),""))</f>
        <v/>
      </c>
      <c r="M259" s="29" t="str">
        <f>IF('Control Sample Data'!M258="","",IF(SUM('Control Sample Data'!M$2:M$97)&gt;10,IF(AND(ISNUMBER('Control Sample Data'!M258),'Control Sample Data'!M258&lt;$B259, 'Control Sample Data'!M258&gt;0),'Control Sample Data'!M258,$B259),""))</f>
        <v/>
      </c>
      <c r="N259" s="29" t="str">
        <f>IF('Control Sample Data'!N258="","",IF(SUM('Control Sample Data'!N$2:N$97)&gt;10,IF(AND(ISNUMBER('Control Sample Data'!N258),'Control Sample Data'!N258&lt;$B259, 'Control Sample Data'!N258&gt;0),'Control Sample Data'!N258,$B259),""))</f>
        <v/>
      </c>
      <c r="O259" s="29" t="str">
        <f>IF('Control Sample Data'!O258="","",IF(SUM('Control Sample Data'!O$2:O$97)&gt;10,IF(AND(ISNUMBER('Control Sample Data'!O258),'Control Sample Data'!O258&lt;$B259, 'Control Sample Data'!O258&gt;0),'Control Sample Data'!O258,$B259),""))</f>
        <v/>
      </c>
      <c r="Q259" s="4" t="s">
        <v>4916</v>
      </c>
      <c r="R259" s="29">
        <f>IF('Test Sample Data'!D258="","",IF(SUM('Test Sample Data'!D$2:D$97)&gt;10,IF(AND(ISNUMBER('Test Sample Data'!D258),'Test Sample Data'!D258&lt;$B259, 'Test Sample Data'!D258&gt;0),'Test Sample Data'!D258,$B259),""))</f>
        <v>35</v>
      </c>
      <c r="S259" s="29">
        <f>IF('Test Sample Data'!E258="","",IF(SUM('Test Sample Data'!E$2:E$97)&gt;10,IF(AND(ISNUMBER('Test Sample Data'!E258),'Test Sample Data'!E258&lt;$B259, 'Test Sample Data'!E258&gt;0),'Test Sample Data'!E258,$B259),""))</f>
        <v>35</v>
      </c>
      <c r="T259" s="29" t="str">
        <f>IF('Test Sample Data'!F258="","",IF(SUM('Test Sample Data'!F$2:F$97)&gt;10,IF(AND(ISNUMBER('Test Sample Data'!F258),'Test Sample Data'!F258&lt;$B259, 'Test Sample Data'!F258&gt;0),'Test Sample Data'!F258,$B259),""))</f>
        <v/>
      </c>
      <c r="U259" s="29" t="str">
        <f>IF('Test Sample Data'!G258="","",IF(SUM('Test Sample Data'!G$2:G$97)&gt;10,IF(AND(ISNUMBER('Test Sample Data'!G258),'Test Sample Data'!G258&lt;$B259, 'Test Sample Data'!G258&gt;0),'Test Sample Data'!G258,$B259),""))</f>
        <v/>
      </c>
      <c r="V259" s="29" t="str">
        <f>IF('Test Sample Data'!H258="","",IF(SUM('Test Sample Data'!H$2:H$97)&gt;10,IF(AND(ISNUMBER('Test Sample Data'!H258),'Test Sample Data'!H258&lt;$B259, 'Test Sample Data'!H258&gt;0),'Test Sample Data'!H258,$B259),""))</f>
        <v/>
      </c>
      <c r="W259" s="29" t="str">
        <f>IF('Test Sample Data'!I258="","",IF(SUM('Test Sample Data'!I$2:I$97)&gt;10,IF(AND(ISNUMBER('Test Sample Data'!I258),'Test Sample Data'!I258&lt;$B259, 'Test Sample Data'!I258&gt;0),'Test Sample Data'!I258,$B259),""))</f>
        <v/>
      </c>
      <c r="X259" s="29" t="str">
        <f>IF('Test Sample Data'!J258="","",IF(SUM('Test Sample Data'!J$2:J$97)&gt;10,IF(AND(ISNUMBER('Test Sample Data'!J258),'Test Sample Data'!J258&lt;$B259, 'Test Sample Data'!J258&gt;0),'Test Sample Data'!J258,$B259),""))</f>
        <v/>
      </c>
      <c r="Y259" s="29" t="str">
        <f>IF('Test Sample Data'!K258="","",IF(SUM('Test Sample Data'!K$2:K$97)&gt;10,IF(AND(ISNUMBER('Test Sample Data'!K258),'Test Sample Data'!K258&lt;$B259, 'Test Sample Data'!K258&gt;0),'Test Sample Data'!K258,$B259),""))</f>
        <v/>
      </c>
      <c r="Z259" s="29" t="str">
        <f>IF('Test Sample Data'!L258="","",IF(SUM('Test Sample Data'!L$2:L$97)&gt;10,IF(AND(ISNUMBER('Test Sample Data'!L258),'Test Sample Data'!L258&lt;$B259, 'Test Sample Data'!L258&gt;0),'Test Sample Data'!L258,$B259),""))</f>
        <v/>
      </c>
      <c r="AA259" s="29" t="str">
        <f>IF('Test Sample Data'!M258="","",IF(SUM('Test Sample Data'!M$2:M$97)&gt;10,IF(AND(ISNUMBER('Test Sample Data'!M258),'Test Sample Data'!M258&lt;$B259, 'Test Sample Data'!M258&gt;0),'Test Sample Data'!M258,$B259),""))</f>
        <v/>
      </c>
      <c r="AB259" s="29" t="str">
        <f>IF('Test Sample Data'!N258="","",IF(SUM('Test Sample Data'!N$2:N$97)&gt;10,IF(AND(ISNUMBER('Test Sample Data'!N258),'Test Sample Data'!N258&lt;$B259, 'Test Sample Data'!N258&gt;0),'Test Sample Data'!N258,$B259),""))</f>
        <v/>
      </c>
      <c r="AC259" s="29" t="str">
        <f>IF('Test Sample Data'!O258="","",IF(SUM('Test Sample Data'!O$2:O$97)&gt;10,IF(AND(ISNUMBER('Test Sample Data'!O258),'Test Sample Data'!O258&lt;$B259, 'Test Sample Data'!O258&gt;0),'Test Sample Data'!O258,$B259),""))</f>
        <v/>
      </c>
      <c r="AE259" s="4" t="s">
        <v>4916</v>
      </c>
      <c r="AF259" s="4">
        <f t="shared" si="247"/>
        <v>9</v>
      </c>
      <c r="AG259" s="4">
        <f t="shared" si="248"/>
        <v>9</v>
      </c>
      <c r="AH259" s="4" t="str">
        <f t="shared" si="249"/>
        <v/>
      </c>
      <c r="AI259" s="4" t="str">
        <f t="shared" si="250"/>
        <v/>
      </c>
      <c r="AJ259" s="4" t="str">
        <f t="shared" si="251"/>
        <v/>
      </c>
      <c r="AK259" s="4" t="str">
        <f t="shared" si="252"/>
        <v/>
      </c>
      <c r="AL259" s="4" t="str">
        <f t="shared" si="253"/>
        <v/>
      </c>
      <c r="AM259" s="4" t="str">
        <f t="shared" si="254"/>
        <v/>
      </c>
      <c r="AN259" s="4" t="str">
        <f t="shared" si="255"/>
        <v/>
      </c>
      <c r="AO259" s="4" t="str">
        <f t="shared" si="256"/>
        <v/>
      </c>
      <c r="AP259" s="4" t="str">
        <f t="shared" si="257"/>
        <v/>
      </c>
      <c r="AQ259" s="4" t="str">
        <f t="shared" si="258"/>
        <v/>
      </c>
      <c r="AR259" s="4">
        <f t="shared" si="259"/>
        <v>0</v>
      </c>
      <c r="AS259" s="4">
        <f t="shared" si="310"/>
        <v>9</v>
      </c>
      <c r="AU259" s="4" t="s">
        <v>4916</v>
      </c>
      <c r="AV259" s="4">
        <f t="shared" si="260"/>
        <v>9</v>
      </c>
      <c r="AW259" s="4">
        <f t="shared" si="261"/>
        <v>9</v>
      </c>
      <c r="AX259" s="4" t="str">
        <f t="shared" si="262"/>
        <v/>
      </c>
      <c r="AY259" s="4" t="str">
        <f t="shared" si="263"/>
        <v/>
      </c>
      <c r="AZ259" s="4" t="str">
        <f t="shared" si="264"/>
        <v/>
      </c>
      <c r="BA259" s="4" t="str">
        <f t="shared" si="265"/>
        <v/>
      </c>
      <c r="BB259" s="4" t="str">
        <f t="shared" si="266"/>
        <v/>
      </c>
      <c r="BC259" s="4" t="str">
        <f t="shared" si="267"/>
        <v/>
      </c>
      <c r="BD259" s="4" t="str">
        <f t="shared" si="268"/>
        <v/>
      </c>
      <c r="BE259" s="4" t="str">
        <f t="shared" si="269"/>
        <v/>
      </c>
      <c r="BF259" s="4" t="str">
        <f t="shared" si="270"/>
        <v/>
      </c>
      <c r="BG259" s="4" t="str">
        <f t="shared" si="271"/>
        <v/>
      </c>
      <c r="BI259" s="4" t="s">
        <v>4916</v>
      </c>
      <c r="BJ259" s="4">
        <f t="shared" si="297"/>
        <v>9</v>
      </c>
      <c r="BK259" s="4">
        <f t="shared" si="298"/>
        <v>9</v>
      </c>
      <c r="BL259" s="4" t="str">
        <f t="shared" si="299"/>
        <v/>
      </c>
      <c r="BM259" s="4" t="str">
        <f t="shared" si="300"/>
        <v/>
      </c>
      <c r="BN259" s="4" t="str">
        <f t="shared" si="301"/>
        <v/>
      </c>
      <c r="BO259" s="4" t="str">
        <f t="shared" si="302"/>
        <v/>
      </c>
      <c r="BP259" s="4" t="str">
        <f t="shared" si="303"/>
        <v/>
      </c>
      <c r="BQ259" s="4" t="str">
        <f t="shared" si="304"/>
        <v/>
      </c>
      <c r="BR259" s="4" t="str">
        <f t="shared" si="305"/>
        <v/>
      </c>
      <c r="BS259" s="4" t="str">
        <f t="shared" si="306"/>
        <v/>
      </c>
      <c r="BT259" s="4" t="str">
        <f t="shared" si="307"/>
        <v/>
      </c>
      <c r="BU259" s="4" t="str">
        <f t="shared" si="308"/>
        <v/>
      </c>
      <c r="BV259" s="4">
        <f t="shared" si="272"/>
        <v>0</v>
      </c>
      <c r="BW259" s="4">
        <f t="shared" si="309"/>
        <v>9</v>
      </c>
      <c r="BY259" s="4" t="s">
        <v>4916</v>
      </c>
      <c r="BZ259" s="4">
        <f t="shared" si="273"/>
        <v>0</v>
      </c>
      <c r="CA259" s="4">
        <f t="shared" si="274"/>
        <v>0</v>
      </c>
      <c r="CB259" s="4" t="str">
        <f t="shared" si="275"/>
        <v/>
      </c>
      <c r="CC259" s="4" t="str">
        <f t="shared" si="276"/>
        <v/>
      </c>
      <c r="CD259" s="4" t="str">
        <f t="shared" si="277"/>
        <v/>
      </c>
      <c r="CE259" s="4" t="str">
        <f t="shared" si="278"/>
        <v/>
      </c>
      <c r="CF259" s="4" t="str">
        <f t="shared" si="279"/>
        <v/>
      </c>
      <c r="CG259" s="4" t="str">
        <f t="shared" si="280"/>
        <v/>
      </c>
      <c r="CH259" s="4" t="str">
        <f t="shared" si="281"/>
        <v/>
      </c>
      <c r="CI259" s="4" t="str">
        <f t="shared" si="282"/>
        <v/>
      </c>
      <c r="CJ259" s="4" t="str">
        <f t="shared" si="283"/>
        <v/>
      </c>
      <c r="CK259" s="4" t="str">
        <f t="shared" si="284"/>
        <v/>
      </c>
      <c r="CM259" s="4" t="s">
        <v>4916</v>
      </c>
      <c r="CN259" s="4" t="str">
        <f>IF(ISNUMBER(BZ259), IF($BV259&gt;VLOOKUP('Gene Table'!$G$2,'Array Content'!$A$2:$B$3,2,FALSE),IF(BZ259&lt;-$BV259,"mutant","WT"),IF(BZ259&lt;-VLOOKUP('Gene Table'!$G$2,'Array Content'!$A$2:$B$3,2,FALSE),"Mutant","WT")),"")</f>
        <v>WT</v>
      </c>
      <c r="CO259" s="4" t="str">
        <f>IF(ISNUMBER(CA259), IF($BV259&gt;VLOOKUP('Gene Table'!$G$2,'Array Content'!$A$2:$B$3,2,FALSE),IF(CA259&lt;-$BV259,"mutant","WT"),IF(CA259&lt;-VLOOKUP('Gene Table'!$G$2,'Array Content'!$A$2:$B$3,2,FALSE),"Mutant","WT")),"")</f>
        <v>WT</v>
      </c>
      <c r="CP259" s="4" t="str">
        <f>IF(ISNUMBER(CB259), IF($BV259&gt;VLOOKUP('Gene Table'!$G$2,'Array Content'!$A$2:$B$3,2,FALSE),IF(CB259&lt;-$BV259,"mutant","WT"),IF(CB259&lt;-VLOOKUP('Gene Table'!$G$2,'Array Content'!$A$2:$B$3,2,FALSE),"Mutant","WT")),"")</f>
        <v/>
      </c>
      <c r="CQ259" s="4" t="str">
        <f>IF(ISNUMBER(CC259), IF($BV259&gt;VLOOKUP('Gene Table'!$G$2,'Array Content'!$A$2:$B$3,2,FALSE),IF(CC259&lt;-$BV259,"mutant","WT"),IF(CC259&lt;-VLOOKUP('Gene Table'!$G$2,'Array Content'!$A$2:$B$3,2,FALSE),"Mutant","WT")),"")</f>
        <v/>
      </c>
      <c r="CR259" s="4" t="str">
        <f>IF(ISNUMBER(CD259), IF($BV259&gt;VLOOKUP('Gene Table'!$G$2,'Array Content'!$A$2:$B$3,2,FALSE),IF(CD259&lt;-$BV259,"mutant","WT"),IF(CD259&lt;-VLOOKUP('Gene Table'!$G$2,'Array Content'!$A$2:$B$3,2,FALSE),"Mutant","WT")),"")</f>
        <v/>
      </c>
      <c r="CS259" s="4" t="str">
        <f>IF(ISNUMBER(CE259), IF($BV259&gt;VLOOKUP('Gene Table'!$G$2,'Array Content'!$A$2:$B$3,2,FALSE),IF(CE259&lt;-$BV259,"mutant","WT"),IF(CE259&lt;-VLOOKUP('Gene Table'!$G$2,'Array Content'!$A$2:$B$3,2,FALSE),"Mutant","WT")),"")</f>
        <v/>
      </c>
      <c r="CT259" s="4" t="str">
        <f>IF(ISNUMBER(CF259), IF($BV259&gt;VLOOKUP('Gene Table'!$G$2,'Array Content'!$A$2:$B$3,2,FALSE),IF(CF259&lt;-$BV259,"mutant","WT"),IF(CF259&lt;-VLOOKUP('Gene Table'!$G$2,'Array Content'!$A$2:$B$3,2,FALSE),"Mutant","WT")),"")</f>
        <v/>
      </c>
      <c r="CU259" s="4" t="str">
        <f>IF(ISNUMBER(CG259), IF($BV259&gt;VLOOKUP('Gene Table'!$G$2,'Array Content'!$A$2:$B$3,2,FALSE),IF(CG259&lt;-$BV259,"mutant","WT"),IF(CG259&lt;-VLOOKUP('Gene Table'!$G$2,'Array Content'!$A$2:$B$3,2,FALSE),"Mutant","WT")),"")</f>
        <v/>
      </c>
      <c r="CV259" s="4" t="str">
        <f>IF(ISNUMBER(CH259), IF($BV259&gt;VLOOKUP('Gene Table'!$G$2,'Array Content'!$A$2:$B$3,2,FALSE),IF(CH259&lt;-$BV259,"mutant","WT"),IF(CH259&lt;-VLOOKUP('Gene Table'!$G$2,'Array Content'!$A$2:$B$3,2,FALSE),"Mutant","WT")),"")</f>
        <v/>
      </c>
      <c r="CW259" s="4" t="str">
        <f>IF(ISNUMBER(CI259), IF($BV259&gt;VLOOKUP('Gene Table'!$G$2,'Array Content'!$A$2:$B$3,2,FALSE),IF(CI259&lt;-$BV259,"mutant","WT"),IF(CI259&lt;-VLOOKUP('Gene Table'!$G$2,'Array Content'!$A$2:$B$3,2,FALSE),"Mutant","WT")),"")</f>
        <v/>
      </c>
      <c r="CX259" s="4" t="str">
        <f>IF(ISNUMBER(CJ259), IF($BV259&gt;VLOOKUP('Gene Table'!$G$2,'Array Content'!$A$2:$B$3,2,FALSE),IF(CJ259&lt;-$BV259,"mutant","WT"),IF(CJ259&lt;-VLOOKUP('Gene Table'!$G$2,'Array Content'!$A$2:$B$3,2,FALSE),"Mutant","WT")),"")</f>
        <v/>
      </c>
      <c r="CY259" s="4" t="str">
        <f>IF(ISNUMBER(CK259), IF($BV259&gt;VLOOKUP('Gene Table'!$G$2,'Array Content'!$A$2:$B$3,2,FALSE),IF(CK259&lt;-$BV259,"mutant","WT"),IF(CK259&lt;-VLOOKUP('Gene Table'!$G$2,'Array Content'!$A$2:$B$3,2,FALSE),"Mutant","WT")),"")</f>
        <v/>
      </c>
      <c r="DA259" s="4" t="s">
        <v>4916</v>
      </c>
      <c r="DB259" s="4">
        <f t="shared" si="285"/>
        <v>0</v>
      </c>
      <c r="DC259" s="4">
        <f t="shared" si="286"/>
        <v>0</v>
      </c>
      <c r="DD259" s="4" t="str">
        <f t="shared" si="287"/>
        <v/>
      </c>
      <c r="DE259" s="4" t="str">
        <f t="shared" si="288"/>
        <v/>
      </c>
      <c r="DF259" s="4" t="str">
        <f t="shared" si="289"/>
        <v/>
      </c>
      <c r="DG259" s="4" t="str">
        <f t="shared" si="290"/>
        <v/>
      </c>
      <c r="DH259" s="4" t="str">
        <f t="shared" si="291"/>
        <v/>
      </c>
      <c r="DI259" s="4" t="str">
        <f t="shared" si="292"/>
        <v/>
      </c>
      <c r="DJ259" s="4" t="str">
        <f t="shared" si="293"/>
        <v/>
      </c>
      <c r="DK259" s="4" t="str">
        <f t="shared" si="294"/>
        <v/>
      </c>
      <c r="DL259" s="4" t="str">
        <f t="shared" si="295"/>
        <v/>
      </c>
      <c r="DM259" s="4" t="str">
        <f t="shared" si="296"/>
        <v/>
      </c>
      <c r="DO259" s="4" t="s">
        <v>4916</v>
      </c>
      <c r="DP259" s="4" t="str">
        <f>IF(ISNUMBER(DB259), IF($AR259&gt;VLOOKUP('Gene Table'!$G$2,'Array Content'!$A$2:$B$3,2,FALSE),IF(DB259&lt;-$AR259,"mutant","WT"),IF(DB259&lt;-VLOOKUP('Gene Table'!$G$2,'Array Content'!$A$2:$B$3,2,FALSE),"Mutant","WT")),"")</f>
        <v>WT</v>
      </c>
      <c r="DQ259" s="4" t="str">
        <f>IF(ISNUMBER(DC259), IF($AR259&gt;VLOOKUP('Gene Table'!$G$2,'Array Content'!$A$2:$B$3,2,FALSE),IF(DC259&lt;-$AR259,"mutant","WT"),IF(DC259&lt;-VLOOKUP('Gene Table'!$G$2,'Array Content'!$A$2:$B$3,2,FALSE),"Mutant","WT")),"")</f>
        <v>WT</v>
      </c>
      <c r="DR259" s="4" t="str">
        <f>IF(ISNUMBER(DD259), IF($AR259&gt;VLOOKUP('Gene Table'!$G$2,'Array Content'!$A$2:$B$3,2,FALSE),IF(DD259&lt;-$AR259,"mutant","WT"),IF(DD259&lt;-VLOOKUP('Gene Table'!$G$2,'Array Content'!$A$2:$B$3,2,FALSE),"Mutant","WT")),"")</f>
        <v/>
      </c>
      <c r="DS259" s="4" t="str">
        <f>IF(ISNUMBER(DE259), IF($AR259&gt;VLOOKUP('Gene Table'!$G$2,'Array Content'!$A$2:$B$3,2,FALSE),IF(DE259&lt;-$AR259,"mutant","WT"),IF(DE259&lt;-VLOOKUP('Gene Table'!$G$2,'Array Content'!$A$2:$B$3,2,FALSE),"Mutant","WT")),"")</f>
        <v/>
      </c>
      <c r="DT259" s="4" t="str">
        <f>IF(ISNUMBER(DF259), IF($AR259&gt;VLOOKUP('Gene Table'!$G$2,'Array Content'!$A$2:$B$3,2,FALSE),IF(DF259&lt;-$AR259,"mutant","WT"),IF(DF259&lt;-VLOOKUP('Gene Table'!$G$2,'Array Content'!$A$2:$B$3,2,FALSE),"Mutant","WT")),"")</f>
        <v/>
      </c>
      <c r="DU259" s="4" t="str">
        <f>IF(ISNUMBER(DG259), IF($AR259&gt;VLOOKUP('Gene Table'!$G$2,'Array Content'!$A$2:$B$3,2,FALSE),IF(DG259&lt;-$AR259,"mutant","WT"),IF(DG259&lt;-VLOOKUP('Gene Table'!$G$2,'Array Content'!$A$2:$B$3,2,FALSE),"Mutant","WT")),"")</f>
        <v/>
      </c>
      <c r="DV259" s="4" t="str">
        <f>IF(ISNUMBER(DH259), IF($AR259&gt;VLOOKUP('Gene Table'!$G$2,'Array Content'!$A$2:$B$3,2,FALSE),IF(DH259&lt;-$AR259,"mutant","WT"),IF(DH259&lt;-VLOOKUP('Gene Table'!$G$2,'Array Content'!$A$2:$B$3,2,FALSE),"Mutant","WT")),"")</f>
        <v/>
      </c>
      <c r="DW259" s="4" t="str">
        <f>IF(ISNUMBER(DI259), IF($AR259&gt;VLOOKUP('Gene Table'!$G$2,'Array Content'!$A$2:$B$3,2,FALSE),IF(DI259&lt;-$AR259,"mutant","WT"),IF(DI259&lt;-VLOOKUP('Gene Table'!$G$2,'Array Content'!$A$2:$B$3,2,FALSE),"Mutant","WT")),"")</f>
        <v/>
      </c>
      <c r="DX259" s="4" t="str">
        <f>IF(ISNUMBER(DJ259), IF($AR259&gt;VLOOKUP('Gene Table'!$G$2,'Array Content'!$A$2:$B$3,2,FALSE),IF(DJ259&lt;-$AR259,"mutant","WT"),IF(DJ259&lt;-VLOOKUP('Gene Table'!$G$2,'Array Content'!$A$2:$B$3,2,FALSE),"Mutant","WT")),"")</f>
        <v/>
      </c>
      <c r="DY259" s="4" t="str">
        <f>IF(ISNUMBER(DK259), IF($AR259&gt;VLOOKUP('Gene Table'!$G$2,'Array Content'!$A$2:$B$3,2,FALSE),IF(DK259&lt;-$AR259,"mutant","WT"),IF(DK259&lt;-VLOOKUP('Gene Table'!$G$2,'Array Content'!$A$2:$B$3,2,FALSE),"Mutant","WT")),"")</f>
        <v/>
      </c>
      <c r="DZ259" s="4" t="str">
        <f>IF(ISNUMBER(DL259), IF($AR259&gt;VLOOKUP('Gene Table'!$G$2,'Array Content'!$A$2:$B$3,2,FALSE),IF(DL259&lt;-$AR259,"mutant","WT"),IF(DL259&lt;-VLOOKUP('Gene Table'!$G$2,'Array Content'!$A$2:$B$3,2,FALSE),"Mutant","WT")),"")</f>
        <v/>
      </c>
      <c r="EA259" s="4" t="str">
        <f>IF(ISNUMBER(DM259), IF($AR259&gt;VLOOKUP('Gene Table'!$G$2,'Array Content'!$A$2:$B$3,2,FALSE),IF(DM259&lt;-$AR259,"mutant","WT"),IF(DM259&lt;-VLOOKUP('Gene Table'!$G$2,'Array Content'!$A$2:$B$3,2,FALSE),"Mutant","WT")),"")</f>
        <v/>
      </c>
      <c r="EC259" s="4" t="s">
        <v>4916</v>
      </c>
      <c r="ED259" s="4" t="str">
        <f>IF('Gene Table'!$D259="copy number",D259,"")</f>
        <v/>
      </c>
      <c r="EE259" s="4" t="str">
        <f>IF('Gene Table'!$D259="copy number",E259,"")</f>
        <v/>
      </c>
      <c r="EF259" s="4" t="str">
        <f>IF('Gene Table'!$D259="copy number",F259,"")</f>
        <v/>
      </c>
      <c r="EG259" s="4" t="str">
        <f>IF('Gene Table'!$D259="copy number",G259,"")</f>
        <v/>
      </c>
      <c r="EH259" s="4" t="str">
        <f>IF('Gene Table'!$D259="copy number",H259,"")</f>
        <v/>
      </c>
      <c r="EI259" s="4" t="str">
        <f>IF('Gene Table'!$D259="copy number",I259,"")</f>
        <v/>
      </c>
      <c r="EJ259" s="4" t="str">
        <f>IF('Gene Table'!$D259="copy number",J259,"")</f>
        <v/>
      </c>
      <c r="EK259" s="4" t="str">
        <f>IF('Gene Table'!$D259="copy number",K259,"")</f>
        <v/>
      </c>
      <c r="EL259" s="4" t="str">
        <f>IF('Gene Table'!$D259="copy number",L259,"")</f>
        <v/>
      </c>
      <c r="EM259" s="4" t="str">
        <f>IF('Gene Table'!$D259="copy number",M259,"")</f>
        <v/>
      </c>
      <c r="EN259" s="4" t="str">
        <f>IF('Gene Table'!$D259="copy number",N259,"")</f>
        <v/>
      </c>
      <c r="EO259" s="4" t="str">
        <f>IF('Gene Table'!$D259="copy number",O259,"")</f>
        <v/>
      </c>
      <c r="EQ259" s="4" t="s">
        <v>4916</v>
      </c>
      <c r="ER259" s="4" t="str">
        <f>IF('Gene Table'!$D259="copy number",R259,"")</f>
        <v/>
      </c>
      <c r="ES259" s="4" t="str">
        <f>IF('Gene Table'!$D259="copy number",S259,"")</f>
        <v/>
      </c>
      <c r="ET259" s="4" t="str">
        <f>IF('Gene Table'!$D259="copy number",T259,"")</f>
        <v/>
      </c>
      <c r="EU259" s="4" t="str">
        <f>IF('Gene Table'!$D259="copy number",U259,"")</f>
        <v/>
      </c>
      <c r="EV259" s="4" t="str">
        <f>IF('Gene Table'!$D259="copy number",V259,"")</f>
        <v/>
      </c>
      <c r="EW259" s="4" t="str">
        <f>IF('Gene Table'!$D259="copy number",W259,"")</f>
        <v/>
      </c>
      <c r="EX259" s="4" t="str">
        <f>IF('Gene Table'!$D259="copy number",X259,"")</f>
        <v/>
      </c>
      <c r="EY259" s="4" t="str">
        <f>IF('Gene Table'!$D259="copy number",Y259,"")</f>
        <v/>
      </c>
      <c r="EZ259" s="4" t="str">
        <f>IF('Gene Table'!$D259="copy number",Z259,"")</f>
        <v/>
      </c>
      <c r="FA259" s="4" t="str">
        <f>IF('Gene Table'!$D259="copy number",AA259,"")</f>
        <v/>
      </c>
      <c r="FB259" s="4" t="str">
        <f>IF('Gene Table'!$D259="copy number",AB259,"")</f>
        <v/>
      </c>
      <c r="FC259" s="4" t="str">
        <f>IF('Gene Table'!$D259="copy number",AC259,"")</f>
        <v/>
      </c>
      <c r="FE259" s="4" t="s">
        <v>4916</v>
      </c>
      <c r="FF259" s="4" t="str">
        <f>IF('Gene Table'!$C259="SMPC",D259,"")</f>
        <v/>
      </c>
      <c r="FG259" s="4" t="str">
        <f>IF('Gene Table'!$C259="SMPC",E259,"")</f>
        <v/>
      </c>
      <c r="FH259" s="4" t="str">
        <f>IF('Gene Table'!$C259="SMPC",F259,"")</f>
        <v/>
      </c>
      <c r="FI259" s="4" t="str">
        <f>IF('Gene Table'!$C259="SMPC",G259,"")</f>
        <v/>
      </c>
      <c r="FJ259" s="4" t="str">
        <f>IF('Gene Table'!$C259="SMPC",H259,"")</f>
        <v/>
      </c>
      <c r="FK259" s="4" t="str">
        <f>IF('Gene Table'!$C259="SMPC",I259,"")</f>
        <v/>
      </c>
      <c r="FL259" s="4" t="str">
        <f>IF('Gene Table'!$C259="SMPC",J259,"")</f>
        <v/>
      </c>
      <c r="FM259" s="4" t="str">
        <f>IF('Gene Table'!$C259="SMPC",K259,"")</f>
        <v/>
      </c>
      <c r="FN259" s="4" t="str">
        <f>IF('Gene Table'!$C259="SMPC",L259,"")</f>
        <v/>
      </c>
      <c r="FO259" s="4" t="str">
        <f>IF('Gene Table'!$C259="SMPC",M259,"")</f>
        <v/>
      </c>
      <c r="FP259" s="4" t="str">
        <f>IF('Gene Table'!$C259="SMPC",N259,"")</f>
        <v/>
      </c>
      <c r="FQ259" s="4" t="str">
        <f>IF('Gene Table'!$C259="SMPC",O259,"")</f>
        <v/>
      </c>
      <c r="FS259" s="4" t="s">
        <v>4916</v>
      </c>
      <c r="FT259" s="4" t="str">
        <f>IF('Gene Table'!$C259="SMPC",R259,"")</f>
        <v/>
      </c>
      <c r="FU259" s="4" t="str">
        <f>IF('Gene Table'!$C259="SMPC",S259,"")</f>
        <v/>
      </c>
      <c r="FV259" s="4" t="str">
        <f>IF('Gene Table'!$C259="SMPC",T259,"")</f>
        <v/>
      </c>
      <c r="FW259" s="4" t="str">
        <f>IF('Gene Table'!$C259="SMPC",U259,"")</f>
        <v/>
      </c>
      <c r="FX259" s="4" t="str">
        <f>IF('Gene Table'!$C259="SMPC",V259,"")</f>
        <v/>
      </c>
      <c r="FY259" s="4" t="str">
        <f>IF('Gene Table'!$C259="SMPC",W259,"")</f>
        <v/>
      </c>
      <c r="FZ259" s="4" t="str">
        <f>IF('Gene Table'!$C259="SMPC",X259,"")</f>
        <v/>
      </c>
      <c r="GA259" s="4" t="str">
        <f>IF('Gene Table'!$C259="SMPC",Y259,"")</f>
        <v/>
      </c>
      <c r="GB259" s="4" t="str">
        <f>IF('Gene Table'!$C259="SMPC",Z259,"")</f>
        <v/>
      </c>
      <c r="GC259" s="4" t="str">
        <f>IF('Gene Table'!$C259="SMPC",AA259,"")</f>
        <v/>
      </c>
      <c r="GD259" s="4" t="str">
        <f>IF('Gene Table'!$C259="SMPC",AB259,"")</f>
        <v/>
      </c>
      <c r="GE259" s="4" t="str">
        <f>IF('Gene Table'!$C259="SMPC",AC259,"")</f>
        <v/>
      </c>
    </row>
    <row r="260" spans="1:187" ht="15" customHeight="1" x14ac:dyDescent="0.25">
      <c r="A260" s="4" t="str">
        <f>'Gene Table'!C260&amp;":"&amp;'Gene Table'!D260</f>
        <v>TP53:c.711G&gt;A</v>
      </c>
      <c r="B260" s="4">
        <f>IF('Gene Table'!$G$5="NO",IF(ISNUMBER(MATCH('Gene Table'!E260,'Array Content'!$M$2:$M$941,0)),VLOOKUP('Gene Table'!E260,'Array Content'!$M$2:$O$941,2,FALSE),35),IF('Gene Table'!$G$5="YES",IF(ISNUMBER(MATCH('Gene Table'!E260,'Array Content'!$M$2:$M$941,0)),VLOOKUP('Gene Table'!E260,'Array Content'!$M$2:$O$941,3,FALSE),35),"OOPS"))</f>
        <v>37</v>
      </c>
      <c r="C260" s="4" t="s">
        <v>4917</v>
      </c>
      <c r="D260" s="29">
        <f>IF('Control Sample Data'!D259="","",IF(SUM('Control Sample Data'!D$2:D$97)&gt;10,IF(AND(ISNUMBER('Control Sample Data'!D259),'Control Sample Data'!D259&lt;$B260, 'Control Sample Data'!D259&gt;0),'Control Sample Data'!D259,$B260),""))</f>
        <v>35</v>
      </c>
      <c r="E260" s="29">
        <f>IF('Control Sample Data'!E259="","",IF(SUM('Control Sample Data'!E$2:E$97)&gt;10,IF(AND(ISNUMBER('Control Sample Data'!E259),'Control Sample Data'!E259&lt;$B260, 'Control Sample Data'!E259&gt;0),'Control Sample Data'!E259,$B260),""))</f>
        <v>35</v>
      </c>
      <c r="F260" s="29" t="str">
        <f>IF('Control Sample Data'!F259="","",IF(SUM('Control Sample Data'!F$2:F$97)&gt;10,IF(AND(ISNUMBER('Control Sample Data'!F259),'Control Sample Data'!F259&lt;$B260, 'Control Sample Data'!F259&gt;0),'Control Sample Data'!F259,$B260),""))</f>
        <v/>
      </c>
      <c r="G260" s="29" t="str">
        <f>IF('Control Sample Data'!G259="","",IF(SUM('Control Sample Data'!G$2:G$97)&gt;10,IF(AND(ISNUMBER('Control Sample Data'!G259),'Control Sample Data'!G259&lt;$B260, 'Control Sample Data'!G259&gt;0),'Control Sample Data'!G259,$B260),""))</f>
        <v/>
      </c>
      <c r="H260" s="29" t="str">
        <f>IF('Control Sample Data'!H259="","",IF(SUM('Control Sample Data'!H$2:H$97)&gt;10,IF(AND(ISNUMBER('Control Sample Data'!H259),'Control Sample Data'!H259&lt;$B260, 'Control Sample Data'!H259&gt;0),'Control Sample Data'!H259,$B260),""))</f>
        <v/>
      </c>
      <c r="I260" s="29" t="str">
        <f>IF('Control Sample Data'!I259="","",IF(SUM('Control Sample Data'!I$2:I$97)&gt;10,IF(AND(ISNUMBER('Control Sample Data'!I259),'Control Sample Data'!I259&lt;$B260, 'Control Sample Data'!I259&gt;0),'Control Sample Data'!I259,$B260),""))</f>
        <v/>
      </c>
      <c r="J260" s="29" t="str">
        <f>IF('Control Sample Data'!J259="","",IF(SUM('Control Sample Data'!J$2:J$97)&gt;10,IF(AND(ISNUMBER('Control Sample Data'!J259),'Control Sample Data'!J259&lt;$B260, 'Control Sample Data'!J259&gt;0),'Control Sample Data'!J259,$B260),""))</f>
        <v/>
      </c>
      <c r="K260" s="29" t="str">
        <f>IF('Control Sample Data'!K259="","",IF(SUM('Control Sample Data'!K$2:K$97)&gt;10,IF(AND(ISNUMBER('Control Sample Data'!K259),'Control Sample Data'!K259&lt;$B260, 'Control Sample Data'!K259&gt;0),'Control Sample Data'!K259,$B260),""))</f>
        <v/>
      </c>
      <c r="L260" s="29" t="str">
        <f>IF('Control Sample Data'!L259="","",IF(SUM('Control Sample Data'!L$2:L$97)&gt;10,IF(AND(ISNUMBER('Control Sample Data'!L259),'Control Sample Data'!L259&lt;$B260, 'Control Sample Data'!L259&gt;0),'Control Sample Data'!L259,$B260),""))</f>
        <v/>
      </c>
      <c r="M260" s="29" t="str">
        <f>IF('Control Sample Data'!M259="","",IF(SUM('Control Sample Data'!M$2:M$97)&gt;10,IF(AND(ISNUMBER('Control Sample Data'!M259),'Control Sample Data'!M259&lt;$B260, 'Control Sample Data'!M259&gt;0),'Control Sample Data'!M259,$B260),""))</f>
        <v/>
      </c>
      <c r="N260" s="29" t="str">
        <f>IF('Control Sample Data'!N259="","",IF(SUM('Control Sample Data'!N$2:N$97)&gt;10,IF(AND(ISNUMBER('Control Sample Data'!N259),'Control Sample Data'!N259&lt;$B260, 'Control Sample Data'!N259&gt;0),'Control Sample Data'!N259,$B260),""))</f>
        <v/>
      </c>
      <c r="O260" s="29" t="str">
        <f>IF('Control Sample Data'!O259="","",IF(SUM('Control Sample Data'!O$2:O$97)&gt;10,IF(AND(ISNUMBER('Control Sample Data'!O259),'Control Sample Data'!O259&lt;$B260, 'Control Sample Data'!O259&gt;0),'Control Sample Data'!O259,$B260),""))</f>
        <v/>
      </c>
      <c r="Q260" s="4" t="s">
        <v>4917</v>
      </c>
      <c r="R260" s="29">
        <f>IF('Test Sample Data'!D259="","",IF(SUM('Test Sample Data'!D$2:D$97)&gt;10,IF(AND(ISNUMBER('Test Sample Data'!D259),'Test Sample Data'!D259&lt;$B260, 'Test Sample Data'!D259&gt;0),'Test Sample Data'!D259,$B260),""))</f>
        <v>35</v>
      </c>
      <c r="S260" s="29">
        <f>IF('Test Sample Data'!E259="","",IF(SUM('Test Sample Data'!E$2:E$97)&gt;10,IF(AND(ISNUMBER('Test Sample Data'!E259),'Test Sample Data'!E259&lt;$B260, 'Test Sample Data'!E259&gt;0),'Test Sample Data'!E259,$B260),""))</f>
        <v>35</v>
      </c>
      <c r="T260" s="29" t="str">
        <f>IF('Test Sample Data'!F259="","",IF(SUM('Test Sample Data'!F$2:F$97)&gt;10,IF(AND(ISNUMBER('Test Sample Data'!F259),'Test Sample Data'!F259&lt;$B260, 'Test Sample Data'!F259&gt;0),'Test Sample Data'!F259,$B260),""))</f>
        <v/>
      </c>
      <c r="U260" s="29" t="str">
        <f>IF('Test Sample Data'!G259="","",IF(SUM('Test Sample Data'!G$2:G$97)&gt;10,IF(AND(ISNUMBER('Test Sample Data'!G259),'Test Sample Data'!G259&lt;$B260, 'Test Sample Data'!G259&gt;0),'Test Sample Data'!G259,$B260),""))</f>
        <v/>
      </c>
      <c r="V260" s="29" t="str">
        <f>IF('Test Sample Data'!H259="","",IF(SUM('Test Sample Data'!H$2:H$97)&gt;10,IF(AND(ISNUMBER('Test Sample Data'!H259),'Test Sample Data'!H259&lt;$B260, 'Test Sample Data'!H259&gt;0),'Test Sample Data'!H259,$B260),""))</f>
        <v/>
      </c>
      <c r="W260" s="29" t="str">
        <f>IF('Test Sample Data'!I259="","",IF(SUM('Test Sample Data'!I$2:I$97)&gt;10,IF(AND(ISNUMBER('Test Sample Data'!I259),'Test Sample Data'!I259&lt;$B260, 'Test Sample Data'!I259&gt;0),'Test Sample Data'!I259,$B260),""))</f>
        <v/>
      </c>
      <c r="X260" s="29" t="str">
        <f>IF('Test Sample Data'!J259="","",IF(SUM('Test Sample Data'!J$2:J$97)&gt;10,IF(AND(ISNUMBER('Test Sample Data'!J259),'Test Sample Data'!J259&lt;$B260, 'Test Sample Data'!J259&gt;0),'Test Sample Data'!J259,$B260),""))</f>
        <v/>
      </c>
      <c r="Y260" s="29" t="str">
        <f>IF('Test Sample Data'!K259="","",IF(SUM('Test Sample Data'!K$2:K$97)&gt;10,IF(AND(ISNUMBER('Test Sample Data'!K259),'Test Sample Data'!K259&lt;$B260, 'Test Sample Data'!K259&gt;0),'Test Sample Data'!K259,$B260),""))</f>
        <v/>
      </c>
      <c r="Z260" s="29" t="str">
        <f>IF('Test Sample Data'!L259="","",IF(SUM('Test Sample Data'!L$2:L$97)&gt;10,IF(AND(ISNUMBER('Test Sample Data'!L259),'Test Sample Data'!L259&lt;$B260, 'Test Sample Data'!L259&gt;0),'Test Sample Data'!L259,$B260),""))</f>
        <v/>
      </c>
      <c r="AA260" s="29" t="str">
        <f>IF('Test Sample Data'!M259="","",IF(SUM('Test Sample Data'!M$2:M$97)&gt;10,IF(AND(ISNUMBER('Test Sample Data'!M259),'Test Sample Data'!M259&lt;$B260, 'Test Sample Data'!M259&gt;0),'Test Sample Data'!M259,$B260),""))</f>
        <v/>
      </c>
      <c r="AB260" s="29" t="str">
        <f>IF('Test Sample Data'!N259="","",IF(SUM('Test Sample Data'!N$2:N$97)&gt;10,IF(AND(ISNUMBER('Test Sample Data'!N259),'Test Sample Data'!N259&lt;$B260, 'Test Sample Data'!N259&gt;0),'Test Sample Data'!N259,$B260),""))</f>
        <v/>
      </c>
      <c r="AC260" s="29" t="str">
        <f>IF('Test Sample Data'!O259="","",IF(SUM('Test Sample Data'!O$2:O$97)&gt;10,IF(AND(ISNUMBER('Test Sample Data'!O259),'Test Sample Data'!O259&lt;$B260, 'Test Sample Data'!O259&gt;0),'Test Sample Data'!O259,$B260),""))</f>
        <v/>
      </c>
      <c r="AE260" s="4" t="s">
        <v>4917</v>
      </c>
      <c r="AF260" s="4">
        <f t="shared" ref="AF260:AF323" si="311">IF(ISNUMBER(D260),D260-VLOOKUP(LEFT($A260,FIND(":",$A260,1))&amp;"copy number",$A$3:$AC$386,4,FALSE),"")</f>
        <v>9</v>
      </c>
      <c r="AG260" s="4">
        <f t="shared" ref="AG260:AG323" si="312">IF(ISNUMBER(E260),E260-VLOOKUP(LEFT($A260,FIND(":",$A260,1))&amp;"copy number",$A$3:$AC$386,5,FALSE),"")</f>
        <v>9</v>
      </c>
      <c r="AH260" s="4" t="str">
        <f t="shared" ref="AH260:AH323" si="313">IF(ISNUMBER(F260),F260-VLOOKUP(LEFT($A260,FIND(":",$A260,1))&amp;"copy number",$A$3:$AC$386,6,FALSE),"")</f>
        <v/>
      </c>
      <c r="AI260" s="4" t="str">
        <f t="shared" ref="AI260:AI323" si="314">IF(ISNUMBER(G260),G260-VLOOKUP(LEFT($A260,FIND(":",$A260,1))&amp;"copy number",$A$3:$AC$386,7,FALSE),"")</f>
        <v/>
      </c>
      <c r="AJ260" s="4" t="str">
        <f t="shared" ref="AJ260:AJ323" si="315">IF(ISNUMBER(H260),H260-VLOOKUP(LEFT($A260,FIND(":",$A260,1))&amp;"copy number",$A$3:$AC$386,8,FALSE),"")</f>
        <v/>
      </c>
      <c r="AK260" s="4" t="str">
        <f t="shared" ref="AK260:AK323" si="316">IF(ISNUMBER(I260),I260-VLOOKUP(LEFT($A260,FIND(":",$A260,1))&amp;"copy number",$A$3:$AC$386,9,FALSE),"")</f>
        <v/>
      </c>
      <c r="AL260" s="4" t="str">
        <f t="shared" ref="AL260:AL323" si="317">IF(ISNUMBER(J260),J260-VLOOKUP(LEFT($A260,FIND(":",$A260,1))&amp;"copy number",$A$3:$AC$386,10,FALSE),"")</f>
        <v/>
      </c>
      <c r="AM260" s="4" t="str">
        <f t="shared" ref="AM260:AM323" si="318">IF(ISNUMBER(K260),K260-VLOOKUP(LEFT($A260,FIND(":",$A260,1))&amp;"copy number",$A$3:$AC$386,11,FALSE),"")</f>
        <v/>
      </c>
      <c r="AN260" s="4" t="str">
        <f t="shared" ref="AN260:AN323" si="319">IF(ISNUMBER(L260),L260-VLOOKUP(LEFT($A260,FIND(":",$A260,1))&amp;"copy number",$A$3:$AC$386,12,FALSE),"")</f>
        <v/>
      </c>
      <c r="AO260" s="4" t="str">
        <f t="shared" ref="AO260:AO323" si="320">IF(ISNUMBER(M260),M260-VLOOKUP(LEFT($A260,FIND(":",$A260,1))&amp;"copy number",$A$3:$AC$386,13,FALSE),"")</f>
        <v/>
      </c>
      <c r="AP260" s="4" t="str">
        <f t="shared" ref="AP260:AP323" si="321">IF(ISNUMBER(N260),N260-VLOOKUP(LEFT($A260,FIND(":",$A260,1))&amp;"copy number",$A$3:$AC$386,14,FALSE),"")</f>
        <v/>
      </c>
      <c r="AQ260" s="4" t="str">
        <f t="shared" ref="AQ260:AQ323" si="322">IF(ISNUMBER(O260),O260-VLOOKUP(LEFT($A260,FIND(":",$A260,1))&amp;"copy number",$A$3:$AC$386,15,FALSE),"")</f>
        <v/>
      </c>
      <c r="AR260" s="4">
        <f t="shared" ref="AR260:AR323" si="323">IFERROR(ROUND(3*STDEV(AF260:AQ260),2),0)</f>
        <v>0</v>
      </c>
      <c r="AS260" s="4">
        <f t="shared" si="310"/>
        <v>9</v>
      </c>
      <c r="AU260" s="4" t="s">
        <v>4917</v>
      </c>
      <c r="AV260" s="4">
        <f t="shared" ref="AV260:AV323" si="324">IF(ISNUMBER(R260),R260-VLOOKUP(LEFT($A260,FIND(":",$A260,1))&amp;"copy number",$A$3:$AC$386,18,FALSE),"")</f>
        <v>9</v>
      </c>
      <c r="AW260" s="4">
        <f t="shared" ref="AW260:AW323" si="325">IF(ISNUMBER(S260),S260-VLOOKUP(LEFT($A260,FIND(":",$A260,1))&amp;"copy number",$A$3:$AC$386,19,FALSE),"")</f>
        <v>9</v>
      </c>
      <c r="AX260" s="4" t="str">
        <f t="shared" ref="AX260:AX323" si="326">IF(ISNUMBER(T260),T260-VLOOKUP(LEFT($A260,FIND(":",$A260,1))&amp;"copy number",$A$3:$AC$386,20,FALSE),"")</f>
        <v/>
      </c>
      <c r="AY260" s="4" t="str">
        <f t="shared" ref="AY260:AY323" si="327">IF(ISNUMBER(U260),U260-VLOOKUP(LEFT($A260,FIND(":",$A260,1))&amp;"copy number",$A$3:$AC$386,21,FALSE),"")</f>
        <v/>
      </c>
      <c r="AZ260" s="4" t="str">
        <f t="shared" ref="AZ260:AZ323" si="328">IF(ISNUMBER(V260),V260-VLOOKUP(LEFT($A260,FIND(":",$A260,1))&amp;"copy number",$A$3:$AC$386,22,FALSE),"")</f>
        <v/>
      </c>
      <c r="BA260" s="4" t="str">
        <f t="shared" ref="BA260:BA323" si="329">IF(ISNUMBER(W260),W260-VLOOKUP(LEFT($A260,FIND(":",$A260,1))&amp;"copy number",$A$3:$AC$386,23,FALSE),"")</f>
        <v/>
      </c>
      <c r="BB260" s="4" t="str">
        <f t="shared" ref="BB260:BB323" si="330">IF(ISNUMBER(X260),X260-VLOOKUP(LEFT($A260,FIND(":",$A260,1))&amp;"copy number",$A$3:$AC$386,24,FALSE),"")</f>
        <v/>
      </c>
      <c r="BC260" s="4" t="str">
        <f t="shared" ref="BC260:BC323" si="331">IF(ISNUMBER(Y260),Y260-VLOOKUP(LEFT($A260,FIND(":",$A260,1))&amp;"copy number",$A$3:$AC$386,25,FALSE),"")</f>
        <v/>
      </c>
      <c r="BD260" s="4" t="str">
        <f t="shared" ref="BD260:BD323" si="332">IF(ISNUMBER(Z260),Z260-VLOOKUP(LEFT($A260,FIND(":",$A260,1))&amp;"copy number",$A$3:$AC$386,26,FALSE),"")</f>
        <v/>
      </c>
      <c r="BE260" s="4" t="str">
        <f t="shared" ref="BE260:BE323" si="333">IF(ISNUMBER(AA260),AA260-VLOOKUP(LEFT($A260,FIND(":",$A260,1))&amp;"copy number",$A$3:$AC$386,27,FALSE),"")</f>
        <v/>
      </c>
      <c r="BF260" s="4" t="str">
        <f t="shared" ref="BF260:BF323" si="334">IF(ISNUMBER(AB260),AB260-VLOOKUP(LEFT($A260,FIND(":",$A260,1))&amp;"copy number",$A$3:$AC$386,28,FALSE),"")</f>
        <v/>
      </c>
      <c r="BG260" s="4" t="str">
        <f t="shared" ref="BG260:BG323" si="335">IF(ISNUMBER(AC260),AC260-VLOOKUP(LEFT($A260,FIND(":",$A260,1))&amp;"copy number",$A$3:$AC$386,29,FALSE),"")</f>
        <v/>
      </c>
      <c r="BI260" s="4" t="s">
        <v>4917</v>
      </c>
      <c r="BJ260" s="4">
        <f t="shared" si="297"/>
        <v>9</v>
      </c>
      <c r="BK260" s="4">
        <f t="shared" si="298"/>
        <v>9</v>
      </c>
      <c r="BL260" s="4" t="str">
        <f t="shared" si="299"/>
        <v/>
      </c>
      <c r="BM260" s="4" t="str">
        <f t="shared" si="300"/>
        <v/>
      </c>
      <c r="BN260" s="4" t="str">
        <f t="shared" si="301"/>
        <v/>
      </c>
      <c r="BO260" s="4" t="str">
        <f t="shared" si="302"/>
        <v/>
      </c>
      <c r="BP260" s="4" t="str">
        <f t="shared" si="303"/>
        <v/>
      </c>
      <c r="BQ260" s="4" t="str">
        <f t="shared" si="304"/>
        <v/>
      </c>
      <c r="BR260" s="4" t="str">
        <f t="shared" si="305"/>
        <v/>
      </c>
      <c r="BS260" s="4" t="str">
        <f t="shared" si="306"/>
        <v/>
      </c>
      <c r="BT260" s="4" t="str">
        <f t="shared" si="307"/>
        <v/>
      </c>
      <c r="BU260" s="4" t="str">
        <f t="shared" si="308"/>
        <v/>
      </c>
      <c r="BV260" s="4">
        <f t="shared" ref="BV260:BV323" si="336">IFERROR(ROUND(3*STDEV(BJ260:BU260),2),0)</f>
        <v>0</v>
      </c>
      <c r="BW260" s="4">
        <f t="shared" si="309"/>
        <v>9</v>
      </c>
      <c r="BY260" s="4" t="s">
        <v>4917</v>
      </c>
      <c r="BZ260" s="4">
        <f t="shared" si="273"/>
        <v>0</v>
      </c>
      <c r="CA260" s="4">
        <f t="shared" si="274"/>
        <v>0</v>
      </c>
      <c r="CB260" s="4" t="str">
        <f t="shared" si="275"/>
        <v/>
      </c>
      <c r="CC260" s="4" t="str">
        <f t="shared" si="276"/>
        <v/>
      </c>
      <c r="CD260" s="4" t="str">
        <f t="shared" si="277"/>
        <v/>
      </c>
      <c r="CE260" s="4" t="str">
        <f t="shared" si="278"/>
        <v/>
      </c>
      <c r="CF260" s="4" t="str">
        <f t="shared" si="279"/>
        <v/>
      </c>
      <c r="CG260" s="4" t="str">
        <f t="shared" si="280"/>
        <v/>
      </c>
      <c r="CH260" s="4" t="str">
        <f t="shared" si="281"/>
        <v/>
      </c>
      <c r="CI260" s="4" t="str">
        <f t="shared" si="282"/>
        <v/>
      </c>
      <c r="CJ260" s="4" t="str">
        <f t="shared" si="283"/>
        <v/>
      </c>
      <c r="CK260" s="4" t="str">
        <f t="shared" si="284"/>
        <v/>
      </c>
      <c r="CM260" s="4" t="s">
        <v>4917</v>
      </c>
      <c r="CN260" s="4" t="str">
        <f>IF(ISNUMBER(BZ260), IF($BV260&gt;VLOOKUP('Gene Table'!$G$2,'Array Content'!$A$2:$B$3,2,FALSE),IF(BZ260&lt;-$BV260,"mutant","WT"),IF(BZ260&lt;-VLOOKUP('Gene Table'!$G$2,'Array Content'!$A$2:$B$3,2,FALSE),"Mutant","WT")),"")</f>
        <v>WT</v>
      </c>
      <c r="CO260" s="4" t="str">
        <f>IF(ISNUMBER(CA260), IF($BV260&gt;VLOOKUP('Gene Table'!$G$2,'Array Content'!$A$2:$B$3,2,FALSE),IF(CA260&lt;-$BV260,"mutant","WT"),IF(CA260&lt;-VLOOKUP('Gene Table'!$G$2,'Array Content'!$A$2:$B$3,2,FALSE),"Mutant","WT")),"")</f>
        <v>WT</v>
      </c>
      <c r="CP260" s="4" t="str">
        <f>IF(ISNUMBER(CB260), IF($BV260&gt;VLOOKUP('Gene Table'!$G$2,'Array Content'!$A$2:$B$3,2,FALSE),IF(CB260&lt;-$BV260,"mutant","WT"),IF(CB260&lt;-VLOOKUP('Gene Table'!$G$2,'Array Content'!$A$2:$B$3,2,FALSE),"Mutant","WT")),"")</f>
        <v/>
      </c>
      <c r="CQ260" s="4" t="str">
        <f>IF(ISNUMBER(CC260), IF($BV260&gt;VLOOKUP('Gene Table'!$G$2,'Array Content'!$A$2:$B$3,2,FALSE),IF(CC260&lt;-$BV260,"mutant","WT"),IF(CC260&lt;-VLOOKUP('Gene Table'!$G$2,'Array Content'!$A$2:$B$3,2,FALSE),"Mutant","WT")),"")</f>
        <v/>
      </c>
      <c r="CR260" s="4" t="str">
        <f>IF(ISNUMBER(CD260), IF($BV260&gt;VLOOKUP('Gene Table'!$G$2,'Array Content'!$A$2:$B$3,2,FALSE),IF(CD260&lt;-$BV260,"mutant","WT"),IF(CD260&lt;-VLOOKUP('Gene Table'!$G$2,'Array Content'!$A$2:$B$3,2,FALSE),"Mutant","WT")),"")</f>
        <v/>
      </c>
      <c r="CS260" s="4" t="str">
        <f>IF(ISNUMBER(CE260), IF($BV260&gt;VLOOKUP('Gene Table'!$G$2,'Array Content'!$A$2:$B$3,2,FALSE),IF(CE260&lt;-$BV260,"mutant","WT"),IF(CE260&lt;-VLOOKUP('Gene Table'!$G$2,'Array Content'!$A$2:$B$3,2,FALSE),"Mutant","WT")),"")</f>
        <v/>
      </c>
      <c r="CT260" s="4" t="str">
        <f>IF(ISNUMBER(CF260), IF($BV260&gt;VLOOKUP('Gene Table'!$G$2,'Array Content'!$A$2:$B$3,2,FALSE),IF(CF260&lt;-$BV260,"mutant","WT"),IF(CF260&lt;-VLOOKUP('Gene Table'!$G$2,'Array Content'!$A$2:$B$3,2,FALSE),"Mutant","WT")),"")</f>
        <v/>
      </c>
      <c r="CU260" s="4" t="str">
        <f>IF(ISNUMBER(CG260), IF($BV260&gt;VLOOKUP('Gene Table'!$G$2,'Array Content'!$A$2:$B$3,2,FALSE),IF(CG260&lt;-$BV260,"mutant","WT"),IF(CG260&lt;-VLOOKUP('Gene Table'!$G$2,'Array Content'!$A$2:$B$3,2,FALSE),"Mutant","WT")),"")</f>
        <v/>
      </c>
      <c r="CV260" s="4" t="str">
        <f>IF(ISNUMBER(CH260), IF($BV260&gt;VLOOKUP('Gene Table'!$G$2,'Array Content'!$A$2:$B$3,2,FALSE),IF(CH260&lt;-$BV260,"mutant","WT"),IF(CH260&lt;-VLOOKUP('Gene Table'!$G$2,'Array Content'!$A$2:$B$3,2,FALSE),"Mutant","WT")),"")</f>
        <v/>
      </c>
      <c r="CW260" s="4" t="str">
        <f>IF(ISNUMBER(CI260), IF($BV260&gt;VLOOKUP('Gene Table'!$G$2,'Array Content'!$A$2:$B$3,2,FALSE),IF(CI260&lt;-$BV260,"mutant","WT"),IF(CI260&lt;-VLOOKUP('Gene Table'!$G$2,'Array Content'!$A$2:$B$3,2,FALSE),"Mutant","WT")),"")</f>
        <v/>
      </c>
      <c r="CX260" s="4" t="str">
        <f>IF(ISNUMBER(CJ260), IF($BV260&gt;VLOOKUP('Gene Table'!$G$2,'Array Content'!$A$2:$B$3,2,FALSE),IF(CJ260&lt;-$BV260,"mutant","WT"),IF(CJ260&lt;-VLOOKUP('Gene Table'!$G$2,'Array Content'!$A$2:$B$3,2,FALSE),"Mutant","WT")),"")</f>
        <v/>
      </c>
      <c r="CY260" s="4" t="str">
        <f>IF(ISNUMBER(CK260), IF($BV260&gt;VLOOKUP('Gene Table'!$G$2,'Array Content'!$A$2:$B$3,2,FALSE),IF(CK260&lt;-$BV260,"mutant","WT"),IF(CK260&lt;-VLOOKUP('Gene Table'!$G$2,'Array Content'!$A$2:$B$3,2,FALSE),"Mutant","WT")),"")</f>
        <v/>
      </c>
      <c r="DA260" s="4" t="s">
        <v>4917</v>
      </c>
      <c r="DB260" s="4">
        <f t="shared" si="285"/>
        <v>0</v>
      </c>
      <c r="DC260" s="4">
        <f t="shared" si="286"/>
        <v>0</v>
      </c>
      <c r="DD260" s="4" t="str">
        <f t="shared" si="287"/>
        <v/>
      </c>
      <c r="DE260" s="4" t="str">
        <f t="shared" si="288"/>
        <v/>
      </c>
      <c r="DF260" s="4" t="str">
        <f t="shared" si="289"/>
        <v/>
      </c>
      <c r="DG260" s="4" t="str">
        <f t="shared" si="290"/>
        <v/>
      </c>
      <c r="DH260" s="4" t="str">
        <f t="shared" si="291"/>
        <v/>
      </c>
      <c r="DI260" s="4" t="str">
        <f t="shared" si="292"/>
        <v/>
      </c>
      <c r="DJ260" s="4" t="str">
        <f t="shared" si="293"/>
        <v/>
      </c>
      <c r="DK260" s="4" t="str">
        <f t="shared" si="294"/>
        <v/>
      </c>
      <c r="DL260" s="4" t="str">
        <f t="shared" si="295"/>
        <v/>
      </c>
      <c r="DM260" s="4" t="str">
        <f t="shared" si="296"/>
        <v/>
      </c>
      <c r="DO260" s="4" t="s">
        <v>4917</v>
      </c>
      <c r="DP260" s="4" t="str">
        <f>IF(ISNUMBER(DB260), IF($AR260&gt;VLOOKUP('Gene Table'!$G$2,'Array Content'!$A$2:$B$3,2,FALSE),IF(DB260&lt;-$AR260,"mutant","WT"),IF(DB260&lt;-VLOOKUP('Gene Table'!$G$2,'Array Content'!$A$2:$B$3,2,FALSE),"Mutant","WT")),"")</f>
        <v>WT</v>
      </c>
      <c r="DQ260" s="4" t="str">
        <f>IF(ISNUMBER(DC260), IF($AR260&gt;VLOOKUP('Gene Table'!$G$2,'Array Content'!$A$2:$B$3,2,FALSE),IF(DC260&lt;-$AR260,"mutant","WT"),IF(DC260&lt;-VLOOKUP('Gene Table'!$G$2,'Array Content'!$A$2:$B$3,2,FALSE),"Mutant","WT")),"")</f>
        <v>WT</v>
      </c>
      <c r="DR260" s="4" t="str">
        <f>IF(ISNUMBER(DD260), IF($AR260&gt;VLOOKUP('Gene Table'!$G$2,'Array Content'!$A$2:$B$3,2,FALSE),IF(DD260&lt;-$AR260,"mutant","WT"),IF(DD260&lt;-VLOOKUP('Gene Table'!$G$2,'Array Content'!$A$2:$B$3,2,FALSE),"Mutant","WT")),"")</f>
        <v/>
      </c>
      <c r="DS260" s="4" t="str">
        <f>IF(ISNUMBER(DE260), IF($AR260&gt;VLOOKUP('Gene Table'!$G$2,'Array Content'!$A$2:$B$3,2,FALSE),IF(DE260&lt;-$AR260,"mutant","WT"),IF(DE260&lt;-VLOOKUP('Gene Table'!$G$2,'Array Content'!$A$2:$B$3,2,FALSE),"Mutant","WT")),"")</f>
        <v/>
      </c>
      <c r="DT260" s="4" t="str">
        <f>IF(ISNUMBER(DF260), IF($AR260&gt;VLOOKUP('Gene Table'!$G$2,'Array Content'!$A$2:$B$3,2,FALSE),IF(DF260&lt;-$AR260,"mutant","WT"),IF(DF260&lt;-VLOOKUP('Gene Table'!$G$2,'Array Content'!$A$2:$B$3,2,FALSE),"Mutant","WT")),"")</f>
        <v/>
      </c>
      <c r="DU260" s="4" t="str">
        <f>IF(ISNUMBER(DG260), IF($AR260&gt;VLOOKUP('Gene Table'!$G$2,'Array Content'!$A$2:$B$3,2,FALSE),IF(DG260&lt;-$AR260,"mutant","WT"),IF(DG260&lt;-VLOOKUP('Gene Table'!$G$2,'Array Content'!$A$2:$B$3,2,FALSE),"Mutant","WT")),"")</f>
        <v/>
      </c>
      <c r="DV260" s="4" t="str">
        <f>IF(ISNUMBER(DH260), IF($AR260&gt;VLOOKUP('Gene Table'!$G$2,'Array Content'!$A$2:$B$3,2,FALSE),IF(DH260&lt;-$AR260,"mutant","WT"),IF(DH260&lt;-VLOOKUP('Gene Table'!$G$2,'Array Content'!$A$2:$B$3,2,FALSE),"Mutant","WT")),"")</f>
        <v/>
      </c>
      <c r="DW260" s="4" t="str">
        <f>IF(ISNUMBER(DI260), IF($AR260&gt;VLOOKUP('Gene Table'!$G$2,'Array Content'!$A$2:$B$3,2,FALSE),IF(DI260&lt;-$AR260,"mutant","WT"),IF(DI260&lt;-VLOOKUP('Gene Table'!$G$2,'Array Content'!$A$2:$B$3,2,FALSE),"Mutant","WT")),"")</f>
        <v/>
      </c>
      <c r="DX260" s="4" t="str">
        <f>IF(ISNUMBER(DJ260), IF($AR260&gt;VLOOKUP('Gene Table'!$G$2,'Array Content'!$A$2:$B$3,2,FALSE),IF(DJ260&lt;-$AR260,"mutant","WT"),IF(DJ260&lt;-VLOOKUP('Gene Table'!$G$2,'Array Content'!$A$2:$B$3,2,FALSE),"Mutant","WT")),"")</f>
        <v/>
      </c>
      <c r="DY260" s="4" t="str">
        <f>IF(ISNUMBER(DK260), IF($AR260&gt;VLOOKUP('Gene Table'!$G$2,'Array Content'!$A$2:$B$3,2,FALSE),IF(DK260&lt;-$AR260,"mutant","WT"),IF(DK260&lt;-VLOOKUP('Gene Table'!$G$2,'Array Content'!$A$2:$B$3,2,FALSE),"Mutant","WT")),"")</f>
        <v/>
      </c>
      <c r="DZ260" s="4" t="str">
        <f>IF(ISNUMBER(DL260), IF($AR260&gt;VLOOKUP('Gene Table'!$G$2,'Array Content'!$A$2:$B$3,2,FALSE),IF(DL260&lt;-$AR260,"mutant","WT"),IF(DL260&lt;-VLOOKUP('Gene Table'!$G$2,'Array Content'!$A$2:$B$3,2,FALSE),"Mutant","WT")),"")</f>
        <v/>
      </c>
      <c r="EA260" s="4" t="str">
        <f>IF(ISNUMBER(DM260), IF($AR260&gt;VLOOKUP('Gene Table'!$G$2,'Array Content'!$A$2:$B$3,2,FALSE),IF(DM260&lt;-$AR260,"mutant","WT"),IF(DM260&lt;-VLOOKUP('Gene Table'!$G$2,'Array Content'!$A$2:$B$3,2,FALSE),"Mutant","WT")),"")</f>
        <v/>
      </c>
      <c r="EC260" s="4" t="s">
        <v>4917</v>
      </c>
      <c r="ED260" s="4" t="str">
        <f>IF('Gene Table'!$D260="copy number",D260,"")</f>
        <v/>
      </c>
      <c r="EE260" s="4" t="str">
        <f>IF('Gene Table'!$D260="copy number",E260,"")</f>
        <v/>
      </c>
      <c r="EF260" s="4" t="str">
        <f>IF('Gene Table'!$D260="copy number",F260,"")</f>
        <v/>
      </c>
      <c r="EG260" s="4" t="str">
        <f>IF('Gene Table'!$D260="copy number",G260,"")</f>
        <v/>
      </c>
      <c r="EH260" s="4" t="str">
        <f>IF('Gene Table'!$D260="copy number",H260,"")</f>
        <v/>
      </c>
      <c r="EI260" s="4" t="str">
        <f>IF('Gene Table'!$D260="copy number",I260,"")</f>
        <v/>
      </c>
      <c r="EJ260" s="4" t="str">
        <f>IF('Gene Table'!$D260="copy number",J260,"")</f>
        <v/>
      </c>
      <c r="EK260" s="4" t="str">
        <f>IF('Gene Table'!$D260="copy number",K260,"")</f>
        <v/>
      </c>
      <c r="EL260" s="4" t="str">
        <f>IF('Gene Table'!$D260="copy number",L260,"")</f>
        <v/>
      </c>
      <c r="EM260" s="4" t="str">
        <f>IF('Gene Table'!$D260="copy number",M260,"")</f>
        <v/>
      </c>
      <c r="EN260" s="4" t="str">
        <f>IF('Gene Table'!$D260="copy number",N260,"")</f>
        <v/>
      </c>
      <c r="EO260" s="4" t="str">
        <f>IF('Gene Table'!$D260="copy number",O260,"")</f>
        <v/>
      </c>
      <c r="EQ260" s="4" t="s">
        <v>4917</v>
      </c>
      <c r="ER260" s="4" t="str">
        <f>IF('Gene Table'!$D260="copy number",R260,"")</f>
        <v/>
      </c>
      <c r="ES260" s="4" t="str">
        <f>IF('Gene Table'!$D260="copy number",S260,"")</f>
        <v/>
      </c>
      <c r="ET260" s="4" t="str">
        <f>IF('Gene Table'!$D260="copy number",T260,"")</f>
        <v/>
      </c>
      <c r="EU260" s="4" t="str">
        <f>IF('Gene Table'!$D260="copy number",U260,"")</f>
        <v/>
      </c>
      <c r="EV260" s="4" t="str">
        <f>IF('Gene Table'!$D260="copy number",V260,"")</f>
        <v/>
      </c>
      <c r="EW260" s="4" t="str">
        <f>IF('Gene Table'!$D260="copy number",W260,"")</f>
        <v/>
      </c>
      <c r="EX260" s="4" t="str">
        <f>IF('Gene Table'!$D260="copy number",X260,"")</f>
        <v/>
      </c>
      <c r="EY260" s="4" t="str">
        <f>IF('Gene Table'!$D260="copy number",Y260,"")</f>
        <v/>
      </c>
      <c r="EZ260" s="4" t="str">
        <f>IF('Gene Table'!$D260="copy number",Z260,"")</f>
        <v/>
      </c>
      <c r="FA260" s="4" t="str">
        <f>IF('Gene Table'!$D260="copy number",AA260,"")</f>
        <v/>
      </c>
      <c r="FB260" s="4" t="str">
        <f>IF('Gene Table'!$D260="copy number",AB260,"")</f>
        <v/>
      </c>
      <c r="FC260" s="4" t="str">
        <f>IF('Gene Table'!$D260="copy number",AC260,"")</f>
        <v/>
      </c>
      <c r="FE260" s="4" t="s">
        <v>4917</v>
      </c>
      <c r="FF260" s="4" t="str">
        <f>IF('Gene Table'!$C260="SMPC",D260,"")</f>
        <v/>
      </c>
      <c r="FG260" s="4" t="str">
        <f>IF('Gene Table'!$C260="SMPC",E260,"")</f>
        <v/>
      </c>
      <c r="FH260" s="4" t="str">
        <f>IF('Gene Table'!$C260="SMPC",F260,"")</f>
        <v/>
      </c>
      <c r="FI260" s="4" t="str">
        <f>IF('Gene Table'!$C260="SMPC",G260,"")</f>
        <v/>
      </c>
      <c r="FJ260" s="4" t="str">
        <f>IF('Gene Table'!$C260="SMPC",H260,"")</f>
        <v/>
      </c>
      <c r="FK260" s="4" t="str">
        <f>IF('Gene Table'!$C260="SMPC",I260,"")</f>
        <v/>
      </c>
      <c r="FL260" s="4" t="str">
        <f>IF('Gene Table'!$C260="SMPC",J260,"")</f>
        <v/>
      </c>
      <c r="FM260" s="4" t="str">
        <f>IF('Gene Table'!$C260="SMPC",K260,"")</f>
        <v/>
      </c>
      <c r="FN260" s="4" t="str">
        <f>IF('Gene Table'!$C260="SMPC",L260,"")</f>
        <v/>
      </c>
      <c r="FO260" s="4" t="str">
        <f>IF('Gene Table'!$C260="SMPC",M260,"")</f>
        <v/>
      </c>
      <c r="FP260" s="4" t="str">
        <f>IF('Gene Table'!$C260="SMPC",N260,"")</f>
        <v/>
      </c>
      <c r="FQ260" s="4" t="str">
        <f>IF('Gene Table'!$C260="SMPC",O260,"")</f>
        <v/>
      </c>
      <c r="FS260" s="4" t="s">
        <v>4917</v>
      </c>
      <c r="FT260" s="4" t="str">
        <f>IF('Gene Table'!$C260="SMPC",R260,"")</f>
        <v/>
      </c>
      <c r="FU260" s="4" t="str">
        <f>IF('Gene Table'!$C260="SMPC",S260,"")</f>
        <v/>
      </c>
      <c r="FV260" s="4" t="str">
        <f>IF('Gene Table'!$C260="SMPC",T260,"")</f>
        <v/>
      </c>
      <c r="FW260" s="4" t="str">
        <f>IF('Gene Table'!$C260="SMPC",U260,"")</f>
        <v/>
      </c>
      <c r="FX260" s="4" t="str">
        <f>IF('Gene Table'!$C260="SMPC",V260,"")</f>
        <v/>
      </c>
      <c r="FY260" s="4" t="str">
        <f>IF('Gene Table'!$C260="SMPC",W260,"")</f>
        <v/>
      </c>
      <c r="FZ260" s="4" t="str">
        <f>IF('Gene Table'!$C260="SMPC",X260,"")</f>
        <v/>
      </c>
      <c r="GA260" s="4" t="str">
        <f>IF('Gene Table'!$C260="SMPC",Y260,"")</f>
        <v/>
      </c>
      <c r="GB260" s="4" t="str">
        <f>IF('Gene Table'!$C260="SMPC",Z260,"")</f>
        <v/>
      </c>
      <c r="GC260" s="4" t="str">
        <f>IF('Gene Table'!$C260="SMPC",AA260,"")</f>
        <v/>
      </c>
      <c r="GD260" s="4" t="str">
        <f>IF('Gene Table'!$C260="SMPC",AB260,"")</f>
        <v/>
      </c>
      <c r="GE260" s="4" t="str">
        <f>IF('Gene Table'!$C260="SMPC",AC260,"")</f>
        <v/>
      </c>
    </row>
    <row r="261" spans="1:187" ht="15" customHeight="1" x14ac:dyDescent="0.25">
      <c r="A261" s="4" t="str">
        <f>'Gene Table'!C261&amp;":"&amp;'Gene Table'!D261</f>
        <v>TP53:c.711G&gt;T</v>
      </c>
      <c r="B261" s="4">
        <f>IF('Gene Table'!$G$5="NO",IF(ISNUMBER(MATCH('Gene Table'!E261,'Array Content'!$M$2:$M$941,0)),VLOOKUP('Gene Table'!E261,'Array Content'!$M$2:$O$941,2,FALSE),35),IF('Gene Table'!$G$5="YES",IF(ISNUMBER(MATCH('Gene Table'!E261,'Array Content'!$M$2:$M$941,0)),VLOOKUP('Gene Table'!E261,'Array Content'!$M$2:$O$941,3,FALSE),35),"OOPS"))</f>
        <v>37</v>
      </c>
      <c r="C261" s="4" t="s">
        <v>4918</v>
      </c>
      <c r="D261" s="29">
        <f>IF('Control Sample Data'!D260="","",IF(SUM('Control Sample Data'!D$2:D$97)&gt;10,IF(AND(ISNUMBER('Control Sample Data'!D260),'Control Sample Data'!D260&lt;$B261, 'Control Sample Data'!D260&gt;0),'Control Sample Data'!D260,$B261),""))</f>
        <v>35</v>
      </c>
      <c r="E261" s="29">
        <f>IF('Control Sample Data'!E260="","",IF(SUM('Control Sample Data'!E$2:E$97)&gt;10,IF(AND(ISNUMBER('Control Sample Data'!E260),'Control Sample Data'!E260&lt;$B261, 'Control Sample Data'!E260&gt;0),'Control Sample Data'!E260,$B261),""))</f>
        <v>35</v>
      </c>
      <c r="F261" s="29" t="str">
        <f>IF('Control Sample Data'!F260="","",IF(SUM('Control Sample Data'!F$2:F$97)&gt;10,IF(AND(ISNUMBER('Control Sample Data'!F260),'Control Sample Data'!F260&lt;$B261, 'Control Sample Data'!F260&gt;0),'Control Sample Data'!F260,$B261),""))</f>
        <v/>
      </c>
      <c r="G261" s="29" t="str">
        <f>IF('Control Sample Data'!G260="","",IF(SUM('Control Sample Data'!G$2:G$97)&gt;10,IF(AND(ISNUMBER('Control Sample Data'!G260),'Control Sample Data'!G260&lt;$B261, 'Control Sample Data'!G260&gt;0),'Control Sample Data'!G260,$B261),""))</f>
        <v/>
      </c>
      <c r="H261" s="29" t="str">
        <f>IF('Control Sample Data'!H260="","",IF(SUM('Control Sample Data'!H$2:H$97)&gt;10,IF(AND(ISNUMBER('Control Sample Data'!H260),'Control Sample Data'!H260&lt;$B261, 'Control Sample Data'!H260&gt;0),'Control Sample Data'!H260,$B261),""))</f>
        <v/>
      </c>
      <c r="I261" s="29" t="str">
        <f>IF('Control Sample Data'!I260="","",IF(SUM('Control Sample Data'!I$2:I$97)&gt;10,IF(AND(ISNUMBER('Control Sample Data'!I260),'Control Sample Data'!I260&lt;$B261, 'Control Sample Data'!I260&gt;0),'Control Sample Data'!I260,$B261),""))</f>
        <v/>
      </c>
      <c r="J261" s="29" t="str">
        <f>IF('Control Sample Data'!J260="","",IF(SUM('Control Sample Data'!J$2:J$97)&gt;10,IF(AND(ISNUMBER('Control Sample Data'!J260),'Control Sample Data'!J260&lt;$B261, 'Control Sample Data'!J260&gt;0),'Control Sample Data'!J260,$B261),""))</f>
        <v/>
      </c>
      <c r="K261" s="29" t="str">
        <f>IF('Control Sample Data'!K260="","",IF(SUM('Control Sample Data'!K$2:K$97)&gt;10,IF(AND(ISNUMBER('Control Sample Data'!K260),'Control Sample Data'!K260&lt;$B261, 'Control Sample Data'!K260&gt;0),'Control Sample Data'!K260,$B261),""))</f>
        <v/>
      </c>
      <c r="L261" s="29" t="str">
        <f>IF('Control Sample Data'!L260="","",IF(SUM('Control Sample Data'!L$2:L$97)&gt;10,IF(AND(ISNUMBER('Control Sample Data'!L260),'Control Sample Data'!L260&lt;$B261, 'Control Sample Data'!L260&gt;0),'Control Sample Data'!L260,$B261),""))</f>
        <v/>
      </c>
      <c r="M261" s="29" t="str">
        <f>IF('Control Sample Data'!M260="","",IF(SUM('Control Sample Data'!M$2:M$97)&gt;10,IF(AND(ISNUMBER('Control Sample Data'!M260),'Control Sample Data'!M260&lt;$B261, 'Control Sample Data'!M260&gt;0),'Control Sample Data'!M260,$B261),""))</f>
        <v/>
      </c>
      <c r="N261" s="29" t="str">
        <f>IF('Control Sample Data'!N260="","",IF(SUM('Control Sample Data'!N$2:N$97)&gt;10,IF(AND(ISNUMBER('Control Sample Data'!N260),'Control Sample Data'!N260&lt;$B261, 'Control Sample Data'!N260&gt;0),'Control Sample Data'!N260,$B261),""))</f>
        <v/>
      </c>
      <c r="O261" s="29" t="str">
        <f>IF('Control Sample Data'!O260="","",IF(SUM('Control Sample Data'!O$2:O$97)&gt;10,IF(AND(ISNUMBER('Control Sample Data'!O260),'Control Sample Data'!O260&lt;$B261, 'Control Sample Data'!O260&gt;0),'Control Sample Data'!O260,$B261),""))</f>
        <v/>
      </c>
      <c r="Q261" s="4" t="s">
        <v>4918</v>
      </c>
      <c r="R261" s="29">
        <f>IF('Test Sample Data'!D260="","",IF(SUM('Test Sample Data'!D$2:D$97)&gt;10,IF(AND(ISNUMBER('Test Sample Data'!D260),'Test Sample Data'!D260&lt;$B261, 'Test Sample Data'!D260&gt;0),'Test Sample Data'!D260,$B261),""))</f>
        <v>35</v>
      </c>
      <c r="S261" s="29">
        <f>IF('Test Sample Data'!E260="","",IF(SUM('Test Sample Data'!E$2:E$97)&gt;10,IF(AND(ISNUMBER('Test Sample Data'!E260),'Test Sample Data'!E260&lt;$B261, 'Test Sample Data'!E260&gt;0),'Test Sample Data'!E260,$B261),""))</f>
        <v>35</v>
      </c>
      <c r="T261" s="29" t="str">
        <f>IF('Test Sample Data'!F260="","",IF(SUM('Test Sample Data'!F$2:F$97)&gt;10,IF(AND(ISNUMBER('Test Sample Data'!F260),'Test Sample Data'!F260&lt;$B261, 'Test Sample Data'!F260&gt;0),'Test Sample Data'!F260,$B261),""))</f>
        <v/>
      </c>
      <c r="U261" s="29" t="str">
        <f>IF('Test Sample Data'!G260="","",IF(SUM('Test Sample Data'!G$2:G$97)&gt;10,IF(AND(ISNUMBER('Test Sample Data'!G260),'Test Sample Data'!G260&lt;$B261, 'Test Sample Data'!G260&gt;0),'Test Sample Data'!G260,$B261),""))</f>
        <v/>
      </c>
      <c r="V261" s="29" t="str">
        <f>IF('Test Sample Data'!H260="","",IF(SUM('Test Sample Data'!H$2:H$97)&gt;10,IF(AND(ISNUMBER('Test Sample Data'!H260),'Test Sample Data'!H260&lt;$B261, 'Test Sample Data'!H260&gt;0),'Test Sample Data'!H260,$B261),""))</f>
        <v/>
      </c>
      <c r="W261" s="29" t="str">
        <f>IF('Test Sample Data'!I260="","",IF(SUM('Test Sample Data'!I$2:I$97)&gt;10,IF(AND(ISNUMBER('Test Sample Data'!I260),'Test Sample Data'!I260&lt;$B261, 'Test Sample Data'!I260&gt;0),'Test Sample Data'!I260,$B261),""))</f>
        <v/>
      </c>
      <c r="X261" s="29" t="str">
        <f>IF('Test Sample Data'!J260="","",IF(SUM('Test Sample Data'!J$2:J$97)&gt;10,IF(AND(ISNUMBER('Test Sample Data'!J260),'Test Sample Data'!J260&lt;$B261, 'Test Sample Data'!J260&gt;0),'Test Sample Data'!J260,$B261),""))</f>
        <v/>
      </c>
      <c r="Y261" s="29" t="str">
        <f>IF('Test Sample Data'!K260="","",IF(SUM('Test Sample Data'!K$2:K$97)&gt;10,IF(AND(ISNUMBER('Test Sample Data'!K260),'Test Sample Data'!K260&lt;$B261, 'Test Sample Data'!K260&gt;0),'Test Sample Data'!K260,$B261),""))</f>
        <v/>
      </c>
      <c r="Z261" s="29" t="str">
        <f>IF('Test Sample Data'!L260="","",IF(SUM('Test Sample Data'!L$2:L$97)&gt;10,IF(AND(ISNUMBER('Test Sample Data'!L260),'Test Sample Data'!L260&lt;$B261, 'Test Sample Data'!L260&gt;0),'Test Sample Data'!L260,$B261),""))</f>
        <v/>
      </c>
      <c r="AA261" s="29" t="str">
        <f>IF('Test Sample Data'!M260="","",IF(SUM('Test Sample Data'!M$2:M$97)&gt;10,IF(AND(ISNUMBER('Test Sample Data'!M260),'Test Sample Data'!M260&lt;$B261, 'Test Sample Data'!M260&gt;0),'Test Sample Data'!M260,$B261),""))</f>
        <v/>
      </c>
      <c r="AB261" s="29" t="str">
        <f>IF('Test Sample Data'!N260="","",IF(SUM('Test Sample Data'!N$2:N$97)&gt;10,IF(AND(ISNUMBER('Test Sample Data'!N260),'Test Sample Data'!N260&lt;$B261, 'Test Sample Data'!N260&gt;0),'Test Sample Data'!N260,$B261),""))</f>
        <v/>
      </c>
      <c r="AC261" s="29" t="str">
        <f>IF('Test Sample Data'!O260="","",IF(SUM('Test Sample Data'!O$2:O$97)&gt;10,IF(AND(ISNUMBER('Test Sample Data'!O260),'Test Sample Data'!O260&lt;$B261, 'Test Sample Data'!O260&gt;0),'Test Sample Data'!O260,$B261),""))</f>
        <v/>
      </c>
      <c r="AE261" s="4" t="s">
        <v>4918</v>
      </c>
      <c r="AF261" s="4">
        <f t="shared" si="311"/>
        <v>9</v>
      </c>
      <c r="AG261" s="4">
        <f t="shared" si="312"/>
        <v>9</v>
      </c>
      <c r="AH261" s="4" t="str">
        <f t="shared" si="313"/>
        <v/>
      </c>
      <c r="AI261" s="4" t="str">
        <f t="shared" si="314"/>
        <v/>
      </c>
      <c r="AJ261" s="4" t="str">
        <f t="shared" si="315"/>
        <v/>
      </c>
      <c r="AK261" s="4" t="str">
        <f t="shared" si="316"/>
        <v/>
      </c>
      <c r="AL261" s="4" t="str">
        <f t="shared" si="317"/>
        <v/>
      </c>
      <c r="AM261" s="4" t="str">
        <f t="shared" si="318"/>
        <v/>
      </c>
      <c r="AN261" s="4" t="str">
        <f t="shared" si="319"/>
        <v/>
      </c>
      <c r="AO261" s="4" t="str">
        <f t="shared" si="320"/>
        <v/>
      </c>
      <c r="AP261" s="4" t="str">
        <f t="shared" si="321"/>
        <v/>
      </c>
      <c r="AQ261" s="4" t="str">
        <f t="shared" si="322"/>
        <v/>
      </c>
      <c r="AR261" s="4">
        <f t="shared" si="323"/>
        <v>0</v>
      </c>
      <c r="AS261" s="4">
        <f t="shared" si="310"/>
        <v>9</v>
      </c>
      <c r="AU261" s="4" t="s">
        <v>4918</v>
      </c>
      <c r="AV261" s="4">
        <f t="shared" si="324"/>
        <v>9</v>
      </c>
      <c r="AW261" s="4">
        <f t="shared" si="325"/>
        <v>9</v>
      </c>
      <c r="AX261" s="4" t="str">
        <f t="shared" si="326"/>
        <v/>
      </c>
      <c r="AY261" s="4" t="str">
        <f t="shared" si="327"/>
        <v/>
      </c>
      <c r="AZ261" s="4" t="str">
        <f t="shared" si="328"/>
        <v/>
      </c>
      <c r="BA261" s="4" t="str">
        <f t="shared" si="329"/>
        <v/>
      </c>
      <c r="BB261" s="4" t="str">
        <f t="shared" si="330"/>
        <v/>
      </c>
      <c r="BC261" s="4" t="str">
        <f t="shared" si="331"/>
        <v/>
      </c>
      <c r="BD261" s="4" t="str">
        <f t="shared" si="332"/>
        <v/>
      </c>
      <c r="BE261" s="4" t="str">
        <f t="shared" si="333"/>
        <v/>
      </c>
      <c r="BF261" s="4" t="str">
        <f t="shared" si="334"/>
        <v/>
      </c>
      <c r="BG261" s="4" t="str">
        <f t="shared" si="335"/>
        <v/>
      </c>
      <c r="BI261" s="4" t="s">
        <v>4918</v>
      </c>
      <c r="BJ261" s="4">
        <f t="shared" si="297"/>
        <v>9</v>
      </c>
      <c r="BK261" s="4">
        <f t="shared" si="298"/>
        <v>9</v>
      </c>
      <c r="BL261" s="4" t="str">
        <f t="shared" si="299"/>
        <v/>
      </c>
      <c r="BM261" s="4" t="str">
        <f t="shared" si="300"/>
        <v/>
      </c>
      <c r="BN261" s="4" t="str">
        <f t="shared" si="301"/>
        <v/>
      </c>
      <c r="BO261" s="4" t="str">
        <f t="shared" si="302"/>
        <v/>
      </c>
      <c r="BP261" s="4" t="str">
        <f t="shared" si="303"/>
        <v/>
      </c>
      <c r="BQ261" s="4" t="str">
        <f t="shared" si="304"/>
        <v/>
      </c>
      <c r="BR261" s="4" t="str">
        <f t="shared" si="305"/>
        <v/>
      </c>
      <c r="BS261" s="4" t="str">
        <f t="shared" si="306"/>
        <v/>
      </c>
      <c r="BT261" s="4" t="str">
        <f t="shared" si="307"/>
        <v/>
      </c>
      <c r="BU261" s="4" t="str">
        <f t="shared" si="308"/>
        <v/>
      </c>
      <c r="BV261" s="4">
        <f t="shared" si="336"/>
        <v>0</v>
      </c>
      <c r="BW261" s="4">
        <f t="shared" si="309"/>
        <v>9</v>
      </c>
      <c r="BY261" s="4" t="s">
        <v>4918</v>
      </c>
      <c r="BZ261" s="4">
        <f t="shared" si="273"/>
        <v>0</v>
      </c>
      <c r="CA261" s="4">
        <f t="shared" si="274"/>
        <v>0</v>
      </c>
      <c r="CB261" s="4" t="str">
        <f t="shared" si="275"/>
        <v/>
      </c>
      <c r="CC261" s="4" t="str">
        <f t="shared" si="276"/>
        <v/>
      </c>
      <c r="CD261" s="4" t="str">
        <f t="shared" si="277"/>
        <v/>
      </c>
      <c r="CE261" s="4" t="str">
        <f t="shared" si="278"/>
        <v/>
      </c>
      <c r="CF261" s="4" t="str">
        <f t="shared" si="279"/>
        <v/>
      </c>
      <c r="CG261" s="4" t="str">
        <f t="shared" si="280"/>
        <v/>
      </c>
      <c r="CH261" s="4" t="str">
        <f t="shared" si="281"/>
        <v/>
      </c>
      <c r="CI261" s="4" t="str">
        <f t="shared" si="282"/>
        <v/>
      </c>
      <c r="CJ261" s="4" t="str">
        <f t="shared" si="283"/>
        <v/>
      </c>
      <c r="CK261" s="4" t="str">
        <f t="shared" si="284"/>
        <v/>
      </c>
      <c r="CM261" s="4" t="s">
        <v>4918</v>
      </c>
      <c r="CN261" s="4" t="str">
        <f>IF(ISNUMBER(BZ261), IF($BV261&gt;VLOOKUP('Gene Table'!$G$2,'Array Content'!$A$2:$B$3,2,FALSE),IF(BZ261&lt;-$BV261,"mutant","WT"),IF(BZ261&lt;-VLOOKUP('Gene Table'!$G$2,'Array Content'!$A$2:$B$3,2,FALSE),"Mutant","WT")),"")</f>
        <v>WT</v>
      </c>
      <c r="CO261" s="4" t="str">
        <f>IF(ISNUMBER(CA261), IF($BV261&gt;VLOOKUP('Gene Table'!$G$2,'Array Content'!$A$2:$B$3,2,FALSE),IF(CA261&lt;-$BV261,"mutant","WT"),IF(CA261&lt;-VLOOKUP('Gene Table'!$G$2,'Array Content'!$A$2:$B$3,2,FALSE),"Mutant","WT")),"")</f>
        <v>WT</v>
      </c>
      <c r="CP261" s="4" t="str">
        <f>IF(ISNUMBER(CB261), IF($BV261&gt;VLOOKUP('Gene Table'!$G$2,'Array Content'!$A$2:$B$3,2,FALSE),IF(CB261&lt;-$BV261,"mutant","WT"),IF(CB261&lt;-VLOOKUP('Gene Table'!$G$2,'Array Content'!$A$2:$B$3,2,FALSE),"Mutant","WT")),"")</f>
        <v/>
      </c>
      <c r="CQ261" s="4" t="str">
        <f>IF(ISNUMBER(CC261), IF($BV261&gt;VLOOKUP('Gene Table'!$G$2,'Array Content'!$A$2:$B$3,2,FALSE),IF(CC261&lt;-$BV261,"mutant","WT"),IF(CC261&lt;-VLOOKUP('Gene Table'!$G$2,'Array Content'!$A$2:$B$3,2,FALSE),"Mutant","WT")),"")</f>
        <v/>
      </c>
      <c r="CR261" s="4" t="str">
        <f>IF(ISNUMBER(CD261), IF($BV261&gt;VLOOKUP('Gene Table'!$G$2,'Array Content'!$A$2:$B$3,2,FALSE),IF(CD261&lt;-$BV261,"mutant","WT"),IF(CD261&lt;-VLOOKUP('Gene Table'!$G$2,'Array Content'!$A$2:$B$3,2,FALSE),"Mutant","WT")),"")</f>
        <v/>
      </c>
      <c r="CS261" s="4" t="str">
        <f>IF(ISNUMBER(CE261), IF($BV261&gt;VLOOKUP('Gene Table'!$G$2,'Array Content'!$A$2:$B$3,2,FALSE),IF(CE261&lt;-$BV261,"mutant","WT"),IF(CE261&lt;-VLOOKUP('Gene Table'!$G$2,'Array Content'!$A$2:$B$3,2,FALSE),"Mutant","WT")),"")</f>
        <v/>
      </c>
      <c r="CT261" s="4" t="str">
        <f>IF(ISNUMBER(CF261), IF($BV261&gt;VLOOKUP('Gene Table'!$G$2,'Array Content'!$A$2:$B$3,2,FALSE),IF(CF261&lt;-$BV261,"mutant","WT"),IF(CF261&lt;-VLOOKUP('Gene Table'!$G$2,'Array Content'!$A$2:$B$3,2,FALSE),"Mutant","WT")),"")</f>
        <v/>
      </c>
      <c r="CU261" s="4" t="str">
        <f>IF(ISNUMBER(CG261), IF($BV261&gt;VLOOKUP('Gene Table'!$G$2,'Array Content'!$A$2:$B$3,2,FALSE),IF(CG261&lt;-$BV261,"mutant","WT"),IF(CG261&lt;-VLOOKUP('Gene Table'!$G$2,'Array Content'!$A$2:$B$3,2,FALSE),"Mutant","WT")),"")</f>
        <v/>
      </c>
      <c r="CV261" s="4" t="str">
        <f>IF(ISNUMBER(CH261), IF($BV261&gt;VLOOKUP('Gene Table'!$G$2,'Array Content'!$A$2:$B$3,2,FALSE),IF(CH261&lt;-$BV261,"mutant","WT"),IF(CH261&lt;-VLOOKUP('Gene Table'!$G$2,'Array Content'!$A$2:$B$3,2,FALSE),"Mutant","WT")),"")</f>
        <v/>
      </c>
      <c r="CW261" s="4" t="str">
        <f>IF(ISNUMBER(CI261), IF($BV261&gt;VLOOKUP('Gene Table'!$G$2,'Array Content'!$A$2:$B$3,2,FALSE),IF(CI261&lt;-$BV261,"mutant","WT"),IF(CI261&lt;-VLOOKUP('Gene Table'!$G$2,'Array Content'!$A$2:$B$3,2,FALSE),"Mutant","WT")),"")</f>
        <v/>
      </c>
      <c r="CX261" s="4" t="str">
        <f>IF(ISNUMBER(CJ261), IF($BV261&gt;VLOOKUP('Gene Table'!$G$2,'Array Content'!$A$2:$B$3,2,FALSE),IF(CJ261&lt;-$BV261,"mutant","WT"),IF(CJ261&lt;-VLOOKUP('Gene Table'!$G$2,'Array Content'!$A$2:$B$3,2,FALSE),"Mutant","WT")),"")</f>
        <v/>
      </c>
      <c r="CY261" s="4" t="str">
        <f>IF(ISNUMBER(CK261), IF($BV261&gt;VLOOKUP('Gene Table'!$G$2,'Array Content'!$A$2:$B$3,2,FALSE),IF(CK261&lt;-$BV261,"mutant","WT"),IF(CK261&lt;-VLOOKUP('Gene Table'!$G$2,'Array Content'!$A$2:$B$3,2,FALSE),"Mutant","WT")),"")</f>
        <v/>
      </c>
      <c r="DA261" s="4" t="s">
        <v>4918</v>
      </c>
      <c r="DB261" s="4">
        <f t="shared" si="285"/>
        <v>0</v>
      </c>
      <c r="DC261" s="4">
        <f t="shared" si="286"/>
        <v>0</v>
      </c>
      <c r="DD261" s="4" t="str">
        <f t="shared" si="287"/>
        <v/>
      </c>
      <c r="DE261" s="4" t="str">
        <f t="shared" si="288"/>
        <v/>
      </c>
      <c r="DF261" s="4" t="str">
        <f t="shared" si="289"/>
        <v/>
      </c>
      <c r="DG261" s="4" t="str">
        <f t="shared" si="290"/>
        <v/>
      </c>
      <c r="DH261" s="4" t="str">
        <f t="shared" si="291"/>
        <v/>
      </c>
      <c r="DI261" s="4" t="str">
        <f t="shared" si="292"/>
        <v/>
      </c>
      <c r="DJ261" s="4" t="str">
        <f t="shared" si="293"/>
        <v/>
      </c>
      <c r="DK261" s="4" t="str">
        <f t="shared" si="294"/>
        <v/>
      </c>
      <c r="DL261" s="4" t="str">
        <f t="shared" si="295"/>
        <v/>
      </c>
      <c r="DM261" s="4" t="str">
        <f t="shared" si="296"/>
        <v/>
      </c>
      <c r="DO261" s="4" t="s">
        <v>4918</v>
      </c>
      <c r="DP261" s="4" t="str">
        <f>IF(ISNUMBER(DB261), IF($AR261&gt;VLOOKUP('Gene Table'!$G$2,'Array Content'!$A$2:$B$3,2,FALSE),IF(DB261&lt;-$AR261,"mutant","WT"),IF(DB261&lt;-VLOOKUP('Gene Table'!$G$2,'Array Content'!$A$2:$B$3,2,FALSE),"Mutant","WT")),"")</f>
        <v>WT</v>
      </c>
      <c r="DQ261" s="4" t="str">
        <f>IF(ISNUMBER(DC261), IF($AR261&gt;VLOOKUP('Gene Table'!$G$2,'Array Content'!$A$2:$B$3,2,FALSE),IF(DC261&lt;-$AR261,"mutant","WT"),IF(DC261&lt;-VLOOKUP('Gene Table'!$G$2,'Array Content'!$A$2:$B$3,2,FALSE),"Mutant","WT")),"")</f>
        <v>WT</v>
      </c>
      <c r="DR261" s="4" t="str">
        <f>IF(ISNUMBER(DD261), IF($AR261&gt;VLOOKUP('Gene Table'!$G$2,'Array Content'!$A$2:$B$3,2,FALSE),IF(DD261&lt;-$AR261,"mutant","WT"),IF(DD261&lt;-VLOOKUP('Gene Table'!$G$2,'Array Content'!$A$2:$B$3,2,FALSE),"Mutant","WT")),"")</f>
        <v/>
      </c>
      <c r="DS261" s="4" t="str">
        <f>IF(ISNUMBER(DE261), IF($AR261&gt;VLOOKUP('Gene Table'!$G$2,'Array Content'!$A$2:$B$3,2,FALSE),IF(DE261&lt;-$AR261,"mutant","WT"),IF(DE261&lt;-VLOOKUP('Gene Table'!$G$2,'Array Content'!$A$2:$B$3,2,FALSE),"Mutant","WT")),"")</f>
        <v/>
      </c>
      <c r="DT261" s="4" t="str">
        <f>IF(ISNUMBER(DF261), IF($AR261&gt;VLOOKUP('Gene Table'!$G$2,'Array Content'!$A$2:$B$3,2,FALSE),IF(DF261&lt;-$AR261,"mutant","WT"),IF(DF261&lt;-VLOOKUP('Gene Table'!$G$2,'Array Content'!$A$2:$B$3,2,FALSE),"Mutant","WT")),"")</f>
        <v/>
      </c>
      <c r="DU261" s="4" t="str">
        <f>IF(ISNUMBER(DG261), IF($AR261&gt;VLOOKUP('Gene Table'!$G$2,'Array Content'!$A$2:$B$3,2,FALSE),IF(DG261&lt;-$AR261,"mutant","WT"),IF(DG261&lt;-VLOOKUP('Gene Table'!$G$2,'Array Content'!$A$2:$B$3,2,FALSE),"Mutant","WT")),"")</f>
        <v/>
      </c>
      <c r="DV261" s="4" t="str">
        <f>IF(ISNUMBER(DH261), IF($AR261&gt;VLOOKUP('Gene Table'!$G$2,'Array Content'!$A$2:$B$3,2,FALSE),IF(DH261&lt;-$AR261,"mutant","WT"),IF(DH261&lt;-VLOOKUP('Gene Table'!$G$2,'Array Content'!$A$2:$B$3,2,FALSE),"Mutant","WT")),"")</f>
        <v/>
      </c>
      <c r="DW261" s="4" t="str">
        <f>IF(ISNUMBER(DI261), IF($AR261&gt;VLOOKUP('Gene Table'!$G$2,'Array Content'!$A$2:$B$3,2,FALSE),IF(DI261&lt;-$AR261,"mutant","WT"),IF(DI261&lt;-VLOOKUP('Gene Table'!$G$2,'Array Content'!$A$2:$B$3,2,FALSE),"Mutant","WT")),"")</f>
        <v/>
      </c>
      <c r="DX261" s="4" t="str">
        <f>IF(ISNUMBER(DJ261), IF($AR261&gt;VLOOKUP('Gene Table'!$G$2,'Array Content'!$A$2:$B$3,2,FALSE),IF(DJ261&lt;-$AR261,"mutant","WT"),IF(DJ261&lt;-VLOOKUP('Gene Table'!$G$2,'Array Content'!$A$2:$B$3,2,FALSE),"Mutant","WT")),"")</f>
        <v/>
      </c>
      <c r="DY261" s="4" t="str">
        <f>IF(ISNUMBER(DK261), IF($AR261&gt;VLOOKUP('Gene Table'!$G$2,'Array Content'!$A$2:$B$3,2,FALSE),IF(DK261&lt;-$AR261,"mutant","WT"),IF(DK261&lt;-VLOOKUP('Gene Table'!$G$2,'Array Content'!$A$2:$B$3,2,FALSE),"Mutant","WT")),"")</f>
        <v/>
      </c>
      <c r="DZ261" s="4" t="str">
        <f>IF(ISNUMBER(DL261), IF($AR261&gt;VLOOKUP('Gene Table'!$G$2,'Array Content'!$A$2:$B$3,2,FALSE),IF(DL261&lt;-$AR261,"mutant","WT"),IF(DL261&lt;-VLOOKUP('Gene Table'!$G$2,'Array Content'!$A$2:$B$3,2,FALSE),"Mutant","WT")),"")</f>
        <v/>
      </c>
      <c r="EA261" s="4" t="str">
        <f>IF(ISNUMBER(DM261), IF($AR261&gt;VLOOKUP('Gene Table'!$G$2,'Array Content'!$A$2:$B$3,2,FALSE),IF(DM261&lt;-$AR261,"mutant","WT"),IF(DM261&lt;-VLOOKUP('Gene Table'!$G$2,'Array Content'!$A$2:$B$3,2,FALSE),"Mutant","WT")),"")</f>
        <v/>
      </c>
      <c r="EC261" s="4" t="s">
        <v>4918</v>
      </c>
      <c r="ED261" s="4" t="str">
        <f>IF('Gene Table'!$D261="copy number",D261,"")</f>
        <v/>
      </c>
      <c r="EE261" s="4" t="str">
        <f>IF('Gene Table'!$D261="copy number",E261,"")</f>
        <v/>
      </c>
      <c r="EF261" s="4" t="str">
        <f>IF('Gene Table'!$D261="copy number",F261,"")</f>
        <v/>
      </c>
      <c r="EG261" s="4" t="str">
        <f>IF('Gene Table'!$D261="copy number",G261,"")</f>
        <v/>
      </c>
      <c r="EH261" s="4" t="str">
        <f>IF('Gene Table'!$D261="copy number",H261,"")</f>
        <v/>
      </c>
      <c r="EI261" s="4" t="str">
        <f>IF('Gene Table'!$D261="copy number",I261,"")</f>
        <v/>
      </c>
      <c r="EJ261" s="4" t="str">
        <f>IF('Gene Table'!$D261="copy number",J261,"")</f>
        <v/>
      </c>
      <c r="EK261" s="4" t="str">
        <f>IF('Gene Table'!$D261="copy number",K261,"")</f>
        <v/>
      </c>
      <c r="EL261" s="4" t="str">
        <f>IF('Gene Table'!$D261="copy number",L261,"")</f>
        <v/>
      </c>
      <c r="EM261" s="4" t="str">
        <f>IF('Gene Table'!$D261="copy number",M261,"")</f>
        <v/>
      </c>
      <c r="EN261" s="4" t="str">
        <f>IF('Gene Table'!$D261="copy number",N261,"")</f>
        <v/>
      </c>
      <c r="EO261" s="4" t="str">
        <f>IF('Gene Table'!$D261="copy number",O261,"")</f>
        <v/>
      </c>
      <c r="EQ261" s="4" t="s">
        <v>4918</v>
      </c>
      <c r="ER261" s="4" t="str">
        <f>IF('Gene Table'!$D261="copy number",R261,"")</f>
        <v/>
      </c>
      <c r="ES261" s="4" t="str">
        <f>IF('Gene Table'!$D261="copy number",S261,"")</f>
        <v/>
      </c>
      <c r="ET261" s="4" t="str">
        <f>IF('Gene Table'!$D261="copy number",T261,"")</f>
        <v/>
      </c>
      <c r="EU261" s="4" t="str">
        <f>IF('Gene Table'!$D261="copy number",U261,"")</f>
        <v/>
      </c>
      <c r="EV261" s="4" t="str">
        <f>IF('Gene Table'!$D261="copy number",V261,"")</f>
        <v/>
      </c>
      <c r="EW261" s="4" t="str">
        <f>IF('Gene Table'!$D261="copy number",W261,"")</f>
        <v/>
      </c>
      <c r="EX261" s="4" t="str">
        <f>IF('Gene Table'!$D261="copy number",X261,"")</f>
        <v/>
      </c>
      <c r="EY261" s="4" t="str">
        <f>IF('Gene Table'!$D261="copy number",Y261,"")</f>
        <v/>
      </c>
      <c r="EZ261" s="4" t="str">
        <f>IF('Gene Table'!$D261="copy number",Z261,"")</f>
        <v/>
      </c>
      <c r="FA261" s="4" t="str">
        <f>IF('Gene Table'!$D261="copy number",AA261,"")</f>
        <v/>
      </c>
      <c r="FB261" s="4" t="str">
        <f>IF('Gene Table'!$D261="copy number",AB261,"")</f>
        <v/>
      </c>
      <c r="FC261" s="4" t="str">
        <f>IF('Gene Table'!$D261="copy number",AC261,"")</f>
        <v/>
      </c>
      <c r="FE261" s="4" t="s">
        <v>4918</v>
      </c>
      <c r="FF261" s="4" t="str">
        <f>IF('Gene Table'!$C261="SMPC",D261,"")</f>
        <v/>
      </c>
      <c r="FG261" s="4" t="str">
        <f>IF('Gene Table'!$C261="SMPC",E261,"")</f>
        <v/>
      </c>
      <c r="FH261" s="4" t="str">
        <f>IF('Gene Table'!$C261="SMPC",F261,"")</f>
        <v/>
      </c>
      <c r="FI261" s="4" t="str">
        <f>IF('Gene Table'!$C261="SMPC",G261,"")</f>
        <v/>
      </c>
      <c r="FJ261" s="4" t="str">
        <f>IF('Gene Table'!$C261="SMPC",H261,"")</f>
        <v/>
      </c>
      <c r="FK261" s="4" t="str">
        <f>IF('Gene Table'!$C261="SMPC",I261,"")</f>
        <v/>
      </c>
      <c r="FL261" s="4" t="str">
        <f>IF('Gene Table'!$C261="SMPC",J261,"")</f>
        <v/>
      </c>
      <c r="FM261" s="4" t="str">
        <f>IF('Gene Table'!$C261="SMPC",K261,"")</f>
        <v/>
      </c>
      <c r="FN261" s="4" t="str">
        <f>IF('Gene Table'!$C261="SMPC",L261,"")</f>
        <v/>
      </c>
      <c r="FO261" s="4" t="str">
        <f>IF('Gene Table'!$C261="SMPC",M261,"")</f>
        <v/>
      </c>
      <c r="FP261" s="4" t="str">
        <f>IF('Gene Table'!$C261="SMPC",N261,"")</f>
        <v/>
      </c>
      <c r="FQ261" s="4" t="str">
        <f>IF('Gene Table'!$C261="SMPC",O261,"")</f>
        <v/>
      </c>
      <c r="FS261" s="4" t="s">
        <v>4918</v>
      </c>
      <c r="FT261" s="4" t="str">
        <f>IF('Gene Table'!$C261="SMPC",R261,"")</f>
        <v/>
      </c>
      <c r="FU261" s="4" t="str">
        <f>IF('Gene Table'!$C261="SMPC",S261,"")</f>
        <v/>
      </c>
      <c r="FV261" s="4" t="str">
        <f>IF('Gene Table'!$C261="SMPC",T261,"")</f>
        <v/>
      </c>
      <c r="FW261" s="4" t="str">
        <f>IF('Gene Table'!$C261="SMPC",U261,"")</f>
        <v/>
      </c>
      <c r="FX261" s="4" t="str">
        <f>IF('Gene Table'!$C261="SMPC",V261,"")</f>
        <v/>
      </c>
      <c r="FY261" s="4" t="str">
        <f>IF('Gene Table'!$C261="SMPC",W261,"")</f>
        <v/>
      </c>
      <c r="FZ261" s="4" t="str">
        <f>IF('Gene Table'!$C261="SMPC",X261,"")</f>
        <v/>
      </c>
      <c r="GA261" s="4" t="str">
        <f>IF('Gene Table'!$C261="SMPC",Y261,"")</f>
        <v/>
      </c>
      <c r="GB261" s="4" t="str">
        <f>IF('Gene Table'!$C261="SMPC",Z261,"")</f>
        <v/>
      </c>
      <c r="GC261" s="4" t="str">
        <f>IF('Gene Table'!$C261="SMPC",AA261,"")</f>
        <v/>
      </c>
      <c r="GD261" s="4" t="str">
        <f>IF('Gene Table'!$C261="SMPC",AB261,"")</f>
        <v/>
      </c>
      <c r="GE261" s="4" t="str">
        <f>IF('Gene Table'!$C261="SMPC",AC261,"")</f>
        <v/>
      </c>
    </row>
    <row r="262" spans="1:187" ht="15" customHeight="1" x14ac:dyDescent="0.25">
      <c r="A262" s="4" t="str">
        <f>'Gene Table'!C262&amp;":"&amp;'Gene Table'!D262</f>
        <v>TP53:c.713G&gt;A</v>
      </c>
      <c r="B262" s="4">
        <f>IF('Gene Table'!$G$5="NO",IF(ISNUMBER(MATCH('Gene Table'!E262,'Array Content'!$M$2:$M$941,0)),VLOOKUP('Gene Table'!E262,'Array Content'!$M$2:$O$941,2,FALSE),35),IF('Gene Table'!$G$5="YES",IF(ISNUMBER(MATCH('Gene Table'!E262,'Array Content'!$M$2:$M$941,0)),VLOOKUP('Gene Table'!E262,'Array Content'!$M$2:$O$941,3,FALSE),35),"OOPS"))</f>
        <v>37</v>
      </c>
      <c r="C262" s="4" t="s">
        <v>4919</v>
      </c>
      <c r="D262" s="29">
        <f>IF('Control Sample Data'!D261="","",IF(SUM('Control Sample Data'!D$2:D$97)&gt;10,IF(AND(ISNUMBER('Control Sample Data'!D261),'Control Sample Data'!D261&lt;$B262, 'Control Sample Data'!D261&gt;0),'Control Sample Data'!D261,$B262),""))</f>
        <v>35</v>
      </c>
      <c r="E262" s="29">
        <f>IF('Control Sample Data'!E261="","",IF(SUM('Control Sample Data'!E$2:E$97)&gt;10,IF(AND(ISNUMBER('Control Sample Data'!E261),'Control Sample Data'!E261&lt;$B262, 'Control Sample Data'!E261&gt;0),'Control Sample Data'!E261,$B262),""))</f>
        <v>35</v>
      </c>
      <c r="F262" s="29" t="str">
        <f>IF('Control Sample Data'!F261="","",IF(SUM('Control Sample Data'!F$2:F$97)&gt;10,IF(AND(ISNUMBER('Control Sample Data'!F261),'Control Sample Data'!F261&lt;$B262, 'Control Sample Data'!F261&gt;0),'Control Sample Data'!F261,$B262),""))</f>
        <v/>
      </c>
      <c r="G262" s="29" t="str">
        <f>IF('Control Sample Data'!G261="","",IF(SUM('Control Sample Data'!G$2:G$97)&gt;10,IF(AND(ISNUMBER('Control Sample Data'!G261),'Control Sample Data'!G261&lt;$B262, 'Control Sample Data'!G261&gt;0),'Control Sample Data'!G261,$B262),""))</f>
        <v/>
      </c>
      <c r="H262" s="29" t="str">
        <f>IF('Control Sample Data'!H261="","",IF(SUM('Control Sample Data'!H$2:H$97)&gt;10,IF(AND(ISNUMBER('Control Sample Data'!H261),'Control Sample Data'!H261&lt;$B262, 'Control Sample Data'!H261&gt;0),'Control Sample Data'!H261,$B262),""))</f>
        <v/>
      </c>
      <c r="I262" s="29" t="str">
        <f>IF('Control Sample Data'!I261="","",IF(SUM('Control Sample Data'!I$2:I$97)&gt;10,IF(AND(ISNUMBER('Control Sample Data'!I261),'Control Sample Data'!I261&lt;$B262, 'Control Sample Data'!I261&gt;0),'Control Sample Data'!I261,$B262),""))</f>
        <v/>
      </c>
      <c r="J262" s="29" t="str">
        <f>IF('Control Sample Data'!J261="","",IF(SUM('Control Sample Data'!J$2:J$97)&gt;10,IF(AND(ISNUMBER('Control Sample Data'!J261),'Control Sample Data'!J261&lt;$B262, 'Control Sample Data'!J261&gt;0),'Control Sample Data'!J261,$B262),""))</f>
        <v/>
      </c>
      <c r="K262" s="29" t="str">
        <f>IF('Control Sample Data'!K261="","",IF(SUM('Control Sample Data'!K$2:K$97)&gt;10,IF(AND(ISNUMBER('Control Sample Data'!K261),'Control Sample Data'!K261&lt;$B262, 'Control Sample Data'!K261&gt;0),'Control Sample Data'!K261,$B262),""))</f>
        <v/>
      </c>
      <c r="L262" s="29" t="str">
        <f>IF('Control Sample Data'!L261="","",IF(SUM('Control Sample Data'!L$2:L$97)&gt;10,IF(AND(ISNUMBER('Control Sample Data'!L261),'Control Sample Data'!L261&lt;$B262, 'Control Sample Data'!L261&gt;0),'Control Sample Data'!L261,$B262),""))</f>
        <v/>
      </c>
      <c r="M262" s="29" t="str">
        <f>IF('Control Sample Data'!M261="","",IF(SUM('Control Sample Data'!M$2:M$97)&gt;10,IF(AND(ISNUMBER('Control Sample Data'!M261),'Control Sample Data'!M261&lt;$B262, 'Control Sample Data'!M261&gt;0),'Control Sample Data'!M261,$B262),""))</f>
        <v/>
      </c>
      <c r="N262" s="29" t="str">
        <f>IF('Control Sample Data'!N261="","",IF(SUM('Control Sample Data'!N$2:N$97)&gt;10,IF(AND(ISNUMBER('Control Sample Data'!N261),'Control Sample Data'!N261&lt;$B262, 'Control Sample Data'!N261&gt;0),'Control Sample Data'!N261,$B262),""))</f>
        <v/>
      </c>
      <c r="O262" s="29" t="str">
        <f>IF('Control Sample Data'!O261="","",IF(SUM('Control Sample Data'!O$2:O$97)&gt;10,IF(AND(ISNUMBER('Control Sample Data'!O261),'Control Sample Data'!O261&lt;$B262, 'Control Sample Data'!O261&gt;0),'Control Sample Data'!O261,$B262),""))</f>
        <v/>
      </c>
      <c r="Q262" s="4" t="s">
        <v>4919</v>
      </c>
      <c r="R262" s="29">
        <f>IF('Test Sample Data'!D261="","",IF(SUM('Test Sample Data'!D$2:D$97)&gt;10,IF(AND(ISNUMBER('Test Sample Data'!D261),'Test Sample Data'!D261&lt;$B262, 'Test Sample Data'!D261&gt;0),'Test Sample Data'!D261,$B262),""))</f>
        <v>35</v>
      </c>
      <c r="S262" s="29">
        <f>IF('Test Sample Data'!E261="","",IF(SUM('Test Sample Data'!E$2:E$97)&gt;10,IF(AND(ISNUMBER('Test Sample Data'!E261),'Test Sample Data'!E261&lt;$B262, 'Test Sample Data'!E261&gt;0),'Test Sample Data'!E261,$B262),""))</f>
        <v>35</v>
      </c>
      <c r="T262" s="29" t="str">
        <f>IF('Test Sample Data'!F261="","",IF(SUM('Test Sample Data'!F$2:F$97)&gt;10,IF(AND(ISNUMBER('Test Sample Data'!F261),'Test Sample Data'!F261&lt;$B262, 'Test Sample Data'!F261&gt;0),'Test Sample Data'!F261,$B262),""))</f>
        <v/>
      </c>
      <c r="U262" s="29" t="str">
        <f>IF('Test Sample Data'!G261="","",IF(SUM('Test Sample Data'!G$2:G$97)&gt;10,IF(AND(ISNUMBER('Test Sample Data'!G261),'Test Sample Data'!G261&lt;$B262, 'Test Sample Data'!G261&gt;0),'Test Sample Data'!G261,$B262),""))</f>
        <v/>
      </c>
      <c r="V262" s="29" t="str">
        <f>IF('Test Sample Data'!H261="","",IF(SUM('Test Sample Data'!H$2:H$97)&gt;10,IF(AND(ISNUMBER('Test Sample Data'!H261),'Test Sample Data'!H261&lt;$B262, 'Test Sample Data'!H261&gt;0),'Test Sample Data'!H261,$B262),""))</f>
        <v/>
      </c>
      <c r="W262" s="29" t="str">
        <f>IF('Test Sample Data'!I261="","",IF(SUM('Test Sample Data'!I$2:I$97)&gt;10,IF(AND(ISNUMBER('Test Sample Data'!I261),'Test Sample Data'!I261&lt;$B262, 'Test Sample Data'!I261&gt;0),'Test Sample Data'!I261,$B262),""))</f>
        <v/>
      </c>
      <c r="X262" s="29" t="str">
        <f>IF('Test Sample Data'!J261="","",IF(SUM('Test Sample Data'!J$2:J$97)&gt;10,IF(AND(ISNUMBER('Test Sample Data'!J261),'Test Sample Data'!J261&lt;$B262, 'Test Sample Data'!J261&gt;0),'Test Sample Data'!J261,$B262),""))</f>
        <v/>
      </c>
      <c r="Y262" s="29" t="str">
        <f>IF('Test Sample Data'!K261="","",IF(SUM('Test Sample Data'!K$2:K$97)&gt;10,IF(AND(ISNUMBER('Test Sample Data'!K261),'Test Sample Data'!K261&lt;$B262, 'Test Sample Data'!K261&gt;0),'Test Sample Data'!K261,$B262),""))</f>
        <v/>
      </c>
      <c r="Z262" s="29" t="str">
        <f>IF('Test Sample Data'!L261="","",IF(SUM('Test Sample Data'!L$2:L$97)&gt;10,IF(AND(ISNUMBER('Test Sample Data'!L261),'Test Sample Data'!L261&lt;$B262, 'Test Sample Data'!L261&gt;0),'Test Sample Data'!L261,$B262),""))</f>
        <v/>
      </c>
      <c r="AA262" s="29" t="str">
        <f>IF('Test Sample Data'!M261="","",IF(SUM('Test Sample Data'!M$2:M$97)&gt;10,IF(AND(ISNUMBER('Test Sample Data'!M261),'Test Sample Data'!M261&lt;$B262, 'Test Sample Data'!M261&gt;0),'Test Sample Data'!M261,$B262),""))</f>
        <v/>
      </c>
      <c r="AB262" s="29" t="str">
        <f>IF('Test Sample Data'!N261="","",IF(SUM('Test Sample Data'!N$2:N$97)&gt;10,IF(AND(ISNUMBER('Test Sample Data'!N261),'Test Sample Data'!N261&lt;$B262, 'Test Sample Data'!N261&gt;0),'Test Sample Data'!N261,$B262),""))</f>
        <v/>
      </c>
      <c r="AC262" s="29" t="str">
        <f>IF('Test Sample Data'!O261="","",IF(SUM('Test Sample Data'!O$2:O$97)&gt;10,IF(AND(ISNUMBER('Test Sample Data'!O261),'Test Sample Data'!O261&lt;$B262, 'Test Sample Data'!O261&gt;0),'Test Sample Data'!O261,$B262),""))</f>
        <v/>
      </c>
      <c r="AE262" s="4" t="s">
        <v>4919</v>
      </c>
      <c r="AF262" s="4">
        <f t="shared" si="311"/>
        <v>9</v>
      </c>
      <c r="AG262" s="4">
        <f t="shared" si="312"/>
        <v>9</v>
      </c>
      <c r="AH262" s="4" t="str">
        <f t="shared" si="313"/>
        <v/>
      </c>
      <c r="AI262" s="4" t="str">
        <f t="shared" si="314"/>
        <v/>
      </c>
      <c r="AJ262" s="4" t="str">
        <f t="shared" si="315"/>
        <v/>
      </c>
      <c r="AK262" s="4" t="str">
        <f t="shared" si="316"/>
        <v/>
      </c>
      <c r="AL262" s="4" t="str">
        <f t="shared" si="317"/>
        <v/>
      </c>
      <c r="AM262" s="4" t="str">
        <f t="shared" si="318"/>
        <v/>
      </c>
      <c r="AN262" s="4" t="str">
        <f t="shared" si="319"/>
        <v/>
      </c>
      <c r="AO262" s="4" t="str">
        <f t="shared" si="320"/>
        <v/>
      </c>
      <c r="AP262" s="4" t="str">
        <f t="shared" si="321"/>
        <v/>
      </c>
      <c r="AQ262" s="4" t="str">
        <f t="shared" si="322"/>
        <v/>
      </c>
      <c r="AR262" s="4">
        <f t="shared" si="323"/>
        <v>0</v>
      </c>
      <c r="AS262" s="4">
        <f t="shared" si="310"/>
        <v>9</v>
      </c>
      <c r="AU262" s="4" t="s">
        <v>4919</v>
      </c>
      <c r="AV262" s="4">
        <f t="shared" si="324"/>
        <v>9</v>
      </c>
      <c r="AW262" s="4">
        <f t="shared" si="325"/>
        <v>9</v>
      </c>
      <c r="AX262" s="4" t="str">
        <f t="shared" si="326"/>
        <v/>
      </c>
      <c r="AY262" s="4" t="str">
        <f t="shared" si="327"/>
        <v/>
      </c>
      <c r="AZ262" s="4" t="str">
        <f t="shared" si="328"/>
        <v/>
      </c>
      <c r="BA262" s="4" t="str">
        <f t="shared" si="329"/>
        <v/>
      </c>
      <c r="BB262" s="4" t="str">
        <f t="shared" si="330"/>
        <v/>
      </c>
      <c r="BC262" s="4" t="str">
        <f t="shared" si="331"/>
        <v/>
      </c>
      <c r="BD262" s="4" t="str">
        <f t="shared" si="332"/>
        <v/>
      </c>
      <c r="BE262" s="4" t="str">
        <f t="shared" si="333"/>
        <v/>
      </c>
      <c r="BF262" s="4" t="str">
        <f t="shared" si="334"/>
        <v/>
      </c>
      <c r="BG262" s="4" t="str">
        <f t="shared" si="335"/>
        <v/>
      </c>
      <c r="BI262" s="4" t="s">
        <v>4919</v>
      </c>
      <c r="BJ262" s="4">
        <f t="shared" si="297"/>
        <v>9</v>
      </c>
      <c r="BK262" s="4">
        <f t="shared" si="298"/>
        <v>9</v>
      </c>
      <c r="BL262" s="4" t="str">
        <f t="shared" si="299"/>
        <v/>
      </c>
      <c r="BM262" s="4" t="str">
        <f t="shared" si="300"/>
        <v/>
      </c>
      <c r="BN262" s="4" t="str">
        <f t="shared" si="301"/>
        <v/>
      </c>
      <c r="BO262" s="4" t="str">
        <f t="shared" si="302"/>
        <v/>
      </c>
      <c r="BP262" s="4" t="str">
        <f t="shared" si="303"/>
        <v/>
      </c>
      <c r="BQ262" s="4" t="str">
        <f t="shared" si="304"/>
        <v/>
      </c>
      <c r="BR262" s="4" t="str">
        <f t="shared" si="305"/>
        <v/>
      </c>
      <c r="BS262" s="4" t="str">
        <f t="shared" si="306"/>
        <v/>
      </c>
      <c r="BT262" s="4" t="str">
        <f t="shared" si="307"/>
        <v/>
      </c>
      <c r="BU262" s="4" t="str">
        <f t="shared" si="308"/>
        <v/>
      </c>
      <c r="BV262" s="4">
        <f t="shared" si="336"/>
        <v>0</v>
      </c>
      <c r="BW262" s="4">
        <f t="shared" si="309"/>
        <v>9</v>
      </c>
      <c r="BY262" s="4" t="s">
        <v>4919</v>
      </c>
      <c r="BZ262" s="4">
        <f t="shared" si="273"/>
        <v>0</v>
      </c>
      <c r="CA262" s="4">
        <f t="shared" si="274"/>
        <v>0</v>
      </c>
      <c r="CB262" s="4" t="str">
        <f t="shared" si="275"/>
        <v/>
      </c>
      <c r="CC262" s="4" t="str">
        <f t="shared" si="276"/>
        <v/>
      </c>
      <c r="CD262" s="4" t="str">
        <f t="shared" si="277"/>
        <v/>
      </c>
      <c r="CE262" s="4" t="str">
        <f t="shared" si="278"/>
        <v/>
      </c>
      <c r="CF262" s="4" t="str">
        <f t="shared" si="279"/>
        <v/>
      </c>
      <c r="CG262" s="4" t="str">
        <f t="shared" si="280"/>
        <v/>
      </c>
      <c r="CH262" s="4" t="str">
        <f t="shared" si="281"/>
        <v/>
      </c>
      <c r="CI262" s="4" t="str">
        <f t="shared" si="282"/>
        <v/>
      </c>
      <c r="CJ262" s="4" t="str">
        <f t="shared" si="283"/>
        <v/>
      </c>
      <c r="CK262" s="4" t="str">
        <f t="shared" si="284"/>
        <v/>
      </c>
      <c r="CM262" s="4" t="s">
        <v>4919</v>
      </c>
      <c r="CN262" s="4" t="str">
        <f>IF(ISNUMBER(BZ262), IF($BV262&gt;VLOOKUP('Gene Table'!$G$2,'Array Content'!$A$2:$B$3,2,FALSE),IF(BZ262&lt;-$BV262,"mutant","WT"),IF(BZ262&lt;-VLOOKUP('Gene Table'!$G$2,'Array Content'!$A$2:$B$3,2,FALSE),"Mutant","WT")),"")</f>
        <v>WT</v>
      </c>
      <c r="CO262" s="4" t="str">
        <f>IF(ISNUMBER(CA262), IF($BV262&gt;VLOOKUP('Gene Table'!$G$2,'Array Content'!$A$2:$B$3,2,FALSE),IF(CA262&lt;-$BV262,"mutant","WT"),IF(CA262&lt;-VLOOKUP('Gene Table'!$G$2,'Array Content'!$A$2:$B$3,2,FALSE),"Mutant","WT")),"")</f>
        <v>WT</v>
      </c>
      <c r="CP262" s="4" t="str">
        <f>IF(ISNUMBER(CB262), IF($BV262&gt;VLOOKUP('Gene Table'!$G$2,'Array Content'!$A$2:$B$3,2,FALSE),IF(CB262&lt;-$BV262,"mutant","WT"),IF(CB262&lt;-VLOOKUP('Gene Table'!$G$2,'Array Content'!$A$2:$B$3,2,FALSE),"Mutant","WT")),"")</f>
        <v/>
      </c>
      <c r="CQ262" s="4" t="str">
        <f>IF(ISNUMBER(CC262), IF($BV262&gt;VLOOKUP('Gene Table'!$G$2,'Array Content'!$A$2:$B$3,2,FALSE),IF(CC262&lt;-$BV262,"mutant","WT"),IF(CC262&lt;-VLOOKUP('Gene Table'!$G$2,'Array Content'!$A$2:$B$3,2,FALSE),"Mutant","WT")),"")</f>
        <v/>
      </c>
      <c r="CR262" s="4" t="str">
        <f>IF(ISNUMBER(CD262), IF($BV262&gt;VLOOKUP('Gene Table'!$G$2,'Array Content'!$A$2:$B$3,2,FALSE),IF(CD262&lt;-$BV262,"mutant","WT"),IF(CD262&lt;-VLOOKUP('Gene Table'!$G$2,'Array Content'!$A$2:$B$3,2,FALSE),"Mutant","WT")),"")</f>
        <v/>
      </c>
      <c r="CS262" s="4" t="str">
        <f>IF(ISNUMBER(CE262), IF($BV262&gt;VLOOKUP('Gene Table'!$G$2,'Array Content'!$A$2:$B$3,2,FALSE),IF(CE262&lt;-$BV262,"mutant","WT"),IF(CE262&lt;-VLOOKUP('Gene Table'!$G$2,'Array Content'!$A$2:$B$3,2,FALSE),"Mutant","WT")),"")</f>
        <v/>
      </c>
      <c r="CT262" s="4" t="str">
        <f>IF(ISNUMBER(CF262), IF($BV262&gt;VLOOKUP('Gene Table'!$G$2,'Array Content'!$A$2:$B$3,2,FALSE),IF(CF262&lt;-$BV262,"mutant","WT"),IF(CF262&lt;-VLOOKUP('Gene Table'!$G$2,'Array Content'!$A$2:$B$3,2,FALSE),"Mutant","WT")),"")</f>
        <v/>
      </c>
      <c r="CU262" s="4" t="str">
        <f>IF(ISNUMBER(CG262), IF($BV262&gt;VLOOKUP('Gene Table'!$G$2,'Array Content'!$A$2:$B$3,2,FALSE),IF(CG262&lt;-$BV262,"mutant","WT"),IF(CG262&lt;-VLOOKUP('Gene Table'!$G$2,'Array Content'!$A$2:$B$3,2,FALSE),"Mutant","WT")),"")</f>
        <v/>
      </c>
      <c r="CV262" s="4" t="str">
        <f>IF(ISNUMBER(CH262), IF($BV262&gt;VLOOKUP('Gene Table'!$G$2,'Array Content'!$A$2:$B$3,2,FALSE),IF(CH262&lt;-$BV262,"mutant","WT"),IF(CH262&lt;-VLOOKUP('Gene Table'!$G$2,'Array Content'!$A$2:$B$3,2,FALSE),"Mutant","WT")),"")</f>
        <v/>
      </c>
      <c r="CW262" s="4" t="str">
        <f>IF(ISNUMBER(CI262), IF($BV262&gt;VLOOKUP('Gene Table'!$G$2,'Array Content'!$A$2:$B$3,2,FALSE),IF(CI262&lt;-$BV262,"mutant","WT"),IF(CI262&lt;-VLOOKUP('Gene Table'!$G$2,'Array Content'!$A$2:$B$3,2,FALSE),"Mutant","WT")),"")</f>
        <v/>
      </c>
      <c r="CX262" s="4" t="str">
        <f>IF(ISNUMBER(CJ262), IF($BV262&gt;VLOOKUP('Gene Table'!$G$2,'Array Content'!$A$2:$B$3,2,FALSE),IF(CJ262&lt;-$BV262,"mutant","WT"),IF(CJ262&lt;-VLOOKUP('Gene Table'!$G$2,'Array Content'!$A$2:$B$3,2,FALSE),"Mutant","WT")),"")</f>
        <v/>
      </c>
      <c r="CY262" s="4" t="str">
        <f>IF(ISNUMBER(CK262), IF($BV262&gt;VLOOKUP('Gene Table'!$G$2,'Array Content'!$A$2:$B$3,2,FALSE),IF(CK262&lt;-$BV262,"mutant","WT"),IF(CK262&lt;-VLOOKUP('Gene Table'!$G$2,'Array Content'!$A$2:$B$3,2,FALSE),"Mutant","WT")),"")</f>
        <v/>
      </c>
      <c r="DA262" s="4" t="s">
        <v>4919</v>
      </c>
      <c r="DB262" s="4">
        <f t="shared" si="285"/>
        <v>0</v>
      </c>
      <c r="DC262" s="4">
        <f t="shared" si="286"/>
        <v>0</v>
      </c>
      <c r="DD262" s="4" t="str">
        <f t="shared" si="287"/>
        <v/>
      </c>
      <c r="DE262" s="4" t="str">
        <f t="shared" si="288"/>
        <v/>
      </c>
      <c r="DF262" s="4" t="str">
        <f t="shared" si="289"/>
        <v/>
      </c>
      <c r="DG262" s="4" t="str">
        <f t="shared" si="290"/>
        <v/>
      </c>
      <c r="DH262" s="4" t="str">
        <f t="shared" si="291"/>
        <v/>
      </c>
      <c r="DI262" s="4" t="str">
        <f t="shared" si="292"/>
        <v/>
      </c>
      <c r="DJ262" s="4" t="str">
        <f t="shared" si="293"/>
        <v/>
      </c>
      <c r="DK262" s="4" t="str">
        <f t="shared" si="294"/>
        <v/>
      </c>
      <c r="DL262" s="4" t="str">
        <f t="shared" si="295"/>
        <v/>
      </c>
      <c r="DM262" s="4" t="str">
        <f t="shared" si="296"/>
        <v/>
      </c>
      <c r="DO262" s="4" t="s">
        <v>4919</v>
      </c>
      <c r="DP262" s="4" t="str">
        <f>IF(ISNUMBER(DB262), IF($AR262&gt;VLOOKUP('Gene Table'!$G$2,'Array Content'!$A$2:$B$3,2,FALSE),IF(DB262&lt;-$AR262,"mutant","WT"),IF(DB262&lt;-VLOOKUP('Gene Table'!$G$2,'Array Content'!$A$2:$B$3,2,FALSE),"Mutant","WT")),"")</f>
        <v>WT</v>
      </c>
      <c r="DQ262" s="4" t="str">
        <f>IF(ISNUMBER(DC262), IF($AR262&gt;VLOOKUP('Gene Table'!$G$2,'Array Content'!$A$2:$B$3,2,FALSE),IF(DC262&lt;-$AR262,"mutant","WT"),IF(DC262&lt;-VLOOKUP('Gene Table'!$G$2,'Array Content'!$A$2:$B$3,2,FALSE),"Mutant","WT")),"")</f>
        <v>WT</v>
      </c>
      <c r="DR262" s="4" t="str">
        <f>IF(ISNUMBER(DD262), IF($AR262&gt;VLOOKUP('Gene Table'!$G$2,'Array Content'!$A$2:$B$3,2,FALSE),IF(DD262&lt;-$AR262,"mutant","WT"),IF(DD262&lt;-VLOOKUP('Gene Table'!$G$2,'Array Content'!$A$2:$B$3,2,FALSE),"Mutant","WT")),"")</f>
        <v/>
      </c>
      <c r="DS262" s="4" t="str">
        <f>IF(ISNUMBER(DE262), IF($AR262&gt;VLOOKUP('Gene Table'!$G$2,'Array Content'!$A$2:$B$3,2,FALSE),IF(DE262&lt;-$AR262,"mutant","WT"),IF(DE262&lt;-VLOOKUP('Gene Table'!$G$2,'Array Content'!$A$2:$B$3,2,FALSE),"Mutant","WT")),"")</f>
        <v/>
      </c>
      <c r="DT262" s="4" t="str">
        <f>IF(ISNUMBER(DF262), IF($AR262&gt;VLOOKUP('Gene Table'!$G$2,'Array Content'!$A$2:$B$3,2,FALSE),IF(DF262&lt;-$AR262,"mutant","WT"),IF(DF262&lt;-VLOOKUP('Gene Table'!$G$2,'Array Content'!$A$2:$B$3,2,FALSE),"Mutant","WT")),"")</f>
        <v/>
      </c>
      <c r="DU262" s="4" t="str">
        <f>IF(ISNUMBER(DG262), IF($AR262&gt;VLOOKUP('Gene Table'!$G$2,'Array Content'!$A$2:$B$3,2,FALSE),IF(DG262&lt;-$AR262,"mutant","WT"),IF(DG262&lt;-VLOOKUP('Gene Table'!$G$2,'Array Content'!$A$2:$B$3,2,FALSE),"Mutant","WT")),"")</f>
        <v/>
      </c>
      <c r="DV262" s="4" t="str">
        <f>IF(ISNUMBER(DH262), IF($AR262&gt;VLOOKUP('Gene Table'!$G$2,'Array Content'!$A$2:$B$3,2,FALSE),IF(DH262&lt;-$AR262,"mutant","WT"),IF(DH262&lt;-VLOOKUP('Gene Table'!$G$2,'Array Content'!$A$2:$B$3,2,FALSE),"Mutant","WT")),"")</f>
        <v/>
      </c>
      <c r="DW262" s="4" t="str">
        <f>IF(ISNUMBER(DI262), IF($AR262&gt;VLOOKUP('Gene Table'!$G$2,'Array Content'!$A$2:$B$3,2,FALSE),IF(DI262&lt;-$AR262,"mutant","WT"),IF(DI262&lt;-VLOOKUP('Gene Table'!$G$2,'Array Content'!$A$2:$B$3,2,FALSE),"Mutant","WT")),"")</f>
        <v/>
      </c>
      <c r="DX262" s="4" t="str">
        <f>IF(ISNUMBER(DJ262), IF($AR262&gt;VLOOKUP('Gene Table'!$G$2,'Array Content'!$A$2:$B$3,2,FALSE),IF(DJ262&lt;-$AR262,"mutant","WT"),IF(DJ262&lt;-VLOOKUP('Gene Table'!$G$2,'Array Content'!$A$2:$B$3,2,FALSE),"Mutant","WT")),"")</f>
        <v/>
      </c>
      <c r="DY262" s="4" t="str">
        <f>IF(ISNUMBER(DK262), IF($AR262&gt;VLOOKUP('Gene Table'!$G$2,'Array Content'!$A$2:$B$3,2,FALSE),IF(DK262&lt;-$AR262,"mutant","WT"),IF(DK262&lt;-VLOOKUP('Gene Table'!$G$2,'Array Content'!$A$2:$B$3,2,FALSE),"Mutant","WT")),"")</f>
        <v/>
      </c>
      <c r="DZ262" s="4" t="str">
        <f>IF(ISNUMBER(DL262), IF($AR262&gt;VLOOKUP('Gene Table'!$G$2,'Array Content'!$A$2:$B$3,2,FALSE),IF(DL262&lt;-$AR262,"mutant","WT"),IF(DL262&lt;-VLOOKUP('Gene Table'!$G$2,'Array Content'!$A$2:$B$3,2,FALSE),"Mutant","WT")),"")</f>
        <v/>
      </c>
      <c r="EA262" s="4" t="str">
        <f>IF(ISNUMBER(DM262), IF($AR262&gt;VLOOKUP('Gene Table'!$G$2,'Array Content'!$A$2:$B$3,2,FALSE),IF(DM262&lt;-$AR262,"mutant","WT"),IF(DM262&lt;-VLOOKUP('Gene Table'!$G$2,'Array Content'!$A$2:$B$3,2,FALSE),"Mutant","WT")),"")</f>
        <v/>
      </c>
      <c r="EC262" s="4" t="s">
        <v>4919</v>
      </c>
      <c r="ED262" s="4" t="str">
        <f>IF('Gene Table'!$D262="copy number",D262,"")</f>
        <v/>
      </c>
      <c r="EE262" s="4" t="str">
        <f>IF('Gene Table'!$D262="copy number",E262,"")</f>
        <v/>
      </c>
      <c r="EF262" s="4" t="str">
        <f>IF('Gene Table'!$D262="copy number",F262,"")</f>
        <v/>
      </c>
      <c r="EG262" s="4" t="str">
        <f>IF('Gene Table'!$D262="copy number",G262,"")</f>
        <v/>
      </c>
      <c r="EH262" s="4" t="str">
        <f>IF('Gene Table'!$D262="copy number",H262,"")</f>
        <v/>
      </c>
      <c r="EI262" s="4" t="str">
        <f>IF('Gene Table'!$D262="copy number",I262,"")</f>
        <v/>
      </c>
      <c r="EJ262" s="4" t="str">
        <f>IF('Gene Table'!$D262="copy number",J262,"")</f>
        <v/>
      </c>
      <c r="EK262" s="4" t="str">
        <f>IF('Gene Table'!$D262="copy number",K262,"")</f>
        <v/>
      </c>
      <c r="EL262" s="4" t="str">
        <f>IF('Gene Table'!$D262="copy number",L262,"")</f>
        <v/>
      </c>
      <c r="EM262" s="4" t="str">
        <f>IF('Gene Table'!$D262="copy number",M262,"")</f>
        <v/>
      </c>
      <c r="EN262" s="4" t="str">
        <f>IF('Gene Table'!$D262="copy number",N262,"")</f>
        <v/>
      </c>
      <c r="EO262" s="4" t="str">
        <f>IF('Gene Table'!$D262="copy number",O262,"")</f>
        <v/>
      </c>
      <c r="EQ262" s="4" t="s">
        <v>4919</v>
      </c>
      <c r="ER262" s="4" t="str">
        <f>IF('Gene Table'!$D262="copy number",R262,"")</f>
        <v/>
      </c>
      <c r="ES262" s="4" t="str">
        <f>IF('Gene Table'!$D262="copy number",S262,"")</f>
        <v/>
      </c>
      <c r="ET262" s="4" t="str">
        <f>IF('Gene Table'!$D262="copy number",T262,"")</f>
        <v/>
      </c>
      <c r="EU262" s="4" t="str">
        <f>IF('Gene Table'!$D262="copy number",U262,"")</f>
        <v/>
      </c>
      <c r="EV262" s="4" t="str">
        <f>IF('Gene Table'!$D262="copy number",V262,"")</f>
        <v/>
      </c>
      <c r="EW262" s="4" t="str">
        <f>IF('Gene Table'!$D262="copy number",W262,"")</f>
        <v/>
      </c>
      <c r="EX262" s="4" t="str">
        <f>IF('Gene Table'!$D262="copy number",X262,"")</f>
        <v/>
      </c>
      <c r="EY262" s="4" t="str">
        <f>IF('Gene Table'!$D262="copy number",Y262,"")</f>
        <v/>
      </c>
      <c r="EZ262" s="4" t="str">
        <f>IF('Gene Table'!$D262="copy number",Z262,"")</f>
        <v/>
      </c>
      <c r="FA262" s="4" t="str">
        <f>IF('Gene Table'!$D262="copy number",AA262,"")</f>
        <v/>
      </c>
      <c r="FB262" s="4" t="str">
        <f>IF('Gene Table'!$D262="copy number",AB262,"")</f>
        <v/>
      </c>
      <c r="FC262" s="4" t="str">
        <f>IF('Gene Table'!$D262="copy number",AC262,"")</f>
        <v/>
      </c>
      <c r="FE262" s="4" t="s">
        <v>4919</v>
      </c>
      <c r="FF262" s="4" t="str">
        <f>IF('Gene Table'!$C262="SMPC",D262,"")</f>
        <v/>
      </c>
      <c r="FG262" s="4" t="str">
        <f>IF('Gene Table'!$C262="SMPC",E262,"")</f>
        <v/>
      </c>
      <c r="FH262" s="4" t="str">
        <f>IF('Gene Table'!$C262="SMPC",F262,"")</f>
        <v/>
      </c>
      <c r="FI262" s="4" t="str">
        <f>IF('Gene Table'!$C262="SMPC",G262,"")</f>
        <v/>
      </c>
      <c r="FJ262" s="4" t="str">
        <f>IF('Gene Table'!$C262="SMPC",H262,"")</f>
        <v/>
      </c>
      <c r="FK262" s="4" t="str">
        <f>IF('Gene Table'!$C262="SMPC",I262,"")</f>
        <v/>
      </c>
      <c r="FL262" s="4" t="str">
        <f>IF('Gene Table'!$C262="SMPC",J262,"")</f>
        <v/>
      </c>
      <c r="FM262" s="4" t="str">
        <f>IF('Gene Table'!$C262="SMPC",K262,"")</f>
        <v/>
      </c>
      <c r="FN262" s="4" t="str">
        <f>IF('Gene Table'!$C262="SMPC",L262,"")</f>
        <v/>
      </c>
      <c r="FO262" s="4" t="str">
        <f>IF('Gene Table'!$C262="SMPC",M262,"")</f>
        <v/>
      </c>
      <c r="FP262" s="4" t="str">
        <f>IF('Gene Table'!$C262="SMPC",N262,"")</f>
        <v/>
      </c>
      <c r="FQ262" s="4" t="str">
        <f>IF('Gene Table'!$C262="SMPC",O262,"")</f>
        <v/>
      </c>
      <c r="FS262" s="4" t="s">
        <v>4919</v>
      </c>
      <c r="FT262" s="4" t="str">
        <f>IF('Gene Table'!$C262="SMPC",R262,"")</f>
        <v/>
      </c>
      <c r="FU262" s="4" t="str">
        <f>IF('Gene Table'!$C262="SMPC",S262,"")</f>
        <v/>
      </c>
      <c r="FV262" s="4" t="str">
        <f>IF('Gene Table'!$C262="SMPC",T262,"")</f>
        <v/>
      </c>
      <c r="FW262" s="4" t="str">
        <f>IF('Gene Table'!$C262="SMPC",U262,"")</f>
        <v/>
      </c>
      <c r="FX262" s="4" t="str">
        <f>IF('Gene Table'!$C262="SMPC",V262,"")</f>
        <v/>
      </c>
      <c r="FY262" s="4" t="str">
        <f>IF('Gene Table'!$C262="SMPC",W262,"")</f>
        <v/>
      </c>
      <c r="FZ262" s="4" t="str">
        <f>IF('Gene Table'!$C262="SMPC",X262,"")</f>
        <v/>
      </c>
      <c r="GA262" s="4" t="str">
        <f>IF('Gene Table'!$C262="SMPC",Y262,"")</f>
        <v/>
      </c>
      <c r="GB262" s="4" t="str">
        <f>IF('Gene Table'!$C262="SMPC",Z262,"")</f>
        <v/>
      </c>
      <c r="GC262" s="4" t="str">
        <f>IF('Gene Table'!$C262="SMPC",AA262,"")</f>
        <v/>
      </c>
      <c r="GD262" s="4" t="str">
        <f>IF('Gene Table'!$C262="SMPC",AB262,"")</f>
        <v/>
      </c>
      <c r="GE262" s="4" t="str">
        <f>IF('Gene Table'!$C262="SMPC",AC262,"")</f>
        <v/>
      </c>
    </row>
    <row r="263" spans="1:187" ht="15" customHeight="1" x14ac:dyDescent="0.25">
      <c r="A263" s="4" t="str">
        <f>'Gene Table'!C263&amp;":"&amp;'Gene Table'!D263</f>
        <v>TP53:c.713G&gt;T</v>
      </c>
      <c r="B263" s="4">
        <f>IF('Gene Table'!$G$5="NO",IF(ISNUMBER(MATCH('Gene Table'!E263,'Array Content'!$M$2:$M$941,0)),VLOOKUP('Gene Table'!E263,'Array Content'!$M$2:$O$941,2,FALSE),35),IF('Gene Table'!$G$5="YES",IF(ISNUMBER(MATCH('Gene Table'!E263,'Array Content'!$M$2:$M$941,0)),VLOOKUP('Gene Table'!E263,'Array Content'!$M$2:$O$941,3,FALSE),35),"OOPS"))</f>
        <v>37</v>
      </c>
      <c r="C263" s="4" t="s">
        <v>4920</v>
      </c>
      <c r="D263" s="29">
        <f>IF('Control Sample Data'!D262="","",IF(SUM('Control Sample Data'!D$2:D$97)&gt;10,IF(AND(ISNUMBER('Control Sample Data'!D262),'Control Sample Data'!D262&lt;$B263, 'Control Sample Data'!D262&gt;0),'Control Sample Data'!D262,$B263),""))</f>
        <v>35</v>
      </c>
      <c r="E263" s="29">
        <f>IF('Control Sample Data'!E262="","",IF(SUM('Control Sample Data'!E$2:E$97)&gt;10,IF(AND(ISNUMBER('Control Sample Data'!E262),'Control Sample Data'!E262&lt;$B263, 'Control Sample Data'!E262&gt;0),'Control Sample Data'!E262,$B263),""))</f>
        <v>35</v>
      </c>
      <c r="F263" s="29" t="str">
        <f>IF('Control Sample Data'!F262="","",IF(SUM('Control Sample Data'!F$2:F$97)&gt;10,IF(AND(ISNUMBER('Control Sample Data'!F262),'Control Sample Data'!F262&lt;$B263, 'Control Sample Data'!F262&gt;0),'Control Sample Data'!F262,$B263),""))</f>
        <v/>
      </c>
      <c r="G263" s="29" t="str">
        <f>IF('Control Sample Data'!G262="","",IF(SUM('Control Sample Data'!G$2:G$97)&gt;10,IF(AND(ISNUMBER('Control Sample Data'!G262),'Control Sample Data'!G262&lt;$B263, 'Control Sample Data'!G262&gt;0),'Control Sample Data'!G262,$B263),""))</f>
        <v/>
      </c>
      <c r="H263" s="29" t="str">
        <f>IF('Control Sample Data'!H262="","",IF(SUM('Control Sample Data'!H$2:H$97)&gt;10,IF(AND(ISNUMBER('Control Sample Data'!H262),'Control Sample Data'!H262&lt;$B263, 'Control Sample Data'!H262&gt;0),'Control Sample Data'!H262,$B263),""))</f>
        <v/>
      </c>
      <c r="I263" s="29" t="str">
        <f>IF('Control Sample Data'!I262="","",IF(SUM('Control Sample Data'!I$2:I$97)&gt;10,IF(AND(ISNUMBER('Control Sample Data'!I262),'Control Sample Data'!I262&lt;$B263, 'Control Sample Data'!I262&gt;0),'Control Sample Data'!I262,$B263),""))</f>
        <v/>
      </c>
      <c r="J263" s="29" t="str">
        <f>IF('Control Sample Data'!J262="","",IF(SUM('Control Sample Data'!J$2:J$97)&gt;10,IF(AND(ISNUMBER('Control Sample Data'!J262),'Control Sample Data'!J262&lt;$B263, 'Control Sample Data'!J262&gt;0),'Control Sample Data'!J262,$B263),""))</f>
        <v/>
      </c>
      <c r="K263" s="29" t="str">
        <f>IF('Control Sample Data'!K262="","",IF(SUM('Control Sample Data'!K$2:K$97)&gt;10,IF(AND(ISNUMBER('Control Sample Data'!K262),'Control Sample Data'!K262&lt;$B263, 'Control Sample Data'!K262&gt;0),'Control Sample Data'!K262,$B263),""))</f>
        <v/>
      </c>
      <c r="L263" s="29" t="str">
        <f>IF('Control Sample Data'!L262="","",IF(SUM('Control Sample Data'!L$2:L$97)&gt;10,IF(AND(ISNUMBER('Control Sample Data'!L262),'Control Sample Data'!L262&lt;$B263, 'Control Sample Data'!L262&gt;0),'Control Sample Data'!L262,$B263),""))</f>
        <v/>
      </c>
      <c r="M263" s="29" t="str">
        <f>IF('Control Sample Data'!M262="","",IF(SUM('Control Sample Data'!M$2:M$97)&gt;10,IF(AND(ISNUMBER('Control Sample Data'!M262),'Control Sample Data'!M262&lt;$B263, 'Control Sample Data'!M262&gt;0),'Control Sample Data'!M262,$B263),""))</f>
        <v/>
      </c>
      <c r="N263" s="29" t="str">
        <f>IF('Control Sample Data'!N262="","",IF(SUM('Control Sample Data'!N$2:N$97)&gt;10,IF(AND(ISNUMBER('Control Sample Data'!N262),'Control Sample Data'!N262&lt;$B263, 'Control Sample Data'!N262&gt;0),'Control Sample Data'!N262,$B263),""))</f>
        <v/>
      </c>
      <c r="O263" s="29" t="str">
        <f>IF('Control Sample Data'!O262="","",IF(SUM('Control Sample Data'!O$2:O$97)&gt;10,IF(AND(ISNUMBER('Control Sample Data'!O262),'Control Sample Data'!O262&lt;$B263, 'Control Sample Data'!O262&gt;0),'Control Sample Data'!O262,$B263),""))</f>
        <v/>
      </c>
      <c r="Q263" s="4" t="s">
        <v>4920</v>
      </c>
      <c r="R263" s="29">
        <f>IF('Test Sample Data'!D262="","",IF(SUM('Test Sample Data'!D$2:D$97)&gt;10,IF(AND(ISNUMBER('Test Sample Data'!D262),'Test Sample Data'!D262&lt;$B263, 'Test Sample Data'!D262&gt;0),'Test Sample Data'!D262,$B263),""))</f>
        <v>35</v>
      </c>
      <c r="S263" s="29">
        <f>IF('Test Sample Data'!E262="","",IF(SUM('Test Sample Data'!E$2:E$97)&gt;10,IF(AND(ISNUMBER('Test Sample Data'!E262),'Test Sample Data'!E262&lt;$B263, 'Test Sample Data'!E262&gt;0),'Test Sample Data'!E262,$B263),""))</f>
        <v>35</v>
      </c>
      <c r="T263" s="29" t="str">
        <f>IF('Test Sample Data'!F262="","",IF(SUM('Test Sample Data'!F$2:F$97)&gt;10,IF(AND(ISNUMBER('Test Sample Data'!F262),'Test Sample Data'!F262&lt;$B263, 'Test Sample Data'!F262&gt;0),'Test Sample Data'!F262,$B263),""))</f>
        <v/>
      </c>
      <c r="U263" s="29" t="str">
        <f>IF('Test Sample Data'!G262="","",IF(SUM('Test Sample Data'!G$2:G$97)&gt;10,IF(AND(ISNUMBER('Test Sample Data'!G262),'Test Sample Data'!G262&lt;$B263, 'Test Sample Data'!G262&gt;0),'Test Sample Data'!G262,$B263),""))</f>
        <v/>
      </c>
      <c r="V263" s="29" t="str">
        <f>IF('Test Sample Data'!H262="","",IF(SUM('Test Sample Data'!H$2:H$97)&gt;10,IF(AND(ISNUMBER('Test Sample Data'!H262),'Test Sample Data'!H262&lt;$B263, 'Test Sample Data'!H262&gt;0),'Test Sample Data'!H262,$B263),""))</f>
        <v/>
      </c>
      <c r="W263" s="29" t="str">
        <f>IF('Test Sample Data'!I262="","",IF(SUM('Test Sample Data'!I$2:I$97)&gt;10,IF(AND(ISNUMBER('Test Sample Data'!I262),'Test Sample Data'!I262&lt;$B263, 'Test Sample Data'!I262&gt;0),'Test Sample Data'!I262,$B263),""))</f>
        <v/>
      </c>
      <c r="X263" s="29" t="str">
        <f>IF('Test Sample Data'!J262="","",IF(SUM('Test Sample Data'!J$2:J$97)&gt;10,IF(AND(ISNUMBER('Test Sample Data'!J262),'Test Sample Data'!J262&lt;$B263, 'Test Sample Data'!J262&gt;0),'Test Sample Data'!J262,$B263),""))</f>
        <v/>
      </c>
      <c r="Y263" s="29" t="str">
        <f>IF('Test Sample Data'!K262="","",IF(SUM('Test Sample Data'!K$2:K$97)&gt;10,IF(AND(ISNUMBER('Test Sample Data'!K262),'Test Sample Data'!K262&lt;$B263, 'Test Sample Data'!K262&gt;0),'Test Sample Data'!K262,$B263),""))</f>
        <v/>
      </c>
      <c r="Z263" s="29" t="str">
        <f>IF('Test Sample Data'!L262="","",IF(SUM('Test Sample Data'!L$2:L$97)&gt;10,IF(AND(ISNUMBER('Test Sample Data'!L262),'Test Sample Data'!L262&lt;$B263, 'Test Sample Data'!L262&gt;0),'Test Sample Data'!L262,$B263),""))</f>
        <v/>
      </c>
      <c r="AA263" s="29" t="str">
        <f>IF('Test Sample Data'!M262="","",IF(SUM('Test Sample Data'!M$2:M$97)&gt;10,IF(AND(ISNUMBER('Test Sample Data'!M262),'Test Sample Data'!M262&lt;$B263, 'Test Sample Data'!M262&gt;0),'Test Sample Data'!M262,$B263),""))</f>
        <v/>
      </c>
      <c r="AB263" s="29" t="str">
        <f>IF('Test Sample Data'!N262="","",IF(SUM('Test Sample Data'!N$2:N$97)&gt;10,IF(AND(ISNUMBER('Test Sample Data'!N262),'Test Sample Data'!N262&lt;$B263, 'Test Sample Data'!N262&gt;0),'Test Sample Data'!N262,$B263),""))</f>
        <v/>
      </c>
      <c r="AC263" s="29" t="str">
        <f>IF('Test Sample Data'!O262="","",IF(SUM('Test Sample Data'!O$2:O$97)&gt;10,IF(AND(ISNUMBER('Test Sample Data'!O262),'Test Sample Data'!O262&lt;$B263, 'Test Sample Data'!O262&gt;0),'Test Sample Data'!O262,$B263),""))</f>
        <v/>
      </c>
      <c r="AE263" s="4" t="s">
        <v>4920</v>
      </c>
      <c r="AF263" s="4">
        <f t="shared" si="311"/>
        <v>9</v>
      </c>
      <c r="AG263" s="4">
        <f t="shared" si="312"/>
        <v>9</v>
      </c>
      <c r="AH263" s="4" t="str">
        <f t="shared" si="313"/>
        <v/>
      </c>
      <c r="AI263" s="4" t="str">
        <f t="shared" si="314"/>
        <v/>
      </c>
      <c r="AJ263" s="4" t="str">
        <f t="shared" si="315"/>
        <v/>
      </c>
      <c r="AK263" s="4" t="str">
        <f t="shared" si="316"/>
        <v/>
      </c>
      <c r="AL263" s="4" t="str">
        <f t="shared" si="317"/>
        <v/>
      </c>
      <c r="AM263" s="4" t="str">
        <f t="shared" si="318"/>
        <v/>
      </c>
      <c r="AN263" s="4" t="str">
        <f t="shared" si="319"/>
        <v/>
      </c>
      <c r="AO263" s="4" t="str">
        <f t="shared" si="320"/>
        <v/>
      </c>
      <c r="AP263" s="4" t="str">
        <f t="shared" si="321"/>
        <v/>
      </c>
      <c r="AQ263" s="4" t="str">
        <f t="shared" si="322"/>
        <v/>
      </c>
      <c r="AR263" s="4">
        <f t="shared" si="323"/>
        <v>0</v>
      </c>
      <c r="AS263" s="4">
        <f t="shared" si="310"/>
        <v>9</v>
      </c>
      <c r="AU263" s="4" t="s">
        <v>4920</v>
      </c>
      <c r="AV263" s="4">
        <f t="shared" si="324"/>
        <v>9</v>
      </c>
      <c r="AW263" s="4">
        <f t="shared" si="325"/>
        <v>9</v>
      </c>
      <c r="AX263" s="4" t="str">
        <f t="shared" si="326"/>
        <v/>
      </c>
      <c r="AY263" s="4" t="str">
        <f t="shared" si="327"/>
        <v/>
      </c>
      <c r="AZ263" s="4" t="str">
        <f t="shared" si="328"/>
        <v/>
      </c>
      <c r="BA263" s="4" t="str">
        <f t="shared" si="329"/>
        <v/>
      </c>
      <c r="BB263" s="4" t="str">
        <f t="shared" si="330"/>
        <v/>
      </c>
      <c r="BC263" s="4" t="str">
        <f t="shared" si="331"/>
        <v/>
      </c>
      <c r="BD263" s="4" t="str">
        <f t="shared" si="332"/>
        <v/>
      </c>
      <c r="BE263" s="4" t="str">
        <f t="shared" si="333"/>
        <v/>
      </c>
      <c r="BF263" s="4" t="str">
        <f t="shared" si="334"/>
        <v/>
      </c>
      <c r="BG263" s="4" t="str">
        <f t="shared" si="335"/>
        <v/>
      </c>
      <c r="BI263" s="4" t="s">
        <v>4920</v>
      </c>
      <c r="BJ263" s="4">
        <f t="shared" si="297"/>
        <v>9</v>
      </c>
      <c r="BK263" s="4">
        <f t="shared" si="298"/>
        <v>9</v>
      </c>
      <c r="BL263" s="4" t="str">
        <f t="shared" si="299"/>
        <v/>
      </c>
      <c r="BM263" s="4" t="str">
        <f t="shared" si="300"/>
        <v/>
      </c>
      <c r="BN263" s="4" t="str">
        <f t="shared" si="301"/>
        <v/>
      </c>
      <c r="BO263" s="4" t="str">
        <f t="shared" si="302"/>
        <v/>
      </c>
      <c r="BP263" s="4" t="str">
        <f t="shared" si="303"/>
        <v/>
      </c>
      <c r="BQ263" s="4" t="str">
        <f t="shared" si="304"/>
        <v/>
      </c>
      <c r="BR263" s="4" t="str">
        <f t="shared" si="305"/>
        <v/>
      </c>
      <c r="BS263" s="4" t="str">
        <f t="shared" si="306"/>
        <v/>
      </c>
      <c r="BT263" s="4" t="str">
        <f t="shared" si="307"/>
        <v/>
      </c>
      <c r="BU263" s="4" t="str">
        <f t="shared" si="308"/>
        <v/>
      </c>
      <c r="BV263" s="4">
        <f t="shared" si="336"/>
        <v>0</v>
      </c>
      <c r="BW263" s="4">
        <f t="shared" si="309"/>
        <v>9</v>
      </c>
      <c r="BY263" s="4" t="s">
        <v>4920</v>
      </c>
      <c r="BZ263" s="4">
        <f t="shared" si="273"/>
        <v>0</v>
      </c>
      <c r="CA263" s="4">
        <f t="shared" si="274"/>
        <v>0</v>
      </c>
      <c r="CB263" s="4" t="str">
        <f t="shared" si="275"/>
        <v/>
      </c>
      <c r="CC263" s="4" t="str">
        <f t="shared" si="276"/>
        <v/>
      </c>
      <c r="CD263" s="4" t="str">
        <f t="shared" si="277"/>
        <v/>
      </c>
      <c r="CE263" s="4" t="str">
        <f t="shared" si="278"/>
        <v/>
      </c>
      <c r="CF263" s="4" t="str">
        <f t="shared" si="279"/>
        <v/>
      </c>
      <c r="CG263" s="4" t="str">
        <f t="shared" si="280"/>
        <v/>
      </c>
      <c r="CH263" s="4" t="str">
        <f t="shared" si="281"/>
        <v/>
      </c>
      <c r="CI263" s="4" t="str">
        <f t="shared" si="282"/>
        <v/>
      </c>
      <c r="CJ263" s="4" t="str">
        <f t="shared" si="283"/>
        <v/>
      </c>
      <c r="CK263" s="4" t="str">
        <f t="shared" si="284"/>
        <v/>
      </c>
      <c r="CM263" s="4" t="s">
        <v>4920</v>
      </c>
      <c r="CN263" s="4" t="str">
        <f>IF(ISNUMBER(BZ263), IF($BV263&gt;VLOOKUP('Gene Table'!$G$2,'Array Content'!$A$2:$B$3,2,FALSE),IF(BZ263&lt;-$BV263,"mutant","WT"),IF(BZ263&lt;-VLOOKUP('Gene Table'!$G$2,'Array Content'!$A$2:$B$3,2,FALSE),"Mutant","WT")),"")</f>
        <v>WT</v>
      </c>
      <c r="CO263" s="4" t="str">
        <f>IF(ISNUMBER(CA263), IF($BV263&gt;VLOOKUP('Gene Table'!$G$2,'Array Content'!$A$2:$B$3,2,FALSE),IF(CA263&lt;-$BV263,"mutant","WT"),IF(CA263&lt;-VLOOKUP('Gene Table'!$G$2,'Array Content'!$A$2:$B$3,2,FALSE),"Mutant","WT")),"")</f>
        <v>WT</v>
      </c>
      <c r="CP263" s="4" t="str">
        <f>IF(ISNUMBER(CB263), IF($BV263&gt;VLOOKUP('Gene Table'!$G$2,'Array Content'!$A$2:$B$3,2,FALSE),IF(CB263&lt;-$BV263,"mutant","WT"),IF(CB263&lt;-VLOOKUP('Gene Table'!$G$2,'Array Content'!$A$2:$B$3,2,FALSE),"Mutant","WT")),"")</f>
        <v/>
      </c>
      <c r="CQ263" s="4" t="str">
        <f>IF(ISNUMBER(CC263), IF($BV263&gt;VLOOKUP('Gene Table'!$G$2,'Array Content'!$A$2:$B$3,2,FALSE),IF(CC263&lt;-$BV263,"mutant","WT"),IF(CC263&lt;-VLOOKUP('Gene Table'!$G$2,'Array Content'!$A$2:$B$3,2,FALSE),"Mutant","WT")),"")</f>
        <v/>
      </c>
      <c r="CR263" s="4" t="str">
        <f>IF(ISNUMBER(CD263), IF($BV263&gt;VLOOKUP('Gene Table'!$G$2,'Array Content'!$A$2:$B$3,2,FALSE),IF(CD263&lt;-$BV263,"mutant","WT"),IF(CD263&lt;-VLOOKUP('Gene Table'!$G$2,'Array Content'!$A$2:$B$3,2,FALSE),"Mutant","WT")),"")</f>
        <v/>
      </c>
      <c r="CS263" s="4" t="str">
        <f>IF(ISNUMBER(CE263), IF($BV263&gt;VLOOKUP('Gene Table'!$G$2,'Array Content'!$A$2:$B$3,2,FALSE),IF(CE263&lt;-$BV263,"mutant","WT"),IF(CE263&lt;-VLOOKUP('Gene Table'!$G$2,'Array Content'!$A$2:$B$3,2,FALSE),"Mutant","WT")),"")</f>
        <v/>
      </c>
      <c r="CT263" s="4" t="str">
        <f>IF(ISNUMBER(CF263), IF($BV263&gt;VLOOKUP('Gene Table'!$G$2,'Array Content'!$A$2:$B$3,2,FALSE),IF(CF263&lt;-$BV263,"mutant","WT"),IF(CF263&lt;-VLOOKUP('Gene Table'!$G$2,'Array Content'!$A$2:$B$3,2,FALSE),"Mutant","WT")),"")</f>
        <v/>
      </c>
      <c r="CU263" s="4" t="str">
        <f>IF(ISNUMBER(CG263), IF($BV263&gt;VLOOKUP('Gene Table'!$G$2,'Array Content'!$A$2:$B$3,2,FALSE),IF(CG263&lt;-$BV263,"mutant","WT"),IF(CG263&lt;-VLOOKUP('Gene Table'!$G$2,'Array Content'!$A$2:$B$3,2,FALSE),"Mutant","WT")),"")</f>
        <v/>
      </c>
      <c r="CV263" s="4" t="str">
        <f>IF(ISNUMBER(CH263), IF($BV263&gt;VLOOKUP('Gene Table'!$G$2,'Array Content'!$A$2:$B$3,2,FALSE),IF(CH263&lt;-$BV263,"mutant","WT"),IF(CH263&lt;-VLOOKUP('Gene Table'!$G$2,'Array Content'!$A$2:$B$3,2,FALSE),"Mutant","WT")),"")</f>
        <v/>
      </c>
      <c r="CW263" s="4" t="str">
        <f>IF(ISNUMBER(CI263), IF($BV263&gt;VLOOKUP('Gene Table'!$G$2,'Array Content'!$A$2:$B$3,2,FALSE),IF(CI263&lt;-$BV263,"mutant","WT"),IF(CI263&lt;-VLOOKUP('Gene Table'!$G$2,'Array Content'!$A$2:$B$3,2,FALSE),"Mutant","WT")),"")</f>
        <v/>
      </c>
      <c r="CX263" s="4" t="str">
        <f>IF(ISNUMBER(CJ263), IF($BV263&gt;VLOOKUP('Gene Table'!$G$2,'Array Content'!$A$2:$B$3,2,FALSE),IF(CJ263&lt;-$BV263,"mutant","WT"),IF(CJ263&lt;-VLOOKUP('Gene Table'!$G$2,'Array Content'!$A$2:$B$3,2,FALSE),"Mutant","WT")),"")</f>
        <v/>
      </c>
      <c r="CY263" s="4" t="str">
        <f>IF(ISNUMBER(CK263), IF($BV263&gt;VLOOKUP('Gene Table'!$G$2,'Array Content'!$A$2:$B$3,2,FALSE),IF(CK263&lt;-$BV263,"mutant","WT"),IF(CK263&lt;-VLOOKUP('Gene Table'!$G$2,'Array Content'!$A$2:$B$3,2,FALSE),"Mutant","WT")),"")</f>
        <v/>
      </c>
      <c r="DA263" s="4" t="s">
        <v>4920</v>
      </c>
      <c r="DB263" s="4">
        <f t="shared" si="285"/>
        <v>0</v>
      </c>
      <c r="DC263" s="4">
        <f t="shared" si="286"/>
        <v>0</v>
      </c>
      <c r="DD263" s="4" t="str">
        <f t="shared" si="287"/>
        <v/>
      </c>
      <c r="DE263" s="4" t="str">
        <f t="shared" si="288"/>
        <v/>
      </c>
      <c r="DF263" s="4" t="str">
        <f t="shared" si="289"/>
        <v/>
      </c>
      <c r="DG263" s="4" t="str">
        <f t="shared" si="290"/>
        <v/>
      </c>
      <c r="DH263" s="4" t="str">
        <f t="shared" si="291"/>
        <v/>
      </c>
      <c r="DI263" s="4" t="str">
        <f t="shared" si="292"/>
        <v/>
      </c>
      <c r="DJ263" s="4" t="str">
        <f t="shared" si="293"/>
        <v/>
      </c>
      <c r="DK263" s="4" t="str">
        <f t="shared" si="294"/>
        <v/>
      </c>
      <c r="DL263" s="4" t="str">
        <f t="shared" si="295"/>
        <v/>
      </c>
      <c r="DM263" s="4" t="str">
        <f t="shared" si="296"/>
        <v/>
      </c>
      <c r="DO263" s="4" t="s">
        <v>4920</v>
      </c>
      <c r="DP263" s="4" t="str">
        <f>IF(ISNUMBER(DB263), IF($AR263&gt;VLOOKUP('Gene Table'!$G$2,'Array Content'!$A$2:$B$3,2,FALSE),IF(DB263&lt;-$AR263,"mutant","WT"),IF(DB263&lt;-VLOOKUP('Gene Table'!$G$2,'Array Content'!$A$2:$B$3,2,FALSE),"Mutant","WT")),"")</f>
        <v>WT</v>
      </c>
      <c r="DQ263" s="4" t="str">
        <f>IF(ISNUMBER(DC263), IF($AR263&gt;VLOOKUP('Gene Table'!$G$2,'Array Content'!$A$2:$B$3,2,FALSE),IF(DC263&lt;-$AR263,"mutant","WT"),IF(DC263&lt;-VLOOKUP('Gene Table'!$G$2,'Array Content'!$A$2:$B$3,2,FALSE),"Mutant","WT")),"")</f>
        <v>WT</v>
      </c>
      <c r="DR263" s="4" t="str">
        <f>IF(ISNUMBER(DD263), IF($AR263&gt;VLOOKUP('Gene Table'!$G$2,'Array Content'!$A$2:$B$3,2,FALSE),IF(DD263&lt;-$AR263,"mutant","WT"),IF(DD263&lt;-VLOOKUP('Gene Table'!$G$2,'Array Content'!$A$2:$B$3,2,FALSE),"Mutant","WT")),"")</f>
        <v/>
      </c>
      <c r="DS263" s="4" t="str">
        <f>IF(ISNUMBER(DE263), IF($AR263&gt;VLOOKUP('Gene Table'!$G$2,'Array Content'!$A$2:$B$3,2,FALSE),IF(DE263&lt;-$AR263,"mutant","WT"),IF(DE263&lt;-VLOOKUP('Gene Table'!$G$2,'Array Content'!$A$2:$B$3,2,FALSE),"Mutant","WT")),"")</f>
        <v/>
      </c>
      <c r="DT263" s="4" t="str">
        <f>IF(ISNUMBER(DF263), IF($AR263&gt;VLOOKUP('Gene Table'!$G$2,'Array Content'!$A$2:$B$3,2,FALSE),IF(DF263&lt;-$AR263,"mutant","WT"),IF(DF263&lt;-VLOOKUP('Gene Table'!$G$2,'Array Content'!$A$2:$B$3,2,FALSE),"Mutant","WT")),"")</f>
        <v/>
      </c>
      <c r="DU263" s="4" t="str">
        <f>IF(ISNUMBER(DG263), IF($AR263&gt;VLOOKUP('Gene Table'!$G$2,'Array Content'!$A$2:$B$3,2,FALSE),IF(DG263&lt;-$AR263,"mutant","WT"),IF(DG263&lt;-VLOOKUP('Gene Table'!$G$2,'Array Content'!$A$2:$B$3,2,FALSE),"Mutant","WT")),"")</f>
        <v/>
      </c>
      <c r="DV263" s="4" t="str">
        <f>IF(ISNUMBER(DH263), IF($AR263&gt;VLOOKUP('Gene Table'!$G$2,'Array Content'!$A$2:$B$3,2,FALSE),IF(DH263&lt;-$AR263,"mutant","WT"),IF(DH263&lt;-VLOOKUP('Gene Table'!$G$2,'Array Content'!$A$2:$B$3,2,FALSE),"Mutant","WT")),"")</f>
        <v/>
      </c>
      <c r="DW263" s="4" t="str">
        <f>IF(ISNUMBER(DI263), IF($AR263&gt;VLOOKUP('Gene Table'!$G$2,'Array Content'!$A$2:$B$3,2,FALSE),IF(DI263&lt;-$AR263,"mutant","WT"),IF(DI263&lt;-VLOOKUP('Gene Table'!$G$2,'Array Content'!$A$2:$B$3,2,FALSE),"Mutant","WT")),"")</f>
        <v/>
      </c>
      <c r="DX263" s="4" t="str">
        <f>IF(ISNUMBER(DJ263), IF($AR263&gt;VLOOKUP('Gene Table'!$G$2,'Array Content'!$A$2:$B$3,2,FALSE),IF(DJ263&lt;-$AR263,"mutant","WT"),IF(DJ263&lt;-VLOOKUP('Gene Table'!$G$2,'Array Content'!$A$2:$B$3,2,FALSE),"Mutant","WT")),"")</f>
        <v/>
      </c>
      <c r="DY263" s="4" t="str">
        <f>IF(ISNUMBER(DK263), IF($AR263&gt;VLOOKUP('Gene Table'!$G$2,'Array Content'!$A$2:$B$3,2,FALSE),IF(DK263&lt;-$AR263,"mutant","WT"),IF(DK263&lt;-VLOOKUP('Gene Table'!$G$2,'Array Content'!$A$2:$B$3,2,FALSE),"Mutant","WT")),"")</f>
        <v/>
      </c>
      <c r="DZ263" s="4" t="str">
        <f>IF(ISNUMBER(DL263), IF($AR263&gt;VLOOKUP('Gene Table'!$G$2,'Array Content'!$A$2:$B$3,2,FALSE),IF(DL263&lt;-$AR263,"mutant","WT"),IF(DL263&lt;-VLOOKUP('Gene Table'!$G$2,'Array Content'!$A$2:$B$3,2,FALSE),"Mutant","WT")),"")</f>
        <v/>
      </c>
      <c r="EA263" s="4" t="str">
        <f>IF(ISNUMBER(DM263), IF($AR263&gt;VLOOKUP('Gene Table'!$G$2,'Array Content'!$A$2:$B$3,2,FALSE),IF(DM263&lt;-$AR263,"mutant","WT"),IF(DM263&lt;-VLOOKUP('Gene Table'!$G$2,'Array Content'!$A$2:$B$3,2,FALSE),"Mutant","WT")),"")</f>
        <v/>
      </c>
      <c r="EC263" s="4" t="s">
        <v>4920</v>
      </c>
      <c r="ED263" s="4" t="str">
        <f>IF('Gene Table'!$D263="copy number",D263,"")</f>
        <v/>
      </c>
      <c r="EE263" s="4" t="str">
        <f>IF('Gene Table'!$D263="copy number",E263,"")</f>
        <v/>
      </c>
      <c r="EF263" s="4" t="str">
        <f>IF('Gene Table'!$D263="copy number",F263,"")</f>
        <v/>
      </c>
      <c r="EG263" s="4" t="str">
        <f>IF('Gene Table'!$D263="copy number",G263,"")</f>
        <v/>
      </c>
      <c r="EH263" s="4" t="str">
        <f>IF('Gene Table'!$D263="copy number",H263,"")</f>
        <v/>
      </c>
      <c r="EI263" s="4" t="str">
        <f>IF('Gene Table'!$D263="copy number",I263,"")</f>
        <v/>
      </c>
      <c r="EJ263" s="4" t="str">
        <f>IF('Gene Table'!$D263="copy number",J263,"")</f>
        <v/>
      </c>
      <c r="EK263" s="4" t="str">
        <f>IF('Gene Table'!$D263="copy number",K263,"")</f>
        <v/>
      </c>
      <c r="EL263" s="4" t="str">
        <f>IF('Gene Table'!$D263="copy number",L263,"")</f>
        <v/>
      </c>
      <c r="EM263" s="4" t="str">
        <f>IF('Gene Table'!$D263="copy number",M263,"")</f>
        <v/>
      </c>
      <c r="EN263" s="4" t="str">
        <f>IF('Gene Table'!$D263="copy number",N263,"")</f>
        <v/>
      </c>
      <c r="EO263" s="4" t="str">
        <f>IF('Gene Table'!$D263="copy number",O263,"")</f>
        <v/>
      </c>
      <c r="EQ263" s="4" t="s">
        <v>4920</v>
      </c>
      <c r="ER263" s="4" t="str">
        <f>IF('Gene Table'!$D263="copy number",R263,"")</f>
        <v/>
      </c>
      <c r="ES263" s="4" t="str">
        <f>IF('Gene Table'!$D263="copy number",S263,"")</f>
        <v/>
      </c>
      <c r="ET263" s="4" t="str">
        <f>IF('Gene Table'!$D263="copy number",T263,"")</f>
        <v/>
      </c>
      <c r="EU263" s="4" t="str">
        <f>IF('Gene Table'!$D263="copy number",U263,"")</f>
        <v/>
      </c>
      <c r="EV263" s="4" t="str">
        <f>IF('Gene Table'!$D263="copy number",V263,"")</f>
        <v/>
      </c>
      <c r="EW263" s="4" t="str">
        <f>IF('Gene Table'!$D263="copy number",W263,"")</f>
        <v/>
      </c>
      <c r="EX263" s="4" t="str">
        <f>IF('Gene Table'!$D263="copy number",X263,"")</f>
        <v/>
      </c>
      <c r="EY263" s="4" t="str">
        <f>IF('Gene Table'!$D263="copy number",Y263,"")</f>
        <v/>
      </c>
      <c r="EZ263" s="4" t="str">
        <f>IF('Gene Table'!$D263="copy number",Z263,"")</f>
        <v/>
      </c>
      <c r="FA263" s="4" t="str">
        <f>IF('Gene Table'!$D263="copy number",AA263,"")</f>
        <v/>
      </c>
      <c r="FB263" s="4" t="str">
        <f>IF('Gene Table'!$D263="copy number",AB263,"")</f>
        <v/>
      </c>
      <c r="FC263" s="4" t="str">
        <f>IF('Gene Table'!$D263="copy number",AC263,"")</f>
        <v/>
      </c>
      <c r="FE263" s="4" t="s">
        <v>4920</v>
      </c>
      <c r="FF263" s="4" t="str">
        <f>IF('Gene Table'!$C263="SMPC",D263,"")</f>
        <v/>
      </c>
      <c r="FG263" s="4" t="str">
        <f>IF('Gene Table'!$C263="SMPC",E263,"")</f>
        <v/>
      </c>
      <c r="FH263" s="4" t="str">
        <f>IF('Gene Table'!$C263="SMPC",F263,"")</f>
        <v/>
      </c>
      <c r="FI263" s="4" t="str">
        <f>IF('Gene Table'!$C263="SMPC",G263,"")</f>
        <v/>
      </c>
      <c r="FJ263" s="4" t="str">
        <f>IF('Gene Table'!$C263="SMPC",H263,"")</f>
        <v/>
      </c>
      <c r="FK263" s="4" t="str">
        <f>IF('Gene Table'!$C263="SMPC",I263,"")</f>
        <v/>
      </c>
      <c r="FL263" s="4" t="str">
        <f>IF('Gene Table'!$C263="SMPC",J263,"")</f>
        <v/>
      </c>
      <c r="FM263" s="4" t="str">
        <f>IF('Gene Table'!$C263="SMPC",K263,"")</f>
        <v/>
      </c>
      <c r="FN263" s="4" t="str">
        <f>IF('Gene Table'!$C263="SMPC",L263,"")</f>
        <v/>
      </c>
      <c r="FO263" s="4" t="str">
        <f>IF('Gene Table'!$C263="SMPC",M263,"")</f>
        <v/>
      </c>
      <c r="FP263" s="4" t="str">
        <f>IF('Gene Table'!$C263="SMPC",N263,"")</f>
        <v/>
      </c>
      <c r="FQ263" s="4" t="str">
        <f>IF('Gene Table'!$C263="SMPC",O263,"")</f>
        <v/>
      </c>
      <c r="FS263" s="4" t="s">
        <v>4920</v>
      </c>
      <c r="FT263" s="4" t="str">
        <f>IF('Gene Table'!$C263="SMPC",R263,"")</f>
        <v/>
      </c>
      <c r="FU263" s="4" t="str">
        <f>IF('Gene Table'!$C263="SMPC",S263,"")</f>
        <v/>
      </c>
      <c r="FV263" s="4" t="str">
        <f>IF('Gene Table'!$C263="SMPC",T263,"")</f>
        <v/>
      </c>
      <c r="FW263" s="4" t="str">
        <f>IF('Gene Table'!$C263="SMPC",U263,"")</f>
        <v/>
      </c>
      <c r="FX263" s="4" t="str">
        <f>IF('Gene Table'!$C263="SMPC",V263,"")</f>
        <v/>
      </c>
      <c r="FY263" s="4" t="str">
        <f>IF('Gene Table'!$C263="SMPC",W263,"")</f>
        <v/>
      </c>
      <c r="FZ263" s="4" t="str">
        <f>IF('Gene Table'!$C263="SMPC",X263,"")</f>
        <v/>
      </c>
      <c r="GA263" s="4" t="str">
        <f>IF('Gene Table'!$C263="SMPC",Y263,"")</f>
        <v/>
      </c>
      <c r="GB263" s="4" t="str">
        <f>IF('Gene Table'!$C263="SMPC",Z263,"")</f>
        <v/>
      </c>
      <c r="GC263" s="4" t="str">
        <f>IF('Gene Table'!$C263="SMPC",AA263,"")</f>
        <v/>
      </c>
      <c r="GD263" s="4" t="str">
        <f>IF('Gene Table'!$C263="SMPC",AB263,"")</f>
        <v/>
      </c>
      <c r="GE263" s="4" t="str">
        <f>IF('Gene Table'!$C263="SMPC",AC263,"")</f>
        <v/>
      </c>
    </row>
    <row r="264" spans="1:187" ht="15" customHeight="1" x14ac:dyDescent="0.25">
      <c r="A264" s="4" t="str">
        <f>'Gene Table'!C264&amp;":"&amp;'Gene Table'!D264</f>
        <v>TP53:c.715A&gt;G</v>
      </c>
      <c r="B264" s="4">
        <f>IF('Gene Table'!$G$5="NO",IF(ISNUMBER(MATCH('Gene Table'!E264,'Array Content'!$M$2:$M$941,0)),VLOOKUP('Gene Table'!E264,'Array Content'!$M$2:$O$941,2,FALSE),35),IF('Gene Table'!$G$5="YES",IF(ISNUMBER(MATCH('Gene Table'!E264,'Array Content'!$M$2:$M$941,0)),VLOOKUP('Gene Table'!E264,'Array Content'!$M$2:$O$941,3,FALSE),35),"OOPS"))</f>
        <v>37</v>
      </c>
      <c r="C264" s="4" t="s">
        <v>4921</v>
      </c>
      <c r="D264" s="29">
        <f>IF('Control Sample Data'!D263="","",IF(SUM('Control Sample Data'!D$2:D$97)&gt;10,IF(AND(ISNUMBER('Control Sample Data'!D263),'Control Sample Data'!D263&lt;$B264, 'Control Sample Data'!D263&gt;0),'Control Sample Data'!D263,$B264),""))</f>
        <v>35</v>
      </c>
      <c r="E264" s="29">
        <f>IF('Control Sample Data'!E263="","",IF(SUM('Control Sample Data'!E$2:E$97)&gt;10,IF(AND(ISNUMBER('Control Sample Data'!E263),'Control Sample Data'!E263&lt;$B264, 'Control Sample Data'!E263&gt;0),'Control Sample Data'!E263,$B264),""))</f>
        <v>35</v>
      </c>
      <c r="F264" s="29" t="str">
        <f>IF('Control Sample Data'!F263="","",IF(SUM('Control Sample Data'!F$2:F$97)&gt;10,IF(AND(ISNUMBER('Control Sample Data'!F263),'Control Sample Data'!F263&lt;$B264, 'Control Sample Data'!F263&gt;0),'Control Sample Data'!F263,$B264),""))</f>
        <v/>
      </c>
      <c r="G264" s="29" t="str">
        <f>IF('Control Sample Data'!G263="","",IF(SUM('Control Sample Data'!G$2:G$97)&gt;10,IF(AND(ISNUMBER('Control Sample Data'!G263),'Control Sample Data'!G263&lt;$B264, 'Control Sample Data'!G263&gt;0),'Control Sample Data'!G263,$B264),""))</f>
        <v/>
      </c>
      <c r="H264" s="29" t="str">
        <f>IF('Control Sample Data'!H263="","",IF(SUM('Control Sample Data'!H$2:H$97)&gt;10,IF(AND(ISNUMBER('Control Sample Data'!H263),'Control Sample Data'!H263&lt;$B264, 'Control Sample Data'!H263&gt;0),'Control Sample Data'!H263,$B264),""))</f>
        <v/>
      </c>
      <c r="I264" s="29" t="str">
        <f>IF('Control Sample Data'!I263="","",IF(SUM('Control Sample Data'!I$2:I$97)&gt;10,IF(AND(ISNUMBER('Control Sample Data'!I263),'Control Sample Data'!I263&lt;$B264, 'Control Sample Data'!I263&gt;0),'Control Sample Data'!I263,$B264),""))</f>
        <v/>
      </c>
      <c r="J264" s="29" t="str">
        <f>IF('Control Sample Data'!J263="","",IF(SUM('Control Sample Data'!J$2:J$97)&gt;10,IF(AND(ISNUMBER('Control Sample Data'!J263),'Control Sample Data'!J263&lt;$B264, 'Control Sample Data'!J263&gt;0),'Control Sample Data'!J263,$B264),""))</f>
        <v/>
      </c>
      <c r="K264" s="29" t="str">
        <f>IF('Control Sample Data'!K263="","",IF(SUM('Control Sample Data'!K$2:K$97)&gt;10,IF(AND(ISNUMBER('Control Sample Data'!K263),'Control Sample Data'!K263&lt;$B264, 'Control Sample Data'!K263&gt;0),'Control Sample Data'!K263,$B264),""))</f>
        <v/>
      </c>
      <c r="L264" s="29" t="str">
        <f>IF('Control Sample Data'!L263="","",IF(SUM('Control Sample Data'!L$2:L$97)&gt;10,IF(AND(ISNUMBER('Control Sample Data'!L263),'Control Sample Data'!L263&lt;$B264, 'Control Sample Data'!L263&gt;0),'Control Sample Data'!L263,$B264),""))</f>
        <v/>
      </c>
      <c r="M264" s="29" t="str">
        <f>IF('Control Sample Data'!M263="","",IF(SUM('Control Sample Data'!M$2:M$97)&gt;10,IF(AND(ISNUMBER('Control Sample Data'!M263),'Control Sample Data'!M263&lt;$B264, 'Control Sample Data'!M263&gt;0),'Control Sample Data'!M263,$B264),""))</f>
        <v/>
      </c>
      <c r="N264" s="29" t="str">
        <f>IF('Control Sample Data'!N263="","",IF(SUM('Control Sample Data'!N$2:N$97)&gt;10,IF(AND(ISNUMBER('Control Sample Data'!N263),'Control Sample Data'!N263&lt;$B264, 'Control Sample Data'!N263&gt;0),'Control Sample Data'!N263,$B264),""))</f>
        <v/>
      </c>
      <c r="O264" s="29" t="str">
        <f>IF('Control Sample Data'!O263="","",IF(SUM('Control Sample Data'!O$2:O$97)&gt;10,IF(AND(ISNUMBER('Control Sample Data'!O263),'Control Sample Data'!O263&lt;$B264, 'Control Sample Data'!O263&gt;0),'Control Sample Data'!O263,$B264),""))</f>
        <v/>
      </c>
      <c r="Q264" s="4" t="s">
        <v>4921</v>
      </c>
      <c r="R264" s="29">
        <f>IF('Test Sample Data'!D263="","",IF(SUM('Test Sample Data'!D$2:D$97)&gt;10,IF(AND(ISNUMBER('Test Sample Data'!D263),'Test Sample Data'!D263&lt;$B264, 'Test Sample Data'!D263&gt;0),'Test Sample Data'!D263,$B264),""))</f>
        <v>35</v>
      </c>
      <c r="S264" s="29">
        <f>IF('Test Sample Data'!E263="","",IF(SUM('Test Sample Data'!E$2:E$97)&gt;10,IF(AND(ISNUMBER('Test Sample Data'!E263),'Test Sample Data'!E263&lt;$B264, 'Test Sample Data'!E263&gt;0),'Test Sample Data'!E263,$B264),""))</f>
        <v>35</v>
      </c>
      <c r="T264" s="29" t="str">
        <f>IF('Test Sample Data'!F263="","",IF(SUM('Test Sample Data'!F$2:F$97)&gt;10,IF(AND(ISNUMBER('Test Sample Data'!F263),'Test Sample Data'!F263&lt;$B264, 'Test Sample Data'!F263&gt;0),'Test Sample Data'!F263,$B264),""))</f>
        <v/>
      </c>
      <c r="U264" s="29" t="str">
        <f>IF('Test Sample Data'!G263="","",IF(SUM('Test Sample Data'!G$2:G$97)&gt;10,IF(AND(ISNUMBER('Test Sample Data'!G263),'Test Sample Data'!G263&lt;$B264, 'Test Sample Data'!G263&gt;0),'Test Sample Data'!G263,$B264),""))</f>
        <v/>
      </c>
      <c r="V264" s="29" t="str">
        <f>IF('Test Sample Data'!H263="","",IF(SUM('Test Sample Data'!H$2:H$97)&gt;10,IF(AND(ISNUMBER('Test Sample Data'!H263),'Test Sample Data'!H263&lt;$B264, 'Test Sample Data'!H263&gt;0),'Test Sample Data'!H263,$B264),""))</f>
        <v/>
      </c>
      <c r="W264" s="29" t="str">
        <f>IF('Test Sample Data'!I263="","",IF(SUM('Test Sample Data'!I$2:I$97)&gt;10,IF(AND(ISNUMBER('Test Sample Data'!I263),'Test Sample Data'!I263&lt;$B264, 'Test Sample Data'!I263&gt;0),'Test Sample Data'!I263,$B264),""))</f>
        <v/>
      </c>
      <c r="X264" s="29" t="str">
        <f>IF('Test Sample Data'!J263="","",IF(SUM('Test Sample Data'!J$2:J$97)&gt;10,IF(AND(ISNUMBER('Test Sample Data'!J263),'Test Sample Data'!J263&lt;$B264, 'Test Sample Data'!J263&gt;0),'Test Sample Data'!J263,$B264),""))</f>
        <v/>
      </c>
      <c r="Y264" s="29" t="str">
        <f>IF('Test Sample Data'!K263="","",IF(SUM('Test Sample Data'!K$2:K$97)&gt;10,IF(AND(ISNUMBER('Test Sample Data'!K263),'Test Sample Data'!K263&lt;$B264, 'Test Sample Data'!K263&gt;0),'Test Sample Data'!K263,$B264),""))</f>
        <v/>
      </c>
      <c r="Z264" s="29" t="str">
        <f>IF('Test Sample Data'!L263="","",IF(SUM('Test Sample Data'!L$2:L$97)&gt;10,IF(AND(ISNUMBER('Test Sample Data'!L263),'Test Sample Data'!L263&lt;$B264, 'Test Sample Data'!L263&gt;0),'Test Sample Data'!L263,$B264),""))</f>
        <v/>
      </c>
      <c r="AA264" s="29" t="str">
        <f>IF('Test Sample Data'!M263="","",IF(SUM('Test Sample Data'!M$2:M$97)&gt;10,IF(AND(ISNUMBER('Test Sample Data'!M263),'Test Sample Data'!M263&lt;$B264, 'Test Sample Data'!M263&gt;0),'Test Sample Data'!M263,$B264),""))</f>
        <v/>
      </c>
      <c r="AB264" s="29" t="str">
        <f>IF('Test Sample Data'!N263="","",IF(SUM('Test Sample Data'!N$2:N$97)&gt;10,IF(AND(ISNUMBER('Test Sample Data'!N263),'Test Sample Data'!N263&lt;$B264, 'Test Sample Data'!N263&gt;0),'Test Sample Data'!N263,$B264),""))</f>
        <v/>
      </c>
      <c r="AC264" s="29" t="str">
        <f>IF('Test Sample Data'!O263="","",IF(SUM('Test Sample Data'!O$2:O$97)&gt;10,IF(AND(ISNUMBER('Test Sample Data'!O263),'Test Sample Data'!O263&lt;$B264, 'Test Sample Data'!O263&gt;0),'Test Sample Data'!O263,$B264),""))</f>
        <v/>
      </c>
      <c r="AE264" s="4" t="s">
        <v>4921</v>
      </c>
      <c r="AF264" s="4">
        <f t="shared" si="311"/>
        <v>9</v>
      </c>
      <c r="AG264" s="4">
        <f t="shared" si="312"/>
        <v>9</v>
      </c>
      <c r="AH264" s="4" t="str">
        <f t="shared" si="313"/>
        <v/>
      </c>
      <c r="AI264" s="4" t="str">
        <f t="shared" si="314"/>
        <v/>
      </c>
      <c r="AJ264" s="4" t="str">
        <f t="shared" si="315"/>
        <v/>
      </c>
      <c r="AK264" s="4" t="str">
        <f t="shared" si="316"/>
        <v/>
      </c>
      <c r="AL264" s="4" t="str">
        <f t="shared" si="317"/>
        <v/>
      </c>
      <c r="AM264" s="4" t="str">
        <f t="shared" si="318"/>
        <v/>
      </c>
      <c r="AN264" s="4" t="str">
        <f t="shared" si="319"/>
        <v/>
      </c>
      <c r="AO264" s="4" t="str">
        <f t="shared" si="320"/>
        <v/>
      </c>
      <c r="AP264" s="4" t="str">
        <f t="shared" si="321"/>
        <v/>
      </c>
      <c r="AQ264" s="4" t="str">
        <f t="shared" si="322"/>
        <v/>
      </c>
      <c r="AR264" s="4">
        <f t="shared" si="323"/>
        <v>0</v>
      </c>
      <c r="AS264" s="4">
        <f t="shared" si="310"/>
        <v>9</v>
      </c>
      <c r="AU264" s="4" t="s">
        <v>4921</v>
      </c>
      <c r="AV264" s="4">
        <f t="shared" si="324"/>
        <v>9</v>
      </c>
      <c r="AW264" s="4">
        <f t="shared" si="325"/>
        <v>9</v>
      </c>
      <c r="AX264" s="4" t="str">
        <f t="shared" si="326"/>
        <v/>
      </c>
      <c r="AY264" s="4" t="str">
        <f t="shared" si="327"/>
        <v/>
      </c>
      <c r="AZ264" s="4" t="str">
        <f t="shared" si="328"/>
        <v/>
      </c>
      <c r="BA264" s="4" t="str">
        <f t="shared" si="329"/>
        <v/>
      </c>
      <c r="BB264" s="4" t="str">
        <f t="shared" si="330"/>
        <v/>
      </c>
      <c r="BC264" s="4" t="str">
        <f t="shared" si="331"/>
        <v/>
      </c>
      <c r="BD264" s="4" t="str">
        <f t="shared" si="332"/>
        <v/>
      </c>
      <c r="BE264" s="4" t="str">
        <f t="shared" si="333"/>
        <v/>
      </c>
      <c r="BF264" s="4" t="str">
        <f t="shared" si="334"/>
        <v/>
      </c>
      <c r="BG264" s="4" t="str">
        <f t="shared" si="335"/>
        <v/>
      </c>
      <c r="BI264" s="4" t="s">
        <v>4921</v>
      </c>
      <c r="BJ264" s="4">
        <f t="shared" si="297"/>
        <v>9</v>
      </c>
      <c r="BK264" s="4">
        <f t="shared" si="298"/>
        <v>9</v>
      </c>
      <c r="BL264" s="4" t="str">
        <f t="shared" si="299"/>
        <v/>
      </c>
      <c r="BM264" s="4" t="str">
        <f t="shared" si="300"/>
        <v/>
      </c>
      <c r="BN264" s="4" t="str">
        <f t="shared" si="301"/>
        <v/>
      </c>
      <c r="BO264" s="4" t="str">
        <f t="shared" si="302"/>
        <v/>
      </c>
      <c r="BP264" s="4" t="str">
        <f t="shared" si="303"/>
        <v/>
      </c>
      <c r="BQ264" s="4" t="str">
        <f t="shared" si="304"/>
        <v/>
      </c>
      <c r="BR264" s="4" t="str">
        <f t="shared" si="305"/>
        <v/>
      </c>
      <c r="BS264" s="4" t="str">
        <f t="shared" si="306"/>
        <v/>
      </c>
      <c r="BT264" s="4" t="str">
        <f t="shared" si="307"/>
        <v/>
      </c>
      <c r="BU264" s="4" t="str">
        <f t="shared" si="308"/>
        <v/>
      </c>
      <c r="BV264" s="4">
        <f t="shared" si="336"/>
        <v>0</v>
      </c>
      <c r="BW264" s="4">
        <f t="shared" si="309"/>
        <v>9</v>
      </c>
      <c r="BY264" s="4" t="s">
        <v>4921</v>
      </c>
      <c r="BZ264" s="4">
        <f t="shared" si="273"/>
        <v>0</v>
      </c>
      <c r="CA264" s="4">
        <f t="shared" si="274"/>
        <v>0</v>
      </c>
      <c r="CB264" s="4" t="str">
        <f t="shared" si="275"/>
        <v/>
      </c>
      <c r="CC264" s="4" t="str">
        <f t="shared" si="276"/>
        <v/>
      </c>
      <c r="CD264" s="4" t="str">
        <f t="shared" si="277"/>
        <v/>
      </c>
      <c r="CE264" s="4" t="str">
        <f t="shared" si="278"/>
        <v/>
      </c>
      <c r="CF264" s="4" t="str">
        <f t="shared" si="279"/>
        <v/>
      </c>
      <c r="CG264" s="4" t="str">
        <f t="shared" si="280"/>
        <v/>
      </c>
      <c r="CH264" s="4" t="str">
        <f t="shared" si="281"/>
        <v/>
      </c>
      <c r="CI264" s="4" t="str">
        <f t="shared" si="282"/>
        <v/>
      </c>
      <c r="CJ264" s="4" t="str">
        <f t="shared" si="283"/>
        <v/>
      </c>
      <c r="CK264" s="4" t="str">
        <f t="shared" si="284"/>
        <v/>
      </c>
      <c r="CM264" s="4" t="s">
        <v>4921</v>
      </c>
      <c r="CN264" s="4" t="str">
        <f>IF(ISNUMBER(BZ264), IF($BV264&gt;VLOOKUP('Gene Table'!$G$2,'Array Content'!$A$2:$B$3,2,FALSE),IF(BZ264&lt;-$BV264,"mutant","WT"),IF(BZ264&lt;-VLOOKUP('Gene Table'!$G$2,'Array Content'!$A$2:$B$3,2,FALSE),"Mutant","WT")),"")</f>
        <v>WT</v>
      </c>
      <c r="CO264" s="4" t="str">
        <f>IF(ISNUMBER(CA264), IF($BV264&gt;VLOOKUP('Gene Table'!$G$2,'Array Content'!$A$2:$B$3,2,FALSE),IF(CA264&lt;-$BV264,"mutant","WT"),IF(CA264&lt;-VLOOKUP('Gene Table'!$G$2,'Array Content'!$A$2:$B$3,2,FALSE),"Mutant","WT")),"")</f>
        <v>WT</v>
      </c>
      <c r="CP264" s="4" t="str">
        <f>IF(ISNUMBER(CB264), IF($BV264&gt;VLOOKUP('Gene Table'!$G$2,'Array Content'!$A$2:$B$3,2,FALSE),IF(CB264&lt;-$BV264,"mutant","WT"),IF(CB264&lt;-VLOOKUP('Gene Table'!$G$2,'Array Content'!$A$2:$B$3,2,FALSE),"Mutant","WT")),"")</f>
        <v/>
      </c>
      <c r="CQ264" s="4" t="str">
        <f>IF(ISNUMBER(CC264), IF($BV264&gt;VLOOKUP('Gene Table'!$G$2,'Array Content'!$A$2:$B$3,2,FALSE),IF(CC264&lt;-$BV264,"mutant","WT"),IF(CC264&lt;-VLOOKUP('Gene Table'!$G$2,'Array Content'!$A$2:$B$3,2,FALSE),"Mutant","WT")),"")</f>
        <v/>
      </c>
      <c r="CR264" s="4" t="str">
        <f>IF(ISNUMBER(CD264), IF($BV264&gt;VLOOKUP('Gene Table'!$G$2,'Array Content'!$A$2:$B$3,2,FALSE),IF(CD264&lt;-$BV264,"mutant","WT"),IF(CD264&lt;-VLOOKUP('Gene Table'!$G$2,'Array Content'!$A$2:$B$3,2,FALSE),"Mutant","WT")),"")</f>
        <v/>
      </c>
      <c r="CS264" s="4" t="str">
        <f>IF(ISNUMBER(CE264), IF($BV264&gt;VLOOKUP('Gene Table'!$G$2,'Array Content'!$A$2:$B$3,2,FALSE),IF(CE264&lt;-$BV264,"mutant","WT"),IF(CE264&lt;-VLOOKUP('Gene Table'!$G$2,'Array Content'!$A$2:$B$3,2,FALSE),"Mutant","WT")),"")</f>
        <v/>
      </c>
      <c r="CT264" s="4" t="str">
        <f>IF(ISNUMBER(CF264), IF($BV264&gt;VLOOKUP('Gene Table'!$G$2,'Array Content'!$A$2:$B$3,2,FALSE),IF(CF264&lt;-$BV264,"mutant","WT"),IF(CF264&lt;-VLOOKUP('Gene Table'!$G$2,'Array Content'!$A$2:$B$3,2,FALSE),"Mutant","WT")),"")</f>
        <v/>
      </c>
      <c r="CU264" s="4" t="str">
        <f>IF(ISNUMBER(CG264), IF($BV264&gt;VLOOKUP('Gene Table'!$G$2,'Array Content'!$A$2:$B$3,2,FALSE),IF(CG264&lt;-$BV264,"mutant","WT"),IF(CG264&lt;-VLOOKUP('Gene Table'!$G$2,'Array Content'!$A$2:$B$3,2,FALSE),"Mutant","WT")),"")</f>
        <v/>
      </c>
      <c r="CV264" s="4" t="str">
        <f>IF(ISNUMBER(CH264), IF($BV264&gt;VLOOKUP('Gene Table'!$G$2,'Array Content'!$A$2:$B$3,2,FALSE),IF(CH264&lt;-$BV264,"mutant","WT"),IF(CH264&lt;-VLOOKUP('Gene Table'!$G$2,'Array Content'!$A$2:$B$3,2,FALSE),"Mutant","WT")),"")</f>
        <v/>
      </c>
      <c r="CW264" s="4" t="str">
        <f>IF(ISNUMBER(CI264), IF($BV264&gt;VLOOKUP('Gene Table'!$G$2,'Array Content'!$A$2:$B$3,2,FALSE),IF(CI264&lt;-$BV264,"mutant","WT"),IF(CI264&lt;-VLOOKUP('Gene Table'!$G$2,'Array Content'!$A$2:$B$3,2,FALSE),"Mutant","WT")),"")</f>
        <v/>
      </c>
      <c r="CX264" s="4" t="str">
        <f>IF(ISNUMBER(CJ264), IF($BV264&gt;VLOOKUP('Gene Table'!$G$2,'Array Content'!$A$2:$B$3,2,FALSE),IF(CJ264&lt;-$BV264,"mutant","WT"),IF(CJ264&lt;-VLOOKUP('Gene Table'!$G$2,'Array Content'!$A$2:$B$3,2,FALSE),"Mutant","WT")),"")</f>
        <v/>
      </c>
      <c r="CY264" s="4" t="str">
        <f>IF(ISNUMBER(CK264), IF($BV264&gt;VLOOKUP('Gene Table'!$G$2,'Array Content'!$A$2:$B$3,2,FALSE),IF(CK264&lt;-$BV264,"mutant","WT"),IF(CK264&lt;-VLOOKUP('Gene Table'!$G$2,'Array Content'!$A$2:$B$3,2,FALSE),"Mutant","WT")),"")</f>
        <v/>
      </c>
      <c r="DA264" s="4" t="s">
        <v>4921</v>
      </c>
      <c r="DB264" s="4">
        <f t="shared" si="285"/>
        <v>0</v>
      </c>
      <c r="DC264" s="4">
        <f t="shared" si="286"/>
        <v>0</v>
      </c>
      <c r="DD264" s="4" t="str">
        <f t="shared" si="287"/>
        <v/>
      </c>
      <c r="DE264" s="4" t="str">
        <f t="shared" si="288"/>
        <v/>
      </c>
      <c r="DF264" s="4" t="str">
        <f t="shared" si="289"/>
        <v/>
      </c>
      <c r="DG264" s="4" t="str">
        <f t="shared" si="290"/>
        <v/>
      </c>
      <c r="DH264" s="4" t="str">
        <f t="shared" si="291"/>
        <v/>
      </c>
      <c r="DI264" s="4" t="str">
        <f t="shared" si="292"/>
        <v/>
      </c>
      <c r="DJ264" s="4" t="str">
        <f t="shared" si="293"/>
        <v/>
      </c>
      <c r="DK264" s="4" t="str">
        <f t="shared" si="294"/>
        <v/>
      </c>
      <c r="DL264" s="4" t="str">
        <f t="shared" si="295"/>
        <v/>
      </c>
      <c r="DM264" s="4" t="str">
        <f t="shared" si="296"/>
        <v/>
      </c>
      <c r="DO264" s="4" t="s">
        <v>4921</v>
      </c>
      <c r="DP264" s="4" t="str">
        <f>IF(ISNUMBER(DB264), IF($AR264&gt;VLOOKUP('Gene Table'!$G$2,'Array Content'!$A$2:$B$3,2,FALSE),IF(DB264&lt;-$AR264,"mutant","WT"),IF(DB264&lt;-VLOOKUP('Gene Table'!$G$2,'Array Content'!$A$2:$B$3,2,FALSE),"Mutant","WT")),"")</f>
        <v>WT</v>
      </c>
      <c r="DQ264" s="4" t="str">
        <f>IF(ISNUMBER(DC264), IF($AR264&gt;VLOOKUP('Gene Table'!$G$2,'Array Content'!$A$2:$B$3,2,FALSE),IF(DC264&lt;-$AR264,"mutant","WT"),IF(DC264&lt;-VLOOKUP('Gene Table'!$G$2,'Array Content'!$A$2:$B$3,2,FALSE),"Mutant","WT")),"")</f>
        <v>WT</v>
      </c>
      <c r="DR264" s="4" t="str">
        <f>IF(ISNUMBER(DD264), IF($AR264&gt;VLOOKUP('Gene Table'!$G$2,'Array Content'!$A$2:$B$3,2,FALSE),IF(DD264&lt;-$AR264,"mutant","WT"),IF(DD264&lt;-VLOOKUP('Gene Table'!$G$2,'Array Content'!$A$2:$B$3,2,FALSE),"Mutant","WT")),"")</f>
        <v/>
      </c>
      <c r="DS264" s="4" t="str">
        <f>IF(ISNUMBER(DE264), IF($AR264&gt;VLOOKUP('Gene Table'!$G$2,'Array Content'!$A$2:$B$3,2,FALSE),IF(DE264&lt;-$AR264,"mutant","WT"),IF(DE264&lt;-VLOOKUP('Gene Table'!$G$2,'Array Content'!$A$2:$B$3,2,FALSE),"Mutant","WT")),"")</f>
        <v/>
      </c>
      <c r="DT264" s="4" t="str">
        <f>IF(ISNUMBER(DF264), IF($AR264&gt;VLOOKUP('Gene Table'!$G$2,'Array Content'!$A$2:$B$3,2,FALSE),IF(DF264&lt;-$AR264,"mutant","WT"),IF(DF264&lt;-VLOOKUP('Gene Table'!$G$2,'Array Content'!$A$2:$B$3,2,FALSE),"Mutant","WT")),"")</f>
        <v/>
      </c>
      <c r="DU264" s="4" t="str">
        <f>IF(ISNUMBER(DG264), IF($AR264&gt;VLOOKUP('Gene Table'!$G$2,'Array Content'!$A$2:$B$3,2,FALSE),IF(DG264&lt;-$AR264,"mutant","WT"),IF(DG264&lt;-VLOOKUP('Gene Table'!$G$2,'Array Content'!$A$2:$B$3,2,FALSE),"Mutant","WT")),"")</f>
        <v/>
      </c>
      <c r="DV264" s="4" t="str">
        <f>IF(ISNUMBER(DH264), IF($AR264&gt;VLOOKUP('Gene Table'!$G$2,'Array Content'!$A$2:$B$3,2,FALSE),IF(DH264&lt;-$AR264,"mutant","WT"),IF(DH264&lt;-VLOOKUP('Gene Table'!$G$2,'Array Content'!$A$2:$B$3,2,FALSE),"Mutant","WT")),"")</f>
        <v/>
      </c>
      <c r="DW264" s="4" t="str">
        <f>IF(ISNUMBER(DI264), IF($AR264&gt;VLOOKUP('Gene Table'!$G$2,'Array Content'!$A$2:$B$3,2,FALSE),IF(DI264&lt;-$AR264,"mutant","WT"),IF(DI264&lt;-VLOOKUP('Gene Table'!$G$2,'Array Content'!$A$2:$B$3,2,FALSE),"Mutant","WT")),"")</f>
        <v/>
      </c>
      <c r="DX264" s="4" t="str">
        <f>IF(ISNUMBER(DJ264), IF($AR264&gt;VLOOKUP('Gene Table'!$G$2,'Array Content'!$A$2:$B$3,2,FALSE),IF(DJ264&lt;-$AR264,"mutant","WT"),IF(DJ264&lt;-VLOOKUP('Gene Table'!$G$2,'Array Content'!$A$2:$B$3,2,FALSE),"Mutant","WT")),"")</f>
        <v/>
      </c>
      <c r="DY264" s="4" t="str">
        <f>IF(ISNUMBER(DK264), IF($AR264&gt;VLOOKUP('Gene Table'!$G$2,'Array Content'!$A$2:$B$3,2,FALSE),IF(DK264&lt;-$AR264,"mutant","WT"),IF(DK264&lt;-VLOOKUP('Gene Table'!$G$2,'Array Content'!$A$2:$B$3,2,FALSE),"Mutant","WT")),"")</f>
        <v/>
      </c>
      <c r="DZ264" s="4" t="str">
        <f>IF(ISNUMBER(DL264), IF($AR264&gt;VLOOKUP('Gene Table'!$G$2,'Array Content'!$A$2:$B$3,2,FALSE),IF(DL264&lt;-$AR264,"mutant","WT"),IF(DL264&lt;-VLOOKUP('Gene Table'!$G$2,'Array Content'!$A$2:$B$3,2,FALSE),"Mutant","WT")),"")</f>
        <v/>
      </c>
      <c r="EA264" s="4" t="str">
        <f>IF(ISNUMBER(DM264), IF($AR264&gt;VLOOKUP('Gene Table'!$G$2,'Array Content'!$A$2:$B$3,2,FALSE),IF(DM264&lt;-$AR264,"mutant","WT"),IF(DM264&lt;-VLOOKUP('Gene Table'!$G$2,'Array Content'!$A$2:$B$3,2,FALSE),"Mutant","WT")),"")</f>
        <v/>
      </c>
      <c r="EC264" s="4" t="s">
        <v>4921</v>
      </c>
      <c r="ED264" s="4" t="str">
        <f>IF('Gene Table'!$D264="copy number",D264,"")</f>
        <v/>
      </c>
      <c r="EE264" s="4" t="str">
        <f>IF('Gene Table'!$D264="copy number",E264,"")</f>
        <v/>
      </c>
      <c r="EF264" s="4" t="str">
        <f>IF('Gene Table'!$D264="copy number",F264,"")</f>
        <v/>
      </c>
      <c r="EG264" s="4" t="str">
        <f>IF('Gene Table'!$D264="copy number",G264,"")</f>
        <v/>
      </c>
      <c r="EH264" s="4" t="str">
        <f>IF('Gene Table'!$D264="copy number",H264,"")</f>
        <v/>
      </c>
      <c r="EI264" s="4" t="str">
        <f>IF('Gene Table'!$D264="copy number",I264,"")</f>
        <v/>
      </c>
      <c r="EJ264" s="4" t="str">
        <f>IF('Gene Table'!$D264="copy number",J264,"")</f>
        <v/>
      </c>
      <c r="EK264" s="4" t="str">
        <f>IF('Gene Table'!$D264="copy number",K264,"")</f>
        <v/>
      </c>
      <c r="EL264" s="4" t="str">
        <f>IF('Gene Table'!$D264="copy number",L264,"")</f>
        <v/>
      </c>
      <c r="EM264" s="4" t="str">
        <f>IF('Gene Table'!$D264="copy number",M264,"")</f>
        <v/>
      </c>
      <c r="EN264" s="4" t="str">
        <f>IF('Gene Table'!$D264="copy number",N264,"")</f>
        <v/>
      </c>
      <c r="EO264" s="4" t="str">
        <f>IF('Gene Table'!$D264="copy number",O264,"")</f>
        <v/>
      </c>
      <c r="EQ264" s="4" t="s">
        <v>4921</v>
      </c>
      <c r="ER264" s="4" t="str">
        <f>IF('Gene Table'!$D264="copy number",R264,"")</f>
        <v/>
      </c>
      <c r="ES264" s="4" t="str">
        <f>IF('Gene Table'!$D264="copy number",S264,"")</f>
        <v/>
      </c>
      <c r="ET264" s="4" t="str">
        <f>IF('Gene Table'!$D264="copy number",T264,"")</f>
        <v/>
      </c>
      <c r="EU264" s="4" t="str">
        <f>IF('Gene Table'!$D264="copy number",U264,"")</f>
        <v/>
      </c>
      <c r="EV264" s="4" t="str">
        <f>IF('Gene Table'!$D264="copy number",V264,"")</f>
        <v/>
      </c>
      <c r="EW264" s="4" t="str">
        <f>IF('Gene Table'!$D264="copy number",W264,"")</f>
        <v/>
      </c>
      <c r="EX264" s="4" t="str">
        <f>IF('Gene Table'!$D264="copy number",X264,"")</f>
        <v/>
      </c>
      <c r="EY264" s="4" t="str">
        <f>IF('Gene Table'!$D264="copy number",Y264,"")</f>
        <v/>
      </c>
      <c r="EZ264" s="4" t="str">
        <f>IF('Gene Table'!$D264="copy number",Z264,"")</f>
        <v/>
      </c>
      <c r="FA264" s="4" t="str">
        <f>IF('Gene Table'!$D264="copy number",AA264,"")</f>
        <v/>
      </c>
      <c r="FB264" s="4" t="str">
        <f>IF('Gene Table'!$D264="copy number",AB264,"")</f>
        <v/>
      </c>
      <c r="FC264" s="4" t="str">
        <f>IF('Gene Table'!$D264="copy number",AC264,"")</f>
        <v/>
      </c>
      <c r="FE264" s="4" t="s">
        <v>4921</v>
      </c>
      <c r="FF264" s="4" t="str">
        <f>IF('Gene Table'!$C264="SMPC",D264,"")</f>
        <v/>
      </c>
      <c r="FG264" s="4" t="str">
        <f>IF('Gene Table'!$C264="SMPC",E264,"")</f>
        <v/>
      </c>
      <c r="FH264" s="4" t="str">
        <f>IF('Gene Table'!$C264="SMPC",F264,"")</f>
        <v/>
      </c>
      <c r="FI264" s="4" t="str">
        <f>IF('Gene Table'!$C264="SMPC",G264,"")</f>
        <v/>
      </c>
      <c r="FJ264" s="4" t="str">
        <f>IF('Gene Table'!$C264="SMPC",H264,"")</f>
        <v/>
      </c>
      <c r="FK264" s="4" t="str">
        <f>IF('Gene Table'!$C264="SMPC",I264,"")</f>
        <v/>
      </c>
      <c r="FL264" s="4" t="str">
        <f>IF('Gene Table'!$C264="SMPC",J264,"")</f>
        <v/>
      </c>
      <c r="FM264" s="4" t="str">
        <f>IF('Gene Table'!$C264="SMPC",K264,"")</f>
        <v/>
      </c>
      <c r="FN264" s="4" t="str">
        <f>IF('Gene Table'!$C264="SMPC",L264,"")</f>
        <v/>
      </c>
      <c r="FO264" s="4" t="str">
        <f>IF('Gene Table'!$C264="SMPC",M264,"")</f>
        <v/>
      </c>
      <c r="FP264" s="4" t="str">
        <f>IF('Gene Table'!$C264="SMPC",N264,"")</f>
        <v/>
      </c>
      <c r="FQ264" s="4" t="str">
        <f>IF('Gene Table'!$C264="SMPC",O264,"")</f>
        <v/>
      </c>
      <c r="FS264" s="4" t="s">
        <v>4921</v>
      </c>
      <c r="FT264" s="4" t="str">
        <f>IF('Gene Table'!$C264="SMPC",R264,"")</f>
        <v/>
      </c>
      <c r="FU264" s="4" t="str">
        <f>IF('Gene Table'!$C264="SMPC",S264,"")</f>
        <v/>
      </c>
      <c r="FV264" s="4" t="str">
        <f>IF('Gene Table'!$C264="SMPC",T264,"")</f>
        <v/>
      </c>
      <c r="FW264" s="4" t="str">
        <f>IF('Gene Table'!$C264="SMPC",U264,"")</f>
        <v/>
      </c>
      <c r="FX264" s="4" t="str">
        <f>IF('Gene Table'!$C264="SMPC",V264,"")</f>
        <v/>
      </c>
      <c r="FY264" s="4" t="str">
        <f>IF('Gene Table'!$C264="SMPC",W264,"")</f>
        <v/>
      </c>
      <c r="FZ264" s="4" t="str">
        <f>IF('Gene Table'!$C264="SMPC",X264,"")</f>
        <v/>
      </c>
      <c r="GA264" s="4" t="str">
        <f>IF('Gene Table'!$C264="SMPC",Y264,"")</f>
        <v/>
      </c>
      <c r="GB264" s="4" t="str">
        <f>IF('Gene Table'!$C264="SMPC",Z264,"")</f>
        <v/>
      </c>
      <c r="GC264" s="4" t="str">
        <f>IF('Gene Table'!$C264="SMPC",AA264,"")</f>
        <v/>
      </c>
      <c r="GD264" s="4" t="str">
        <f>IF('Gene Table'!$C264="SMPC",AB264,"")</f>
        <v/>
      </c>
      <c r="GE264" s="4" t="str">
        <f>IF('Gene Table'!$C264="SMPC",AC264,"")</f>
        <v/>
      </c>
    </row>
    <row r="265" spans="1:187" ht="15" customHeight="1" x14ac:dyDescent="0.25">
      <c r="A265" s="4" t="str">
        <f>'Gene Table'!C265&amp;":"&amp;'Gene Table'!D265</f>
        <v>TP53:c.722C&gt;G</v>
      </c>
      <c r="B265" s="4">
        <f>IF('Gene Table'!$G$5="NO",IF(ISNUMBER(MATCH('Gene Table'!E265,'Array Content'!$M$2:$M$941,0)),VLOOKUP('Gene Table'!E265,'Array Content'!$M$2:$O$941,2,FALSE),35),IF('Gene Table'!$G$5="YES",IF(ISNUMBER(MATCH('Gene Table'!E265,'Array Content'!$M$2:$M$941,0)),VLOOKUP('Gene Table'!E265,'Array Content'!$M$2:$O$941,3,FALSE),35),"OOPS"))</f>
        <v>35</v>
      </c>
      <c r="C265" s="4" t="s">
        <v>4922</v>
      </c>
      <c r="D265" s="29">
        <f>IF('Control Sample Data'!D264="","",IF(SUM('Control Sample Data'!D$2:D$97)&gt;10,IF(AND(ISNUMBER('Control Sample Data'!D264),'Control Sample Data'!D264&lt;$B265, 'Control Sample Data'!D264&gt;0),'Control Sample Data'!D264,$B265),""))</f>
        <v>35</v>
      </c>
      <c r="E265" s="29">
        <f>IF('Control Sample Data'!E264="","",IF(SUM('Control Sample Data'!E$2:E$97)&gt;10,IF(AND(ISNUMBER('Control Sample Data'!E264),'Control Sample Data'!E264&lt;$B265, 'Control Sample Data'!E264&gt;0),'Control Sample Data'!E264,$B265),""))</f>
        <v>35</v>
      </c>
      <c r="F265" s="29" t="str">
        <f>IF('Control Sample Data'!F264="","",IF(SUM('Control Sample Data'!F$2:F$97)&gt;10,IF(AND(ISNUMBER('Control Sample Data'!F264),'Control Sample Data'!F264&lt;$B265, 'Control Sample Data'!F264&gt;0),'Control Sample Data'!F264,$B265),""))</f>
        <v/>
      </c>
      <c r="G265" s="29" t="str">
        <f>IF('Control Sample Data'!G264="","",IF(SUM('Control Sample Data'!G$2:G$97)&gt;10,IF(AND(ISNUMBER('Control Sample Data'!G264),'Control Sample Data'!G264&lt;$B265, 'Control Sample Data'!G264&gt;0),'Control Sample Data'!G264,$B265),""))</f>
        <v/>
      </c>
      <c r="H265" s="29" t="str">
        <f>IF('Control Sample Data'!H264="","",IF(SUM('Control Sample Data'!H$2:H$97)&gt;10,IF(AND(ISNUMBER('Control Sample Data'!H264),'Control Sample Data'!H264&lt;$B265, 'Control Sample Data'!H264&gt;0),'Control Sample Data'!H264,$B265),""))</f>
        <v/>
      </c>
      <c r="I265" s="29" t="str">
        <f>IF('Control Sample Data'!I264="","",IF(SUM('Control Sample Data'!I$2:I$97)&gt;10,IF(AND(ISNUMBER('Control Sample Data'!I264),'Control Sample Data'!I264&lt;$B265, 'Control Sample Data'!I264&gt;0),'Control Sample Data'!I264,$B265),""))</f>
        <v/>
      </c>
      <c r="J265" s="29" t="str">
        <f>IF('Control Sample Data'!J264="","",IF(SUM('Control Sample Data'!J$2:J$97)&gt;10,IF(AND(ISNUMBER('Control Sample Data'!J264),'Control Sample Data'!J264&lt;$B265, 'Control Sample Data'!J264&gt;0),'Control Sample Data'!J264,$B265),""))</f>
        <v/>
      </c>
      <c r="K265" s="29" t="str">
        <f>IF('Control Sample Data'!K264="","",IF(SUM('Control Sample Data'!K$2:K$97)&gt;10,IF(AND(ISNUMBER('Control Sample Data'!K264),'Control Sample Data'!K264&lt;$B265, 'Control Sample Data'!K264&gt;0),'Control Sample Data'!K264,$B265),""))</f>
        <v/>
      </c>
      <c r="L265" s="29" t="str">
        <f>IF('Control Sample Data'!L264="","",IF(SUM('Control Sample Data'!L$2:L$97)&gt;10,IF(AND(ISNUMBER('Control Sample Data'!L264),'Control Sample Data'!L264&lt;$B265, 'Control Sample Data'!L264&gt;0),'Control Sample Data'!L264,$B265),""))</f>
        <v/>
      </c>
      <c r="M265" s="29" t="str">
        <f>IF('Control Sample Data'!M264="","",IF(SUM('Control Sample Data'!M$2:M$97)&gt;10,IF(AND(ISNUMBER('Control Sample Data'!M264),'Control Sample Data'!M264&lt;$B265, 'Control Sample Data'!M264&gt;0),'Control Sample Data'!M264,$B265),""))</f>
        <v/>
      </c>
      <c r="N265" s="29" t="str">
        <f>IF('Control Sample Data'!N264="","",IF(SUM('Control Sample Data'!N$2:N$97)&gt;10,IF(AND(ISNUMBER('Control Sample Data'!N264),'Control Sample Data'!N264&lt;$B265, 'Control Sample Data'!N264&gt;0),'Control Sample Data'!N264,$B265),""))</f>
        <v/>
      </c>
      <c r="O265" s="29" t="str">
        <f>IF('Control Sample Data'!O264="","",IF(SUM('Control Sample Data'!O$2:O$97)&gt;10,IF(AND(ISNUMBER('Control Sample Data'!O264),'Control Sample Data'!O264&lt;$B265, 'Control Sample Data'!O264&gt;0),'Control Sample Data'!O264,$B265),""))</f>
        <v/>
      </c>
      <c r="Q265" s="4" t="s">
        <v>4922</v>
      </c>
      <c r="R265" s="29">
        <f>IF('Test Sample Data'!D264="","",IF(SUM('Test Sample Data'!D$2:D$97)&gt;10,IF(AND(ISNUMBER('Test Sample Data'!D264),'Test Sample Data'!D264&lt;$B265, 'Test Sample Data'!D264&gt;0),'Test Sample Data'!D264,$B265),""))</f>
        <v>35</v>
      </c>
      <c r="S265" s="29">
        <f>IF('Test Sample Data'!E264="","",IF(SUM('Test Sample Data'!E$2:E$97)&gt;10,IF(AND(ISNUMBER('Test Sample Data'!E264),'Test Sample Data'!E264&lt;$B265, 'Test Sample Data'!E264&gt;0),'Test Sample Data'!E264,$B265),""))</f>
        <v>35</v>
      </c>
      <c r="T265" s="29" t="str">
        <f>IF('Test Sample Data'!F264="","",IF(SUM('Test Sample Data'!F$2:F$97)&gt;10,IF(AND(ISNUMBER('Test Sample Data'!F264),'Test Sample Data'!F264&lt;$B265, 'Test Sample Data'!F264&gt;0),'Test Sample Data'!F264,$B265),""))</f>
        <v/>
      </c>
      <c r="U265" s="29" t="str">
        <f>IF('Test Sample Data'!G264="","",IF(SUM('Test Sample Data'!G$2:G$97)&gt;10,IF(AND(ISNUMBER('Test Sample Data'!G264),'Test Sample Data'!G264&lt;$B265, 'Test Sample Data'!G264&gt;0),'Test Sample Data'!G264,$B265),""))</f>
        <v/>
      </c>
      <c r="V265" s="29" t="str">
        <f>IF('Test Sample Data'!H264="","",IF(SUM('Test Sample Data'!H$2:H$97)&gt;10,IF(AND(ISNUMBER('Test Sample Data'!H264),'Test Sample Data'!H264&lt;$B265, 'Test Sample Data'!H264&gt;0),'Test Sample Data'!H264,$B265),""))</f>
        <v/>
      </c>
      <c r="W265" s="29" t="str">
        <f>IF('Test Sample Data'!I264="","",IF(SUM('Test Sample Data'!I$2:I$97)&gt;10,IF(AND(ISNUMBER('Test Sample Data'!I264),'Test Sample Data'!I264&lt;$B265, 'Test Sample Data'!I264&gt;0),'Test Sample Data'!I264,$B265),""))</f>
        <v/>
      </c>
      <c r="X265" s="29" t="str">
        <f>IF('Test Sample Data'!J264="","",IF(SUM('Test Sample Data'!J$2:J$97)&gt;10,IF(AND(ISNUMBER('Test Sample Data'!J264),'Test Sample Data'!J264&lt;$B265, 'Test Sample Data'!J264&gt;0),'Test Sample Data'!J264,$B265),""))</f>
        <v/>
      </c>
      <c r="Y265" s="29" t="str">
        <f>IF('Test Sample Data'!K264="","",IF(SUM('Test Sample Data'!K$2:K$97)&gt;10,IF(AND(ISNUMBER('Test Sample Data'!K264),'Test Sample Data'!K264&lt;$B265, 'Test Sample Data'!K264&gt;0),'Test Sample Data'!K264,$B265),""))</f>
        <v/>
      </c>
      <c r="Z265" s="29" t="str">
        <f>IF('Test Sample Data'!L264="","",IF(SUM('Test Sample Data'!L$2:L$97)&gt;10,IF(AND(ISNUMBER('Test Sample Data'!L264),'Test Sample Data'!L264&lt;$B265, 'Test Sample Data'!L264&gt;0),'Test Sample Data'!L264,$B265),""))</f>
        <v/>
      </c>
      <c r="AA265" s="29" t="str">
        <f>IF('Test Sample Data'!M264="","",IF(SUM('Test Sample Data'!M$2:M$97)&gt;10,IF(AND(ISNUMBER('Test Sample Data'!M264),'Test Sample Data'!M264&lt;$B265, 'Test Sample Data'!M264&gt;0),'Test Sample Data'!M264,$B265),""))</f>
        <v/>
      </c>
      <c r="AB265" s="29" t="str">
        <f>IF('Test Sample Data'!N264="","",IF(SUM('Test Sample Data'!N$2:N$97)&gt;10,IF(AND(ISNUMBER('Test Sample Data'!N264),'Test Sample Data'!N264&lt;$B265, 'Test Sample Data'!N264&gt;0),'Test Sample Data'!N264,$B265),""))</f>
        <v/>
      </c>
      <c r="AC265" s="29" t="str">
        <f>IF('Test Sample Data'!O264="","",IF(SUM('Test Sample Data'!O$2:O$97)&gt;10,IF(AND(ISNUMBER('Test Sample Data'!O264),'Test Sample Data'!O264&lt;$B265, 'Test Sample Data'!O264&gt;0),'Test Sample Data'!O264,$B265),""))</f>
        <v/>
      </c>
      <c r="AE265" s="4" t="s">
        <v>4922</v>
      </c>
      <c r="AF265" s="4">
        <f t="shared" si="311"/>
        <v>9</v>
      </c>
      <c r="AG265" s="4">
        <f t="shared" si="312"/>
        <v>9</v>
      </c>
      <c r="AH265" s="4" t="str">
        <f t="shared" si="313"/>
        <v/>
      </c>
      <c r="AI265" s="4" t="str">
        <f t="shared" si="314"/>
        <v/>
      </c>
      <c r="AJ265" s="4" t="str">
        <f t="shared" si="315"/>
        <v/>
      </c>
      <c r="AK265" s="4" t="str">
        <f t="shared" si="316"/>
        <v/>
      </c>
      <c r="AL265" s="4" t="str">
        <f t="shared" si="317"/>
        <v/>
      </c>
      <c r="AM265" s="4" t="str">
        <f t="shared" si="318"/>
        <v/>
      </c>
      <c r="AN265" s="4" t="str">
        <f t="shared" si="319"/>
        <v/>
      </c>
      <c r="AO265" s="4" t="str">
        <f t="shared" si="320"/>
        <v/>
      </c>
      <c r="AP265" s="4" t="str">
        <f t="shared" si="321"/>
        <v/>
      </c>
      <c r="AQ265" s="4" t="str">
        <f t="shared" si="322"/>
        <v/>
      </c>
      <c r="AR265" s="4">
        <f t="shared" si="323"/>
        <v>0</v>
      </c>
      <c r="AS265" s="4">
        <f t="shared" si="310"/>
        <v>9</v>
      </c>
      <c r="AU265" s="4" t="s">
        <v>4922</v>
      </c>
      <c r="AV265" s="4">
        <f t="shared" si="324"/>
        <v>9</v>
      </c>
      <c r="AW265" s="4">
        <f t="shared" si="325"/>
        <v>9</v>
      </c>
      <c r="AX265" s="4" t="str">
        <f t="shared" si="326"/>
        <v/>
      </c>
      <c r="AY265" s="4" t="str">
        <f t="shared" si="327"/>
        <v/>
      </c>
      <c r="AZ265" s="4" t="str">
        <f t="shared" si="328"/>
        <v/>
      </c>
      <c r="BA265" s="4" t="str">
        <f t="shared" si="329"/>
        <v/>
      </c>
      <c r="BB265" s="4" t="str">
        <f t="shared" si="330"/>
        <v/>
      </c>
      <c r="BC265" s="4" t="str">
        <f t="shared" si="331"/>
        <v/>
      </c>
      <c r="BD265" s="4" t="str">
        <f t="shared" si="332"/>
        <v/>
      </c>
      <c r="BE265" s="4" t="str">
        <f t="shared" si="333"/>
        <v/>
      </c>
      <c r="BF265" s="4" t="str">
        <f t="shared" si="334"/>
        <v/>
      </c>
      <c r="BG265" s="4" t="str">
        <f t="shared" si="335"/>
        <v/>
      </c>
      <c r="BI265" s="4" t="s">
        <v>4922</v>
      </c>
      <c r="BJ265" s="4">
        <f t="shared" si="297"/>
        <v>9</v>
      </c>
      <c r="BK265" s="4">
        <f t="shared" si="298"/>
        <v>9</v>
      </c>
      <c r="BL265" s="4" t="str">
        <f t="shared" si="299"/>
        <v/>
      </c>
      <c r="BM265" s="4" t="str">
        <f t="shared" si="300"/>
        <v/>
      </c>
      <c r="BN265" s="4" t="str">
        <f t="shared" si="301"/>
        <v/>
      </c>
      <c r="BO265" s="4" t="str">
        <f t="shared" si="302"/>
        <v/>
      </c>
      <c r="BP265" s="4" t="str">
        <f t="shared" si="303"/>
        <v/>
      </c>
      <c r="BQ265" s="4" t="str">
        <f t="shared" si="304"/>
        <v/>
      </c>
      <c r="BR265" s="4" t="str">
        <f t="shared" si="305"/>
        <v/>
      </c>
      <c r="BS265" s="4" t="str">
        <f t="shared" si="306"/>
        <v/>
      </c>
      <c r="BT265" s="4" t="str">
        <f t="shared" si="307"/>
        <v/>
      </c>
      <c r="BU265" s="4" t="str">
        <f t="shared" si="308"/>
        <v/>
      </c>
      <c r="BV265" s="4">
        <f t="shared" si="336"/>
        <v>0</v>
      </c>
      <c r="BW265" s="4">
        <f t="shared" si="309"/>
        <v>9</v>
      </c>
      <c r="BY265" s="4" t="s">
        <v>4922</v>
      </c>
      <c r="BZ265" s="4">
        <f t="shared" si="273"/>
        <v>0</v>
      </c>
      <c r="CA265" s="4">
        <f t="shared" si="274"/>
        <v>0</v>
      </c>
      <c r="CB265" s="4" t="str">
        <f t="shared" si="275"/>
        <v/>
      </c>
      <c r="CC265" s="4" t="str">
        <f t="shared" si="276"/>
        <v/>
      </c>
      <c r="CD265" s="4" t="str">
        <f t="shared" si="277"/>
        <v/>
      </c>
      <c r="CE265" s="4" t="str">
        <f t="shared" si="278"/>
        <v/>
      </c>
      <c r="CF265" s="4" t="str">
        <f t="shared" si="279"/>
        <v/>
      </c>
      <c r="CG265" s="4" t="str">
        <f t="shared" si="280"/>
        <v/>
      </c>
      <c r="CH265" s="4" t="str">
        <f t="shared" si="281"/>
        <v/>
      </c>
      <c r="CI265" s="4" t="str">
        <f t="shared" si="282"/>
        <v/>
      </c>
      <c r="CJ265" s="4" t="str">
        <f t="shared" si="283"/>
        <v/>
      </c>
      <c r="CK265" s="4" t="str">
        <f t="shared" si="284"/>
        <v/>
      </c>
      <c r="CM265" s="4" t="s">
        <v>4922</v>
      </c>
      <c r="CN265" s="4" t="str">
        <f>IF(ISNUMBER(BZ265), IF($BV265&gt;VLOOKUP('Gene Table'!$G$2,'Array Content'!$A$2:$B$3,2,FALSE),IF(BZ265&lt;-$BV265,"mutant","WT"),IF(BZ265&lt;-VLOOKUP('Gene Table'!$G$2,'Array Content'!$A$2:$B$3,2,FALSE),"Mutant","WT")),"")</f>
        <v>WT</v>
      </c>
      <c r="CO265" s="4" t="str">
        <f>IF(ISNUMBER(CA265), IF($BV265&gt;VLOOKUP('Gene Table'!$G$2,'Array Content'!$A$2:$B$3,2,FALSE),IF(CA265&lt;-$BV265,"mutant","WT"),IF(CA265&lt;-VLOOKUP('Gene Table'!$G$2,'Array Content'!$A$2:$B$3,2,FALSE),"Mutant","WT")),"")</f>
        <v>WT</v>
      </c>
      <c r="CP265" s="4" t="str">
        <f>IF(ISNUMBER(CB265), IF($BV265&gt;VLOOKUP('Gene Table'!$G$2,'Array Content'!$A$2:$B$3,2,FALSE),IF(CB265&lt;-$BV265,"mutant","WT"),IF(CB265&lt;-VLOOKUP('Gene Table'!$G$2,'Array Content'!$A$2:$B$3,2,FALSE),"Mutant","WT")),"")</f>
        <v/>
      </c>
      <c r="CQ265" s="4" t="str">
        <f>IF(ISNUMBER(CC265), IF($BV265&gt;VLOOKUP('Gene Table'!$G$2,'Array Content'!$A$2:$B$3,2,FALSE),IF(CC265&lt;-$BV265,"mutant","WT"),IF(CC265&lt;-VLOOKUP('Gene Table'!$G$2,'Array Content'!$A$2:$B$3,2,FALSE),"Mutant","WT")),"")</f>
        <v/>
      </c>
      <c r="CR265" s="4" t="str">
        <f>IF(ISNUMBER(CD265), IF($BV265&gt;VLOOKUP('Gene Table'!$G$2,'Array Content'!$A$2:$B$3,2,FALSE),IF(CD265&lt;-$BV265,"mutant","WT"),IF(CD265&lt;-VLOOKUP('Gene Table'!$G$2,'Array Content'!$A$2:$B$3,2,FALSE),"Mutant","WT")),"")</f>
        <v/>
      </c>
      <c r="CS265" s="4" t="str">
        <f>IF(ISNUMBER(CE265), IF($BV265&gt;VLOOKUP('Gene Table'!$G$2,'Array Content'!$A$2:$B$3,2,FALSE),IF(CE265&lt;-$BV265,"mutant","WT"),IF(CE265&lt;-VLOOKUP('Gene Table'!$G$2,'Array Content'!$A$2:$B$3,2,FALSE),"Mutant","WT")),"")</f>
        <v/>
      </c>
      <c r="CT265" s="4" t="str">
        <f>IF(ISNUMBER(CF265), IF($BV265&gt;VLOOKUP('Gene Table'!$G$2,'Array Content'!$A$2:$B$3,2,FALSE),IF(CF265&lt;-$BV265,"mutant","WT"),IF(CF265&lt;-VLOOKUP('Gene Table'!$G$2,'Array Content'!$A$2:$B$3,2,FALSE),"Mutant","WT")),"")</f>
        <v/>
      </c>
      <c r="CU265" s="4" t="str">
        <f>IF(ISNUMBER(CG265), IF($BV265&gt;VLOOKUP('Gene Table'!$G$2,'Array Content'!$A$2:$B$3,2,FALSE),IF(CG265&lt;-$BV265,"mutant","WT"),IF(CG265&lt;-VLOOKUP('Gene Table'!$G$2,'Array Content'!$A$2:$B$3,2,FALSE),"Mutant","WT")),"")</f>
        <v/>
      </c>
      <c r="CV265" s="4" t="str">
        <f>IF(ISNUMBER(CH265), IF($BV265&gt;VLOOKUP('Gene Table'!$G$2,'Array Content'!$A$2:$B$3,2,FALSE),IF(CH265&lt;-$BV265,"mutant","WT"),IF(CH265&lt;-VLOOKUP('Gene Table'!$G$2,'Array Content'!$A$2:$B$3,2,FALSE),"Mutant","WT")),"")</f>
        <v/>
      </c>
      <c r="CW265" s="4" t="str">
        <f>IF(ISNUMBER(CI265), IF($BV265&gt;VLOOKUP('Gene Table'!$G$2,'Array Content'!$A$2:$B$3,2,FALSE),IF(CI265&lt;-$BV265,"mutant","WT"),IF(CI265&lt;-VLOOKUP('Gene Table'!$G$2,'Array Content'!$A$2:$B$3,2,FALSE),"Mutant","WT")),"")</f>
        <v/>
      </c>
      <c r="CX265" s="4" t="str">
        <f>IF(ISNUMBER(CJ265), IF($BV265&gt;VLOOKUP('Gene Table'!$G$2,'Array Content'!$A$2:$B$3,2,FALSE),IF(CJ265&lt;-$BV265,"mutant","WT"),IF(CJ265&lt;-VLOOKUP('Gene Table'!$G$2,'Array Content'!$A$2:$B$3,2,FALSE),"Mutant","WT")),"")</f>
        <v/>
      </c>
      <c r="CY265" s="4" t="str">
        <f>IF(ISNUMBER(CK265), IF($BV265&gt;VLOOKUP('Gene Table'!$G$2,'Array Content'!$A$2:$B$3,2,FALSE),IF(CK265&lt;-$BV265,"mutant","WT"),IF(CK265&lt;-VLOOKUP('Gene Table'!$G$2,'Array Content'!$A$2:$B$3,2,FALSE),"Mutant","WT")),"")</f>
        <v/>
      </c>
      <c r="DA265" s="4" t="s">
        <v>4922</v>
      </c>
      <c r="DB265" s="4">
        <f t="shared" si="285"/>
        <v>0</v>
      </c>
      <c r="DC265" s="4">
        <f t="shared" si="286"/>
        <v>0</v>
      </c>
      <c r="DD265" s="4" t="str">
        <f t="shared" si="287"/>
        <v/>
      </c>
      <c r="DE265" s="4" t="str">
        <f t="shared" si="288"/>
        <v/>
      </c>
      <c r="DF265" s="4" t="str">
        <f t="shared" si="289"/>
        <v/>
      </c>
      <c r="DG265" s="4" t="str">
        <f t="shared" si="290"/>
        <v/>
      </c>
      <c r="DH265" s="4" t="str">
        <f t="shared" si="291"/>
        <v/>
      </c>
      <c r="DI265" s="4" t="str">
        <f t="shared" si="292"/>
        <v/>
      </c>
      <c r="DJ265" s="4" t="str">
        <f t="shared" si="293"/>
        <v/>
      </c>
      <c r="DK265" s="4" t="str">
        <f t="shared" si="294"/>
        <v/>
      </c>
      <c r="DL265" s="4" t="str">
        <f t="shared" si="295"/>
        <v/>
      </c>
      <c r="DM265" s="4" t="str">
        <f t="shared" si="296"/>
        <v/>
      </c>
      <c r="DO265" s="4" t="s">
        <v>4922</v>
      </c>
      <c r="DP265" s="4" t="str">
        <f>IF(ISNUMBER(DB265), IF($AR265&gt;VLOOKUP('Gene Table'!$G$2,'Array Content'!$A$2:$B$3,2,FALSE),IF(DB265&lt;-$AR265,"mutant","WT"),IF(DB265&lt;-VLOOKUP('Gene Table'!$G$2,'Array Content'!$A$2:$B$3,2,FALSE),"Mutant","WT")),"")</f>
        <v>WT</v>
      </c>
      <c r="DQ265" s="4" t="str">
        <f>IF(ISNUMBER(DC265), IF($AR265&gt;VLOOKUP('Gene Table'!$G$2,'Array Content'!$A$2:$B$3,2,FALSE),IF(DC265&lt;-$AR265,"mutant","WT"),IF(DC265&lt;-VLOOKUP('Gene Table'!$G$2,'Array Content'!$A$2:$B$3,2,FALSE),"Mutant","WT")),"")</f>
        <v>WT</v>
      </c>
      <c r="DR265" s="4" t="str">
        <f>IF(ISNUMBER(DD265), IF($AR265&gt;VLOOKUP('Gene Table'!$G$2,'Array Content'!$A$2:$B$3,2,FALSE),IF(DD265&lt;-$AR265,"mutant","WT"),IF(DD265&lt;-VLOOKUP('Gene Table'!$G$2,'Array Content'!$A$2:$B$3,2,FALSE),"Mutant","WT")),"")</f>
        <v/>
      </c>
      <c r="DS265" s="4" t="str">
        <f>IF(ISNUMBER(DE265), IF($AR265&gt;VLOOKUP('Gene Table'!$G$2,'Array Content'!$A$2:$B$3,2,FALSE),IF(DE265&lt;-$AR265,"mutant","WT"),IF(DE265&lt;-VLOOKUP('Gene Table'!$G$2,'Array Content'!$A$2:$B$3,2,FALSE),"Mutant","WT")),"")</f>
        <v/>
      </c>
      <c r="DT265" s="4" t="str">
        <f>IF(ISNUMBER(DF265), IF($AR265&gt;VLOOKUP('Gene Table'!$G$2,'Array Content'!$A$2:$B$3,2,FALSE),IF(DF265&lt;-$AR265,"mutant","WT"),IF(DF265&lt;-VLOOKUP('Gene Table'!$G$2,'Array Content'!$A$2:$B$3,2,FALSE),"Mutant","WT")),"")</f>
        <v/>
      </c>
      <c r="DU265" s="4" t="str">
        <f>IF(ISNUMBER(DG265), IF($AR265&gt;VLOOKUP('Gene Table'!$G$2,'Array Content'!$A$2:$B$3,2,FALSE),IF(DG265&lt;-$AR265,"mutant","WT"),IF(DG265&lt;-VLOOKUP('Gene Table'!$G$2,'Array Content'!$A$2:$B$3,2,FALSE),"Mutant","WT")),"")</f>
        <v/>
      </c>
      <c r="DV265" s="4" t="str">
        <f>IF(ISNUMBER(DH265), IF($AR265&gt;VLOOKUP('Gene Table'!$G$2,'Array Content'!$A$2:$B$3,2,FALSE),IF(DH265&lt;-$AR265,"mutant","WT"),IF(DH265&lt;-VLOOKUP('Gene Table'!$G$2,'Array Content'!$A$2:$B$3,2,FALSE),"Mutant","WT")),"")</f>
        <v/>
      </c>
      <c r="DW265" s="4" t="str">
        <f>IF(ISNUMBER(DI265), IF($AR265&gt;VLOOKUP('Gene Table'!$G$2,'Array Content'!$A$2:$B$3,2,FALSE),IF(DI265&lt;-$AR265,"mutant","WT"),IF(DI265&lt;-VLOOKUP('Gene Table'!$G$2,'Array Content'!$A$2:$B$3,2,FALSE),"Mutant","WT")),"")</f>
        <v/>
      </c>
      <c r="DX265" s="4" t="str">
        <f>IF(ISNUMBER(DJ265), IF($AR265&gt;VLOOKUP('Gene Table'!$G$2,'Array Content'!$A$2:$B$3,2,FALSE),IF(DJ265&lt;-$AR265,"mutant","WT"),IF(DJ265&lt;-VLOOKUP('Gene Table'!$G$2,'Array Content'!$A$2:$B$3,2,FALSE),"Mutant","WT")),"")</f>
        <v/>
      </c>
      <c r="DY265" s="4" t="str">
        <f>IF(ISNUMBER(DK265), IF($AR265&gt;VLOOKUP('Gene Table'!$G$2,'Array Content'!$A$2:$B$3,2,FALSE),IF(DK265&lt;-$AR265,"mutant","WT"),IF(DK265&lt;-VLOOKUP('Gene Table'!$G$2,'Array Content'!$A$2:$B$3,2,FALSE),"Mutant","WT")),"")</f>
        <v/>
      </c>
      <c r="DZ265" s="4" t="str">
        <f>IF(ISNUMBER(DL265), IF($AR265&gt;VLOOKUP('Gene Table'!$G$2,'Array Content'!$A$2:$B$3,2,FALSE),IF(DL265&lt;-$AR265,"mutant","WT"),IF(DL265&lt;-VLOOKUP('Gene Table'!$G$2,'Array Content'!$A$2:$B$3,2,FALSE),"Mutant","WT")),"")</f>
        <v/>
      </c>
      <c r="EA265" s="4" t="str">
        <f>IF(ISNUMBER(DM265), IF($AR265&gt;VLOOKUP('Gene Table'!$G$2,'Array Content'!$A$2:$B$3,2,FALSE),IF(DM265&lt;-$AR265,"mutant","WT"),IF(DM265&lt;-VLOOKUP('Gene Table'!$G$2,'Array Content'!$A$2:$B$3,2,FALSE),"Mutant","WT")),"")</f>
        <v/>
      </c>
      <c r="EC265" s="4" t="s">
        <v>4922</v>
      </c>
      <c r="ED265" s="4" t="str">
        <f>IF('Gene Table'!$D265="copy number",D265,"")</f>
        <v/>
      </c>
      <c r="EE265" s="4" t="str">
        <f>IF('Gene Table'!$D265="copy number",E265,"")</f>
        <v/>
      </c>
      <c r="EF265" s="4" t="str">
        <f>IF('Gene Table'!$D265="copy number",F265,"")</f>
        <v/>
      </c>
      <c r="EG265" s="4" t="str">
        <f>IF('Gene Table'!$D265="copy number",G265,"")</f>
        <v/>
      </c>
      <c r="EH265" s="4" t="str">
        <f>IF('Gene Table'!$D265="copy number",H265,"")</f>
        <v/>
      </c>
      <c r="EI265" s="4" t="str">
        <f>IF('Gene Table'!$D265="copy number",I265,"")</f>
        <v/>
      </c>
      <c r="EJ265" s="4" t="str">
        <f>IF('Gene Table'!$D265="copy number",J265,"")</f>
        <v/>
      </c>
      <c r="EK265" s="4" t="str">
        <f>IF('Gene Table'!$D265="copy number",K265,"")</f>
        <v/>
      </c>
      <c r="EL265" s="4" t="str">
        <f>IF('Gene Table'!$D265="copy number",L265,"")</f>
        <v/>
      </c>
      <c r="EM265" s="4" t="str">
        <f>IF('Gene Table'!$D265="copy number",M265,"")</f>
        <v/>
      </c>
      <c r="EN265" s="4" t="str">
        <f>IF('Gene Table'!$D265="copy number",N265,"")</f>
        <v/>
      </c>
      <c r="EO265" s="4" t="str">
        <f>IF('Gene Table'!$D265="copy number",O265,"")</f>
        <v/>
      </c>
      <c r="EQ265" s="4" t="s">
        <v>4922</v>
      </c>
      <c r="ER265" s="4" t="str">
        <f>IF('Gene Table'!$D265="copy number",R265,"")</f>
        <v/>
      </c>
      <c r="ES265" s="4" t="str">
        <f>IF('Gene Table'!$D265="copy number",S265,"")</f>
        <v/>
      </c>
      <c r="ET265" s="4" t="str">
        <f>IF('Gene Table'!$D265="copy number",T265,"")</f>
        <v/>
      </c>
      <c r="EU265" s="4" t="str">
        <f>IF('Gene Table'!$D265="copy number",U265,"")</f>
        <v/>
      </c>
      <c r="EV265" s="4" t="str">
        <f>IF('Gene Table'!$D265="copy number",V265,"")</f>
        <v/>
      </c>
      <c r="EW265" s="4" t="str">
        <f>IF('Gene Table'!$D265="copy number",W265,"")</f>
        <v/>
      </c>
      <c r="EX265" s="4" t="str">
        <f>IF('Gene Table'!$D265="copy number",X265,"")</f>
        <v/>
      </c>
      <c r="EY265" s="4" t="str">
        <f>IF('Gene Table'!$D265="copy number",Y265,"")</f>
        <v/>
      </c>
      <c r="EZ265" s="4" t="str">
        <f>IF('Gene Table'!$D265="copy number",Z265,"")</f>
        <v/>
      </c>
      <c r="FA265" s="4" t="str">
        <f>IF('Gene Table'!$D265="copy number",AA265,"")</f>
        <v/>
      </c>
      <c r="FB265" s="4" t="str">
        <f>IF('Gene Table'!$D265="copy number",AB265,"")</f>
        <v/>
      </c>
      <c r="FC265" s="4" t="str">
        <f>IF('Gene Table'!$D265="copy number",AC265,"")</f>
        <v/>
      </c>
      <c r="FE265" s="4" t="s">
        <v>4922</v>
      </c>
      <c r="FF265" s="4" t="str">
        <f>IF('Gene Table'!$C265="SMPC",D265,"")</f>
        <v/>
      </c>
      <c r="FG265" s="4" t="str">
        <f>IF('Gene Table'!$C265="SMPC",E265,"")</f>
        <v/>
      </c>
      <c r="FH265" s="4" t="str">
        <f>IF('Gene Table'!$C265="SMPC",F265,"")</f>
        <v/>
      </c>
      <c r="FI265" s="4" t="str">
        <f>IF('Gene Table'!$C265="SMPC",G265,"")</f>
        <v/>
      </c>
      <c r="FJ265" s="4" t="str">
        <f>IF('Gene Table'!$C265="SMPC",H265,"")</f>
        <v/>
      </c>
      <c r="FK265" s="4" t="str">
        <f>IF('Gene Table'!$C265="SMPC",I265,"")</f>
        <v/>
      </c>
      <c r="FL265" s="4" t="str">
        <f>IF('Gene Table'!$C265="SMPC",J265,"")</f>
        <v/>
      </c>
      <c r="FM265" s="4" t="str">
        <f>IF('Gene Table'!$C265="SMPC",K265,"")</f>
        <v/>
      </c>
      <c r="FN265" s="4" t="str">
        <f>IF('Gene Table'!$C265="SMPC",L265,"")</f>
        <v/>
      </c>
      <c r="FO265" s="4" t="str">
        <f>IF('Gene Table'!$C265="SMPC",M265,"")</f>
        <v/>
      </c>
      <c r="FP265" s="4" t="str">
        <f>IF('Gene Table'!$C265="SMPC",N265,"")</f>
        <v/>
      </c>
      <c r="FQ265" s="4" t="str">
        <f>IF('Gene Table'!$C265="SMPC",O265,"")</f>
        <v/>
      </c>
      <c r="FS265" s="4" t="s">
        <v>4922</v>
      </c>
      <c r="FT265" s="4" t="str">
        <f>IF('Gene Table'!$C265="SMPC",R265,"")</f>
        <v/>
      </c>
      <c r="FU265" s="4" t="str">
        <f>IF('Gene Table'!$C265="SMPC",S265,"")</f>
        <v/>
      </c>
      <c r="FV265" s="4" t="str">
        <f>IF('Gene Table'!$C265="SMPC",T265,"")</f>
        <v/>
      </c>
      <c r="FW265" s="4" t="str">
        <f>IF('Gene Table'!$C265="SMPC",U265,"")</f>
        <v/>
      </c>
      <c r="FX265" s="4" t="str">
        <f>IF('Gene Table'!$C265="SMPC",V265,"")</f>
        <v/>
      </c>
      <c r="FY265" s="4" t="str">
        <f>IF('Gene Table'!$C265="SMPC",W265,"")</f>
        <v/>
      </c>
      <c r="FZ265" s="4" t="str">
        <f>IF('Gene Table'!$C265="SMPC",X265,"")</f>
        <v/>
      </c>
      <c r="GA265" s="4" t="str">
        <f>IF('Gene Table'!$C265="SMPC",Y265,"")</f>
        <v/>
      </c>
      <c r="GB265" s="4" t="str">
        <f>IF('Gene Table'!$C265="SMPC",Z265,"")</f>
        <v/>
      </c>
      <c r="GC265" s="4" t="str">
        <f>IF('Gene Table'!$C265="SMPC",AA265,"")</f>
        <v/>
      </c>
      <c r="GD265" s="4" t="str">
        <f>IF('Gene Table'!$C265="SMPC",AB265,"")</f>
        <v/>
      </c>
      <c r="GE265" s="4" t="str">
        <f>IF('Gene Table'!$C265="SMPC",AC265,"")</f>
        <v/>
      </c>
    </row>
    <row r="266" spans="1:187" ht="15" customHeight="1" x14ac:dyDescent="0.25">
      <c r="A266" s="4" t="str">
        <f>'Gene Table'!C266&amp;":"&amp;'Gene Table'!D266</f>
        <v>TP53:c.722C&gt;T</v>
      </c>
      <c r="B266" s="4">
        <f>IF('Gene Table'!$G$5="NO",IF(ISNUMBER(MATCH('Gene Table'!E266,'Array Content'!$M$2:$M$941,0)),VLOOKUP('Gene Table'!E266,'Array Content'!$M$2:$O$941,2,FALSE),35),IF('Gene Table'!$G$5="YES",IF(ISNUMBER(MATCH('Gene Table'!E266,'Array Content'!$M$2:$M$941,0)),VLOOKUP('Gene Table'!E266,'Array Content'!$M$2:$O$941,3,FALSE),35),"OOPS"))</f>
        <v>37</v>
      </c>
      <c r="C266" s="4" t="s">
        <v>4923</v>
      </c>
      <c r="D266" s="29">
        <f>IF('Control Sample Data'!D265="","",IF(SUM('Control Sample Data'!D$2:D$97)&gt;10,IF(AND(ISNUMBER('Control Sample Data'!D265),'Control Sample Data'!D265&lt;$B266, 'Control Sample Data'!D265&gt;0),'Control Sample Data'!D265,$B266),""))</f>
        <v>35</v>
      </c>
      <c r="E266" s="29">
        <f>IF('Control Sample Data'!E265="","",IF(SUM('Control Sample Data'!E$2:E$97)&gt;10,IF(AND(ISNUMBER('Control Sample Data'!E265),'Control Sample Data'!E265&lt;$B266, 'Control Sample Data'!E265&gt;0),'Control Sample Data'!E265,$B266),""))</f>
        <v>35</v>
      </c>
      <c r="F266" s="29" t="str">
        <f>IF('Control Sample Data'!F265="","",IF(SUM('Control Sample Data'!F$2:F$97)&gt;10,IF(AND(ISNUMBER('Control Sample Data'!F265),'Control Sample Data'!F265&lt;$B266, 'Control Sample Data'!F265&gt;0),'Control Sample Data'!F265,$B266),""))</f>
        <v/>
      </c>
      <c r="G266" s="29" t="str">
        <f>IF('Control Sample Data'!G265="","",IF(SUM('Control Sample Data'!G$2:G$97)&gt;10,IF(AND(ISNUMBER('Control Sample Data'!G265),'Control Sample Data'!G265&lt;$B266, 'Control Sample Data'!G265&gt;0),'Control Sample Data'!G265,$B266),""))</f>
        <v/>
      </c>
      <c r="H266" s="29" t="str">
        <f>IF('Control Sample Data'!H265="","",IF(SUM('Control Sample Data'!H$2:H$97)&gt;10,IF(AND(ISNUMBER('Control Sample Data'!H265),'Control Sample Data'!H265&lt;$B266, 'Control Sample Data'!H265&gt;0),'Control Sample Data'!H265,$B266),""))</f>
        <v/>
      </c>
      <c r="I266" s="29" t="str">
        <f>IF('Control Sample Data'!I265="","",IF(SUM('Control Sample Data'!I$2:I$97)&gt;10,IF(AND(ISNUMBER('Control Sample Data'!I265),'Control Sample Data'!I265&lt;$B266, 'Control Sample Data'!I265&gt;0),'Control Sample Data'!I265,$B266),""))</f>
        <v/>
      </c>
      <c r="J266" s="29" t="str">
        <f>IF('Control Sample Data'!J265="","",IF(SUM('Control Sample Data'!J$2:J$97)&gt;10,IF(AND(ISNUMBER('Control Sample Data'!J265),'Control Sample Data'!J265&lt;$B266, 'Control Sample Data'!J265&gt;0),'Control Sample Data'!J265,$B266),""))</f>
        <v/>
      </c>
      <c r="K266" s="29" t="str">
        <f>IF('Control Sample Data'!K265="","",IF(SUM('Control Sample Data'!K$2:K$97)&gt;10,IF(AND(ISNUMBER('Control Sample Data'!K265),'Control Sample Data'!K265&lt;$B266, 'Control Sample Data'!K265&gt;0),'Control Sample Data'!K265,$B266),""))</f>
        <v/>
      </c>
      <c r="L266" s="29" t="str">
        <f>IF('Control Sample Data'!L265="","",IF(SUM('Control Sample Data'!L$2:L$97)&gt;10,IF(AND(ISNUMBER('Control Sample Data'!L265),'Control Sample Data'!L265&lt;$B266, 'Control Sample Data'!L265&gt;0),'Control Sample Data'!L265,$B266),""))</f>
        <v/>
      </c>
      <c r="M266" s="29" t="str">
        <f>IF('Control Sample Data'!M265="","",IF(SUM('Control Sample Data'!M$2:M$97)&gt;10,IF(AND(ISNUMBER('Control Sample Data'!M265),'Control Sample Data'!M265&lt;$B266, 'Control Sample Data'!M265&gt;0),'Control Sample Data'!M265,$B266),""))</f>
        <v/>
      </c>
      <c r="N266" s="29" t="str">
        <f>IF('Control Sample Data'!N265="","",IF(SUM('Control Sample Data'!N$2:N$97)&gt;10,IF(AND(ISNUMBER('Control Sample Data'!N265),'Control Sample Data'!N265&lt;$B266, 'Control Sample Data'!N265&gt;0),'Control Sample Data'!N265,$B266),""))</f>
        <v/>
      </c>
      <c r="O266" s="29" t="str">
        <f>IF('Control Sample Data'!O265="","",IF(SUM('Control Sample Data'!O$2:O$97)&gt;10,IF(AND(ISNUMBER('Control Sample Data'!O265),'Control Sample Data'!O265&lt;$B266, 'Control Sample Data'!O265&gt;0),'Control Sample Data'!O265,$B266),""))</f>
        <v/>
      </c>
      <c r="Q266" s="4" t="s">
        <v>4923</v>
      </c>
      <c r="R266" s="29">
        <f>IF('Test Sample Data'!D265="","",IF(SUM('Test Sample Data'!D$2:D$97)&gt;10,IF(AND(ISNUMBER('Test Sample Data'!D265),'Test Sample Data'!D265&lt;$B266, 'Test Sample Data'!D265&gt;0),'Test Sample Data'!D265,$B266),""))</f>
        <v>35</v>
      </c>
      <c r="S266" s="29">
        <f>IF('Test Sample Data'!E265="","",IF(SUM('Test Sample Data'!E$2:E$97)&gt;10,IF(AND(ISNUMBER('Test Sample Data'!E265),'Test Sample Data'!E265&lt;$B266, 'Test Sample Data'!E265&gt;0),'Test Sample Data'!E265,$B266),""))</f>
        <v>35</v>
      </c>
      <c r="T266" s="29" t="str">
        <f>IF('Test Sample Data'!F265="","",IF(SUM('Test Sample Data'!F$2:F$97)&gt;10,IF(AND(ISNUMBER('Test Sample Data'!F265),'Test Sample Data'!F265&lt;$B266, 'Test Sample Data'!F265&gt;0),'Test Sample Data'!F265,$B266),""))</f>
        <v/>
      </c>
      <c r="U266" s="29" t="str">
        <f>IF('Test Sample Data'!G265="","",IF(SUM('Test Sample Data'!G$2:G$97)&gt;10,IF(AND(ISNUMBER('Test Sample Data'!G265),'Test Sample Data'!G265&lt;$B266, 'Test Sample Data'!G265&gt;0),'Test Sample Data'!G265,$B266),""))</f>
        <v/>
      </c>
      <c r="V266" s="29" t="str">
        <f>IF('Test Sample Data'!H265="","",IF(SUM('Test Sample Data'!H$2:H$97)&gt;10,IF(AND(ISNUMBER('Test Sample Data'!H265),'Test Sample Data'!H265&lt;$B266, 'Test Sample Data'!H265&gt;0),'Test Sample Data'!H265,$B266),""))</f>
        <v/>
      </c>
      <c r="W266" s="29" t="str">
        <f>IF('Test Sample Data'!I265="","",IF(SUM('Test Sample Data'!I$2:I$97)&gt;10,IF(AND(ISNUMBER('Test Sample Data'!I265),'Test Sample Data'!I265&lt;$B266, 'Test Sample Data'!I265&gt;0),'Test Sample Data'!I265,$B266),""))</f>
        <v/>
      </c>
      <c r="X266" s="29" t="str">
        <f>IF('Test Sample Data'!J265="","",IF(SUM('Test Sample Data'!J$2:J$97)&gt;10,IF(AND(ISNUMBER('Test Sample Data'!J265),'Test Sample Data'!J265&lt;$B266, 'Test Sample Data'!J265&gt;0),'Test Sample Data'!J265,$B266),""))</f>
        <v/>
      </c>
      <c r="Y266" s="29" t="str">
        <f>IF('Test Sample Data'!K265="","",IF(SUM('Test Sample Data'!K$2:K$97)&gt;10,IF(AND(ISNUMBER('Test Sample Data'!K265),'Test Sample Data'!K265&lt;$B266, 'Test Sample Data'!K265&gt;0),'Test Sample Data'!K265,$B266),""))</f>
        <v/>
      </c>
      <c r="Z266" s="29" t="str">
        <f>IF('Test Sample Data'!L265="","",IF(SUM('Test Sample Data'!L$2:L$97)&gt;10,IF(AND(ISNUMBER('Test Sample Data'!L265),'Test Sample Data'!L265&lt;$B266, 'Test Sample Data'!L265&gt;0),'Test Sample Data'!L265,$B266),""))</f>
        <v/>
      </c>
      <c r="AA266" s="29" t="str">
        <f>IF('Test Sample Data'!M265="","",IF(SUM('Test Sample Data'!M$2:M$97)&gt;10,IF(AND(ISNUMBER('Test Sample Data'!M265),'Test Sample Data'!M265&lt;$B266, 'Test Sample Data'!M265&gt;0),'Test Sample Data'!M265,$B266),""))</f>
        <v/>
      </c>
      <c r="AB266" s="29" t="str">
        <f>IF('Test Sample Data'!N265="","",IF(SUM('Test Sample Data'!N$2:N$97)&gt;10,IF(AND(ISNUMBER('Test Sample Data'!N265),'Test Sample Data'!N265&lt;$B266, 'Test Sample Data'!N265&gt;0),'Test Sample Data'!N265,$B266),""))</f>
        <v/>
      </c>
      <c r="AC266" s="29" t="str">
        <f>IF('Test Sample Data'!O265="","",IF(SUM('Test Sample Data'!O$2:O$97)&gt;10,IF(AND(ISNUMBER('Test Sample Data'!O265),'Test Sample Data'!O265&lt;$B266, 'Test Sample Data'!O265&gt;0),'Test Sample Data'!O265,$B266),""))</f>
        <v/>
      </c>
      <c r="AE266" s="4" t="s">
        <v>4923</v>
      </c>
      <c r="AF266" s="4">
        <f t="shared" si="311"/>
        <v>9</v>
      </c>
      <c r="AG266" s="4">
        <f t="shared" si="312"/>
        <v>9</v>
      </c>
      <c r="AH266" s="4" t="str">
        <f t="shared" si="313"/>
        <v/>
      </c>
      <c r="AI266" s="4" t="str">
        <f t="shared" si="314"/>
        <v/>
      </c>
      <c r="AJ266" s="4" t="str">
        <f t="shared" si="315"/>
        <v/>
      </c>
      <c r="AK266" s="4" t="str">
        <f t="shared" si="316"/>
        <v/>
      </c>
      <c r="AL266" s="4" t="str">
        <f t="shared" si="317"/>
        <v/>
      </c>
      <c r="AM266" s="4" t="str">
        <f t="shared" si="318"/>
        <v/>
      </c>
      <c r="AN266" s="4" t="str">
        <f t="shared" si="319"/>
        <v/>
      </c>
      <c r="AO266" s="4" t="str">
        <f t="shared" si="320"/>
        <v/>
      </c>
      <c r="AP266" s="4" t="str">
        <f t="shared" si="321"/>
        <v/>
      </c>
      <c r="AQ266" s="4" t="str">
        <f t="shared" si="322"/>
        <v/>
      </c>
      <c r="AR266" s="4">
        <f t="shared" si="323"/>
        <v>0</v>
      </c>
      <c r="AS266" s="4">
        <f t="shared" si="310"/>
        <v>9</v>
      </c>
      <c r="AU266" s="4" t="s">
        <v>4923</v>
      </c>
      <c r="AV266" s="4">
        <f t="shared" si="324"/>
        <v>9</v>
      </c>
      <c r="AW266" s="4">
        <f t="shared" si="325"/>
        <v>9</v>
      </c>
      <c r="AX266" s="4" t="str">
        <f t="shared" si="326"/>
        <v/>
      </c>
      <c r="AY266" s="4" t="str">
        <f t="shared" si="327"/>
        <v/>
      </c>
      <c r="AZ266" s="4" t="str">
        <f t="shared" si="328"/>
        <v/>
      </c>
      <c r="BA266" s="4" t="str">
        <f t="shared" si="329"/>
        <v/>
      </c>
      <c r="BB266" s="4" t="str">
        <f t="shared" si="330"/>
        <v/>
      </c>
      <c r="BC266" s="4" t="str">
        <f t="shared" si="331"/>
        <v/>
      </c>
      <c r="BD266" s="4" t="str">
        <f t="shared" si="332"/>
        <v/>
      </c>
      <c r="BE266" s="4" t="str">
        <f t="shared" si="333"/>
        <v/>
      </c>
      <c r="BF266" s="4" t="str">
        <f t="shared" si="334"/>
        <v/>
      </c>
      <c r="BG266" s="4" t="str">
        <f t="shared" si="335"/>
        <v/>
      </c>
      <c r="BI266" s="4" t="s">
        <v>4923</v>
      </c>
      <c r="BJ266" s="4">
        <f t="shared" si="297"/>
        <v>9</v>
      </c>
      <c r="BK266" s="4">
        <f t="shared" si="298"/>
        <v>9</v>
      </c>
      <c r="BL266" s="4" t="str">
        <f t="shared" si="299"/>
        <v/>
      </c>
      <c r="BM266" s="4" t="str">
        <f t="shared" si="300"/>
        <v/>
      </c>
      <c r="BN266" s="4" t="str">
        <f t="shared" si="301"/>
        <v/>
      </c>
      <c r="BO266" s="4" t="str">
        <f t="shared" si="302"/>
        <v/>
      </c>
      <c r="BP266" s="4" t="str">
        <f t="shared" si="303"/>
        <v/>
      </c>
      <c r="BQ266" s="4" t="str">
        <f t="shared" si="304"/>
        <v/>
      </c>
      <c r="BR266" s="4" t="str">
        <f t="shared" si="305"/>
        <v/>
      </c>
      <c r="BS266" s="4" t="str">
        <f t="shared" si="306"/>
        <v/>
      </c>
      <c r="BT266" s="4" t="str">
        <f t="shared" si="307"/>
        <v/>
      </c>
      <c r="BU266" s="4" t="str">
        <f t="shared" si="308"/>
        <v/>
      </c>
      <c r="BV266" s="4">
        <f t="shared" si="336"/>
        <v>0</v>
      </c>
      <c r="BW266" s="4">
        <f t="shared" si="309"/>
        <v>9</v>
      </c>
      <c r="BY266" s="4" t="s">
        <v>4923</v>
      </c>
      <c r="BZ266" s="4">
        <f t="shared" si="273"/>
        <v>0</v>
      </c>
      <c r="CA266" s="4">
        <f t="shared" si="274"/>
        <v>0</v>
      </c>
      <c r="CB266" s="4" t="str">
        <f t="shared" si="275"/>
        <v/>
      </c>
      <c r="CC266" s="4" t="str">
        <f t="shared" si="276"/>
        <v/>
      </c>
      <c r="CD266" s="4" t="str">
        <f t="shared" si="277"/>
        <v/>
      </c>
      <c r="CE266" s="4" t="str">
        <f t="shared" si="278"/>
        <v/>
      </c>
      <c r="CF266" s="4" t="str">
        <f t="shared" si="279"/>
        <v/>
      </c>
      <c r="CG266" s="4" t="str">
        <f t="shared" si="280"/>
        <v/>
      </c>
      <c r="CH266" s="4" t="str">
        <f t="shared" si="281"/>
        <v/>
      </c>
      <c r="CI266" s="4" t="str">
        <f t="shared" si="282"/>
        <v/>
      </c>
      <c r="CJ266" s="4" t="str">
        <f t="shared" si="283"/>
        <v/>
      </c>
      <c r="CK266" s="4" t="str">
        <f t="shared" si="284"/>
        <v/>
      </c>
      <c r="CM266" s="4" t="s">
        <v>4923</v>
      </c>
      <c r="CN266" s="4" t="str">
        <f>IF(ISNUMBER(BZ266), IF($BV266&gt;VLOOKUP('Gene Table'!$G$2,'Array Content'!$A$2:$B$3,2,FALSE),IF(BZ266&lt;-$BV266,"mutant","WT"),IF(BZ266&lt;-VLOOKUP('Gene Table'!$G$2,'Array Content'!$A$2:$B$3,2,FALSE),"Mutant","WT")),"")</f>
        <v>WT</v>
      </c>
      <c r="CO266" s="4" t="str">
        <f>IF(ISNUMBER(CA266), IF($BV266&gt;VLOOKUP('Gene Table'!$G$2,'Array Content'!$A$2:$B$3,2,FALSE),IF(CA266&lt;-$BV266,"mutant","WT"),IF(CA266&lt;-VLOOKUP('Gene Table'!$G$2,'Array Content'!$A$2:$B$3,2,FALSE),"Mutant","WT")),"")</f>
        <v>WT</v>
      </c>
      <c r="CP266" s="4" t="str">
        <f>IF(ISNUMBER(CB266), IF($BV266&gt;VLOOKUP('Gene Table'!$G$2,'Array Content'!$A$2:$B$3,2,FALSE),IF(CB266&lt;-$BV266,"mutant","WT"),IF(CB266&lt;-VLOOKUP('Gene Table'!$G$2,'Array Content'!$A$2:$B$3,2,FALSE),"Mutant","WT")),"")</f>
        <v/>
      </c>
      <c r="CQ266" s="4" t="str">
        <f>IF(ISNUMBER(CC266), IF($BV266&gt;VLOOKUP('Gene Table'!$G$2,'Array Content'!$A$2:$B$3,2,FALSE),IF(CC266&lt;-$BV266,"mutant","WT"),IF(CC266&lt;-VLOOKUP('Gene Table'!$G$2,'Array Content'!$A$2:$B$3,2,FALSE),"Mutant","WT")),"")</f>
        <v/>
      </c>
      <c r="CR266" s="4" t="str">
        <f>IF(ISNUMBER(CD266), IF($BV266&gt;VLOOKUP('Gene Table'!$G$2,'Array Content'!$A$2:$B$3,2,FALSE),IF(CD266&lt;-$BV266,"mutant","WT"),IF(CD266&lt;-VLOOKUP('Gene Table'!$G$2,'Array Content'!$A$2:$B$3,2,FALSE),"Mutant","WT")),"")</f>
        <v/>
      </c>
      <c r="CS266" s="4" t="str">
        <f>IF(ISNUMBER(CE266), IF($BV266&gt;VLOOKUP('Gene Table'!$G$2,'Array Content'!$A$2:$B$3,2,FALSE),IF(CE266&lt;-$BV266,"mutant","WT"),IF(CE266&lt;-VLOOKUP('Gene Table'!$G$2,'Array Content'!$A$2:$B$3,2,FALSE),"Mutant","WT")),"")</f>
        <v/>
      </c>
      <c r="CT266" s="4" t="str">
        <f>IF(ISNUMBER(CF266), IF($BV266&gt;VLOOKUP('Gene Table'!$G$2,'Array Content'!$A$2:$B$3,2,FALSE),IF(CF266&lt;-$BV266,"mutant","WT"),IF(CF266&lt;-VLOOKUP('Gene Table'!$G$2,'Array Content'!$A$2:$B$3,2,FALSE),"Mutant","WT")),"")</f>
        <v/>
      </c>
      <c r="CU266" s="4" t="str">
        <f>IF(ISNUMBER(CG266), IF($BV266&gt;VLOOKUP('Gene Table'!$G$2,'Array Content'!$A$2:$B$3,2,FALSE),IF(CG266&lt;-$BV266,"mutant","WT"),IF(CG266&lt;-VLOOKUP('Gene Table'!$G$2,'Array Content'!$A$2:$B$3,2,FALSE),"Mutant","WT")),"")</f>
        <v/>
      </c>
      <c r="CV266" s="4" t="str">
        <f>IF(ISNUMBER(CH266), IF($BV266&gt;VLOOKUP('Gene Table'!$G$2,'Array Content'!$A$2:$B$3,2,FALSE),IF(CH266&lt;-$BV266,"mutant","WT"),IF(CH266&lt;-VLOOKUP('Gene Table'!$G$2,'Array Content'!$A$2:$B$3,2,FALSE),"Mutant","WT")),"")</f>
        <v/>
      </c>
      <c r="CW266" s="4" t="str">
        <f>IF(ISNUMBER(CI266), IF($BV266&gt;VLOOKUP('Gene Table'!$G$2,'Array Content'!$A$2:$B$3,2,FALSE),IF(CI266&lt;-$BV266,"mutant","WT"),IF(CI266&lt;-VLOOKUP('Gene Table'!$G$2,'Array Content'!$A$2:$B$3,2,FALSE),"Mutant","WT")),"")</f>
        <v/>
      </c>
      <c r="CX266" s="4" t="str">
        <f>IF(ISNUMBER(CJ266), IF($BV266&gt;VLOOKUP('Gene Table'!$G$2,'Array Content'!$A$2:$B$3,2,FALSE),IF(CJ266&lt;-$BV266,"mutant","WT"),IF(CJ266&lt;-VLOOKUP('Gene Table'!$G$2,'Array Content'!$A$2:$B$3,2,FALSE),"Mutant","WT")),"")</f>
        <v/>
      </c>
      <c r="CY266" s="4" t="str">
        <f>IF(ISNUMBER(CK266), IF($BV266&gt;VLOOKUP('Gene Table'!$G$2,'Array Content'!$A$2:$B$3,2,FALSE),IF(CK266&lt;-$BV266,"mutant","WT"),IF(CK266&lt;-VLOOKUP('Gene Table'!$G$2,'Array Content'!$A$2:$B$3,2,FALSE),"Mutant","WT")),"")</f>
        <v/>
      </c>
      <c r="DA266" s="4" t="s">
        <v>4923</v>
      </c>
      <c r="DB266" s="4">
        <f t="shared" si="285"/>
        <v>0</v>
      </c>
      <c r="DC266" s="4">
        <f t="shared" si="286"/>
        <v>0</v>
      </c>
      <c r="DD266" s="4" t="str">
        <f t="shared" si="287"/>
        <v/>
      </c>
      <c r="DE266" s="4" t="str">
        <f t="shared" si="288"/>
        <v/>
      </c>
      <c r="DF266" s="4" t="str">
        <f t="shared" si="289"/>
        <v/>
      </c>
      <c r="DG266" s="4" t="str">
        <f t="shared" si="290"/>
        <v/>
      </c>
      <c r="DH266" s="4" t="str">
        <f t="shared" si="291"/>
        <v/>
      </c>
      <c r="DI266" s="4" t="str">
        <f t="shared" si="292"/>
        <v/>
      </c>
      <c r="DJ266" s="4" t="str">
        <f t="shared" si="293"/>
        <v/>
      </c>
      <c r="DK266" s="4" t="str">
        <f t="shared" si="294"/>
        <v/>
      </c>
      <c r="DL266" s="4" t="str">
        <f t="shared" si="295"/>
        <v/>
      </c>
      <c r="DM266" s="4" t="str">
        <f t="shared" si="296"/>
        <v/>
      </c>
      <c r="DO266" s="4" t="s">
        <v>4923</v>
      </c>
      <c r="DP266" s="4" t="str">
        <f>IF(ISNUMBER(DB266), IF($AR266&gt;VLOOKUP('Gene Table'!$G$2,'Array Content'!$A$2:$B$3,2,FALSE),IF(DB266&lt;-$AR266,"mutant","WT"),IF(DB266&lt;-VLOOKUP('Gene Table'!$G$2,'Array Content'!$A$2:$B$3,2,FALSE),"Mutant","WT")),"")</f>
        <v>WT</v>
      </c>
      <c r="DQ266" s="4" t="str">
        <f>IF(ISNUMBER(DC266), IF($AR266&gt;VLOOKUP('Gene Table'!$G$2,'Array Content'!$A$2:$B$3,2,FALSE),IF(DC266&lt;-$AR266,"mutant","WT"),IF(DC266&lt;-VLOOKUP('Gene Table'!$G$2,'Array Content'!$A$2:$B$3,2,FALSE),"Mutant","WT")),"")</f>
        <v>WT</v>
      </c>
      <c r="DR266" s="4" t="str">
        <f>IF(ISNUMBER(DD266), IF($AR266&gt;VLOOKUP('Gene Table'!$G$2,'Array Content'!$A$2:$B$3,2,FALSE),IF(DD266&lt;-$AR266,"mutant","WT"),IF(DD266&lt;-VLOOKUP('Gene Table'!$G$2,'Array Content'!$A$2:$B$3,2,FALSE),"Mutant","WT")),"")</f>
        <v/>
      </c>
      <c r="DS266" s="4" t="str">
        <f>IF(ISNUMBER(DE266), IF($AR266&gt;VLOOKUP('Gene Table'!$G$2,'Array Content'!$A$2:$B$3,2,FALSE),IF(DE266&lt;-$AR266,"mutant","WT"),IF(DE266&lt;-VLOOKUP('Gene Table'!$G$2,'Array Content'!$A$2:$B$3,2,FALSE),"Mutant","WT")),"")</f>
        <v/>
      </c>
      <c r="DT266" s="4" t="str">
        <f>IF(ISNUMBER(DF266), IF($AR266&gt;VLOOKUP('Gene Table'!$G$2,'Array Content'!$A$2:$B$3,2,FALSE),IF(DF266&lt;-$AR266,"mutant","WT"),IF(DF266&lt;-VLOOKUP('Gene Table'!$G$2,'Array Content'!$A$2:$B$3,2,FALSE),"Mutant","WT")),"")</f>
        <v/>
      </c>
      <c r="DU266" s="4" t="str">
        <f>IF(ISNUMBER(DG266), IF($AR266&gt;VLOOKUP('Gene Table'!$G$2,'Array Content'!$A$2:$B$3,2,FALSE),IF(DG266&lt;-$AR266,"mutant","WT"),IF(DG266&lt;-VLOOKUP('Gene Table'!$G$2,'Array Content'!$A$2:$B$3,2,FALSE),"Mutant","WT")),"")</f>
        <v/>
      </c>
      <c r="DV266" s="4" t="str">
        <f>IF(ISNUMBER(DH266), IF($AR266&gt;VLOOKUP('Gene Table'!$G$2,'Array Content'!$A$2:$B$3,2,FALSE),IF(DH266&lt;-$AR266,"mutant","WT"),IF(DH266&lt;-VLOOKUP('Gene Table'!$G$2,'Array Content'!$A$2:$B$3,2,FALSE),"Mutant","WT")),"")</f>
        <v/>
      </c>
      <c r="DW266" s="4" t="str">
        <f>IF(ISNUMBER(DI266), IF($AR266&gt;VLOOKUP('Gene Table'!$G$2,'Array Content'!$A$2:$B$3,2,FALSE),IF(DI266&lt;-$AR266,"mutant","WT"),IF(DI266&lt;-VLOOKUP('Gene Table'!$G$2,'Array Content'!$A$2:$B$3,2,FALSE),"Mutant","WT")),"")</f>
        <v/>
      </c>
      <c r="DX266" s="4" t="str">
        <f>IF(ISNUMBER(DJ266), IF($AR266&gt;VLOOKUP('Gene Table'!$G$2,'Array Content'!$A$2:$B$3,2,FALSE),IF(DJ266&lt;-$AR266,"mutant","WT"),IF(DJ266&lt;-VLOOKUP('Gene Table'!$G$2,'Array Content'!$A$2:$B$3,2,FALSE),"Mutant","WT")),"")</f>
        <v/>
      </c>
      <c r="DY266" s="4" t="str">
        <f>IF(ISNUMBER(DK266), IF($AR266&gt;VLOOKUP('Gene Table'!$G$2,'Array Content'!$A$2:$B$3,2,FALSE),IF(DK266&lt;-$AR266,"mutant","WT"),IF(DK266&lt;-VLOOKUP('Gene Table'!$G$2,'Array Content'!$A$2:$B$3,2,FALSE),"Mutant","WT")),"")</f>
        <v/>
      </c>
      <c r="DZ266" s="4" t="str">
        <f>IF(ISNUMBER(DL266), IF($AR266&gt;VLOOKUP('Gene Table'!$G$2,'Array Content'!$A$2:$B$3,2,FALSE),IF(DL266&lt;-$AR266,"mutant","WT"),IF(DL266&lt;-VLOOKUP('Gene Table'!$G$2,'Array Content'!$A$2:$B$3,2,FALSE),"Mutant","WT")),"")</f>
        <v/>
      </c>
      <c r="EA266" s="4" t="str">
        <f>IF(ISNUMBER(DM266), IF($AR266&gt;VLOOKUP('Gene Table'!$G$2,'Array Content'!$A$2:$B$3,2,FALSE),IF(DM266&lt;-$AR266,"mutant","WT"),IF(DM266&lt;-VLOOKUP('Gene Table'!$G$2,'Array Content'!$A$2:$B$3,2,FALSE),"Mutant","WT")),"")</f>
        <v/>
      </c>
      <c r="EC266" s="4" t="s">
        <v>4923</v>
      </c>
      <c r="ED266" s="4" t="str">
        <f>IF('Gene Table'!$D266="copy number",D266,"")</f>
        <v/>
      </c>
      <c r="EE266" s="4" t="str">
        <f>IF('Gene Table'!$D266="copy number",E266,"")</f>
        <v/>
      </c>
      <c r="EF266" s="4" t="str">
        <f>IF('Gene Table'!$D266="copy number",F266,"")</f>
        <v/>
      </c>
      <c r="EG266" s="4" t="str">
        <f>IF('Gene Table'!$D266="copy number",G266,"")</f>
        <v/>
      </c>
      <c r="EH266" s="4" t="str">
        <f>IF('Gene Table'!$D266="copy number",H266,"")</f>
        <v/>
      </c>
      <c r="EI266" s="4" t="str">
        <f>IF('Gene Table'!$D266="copy number",I266,"")</f>
        <v/>
      </c>
      <c r="EJ266" s="4" t="str">
        <f>IF('Gene Table'!$D266="copy number",J266,"")</f>
        <v/>
      </c>
      <c r="EK266" s="4" t="str">
        <f>IF('Gene Table'!$D266="copy number",K266,"")</f>
        <v/>
      </c>
      <c r="EL266" s="4" t="str">
        <f>IF('Gene Table'!$D266="copy number",L266,"")</f>
        <v/>
      </c>
      <c r="EM266" s="4" t="str">
        <f>IF('Gene Table'!$D266="copy number",M266,"")</f>
        <v/>
      </c>
      <c r="EN266" s="4" t="str">
        <f>IF('Gene Table'!$D266="copy number",N266,"")</f>
        <v/>
      </c>
      <c r="EO266" s="4" t="str">
        <f>IF('Gene Table'!$D266="copy number",O266,"")</f>
        <v/>
      </c>
      <c r="EQ266" s="4" t="s">
        <v>4923</v>
      </c>
      <c r="ER266" s="4" t="str">
        <f>IF('Gene Table'!$D266="copy number",R266,"")</f>
        <v/>
      </c>
      <c r="ES266" s="4" t="str">
        <f>IF('Gene Table'!$D266="copy number",S266,"")</f>
        <v/>
      </c>
      <c r="ET266" s="4" t="str">
        <f>IF('Gene Table'!$D266="copy number",T266,"")</f>
        <v/>
      </c>
      <c r="EU266" s="4" t="str">
        <f>IF('Gene Table'!$D266="copy number",U266,"")</f>
        <v/>
      </c>
      <c r="EV266" s="4" t="str">
        <f>IF('Gene Table'!$D266="copy number",V266,"")</f>
        <v/>
      </c>
      <c r="EW266" s="4" t="str">
        <f>IF('Gene Table'!$D266="copy number",W266,"")</f>
        <v/>
      </c>
      <c r="EX266" s="4" t="str">
        <f>IF('Gene Table'!$D266="copy number",X266,"")</f>
        <v/>
      </c>
      <c r="EY266" s="4" t="str">
        <f>IF('Gene Table'!$D266="copy number",Y266,"")</f>
        <v/>
      </c>
      <c r="EZ266" s="4" t="str">
        <f>IF('Gene Table'!$D266="copy number",Z266,"")</f>
        <v/>
      </c>
      <c r="FA266" s="4" t="str">
        <f>IF('Gene Table'!$D266="copy number",AA266,"")</f>
        <v/>
      </c>
      <c r="FB266" s="4" t="str">
        <f>IF('Gene Table'!$D266="copy number",AB266,"")</f>
        <v/>
      </c>
      <c r="FC266" s="4" t="str">
        <f>IF('Gene Table'!$D266="copy number",AC266,"")</f>
        <v/>
      </c>
      <c r="FE266" s="4" t="s">
        <v>4923</v>
      </c>
      <c r="FF266" s="4" t="str">
        <f>IF('Gene Table'!$C266="SMPC",D266,"")</f>
        <v/>
      </c>
      <c r="FG266" s="4" t="str">
        <f>IF('Gene Table'!$C266="SMPC",E266,"")</f>
        <v/>
      </c>
      <c r="FH266" s="4" t="str">
        <f>IF('Gene Table'!$C266="SMPC",F266,"")</f>
        <v/>
      </c>
      <c r="FI266" s="4" t="str">
        <f>IF('Gene Table'!$C266="SMPC",G266,"")</f>
        <v/>
      </c>
      <c r="FJ266" s="4" t="str">
        <f>IF('Gene Table'!$C266="SMPC",H266,"")</f>
        <v/>
      </c>
      <c r="FK266" s="4" t="str">
        <f>IF('Gene Table'!$C266="SMPC",I266,"")</f>
        <v/>
      </c>
      <c r="FL266" s="4" t="str">
        <f>IF('Gene Table'!$C266="SMPC",J266,"")</f>
        <v/>
      </c>
      <c r="FM266" s="4" t="str">
        <f>IF('Gene Table'!$C266="SMPC",K266,"")</f>
        <v/>
      </c>
      <c r="FN266" s="4" t="str">
        <f>IF('Gene Table'!$C266="SMPC",L266,"")</f>
        <v/>
      </c>
      <c r="FO266" s="4" t="str">
        <f>IF('Gene Table'!$C266="SMPC",M266,"")</f>
        <v/>
      </c>
      <c r="FP266" s="4" t="str">
        <f>IF('Gene Table'!$C266="SMPC",N266,"")</f>
        <v/>
      </c>
      <c r="FQ266" s="4" t="str">
        <f>IF('Gene Table'!$C266="SMPC",O266,"")</f>
        <v/>
      </c>
      <c r="FS266" s="4" t="s">
        <v>4923</v>
      </c>
      <c r="FT266" s="4" t="str">
        <f>IF('Gene Table'!$C266="SMPC",R266,"")</f>
        <v/>
      </c>
      <c r="FU266" s="4" t="str">
        <f>IF('Gene Table'!$C266="SMPC",S266,"")</f>
        <v/>
      </c>
      <c r="FV266" s="4" t="str">
        <f>IF('Gene Table'!$C266="SMPC",T266,"")</f>
        <v/>
      </c>
      <c r="FW266" s="4" t="str">
        <f>IF('Gene Table'!$C266="SMPC",U266,"")</f>
        <v/>
      </c>
      <c r="FX266" s="4" t="str">
        <f>IF('Gene Table'!$C266="SMPC",V266,"")</f>
        <v/>
      </c>
      <c r="FY266" s="4" t="str">
        <f>IF('Gene Table'!$C266="SMPC",W266,"")</f>
        <v/>
      </c>
      <c r="FZ266" s="4" t="str">
        <f>IF('Gene Table'!$C266="SMPC",X266,"")</f>
        <v/>
      </c>
      <c r="GA266" s="4" t="str">
        <f>IF('Gene Table'!$C266="SMPC",Y266,"")</f>
        <v/>
      </c>
      <c r="GB266" s="4" t="str">
        <f>IF('Gene Table'!$C266="SMPC",Z266,"")</f>
        <v/>
      </c>
      <c r="GC266" s="4" t="str">
        <f>IF('Gene Table'!$C266="SMPC",AA266,"")</f>
        <v/>
      </c>
      <c r="GD266" s="4" t="str">
        <f>IF('Gene Table'!$C266="SMPC",AB266,"")</f>
        <v/>
      </c>
      <c r="GE266" s="4" t="str">
        <f>IF('Gene Table'!$C266="SMPC",AC266,"")</f>
        <v/>
      </c>
    </row>
    <row r="267" spans="1:187" ht="15" customHeight="1" x14ac:dyDescent="0.25">
      <c r="A267" s="4" t="str">
        <f>'Gene Table'!C267&amp;":"&amp;'Gene Table'!D267</f>
        <v>TP53:c.725G&gt;A</v>
      </c>
      <c r="B267" s="4">
        <f>IF('Gene Table'!$G$5="NO",IF(ISNUMBER(MATCH('Gene Table'!E267,'Array Content'!$M$2:$M$941,0)),VLOOKUP('Gene Table'!E267,'Array Content'!$M$2:$O$941,2,FALSE),35),IF('Gene Table'!$G$5="YES",IF(ISNUMBER(MATCH('Gene Table'!E267,'Array Content'!$M$2:$M$941,0)),VLOOKUP('Gene Table'!E267,'Array Content'!$M$2:$O$941,3,FALSE),35),"OOPS"))</f>
        <v>37</v>
      </c>
      <c r="C267" s="4" t="s">
        <v>4924</v>
      </c>
      <c r="D267" s="29">
        <f>IF('Control Sample Data'!D266="","",IF(SUM('Control Sample Data'!D$2:D$97)&gt;10,IF(AND(ISNUMBER('Control Sample Data'!D266),'Control Sample Data'!D266&lt;$B267, 'Control Sample Data'!D266&gt;0),'Control Sample Data'!D266,$B267),""))</f>
        <v>35</v>
      </c>
      <c r="E267" s="29">
        <f>IF('Control Sample Data'!E266="","",IF(SUM('Control Sample Data'!E$2:E$97)&gt;10,IF(AND(ISNUMBER('Control Sample Data'!E266),'Control Sample Data'!E266&lt;$B267, 'Control Sample Data'!E266&gt;0),'Control Sample Data'!E266,$B267),""))</f>
        <v>35</v>
      </c>
      <c r="F267" s="29" t="str">
        <f>IF('Control Sample Data'!F266="","",IF(SUM('Control Sample Data'!F$2:F$97)&gt;10,IF(AND(ISNUMBER('Control Sample Data'!F266),'Control Sample Data'!F266&lt;$B267, 'Control Sample Data'!F266&gt;0),'Control Sample Data'!F266,$B267),""))</f>
        <v/>
      </c>
      <c r="G267" s="29" t="str">
        <f>IF('Control Sample Data'!G266="","",IF(SUM('Control Sample Data'!G$2:G$97)&gt;10,IF(AND(ISNUMBER('Control Sample Data'!G266),'Control Sample Data'!G266&lt;$B267, 'Control Sample Data'!G266&gt;0),'Control Sample Data'!G266,$B267),""))</f>
        <v/>
      </c>
      <c r="H267" s="29" t="str">
        <f>IF('Control Sample Data'!H266="","",IF(SUM('Control Sample Data'!H$2:H$97)&gt;10,IF(AND(ISNUMBER('Control Sample Data'!H266),'Control Sample Data'!H266&lt;$B267, 'Control Sample Data'!H266&gt;0),'Control Sample Data'!H266,$B267),""))</f>
        <v/>
      </c>
      <c r="I267" s="29" t="str">
        <f>IF('Control Sample Data'!I266="","",IF(SUM('Control Sample Data'!I$2:I$97)&gt;10,IF(AND(ISNUMBER('Control Sample Data'!I266),'Control Sample Data'!I266&lt;$B267, 'Control Sample Data'!I266&gt;0),'Control Sample Data'!I266,$B267),""))</f>
        <v/>
      </c>
      <c r="J267" s="29" t="str">
        <f>IF('Control Sample Data'!J266="","",IF(SUM('Control Sample Data'!J$2:J$97)&gt;10,IF(AND(ISNUMBER('Control Sample Data'!J266),'Control Sample Data'!J266&lt;$B267, 'Control Sample Data'!J266&gt;0),'Control Sample Data'!J266,$B267),""))</f>
        <v/>
      </c>
      <c r="K267" s="29" t="str">
        <f>IF('Control Sample Data'!K266="","",IF(SUM('Control Sample Data'!K$2:K$97)&gt;10,IF(AND(ISNUMBER('Control Sample Data'!K266),'Control Sample Data'!K266&lt;$B267, 'Control Sample Data'!K266&gt;0),'Control Sample Data'!K266,$B267),""))</f>
        <v/>
      </c>
      <c r="L267" s="29" t="str">
        <f>IF('Control Sample Data'!L266="","",IF(SUM('Control Sample Data'!L$2:L$97)&gt;10,IF(AND(ISNUMBER('Control Sample Data'!L266),'Control Sample Data'!L266&lt;$B267, 'Control Sample Data'!L266&gt;0),'Control Sample Data'!L266,$B267),""))</f>
        <v/>
      </c>
      <c r="M267" s="29" t="str">
        <f>IF('Control Sample Data'!M266="","",IF(SUM('Control Sample Data'!M$2:M$97)&gt;10,IF(AND(ISNUMBER('Control Sample Data'!M266),'Control Sample Data'!M266&lt;$B267, 'Control Sample Data'!M266&gt;0),'Control Sample Data'!M266,$B267),""))</f>
        <v/>
      </c>
      <c r="N267" s="29" t="str">
        <f>IF('Control Sample Data'!N266="","",IF(SUM('Control Sample Data'!N$2:N$97)&gt;10,IF(AND(ISNUMBER('Control Sample Data'!N266),'Control Sample Data'!N266&lt;$B267, 'Control Sample Data'!N266&gt;0),'Control Sample Data'!N266,$B267),""))</f>
        <v/>
      </c>
      <c r="O267" s="29" t="str">
        <f>IF('Control Sample Data'!O266="","",IF(SUM('Control Sample Data'!O$2:O$97)&gt;10,IF(AND(ISNUMBER('Control Sample Data'!O266),'Control Sample Data'!O266&lt;$B267, 'Control Sample Data'!O266&gt;0),'Control Sample Data'!O266,$B267),""))</f>
        <v/>
      </c>
      <c r="Q267" s="4" t="s">
        <v>4924</v>
      </c>
      <c r="R267" s="29">
        <f>IF('Test Sample Data'!D266="","",IF(SUM('Test Sample Data'!D$2:D$97)&gt;10,IF(AND(ISNUMBER('Test Sample Data'!D266),'Test Sample Data'!D266&lt;$B267, 'Test Sample Data'!D266&gt;0),'Test Sample Data'!D266,$B267),""))</f>
        <v>35</v>
      </c>
      <c r="S267" s="29">
        <f>IF('Test Sample Data'!E266="","",IF(SUM('Test Sample Data'!E$2:E$97)&gt;10,IF(AND(ISNUMBER('Test Sample Data'!E266),'Test Sample Data'!E266&lt;$B267, 'Test Sample Data'!E266&gt;0),'Test Sample Data'!E266,$B267),""))</f>
        <v>35</v>
      </c>
      <c r="T267" s="29" t="str">
        <f>IF('Test Sample Data'!F266="","",IF(SUM('Test Sample Data'!F$2:F$97)&gt;10,IF(AND(ISNUMBER('Test Sample Data'!F266),'Test Sample Data'!F266&lt;$B267, 'Test Sample Data'!F266&gt;0),'Test Sample Data'!F266,$B267),""))</f>
        <v/>
      </c>
      <c r="U267" s="29" t="str">
        <f>IF('Test Sample Data'!G266="","",IF(SUM('Test Sample Data'!G$2:G$97)&gt;10,IF(AND(ISNUMBER('Test Sample Data'!G266),'Test Sample Data'!G266&lt;$B267, 'Test Sample Data'!G266&gt;0),'Test Sample Data'!G266,$B267),""))</f>
        <v/>
      </c>
      <c r="V267" s="29" t="str">
        <f>IF('Test Sample Data'!H266="","",IF(SUM('Test Sample Data'!H$2:H$97)&gt;10,IF(AND(ISNUMBER('Test Sample Data'!H266),'Test Sample Data'!H266&lt;$B267, 'Test Sample Data'!H266&gt;0),'Test Sample Data'!H266,$B267),""))</f>
        <v/>
      </c>
      <c r="W267" s="29" t="str">
        <f>IF('Test Sample Data'!I266="","",IF(SUM('Test Sample Data'!I$2:I$97)&gt;10,IF(AND(ISNUMBER('Test Sample Data'!I266),'Test Sample Data'!I266&lt;$B267, 'Test Sample Data'!I266&gt;0),'Test Sample Data'!I266,$B267),""))</f>
        <v/>
      </c>
      <c r="X267" s="29" t="str">
        <f>IF('Test Sample Data'!J266="","",IF(SUM('Test Sample Data'!J$2:J$97)&gt;10,IF(AND(ISNUMBER('Test Sample Data'!J266),'Test Sample Data'!J266&lt;$B267, 'Test Sample Data'!J266&gt;0),'Test Sample Data'!J266,$B267),""))</f>
        <v/>
      </c>
      <c r="Y267" s="29" t="str">
        <f>IF('Test Sample Data'!K266="","",IF(SUM('Test Sample Data'!K$2:K$97)&gt;10,IF(AND(ISNUMBER('Test Sample Data'!K266),'Test Sample Data'!K266&lt;$B267, 'Test Sample Data'!K266&gt;0),'Test Sample Data'!K266,$B267),""))</f>
        <v/>
      </c>
      <c r="Z267" s="29" t="str">
        <f>IF('Test Sample Data'!L266="","",IF(SUM('Test Sample Data'!L$2:L$97)&gt;10,IF(AND(ISNUMBER('Test Sample Data'!L266),'Test Sample Data'!L266&lt;$B267, 'Test Sample Data'!L266&gt;0),'Test Sample Data'!L266,$B267),""))</f>
        <v/>
      </c>
      <c r="AA267" s="29" t="str">
        <f>IF('Test Sample Data'!M266="","",IF(SUM('Test Sample Data'!M$2:M$97)&gt;10,IF(AND(ISNUMBER('Test Sample Data'!M266),'Test Sample Data'!M266&lt;$B267, 'Test Sample Data'!M266&gt;0),'Test Sample Data'!M266,$B267),""))</f>
        <v/>
      </c>
      <c r="AB267" s="29" t="str">
        <f>IF('Test Sample Data'!N266="","",IF(SUM('Test Sample Data'!N$2:N$97)&gt;10,IF(AND(ISNUMBER('Test Sample Data'!N266),'Test Sample Data'!N266&lt;$B267, 'Test Sample Data'!N266&gt;0),'Test Sample Data'!N266,$B267),""))</f>
        <v/>
      </c>
      <c r="AC267" s="29" t="str">
        <f>IF('Test Sample Data'!O266="","",IF(SUM('Test Sample Data'!O$2:O$97)&gt;10,IF(AND(ISNUMBER('Test Sample Data'!O266),'Test Sample Data'!O266&lt;$B267, 'Test Sample Data'!O266&gt;0),'Test Sample Data'!O266,$B267),""))</f>
        <v/>
      </c>
      <c r="AE267" s="4" t="s">
        <v>4924</v>
      </c>
      <c r="AF267" s="4">
        <f t="shared" si="311"/>
        <v>9</v>
      </c>
      <c r="AG267" s="4">
        <f t="shared" si="312"/>
        <v>9</v>
      </c>
      <c r="AH267" s="4" t="str">
        <f t="shared" si="313"/>
        <v/>
      </c>
      <c r="AI267" s="4" t="str">
        <f t="shared" si="314"/>
        <v/>
      </c>
      <c r="AJ267" s="4" t="str">
        <f t="shared" si="315"/>
        <v/>
      </c>
      <c r="AK267" s="4" t="str">
        <f t="shared" si="316"/>
        <v/>
      </c>
      <c r="AL267" s="4" t="str">
        <f t="shared" si="317"/>
        <v/>
      </c>
      <c r="AM267" s="4" t="str">
        <f t="shared" si="318"/>
        <v/>
      </c>
      <c r="AN267" s="4" t="str">
        <f t="shared" si="319"/>
        <v/>
      </c>
      <c r="AO267" s="4" t="str">
        <f t="shared" si="320"/>
        <v/>
      </c>
      <c r="AP267" s="4" t="str">
        <f t="shared" si="321"/>
        <v/>
      </c>
      <c r="AQ267" s="4" t="str">
        <f t="shared" si="322"/>
        <v/>
      </c>
      <c r="AR267" s="4">
        <f t="shared" si="323"/>
        <v>0</v>
      </c>
      <c r="AS267" s="4">
        <f t="shared" si="310"/>
        <v>9</v>
      </c>
      <c r="AU267" s="4" t="s">
        <v>4924</v>
      </c>
      <c r="AV267" s="4">
        <f t="shared" si="324"/>
        <v>9</v>
      </c>
      <c r="AW267" s="4">
        <f t="shared" si="325"/>
        <v>9</v>
      </c>
      <c r="AX267" s="4" t="str">
        <f t="shared" si="326"/>
        <v/>
      </c>
      <c r="AY267" s="4" t="str">
        <f t="shared" si="327"/>
        <v/>
      </c>
      <c r="AZ267" s="4" t="str">
        <f t="shared" si="328"/>
        <v/>
      </c>
      <c r="BA267" s="4" t="str">
        <f t="shared" si="329"/>
        <v/>
      </c>
      <c r="BB267" s="4" t="str">
        <f t="shared" si="330"/>
        <v/>
      </c>
      <c r="BC267" s="4" t="str">
        <f t="shared" si="331"/>
        <v/>
      </c>
      <c r="BD267" s="4" t="str">
        <f t="shared" si="332"/>
        <v/>
      </c>
      <c r="BE267" s="4" t="str">
        <f t="shared" si="333"/>
        <v/>
      </c>
      <c r="BF267" s="4" t="str">
        <f t="shared" si="334"/>
        <v/>
      </c>
      <c r="BG267" s="4" t="str">
        <f t="shared" si="335"/>
        <v/>
      </c>
      <c r="BI267" s="4" t="s">
        <v>4924</v>
      </c>
      <c r="BJ267" s="4">
        <f t="shared" si="297"/>
        <v>9</v>
      </c>
      <c r="BK267" s="4">
        <f t="shared" si="298"/>
        <v>9</v>
      </c>
      <c r="BL267" s="4" t="str">
        <f t="shared" si="299"/>
        <v/>
      </c>
      <c r="BM267" s="4" t="str">
        <f t="shared" si="300"/>
        <v/>
      </c>
      <c r="BN267" s="4" t="str">
        <f t="shared" si="301"/>
        <v/>
      </c>
      <c r="BO267" s="4" t="str">
        <f t="shared" si="302"/>
        <v/>
      </c>
      <c r="BP267" s="4" t="str">
        <f t="shared" si="303"/>
        <v/>
      </c>
      <c r="BQ267" s="4" t="str">
        <f t="shared" si="304"/>
        <v/>
      </c>
      <c r="BR267" s="4" t="str">
        <f t="shared" si="305"/>
        <v/>
      </c>
      <c r="BS267" s="4" t="str">
        <f t="shared" si="306"/>
        <v/>
      </c>
      <c r="BT267" s="4" t="str">
        <f t="shared" si="307"/>
        <v/>
      </c>
      <c r="BU267" s="4" t="str">
        <f t="shared" si="308"/>
        <v/>
      </c>
      <c r="BV267" s="4">
        <f t="shared" si="336"/>
        <v>0</v>
      </c>
      <c r="BW267" s="4">
        <f t="shared" si="309"/>
        <v>9</v>
      </c>
      <c r="BY267" s="4" t="s">
        <v>4924</v>
      </c>
      <c r="BZ267" s="4">
        <f t="shared" si="273"/>
        <v>0</v>
      </c>
      <c r="CA267" s="4">
        <f t="shared" si="274"/>
        <v>0</v>
      </c>
      <c r="CB267" s="4" t="str">
        <f t="shared" si="275"/>
        <v/>
      </c>
      <c r="CC267" s="4" t="str">
        <f t="shared" si="276"/>
        <v/>
      </c>
      <c r="CD267" s="4" t="str">
        <f t="shared" si="277"/>
        <v/>
      </c>
      <c r="CE267" s="4" t="str">
        <f t="shared" si="278"/>
        <v/>
      </c>
      <c r="CF267" s="4" t="str">
        <f t="shared" si="279"/>
        <v/>
      </c>
      <c r="CG267" s="4" t="str">
        <f t="shared" si="280"/>
        <v/>
      </c>
      <c r="CH267" s="4" t="str">
        <f t="shared" si="281"/>
        <v/>
      </c>
      <c r="CI267" s="4" t="str">
        <f t="shared" si="282"/>
        <v/>
      </c>
      <c r="CJ267" s="4" t="str">
        <f t="shared" si="283"/>
        <v/>
      </c>
      <c r="CK267" s="4" t="str">
        <f t="shared" si="284"/>
        <v/>
      </c>
      <c r="CM267" s="4" t="s">
        <v>4924</v>
      </c>
      <c r="CN267" s="4" t="str">
        <f>IF(ISNUMBER(BZ267), IF($BV267&gt;VLOOKUP('Gene Table'!$G$2,'Array Content'!$A$2:$B$3,2,FALSE),IF(BZ267&lt;-$BV267,"mutant","WT"),IF(BZ267&lt;-VLOOKUP('Gene Table'!$G$2,'Array Content'!$A$2:$B$3,2,FALSE),"Mutant","WT")),"")</f>
        <v>WT</v>
      </c>
      <c r="CO267" s="4" t="str">
        <f>IF(ISNUMBER(CA267), IF($BV267&gt;VLOOKUP('Gene Table'!$G$2,'Array Content'!$A$2:$B$3,2,FALSE),IF(CA267&lt;-$BV267,"mutant","WT"),IF(CA267&lt;-VLOOKUP('Gene Table'!$G$2,'Array Content'!$A$2:$B$3,2,FALSE),"Mutant","WT")),"")</f>
        <v>WT</v>
      </c>
      <c r="CP267" s="4" t="str">
        <f>IF(ISNUMBER(CB267), IF($BV267&gt;VLOOKUP('Gene Table'!$G$2,'Array Content'!$A$2:$B$3,2,FALSE),IF(CB267&lt;-$BV267,"mutant","WT"),IF(CB267&lt;-VLOOKUP('Gene Table'!$G$2,'Array Content'!$A$2:$B$3,2,FALSE),"Mutant","WT")),"")</f>
        <v/>
      </c>
      <c r="CQ267" s="4" t="str">
        <f>IF(ISNUMBER(CC267), IF($BV267&gt;VLOOKUP('Gene Table'!$G$2,'Array Content'!$A$2:$B$3,2,FALSE),IF(CC267&lt;-$BV267,"mutant","WT"),IF(CC267&lt;-VLOOKUP('Gene Table'!$G$2,'Array Content'!$A$2:$B$3,2,FALSE),"Mutant","WT")),"")</f>
        <v/>
      </c>
      <c r="CR267" s="4" t="str">
        <f>IF(ISNUMBER(CD267), IF($BV267&gt;VLOOKUP('Gene Table'!$G$2,'Array Content'!$A$2:$B$3,2,FALSE),IF(CD267&lt;-$BV267,"mutant","WT"),IF(CD267&lt;-VLOOKUP('Gene Table'!$G$2,'Array Content'!$A$2:$B$3,2,FALSE),"Mutant","WT")),"")</f>
        <v/>
      </c>
      <c r="CS267" s="4" t="str">
        <f>IF(ISNUMBER(CE267), IF($BV267&gt;VLOOKUP('Gene Table'!$G$2,'Array Content'!$A$2:$B$3,2,FALSE),IF(CE267&lt;-$BV267,"mutant","WT"),IF(CE267&lt;-VLOOKUP('Gene Table'!$G$2,'Array Content'!$A$2:$B$3,2,FALSE),"Mutant","WT")),"")</f>
        <v/>
      </c>
      <c r="CT267" s="4" t="str">
        <f>IF(ISNUMBER(CF267), IF($BV267&gt;VLOOKUP('Gene Table'!$G$2,'Array Content'!$A$2:$B$3,2,FALSE),IF(CF267&lt;-$BV267,"mutant","WT"),IF(CF267&lt;-VLOOKUP('Gene Table'!$G$2,'Array Content'!$A$2:$B$3,2,FALSE),"Mutant","WT")),"")</f>
        <v/>
      </c>
      <c r="CU267" s="4" t="str">
        <f>IF(ISNUMBER(CG267), IF($BV267&gt;VLOOKUP('Gene Table'!$G$2,'Array Content'!$A$2:$B$3,2,FALSE),IF(CG267&lt;-$BV267,"mutant","WT"),IF(CG267&lt;-VLOOKUP('Gene Table'!$G$2,'Array Content'!$A$2:$B$3,2,FALSE),"Mutant","WT")),"")</f>
        <v/>
      </c>
      <c r="CV267" s="4" t="str">
        <f>IF(ISNUMBER(CH267), IF($BV267&gt;VLOOKUP('Gene Table'!$G$2,'Array Content'!$A$2:$B$3,2,FALSE),IF(CH267&lt;-$BV267,"mutant","WT"),IF(CH267&lt;-VLOOKUP('Gene Table'!$G$2,'Array Content'!$A$2:$B$3,2,FALSE),"Mutant","WT")),"")</f>
        <v/>
      </c>
      <c r="CW267" s="4" t="str">
        <f>IF(ISNUMBER(CI267), IF($BV267&gt;VLOOKUP('Gene Table'!$G$2,'Array Content'!$A$2:$B$3,2,FALSE),IF(CI267&lt;-$BV267,"mutant","WT"),IF(CI267&lt;-VLOOKUP('Gene Table'!$G$2,'Array Content'!$A$2:$B$3,2,FALSE),"Mutant","WT")),"")</f>
        <v/>
      </c>
      <c r="CX267" s="4" t="str">
        <f>IF(ISNUMBER(CJ267), IF($BV267&gt;VLOOKUP('Gene Table'!$G$2,'Array Content'!$A$2:$B$3,2,FALSE),IF(CJ267&lt;-$BV267,"mutant","WT"),IF(CJ267&lt;-VLOOKUP('Gene Table'!$G$2,'Array Content'!$A$2:$B$3,2,FALSE),"Mutant","WT")),"")</f>
        <v/>
      </c>
      <c r="CY267" s="4" t="str">
        <f>IF(ISNUMBER(CK267), IF($BV267&gt;VLOOKUP('Gene Table'!$G$2,'Array Content'!$A$2:$B$3,2,FALSE),IF(CK267&lt;-$BV267,"mutant","WT"),IF(CK267&lt;-VLOOKUP('Gene Table'!$G$2,'Array Content'!$A$2:$B$3,2,FALSE),"Mutant","WT")),"")</f>
        <v/>
      </c>
      <c r="DA267" s="4" t="s">
        <v>4924</v>
      </c>
      <c r="DB267" s="4">
        <f t="shared" si="285"/>
        <v>0</v>
      </c>
      <c r="DC267" s="4">
        <f t="shared" si="286"/>
        <v>0</v>
      </c>
      <c r="DD267" s="4" t="str">
        <f t="shared" si="287"/>
        <v/>
      </c>
      <c r="DE267" s="4" t="str">
        <f t="shared" si="288"/>
        <v/>
      </c>
      <c r="DF267" s="4" t="str">
        <f t="shared" si="289"/>
        <v/>
      </c>
      <c r="DG267" s="4" t="str">
        <f t="shared" si="290"/>
        <v/>
      </c>
      <c r="DH267" s="4" t="str">
        <f t="shared" si="291"/>
        <v/>
      </c>
      <c r="DI267" s="4" t="str">
        <f t="shared" si="292"/>
        <v/>
      </c>
      <c r="DJ267" s="4" t="str">
        <f t="shared" si="293"/>
        <v/>
      </c>
      <c r="DK267" s="4" t="str">
        <f t="shared" si="294"/>
        <v/>
      </c>
      <c r="DL267" s="4" t="str">
        <f t="shared" si="295"/>
        <v/>
      </c>
      <c r="DM267" s="4" t="str">
        <f t="shared" si="296"/>
        <v/>
      </c>
      <c r="DO267" s="4" t="s">
        <v>4924</v>
      </c>
      <c r="DP267" s="4" t="str">
        <f>IF(ISNUMBER(DB267), IF($AR267&gt;VLOOKUP('Gene Table'!$G$2,'Array Content'!$A$2:$B$3,2,FALSE),IF(DB267&lt;-$AR267,"mutant","WT"),IF(DB267&lt;-VLOOKUP('Gene Table'!$G$2,'Array Content'!$A$2:$B$3,2,FALSE),"Mutant","WT")),"")</f>
        <v>WT</v>
      </c>
      <c r="DQ267" s="4" t="str">
        <f>IF(ISNUMBER(DC267), IF($AR267&gt;VLOOKUP('Gene Table'!$G$2,'Array Content'!$A$2:$B$3,2,FALSE),IF(DC267&lt;-$AR267,"mutant","WT"),IF(DC267&lt;-VLOOKUP('Gene Table'!$G$2,'Array Content'!$A$2:$B$3,2,FALSE),"Mutant","WT")),"")</f>
        <v>WT</v>
      </c>
      <c r="DR267" s="4" t="str">
        <f>IF(ISNUMBER(DD267), IF($AR267&gt;VLOOKUP('Gene Table'!$G$2,'Array Content'!$A$2:$B$3,2,FALSE),IF(DD267&lt;-$AR267,"mutant","WT"),IF(DD267&lt;-VLOOKUP('Gene Table'!$G$2,'Array Content'!$A$2:$B$3,2,FALSE),"Mutant","WT")),"")</f>
        <v/>
      </c>
      <c r="DS267" s="4" t="str">
        <f>IF(ISNUMBER(DE267), IF($AR267&gt;VLOOKUP('Gene Table'!$G$2,'Array Content'!$A$2:$B$3,2,FALSE),IF(DE267&lt;-$AR267,"mutant","WT"),IF(DE267&lt;-VLOOKUP('Gene Table'!$G$2,'Array Content'!$A$2:$B$3,2,FALSE),"Mutant","WT")),"")</f>
        <v/>
      </c>
      <c r="DT267" s="4" t="str">
        <f>IF(ISNUMBER(DF267), IF($AR267&gt;VLOOKUP('Gene Table'!$G$2,'Array Content'!$A$2:$B$3,2,FALSE),IF(DF267&lt;-$AR267,"mutant","WT"),IF(DF267&lt;-VLOOKUP('Gene Table'!$G$2,'Array Content'!$A$2:$B$3,2,FALSE),"Mutant","WT")),"")</f>
        <v/>
      </c>
      <c r="DU267" s="4" t="str">
        <f>IF(ISNUMBER(DG267), IF($AR267&gt;VLOOKUP('Gene Table'!$G$2,'Array Content'!$A$2:$B$3,2,FALSE),IF(DG267&lt;-$AR267,"mutant","WT"),IF(DG267&lt;-VLOOKUP('Gene Table'!$G$2,'Array Content'!$A$2:$B$3,2,FALSE),"Mutant","WT")),"")</f>
        <v/>
      </c>
      <c r="DV267" s="4" t="str">
        <f>IF(ISNUMBER(DH267), IF($AR267&gt;VLOOKUP('Gene Table'!$G$2,'Array Content'!$A$2:$B$3,2,FALSE),IF(DH267&lt;-$AR267,"mutant","WT"),IF(DH267&lt;-VLOOKUP('Gene Table'!$G$2,'Array Content'!$A$2:$B$3,2,FALSE),"Mutant","WT")),"")</f>
        <v/>
      </c>
      <c r="DW267" s="4" t="str">
        <f>IF(ISNUMBER(DI267), IF($AR267&gt;VLOOKUP('Gene Table'!$G$2,'Array Content'!$A$2:$B$3,2,FALSE),IF(DI267&lt;-$AR267,"mutant","WT"),IF(DI267&lt;-VLOOKUP('Gene Table'!$G$2,'Array Content'!$A$2:$B$3,2,FALSE),"Mutant","WT")),"")</f>
        <v/>
      </c>
      <c r="DX267" s="4" t="str">
        <f>IF(ISNUMBER(DJ267), IF($AR267&gt;VLOOKUP('Gene Table'!$G$2,'Array Content'!$A$2:$B$3,2,FALSE),IF(DJ267&lt;-$AR267,"mutant","WT"),IF(DJ267&lt;-VLOOKUP('Gene Table'!$G$2,'Array Content'!$A$2:$B$3,2,FALSE),"Mutant","WT")),"")</f>
        <v/>
      </c>
      <c r="DY267" s="4" t="str">
        <f>IF(ISNUMBER(DK267), IF($AR267&gt;VLOOKUP('Gene Table'!$G$2,'Array Content'!$A$2:$B$3,2,FALSE),IF(DK267&lt;-$AR267,"mutant","WT"),IF(DK267&lt;-VLOOKUP('Gene Table'!$G$2,'Array Content'!$A$2:$B$3,2,FALSE),"Mutant","WT")),"")</f>
        <v/>
      </c>
      <c r="DZ267" s="4" t="str">
        <f>IF(ISNUMBER(DL267), IF($AR267&gt;VLOOKUP('Gene Table'!$G$2,'Array Content'!$A$2:$B$3,2,FALSE),IF(DL267&lt;-$AR267,"mutant","WT"),IF(DL267&lt;-VLOOKUP('Gene Table'!$G$2,'Array Content'!$A$2:$B$3,2,FALSE),"Mutant","WT")),"")</f>
        <v/>
      </c>
      <c r="EA267" s="4" t="str">
        <f>IF(ISNUMBER(DM267), IF($AR267&gt;VLOOKUP('Gene Table'!$G$2,'Array Content'!$A$2:$B$3,2,FALSE),IF(DM267&lt;-$AR267,"mutant","WT"),IF(DM267&lt;-VLOOKUP('Gene Table'!$G$2,'Array Content'!$A$2:$B$3,2,FALSE),"Mutant","WT")),"")</f>
        <v/>
      </c>
      <c r="EC267" s="4" t="s">
        <v>4924</v>
      </c>
      <c r="ED267" s="4" t="str">
        <f>IF('Gene Table'!$D267="copy number",D267,"")</f>
        <v/>
      </c>
      <c r="EE267" s="4" t="str">
        <f>IF('Gene Table'!$D267="copy number",E267,"")</f>
        <v/>
      </c>
      <c r="EF267" s="4" t="str">
        <f>IF('Gene Table'!$D267="copy number",F267,"")</f>
        <v/>
      </c>
      <c r="EG267" s="4" t="str">
        <f>IF('Gene Table'!$D267="copy number",G267,"")</f>
        <v/>
      </c>
      <c r="EH267" s="4" t="str">
        <f>IF('Gene Table'!$D267="copy number",H267,"")</f>
        <v/>
      </c>
      <c r="EI267" s="4" t="str">
        <f>IF('Gene Table'!$D267="copy number",I267,"")</f>
        <v/>
      </c>
      <c r="EJ267" s="4" t="str">
        <f>IF('Gene Table'!$D267="copy number",J267,"")</f>
        <v/>
      </c>
      <c r="EK267" s="4" t="str">
        <f>IF('Gene Table'!$D267="copy number",K267,"")</f>
        <v/>
      </c>
      <c r="EL267" s="4" t="str">
        <f>IF('Gene Table'!$D267="copy number",L267,"")</f>
        <v/>
      </c>
      <c r="EM267" s="4" t="str">
        <f>IF('Gene Table'!$D267="copy number",M267,"")</f>
        <v/>
      </c>
      <c r="EN267" s="4" t="str">
        <f>IF('Gene Table'!$D267="copy number",N267,"")</f>
        <v/>
      </c>
      <c r="EO267" s="4" t="str">
        <f>IF('Gene Table'!$D267="copy number",O267,"")</f>
        <v/>
      </c>
      <c r="EQ267" s="4" t="s">
        <v>4924</v>
      </c>
      <c r="ER267" s="4" t="str">
        <f>IF('Gene Table'!$D267="copy number",R267,"")</f>
        <v/>
      </c>
      <c r="ES267" s="4" t="str">
        <f>IF('Gene Table'!$D267="copy number",S267,"")</f>
        <v/>
      </c>
      <c r="ET267" s="4" t="str">
        <f>IF('Gene Table'!$D267="copy number",T267,"")</f>
        <v/>
      </c>
      <c r="EU267" s="4" t="str">
        <f>IF('Gene Table'!$D267="copy number",U267,"")</f>
        <v/>
      </c>
      <c r="EV267" s="4" t="str">
        <f>IF('Gene Table'!$D267="copy number",V267,"")</f>
        <v/>
      </c>
      <c r="EW267" s="4" t="str">
        <f>IF('Gene Table'!$D267="copy number",W267,"")</f>
        <v/>
      </c>
      <c r="EX267" s="4" t="str">
        <f>IF('Gene Table'!$D267="copy number",X267,"")</f>
        <v/>
      </c>
      <c r="EY267" s="4" t="str">
        <f>IF('Gene Table'!$D267="copy number",Y267,"")</f>
        <v/>
      </c>
      <c r="EZ267" s="4" t="str">
        <f>IF('Gene Table'!$D267="copy number",Z267,"")</f>
        <v/>
      </c>
      <c r="FA267" s="4" t="str">
        <f>IF('Gene Table'!$D267="copy number",AA267,"")</f>
        <v/>
      </c>
      <c r="FB267" s="4" t="str">
        <f>IF('Gene Table'!$D267="copy number",AB267,"")</f>
        <v/>
      </c>
      <c r="FC267" s="4" t="str">
        <f>IF('Gene Table'!$D267="copy number",AC267,"")</f>
        <v/>
      </c>
      <c r="FE267" s="4" t="s">
        <v>4924</v>
      </c>
      <c r="FF267" s="4" t="str">
        <f>IF('Gene Table'!$C267="SMPC",D267,"")</f>
        <v/>
      </c>
      <c r="FG267" s="4" t="str">
        <f>IF('Gene Table'!$C267="SMPC",E267,"")</f>
        <v/>
      </c>
      <c r="FH267" s="4" t="str">
        <f>IF('Gene Table'!$C267="SMPC",F267,"")</f>
        <v/>
      </c>
      <c r="FI267" s="4" t="str">
        <f>IF('Gene Table'!$C267="SMPC",G267,"")</f>
        <v/>
      </c>
      <c r="FJ267" s="4" t="str">
        <f>IF('Gene Table'!$C267="SMPC",H267,"")</f>
        <v/>
      </c>
      <c r="FK267" s="4" t="str">
        <f>IF('Gene Table'!$C267="SMPC",I267,"")</f>
        <v/>
      </c>
      <c r="FL267" s="4" t="str">
        <f>IF('Gene Table'!$C267="SMPC",J267,"")</f>
        <v/>
      </c>
      <c r="FM267" s="4" t="str">
        <f>IF('Gene Table'!$C267="SMPC",K267,"")</f>
        <v/>
      </c>
      <c r="FN267" s="4" t="str">
        <f>IF('Gene Table'!$C267="SMPC",L267,"")</f>
        <v/>
      </c>
      <c r="FO267" s="4" t="str">
        <f>IF('Gene Table'!$C267="SMPC",M267,"")</f>
        <v/>
      </c>
      <c r="FP267" s="4" t="str">
        <f>IF('Gene Table'!$C267="SMPC",N267,"")</f>
        <v/>
      </c>
      <c r="FQ267" s="4" t="str">
        <f>IF('Gene Table'!$C267="SMPC",O267,"")</f>
        <v/>
      </c>
      <c r="FS267" s="4" t="s">
        <v>4924</v>
      </c>
      <c r="FT267" s="4" t="str">
        <f>IF('Gene Table'!$C267="SMPC",R267,"")</f>
        <v/>
      </c>
      <c r="FU267" s="4" t="str">
        <f>IF('Gene Table'!$C267="SMPC",S267,"")</f>
        <v/>
      </c>
      <c r="FV267" s="4" t="str">
        <f>IF('Gene Table'!$C267="SMPC",T267,"")</f>
        <v/>
      </c>
      <c r="FW267" s="4" t="str">
        <f>IF('Gene Table'!$C267="SMPC",U267,"")</f>
        <v/>
      </c>
      <c r="FX267" s="4" t="str">
        <f>IF('Gene Table'!$C267="SMPC",V267,"")</f>
        <v/>
      </c>
      <c r="FY267" s="4" t="str">
        <f>IF('Gene Table'!$C267="SMPC",W267,"")</f>
        <v/>
      </c>
      <c r="FZ267" s="4" t="str">
        <f>IF('Gene Table'!$C267="SMPC",X267,"")</f>
        <v/>
      </c>
      <c r="GA267" s="4" t="str">
        <f>IF('Gene Table'!$C267="SMPC",Y267,"")</f>
        <v/>
      </c>
      <c r="GB267" s="4" t="str">
        <f>IF('Gene Table'!$C267="SMPC",Z267,"")</f>
        <v/>
      </c>
      <c r="GC267" s="4" t="str">
        <f>IF('Gene Table'!$C267="SMPC",AA267,"")</f>
        <v/>
      </c>
      <c r="GD267" s="4" t="str">
        <f>IF('Gene Table'!$C267="SMPC",AB267,"")</f>
        <v/>
      </c>
      <c r="GE267" s="4" t="str">
        <f>IF('Gene Table'!$C267="SMPC",AC267,"")</f>
        <v/>
      </c>
    </row>
    <row r="268" spans="1:187" ht="15" customHeight="1" x14ac:dyDescent="0.25">
      <c r="A268" s="4" t="str">
        <f>'Gene Table'!C268&amp;":"&amp;'Gene Table'!D268</f>
        <v>TP53:c.725G&gt;T</v>
      </c>
      <c r="B268" s="4">
        <f>IF('Gene Table'!$G$5="NO",IF(ISNUMBER(MATCH('Gene Table'!E268,'Array Content'!$M$2:$M$941,0)),VLOOKUP('Gene Table'!E268,'Array Content'!$M$2:$O$941,2,FALSE),35),IF('Gene Table'!$G$5="YES",IF(ISNUMBER(MATCH('Gene Table'!E268,'Array Content'!$M$2:$M$941,0)),VLOOKUP('Gene Table'!E268,'Array Content'!$M$2:$O$941,3,FALSE),35),"OOPS"))</f>
        <v>37</v>
      </c>
      <c r="C268" s="4" t="s">
        <v>4925</v>
      </c>
      <c r="D268" s="29">
        <f>IF('Control Sample Data'!D267="","",IF(SUM('Control Sample Data'!D$2:D$97)&gt;10,IF(AND(ISNUMBER('Control Sample Data'!D267),'Control Sample Data'!D267&lt;$B268, 'Control Sample Data'!D267&gt;0),'Control Sample Data'!D267,$B268),""))</f>
        <v>35</v>
      </c>
      <c r="E268" s="29">
        <f>IF('Control Sample Data'!E267="","",IF(SUM('Control Sample Data'!E$2:E$97)&gt;10,IF(AND(ISNUMBER('Control Sample Data'!E267),'Control Sample Data'!E267&lt;$B268, 'Control Sample Data'!E267&gt;0),'Control Sample Data'!E267,$B268),""))</f>
        <v>35</v>
      </c>
      <c r="F268" s="29" t="str">
        <f>IF('Control Sample Data'!F267="","",IF(SUM('Control Sample Data'!F$2:F$97)&gt;10,IF(AND(ISNUMBER('Control Sample Data'!F267),'Control Sample Data'!F267&lt;$B268, 'Control Sample Data'!F267&gt;0),'Control Sample Data'!F267,$B268),""))</f>
        <v/>
      </c>
      <c r="G268" s="29" t="str">
        <f>IF('Control Sample Data'!G267="","",IF(SUM('Control Sample Data'!G$2:G$97)&gt;10,IF(AND(ISNUMBER('Control Sample Data'!G267),'Control Sample Data'!G267&lt;$B268, 'Control Sample Data'!G267&gt;0),'Control Sample Data'!G267,$B268),""))</f>
        <v/>
      </c>
      <c r="H268" s="29" t="str">
        <f>IF('Control Sample Data'!H267="","",IF(SUM('Control Sample Data'!H$2:H$97)&gt;10,IF(AND(ISNUMBER('Control Sample Data'!H267),'Control Sample Data'!H267&lt;$B268, 'Control Sample Data'!H267&gt;0),'Control Sample Data'!H267,$B268),""))</f>
        <v/>
      </c>
      <c r="I268" s="29" t="str">
        <f>IF('Control Sample Data'!I267="","",IF(SUM('Control Sample Data'!I$2:I$97)&gt;10,IF(AND(ISNUMBER('Control Sample Data'!I267),'Control Sample Data'!I267&lt;$B268, 'Control Sample Data'!I267&gt;0),'Control Sample Data'!I267,$B268),""))</f>
        <v/>
      </c>
      <c r="J268" s="29" t="str">
        <f>IF('Control Sample Data'!J267="","",IF(SUM('Control Sample Data'!J$2:J$97)&gt;10,IF(AND(ISNUMBER('Control Sample Data'!J267),'Control Sample Data'!J267&lt;$B268, 'Control Sample Data'!J267&gt;0),'Control Sample Data'!J267,$B268),""))</f>
        <v/>
      </c>
      <c r="K268" s="29" t="str">
        <f>IF('Control Sample Data'!K267="","",IF(SUM('Control Sample Data'!K$2:K$97)&gt;10,IF(AND(ISNUMBER('Control Sample Data'!K267),'Control Sample Data'!K267&lt;$B268, 'Control Sample Data'!K267&gt;0),'Control Sample Data'!K267,$B268),""))</f>
        <v/>
      </c>
      <c r="L268" s="29" t="str">
        <f>IF('Control Sample Data'!L267="","",IF(SUM('Control Sample Data'!L$2:L$97)&gt;10,IF(AND(ISNUMBER('Control Sample Data'!L267),'Control Sample Data'!L267&lt;$B268, 'Control Sample Data'!L267&gt;0),'Control Sample Data'!L267,$B268),""))</f>
        <v/>
      </c>
      <c r="M268" s="29" t="str">
        <f>IF('Control Sample Data'!M267="","",IF(SUM('Control Sample Data'!M$2:M$97)&gt;10,IF(AND(ISNUMBER('Control Sample Data'!M267),'Control Sample Data'!M267&lt;$B268, 'Control Sample Data'!M267&gt;0),'Control Sample Data'!M267,$B268),""))</f>
        <v/>
      </c>
      <c r="N268" s="29" t="str">
        <f>IF('Control Sample Data'!N267="","",IF(SUM('Control Sample Data'!N$2:N$97)&gt;10,IF(AND(ISNUMBER('Control Sample Data'!N267),'Control Sample Data'!N267&lt;$B268, 'Control Sample Data'!N267&gt;0),'Control Sample Data'!N267,$B268),""))</f>
        <v/>
      </c>
      <c r="O268" s="29" t="str">
        <f>IF('Control Sample Data'!O267="","",IF(SUM('Control Sample Data'!O$2:O$97)&gt;10,IF(AND(ISNUMBER('Control Sample Data'!O267),'Control Sample Data'!O267&lt;$B268, 'Control Sample Data'!O267&gt;0),'Control Sample Data'!O267,$B268),""))</f>
        <v/>
      </c>
      <c r="Q268" s="4" t="s">
        <v>4925</v>
      </c>
      <c r="R268" s="29">
        <f>IF('Test Sample Data'!D267="","",IF(SUM('Test Sample Data'!D$2:D$97)&gt;10,IF(AND(ISNUMBER('Test Sample Data'!D267),'Test Sample Data'!D267&lt;$B268, 'Test Sample Data'!D267&gt;0),'Test Sample Data'!D267,$B268),""))</f>
        <v>35</v>
      </c>
      <c r="S268" s="29">
        <f>IF('Test Sample Data'!E267="","",IF(SUM('Test Sample Data'!E$2:E$97)&gt;10,IF(AND(ISNUMBER('Test Sample Data'!E267),'Test Sample Data'!E267&lt;$B268, 'Test Sample Data'!E267&gt;0),'Test Sample Data'!E267,$B268),""))</f>
        <v>35</v>
      </c>
      <c r="T268" s="29" t="str">
        <f>IF('Test Sample Data'!F267="","",IF(SUM('Test Sample Data'!F$2:F$97)&gt;10,IF(AND(ISNUMBER('Test Sample Data'!F267),'Test Sample Data'!F267&lt;$B268, 'Test Sample Data'!F267&gt;0),'Test Sample Data'!F267,$B268),""))</f>
        <v/>
      </c>
      <c r="U268" s="29" t="str">
        <f>IF('Test Sample Data'!G267="","",IF(SUM('Test Sample Data'!G$2:G$97)&gt;10,IF(AND(ISNUMBER('Test Sample Data'!G267),'Test Sample Data'!G267&lt;$B268, 'Test Sample Data'!G267&gt;0),'Test Sample Data'!G267,$B268),""))</f>
        <v/>
      </c>
      <c r="V268" s="29" t="str">
        <f>IF('Test Sample Data'!H267="","",IF(SUM('Test Sample Data'!H$2:H$97)&gt;10,IF(AND(ISNUMBER('Test Sample Data'!H267),'Test Sample Data'!H267&lt;$B268, 'Test Sample Data'!H267&gt;0),'Test Sample Data'!H267,$B268),""))</f>
        <v/>
      </c>
      <c r="W268" s="29" t="str">
        <f>IF('Test Sample Data'!I267="","",IF(SUM('Test Sample Data'!I$2:I$97)&gt;10,IF(AND(ISNUMBER('Test Sample Data'!I267),'Test Sample Data'!I267&lt;$B268, 'Test Sample Data'!I267&gt;0),'Test Sample Data'!I267,$B268),""))</f>
        <v/>
      </c>
      <c r="X268" s="29" t="str">
        <f>IF('Test Sample Data'!J267="","",IF(SUM('Test Sample Data'!J$2:J$97)&gt;10,IF(AND(ISNUMBER('Test Sample Data'!J267),'Test Sample Data'!J267&lt;$B268, 'Test Sample Data'!J267&gt;0),'Test Sample Data'!J267,$B268),""))</f>
        <v/>
      </c>
      <c r="Y268" s="29" t="str">
        <f>IF('Test Sample Data'!K267="","",IF(SUM('Test Sample Data'!K$2:K$97)&gt;10,IF(AND(ISNUMBER('Test Sample Data'!K267),'Test Sample Data'!K267&lt;$B268, 'Test Sample Data'!K267&gt;0),'Test Sample Data'!K267,$B268),""))</f>
        <v/>
      </c>
      <c r="Z268" s="29" t="str">
        <f>IF('Test Sample Data'!L267="","",IF(SUM('Test Sample Data'!L$2:L$97)&gt;10,IF(AND(ISNUMBER('Test Sample Data'!L267),'Test Sample Data'!L267&lt;$B268, 'Test Sample Data'!L267&gt;0),'Test Sample Data'!L267,$B268),""))</f>
        <v/>
      </c>
      <c r="AA268" s="29" t="str">
        <f>IF('Test Sample Data'!M267="","",IF(SUM('Test Sample Data'!M$2:M$97)&gt;10,IF(AND(ISNUMBER('Test Sample Data'!M267),'Test Sample Data'!M267&lt;$B268, 'Test Sample Data'!M267&gt;0),'Test Sample Data'!M267,$B268),""))</f>
        <v/>
      </c>
      <c r="AB268" s="29" t="str">
        <f>IF('Test Sample Data'!N267="","",IF(SUM('Test Sample Data'!N$2:N$97)&gt;10,IF(AND(ISNUMBER('Test Sample Data'!N267),'Test Sample Data'!N267&lt;$B268, 'Test Sample Data'!N267&gt;0),'Test Sample Data'!N267,$B268),""))</f>
        <v/>
      </c>
      <c r="AC268" s="29" t="str">
        <f>IF('Test Sample Data'!O267="","",IF(SUM('Test Sample Data'!O$2:O$97)&gt;10,IF(AND(ISNUMBER('Test Sample Data'!O267),'Test Sample Data'!O267&lt;$B268, 'Test Sample Data'!O267&gt;0),'Test Sample Data'!O267,$B268),""))</f>
        <v/>
      </c>
      <c r="AE268" s="4" t="s">
        <v>4925</v>
      </c>
      <c r="AF268" s="4">
        <f t="shared" si="311"/>
        <v>9</v>
      </c>
      <c r="AG268" s="4">
        <f t="shared" si="312"/>
        <v>9</v>
      </c>
      <c r="AH268" s="4" t="str">
        <f t="shared" si="313"/>
        <v/>
      </c>
      <c r="AI268" s="4" t="str">
        <f t="shared" si="314"/>
        <v/>
      </c>
      <c r="AJ268" s="4" t="str">
        <f t="shared" si="315"/>
        <v/>
      </c>
      <c r="AK268" s="4" t="str">
        <f t="shared" si="316"/>
        <v/>
      </c>
      <c r="AL268" s="4" t="str">
        <f t="shared" si="317"/>
        <v/>
      </c>
      <c r="AM268" s="4" t="str">
        <f t="shared" si="318"/>
        <v/>
      </c>
      <c r="AN268" s="4" t="str">
        <f t="shared" si="319"/>
        <v/>
      </c>
      <c r="AO268" s="4" t="str">
        <f t="shared" si="320"/>
        <v/>
      </c>
      <c r="AP268" s="4" t="str">
        <f t="shared" si="321"/>
        <v/>
      </c>
      <c r="AQ268" s="4" t="str">
        <f t="shared" si="322"/>
        <v/>
      </c>
      <c r="AR268" s="4">
        <f t="shared" si="323"/>
        <v>0</v>
      </c>
      <c r="AS268" s="4">
        <f t="shared" si="310"/>
        <v>9</v>
      </c>
      <c r="AU268" s="4" t="s">
        <v>4925</v>
      </c>
      <c r="AV268" s="4">
        <f t="shared" si="324"/>
        <v>9</v>
      </c>
      <c r="AW268" s="4">
        <f t="shared" si="325"/>
        <v>9</v>
      </c>
      <c r="AX268" s="4" t="str">
        <f t="shared" si="326"/>
        <v/>
      </c>
      <c r="AY268" s="4" t="str">
        <f t="shared" si="327"/>
        <v/>
      </c>
      <c r="AZ268" s="4" t="str">
        <f t="shared" si="328"/>
        <v/>
      </c>
      <c r="BA268" s="4" t="str">
        <f t="shared" si="329"/>
        <v/>
      </c>
      <c r="BB268" s="4" t="str">
        <f t="shared" si="330"/>
        <v/>
      </c>
      <c r="BC268" s="4" t="str">
        <f t="shared" si="331"/>
        <v/>
      </c>
      <c r="BD268" s="4" t="str">
        <f t="shared" si="332"/>
        <v/>
      </c>
      <c r="BE268" s="4" t="str">
        <f t="shared" si="333"/>
        <v/>
      </c>
      <c r="BF268" s="4" t="str">
        <f t="shared" si="334"/>
        <v/>
      </c>
      <c r="BG268" s="4" t="str">
        <f t="shared" si="335"/>
        <v/>
      </c>
      <c r="BI268" s="4" t="s">
        <v>4925</v>
      </c>
      <c r="BJ268" s="4">
        <f t="shared" si="297"/>
        <v>9</v>
      </c>
      <c r="BK268" s="4">
        <f t="shared" si="298"/>
        <v>9</v>
      </c>
      <c r="BL268" s="4" t="str">
        <f t="shared" si="299"/>
        <v/>
      </c>
      <c r="BM268" s="4" t="str">
        <f t="shared" si="300"/>
        <v/>
      </c>
      <c r="BN268" s="4" t="str">
        <f t="shared" si="301"/>
        <v/>
      </c>
      <c r="BO268" s="4" t="str">
        <f t="shared" si="302"/>
        <v/>
      </c>
      <c r="BP268" s="4" t="str">
        <f t="shared" si="303"/>
        <v/>
      </c>
      <c r="BQ268" s="4" t="str">
        <f t="shared" si="304"/>
        <v/>
      </c>
      <c r="BR268" s="4" t="str">
        <f t="shared" si="305"/>
        <v/>
      </c>
      <c r="BS268" s="4" t="str">
        <f t="shared" si="306"/>
        <v/>
      </c>
      <c r="BT268" s="4" t="str">
        <f t="shared" si="307"/>
        <v/>
      </c>
      <c r="BU268" s="4" t="str">
        <f t="shared" si="308"/>
        <v/>
      </c>
      <c r="BV268" s="4">
        <f t="shared" si="336"/>
        <v>0</v>
      </c>
      <c r="BW268" s="4">
        <f t="shared" si="309"/>
        <v>9</v>
      </c>
      <c r="BY268" s="4" t="s">
        <v>4925</v>
      </c>
      <c r="BZ268" s="4">
        <f t="shared" si="273"/>
        <v>0</v>
      </c>
      <c r="CA268" s="4">
        <f t="shared" si="274"/>
        <v>0</v>
      </c>
      <c r="CB268" s="4" t="str">
        <f t="shared" si="275"/>
        <v/>
      </c>
      <c r="CC268" s="4" t="str">
        <f t="shared" si="276"/>
        <v/>
      </c>
      <c r="CD268" s="4" t="str">
        <f t="shared" si="277"/>
        <v/>
      </c>
      <c r="CE268" s="4" t="str">
        <f t="shared" si="278"/>
        <v/>
      </c>
      <c r="CF268" s="4" t="str">
        <f t="shared" si="279"/>
        <v/>
      </c>
      <c r="CG268" s="4" t="str">
        <f t="shared" si="280"/>
        <v/>
      </c>
      <c r="CH268" s="4" t="str">
        <f t="shared" si="281"/>
        <v/>
      </c>
      <c r="CI268" s="4" t="str">
        <f t="shared" si="282"/>
        <v/>
      </c>
      <c r="CJ268" s="4" t="str">
        <f t="shared" si="283"/>
        <v/>
      </c>
      <c r="CK268" s="4" t="str">
        <f t="shared" si="284"/>
        <v/>
      </c>
      <c r="CM268" s="4" t="s">
        <v>4925</v>
      </c>
      <c r="CN268" s="4" t="str">
        <f>IF(ISNUMBER(BZ268), IF($BV268&gt;VLOOKUP('Gene Table'!$G$2,'Array Content'!$A$2:$B$3,2,FALSE),IF(BZ268&lt;-$BV268,"mutant","WT"),IF(BZ268&lt;-VLOOKUP('Gene Table'!$G$2,'Array Content'!$A$2:$B$3,2,FALSE),"Mutant","WT")),"")</f>
        <v>WT</v>
      </c>
      <c r="CO268" s="4" t="str">
        <f>IF(ISNUMBER(CA268), IF($BV268&gt;VLOOKUP('Gene Table'!$G$2,'Array Content'!$A$2:$B$3,2,FALSE),IF(CA268&lt;-$BV268,"mutant","WT"),IF(CA268&lt;-VLOOKUP('Gene Table'!$G$2,'Array Content'!$A$2:$B$3,2,FALSE),"Mutant","WT")),"")</f>
        <v>WT</v>
      </c>
      <c r="CP268" s="4" t="str">
        <f>IF(ISNUMBER(CB268), IF($BV268&gt;VLOOKUP('Gene Table'!$G$2,'Array Content'!$A$2:$B$3,2,FALSE),IF(CB268&lt;-$BV268,"mutant","WT"),IF(CB268&lt;-VLOOKUP('Gene Table'!$G$2,'Array Content'!$A$2:$B$3,2,FALSE),"Mutant","WT")),"")</f>
        <v/>
      </c>
      <c r="CQ268" s="4" t="str">
        <f>IF(ISNUMBER(CC268), IF($BV268&gt;VLOOKUP('Gene Table'!$G$2,'Array Content'!$A$2:$B$3,2,FALSE),IF(CC268&lt;-$BV268,"mutant","WT"),IF(CC268&lt;-VLOOKUP('Gene Table'!$G$2,'Array Content'!$A$2:$B$3,2,FALSE),"Mutant","WT")),"")</f>
        <v/>
      </c>
      <c r="CR268" s="4" t="str">
        <f>IF(ISNUMBER(CD268), IF($BV268&gt;VLOOKUP('Gene Table'!$G$2,'Array Content'!$A$2:$B$3,2,FALSE),IF(CD268&lt;-$BV268,"mutant","WT"),IF(CD268&lt;-VLOOKUP('Gene Table'!$G$2,'Array Content'!$A$2:$B$3,2,FALSE),"Mutant","WT")),"")</f>
        <v/>
      </c>
      <c r="CS268" s="4" t="str">
        <f>IF(ISNUMBER(CE268), IF($BV268&gt;VLOOKUP('Gene Table'!$G$2,'Array Content'!$A$2:$B$3,2,FALSE),IF(CE268&lt;-$BV268,"mutant","WT"),IF(CE268&lt;-VLOOKUP('Gene Table'!$G$2,'Array Content'!$A$2:$B$3,2,FALSE),"Mutant","WT")),"")</f>
        <v/>
      </c>
      <c r="CT268" s="4" t="str">
        <f>IF(ISNUMBER(CF268), IF($BV268&gt;VLOOKUP('Gene Table'!$G$2,'Array Content'!$A$2:$B$3,2,FALSE),IF(CF268&lt;-$BV268,"mutant","WT"),IF(CF268&lt;-VLOOKUP('Gene Table'!$G$2,'Array Content'!$A$2:$B$3,2,FALSE),"Mutant","WT")),"")</f>
        <v/>
      </c>
      <c r="CU268" s="4" t="str">
        <f>IF(ISNUMBER(CG268), IF($BV268&gt;VLOOKUP('Gene Table'!$G$2,'Array Content'!$A$2:$B$3,2,FALSE),IF(CG268&lt;-$BV268,"mutant","WT"),IF(CG268&lt;-VLOOKUP('Gene Table'!$G$2,'Array Content'!$A$2:$B$3,2,FALSE),"Mutant","WT")),"")</f>
        <v/>
      </c>
      <c r="CV268" s="4" t="str">
        <f>IF(ISNUMBER(CH268), IF($BV268&gt;VLOOKUP('Gene Table'!$G$2,'Array Content'!$A$2:$B$3,2,FALSE),IF(CH268&lt;-$BV268,"mutant","WT"),IF(CH268&lt;-VLOOKUP('Gene Table'!$G$2,'Array Content'!$A$2:$B$3,2,FALSE),"Mutant","WT")),"")</f>
        <v/>
      </c>
      <c r="CW268" s="4" t="str">
        <f>IF(ISNUMBER(CI268), IF($BV268&gt;VLOOKUP('Gene Table'!$G$2,'Array Content'!$A$2:$B$3,2,FALSE),IF(CI268&lt;-$BV268,"mutant","WT"),IF(CI268&lt;-VLOOKUP('Gene Table'!$G$2,'Array Content'!$A$2:$B$3,2,FALSE),"Mutant","WT")),"")</f>
        <v/>
      </c>
      <c r="CX268" s="4" t="str">
        <f>IF(ISNUMBER(CJ268), IF($BV268&gt;VLOOKUP('Gene Table'!$G$2,'Array Content'!$A$2:$B$3,2,FALSE),IF(CJ268&lt;-$BV268,"mutant","WT"),IF(CJ268&lt;-VLOOKUP('Gene Table'!$G$2,'Array Content'!$A$2:$B$3,2,FALSE),"Mutant","WT")),"")</f>
        <v/>
      </c>
      <c r="CY268" s="4" t="str">
        <f>IF(ISNUMBER(CK268), IF($BV268&gt;VLOOKUP('Gene Table'!$G$2,'Array Content'!$A$2:$B$3,2,FALSE),IF(CK268&lt;-$BV268,"mutant","WT"),IF(CK268&lt;-VLOOKUP('Gene Table'!$G$2,'Array Content'!$A$2:$B$3,2,FALSE),"Mutant","WT")),"")</f>
        <v/>
      </c>
      <c r="DA268" s="4" t="s">
        <v>4925</v>
      </c>
      <c r="DB268" s="4">
        <f t="shared" si="285"/>
        <v>0</v>
      </c>
      <c r="DC268" s="4">
        <f t="shared" si="286"/>
        <v>0</v>
      </c>
      <c r="DD268" s="4" t="str">
        <f t="shared" si="287"/>
        <v/>
      </c>
      <c r="DE268" s="4" t="str">
        <f t="shared" si="288"/>
        <v/>
      </c>
      <c r="DF268" s="4" t="str">
        <f t="shared" si="289"/>
        <v/>
      </c>
      <c r="DG268" s="4" t="str">
        <f t="shared" si="290"/>
        <v/>
      </c>
      <c r="DH268" s="4" t="str">
        <f t="shared" si="291"/>
        <v/>
      </c>
      <c r="DI268" s="4" t="str">
        <f t="shared" si="292"/>
        <v/>
      </c>
      <c r="DJ268" s="4" t="str">
        <f t="shared" si="293"/>
        <v/>
      </c>
      <c r="DK268" s="4" t="str">
        <f t="shared" si="294"/>
        <v/>
      </c>
      <c r="DL268" s="4" t="str">
        <f t="shared" si="295"/>
        <v/>
      </c>
      <c r="DM268" s="4" t="str">
        <f t="shared" si="296"/>
        <v/>
      </c>
      <c r="DO268" s="4" t="s">
        <v>4925</v>
      </c>
      <c r="DP268" s="4" t="str">
        <f>IF(ISNUMBER(DB268), IF($AR268&gt;VLOOKUP('Gene Table'!$G$2,'Array Content'!$A$2:$B$3,2,FALSE),IF(DB268&lt;-$AR268,"mutant","WT"),IF(DB268&lt;-VLOOKUP('Gene Table'!$G$2,'Array Content'!$A$2:$B$3,2,FALSE),"Mutant","WT")),"")</f>
        <v>WT</v>
      </c>
      <c r="DQ268" s="4" t="str">
        <f>IF(ISNUMBER(DC268), IF($AR268&gt;VLOOKUP('Gene Table'!$G$2,'Array Content'!$A$2:$B$3,2,FALSE),IF(DC268&lt;-$AR268,"mutant","WT"),IF(DC268&lt;-VLOOKUP('Gene Table'!$G$2,'Array Content'!$A$2:$B$3,2,FALSE),"Mutant","WT")),"")</f>
        <v>WT</v>
      </c>
      <c r="DR268" s="4" t="str">
        <f>IF(ISNUMBER(DD268), IF($AR268&gt;VLOOKUP('Gene Table'!$G$2,'Array Content'!$A$2:$B$3,2,FALSE),IF(DD268&lt;-$AR268,"mutant","WT"),IF(DD268&lt;-VLOOKUP('Gene Table'!$G$2,'Array Content'!$A$2:$B$3,2,FALSE),"Mutant","WT")),"")</f>
        <v/>
      </c>
      <c r="DS268" s="4" t="str">
        <f>IF(ISNUMBER(DE268), IF($AR268&gt;VLOOKUP('Gene Table'!$G$2,'Array Content'!$A$2:$B$3,2,FALSE),IF(DE268&lt;-$AR268,"mutant","WT"),IF(DE268&lt;-VLOOKUP('Gene Table'!$G$2,'Array Content'!$A$2:$B$3,2,FALSE),"Mutant","WT")),"")</f>
        <v/>
      </c>
      <c r="DT268" s="4" t="str">
        <f>IF(ISNUMBER(DF268), IF($AR268&gt;VLOOKUP('Gene Table'!$G$2,'Array Content'!$A$2:$B$3,2,FALSE),IF(DF268&lt;-$AR268,"mutant","WT"),IF(DF268&lt;-VLOOKUP('Gene Table'!$G$2,'Array Content'!$A$2:$B$3,2,FALSE),"Mutant","WT")),"")</f>
        <v/>
      </c>
      <c r="DU268" s="4" t="str">
        <f>IF(ISNUMBER(DG268), IF($AR268&gt;VLOOKUP('Gene Table'!$G$2,'Array Content'!$A$2:$B$3,2,FALSE),IF(DG268&lt;-$AR268,"mutant","WT"),IF(DG268&lt;-VLOOKUP('Gene Table'!$G$2,'Array Content'!$A$2:$B$3,2,FALSE),"Mutant","WT")),"")</f>
        <v/>
      </c>
      <c r="DV268" s="4" t="str">
        <f>IF(ISNUMBER(DH268), IF($AR268&gt;VLOOKUP('Gene Table'!$G$2,'Array Content'!$A$2:$B$3,2,FALSE),IF(DH268&lt;-$AR268,"mutant","WT"),IF(DH268&lt;-VLOOKUP('Gene Table'!$G$2,'Array Content'!$A$2:$B$3,2,FALSE),"Mutant","WT")),"")</f>
        <v/>
      </c>
      <c r="DW268" s="4" t="str">
        <f>IF(ISNUMBER(DI268), IF($AR268&gt;VLOOKUP('Gene Table'!$G$2,'Array Content'!$A$2:$B$3,2,FALSE),IF(DI268&lt;-$AR268,"mutant","WT"),IF(DI268&lt;-VLOOKUP('Gene Table'!$G$2,'Array Content'!$A$2:$B$3,2,FALSE),"Mutant","WT")),"")</f>
        <v/>
      </c>
      <c r="DX268" s="4" t="str">
        <f>IF(ISNUMBER(DJ268), IF($AR268&gt;VLOOKUP('Gene Table'!$G$2,'Array Content'!$A$2:$B$3,2,FALSE),IF(DJ268&lt;-$AR268,"mutant","WT"),IF(DJ268&lt;-VLOOKUP('Gene Table'!$G$2,'Array Content'!$A$2:$B$3,2,FALSE),"Mutant","WT")),"")</f>
        <v/>
      </c>
      <c r="DY268" s="4" t="str">
        <f>IF(ISNUMBER(DK268), IF($AR268&gt;VLOOKUP('Gene Table'!$G$2,'Array Content'!$A$2:$B$3,2,FALSE),IF(DK268&lt;-$AR268,"mutant","WT"),IF(DK268&lt;-VLOOKUP('Gene Table'!$G$2,'Array Content'!$A$2:$B$3,2,FALSE),"Mutant","WT")),"")</f>
        <v/>
      </c>
      <c r="DZ268" s="4" t="str">
        <f>IF(ISNUMBER(DL268), IF($AR268&gt;VLOOKUP('Gene Table'!$G$2,'Array Content'!$A$2:$B$3,2,FALSE),IF(DL268&lt;-$AR268,"mutant","WT"),IF(DL268&lt;-VLOOKUP('Gene Table'!$G$2,'Array Content'!$A$2:$B$3,2,FALSE),"Mutant","WT")),"")</f>
        <v/>
      </c>
      <c r="EA268" s="4" t="str">
        <f>IF(ISNUMBER(DM268), IF($AR268&gt;VLOOKUP('Gene Table'!$G$2,'Array Content'!$A$2:$B$3,2,FALSE),IF(DM268&lt;-$AR268,"mutant","WT"),IF(DM268&lt;-VLOOKUP('Gene Table'!$G$2,'Array Content'!$A$2:$B$3,2,FALSE),"Mutant","WT")),"")</f>
        <v/>
      </c>
      <c r="EC268" s="4" t="s">
        <v>4925</v>
      </c>
      <c r="ED268" s="4" t="str">
        <f>IF('Gene Table'!$D268="copy number",D268,"")</f>
        <v/>
      </c>
      <c r="EE268" s="4" t="str">
        <f>IF('Gene Table'!$D268="copy number",E268,"")</f>
        <v/>
      </c>
      <c r="EF268" s="4" t="str">
        <f>IF('Gene Table'!$D268="copy number",F268,"")</f>
        <v/>
      </c>
      <c r="EG268" s="4" t="str">
        <f>IF('Gene Table'!$D268="copy number",G268,"")</f>
        <v/>
      </c>
      <c r="EH268" s="4" t="str">
        <f>IF('Gene Table'!$D268="copy number",H268,"")</f>
        <v/>
      </c>
      <c r="EI268" s="4" t="str">
        <f>IF('Gene Table'!$D268="copy number",I268,"")</f>
        <v/>
      </c>
      <c r="EJ268" s="4" t="str">
        <f>IF('Gene Table'!$D268="copy number",J268,"")</f>
        <v/>
      </c>
      <c r="EK268" s="4" t="str">
        <f>IF('Gene Table'!$D268="copy number",K268,"")</f>
        <v/>
      </c>
      <c r="EL268" s="4" t="str">
        <f>IF('Gene Table'!$D268="copy number",L268,"")</f>
        <v/>
      </c>
      <c r="EM268" s="4" t="str">
        <f>IF('Gene Table'!$D268="copy number",M268,"")</f>
        <v/>
      </c>
      <c r="EN268" s="4" t="str">
        <f>IF('Gene Table'!$D268="copy number",N268,"")</f>
        <v/>
      </c>
      <c r="EO268" s="4" t="str">
        <f>IF('Gene Table'!$D268="copy number",O268,"")</f>
        <v/>
      </c>
      <c r="EQ268" s="4" t="s">
        <v>4925</v>
      </c>
      <c r="ER268" s="4" t="str">
        <f>IF('Gene Table'!$D268="copy number",R268,"")</f>
        <v/>
      </c>
      <c r="ES268" s="4" t="str">
        <f>IF('Gene Table'!$D268="copy number",S268,"")</f>
        <v/>
      </c>
      <c r="ET268" s="4" t="str">
        <f>IF('Gene Table'!$D268="copy number",T268,"")</f>
        <v/>
      </c>
      <c r="EU268" s="4" t="str">
        <f>IF('Gene Table'!$D268="copy number",U268,"")</f>
        <v/>
      </c>
      <c r="EV268" s="4" t="str">
        <f>IF('Gene Table'!$D268="copy number",V268,"")</f>
        <v/>
      </c>
      <c r="EW268" s="4" t="str">
        <f>IF('Gene Table'!$D268="copy number",W268,"")</f>
        <v/>
      </c>
      <c r="EX268" s="4" t="str">
        <f>IF('Gene Table'!$D268="copy number",X268,"")</f>
        <v/>
      </c>
      <c r="EY268" s="4" t="str">
        <f>IF('Gene Table'!$D268="copy number",Y268,"")</f>
        <v/>
      </c>
      <c r="EZ268" s="4" t="str">
        <f>IF('Gene Table'!$D268="copy number",Z268,"")</f>
        <v/>
      </c>
      <c r="FA268" s="4" t="str">
        <f>IF('Gene Table'!$D268="copy number",AA268,"")</f>
        <v/>
      </c>
      <c r="FB268" s="4" t="str">
        <f>IF('Gene Table'!$D268="copy number",AB268,"")</f>
        <v/>
      </c>
      <c r="FC268" s="4" t="str">
        <f>IF('Gene Table'!$D268="copy number",AC268,"")</f>
        <v/>
      </c>
      <c r="FE268" s="4" t="s">
        <v>4925</v>
      </c>
      <c r="FF268" s="4" t="str">
        <f>IF('Gene Table'!$C268="SMPC",D268,"")</f>
        <v/>
      </c>
      <c r="FG268" s="4" t="str">
        <f>IF('Gene Table'!$C268="SMPC",E268,"")</f>
        <v/>
      </c>
      <c r="FH268" s="4" t="str">
        <f>IF('Gene Table'!$C268="SMPC",F268,"")</f>
        <v/>
      </c>
      <c r="FI268" s="4" t="str">
        <f>IF('Gene Table'!$C268="SMPC",G268,"")</f>
        <v/>
      </c>
      <c r="FJ268" s="4" t="str">
        <f>IF('Gene Table'!$C268="SMPC",H268,"")</f>
        <v/>
      </c>
      <c r="FK268" s="4" t="str">
        <f>IF('Gene Table'!$C268="SMPC",I268,"")</f>
        <v/>
      </c>
      <c r="FL268" s="4" t="str">
        <f>IF('Gene Table'!$C268="SMPC",J268,"")</f>
        <v/>
      </c>
      <c r="FM268" s="4" t="str">
        <f>IF('Gene Table'!$C268="SMPC",K268,"")</f>
        <v/>
      </c>
      <c r="FN268" s="4" t="str">
        <f>IF('Gene Table'!$C268="SMPC",L268,"")</f>
        <v/>
      </c>
      <c r="FO268" s="4" t="str">
        <f>IF('Gene Table'!$C268="SMPC",M268,"")</f>
        <v/>
      </c>
      <c r="FP268" s="4" t="str">
        <f>IF('Gene Table'!$C268="SMPC",N268,"")</f>
        <v/>
      </c>
      <c r="FQ268" s="4" t="str">
        <f>IF('Gene Table'!$C268="SMPC",O268,"")</f>
        <v/>
      </c>
      <c r="FS268" s="4" t="s">
        <v>4925</v>
      </c>
      <c r="FT268" s="4" t="str">
        <f>IF('Gene Table'!$C268="SMPC",R268,"")</f>
        <v/>
      </c>
      <c r="FU268" s="4" t="str">
        <f>IF('Gene Table'!$C268="SMPC",S268,"")</f>
        <v/>
      </c>
      <c r="FV268" s="4" t="str">
        <f>IF('Gene Table'!$C268="SMPC",T268,"")</f>
        <v/>
      </c>
      <c r="FW268" s="4" t="str">
        <f>IF('Gene Table'!$C268="SMPC",U268,"")</f>
        <v/>
      </c>
      <c r="FX268" s="4" t="str">
        <f>IF('Gene Table'!$C268="SMPC",V268,"")</f>
        <v/>
      </c>
      <c r="FY268" s="4" t="str">
        <f>IF('Gene Table'!$C268="SMPC",W268,"")</f>
        <v/>
      </c>
      <c r="FZ268" s="4" t="str">
        <f>IF('Gene Table'!$C268="SMPC",X268,"")</f>
        <v/>
      </c>
      <c r="GA268" s="4" t="str">
        <f>IF('Gene Table'!$C268="SMPC",Y268,"")</f>
        <v/>
      </c>
      <c r="GB268" s="4" t="str">
        <f>IF('Gene Table'!$C268="SMPC",Z268,"")</f>
        <v/>
      </c>
      <c r="GC268" s="4" t="str">
        <f>IF('Gene Table'!$C268="SMPC",AA268,"")</f>
        <v/>
      </c>
      <c r="GD268" s="4" t="str">
        <f>IF('Gene Table'!$C268="SMPC",AB268,"")</f>
        <v/>
      </c>
      <c r="GE268" s="4" t="str">
        <f>IF('Gene Table'!$C268="SMPC",AC268,"")</f>
        <v/>
      </c>
    </row>
    <row r="269" spans="1:187" ht="15" customHeight="1" x14ac:dyDescent="0.25">
      <c r="A269" s="4" t="str">
        <f>'Gene Table'!C269&amp;":"&amp;'Gene Table'!D269</f>
        <v>TP53:c.730G&gt;A</v>
      </c>
      <c r="B269" s="4">
        <f>IF('Gene Table'!$G$5="NO",IF(ISNUMBER(MATCH('Gene Table'!E269,'Array Content'!$M$2:$M$941,0)),VLOOKUP('Gene Table'!E269,'Array Content'!$M$2:$O$941,2,FALSE),35),IF('Gene Table'!$G$5="YES",IF(ISNUMBER(MATCH('Gene Table'!E269,'Array Content'!$M$2:$M$941,0)),VLOOKUP('Gene Table'!E269,'Array Content'!$M$2:$O$941,3,FALSE),35),"OOPS"))</f>
        <v>37</v>
      </c>
      <c r="C269" s="4" t="s">
        <v>4926</v>
      </c>
      <c r="D269" s="29">
        <f>IF('Control Sample Data'!D268="","",IF(SUM('Control Sample Data'!D$2:D$97)&gt;10,IF(AND(ISNUMBER('Control Sample Data'!D268),'Control Sample Data'!D268&lt;$B269, 'Control Sample Data'!D268&gt;0),'Control Sample Data'!D268,$B269),""))</f>
        <v>35</v>
      </c>
      <c r="E269" s="29">
        <f>IF('Control Sample Data'!E268="","",IF(SUM('Control Sample Data'!E$2:E$97)&gt;10,IF(AND(ISNUMBER('Control Sample Data'!E268),'Control Sample Data'!E268&lt;$B269, 'Control Sample Data'!E268&gt;0),'Control Sample Data'!E268,$B269),""))</f>
        <v>35</v>
      </c>
      <c r="F269" s="29" t="str">
        <f>IF('Control Sample Data'!F268="","",IF(SUM('Control Sample Data'!F$2:F$97)&gt;10,IF(AND(ISNUMBER('Control Sample Data'!F268),'Control Sample Data'!F268&lt;$B269, 'Control Sample Data'!F268&gt;0),'Control Sample Data'!F268,$B269),""))</f>
        <v/>
      </c>
      <c r="G269" s="29" t="str">
        <f>IF('Control Sample Data'!G268="","",IF(SUM('Control Sample Data'!G$2:G$97)&gt;10,IF(AND(ISNUMBER('Control Sample Data'!G268),'Control Sample Data'!G268&lt;$B269, 'Control Sample Data'!G268&gt;0),'Control Sample Data'!G268,$B269),""))</f>
        <v/>
      </c>
      <c r="H269" s="29" t="str">
        <f>IF('Control Sample Data'!H268="","",IF(SUM('Control Sample Data'!H$2:H$97)&gt;10,IF(AND(ISNUMBER('Control Sample Data'!H268),'Control Sample Data'!H268&lt;$B269, 'Control Sample Data'!H268&gt;0),'Control Sample Data'!H268,$B269),""))</f>
        <v/>
      </c>
      <c r="I269" s="29" t="str">
        <f>IF('Control Sample Data'!I268="","",IF(SUM('Control Sample Data'!I$2:I$97)&gt;10,IF(AND(ISNUMBER('Control Sample Data'!I268),'Control Sample Data'!I268&lt;$B269, 'Control Sample Data'!I268&gt;0),'Control Sample Data'!I268,$B269),""))</f>
        <v/>
      </c>
      <c r="J269" s="29" t="str">
        <f>IF('Control Sample Data'!J268="","",IF(SUM('Control Sample Data'!J$2:J$97)&gt;10,IF(AND(ISNUMBER('Control Sample Data'!J268),'Control Sample Data'!J268&lt;$B269, 'Control Sample Data'!J268&gt;0),'Control Sample Data'!J268,$B269),""))</f>
        <v/>
      </c>
      <c r="K269" s="29" t="str">
        <f>IF('Control Sample Data'!K268="","",IF(SUM('Control Sample Data'!K$2:K$97)&gt;10,IF(AND(ISNUMBER('Control Sample Data'!K268),'Control Sample Data'!K268&lt;$B269, 'Control Sample Data'!K268&gt;0),'Control Sample Data'!K268,$B269),""))</f>
        <v/>
      </c>
      <c r="L269" s="29" t="str">
        <f>IF('Control Sample Data'!L268="","",IF(SUM('Control Sample Data'!L$2:L$97)&gt;10,IF(AND(ISNUMBER('Control Sample Data'!L268),'Control Sample Data'!L268&lt;$B269, 'Control Sample Data'!L268&gt;0),'Control Sample Data'!L268,$B269),""))</f>
        <v/>
      </c>
      <c r="M269" s="29" t="str">
        <f>IF('Control Sample Data'!M268="","",IF(SUM('Control Sample Data'!M$2:M$97)&gt;10,IF(AND(ISNUMBER('Control Sample Data'!M268),'Control Sample Data'!M268&lt;$B269, 'Control Sample Data'!M268&gt;0),'Control Sample Data'!M268,$B269),""))</f>
        <v/>
      </c>
      <c r="N269" s="29" t="str">
        <f>IF('Control Sample Data'!N268="","",IF(SUM('Control Sample Data'!N$2:N$97)&gt;10,IF(AND(ISNUMBER('Control Sample Data'!N268),'Control Sample Data'!N268&lt;$B269, 'Control Sample Data'!N268&gt;0),'Control Sample Data'!N268,$B269),""))</f>
        <v/>
      </c>
      <c r="O269" s="29" t="str">
        <f>IF('Control Sample Data'!O268="","",IF(SUM('Control Sample Data'!O$2:O$97)&gt;10,IF(AND(ISNUMBER('Control Sample Data'!O268),'Control Sample Data'!O268&lt;$B269, 'Control Sample Data'!O268&gt;0),'Control Sample Data'!O268,$B269),""))</f>
        <v/>
      </c>
      <c r="Q269" s="4" t="s">
        <v>4926</v>
      </c>
      <c r="R269" s="29">
        <f>IF('Test Sample Data'!D268="","",IF(SUM('Test Sample Data'!D$2:D$97)&gt;10,IF(AND(ISNUMBER('Test Sample Data'!D268),'Test Sample Data'!D268&lt;$B269, 'Test Sample Data'!D268&gt;0),'Test Sample Data'!D268,$B269),""))</f>
        <v>35</v>
      </c>
      <c r="S269" s="29">
        <f>IF('Test Sample Data'!E268="","",IF(SUM('Test Sample Data'!E$2:E$97)&gt;10,IF(AND(ISNUMBER('Test Sample Data'!E268),'Test Sample Data'!E268&lt;$B269, 'Test Sample Data'!E268&gt;0),'Test Sample Data'!E268,$B269),""))</f>
        <v>35</v>
      </c>
      <c r="T269" s="29" t="str">
        <f>IF('Test Sample Data'!F268="","",IF(SUM('Test Sample Data'!F$2:F$97)&gt;10,IF(AND(ISNUMBER('Test Sample Data'!F268),'Test Sample Data'!F268&lt;$B269, 'Test Sample Data'!F268&gt;0),'Test Sample Data'!F268,$B269),""))</f>
        <v/>
      </c>
      <c r="U269" s="29" t="str">
        <f>IF('Test Sample Data'!G268="","",IF(SUM('Test Sample Data'!G$2:G$97)&gt;10,IF(AND(ISNUMBER('Test Sample Data'!G268),'Test Sample Data'!G268&lt;$B269, 'Test Sample Data'!G268&gt;0),'Test Sample Data'!G268,$B269),""))</f>
        <v/>
      </c>
      <c r="V269" s="29" t="str">
        <f>IF('Test Sample Data'!H268="","",IF(SUM('Test Sample Data'!H$2:H$97)&gt;10,IF(AND(ISNUMBER('Test Sample Data'!H268),'Test Sample Data'!H268&lt;$B269, 'Test Sample Data'!H268&gt;0),'Test Sample Data'!H268,$B269),""))</f>
        <v/>
      </c>
      <c r="W269" s="29" t="str">
        <f>IF('Test Sample Data'!I268="","",IF(SUM('Test Sample Data'!I$2:I$97)&gt;10,IF(AND(ISNUMBER('Test Sample Data'!I268),'Test Sample Data'!I268&lt;$B269, 'Test Sample Data'!I268&gt;0),'Test Sample Data'!I268,$B269),""))</f>
        <v/>
      </c>
      <c r="X269" s="29" t="str">
        <f>IF('Test Sample Data'!J268="","",IF(SUM('Test Sample Data'!J$2:J$97)&gt;10,IF(AND(ISNUMBER('Test Sample Data'!J268),'Test Sample Data'!J268&lt;$B269, 'Test Sample Data'!J268&gt;0),'Test Sample Data'!J268,$B269),""))</f>
        <v/>
      </c>
      <c r="Y269" s="29" t="str">
        <f>IF('Test Sample Data'!K268="","",IF(SUM('Test Sample Data'!K$2:K$97)&gt;10,IF(AND(ISNUMBER('Test Sample Data'!K268),'Test Sample Data'!K268&lt;$B269, 'Test Sample Data'!K268&gt;0),'Test Sample Data'!K268,$B269),""))</f>
        <v/>
      </c>
      <c r="Z269" s="29" t="str">
        <f>IF('Test Sample Data'!L268="","",IF(SUM('Test Sample Data'!L$2:L$97)&gt;10,IF(AND(ISNUMBER('Test Sample Data'!L268),'Test Sample Data'!L268&lt;$B269, 'Test Sample Data'!L268&gt;0),'Test Sample Data'!L268,$B269),""))</f>
        <v/>
      </c>
      <c r="AA269" s="29" t="str">
        <f>IF('Test Sample Data'!M268="","",IF(SUM('Test Sample Data'!M$2:M$97)&gt;10,IF(AND(ISNUMBER('Test Sample Data'!M268),'Test Sample Data'!M268&lt;$B269, 'Test Sample Data'!M268&gt;0),'Test Sample Data'!M268,$B269),""))</f>
        <v/>
      </c>
      <c r="AB269" s="29" t="str">
        <f>IF('Test Sample Data'!N268="","",IF(SUM('Test Sample Data'!N$2:N$97)&gt;10,IF(AND(ISNUMBER('Test Sample Data'!N268),'Test Sample Data'!N268&lt;$B269, 'Test Sample Data'!N268&gt;0),'Test Sample Data'!N268,$B269),""))</f>
        <v/>
      </c>
      <c r="AC269" s="29" t="str">
        <f>IF('Test Sample Data'!O268="","",IF(SUM('Test Sample Data'!O$2:O$97)&gt;10,IF(AND(ISNUMBER('Test Sample Data'!O268),'Test Sample Data'!O268&lt;$B269, 'Test Sample Data'!O268&gt;0),'Test Sample Data'!O268,$B269),""))</f>
        <v/>
      </c>
      <c r="AE269" s="4" t="s">
        <v>4926</v>
      </c>
      <c r="AF269" s="4">
        <f t="shared" si="311"/>
        <v>9</v>
      </c>
      <c r="AG269" s="4">
        <f t="shared" si="312"/>
        <v>9</v>
      </c>
      <c r="AH269" s="4" t="str">
        <f t="shared" si="313"/>
        <v/>
      </c>
      <c r="AI269" s="4" t="str">
        <f t="shared" si="314"/>
        <v/>
      </c>
      <c r="AJ269" s="4" t="str">
        <f t="shared" si="315"/>
        <v/>
      </c>
      <c r="AK269" s="4" t="str">
        <f t="shared" si="316"/>
        <v/>
      </c>
      <c r="AL269" s="4" t="str">
        <f t="shared" si="317"/>
        <v/>
      </c>
      <c r="AM269" s="4" t="str">
        <f t="shared" si="318"/>
        <v/>
      </c>
      <c r="AN269" s="4" t="str">
        <f t="shared" si="319"/>
        <v/>
      </c>
      <c r="AO269" s="4" t="str">
        <f t="shared" si="320"/>
        <v/>
      </c>
      <c r="AP269" s="4" t="str">
        <f t="shared" si="321"/>
        <v/>
      </c>
      <c r="AQ269" s="4" t="str">
        <f t="shared" si="322"/>
        <v/>
      </c>
      <c r="AR269" s="4">
        <f t="shared" si="323"/>
        <v>0</v>
      </c>
      <c r="AS269" s="4">
        <f t="shared" si="310"/>
        <v>9</v>
      </c>
      <c r="AU269" s="4" t="s">
        <v>4926</v>
      </c>
      <c r="AV269" s="4">
        <f t="shared" si="324"/>
        <v>9</v>
      </c>
      <c r="AW269" s="4">
        <f t="shared" si="325"/>
        <v>9</v>
      </c>
      <c r="AX269" s="4" t="str">
        <f t="shared" si="326"/>
        <v/>
      </c>
      <c r="AY269" s="4" t="str">
        <f t="shared" si="327"/>
        <v/>
      </c>
      <c r="AZ269" s="4" t="str">
        <f t="shared" si="328"/>
        <v/>
      </c>
      <c r="BA269" s="4" t="str">
        <f t="shared" si="329"/>
        <v/>
      </c>
      <c r="BB269" s="4" t="str">
        <f t="shared" si="330"/>
        <v/>
      </c>
      <c r="BC269" s="4" t="str">
        <f t="shared" si="331"/>
        <v/>
      </c>
      <c r="BD269" s="4" t="str">
        <f t="shared" si="332"/>
        <v/>
      </c>
      <c r="BE269" s="4" t="str">
        <f t="shared" si="333"/>
        <v/>
      </c>
      <c r="BF269" s="4" t="str">
        <f t="shared" si="334"/>
        <v/>
      </c>
      <c r="BG269" s="4" t="str">
        <f t="shared" si="335"/>
        <v/>
      </c>
      <c r="BI269" s="4" t="s">
        <v>4926</v>
      </c>
      <c r="BJ269" s="4">
        <f t="shared" si="297"/>
        <v>9</v>
      </c>
      <c r="BK269" s="4">
        <f t="shared" si="298"/>
        <v>9</v>
      </c>
      <c r="BL269" s="4" t="str">
        <f t="shared" si="299"/>
        <v/>
      </c>
      <c r="BM269" s="4" t="str">
        <f t="shared" si="300"/>
        <v/>
      </c>
      <c r="BN269" s="4" t="str">
        <f t="shared" si="301"/>
        <v/>
      </c>
      <c r="BO269" s="4" t="str">
        <f t="shared" si="302"/>
        <v/>
      </c>
      <c r="BP269" s="4" t="str">
        <f t="shared" si="303"/>
        <v/>
      </c>
      <c r="BQ269" s="4" t="str">
        <f t="shared" si="304"/>
        <v/>
      </c>
      <c r="BR269" s="4" t="str">
        <f t="shared" si="305"/>
        <v/>
      </c>
      <c r="BS269" s="4" t="str">
        <f t="shared" si="306"/>
        <v/>
      </c>
      <c r="BT269" s="4" t="str">
        <f t="shared" si="307"/>
        <v/>
      </c>
      <c r="BU269" s="4" t="str">
        <f t="shared" si="308"/>
        <v/>
      </c>
      <c r="BV269" s="4">
        <f t="shared" si="336"/>
        <v>0</v>
      </c>
      <c r="BW269" s="4">
        <f t="shared" si="309"/>
        <v>9</v>
      </c>
      <c r="BY269" s="4" t="s">
        <v>4926</v>
      </c>
      <c r="BZ269" s="4">
        <f t="shared" si="273"/>
        <v>0</v>
      </c>
      <c r="CA269" s="4">
        <f t="shared" si="274"/>
        <v>0</v>
      </c>
      <c r="CB269" s="4" t="str">
        <f t="shared" si="275"/>
        <v/>
      </c>
      <c r="CC269" s="4" t="str">
        <f t="shared" si="276"/>
        <v/>
      </c>
      <c r="CD269" s="4" t="str">
        <f t="shared" si="277"/>
        <v/>
      </c>
      <c r="CE269" s="4" t="str">
        <f t="shared" si="278"/>
        <v/>
      </c>
      <c r="CF269" s="4" t="str">
        <f t="shared" si="279"/>
        <v/>
      </c>
      <c r="CG269" s="4" t="str">
        <f t="shared" si="280"/>
        <v/>
      </c>
      <c r="CH269" s="4" t="str">
        <f t="shared" si="281"/>
        <v/>
      </c>
      <c r="CI269" s="4" t="str">
        <f t="shared" si="282"/>
        <v/>
      </c>
      <c r="CJ269" s="4" t="str">
        <f t="shared" si="283"/>
        <v/>
      </c>
      <c r="CK269" s="4" t="str">
        <f t="shared" si="284"/>
        <v/>
      </c>
      <c r="CM269" s="4" t="s">
        <v>4926</v>
      </c>
      <c r="CN269" s="4" t="str">
        <f>IF(ISNUMBER(BZ269), IF($BV269&gt;VLOOKUP('Gene Table'!$G$2,'Array Content'!$A$2:$B$3,2,FALSE),IF(BZ269&lt;-$BV269,"mutant","WT"),IF(BZ269&lt;-VLOOKUP('Gene Table'!$G$2,'Array Content'!$A$2:$B$3,2,FALSE),"Mutant","WT")),"")</f>
        <v>WT</v>
      </c>
      <c r="CO269" s="4" t="str">
        <f>IF(ISNUMBER(CA269), IF($BV269&gt;VLOOKUP('Gene Table'!$G$2,'Array Content'!$A$2:$B$3,2,FALSE),IF(CA269&lt;-$BV269,"mutant","WT"),IF(CA269&lt;-VLOOKUP('Gene Table'!$G$2,'Array Content'!$A$2:$B$3,2,FALSE),"Mutant","WT")),"")</f>
        <v>WT</v>
      </c>
      <c r="CP269" s="4" t="str">
        <f>IF(ISNUMBER(CB269), IF($BV269&gt;VLOOKUP('Gene Table'!$G$2,'Array Content'!$A$2:$B$3,2,FALSE),IF(CB269&lt;-$BV269,"mutant","WT"),IF(CB269&lt;-VLOOKUP('Gene Table'!$G$2,'Array Content'!$A$2:$B$3,2,FALSE),"Mutant","WT")),"")</f>
        <v/>
      </c>
      <c r="CQ269" s="4" t="str">
        <f>IF(ISNUMBER(CC269), IF($BV269&gt;VLOOKUP('Gene Table'!$G$2,'Array Content'!$A$2:$B$3,2,FALSE),IF(CC269&lt;-$BV269,"mutant","WT"),IF(CC269&lt;-VLOOKUP('Gene Table'!$G$2,'Array Content'!$A$2:$B$3,2,FALSE),"Mutant","WT")),"")</f>
        <v/>
      </c>
      <c r="CR269" s="4" t="str">
        <f>IF(ISNUMBER(CD269), IF($BV269&gt;VLOOKUP('Gene Table'!$G$2,'Array Content'!$A$2:$B$3,2,FALSE),IF(CD269&lt;-$BV269,"mutant","WT"),IF(CD269&lt;-VLOOKUP('Gene Table'!$G$2,'Array Content'!$A$2:$B$3,2,FALSE),"Mutant","WT")),"")</f>
        <v/>
      </c>
      <c r="CS269" s="4" t="str">
        <f>IF(ISNUMBER(CE269), IF($BV269&gt;VLOOKUP('Gene Table'!$G$2,'Array Content'!$A$2:$B$3,2,FALSE),IF(CE269&lt;-$BV269,"mutant","WT"),IF(CE269&lt;-VLOOKUP('Gene Table'!$G$2,'Array Content'!$A$2:$B$3,2,FALSE),"Mutant","WT")),"")</f>
        <v/>
      </c>
      <c r="CT269" s="4" t="str">
        <f>IF(ISNUMBER(CF269), IF($BV269&gt;VLOOKUP('Gene Table'!$G$2,'Array Content'!$A$2:$B$3,2,FALSE),IF(CF269&lt;-$BV269,"mutant","WT"),IF(CF269&lt;-VLOOKUP('Gene Table'!$G$2,'Array Content'!$A$2:$B$3,2,FALSE),"Mutant","WT")),"")</f>
        <v/>
      </c>
      <c r="CU269" s="4" t="str">
        <f>IF(ISNUMBER(CG269), IF($BV269&gt;VLOOKUP('Gene Table'!$G$2,'Array Content'!$A$2:$B$3,2,FALSE),IF(CG269&lt;-$BV269,"mutant","WT"),IF(CG269&lt;-VLOOKUP('Gene Table'!$G$2,'Array Content'!$A$2:$B$3,2,FALSE),"Mutant","WT")),"")</f>
        <v/>
      </c>
      <c r="CV269" s="4" t="str">
        <f>IF(ISNUMBER(CH269), IF($BV269&gt;VLOOKUP('Gene Table'!$G$2,'Array Content'!$A$2:$B$3,2,FALSE),IF(CH269&lt;-$BV269,"mutant","WT"),IF(CH269&lt;-VLOOKUP('Gene Table'!$G$2,'Array Content'!$A$2:$B$3,2,FALSE),"Mutant","WT")),"")</f>
        <v/>
      </c>
      <c r="CW269" s="4" t="str">
        <f>IF(ISNUMBER(CI269), IF($BV269&gt;VLOOKUP('Gene Table'!$G$2,'Array Content'!$A$2:$B$3,2,FALSE),IF(CI269&lt;-$BV269,"mutant","WT"),IF(CI269&lt;-VLOOKUP('Gene Table'!$G$2,'Array Content'!$A$2:$B$3,2,FALSE),"Mutant","WT")),"")</f>
        <v/>
      </c>
      <c r="CX269" s="4" t="str">
        <f>IF(ISNUMBER(CJ269), IF($BV269&gt;VLOOKUP('Gene Table'!$G$2,'Array Content'!$A$2:$B$3,2,FALSE),IF(CJ269&lt;-$BV269,"mutant","WT"),IF(CJ269&lt;-VLOOKUP('Gene Table'!$G$2,'Array Content'!$A$2:$B$3,2,FALSE),"Mutant","WT")),"")</f>
        <v/>
      </c>
      <c r="CY269" s="4" t="str">
        <f>IF(ISNUMBER(CK269), IF($BV269&gt;VLOOKUP('Gene Table'!$G$2,'Array Content'!$A$2:$B$3,2,FALSE),IF(CK269&lt;-$BV269,"mutant","WT"),IF(CK269&lt;-VLOOKUP('Gene Table'!$G$2,'Array Content'!$A$2:$B$3,2,FALSE),"Mutant","WT")),"")</f>
        <v/>
      </c>
      <c r="DA269" s="4" t="s">
        <v>4926</v>
      </c>
      <c r="DB269" s="4">
        <f t="shared" si="285"/>
        <v>0</v>
      </c>
      <c r="DC269" s="4">
        <f t="shared" si="286"/>
        <v>0</v>
      </c>
      <c r="DD269" s="4" t="str">
        <f t="shared" si="287"/>
        <v/>
      </c>
      <c r="DE269" s="4" t="str">
        <f t="shared" si="288"/>
        <v/>
      </c>
      <c r="DF269" s="4" t="str">
        <f t="shared" si="289"/>
        <v/>
      </c>
      <c r="DG269" s="4" t="str">
        <f t="shared" si="290"/>
        <v/>
      </c>
      <c r="DH269" s="4" t="str">
        <f t="shared" si="291"/>
        <v/>
      </c>
      <c r="DI269" s="4" t="str">
        <f t="shared" si="292"/>
        <v/>
      </c>
      <c r="DJ269" s="4" t="str">
        <f t="shared" si="293"/>
        <v/>
      </c>
      <c r="DK269" s="4" t="str">
        <f t="shared" si="294"/>
        <v/>
      </c>
      <c r="DL269" s="4" t="str">
        <f t="shared" si="295"/>
        <v/>
      </c>
      <c r="DM269" s="4" t="str">
        <f t="shared" si="296"/>
        <v/>
      </c>
      <c r="DO269" s="4" t="s">
        <v>4926</v>
      </c>
      <c r="DP269" s="4" t="str">
        <f>IF(ISNUMBER(DB269), IF($AR269&gt;VLOOKUP('Gene Table'!$G$2,'Array Content'!$A$2:$B$3,2,FALSE),IF(DB269&lt;-$AR269,"mutant","WT"),IF(DB269&lt;-VLOOKUP('Gene Table'!$G$2,'Array Content'!$A$2:$B$3,2,FALSE),"Mutant","WT")),"")</f>
        <v>WT</v>
      </c>
      <c r="DQ269" s="4" t="str">
        <f>IF(ISNUMBER(DC269), IF($AR269&gt;VLOOKUP('Gene Table'!$G$2,'Array Content'!$A$2:$B$3,2,FALSE),IF(DC269&lt;-$AR269,"mutant","WT"),IF(DC269&lt;-VLOOKUP('Gene Table'!$G$2,'Array Content'!$A$2:$B$3,2,FALSE),"Mutant","WT")),"")</f>
        <v>WT</v>
      </c>
      <c r="DR269" s="4" t="str">
        <f>IF(ISNUMBER(DD269), IF($AR269&gt;VLOOKUP('Gene Table'!$G$2,'Array Content'!$A$2:$B$3,2,FALSE),IF(DD269&lt;-$AR269,"mutant","WT"),IF(DD269&lt;-VLOOKUP('Gene Table'!$G$2,'Array Content'!$A$2:$B$3,2,FALSE),"Mutant","WT")),"")</f>
        <v/>
      </c>
      <c r="DS269" s="4" t="str">
        <f>IF(ISNUMBER(DE269), IF($AR269&gt;VLOOKUP('Gene Table'!$G$2,'Array Content'!$A$2:$B$3,2,FALSE),IF(DE269&lt;-$AR269,"mutant","WT"),IF(DE269&lt;-VLOOKUP('Gene Table'!$G$2,'Array Content'!$A$2:$B$3,2,FALSE),"Mutant","WT")),"")</f>
        <v/>
      </c>
      <c r="DT269" s="4" t="str">
        <f>IF(ISNUMBER(DF269), IF($AR269&gt;VLOOKUP('Gene Table'!$G$2,'Array Content'!$A$2:$B$3,2,FALSE),IF(DF269&lt;-$AR269,"mutant","WT"),IF(DF269&lt;-VLOOKUP('Gene Table'!$G$2,'Array Content'!$A$2:$B$3,2,FALSE),"Mutant","WT")),"")</f>
        <v/>
      </c>
      <c r="DU269" s="4" t="str">
        <f>IF(ISNUMBER(DG269), IF($AR269&gt;VLOOKUP('Gene Table'!$G$2,'Array Content'!$A$2:$B$3,2,FALSE),IF(DG269&lt;-$AR269,"mutant","WT"),IF(DG269&lt;-VLOOKUP('Gene Table'!$G$2,'Array Content'!$A$2:$B$3,2,FALSE),"Mutant","WT")),"")</f>
        <v/>
      </c>
      <c r="DV269" s="4" t="str">
        <f>IF(ISNUMBER(DH269), IF($AR269&gt;VLOOKUP('Gene Table'!$G$2,'Array Content'!$A$2:$B$3,2,FALSE),IF(DH269&lt;-$AR269,"mutant","WT"),IF(DH269&lt;-VLOOKUP('Gene Table'!$G$2,'Array Content'!$A$2:$B$3,2,FALSE),"Mutant","WT")),"")</f>
        <v/>
      </c>
      <c r="DW269" s="4" t="str">
        <f>IF(ISNUMBER(DI269), IF($AR269&gt;VLOOKUP('Gene Table'!$G$2,'Array Content'!$A$2:$B$3,2,FALSE),IF(DI269&lt;-$AR269,"mutant","WT"),IF(DI269&lt;-VLOOKUP('Gene Table'!$G$2,'Array Content'!$A$2:$B$3,2,FALSE),"Mutant","WT")),"")</f>
        <v/>
      </c>
      <c r="DX269" s="4" t="str">
        <f>IF(ISNUMBER(DJ269), IF($AR269&gt;VLOOKUP('Gene Table'!$G$2,'Array Content'!$A$2:$B$3,2,FALSE),IF(DJ269&lt;-$AR269,"mutant","WT"),IF(DJ269&lt;-VLOOKUP('Gene Table'!$G$2,'Array Content'!$A$2:$B$3,2,FALSE),"Mutant","WT")),"")</f>
        <v/>
      </c>
      <c r="DY269" s="4" t="str">
        <f>IF(ISNUMBER(DK269), IF($AR269&gt;VLOOKUP('Gene Table'!$G$2,'Array Content'!$A$2:$B$3,2,FALSE),IF(DK269&lt;-$AR269,"mutant","WT"),IF(DK269&lt;-VLOOKUP('Gene Table'!$G$2,'Array Content'!$A$2:$B$3,2,FALSE),"Mutant","WT")),"")</f>
        <v/>
      </c>
      <c r="DZ269" s="4" t="str">
        <f>IF(ISNUMBER(DL269), IF($AR269&gt;VLOOKUP('Gene Table'!$G$2,'Array Content'!$A$2:$B$3,2,FALSE),IF(DL269&lt;-$AR269,"mutant","WT"),IF(DL269&lt;-VLOOKUP('Gene Table'!$G$2,'Array Content'!$A$2:$B$3,2,FALSE),"Mutant","WT")),"")</f>
        <v/>
      </c>
      <c r="EA269" s="4" t="str">
        <f>IF(ISNUMBER(DM269), IF($AR269&gt;VLOOKUP('Gene Table'!$G$2,'Array Content'!$A$2:$B$3,2,FALSE),IF(DM269&lt;-$AR269,"mutant","WT"),IF(DM269&lt;-VLOOKUP('Gene Table'!$G$2,'Array Content'!$A$2:$B$3,2,FALSE),"Mutant","WT")),"")</f>
        <v/>
      </c>
      <c r="EC269" s="4" t="s">
        <v>4926</v>
      </c>
      <c r="ED269" s="4" t="str">
        <f>IF('Gene Table'!$D269="copy number",D269,"")</f>
        <v/>
      </c>
      <c r="EE269" s="4" t="str">
        <f>IF('Gene Table'!$D269="copy number",E269,"")</f>
        <v/>
      </c>
      <c r="EF269" s="4" t="str">
        <f>IF('Gene Table'!$D269="copy number",F269,"")</f>
        <v/>
      </c>
      <c r="EG269" s="4" t="str">
        <f>IF('Gene Table'!$D269="copy number",G269,"")</f>
        <v/>
      </c>
      <c r="EH269" s="4" t="str">
        <f>IF('Gene Table'!$D269="copy number",H269,"")</f>
        <v/>
      </c>
      <c r="EI269" s="4" t="str">
        <f>IF('Gene Table'!$D269="copy number",I269,"")</f>
        <v/>
      </c>
      <c r="EJ269" s="4" t="str">
        <f>IF('Gene Table'!$D269="copy number",J269,"")</f>
        <v/>
      </c>
      <c r="EK269" s="4" t="str">
        <f>IF('Gene Table'!$D269="copy number",K269,"")</f>
        <v/>
      </c>
      <c r="EL269" s="4" t="str">
        <f>IF('Gene Table'!$D269="copy number",L269,"")</f>
        <v/>
      </c>
      <c r="EM269" s="4" t="str">
        <f>IF('Gene Table'!$D269="copy number",M269,"")</f>
        <v/>
      </c>
      <c r="EN269" s="4" t="str">
        <f>IF('Gene Table'!$D269="copy number",N269,"")</f>
        <v/>
      </c>
      <c r="EO269" s="4" t="str">
        <f>IF('Gene Table'!$D269="copy number",O269,"")</f>
        <v/>
      </c>
      <c r="EQ269" s="4" t="s">
        <v>4926</v>
      </c>
      <c r="ER269" s="4" t="str">
        <f>IF('Gene Table'!$D269="copy number",R269,"")</f>
        <v/>
      </c>
      <c r="ES269" s="4" t="str">
        <f>IF('Gene Table'!$D269="copy number",S269,"")</f>
        <v/>
      </c>
      <c r="ET269" s="4" t="str">
        <f>IF('Gene Table'!$D269="copy number",T269,"")</f>
        <v/>
      </c>
      <c r="EU269" s="4" t="str">
        <f>IF('Gene Table'!$D269="copy number",U269,"")</f>
        <v/>
      </c>
      <c r="EV269" s="4" t="str">
        <f>IF('Gene Table'!$D269="copy number",V269,"")</f>
        <v/>
      </c>
      <c r="EW269" s="4" t="str">
        <f>IF('Gene Table'!$D269="copy number",W269,"")</f>
        <v/>
      </c>
      <c r="EX269" s="4" t="str">
        <f>IF('Gene Table'!$D269="copy number",X269,"")</f>
        <v/>
      </c>
      <c r="EY269" s="4" t="str">
        <f>IF('Gene Table'!$D269="copy number",Y269,"")</f>
        <v/>
      </c>
      <c r="EZ269" s="4" t="str">
        <f>IF('Gene Table'!$D269="copy number",Z269,"")</f>
        <v/>
      </c>
      <c r="FA269" s="4" t="str">
        <f>IF('Gene Table'!$D269="copy number",AA269,"")</f>
        <v/>
      </c>
      <c r="FB269" s="4" t="str">
        <f>IF('Gene Table'!$D269="copy number",AB269,"")</f>
        <v/>
      </c>
      <c r="FC269" s="4" t="str">
        <f>IF('Gene Table'!$D269="copy number",AC269,"")</f>
        <v/>
      </c>
      <c r="FE269" s="4" t="s">
        <v>4926</v>
      </c>
      <c r="FF269" s="4" t="str">
        <f>IF('Gene Table'!$C269="SMPC",D269,"")</f>
        <v/>
      </c>
      <c r="FG269" s="4" t="str">
        <f>IF('Gene Table'!$C269="SMPC",E269,"")</f>
        <v/>
      </c>
      <c r="FH269" s="4" t="str">
        <f>IF('Gene Table'!$C269="SMPC",F269,"")</f>
        <v/>
      </c>
      <c r="FI269" s="4" t="str">
        <f>IF('Gene Table'!$C269="SMPC",G269,"")</f>
        <v/>
      </c>
      <c r="FJ269" s="4" t="str">
        <f>IF('Gene Table'!$C269="SMPC",H269,"")</f>
        <v/>
      </c>
      <c r="FK269" s="4" t="str">
        <f>IF('Gene Table'!$C269="SMPC",I269,"")</f>
        <v/>
      </c>
      <c r="FL269" s="4" t="str">
        <f>IF('Gene Table'!$C269="SMPC",J269,"")</f>
        <v/>
      </c>
      <c r="FM269" s="4" t="str">
        <f>IF('Gene Table'!$C269="SMPC",K269,"")</f>
        <v/>
      </c>
      <c r="FN269" s="4" t="str">
        <f>IF('Gene Table'!$C269="SMPC",L269,"")</f>
        <v/>
      </c>
      <c r="FO269" s="4" t="str">
        <f>IF('Gene Table'!$C269="SMPC",M269,"")</f>
        <v/>
      </c>
      <c r="FP269" s="4" t="str">
        <f>IF('Gene Table'!$C269="SMPC",N269,"")</f>
        <v/>
      </c>
      <c r="FQ269" s="4" t="str">
        <f>IF('Gene Table'!$C269="SMPC",O269,"")</f>
        <v/>
      </c>
      <c r="FS269" s="4" t="s">
        <v>4926</v>
      </c>
      <c r="FT269" s="4" t="str">
        <f>IF('Gene Table'!$C269="SMPC",R269,"")</f>
        <v/>
      </c>
      <c r="FU269" s="4" t="str">
        <f>IF('Gene Table'!$C269="SMPC",S269,"")</f>
        <v/>
      </c>
      <c r="FV269" s="4" t="str">
        <f>IF('Gene Table'!$C269="SMPC",T269,"")</f>
        <v/>
      </c>
      <c r="FW269" s="4" t="str">
        <f>IF('Gene Table'!$C269="SMPC",U269,"")</f>
        <v/>
      </c>
      <c r="FX269" s="4" t="str">
        <f>IF('Gene Table'!$C269="SMPC",V269,"")</f>
        <v/>
      </c>
      <c r="FY269" s="4" t="str">
        <f>IF('Gene Table'!$C269="SMPC",W269,"")</f>
        <v/>
      </c>
      <c r="FZ269" s="4" t="str">
        <f>IF('Gene Table'!$C269="SMPC",X269,"")</f>
        <v/>
      </c>
      <c r="GA269" s="4" t="str">
        <f>IF('Gene Table'!$C269="SMPC",Y269,"")</f>
        <v/>
      </c>
      <c r="GB269" s="4" t="str">
        <f>IF('Gene Table'!$C269="SMPC",Z269,"")</f>
        <v/>
      </c>
      <c r="GC269" s="4" t="str">
        <f>IF('Gene Table'!$C269="SMPC",AA269,"")</f>
        <v/>
      </c>
      <c r="GD269" s="4" t="str">
        <f>IF('Gene Table'!$C269="SMPC",AB269,"")</f>
        <v/>
      </c>
      <c r="GE269" s="4" t="str">
        <f>IF('Gene Table'!$C269="SMPC",AC269,"")</f>
        <v/>
      </c>
    </row>
    <row r="270" spans="1:187" ht="15" customHeight="1" x14ac:dyDescent="0.25">
      <c r="A270" s="4" t="str">
        <f>'Gene Table'!C270&amp;":"&amp;'Gene Table'!D270</f>
        <v>TP53:c.730G&gt;T</v>
      </c>
      <c r="B270" s="4">
        <f>IF('Gene Table'!$G$5="NO",IF(ISNUMBER(MATCH('Gene Table'!E270,'Array Content'!$M$2:$M$941,0)),VLOOKUP('Gene Table'!E270,'Array Content'!$M$2:$O$941,2,FALSE),35),IF('Gene Table'!$G$5="YES",IF(ISNUMBER(MATCH('Gene Table'!E270,'Array Content'!$M$2:$M$941,0)),VLOOKUP('Gene Table'!E270,'Array Content'!$M$2:$O$941,3,FALSE),35),"OOPS"))</f>
        <v>37</v>
      </c>
      <c r="C270" s="4" t="s">
        <v>4927</v>
      </c>
      <c r="D270" s="29">
        <f>IF('Control Sample Data'!D269="","",IF(SUM('Control Sample Data'!D$2:D$97)&gt;10,IF(AND(ISNUMBER('Control Sample Data'!D269),'Control Sample Data'!D269&lt;$B270, 'Control Sample Data'!D269&gt;0),'Control Sample Data'!D269,$B270),""))</f>
        <v>35</v>
      </c>
      <c r="E270" s="29">
        <f>IF('Control Sample Data'!E269="","",IF(SUM('Control Sample Data'!E$2:E$97)&gt;10,IF(AND(ISNUMBER('Control Sample Data'!E269),'Control Sample Data'!E269&lt;$B270, 'Control Sample Data'!E269&gt;0),'Control Sample Data'!E269,$B270),""))</f>
        <v>35</v>
      </c>
      <c r="F270" s="29" t="str">
        <f>IF('Control Sample Data'!F269="","",IF(SUM('Control Sample Data'!F$2:F$97)&gt;10,IF(AND(ISNUMBER('Control Sample Data'!F269),'Control Sample Data'!F269&lt;$B270, 'Control Sample Data'!F269&gt;0),'Control Sample Data'!F269,$B270),""))</f>
        <v/>
      </c>
      <c r="G270" s="29" t="str">
        <f>IF('Control Sample Data'!G269="","",IF(SUM('Control Sample Data'!G$2:G$97)&gt;10,IF(AND(ISNUMBER('Control Sample Data'!G269),'Control Sample Data'!G269&lt;$B270, 'Control Sample Data'!G269&gt;0),'Control Sample Data'!G269,$B270),""))</f>
        <v/>
      </c>
      <c r="H270" s="29" t="str">
        <f>IF('Control Sample Data'!H269="","",IF(SUM('Control Sample Data'!H$2:H$97)&gt;10,IF(AND(ISNUMBER('Control Sample Data'!H269),'Control Sample Data'!H269&lt;$B270, 'Control Sample Data'!H269&gt;0),'Control Sample Data'!H269,$B270),""))</f>
        <v/>
      </c>
      <c r="I270" s="29" t="str">
        <f>IF('Control Sample Data'!I269="","",IF(SUM('Control Sample Data'!I$2:I$97)&gt;10,IF(AND(ISNUMBER('Control Sample Data'!I269),'Control Sample Data'!I269&lt;$B270, 'Control Sample Data'!I269&gt;0),'Control Sample Data'!I269,$B270),""))</f>
        <v/>
      </c>
      <c r="J270" s="29" t="str">
        <f>IF('Control Sample Data'!J269="","",IF(SUM('Control Sample Data'!J$2:J$97)&gt;10,IF(AND(ISNUMBER('Control Sample Data'!J269),'Control Sample Data'!J269&lt;$B270, 'Control Sample Data'!J269&gt;0),'Control Sample Data'!J269,$B270),""))</f>
        <v/>
      </c>
      <c r="K270" s="29" t="str">
        <f>IF('Control Sample Data'!K269="","",IF(SUM('Control Sample Data'!K$2:K$97)&gt;10,IF(AND(ISNUMBER('Control Sample Data'!K269),'Control Sample Data'!K269&lt;$B270, 'Control Sample Data'!K269&gt;0),'Control Sample Data'!K269,$B270),""))</f>
        <v/>
      </c>
      <c r="L270" s="29" t="str">
        <f>IF('Control Sample Data'!L269="","",IF(SUM('Control Sample Data'!L$2:L$97)&gt;10,IF(AND(ISNUMBER('Control Sample Data'!L269),'Control Sample Data'!L269&lt;$B270, 'Control Sample Data'!L269&gt;0),'Control Sample Data'!L269,$B270),""))</f>
        <v/>
      </c>
      <c r="M270" s="29" t="str">
        <f>IF('Control Sample Data'!M269="","",IF(SUM('Control Sample Data'!M$2:M$97)&gt;10,IF(AND(ISNUMBER('Control Sample Data'!M269),'Control Sample Data'!M269&lt;$B270, 'Control Sample Data'!M269&gt;0),'Control Sample Data'!M269,$B270),""))</f>
        <v/>
      </c>
      <c r="N270" s="29" t="str">
        <f>IF('Control Sample Data'!N269="","",IF(SUM('Control Sample Data'!N$2:N$97)&gt;10,IF(AND(ISNUMBER('Control Sample Data'!N269),'Control Sample Data'!N269&lt;$B270, 'Control Sample Data'!N269&gt;0),'Control Sample Data'!N269,$B270),""))</f>
        <v/>
      </c>
      <c r="O270" s="29" t="str">
        <f>IF('Control Sample Data'!O269="","",IF(SUM('Control Sample Data'!O$2:O$97)&gt;10,IF(AND(ISNUMBER('Control Sample Data'!O269),'Control Sample Data'!O269&lt;$B270, 'Control Sample Data'!O269&gt;0),'Control Sample Data'!O269,$B270),""))</f>
        <v/>
      </c>
      <c r="Q270" s="4" t="s">
        <v>4927</v>
      </c>
      <c r="R270" s="29">
        <f>IF('Test Sample Data'!D269="","",IF(SUM('Test Sample Data'!D$2:D$97)&gt;10,IF(AND(ISNUMBER('Test Sample Data'!D269),'Test Sample Data'!D269&lt;$B270, 'Test Sample Data'!D269&gt;0),'Test Sample Data'!D269,$B270),""))</f>
        <v>35</v>
      </c>
      <c r="S270" s="29">
        <f>IF('Test Sample Data'!E269="","",IF(SUM('Test Sample Data'!E$2:E$97)&gt;10,IF(AND(ISNUMBER('Test Sample Data'!E269),'Test Sample Data'!E269&lt;$B270, 'Test Sample Data'!E269&gt;0),'Test Sample Data'!E269,$B270),""))</f>
        <v>35</v>
      </c>
      <c r="T270" s="29" t="str">
        <f>IF('Test Sample Data'!F269="","",IF(SUM('Test Sample Data'!F$2:F$97)&gt;10,IF(AND(ISNUMBER('Test Sample Data'!F269),'Test Sample Data'!F269&lt;$B270, 'Test Sample Data'!F269&gt;0),'Test Sample Data'!F269,$B270),""))</f>
        <v/>
      </c>
      <c r="U270" s="29" t="str">
        <f>IF('Test Sample Data'!G269="","",IF(SUM('Test Sample Data'!G$2:G$97)&gt;10,IF(AND(ISNUMBER('Test Sample Data'!G269),'Test Sample Data'!G269&lt;$B270, 'Test Sample Data'!G269&gt;0),'Test Sample Data'!G269,$B270),""))</f>
        <v/>
      </c>
      <c r="V270" s="29" t="str">
        <f>IF('Test Sample Data'!H269="","",IF(SUM('Test Sample Data'!H$2:H$97)&gt;10,IF(AND(ISNUMBER('Test Sample Data'!H269),'Test Sample Data'!H269&lt;$B270, 'Test Sample Data'!H269&gt;0),'Test Sample Data'!H269,$B270),""))</f>
        <v/>
      </c>
      <c r="W270" s="29" t="str">
        <f>IF('Test Sample Data'!I269="","",IF(SUM('Test Sample Data'!I$2:I$97)&gt;10,IF(AND(ISNUMBER('Test Sample Data'!I269),'Test Sample Data'!I269&lt;$B270, 'Test Sample Data'!I269&gt;0),'Test Sample Data'!I269,$B270),""))</f>
        <v/>
      </c>
      <c r="X270" s="29" t="str">
        <f>IF('Test Sample Data'!J269="","",IF(SUM('Test Sample Data'!J$2:J$97)&gt;10,IF(AND(ISNUMBER('Test Sample Data'!J269),'Test Sample Data'!J269&lt;$B270, 'Test Sample Data'!J269&gt;0),'Test Sample Data'!J269,$B270),""))</f>
        <v/>
      </c>
      <c r="Y270" s="29" t="str">
        <f>IF('Test Sample Data'!K269="","",IF(SUM('Test Sample Data'!K$2:K$97)&gt;10,IF(AND(ISNUMBER('Test Sample Data'!K269),'Test Sample Data'!K269&lt;$B270, 'Test Sample Data'!K269&gt;0),'Test Sample Data'!K269,$B270),""))</f>
        <v/>
      </c>
      <c r="Z270" s="29" t="str">
        <f>IF('Test Sample Data'!L269="","",IF(SUM('Test Sample Data'!L$2:L$97)&gt;10,IF(AND(ISNUMBER('Test Sample Data'!L269),'Test Sample Data'!L269&lt;$B270, 'Test Sample Data'!L269&gt;0),'Test Sample Data'!L269,$B270),""))</f>
        <v/>
      </c>
      <c r="AA270" s="29" t="str">
        <f>IF('Test Sample Data'!M269="","",IF(SUM('Test Sample Data'!M$2:M$97)&gt;10,IF(AND(ISNUMBER('Test Sample Data'!M269),'Test Sample Data'!M269&lt;$B270, 'Test Sample Data'!M269&gt;0),'Test Sample Data'!M269,$B270),""))</f>
        <v/>
      </c>
      <c r="AB270" s="29" t="str">
        <f>IF('Test Sample Data'!N269="","",IF(SUM('Test Sample Data'!N$2:N$97)&gt;10,IF(AND(ISNUMBER('Test Sample Data'!N269),'Test Sample Data'!N269&lt;$B270, 'Test Sample Data'!N269&gt;0),'Test Sample Data'!N269,$B270),""))</f>
        <v/>
      </c>
      <c r="AC270" s="29" t="str">
        <f>IF('Test Sample Data'!O269="","",IF(SUM('Test Sample Data'!O$2:O$97)&gt;10,IF(AND(ISNUMBER('Test Sample Data'!O269),'Test Sample Data'!O269&lt;$B270, 'Test Sample Data'!O269&gt;0),'Test Sample Data'!O269,$B270),""))</f>
        <v/>
      </c>
      <c r="AE270" s="4" t="s">
        <v>4927</v>
      </c>
      <c r="AF270" s="4">
        <f t="shared" si="311"/>
        <v>9</v>
      </c>
      <c r="AG270" s="4">
        <f t="shared" si="312"/>
        <v>9</v>
      </c>
      <c r="AH270" s="4" t="str">
        <f t="shared" si="313"/>
        <v/>
      </c>
      <c r="AI270" s="4" t="str">
        <f t="shared" si="314"/>
        <v/>
      </c>
      <c r="AJ270" s="4" t="str">
        <f t="shared" si="315"/>
        <v/>
      </c>
      <c r="AK270" s="4" t="str">
        <f t="shared" si="316"/>
        <v/>
      </c>
      <c r="AL270" s="4" t="str">
        <f t="shared" si="317"/>
        <v/>
      </c>
      <c r="AM270" s="4" t="str">
        <f t="shared" si="318"/>
        <v/>
      </c>
      <c r="AN270" s="4" t="str">
        <f t="shared" si="319"/>
        <v/>
      </c>
      <c r="AO270" s="4" t="str">
        <f t="shared" si="320"/>
        <v/>
      </c>
      <c r="AP270" s="4" t="str">
        <f t="shared" si="321"/>
        <v/>
      </c>
      <c r="AQ270" s="4" t="str">
        <f t="shared" si="322"/>
        <v/>
      </c>
      <c r="AR270" s="4">
        <f t="shared" si="323"/>
        <v>0</v>
      </c>
      <c r="AS270" s="4">
        <f t="shared" si="310"/>
        <v>9</v>
      </c>
      <c r="AU270" s="4" t="s">
        <v>4927</v>
      </c>
      <c r="AV270" s="4">
        <f t="shared" si="324"/>
        <v>9</v>
      </c>
      <c r="AW270" s="4">
        <f t="shared" si="325"/>
        <v>9</v>
      </c>
      <c r="AX270" s="4" t="str">
        <f t="shared" si="326"/>
        <v/>
      </c>
      <c r="AY270" s="4" t="str">
        <f t="shared" si="327"/>
        <v/>
      </c>
      <c r="AZ270" s="4" t="str">
        <f t="shared" si="328"/>
        <v/>
      </c>
      <c r="BA270" s="4" t="str">
        <f t="shared" si="329"/>
        <v/>
      </c>
      <c r="BB270" s="4" t="str">
        <f t="shared" si="330"/>
        <v/>
      </c>
      <c r="BC270" s="4" t="str">
        <f t="shared" si="331"/>
        <v/>
      </c>
      <c r="BD270" s="4" t="str">
        <f t="shared" si="332"/>
        <v/>
      </c>
      <c r="BE270" s="4" t="str">
        <f t="shared" si="333"/>
        <v/>
      </c>
      <c r="BF270" s="4" t="str">
        <f t="shared" si="334"/>
        <v/>
      </c>
      <c r="BG270" s="4" t="str">
        <f t="shared" si="335"/>
        <v/>
      </c>
      <c r="BI270" s="4" t="s">
        <v>4927</v>
      </c>
      <c r="BJ270" s="4">
        <f t="shared" si="297"/>
        <v>9</v>
      </c>
      <c r="BK270" s="4">
        <f t="shared" si="298"/>
        <v>9</v>
      </c>
      <c r="BL270" s="4" t="str">
        <f t="shared" si="299"/>
        <v/>
      </c>
      <c r="BM270" s="4" t="str">
        <f t="shared" si="300"/>
        <v/>
      </c>
      <c r="BN270" s="4" t="str">
        <f t="shared" si="301"/>
        <v/>
      </c>
      <c r="BO270" s="4" t="str">
        <f t="shared" si="302"/>
        <v/>
      </c>
      <c r="BP270" s="4" t="str">
        <f t="shared" si="303"/>
        <v/>
      </c>
      <c r="BQ270" s="4" t="str">
        <f t="shared" si="304"/>
        <v/>
      </c>
      <c r="BR270" s="4" t="str">
        <f t="shared" si="305"/>
        <v/>
      </c>
      <c r="BS270" s="4" t="str">
        <f t="shared" si="306"/>
        <v/>
      </c>
      <c r="BT270" s="4" t="str">
        <f t="shared" si="307"/>
        <v/>
      </c>
      <c r="BU270" s="4" t="str">
        <f t="shared" si="308"/>
        <v/>
      </c>
      <c r="BV270" s="4">
        <f t="shared" si="336"/>
        <v>0</v>
      </c>
      <c r="BW270" s="4">
        <f t="shared" si="309"/>
        <v>9</v>
      </c>
      <c r="BY270" s="4" t="s">
        <v>4927</v>
      </c>
      <c r="BZ270" s="4">
        <f t="shared" si="273"/>
        <v>0</v>
      </c>
      <c r="CA270" s="4">
        <f t="shared" si="274"/>
        <v>0</v>
      </c>
      <c r="CB270" s="4" t="str">
        <f t="shared" si="275"/>
        <v/>
      </c>
      <c r="CC270" s="4" t="str">
        <f t="shared" si="276"/>
        <v/>
      </c>
      <c r="CD270" s="4" t="str">
        <f t="shared" si="277"/>
        <v/>
      </c>
      <c r="CE270" s="4" t="str">
        <f t="shared" si="278"/>
        <v/>
      </c>
      <c r="CF270" s="4" t="str">
        <f t="shared" si="279"/>
        <v/>
      </c>
      <c r="CG270" s="4" t="str">
        <f t="shared" si="280"/>
        <v/>
      </c>
      <c r="CH270" s="4" t="str">
        <f t="shared" si="281"/>
        <v/>
      </c>
      <c r="CI270" s="4" t="str">
        <f t="shared" si="282"/>
        <v/>
      </c>
      <c r="CJ270" s="4" t="str">
        <f t="shared" si="283"/>
        <v/>
      </c>
      <c r="CK270" s="4" t="str">
        <f t="shared" si="284"/>
        <v/>
      </c>
      <c r="CM270" s="4" t="s">
        <v>4927</v>
      </c>
      <c r="CN270" s="4" t="str">
        <f>IF(ISNUMBER(BZ270), IF($BV270&gt;VLOOKUP('Gene Table'!$G$2,'Array Content'!$A$2:$B$3,2,FALSE),IF(BZ270&lt;-$BV270,"mutant","WT"),IF(BZ270&lt;-VLOOKUP('Gene Table'!$G$2,'Array Content'!$A$2:$B$3,2,FALSE),"Mutant","WT")),"")</f>
        <v>WT</v>
      </c>
      <c r="CO270" s="4" t="str">
        <f>IF(ISNUMBER(CA270), IF($BV270&gt;VLOOKUP('Gene Table'!$G$2,'Array Content'!$A$2:$B$3,2,FALSE),IF(CA270&lt;-$BV270,"mutant","WT"),IF(CA270&lt;-VLOOKUP('Gene Table'!$G$2,'Array Content'!$A$2:$B$3,2,FALSE),"Mutant","WT")),"")</f>
        <v>WT</v>
      </c>
      <c r="CP270" s="4" t="str">
        <f>IF(ISNUMBER(CB270), IF($BV270&gt;VLOOKUP('Gene Table'!$G$2,'Array Content'!$A$2:$B$3,2,FALSE),IF(CB270&lt;-$BV270,"mutant","WT"),IF(CB270&lt;-VLOOKUP('Gene Table'!$G$2,'Array Content'!$A$2:$B$3,2,FALSE),"Mutant","WT")),"")</f>
        <v/>
      </c>
      <c r="CQ270" s="4" t="str">
        <f>IF(ISNUMBER(CC270), IF($BV270&gt;VLOOKUP('Gene Table'!$G$2,'Array Content'!$A$2:$B$3,2,FALSE),IF(CC270&lt;-$BV270,"mutant","WT"),IF(CC270&lt;-VLOOKUP('Gene Table'!$G$2,'Array Content'!$A$2:$B$3,2,FALSE),"Mutant","WT")),"")</f>
        <v/>
      </c>
      <c r="CR270" s="4" t="str">
        <f>IF(ISNUMBER(CD270), IF($BV270&gt;VLOOKUP('Gene Table'!$G$2,'Array Content'!$A$2:$B$3,2,FALSE),IF(CD270&lt;-$BV270,"mutant","WT"),IF(CD270&lt;-VLOOKUP('Gene Table'!$G$2,'Array Content'!$A$2:$B$3,2,FALSE),"Mutant","WT")),"")</f>
        <v/>
      </c>
      <c r="CS270" s="4" t="str">
        <f>IF(ISNUMBER(CE270), IF($BV270&gt;VLOOKUP('Gene Table'!$G$2,'Array Content'!$A$2:$B$3,2,FALSE),IF(CE270&lt;-$BV270,"mutant","WT"),IF(CE270&lt;-VLOOKUP('Gene Table'!$G$2,'Array Content'!$A$2:$B$3,2,FALSE),"Mutant","WT")),"")</f>
        <v/>
      </c>
      <c r="CT270" s="4" t="str">
        <f>IF(ISNUMBER(CF270), IF($BV270&gt;VLOOKUP('Gene Table'!$G$2,'Array Content'!$A$2:$B$3,2,FALSE),IF(CF270&lt;-$BV270,"mutant","WT"),IF(CF270&lt;-VLOOKUP('Gene Table'!$G$2,'Array Content'!$A$2:$B$3,2,FALSE),"Mutant","WT")),"")</f>
        <v/>
      </c>
      <c r="CU270" s="4" t="str">
        <f>IF(ISNUMBER(CG270), IF($BV270&gt;VLOOKUP('Gene Table'!$G$2,'Array Content'!$A$2:$B$3,2,FALSE),IF(CG270&lt;-$BV270,"mutant","WT"),IF(CG270&lt;-VLOOKUP('Gene Table'!$G$2,'Array Content'!$A$2:$B$3,2,FALSE),"Mutant","WT")),"")</f>
        <v/>
      </c>
      <c r="CV270" s="4" t="str">
        <f>IF(ISNUMBER(CH270), IF($BV270&gt;VLOOKUP('Gene Table'!$G$2,'Array Content'!$A$2:$B$3,2,FALSE),IF(CH270&lt;-$BV270,"mutant","WT"),IF(CH270&lt;-VLOOKUP('Gene Table'!$G$2,'Array Content'!$A$2:$B$3,2,FALSE),"Mutant","WT")),"")</f>
        <v/>
      </c>
      <c r="CW270" s="4" t="str">
        <f>IF(ISNUMBER(CI270), IF($BV270&gt;VLOOKUP('Gene Table'!$G$2,'Array Content'!$A$2:$B$3,2,FALSE),IF(CI270&lt;-$BV270,"mutant","WT"),IF(CI270&lt;-VLOOKUP('Gene Table'!$G$2,'Array Content'!$A$2:$B$3,2,FALSE),"Mutant","WT")),"")</f>
        <v/>
      </c>
      <c r="CX270" s="4" t="str">
        <f>IF(ISNUMBER(CJ270), IF($BV270&gt;VLOOKUP('Gene Table'!$G$2,'Array Content'!$A$2:$B$3,2,FALSE),IF(CJ270&lt;-$BV270,"mutant","WT"),IF(CJ270&lt;-VLOOKUP('Gene Table'!$G$2,'Array Content'!$A$2:$B$3,2,FALSE),"Mutant","WT")),"")</f>
        <v/>
      </c>
      <c r="CY270" s="4" t="str">
        <f>IF(ISNUMBER(CK270), IF($BV270&gt;VLOOKUP('Gene Table'!$G$2,'Array Content'!$A$2:$B$3,2,FALSE),IF(CK270&lt;-$BV270,"mutant","WT"),IF(CK270&lt;-VLOOKUP('Gene Table'!$G$2,'Array Content'!$A$2:$B$3,2,FALSE),"Mutant","WT")),"")</f>
        <v/>
      </c>
      <c r="DA270" s="4" t="s">
        <v>4927</v>
      </c>
      <c r="DB270" s="4">
        <f t="shared" si="285"/>
        <v>0</v>
      </c>
      <c r="DC270" s="4">
        <f t="shared" si="286"/>
        <v>0</v>
      </c>
      <c r="DD270" s="4" t="str">
        <f t="shared" si="287"/>
        <v/>
      </c>
      <c r="DE270" s="4" t="str">
        <f t="shared" si="288"/>
        <v/>
      </c>
      <c r="DF270" s="4" t="str">
        <f t="shared" si="289"/>
        <v/>
      </c>
      <c r="DG270" s="4" t="str">
        <f t="shared" si="290"/>
        <v/>
      </c>
      <c r="DH270" s="4" t="str">
        <f t="shared" si="291"/>
        <v/>
      </c>
      <c r="DI270" s="4" t="str">
        <f t="shared" si="292"/>
        <v/>
      </c>
      <c r="DJ270" s="4" t="str">
        <f t="shared" si="293"/>
        <v/>
      </c>
      <c r="DK270" s="4" t="str">
        <f t="shared" si="294"/>
        <v/>
      </c>
      <c r="DL270" s="4" t="str">
        <f t="shared" si="295"/>
        <v/>
      </c>
      <c r="DM270" s="4" t="str">
        <f t="shared" si="296"/>
        <v/>
      </c>
      <c r="DO270" s="4" t="s">
        <v>4927</v>
      </c>
      <c r="DP270" s="4" t="str">
        <f>IF(ISNUMBER(DB270), IF($AR270&gt;VLOOKUP('Gene Table'!$G$2,'Array Content'!$A$2:$B$3,2,FALSE),IF(DB270&lt;-$AR270,"mutant","WT"),IF(DB270&lt;-VLOOKUP('Gene Table'!$G$2,'Array Content'!$A$2:$B$3,2,FALSE),"Mutant","WT")),"")</f>
        <v>WT</v>
      </c>
      <c r="DQ270" s="4" t="str">
        <f>IF(ISNUMBER(DC270), IF($AR270&gt;VLOOKUP('Gene Table'!$G$2,'Array Content'!$A$2:$B$3,2,FALSE),IF(DC270&lt;-$AR270,"mutant","WT"),IF(DC270&lt;-VLOOKUP('Gene Table'!$G$2,'Array Content'!$A$2:$B$3,2,FALSE),"Mutant","WT")),"")</f>
        <v>WT</v>
      </c>
      <c r="DR270" s="4" t="str">
        <f>IF(ISNUMBER(DD270), IF($AR270&gt;VLOOKUP('Gene Table'!$G$2,'Array Content'!$A$2:$B$3,2,FALSE),IF(DD270&lt;-$AR270,"mutant","WT"),IF(DD270&lt;-VLOOKUP('Gene Table'!$G$2,'Array Content'!$A$2:$B$3,2,FALSE),"Mutant","WT")),"")</f>
        <v/>
      </c>
      <c r="DS270" s="4" t="str">
        <f>IF(ISNUMBER(DE270), IF($AR270&gt;VLOOKUP('Gene Table'!$G$2,'Array Content'!$A$2:$B$3,2,FALSE),IF(DE270&lt;-$AR270,"mutant","WT"),IF(DE270&lt;-VLOOKUP('Gene Table'!$G$2,'Array Content'!$A$2:$B$3,2,FALSE),"Mutant","WT")),"")</f>
        <v/>
      </c>
      <c r="DT270" s="4" t="str">
        <f>IF(ISNUMBER(DF270), IF($AR270&gt;VLOOKUP('Gene Table'!$G$2,'Array Content'!$A$2:$B$3,2,FALSE),IF(DF270&lt;-$AR270,"mutant","WT"),IF(DF270&lt;-VLOOKUP('Gene Table'!$G$2,'Array Content'!$A$2:$B$3,2,FALSE),"Mutant","WT")),"")</f>
        <v/>
      </c>
      <c r="DU270" s="4" t="str">
        <f>IF(ISNUMBER(DG270), IF($AR270&gt;VLOOKUP('Gene Table'!$G$2,'Array Content'!$A$2:$B$3,2,FALSE),IF(DG270&lt;-$AR270,"mutant","WT"),IF(DG270&lt;-VLOOKUP('Gene Table'!$G$2,'Array Content'!$A$2:$B$3,2,FALSE),"Mutant","WT")),"")</f>
        <v/>
      </c>
      <c r="DV270" s="4" t="str">
        <f>IF(ISNUMBER(DH270), IF($AR270&gt;VLOOKUP('Gene Table'!$G$2,'Array Content'!$A$2:$B$3,2,FALSE),IF(DH270&lt;-$AR270,"mutant","WT"),IF(DH270&lt;-VLOOKUP('Gene Table'!$G$2,'Array Content'!$A$2:$B$3,2,FALSE),"Mutant","WT")),"")</f>
        <v/>
      </c>
      <c r="DW270" s="4" t="str">
        <f>IF(ISNUMBER(DI270), IF($AR270&gt;VLOOKUP('Gene Table'!$G$2,'Array Content'!$A$2:$B$3,2,FALSE),IF(DI270&lt;-$AR270,"mutant","WT"),IF(DI270&lt;-VLOOKUP('Gene Table'!$G$2,'Array Content'!$A$2:$B$3,2,FALSE),"Mutant","WT")),"")</f>
        <v/>
      </c>
      <c r="DX270" s="4" t="str">
        <f>IF(ISNUMBER(DJ270), IF($AR270&gt;VLOOKUP('Gene Table'!$G$2,'Array Content'!$A$2:$B$3,2,FALSE),IF(DJ270&lt;-$AR270,"mutant","WT"),IF(DJ270&lt;-VLOOKUP('Gene Table'!$G$2,'Array Content'!$A$2:$B$3,2,FALSE),"Mutant","WT")),"")</f>
        <v/>
      </c>
      <c r="DY270" s="4" t="str">
        <f>IF(ISNUMBER(DK270), IF($AR270&gt;VLOOKUP('Gene Table'!$G$2,'Array Content'!$A$2:$B$3,2,FALSE),IF(DK270&lt;-$AR270,"mutant","WT"),IF(DK270&lt;-VLOOKUP('Gene Table'!$G$2,'Array Content'!$A$2:$B$3,2,FALSE),"Mutant","WT")),"")</f>
        <v/>
      </c>
      <c r="DZ270" s="4" t="str">
        <f>IF(ISNUMBER(DL270), IF($AR270&gt;VLOOKUP('Gene Table'!$G$2,'Array Content'!$A$2:$B$3,2,FALSE),IF(DL270&lt;-$AR270,"mutant","WT"),IF(DL270&lt;-VLOOKUP('Gene Table'!$G$2,'Array Content'!$A$2:$B$3,2,FALSE),"Mutant","WT")),"")</f>
        <v/>
      </c>
      <c r="EA270" s="4" t="str">
        <f>IF(ISNUMBER(DM270), IF($AR270&gt;VLOOKUP('Gene Table'!$G$2,'Array Content'!$A$2:$B$3,2,FALSE),IF(DM270&lt;-$AR270,"mutant","WT"),IF(DM270&lt;-VLOOKUP('Gene Table'!$G$2,'Array Content'!$A$2:$B$3,2,FALSE),"Mutant","WT")),"")</f>
        <v/>
      </c>
      <c r="EC270" s="4" t="s">
        <v>4927</v>
      </c>
      <c r="ED270" s="4" t="str">
        <f>IF('Gene Table'!$D270="copy number",D270,"")</f>
        <v/>
      </c>
      <c r="EE270" s="4" t="str">
        <f>IF('Gene Table'!$D270="copy number",E270,"")</f>
        <v/>
      </c>
      <c r="EF270" s="4" t="str">
        <f>IF('Gene Table'!$D270="copy number",F270,"")</f>
        <v/>
      </c>
      <c r="EG270" s="4" t="str">
        <f>IF('Gene Table'!$D270="copy number",G270,"")</f>
        <v/>
      </c>
      <c r="EH270" s="4" t="str">
        <f>IF('Gene Table'!$D270="copy number",H270,"")</f>
        <v/>
      </c>
      <c r="EI270" s="4" t="str">
        <f>IF('Gene Table'!$D270="copy number",I270,"")</f>
        <v/>
      </c>
      <c r="EJ270" s="4" t="str">
        <f>IF('Gene Table'!$D270="copy number",J270,"")</f>
        <v/>
      </c>
      <c r="EK270" s="4" t="str">
        <f>IF('Gene Table'!$D270="copy number",K270,"")</f>
        <v/>
      </c>
      <c r="EL270" s="4" t="str">
        <f>IF('Gene Table'!$D270="copy number",L270,"")</f>
        <v/>
      </c>
      <c r="EM270" s="4" t="str">
        <f>IF('Gene Table'!$D270="copy number",M270,"")</f>
        <v/>
      </c>
      <c r="EN270" s="4" t="str">
        <f>IF('Gene Table'!$D270="copy number",N270,"")</f>
        <v/>
      </c>
      <c r="EO270" s="4" t="str">
        <f>IF('Gene Table'!$D270="copy number",O270,"")</f>
        <v/>
      </c>
      <c r="EQ270" s="4" t="s">
        <v>4927</v>
      </c>
      <c r="ER270" s="4" t="str">
        <f>IF('Gene Table'!$D270="copy number",R270,"")</f>
        <v/>
      </c>
      <c r="ES270" s="4" t="str">
        <f>IF('Gene Table'!$D270="copy number",S270,"")</f>
        <v/>
      </c>
      <c r="ET270" s="4" t="str">
        <f>IF('Gene Table'!$D270="copy number",T270,"")</f>
        <v/>
      </c>
      <c r="EU270" s="4" t="str">
        <f>IF('Gene Table'!$D270="copy number",U270,"")</f>
        <v/>
      </c>
      <c r="EV270" s="4" t="str">
        <f>IF('Gene Table'!$D270="copy number",V270,"")</f>
        <v/>
      </c>
      <c r="EW270" s="4" t="str">
        <f>IF('Gene Table'!$D270="copy number",W270,"")</f>
        <v/>
      </c>
      <c r="EX270" s="4" t="str">
        <f>IF('Gene Table'!$D270="copy number",X270,"")</f>
        <v/>
      </c>
      <c r="EY270" s="4" t="str">
        <f>IF('Gene Table'!$D270="copy number",Y270,"")</f>
        <v/>
      </c>
      <c r="EZ270" s="4" t="str">
        <f>IF('Gene Table'!$D270="copy number",Z270,"")</f>
        <v/>
      </c>
      <c r="FA270" s="4" t="str">
        <f>IF('Gene Table'!$D270="copy number",AA270,"")</f>
        <v/>
      </c>
      <c r="FB270" s="4" t="str">
        <f>IF('Gene Table'!$D270="copy number",AB270,"")</f>
        <v/>
      </c>
      <c r="FC270" s="4" t="str">
        <f>IF('Gene Table'!$D270="copy number",AC270,"")</f>
        <v/>
      </c>
      <c r="FE270" s="4" t="s">
        <v>4927</v>
      </c>
      <c r="FF270" s="4" t="str">
        <f>IF('Gene Table'!$C270="SMPC",D270,"")</f>
        <v/>
      </c>
      <c r="FG270" s="4" t="str">
        <f>IF('Gene Table'!$C270="SMPC",E270,"")</f>
        <v/>
      </c>
      <c r="FH270" s="4" t="str">
        <f>IF('Gene Table'!$C270="SMPC",F270,"")</f>
        <v/>
      </c>
      <c r="FI270" s="4" t="str">
        <f>IF('Gene Table'!$C270="SMPC",G270,"")</f>
        <v/>
      </c>
      <c r="FJ270" s="4" t="str">
        <f>IF('Gene Table'!$C270="SMPC",H270,"")</f>
        <v/>
      </c>
      <c r="FK270" s="4" t="str">
        <f>IF('Gene Table'!$C270="SMPC",I270,"")</f>
        <v/>
      </c>
      <c r="FL270" s="4" t="str">
        <f>IF('Gene Table'!$C270="SMPC",J270,"")</f>
        <v/>
      </c>
      <c r="FM270" s="4" t="str">
        <f>IF('Gene Table'!$C270="SMPC",K270,"")</f>
        <v/>
      </c>
      <c r="FN270" s="4" t="str">
        <f>IF('Gene Table'!$C270="SMPC",L270,"")</f>
        <v/>
      </c>
      <c r="FO270" s="4" t="str">
        <f>IF('Gene Table'!$C270="SMPC",M270,"")</f>
        <v/>
      </c>
      <c r="FP270" s="4" t="str">
        <f>IF('Gene Table'!$C270="SMPC",N270,"")</f>
        <v/>
      </c>
      <c r="FQ270" s="4" t="str">
        <f>IF('Gene Table'!$C270="SMPC",O270,"")</f>
        <v/>
      </c>
      <c r="FS270" s="4" t="s">
        <v>4927</v>
      </c>
      <c r="FT270" s="4" t="str">
        <f>IF('Gene Table'!$C270="SMPC",R270,"")</f>
        <v/>
      </c>
      <c r="FU270" s="4" t="str">
        <f>IF('Gene Table'!$C270="SMPC",S270,"")</f>
        <v/>
      </c>
      <c r="FV270" s="4" t="str">
        <f>IF('Gene Table'!$C270="SMPC",T270,"")</f>
        <v/>
      </c>
      <c r="FW270" s="4" t="str">
        <f>IF('Gene Table'!$C270="SMPC",U270,"")</f>
        <v/>
      </c>
      <c r="FX270" s="4" t="str">
        <f>IF('Gene Table'!$C270="SMPC",V270,"")</f>
        <v/>
      </c>
      <c r="FY270" s="4" t="str">
        <f>IF('Gene Table'!$C270="SMPC",W270,"")</f>
        <v/>
      </c>
      <c r="FZ270" s="4" t="str">
        <f>IF('Gene Table'!$C270="SMPC",X270,"")</f>
        <v/>
      </c>
      <c r="GA270" s="4" t="str">
        <f>IF('Gene Table'!$C270="SMPC",Y270,"")</f>
        <v/>
      </c>
      <c r="GB270" s="4" t="str">
        <f>IF('Gene Table'!$C270="SMPC",Z270,"")</f>
        <v/>
      </c>
      <c r="GC270" s="4" t="str">
        <f>IF('Gene Table'!$C270="SMPC",AA270,"")</f>
        <v/>
      </c>
      <c r="GD270" s="4" t="str">
        <f>IF('Gene Table'!$C270="SMPC",AB270,"")</f>
        <v/>
      </c>
      <c r="GE270" s="4" t="str">
        <f>IF('Gene Table'!$C270="SMPC",AC270,"")</f>
        <v/>
      </c>
    </row>
    <row r="271" spans="1:187" ht="15" customHeight="1" x14ac:dyDescent="0.25">
      <c r="A271" s="4" t="str">
        <f>'Gene Table'!C271&amp;":"&amp;'Gene Table'!D271</f>
        <v>TP53:c.731G&gt;A</v>
      </c>
      <c r="B271" s="4">
        <f>IF('Gene Table'!$G$5="NO",IF(ISNUMBER(MATCH('Gene Table'!E271,'Array Content'!$M$2:$M$941,0)),VLOOKUP('Gene Table'!E271,'Array Content'!$M$2:$O$941,2,FALSE),35),IF('Gene Table'!$G$5="YES",IF(ISNUMBER(MATCH('Gene Table'!E271,'Array Content'!$M$2:$M$941,0)),VLOOKUP('Gene Table'!E271,'Array Content'!$M$2:$O$941,3,FALSE),35),"OOPS"))</f>
        <v>35</v>
      </c>
      <c r="C271" s="4" t="s">
        <v>4928</v>
      </c>
      <c r="D271" s="29">
        <f>IF('Control Sample Data'!D270="","",IF(SUM('Control Sample Data'!D$2:D$97)&gt;10,IF(AND(ISNUMBER('Control Sample Data'!D270),'Control Sample Data'!D270&lt;$B271, 'Control Sample Data'!D270&gt;0),'Control Sample Data'!D270,$B271),""))</f>
        <v>35</v>
      </c>
      <c r="E271" s="29">
        <f>IF('Control Sample Data'!E270="","",IF(SUM('Control Sample Data'!E$2:E$97)&gt;10,IF(AND(ISNUMBER('Control Sample Data'!E270),'Control Sample Data'!E270&lt;$B271, 'Control Sample Data'!E270&gt;0),'Control Sample Data'!E270,$B271),""))</f>
        <v>35</v>
      </c>
      <c r="F271" s="29" t="str">
        <f>IF('Control Sample Data'!F270="","",IF(SUM('Control Sample Data'!F$2:F$97)&gt;10,IF(AND(ISNUMBER('Control Sample Data'!F270),'Control Sample Data'!F270&lt;$B271, 'Control Sample Data'!F270&gt;0),'Control Sample Data'!F270,$B271),""))</f>
        <v/>
      </c>
      <c r="G271" s="29" t="str">
        <f>IF('Control Sample Data'!G270="","",IF(SUM('Control Sample Data'!G$2:G$97)&gt;10,IF(AND(ISNUMBER('Control Sample Data'!G270),'Control Sample Data'!G270&lt;$B271, 'Control Sample Data'!G270&gt;0),'Control Sample Data'!G270,$B271),""))</f>
        <v/>
      </c>
      <c r="H271" s="29" t="str">
        <f>IF('Control Sample Data'!H270="","",IF(SUM('Control Sample Data'!H$2:H$97)&gt;10,IF(AND(ISNUMBER('Control Sample Data'!H270),'Control Sample Data'!H270&lt;$B271, 'Control Sample Data'!H270&gt;0),'Control Sample Data'!H270,$B271),""))</f>
        <v/>
      </c>
      <c r="I271" s="29" t="str">
        <f>IF('Control Sample Data'!I270="","",IF(SUM('Control Sample Data'!I$2:I$97)&gt;10,IF(AND(ISNUMBER('Control Sample Data'!I270),'Control Sample Data'!I270&lt;$B271, 'Control Sample Data'!I270&gt;0),'Control Sample Data'!I270,$B271),""))</f>
        <v/>
      </c>
      <c r="J271" s="29" t="str">
        <f>IF('Control Sample Data'!J270="","",IF(SUM('Control Sample Data'!J$2:J$97)&gt;10,IF(AND(ISNUMBER('Control Sample Data'!J270),'Control Sample Data'!J270&lt;$B271, 'Control Sample Data'!J270&gt;0),'Control Sample Data'!J270,$B271),""))</f>
        <v/>
      </c>
      <c r="K271" s="29" t="str">
        <f>IF('Control Sample Data'!K270="","",IF(SUM('Control Sample Data'!K$2:K$97)&gt;10,IF(AND(ISNUMBER('Control Sample Data'!K270),'Control Sample Data'!K270&lt;$B271, 'Control Sample Data'!K270&gt;0),'Control Sample Data'!K270,$B271),""))</f>
        <v/>
      </c>
      <c r="L271" s="29" t="str">
        <f>IF('Control Sample Data'!L270="","",IF(SUM('Control Sample Data'!L$2:L$97)&gt;10,IF(AND(ISNUMBER('Control Sample Data'!L270),'Control Sample Data'!L270&lt;$B271, 'Control Sample Data'!L270&gt;0),'Control Sample Data'!L270,$B271),""))</f>
        <v/>
      </c>
      <c r="M271" s="29" t="str">
        <f>IF('Control Sample Data'!M270="","",IF(SUM('Control Sample Data'!M$2:M$97)&gt;10,IF(AND(ISNUMBER('Control Sample Data'!M270),'Control Sample Data'!M270&lt;$B271, 'Control Sample Data'!M270&gt;0),'Control Sample Data'!M270,$B271),""))</f>
        <v/>
      </c>
      <c r="N271" s="29" t="str">
        <f>IF('Control Sample Data'!N270="","",IF(SUM('Control Sample Data'!N$2:N$97)&gt;10,IF(AND(ISNUMBER('Control Sample Data'!N270),'Control Sample Data'!N270&lt;$B271, 'Control Sample Data'!N270&gt;0),'Control Sample Data'!N270,$B271),""))</f>
        <v/>
      </c>
      <c r="O271" s="29" t="str">
        <f>IF('Control Sample Data'!O270="","",IF(SUM('Control Sample Data'!O$2:O$97)&gt;10,IF(AND(ISNUMBER('Control Sample Data'!O270),'Control Sample Data'!O270&lt;$B271, 'Control Sample Data'!O270&gt;0),'Control Sample Data'!O270,$B271),""))</f>
        <v/>
      </c>
      <c r="Q271" s="4" t="s">
        <v>4928</v>
      </c>
      <c r="R271" s="29">
        <f>IF('Test Sample Data'!D270="","",IF(SUM('Test Sample Data'!D$2:D$97)&gt;10,IF(AND(ISNUMBER('Test Sample Data'!D270),'Test Sample Data'!D270&lt;$B271, 'Test Sample Data'!D270&gt;0),'Test Sample Data'!D270,$B271),""))</f>
        <v>35</v>
      </c>
      <c r="S271" s="29">
        <f>IF('Test Sample Data'!E270="","",IF(SUM('Test Sample Data'!E$2:E$97)&gt;10,IF(AND(ISNUMBER('Test Sample Data'!E270),'Test Sample Data'!E270&lt;$B271, 'Test Sample Data'!E270&gt;0),'Test Sample Data'!E270,$B271),""))</f>
        <v>35</v>
      </c>
      <c r="T271" s="29" t="str">
        <f>IF('Test Sample Data'!F270="","",IF(SUM('Test Sample Data'!F$2:F$97)&gt;10,IF(AND(ISNUMBER('Test Sample Data'!F270),'Test Sample Data'!F270&lt;$B271, 'Test Sample Data'!F270&gt;0),'Test Sample Data'!F270,$B271),""))</f>
        <v/>
      </c>
      <c r="U271" s="29" t="str">
        <f>IF('Test Sample Data'!G270="","",IF(SUM('Test Sample Data'!G$2:G$97)&gt;10,IF(AND(ISNUMBER('Test Sample Data'!G270),'Test Sample Data'!G270&lt;$B271, 'Test Sample Data'!G270&gt;0),'Test Sample Data'!G270,$B271),""))</f>
        <v/>
      </c>
      <c r="V271" s="29" t="str">
        <f>IF('Test Sample Data'!H270="","",IF(SUM('Test Sample Data'!H$2:H$97)&gt;10,IF(AND(ISNUMBER('Test Sample Data'!H270),'Test Sample Data'!H270&lt;$B271, 'Test Sample Data'!H270&gt;0),'Test Sample Data'!H270,$B271),""))</f>
        <v/>
      </c>
      <c r="W271" s="29" t="str">
        <f>IF('Test Sample Data'!I270="","",IF(SUM('Test Sample Data'!I$2:I$97)&gt;10,IF(AND(ISNUMBER('Test Sample Data'!I270),'Test Sample Data'!I270&lt;$B271, 'Test Sample Data'!I270&gt;0),'Test Sample Data'!I270,$B271),""))</f>
        <v/>
      </c>
      <c r="X271" s="29" t="str">
        <f>IF('Test Sample Data'!J270="","",IF(SUM('Test Sample Data'!J$2:J$97)&gt;10,IF(AND(ISNUMBER('Test Sample Data'!J270),'Test Sample Data'!J270&lt;$B271, 'Test Sample Data'!J270&gt;0),'Test Sample Data'!J270,$B271),""))</f>
        <v/>
      </c>
      <c r="Y271" s="29" t="str">
        <f>IF('Test Sample Data'!K270="","",IF(SUM('Test Sample Data'!K$2:K$97)&gt;10,IF(AND(ISNUMBER('Test Sample Data'!K270),'Test Sample Data'!K270&lt;$B271, 'Test Sample Data'!K270&gt;0),'Test Sample Data'!K270,$B271),""))</f>
        <v/>
      </c>
      <c r="Z271" s="29" t="str">
        <f>IF('Test Sample Data'!L270="","",IF(SUM('Test Sample Data'!L$2:L$97)&gt;10,IF(AND(ISNUMBER('Test Sample Data'!L270),'Test Sample Data'!L270&lt;$B271, 'Test Sample Data'!L270&gt;0),'Test Sample Data'!L270,$B271),""))</f>
        <v/>
      </c>
      <c r="AA271" s="29" t="str">
        <f>IF('Test Sample Data'!M270="","",IF(SUM('Test Sample Data'!M$2:M$97)&gt;10,IF(AND(ISNUMBER('Test Sample Data'!M270),'Test Sample Data'!M270&lt;$B271, 'Test Sample Data'!M270&gt;0),'Test Sample Data'!M270,$B271),""))</f>
        <v/>
      </c>
      <c r="AB271" s="29" t="str">
        <f>IF('Test Sample Data'!N270="","",IF(SUM('Test Sample Data'!N$2:N$97)&gt;10,IF(AND(ISNUMBER('Test Sample Data'!N270),'Test Sample Data'!N270&lt;$B271, 'Test Sample Data'!N270&gt;0),'Test Sample Data'!N270,$B271),""))</f>
        <v/>
      </c>
      <c r="AC271" s="29" t="str">
        <f>IF('Test Sample Data'!O270="","",IF(SUM('Test Sample Data'!O$2:O$97)&gt;10,IF(AND(ISNUMBER('Test Sample Data'!O270),'Test Sample Data'!O270&lt;$B271, 'Test Sample Data'!O270&gt;0),'Test Sample Data'!O270,$B271),""))</f>
        <v/>
      </c>
      <c r="AE271" s="4" t="s">
        <v>4928</v>
      </c>
      <c r="AF271" s="4">
        <f t="shared" si="311"/>
        <v>9</v>
      </c>
      <c r="AG271" s="4">
        <f t="shared" si="312"/>
        <v>9</v>
      </c>
      <c r="AH271" s="4" t="str">
        <f t="shared" si="313"/>
        <v/>
      </c>
      <c r="AI271" s="4" t="str">
        <f t="shared" si="314"/>
        <v/>
      </c>
      <c r="AJ271" s="4" t="str">
        <f t="shared" si="315"/>
        <v/>
      </c>
      <c r="AK271" s="4" t="str">
        <f t="shared" si="316"/>
        <v/>
      </c>
      <c r="AL271" s="4" t="str">
        <f t="shared" si="317"/>
        <v/>
      </c>
      <c r="AM271" s="4" t="str">
        <f t="shared" si="318"/>
        <v/>
      </c>
      <c r="AN271" s="4" t="str">
        <f t="shared" si="319"/>
        <v/>
      </c>
      <c r="AO271" s="4" t="str">
        <f t="shared" si="320"/>
        <v/>
      </c>
      <c r="AP271" s="4" t="str">
        <f t="shared" si="321"/>
        <v/>
      </c>
      <c r="AQ271" s="4" t="str">
        <f t="shared" si="322"/>
        <v/>
      </c>
      <c r="AR271" s="4">
        <f t="shared" si="323"/>
        <v>0</v>
      </c>
      <c r="AS271" s="4">
        <f t="shared" si="310"/>
        <v>9</v>
      </c>
      <c r="AU271" s="4" t="s">
        <v>4928</v>
      </c>
      <c r="AV271" s="4">
        <f t="shared" si="324"/>
        <v>9</v>
      </c>
      <c r="AW271" s="4">
        <f t="shared" si="325"/>
        <v>9</v>
      </c>
      <c r="AX271" s="4" t="str">
        <f t="shared" si="326"/>
        <v/>
      </c>
      <c r="AY271" s="4" t="str">
        <f t="shared" si="327"/>
        <v/>
      </c>
      <c r="AZ271" s="4" t="str">
        <f t="shared" si="328"/>
        <v/>
      </c>
      <c r="BA271" s="4" t="str">
        <f t="shared" si="329"/>
        <v/>
      </c>
      <c r="BB271" s="4" t="str">
        <f t="shared" si="330"/>
        <v/>
      </c>
      <c r="BC271" s="4" t="str">
        <f t="shared" si="331"/>
        <v/>
      </c>
      <c r="BD271" s="4" t="str">
        <f t="shared" si="332"/>
        <v/>
      </c>
      <c r="BE271" s="4" t="str">
        <f t="shared" si="333"/>
        <v/>
      </c>
      <c r="BF271" s="4" t="str">
        <f t="shared" si="334"/>
        <v/>
      </c>
      <c r="BG271" s="4" t="str">
        <f t="shared" si="335"/>
        <v/>
      </c>
      <c r="BI271" s="4" t="s">
        <v>4928</v>
      </c>
      <c r="BJ271" s="4">
        <f t="shared" si="297"/>
        <v>9</v>
      </c>
      <c r="BK271" s="4">
        <f t="shared" si="298"/>
        <v>9</v>
      </c>
      <c r="BL271" s="4" t="str">
        <f t="shared" si="299"/>
        <v/>
      </c>
      <c r="BM271" s="4" t="str">
        <f t="shared" si="300"/>
        <v/>
      </c>
      <c r="BN271" s="4" t="str">
        <f t="shared" si="301"/>
        <v/>
      </c>
      <c r="BO271" s="4" t="str">
        <f t="shared" si="302"/>
        <v/>
      </c>
      <c r="BP271" s="4" t="str">
        <f t="shared" si="303"/>
        <v/>
      </c>
      <c r="BQ271" s="4" t="str">
        <f t="shared" si="304"/>
        <v/>
      </c>
      <c r="BR271" s="4" t="str">
        <f t="shared" si="305"/>
        <v/>
      </c>
      <c r="BS271" s="4" t="str">
        <f t="shared" si="306"/>
        <v/>
      </c>
      <c r="BT271" s="4" t="str">
        <f t="shared" si="307"/>
        <v/>
      </c>
      <c r="BU271" s="4" t="str">
        <f t="shared" si="308"/>
        <v/>
      </c>
      <c r="BV271" s="4">
        <f t="shared" si="336"/>
        <v>0</v>
      </c>
      <c r="BW271" s="4">
        <f t="shared" si="309"/>
        <v>9</v>
      </c>
      <c r="BY271" s="4" t="s">
        <v>4928</v>
      </c>
      <c r="BZ271" s="4">
        <f t="shared" si="273"/>
        <v>0</v>
      </c>
      <c r="CA271" s="4">
        <f t="shared" si="274"/>
        <v>0</v>
      </c>
      <c r="CB271" s="4" t="str">
        <f t="shared" si="275"/>
        <v/>
      </c>
      <c r="CC271" s="4" t="str">
        <f t="shared" si="276"/>
        <v/>
      </c>
      <c r="CD271" s="4" t="str">
        <f t="shared" si="277"/>
        <v/>
      </c>
      <c r="CE271" s="4" t="str">
        <f t="shared" si="278"/>
        <v/>
      </c>
      <c r="CF271" s="4" t="str">
        <f t="shared" si="279"/>
        <v/>
      </c>
      <c r="CG271" s="4" t="str">
        <f t="shared" si="280"/>
        <v/>
      </c>
      <c r="CH271" s="4" t="str">
        <f t="shared" si="281"/>
        <v/>
      </c>
      <c r="CI271" s="4" t="str">
        <f t="shared" si="282"/>
        <v/>
      </c>
      <c r="CJ271" s="4" t="str">
        <f t="shared" si="283"/>
        <v/>
      </c>
      <c r="CK271" s="4" t="str">
        <f t="shared" si="284"/>
        <v/>
      </c>
      <c r="CM271" s="4" t="s">
        <v>4928</v>
      </c>
      <c r="CN271" s="4" t="str">
        <f>IF(ISNUMBER(BZ271), IF($BV271&gt;VLOOKUP('Gene Table'!$G$2,'Array Content'!$A$2:$B$3,2,FALSE),IF(BZ271&lt;-$BV271,"mutant","WT"),IF(BZ271&lt;-VLOOKUP('Gene Table'!$G$2,'Array Content'!$A$2:$B$3,2,FALSE),"Mutant","WT")),"")</f>
        <v>WT</v>
      </c>
      <c r="CO271" s="4" t="str">
        <f>IF(ISNUMBER(CA271), IF($BV271&gt;VLOOKUP('Gene Table'!$G$2,'Array Content'!$A$2:$B$3,2,FALSE),IF(CA271&lt;-$BV271,"mutant","WT"),IF(CA271&lt;-VLOOKUP('Gene Table'!$G$2,'Array Content'!$A$2:$B$3,2,FALSE),"Mutant","WT")),"")</f>
        <v>WT</v>
      </c>
      <c r="CP271" s="4" t="str">
        <f>IF(ISNUMBER(CB271), IF($BV271&gt;VLOOKUP('Gene Table'!$G$2,'Array Content'!$A$2:$B$3,2,FALSE),IF(CB271&lt;-$BV271,"mutant","WT"),IF(CB271&lt;-VLOOKUP('Gene Table'!$G$2,'Array Content'!$A$2:$B$3,2,FALSE),"Mutant","WT")),"")</f>
        <v/>
      </c>
      <c r="CQ271" s="4" t="str">
        <f>IF(ISNUMBER(CC271), IF($BV271&gt;VLOOKUP('Gene Table'!$G$2,'Array Content'!$A$2:$B$3,2,FALSE),IF(CC271&lt;-$BV271,"mutant","WT"),IF(CC271&lt;-VLOOKUP('Gene Table'!$G$2,'Array Content'!$A$2:$B$3,2,FALSE),"Mutant","WT")),"")</f>
        <v/>
      </c>
      <c r="CR271" s="4" t="str">
        <f>IF(ISNUMBER(CD271), IF($BV271&gt;VLOOKUP('Gene Table'!$G$2,'Array Content'!$A$2:$B$3,2,FALSE),IF(CD271&lt;-$BV271,"mutant","WT"),IF(CD271&lt;-VLOOKUP('Gene Table'!$G$2,'Array Content'!$A$2:$B$3,2,FALSE),"Mutant","WT")),"")</f>
        <v/>
      </c>
      <c r="CS271" s="4" t="str">
        <f>IF(ISNUMBER(CE271), IF($BV271&gt;VLOOKUP('Gene Table'!$G$2,'Array Content'!$A$2:$B$3,2,FALSE),IF(CE271&lt;-$BV271,"mutant","WT"),IF(CE271&lt;-VLOOKUP('Gene Table'!$G$2,'Array Content'!$A$2:$B$3,2,FALSE),"Mutant","WT")),"")</f>
        <v/>
      </c>
      <c r="CT271" s="4" t="str">
        <f>IF(ISNUMBER(CF271), IF($BV271&gt;VLOOKUP('Gene Table'!$G$2,'Array Content'!$A$2:$B$3,2,FALSE),IF(CF271&lt;-$BV271,"mutant","WT"),IF(CF271&lt;-VLOOKUP('Gene Table'!$G$2,'Array Content'!$A$2:$B$3,2,FALSE),"Mutant","WT")),"")</f>
        <v/>
      </c>
      <c r="CU271" s="4" t="str">
        <f>IF(ISNUMBER(CG271), IF($BV271&gt;VLOOKUP('Gene Table'!$G$2,'Array Content'!$A$2:$B$3,2,FALSE),IF(CG271&lt;-$BV271,"mutant","WT"),IF(CG271&lt;-VLOOKUP('Gene Table'!$G$2,'Array Content'!$A$2:$B$3,2,FALSE),"Mutant","WT")),"")</f>
        <v/>
      </c>
      <c r="CV271" s="4" t="str">
        <f>IF(ISNUMBER(CH271), IF($BV271&gt;VLOOKUP('Gene Table'!$G$2,'Array Content'!$A$2:$B$3,2,FALSE),IF(CH271&lt;-$BV271,"mutant","WT"),IF(CH271&lt;-VLOOKUP('Gene Table'!$G$2,'Array Content'!$A$2:$B$3,2,FALSE),"Mutant","WT")),"")</f>
        <v/>
      </c>
      <c r="CW271" s="4" t="str">
        <f>IF(ISNUMBER(CI271), IF($BV271&gt;VLOOKUP('Gene Table'!$G$2,'Array Content'!$A$2:$B$3,2,FALSE),IF(CI271&lt;-$BV271,"mutant","WT"),IF(CI271&lt;-VLOOKUP('Gene Table'!$G$2,'Array Content'!$A$2:$B$3,2,FALSE),"Mutant","WT")),"")</f>
        <v/>
      </c>
      <c r="CX271" s="4" t="str">
        <f>IF(ISNUMBER(CJ271), IF($BV271&gt;VLOOKUP('Gene Table'!$G$2,'Array Content'!$A$2:$B$3,2,FALSE),IF(CJ271&lt;-$BV271,"mutant","WT"),IF(CJ271&lt;-VLOOKUP('Gene Table'!$G$2,'Array Content'!$A$2:$B$3,2,FALSE),"Mutant","WT")),"")</f>
        <v/>
      </c>
      <c r="CY271" s="4" t="str">
        <f>IF(ISNUMBER(CK271), IF($BV271&gt;VLOOKUP('Gene Table'!$G$2,'Array Content'!$A$2:$B$3,2,FALSE),IF(CK271&lt;-$BV271,"mutant","WT"),IF(CK271&lt;-VLOOKUP('Gene Table'!$G$2,'Array Content'!$A$2:$B$3,2,FALSE),"Mutant","WT")),"")</f>
        <v/>
      </c>
      <c r="DA271" s="4" t="s">
        <v>4928</v>
      </c>
      <c r="DB271" s="4">
        <f t="shared" si="285"/>
        <v>0</v>
      </c>
      <c r="DC271" s="4">
        <f t="shared" si="286"/>
        <v>0</v>
      </c>
      <c r="DD271" s="4" t="str">
        <f t="shared" si="287"/>
        <v/>
      </c>
      <c r="DE271" s="4" t="str">
        <f t="shared" si="288"/>
        <v/>
      </c>
      <c r="DF271" s="4" t="str">
        <f t="shared" si="289"/>
        <v/>
      </c>
      <c r="DG271" s="4" t="str">
        <f t="shared" si="290"/>
        <v/>
      </c>
      <c r="DH271" s="4" t="str">
        <f t="shared" si="291"/>
        <v/>
      </c>
      <c r="DI271" s="4" t="str">
        <f t="shared" si="292"/>
        <v/>
      </c>
      <c r="DJ271" s="4" t="str">
        <f t="shared" si="293"/>
        <v/>
      </c>
      <c r="DK271" s="4" t="str">
        <f t="shared" si="294"/>
        <v/>
      </c>
      <c r="DL271" s="4" t="str">
        <f t="shared" si="295"/>
        <v/>
      </c>
      <c r="DM271" s="4" t="str">
        <f t="shared" si="296"/>
        <v/>
      </c>
      <c r="DO271" s="4" t="s">
        <v>4928</v>
      </c>
      <c r="DP271" s="4" t="str">
        <f>IF(ISNUMBER(DB271), IF($AR271&gt;VLOOKUP('Gene Table'!$G$2,'Array Content'!$A$2:$B$3,2,FALSE),IF(DB271&lt;-$AR271,"mutant","WT"),IF(DB271&lt;-VLOOKUP('Gene Table'!$G$2,'Array Content'!$A$2:$B$3,2,FALSE),"Mutant","WT")),"")</f>
        <v>WT</v>
      </c>
      <c r="DQ271" s="4" t="str">
        <f>IF(ISNUMBER(DC271), IF($AR271&gt;VLOOKUP('Gene Table'!$G$2,'Array Content'!$A$2:$B$3,2,FALSE),IF(DC271&lt;-$AR271,"mutant","WT"),IF(DC271&lt;-VLOOKUP('Gene Table'!$G$2,'Array Content'!$A$2:$B$3,2,FALSE),"Mutant","WT")),"")</f>
        <v>WT</v>
      </c>
      <c r="DR271" s="4" t="str">
        <f>IF(ISNUMBER(DD271), IF($AR271&gt;VLOOKUP('Gene Table'!$G$2,'Array Content'!$A$2:$B$3,2,FALSE),IF(DD271&lt;-$AR271,"mutant","WT"),IF(DD271&lt;-VLOOKUP('Gene Table'!$G$2,'Array Content'!$A$2:$B$3,2,FALSE),"Mutant","WT")),"")</f>
        <v/>
      </c>
      <c r="DS271" s="4" t="str">
        <f>IF(ISNUMBER(DE271), IF($AR271&gt;VLOOKUP('Gene Table'!$G$2,'Array Content'!$A$2:$B$3,2,FALSE),IF(DE271&lt;-$AR271,"mutant","WT"),IF(DE271&lt;-VLOOKUP('Gene Table'!$G$2,'Array Content'!$A$2:$B$3,2,FALSE),"Mutant","WT")),"")</f>
        <v/>
      </c>
      <c r="DT271" s="4" t="str">
        <f>IF(ISNUMBER(DF271), IF($AR271&gt;VLOOKUP('Gene Table'!$G$2,'Array Content'!$A$2:$B$3,2,FALSE),IF(DF271&lt;-$AR271,"mutant","WT"),IF(DF271&lt;-VLOOKUP('Gene Table'!$G$2,'Array Content'!$A$2:$B$3,2,FALSE),"Mutant","WT")),"")</f>
        <v/>
      </c>
      <c r="DU271" s="4" t="str">
        <f>IF(ISNUMBER(DG271), IF($AR271&gt;VLOOKUP('Gene Table'!$G$2,'Array Content'!$A$2:$B$3,2,FALSE),IF(DG271&lt;-$AR271,"mutant","WT"),IF(DG271&lt;-VLOOKUP('Gene Table'!$G$2,'Array Content'!$A$2:$B$3,2,FALSE),"Mutant","WT")),"")</f>
        <v/>
      </c>
      <c r="DV271" s="4" t="str">
        <f>IF(ISNUMBER(DH271), IF($AR271&gt;VLOOKUP('Gene Table'!$G$2,'Array Content'!$A$2:$B$3,2,FALSE),IF(DH271&lt;-$AR271,"mutant","WT"),IF(DH271&lt;-VLOOKUP('Gene Table'!$G$2,'Array Content'!$A$2:$B$3,2,FALSE),"Mutant","WT")),"")</f>
        <v/>
      </c>
      <c r="DW271" s="4" t="str">
        <f>IF(ISNUMBER(DI271), IF($AR271&gt;VLOOKUP('Gene Table'!$G$2,'Array Content'!$A$2:$B$3,2,FALSE),IF(DI271&lt;-$AR271,"mutant","WT"),IF(DI271&lt;-VLOOKUP('Gene Table'!$G$2,'Array Content'!$A$2:$B$3,2,FALSE),"Mutant","WT")),"")</f>
        <v/>
      </c>
      <c r="DX271" s="4" t="str">
        <f>IF(ISNUMBER(DJ271), IF($AR271&gt;VLOOKUP('Gene Table'!$G$2,'Array Content'!$A$2:$B$3,2,FALSE),IF(DJ271&lt;-$AR271,"mutant","WT"),IF(DJ271&lt;-VLOOKUP('Gene Table'!$G$2,'Array Content'!$A$2:$B$3,2,FALSE),"Mutant","WT")),"")</f>
        <v/>
      </c>
      <c r="DY271" s="4" t="str">
        <f>IF(ISNUMBER(DK271), IF($AR271&gt;VLOOKUP('Gene Table'!$G$2,'Array Content'!$A$2:$B$3,2,FALSE),IF(DK271&lt;-$AR271,"mutant","WT"),IF(DK271&lt;-VLOOKUP('Gene Table'!$G$2,'Array Content'!$A$2:$B$3,2,FALSE),"Mutant","WT")),"")</f>
        <v/>
      </c>
      <c r="DZ271" s="4" t="str">
        <f>IF(ISNUMBER(DL271), IF($AR271&gt;VLOOKUP('Gene Table'!$G$2,'Array Content'!$A$2:$B$3,2,FALSE),IF(DL271&lt;-$AR271,"mutant","WT"),IF(DL271&lt;-VLOOKUP('Gene Table'!$G$2,'Array Content'!$A$2:$B$3,2,FALSE),"Mutant","WT")),"")</f>
        <v/>
      </c>
      <c r="EA271" s="4" t="str">
        <f>IF(ISNUMBER(DM271), IF($AR271&gt;VLOOKUP('Gene Table'!$G$2,'Array Content'!$A$2:$B$3,2,FALSE),IF(DM271&lt;-$AR271,"mutant","WT"),IF(DM271&lt;-VLOOKUP('Gene Table'!$G$2,'Array Content'!$A$2:$B$3,2,FALSE),"Mutant","WT")),"")</f>
        <v/>
      </c>
      <c r="EC271" s="4" t="s">
        <v>4928</v>
      </c>
      <c r="ED271" s="4" t="str">
        <f>IF('Gene Table'!$D271="copy number",D271,"")</f>
        <v/>
      </c>
      <c r="EE271" s="4" t="str">
        <f>IF('Gene Table'!$D271="copy number",E271,"")</f>
        <v/>
      </c>
      <c r="EF271" s="4" t="str">
        <f>IF('Gene Table'!$D271="copy number",F271,"")</f>
        <v/>
      </c>
      <c r="EG271" s="4" t="str">
        <f>IF('Gene Table'!$D271="copy number",G271,"")</f>
        <v/>
      </c>
      <c r="EH271" s="4" t="str">
        <f>IF('Gene Table'!$D271="copy number",H271,"")</f>
        <v/>
      </c>
      <c r="EI271" s="4" t="str">
        <f>IF('Gene Table'!$D271="copy number",I271,"")</f>
        <v/>
      </c>
      <c r="EJ271" s="4" t="str">
        <f>IF('Gene Table'!$D271="copy number",J271,"")</f>
        <v/>
      </c>
      <c r="EK271" s="4" t="str">
        <f>IF('Gene Table'!$D271="copy number",K271,"")</f>
        <v/>
      </c>
      <c r="EL271" s="4" t="str">
        <f>IF('Gene Table'!$D271="copy number",L271,"")</f>
        <v/>
      </c>
      <c r="EM271" s="4" t="str">
        <f>IF('Gene Table'!$D271="copy number",M271,"")</f>
        <v/>
      </c>
      <c r="EN271" s="4" t="str">
        <f>IF('Gene Table'!$D271="copy number",N271,"")</f>
        <v/>
      </c>
      <c r="EO271" s="4" t="str">
        <f>IF('Gene Table'!$D271="copy number",O271,"")</f>
        <v/>
      </c>
      <c r="EQ271" s="4" t="s">
        <v>4928</v>
      </c>
      <c r="ER271" s="4" t="str">
        <f>IF('Gene Table'!$D271="copy number",R271,"")</f>
        <v/>
      </c>
      <c r="ES271" s="4" t="str">
        <f>IF('Gene Table'!$D271="copy number",S271,"")</f>
        <v/>
      </c>
      <c r="ET271" s="4" t="str">
        <f>IF('Gene Table'!$D271="copy number",T271,"")</f>
        <v/>
      </c>
      <c r="EU271" s="4" t="str">
        <f>IF('Gene Table'!$D271="copy number",U271,"")</f>
        <v/>
      </c>
      <c r="EV271" s="4" t="str">
        <f>IF('Gene Table'!$D271="copy number",V271,"")</f>
        <v/>
      </c>
      <c r="EW271" s="4" t="str">
        <f>IF('Gene Table'!$D271="copy number",W271,"")</f>
        <v/>
      </c>
      <c r="EX271" s="4" t="str">
        <f>IF('Gene Table'!$D271="copy number",X271,"")</f>
        <v/>
      </c>
      <c r="EY271" s="4" t="str">
        <f>IF('Gene Table'!$D271="copy number",Y271,"")</f>
        <v/>
      </c>
      <c r="EZ271" s="4" t="str">
        <f>IF('Gene Table'!$D271="copy number",Z271,"")</f>
        <v/>
      </c>
      <c r="FA271" s="4" t="str">
        <f>IF('Gene Table'!$D271="copy number",AA271,"")</f>
        <v/>
      </c>
      <c r="FB271" s="4" t="str">
        <f>IF('Gene Table'!$D271="copy number",AB271,"")</f>
        <v/>
      </c>
      <c r="FC271" s="4" t="str">
        <f>IF('Gene Table'!$D271="copy number",AC271,"")</f>
        <v/>
      </c>
      <c r="FE271" s="4" t="s">
        <v>4928</v>
      </c>
      <c r="FF271" s="4" t="str">
        <f>IF('Gene Table'!$C271="SMPC",D271,"")</f>
        <v/>
      </c>
      <c r="FG271" s="4" t="str">
        <f>IF('Gene Table'!$C271="SMPC",E271,"")</f>
        <v/>
      </c>
      <c r="FH271" s="4" t="str">
        <f>IF('Gene Table'!$C271="SMPC",F271,"")</f>
        <v/>
      </c>
      <c r="FI271" s="4" t="str">
        <f>IF('Gene Table'!$C271="SMPC",G271,"")</f>
        <v/>
      </c>
      <c r="FJ271" s="4" t="str">
        <f>IF('Gene Table'!$C271="SMPC",H271,"")</f>
        <v/>
      </c>
      <c r="FK271" s="4" t="str">
        <f>IF('Gene Table'!$C271="SMPC",I271,"")</f>
        <v/>
      </c>
      <c r="FL271" s="4" t="str">
        <f>IF('Gene Table'!$C271="SMPC",J271,"")</f>
        <v/>
      </c>
      <c r="FM271" s="4" t="str">
        <f>IF('Gene Table'!$C271="SMPC",K271,"")</f>
        <v/>
      </c>
      <c r="FN271" s="4" t="str">
        <f>IF('Gene Table'!$C271="SMPC",L271,"")</f>
        <v/>
      </c>
      <c r="FO271" s="4" t="str">
        <f>IF('Gene Table'!$C271="SMPC",M271,"")</f>
        <v/>
      </c>
      <c r="FP271" s="4" t="str">
        <f>IF('Gene Table'!$C271="SMPC",N271,"")</f>
        <v/>
      </c>
      <c r="FQ271" s="4" t="str">
        <f>IF('Gene Table'!$C271="SMPC",O271,"")</f>
        <v/>
      </c>
      <c r="FS271" s="4" t="s">
        <v>4928</v>
      </c>
      <c r="FT271" s="4" t="str">
        <f>IF('Gene Table'!$C271="SMPC",R271,"")</f>
        <v/>
      </c>
      <c r="FU271" s="4" t="str">
        <f>IF('Gene Table'!$C271="SMPC",S271,"")</f>
        <v/>
      </c>
      <c r="FV271" s="4" t="str">
        <f>IF('Gene Table'!$C271="SMPC",T271,"")</f>
        <v/>
      </c>
      <c r="FW271" s="4" t="str">
        <f>IF('Gene Table'!$C271="SMPC",U271,"")</f>
        <v/>
      </c>
      <c r="FX271" s="4" t="str">
        <f>IF('Gene Table'!$C271="SMPC",V271,"")</f>
        <v/>
      </c>
      <c r="FY271" s="4" t="str">
        <f>IF('Gene Table'!$C271="SMPC",W271,"")</f>
        <v/>
      </c>
      <c r="FZ271" s="4" t="str">
        <f>IF('Gene Table'!$C271="SMPC",X271,"")</f>
        <v/>
      </c>
      <c r="GA271" s="4" t="str">
        <f>IF('Gene Table'!$C271="SMPC",Y271,"")</f>
        <v/>
      </c>
      <c r="GB271" s="4" t="str">
        <f>IF('Gene Table'!$C271="SMPC",Z271,"")</f>
        <v/>
      </c>
      <c r="GC271" s="4" t="str">
        <f>IF('Gene Table'!$C271="SMPC",AA271,"")</f>
        <v/>
      </c>
      <c r="GD271" s="4" t="str">
        <f>IF('Gene Table'!$C271="SMPC",AB271,"")</f>
        <v/>
      </c>
      <c r="GE271" s="4" t="str">
        <f>IF('Gene Table'!$C271="SMPC",AC271,"")</f>
        <v/>
      </c>
    </row>
    <row r="272" spans="1:187" ht="15" customHeight="1" x14ac:dyDescent="0.25">
      <c r="A272" s="4" t="str">
        <f>'Gene Table'!C272&amp;":"&amp;'Gene Table'!D272</f>
        <v>TP53:c.733G&gt;A</v>
      </c>
      <c r="B272" s="4">
        <f>IF('Gene Table'!$G$5="NO",IF(ISNUMBER(MATCH('Gene Table'!E272,'Array Content'!$M$2:$M$941,0)),VLOOKUP('Gene Table'!E272,'Array Content'!$M$2:$O$941,2,FALSE),35),IF('Gene Table'!$G$5="YES",IF(ISNUMBER(MATCH('Gene Table'!E272,'Array Content'!$M$2:$M$941,0)),VLOOKUP('Gene Table'!E272,'Array Content'!$M$2:$O$941,3,FALSE),35),"OOPS"))</f>
        <v>37</v>
      </c>
      <c r="C272" s="4" t="s">
        <v>4929</v>
      </c>
      <c r="D272" s="29">
        <f>IF('Control Sample Data'!D271="","",IF(SUM('Control Sample Data'!D$2:D$97)&gt;10,IF(AND(ISNUMBER('Control Sample Data'!D271),'Control Sample Data'!D271&lt;$B272, 'Control Sample Data'!D271&gt;0),'Control Sample Data'!D271,$B272),""))</f>
        <v>35</v>
      </c>
      <c r="E272" s="29">
        <f>IF('Control Sample Data'!E271="","",IF(SUM('Control Sample Data'!E$2:E$97)&gt;10,IF(AND(ISNUMBER('Control Sample Data'!E271),'Control Sample Data'!E271&lt;$B272, 'Control Sample Data'!E271&gt;0),'Control Sample Data'!E271,$B272),""))</f>
        <v>35</v>
      </c>
      <c r="F272" s="29" t="str">
        <f>IF('Control Sample Data'!F271="","",IF(SUM('Control Sample Data'!F$2:F$97)&gt;10,IF(AND(ISNUMBER('Control Sample Data'!F271),'Control Sample Data'!F271&lt;$B272, 'Control Sample Data'!F271&gt;0),'Control Sample Data'!F271,$B272),""))</f>
        <v/>
      </c>
      <c r="G272" s="29" t="str">
        <f>IF('Control Sample Data'!G271="","",IF(SUM('Control Sample Data'!G$2:G$97)&gt;10,IF(AND(ISNUMBER('Control Sample Data'!G271),'Control Sample Data'!G271&lt;$B272, 'Control Sample Data'!G271&gt;0),'Control Sample Data'!G271,$B272),""))</f>
        <v/>
      </c>
      <c r="H272" s="29" t="str">
        <f>IF('Control Sample Data'!H271="","",IF(SUM('Control Sample Data'!H$2:H$97)&gt;10,IF(AND(ISNUMBER('Control Sample Data'!H271),'Control Sample Data'!H271&lt;$B272, 'Control Sample Data'!H271&gt;0),'Control Sample Data'!H271,$B272),""))</f>
        <v/>
      </c>
      <c r="I272" s="29" t="str">
        <f>IF('Control Sample Data'!I271="","",IF(SUM('Control Sample Data'!I$2:I$97)&gt;10,IF(AND(ISNUMBER('Control Sample Data'!I271),'Control Sample Data'!I271&lt;$B272, 'Control Sample Data'!I271&gt;0),'Control Sample Data'!I271,$B272),""))</f>
        <v/>
      </c>
      <c r="J272" s="29" t="str">
        <f>IF('Control Sample Data'!J271="","",IF(SUM('Control Sample Data'!J$2:J$97)&gt;10,IF(AND(ISNUMBER('Control Sample Data'!J271),'Control Sample Data'!J271&lt;$B272, 'Control Sample Data'!J271&gt;0),'Control Sample Data'!J271,$B272),""))</f>
        <v/>
      </c>
      <c r="K272" s="29" t="str">
        <f>IF('Control Sample Data'!K271="","",IF(SUM('Control Sample Data'!K$2:K$97)&gt;10,IF(AND(ISNUMBER('Control Sample Data'!K271),'Control Sample Data'!K271&lt;$B272, 'Control Sample Data'!K271&gt;0),'Control Sample Data'!K271,$B272),""))</f>
        <v/>
      </c>
      <c r="L272" s="29" t="str">
        <f>IF('Control Sample Data'!L271="","",IF(SUM('Control Sample Data'!L$2:L$97)&gt;10,IF(AND(ISNUMBER('Control Sample Data'!L271),'Control Sample Data'!L271&lt;$B272, 'Control Sample Data'!L271&gt;0),'Control Sample Data'!L271,$B272),""))</f>
        <v/>
      </c>
      <c r="M272" s="29" t="str">
        <f>IF('Control Sample Data'!M271="","",IF(SUM('Control Sample Data'!M$2:M$97)&gt;10,IF(AND(ISNUMBER('Control Sample Data'!M271),'Control Sample Data'!M271&lt;$B272, 'Control Sample Data'!M271&gt;0),'Control Sample Data'!M271,$B272),""))</f>
        <v/>
      </c>
      <c r="N272" s="29" t="str">
        <f>IF('Control Sample Data'!N271="","",IF(SUM('Control Sample Data'!N$2:N$97)&gt;10,IF(AND(ISNUMBER('Control Sample Data'!N271),'Control Sample Data'!N271&lt;$B272, 'Control Sample Data'!N271&gt;0),'Control Sample Data'!N271,$B272),""))</f>
        <v/>
      </c>
      <c r="O272" s="29" t="str">
        <f>IF('Control Sample Data'!O271="","",IF(SUM('Control Sample Data'!O$2:O$97)&gt;10,IF(AND(ISNUMBER('Control Sample Data'!O271),'Control Sample Data'!O271&lt;$B272, 'Control Sample Data'!O271&gt;0),'Control Sample Data'!O271,$B272),""))</f>
        <v/>
      </c>
      <c r="Q272" s="4" t="s">
        <v>4929</v>
      </c>
      <c r="R272" s="29">
        <f>IF('Test Sample Data'!D271="","",IF(SUM('Test Sample Data'!D$2:D$97)&gt;10,IF(AND(ISNUMBER('Test Sample Data'!D271),'Test Sample Data'!D271&lt;$B272, 'Test Sample Data'!D271&gt;0),'Test Sample Data'!D271,$B272),""))</f>
        <v>35</v>
      </c>
      <c r="S272" s="29">
        <f>IF('Test Sample Data'!E271="","",IF(SUM('Test Sample Data'!E$2:E$97)&gt;10,IF(AND(ISNUMBER('Test Sample Data'!E271),'Test Sample Data'!E271&lt;$B272, 'Test Sample Data'!E271&gt;0),'Test Sample Data'!E271,$B272),""))</f>
        <v>35</v>
      </c>
      <c r="T272" s="29" t="str">
        <f>IF('Test Sample Data'!F271="","",IF(SUM('Test Sample Data'!F$2:F$97)&gt;10,IF(AND(ISNUMBER('Test Sample Data'!F271),'Test Sample Data'!F271&lt;$B272, 'Test Sample Data'!F271&gt;0),'Test Sample Data'!F271,$B272),""))</f>
        <v/>
      </c>
      <c r="U272" s="29" t="str">
        <f>IF('Test Sample Data'!G271="","",IF(SUM('Test Sample Data'!G$2:G$97)&gt;10,IF(AND(ISNUMBER('Test Sample Data'!G271),'Test Sample Data'!G271&lt;$B272, 'Test Sample Data'!G271&gt;0),'Test Sample Data'!G271,$B272),""))</f>
        <v/>
      </c>
      <c r="V272" s="29" t="str">
        <f>IF('Test Sample Data'!H271="","",IF(SUM('Test Sample Data'!H$2:H$97)&gt;10,IF(AND(ISNUMBER('Test Sample Data'!H271),'Test Sample Data'!H271&lt;$B272, 'Test Sample Data'!H271&gt;0),'Test Sample Data'!H271,$B272),""))</f>
        <v/>
      </c>
      <c r="W272" s="29" t="str">
        <f>IF('Test Sample Data'!I271="","",IF(SUM('Test Sample Data'!I$2:I$97)&gt;10,IF(AND(ISNUMBER('Test Sample Data'!I271),'Test Sample Data'!I271&lt;$B272, 'Test Sample Data'!I271&gt;0),'Test Sample Data'!I271,$B272),""))</f>
        <v/>
      </c>
      <c r="X272" s="29" t="str">
        <f>IF('Test Sample Data'!J271="","",IF(SUM('Test Sample Data'!J$2:J$97)&gt;10,IF(AND(ISNUMBER('Test Sample Data'!J271),'Test Sample Data'!J271&lt;$B272, 'Test Sample Data'!J271&gt;0),'Test Sample Data'!J271,$B272),""))</f>
        <v/>
      </c>
      <c r="Y272" s="29" t="str">
        <f>IF('Test Sample Data'!K271="","",IF(SUM('Test Sample Data'!K$2:K$97)&gt;10,IF(AND(ISNUMBER('Test Sample Data'!K271),'Test Sample Data'!K271&lt;$B272, 'Test Sample Data'!K271&gt;0),'Test Sample Data'!K271,$B272),""))</f>
        <v/>
      </c>
      <c r="Z272" s="29" t="str">
        <f>IF('Test Sample Data'!L271="","",IF(SUM('Test Sample Data'!L$2:L$97)&gt;10,IF(AND(ISNUMBER('Test Sample Data'!L271),'Test Sample Data'!L271&lt;$B272, 'Test Sample Data'!L271&gt;0),'Test Sample Data'!L271,$B272),""))</f>
        <v/>
      </c>
      <c r="AA272" s="29" t="str">
        <f>IF('Test Sample Data'!M271="","",IF(SUM('Test Sample Data'!M$2:M$97)&gt;10,IF(AND(ISNUMBER('Test Sample Data'!M271),'Test Sample Data'!M271&lt;$B272, 'Test Sample Data'!M271&gt;0),'Test Sample Data'!M271,$B272),""))</f>
        <v/>
      </c>
      <c r="AB272" s="29" t="str">
        <f>IF('Test Sample Data'!N271="","",IF(SUM('Test Sample Data'!N$2:N$97)&gt;10,IF(AND(ISNUMBER('Test Sample Data'!N271),'Test Sample Data'!N271&lt;$B272, 'Test Sample Data'!N271&gt;0),'Test Sample Data'!N271,$B272),""))</f>
        <v/>
      </c>
      <c r="AC272" s="29" t="str">
        <f>IF('Test Sample Data'!O271="","",IF(SUM('Test Sample Data'!O$2:O$97)&gt;10,IF(AND(ISNUMBER('Test Sample Data'!O271),'Test Sample Data'!O271&lt;$B272, 'Test Sample Data'!O271&gt;0),'Test Sample Data'!O271,$B272),""))</f>
        <v/>
      </c>
      <c r="AE272" s="4" t="s">
        <v>4929</v>
      </c>
      <c r="AF272" s="4">
        <f t="shared" si="311"/>
        <v>9</v>
      </c>
      <c r="AG272" s="4">
        <f t="shared" si="312"/>
        <v>9</v>
      </c>
      <c r="AH272" s="4" t="str">
        <f t="shared" si="313"/>
        <v/>
      </c>
      <c r="AI272" s="4" t="str">
        <f t="shared" si="314"/>
        <v/>
      </c>
      <c r="AJ272" s="4" t="str">
        <f t="shared" si="315"/>
        <v/>
      </c>
      <c r="AK272" s="4" t="str">
        <f t="shared" si="316"/>
        <v/>
      </c>
      <c r="AL272" s="4" t="str">
        <f t="shared" si="317"/>
        <v/>
      </c>
      <c r="AM272" s="4" t="str">
        <f t="shared" si="318"/>
        <v/>
      </c>
      <c r="AN272" s="4" t="str">
        <f t="shared" si="319"/>
        <v/>
      </c>
      <c r="AO272" s="4" t="str">
        <f t="shared" si="320"/>
        <v/>
      </c>
      <c r="AP272" s="4" t="str">
        <f t="shared" si="321"/>
        <v/>
      </c>
      <c r="AQ272" s="4" t="str">
        <f t="shared" si="322"/>
        <v/>
      </c>
      <c r="AR272" s="4">
        <f t="shared" si="323"/>
        <v>0</v>
      </c>
      <c r="AS272" s="4">
        <f t="shared" si="310"/>
        <v>9</v>
      </c>
      <c r="AU272" s="4" t="s">
        <v>4929</v>
      </c>
      <c r="AV272" s="4">
        <f t="shared" si="324"/>
        <v>9</v>
      </c>
      <c r="AW272" s="4">
        <f t="shared" si="325"/>
        <v>9</v>
      </c>
      <c r="AX272" s="4" t="str">
        <f t="shared" si="326"/>
        <v/>
      </c>
      <c r="AY272" s="4" t="str">
        <f t="shared" si="327"/>
        <v/>
      </c>
      <c r="AZ272" s="4" t="str">
        <f t="shared" si="328"/>
        <v/>
      </c>
      <c r="BA272" s="4" t="str">
        <f t="shared" si="329"/>
        <v/>
      </c>
      <c r="BB272" s="4" t="str">
        <f t="shared" si="330"/>
        <v/>
      </c>
      <c r="BC272" s="4" t="str">
        <f t="shared" si="331"/>
        <v/>
      </c>
      <c r="BD272" s="4" t="str">
        <f t="shared" si="332"/>
        <v/>
      </c>
      <c r="BE272" s="4" t="str">
        <f t="shared" si="333"/>
        <v/>
      </c>
      <c r="BF272" s="4" t="str">
        <f t="shared" si="334"/>
        <v/>
      </c>
      <c r="BG272" s="4" t="str">
        <f t="shared" si="335"/>
        <v/>
      </c>
      <c r="BI272" s="4" t="s">
        <v>4929</v>
      </c>
      <c r="BJ272" s="4">
        <f t="shared" si="297"/>
        <v>9</v>
      </c>
      <c r="BK272" s="4">
        <f t="shared" si="298"/>
        <v>9</v>
      </c>
      <c r="BL272" s="4" t="str">
        <f t="shared" si="299"/>
        <v/>
      </c>
      <c r="BM272" s="4" t="str">
        <f t="shared" si="300"/>
        <v/>
      </c>
      <c r="BN272" s="4" t="str">
        <f t="shared" si="301"/>
        <v/>
      </c>
      <c r="BO272" s="4" t="str">
        <f t="shared" si="302"/>
        <v/>
      </c>
      <c r="BP272" s="4" t="str">
        <f t="shared" si="303"/>
        <v/>
      </c>
      <c r="BQ272" s="4" t="str">
        <f t="shared" si="304"/>
        <v/>
      </c>
      <c r="BR272" s="4" t="str">
        <f t="shared" si="305"/>
        <v/>
      </c>
      <c r="BS272" s="4" t="str">
        <f t="shared" si="306"/>
        <v/>
      </c>
      <c r="BT272" s="4" t="str">
        <f t="shared" si="307"/>
        <v/>
      </c>
      <c r="BU272" s="4" t="str">
        <f t="shared" si="308"/>
        <v/>
      </c>
      <c r="BV272" s="4">
        <f t="shared" si="336"/>
        <v>0</v>
      </c>
      <c r="BW272" s="4">
        <f t="shared" si="309"/>
        <v>9</v>
      </c>
      <c r="BY272" s="4" t="s">
        <v>4929</v>
      </c>
      <c r="BZ272" s="4">
        <f t="shared" si="273"/>
        <v>0</v>
      </c>
      <c r="CA272" s="4">
        <f t="shared" si="274"/>
        <v>0</v>
      </c>
      <c r="CB272" s="4" t="str">
        <f t="shared" si="275"/>
        <v/>
      </c>
      <c r="CC272" s="4" t="str">
        <f t="shared" si="276"/>
        <v/>
      </c>
      <c r="CD272" s="4" t="str">
        <f t="shared" si="277"/>
        <v/>
      </c>
      <c r="CE272" s="4" t="str">
        <f t="shared" si="278"/>
        <v/>
      </c>
      <c r="CF272" s="4" t="str">
        <f t="shared" si="279"/>
        <v/>
      </c>
      <c r="CG272" s="4" t="str">
        <f t="shared" si="280"/>
        <v/>
      </c>
      <c r="CH272" s="4" t="str">
        <f t="shared" si="281"/>
        <v/>
      </c>
      <c r="CI272" s="4" t="str">
        <f t="shared" si="282"/>
        <v/>
      </c>
      <c r="CJ272" s="4" t="str">
        <f t="shared" si="283"/>
        <v/>
      </c>
      <c r="CK272" s="4" t="str">
        <f t="shared" si="284"/>
        <v/>
      </c>
      <c r="CM272" s="4" t="s">
        <v>4929</v>
      </c>
      <c r="CN272" s="4" t="str">
        <f>IF(ISNUMBER(BZ272), IF($BV272&gt;VLOOKUP('Gene Table'!$G$2,'Array Content'!$A$2:$B$3,2,FALSE),IF(BZ272&lt;-$BV272,"mutant","WT"),IF(BZ272&lt;-VLOOKUP('Gene Table'!$G$2,'Array Content'!$A$2:$B$3,2,FALSE),"Mutant","WT")),"")</f>
        <v>WT</v>
      </c>
      <c r="CO272" s="4" t="str">
        <f>IF(ISNUMBER(CA272), IF($BV272&gt;VLOOKUP('Gene Table'!$G$2,'Array Content'!$A$2:$B$3,2,FALSE),IF(CA272&lt;-$BV272,"mutant","WT"),IF(CA272&lt;-VLOOKUP('Gene Table'!$G$2,'Array Content'!$A$2:$B$3,2,FALSE),"Mutant","WT")),"")</f>
        <v>WT</v>
      </c>
      <c r="CP272" s="4" t="str">
        <f>IF(ISNUMBER(CB272), IF($BV272&gt;VLOOKUP('Gene Table'!$G$2,'Array Content'!$A$2:$B$3,2,FALSE),IF(CB272&lt;-$BV272,"mutant","WT"),IF(CB272&lt;-VLOOKUP('Gene Table'!$G$2,'Array Content'!$A$2:$B$3,2,FALSE),"Mutant","WT")),"")</f>
        <v/>
      </c>
      <c r="CQ272" s="4" t="str">
        <f>IF(ISNUMBER(CC272), IF($BV272&gt;VLOOKUP('Gene Table'!$G$2,'Array Content'!$A$2:$B$3,2,FALSE),IF(CC272&lt;-$BV272,"mutant","WT"),IF(CC272&lt;-VLOOKUP('Gene Table'!$G$2,'Array Content'!$A$2:$B$3,2,FALSE),"Mutant","WT")),"")</f>
        <v/>
      </c>
      <c r="CR272" s="4" t="str">
        <f>IF(ISNUMBER(CD272), IF($BV272&gt;VLOOKUP('Gene Table'!$G$2,'Array Content'!$A$2:$B$3,2,FALSE),IF(CD272&lt;-$BV272,"mutant","WT"),IF(CD272&lt;-VLOOKUP('Gene Table'!$G$2,'Array Content'!$A$2:$B$3,2,FALSE),"Mutant","WT")),"")</f>
        <v/>
      </c>
      <c r="CS272" s="4" t="str">
        <f>IF(ISNUMBER(CE272), IF($BV272&gt;VLOOKUP('Gene Table'!$G$2,'Array Content'!$A$2:$B$3,2,FALSE),IF(CE272&lt;-$BV272,"mutant","WT"),IF(CE272&lt;-VLOOKUP('Gene Table'!$G$2,'Array Content'!$A$2:$B$3,2,FALSE),"Mutant","WT")),"")</f>
        <v/>
      </c>
      <c r="CT272" s="4" t="str">
        <f>IF(ISNUMBER(CF272), IF($BV272&gt;VLOOKUP('Gene Table'!$G$2,'Array Content'!$A$2:$B$3,2,FALSE),IF(CF272&lt;-$BV272,"mutant","WT"),IF(CF272&lt;-VLOOKUP('Gene Table'!$G$2,'Array Content'!$A$2:$B$3,2,FALSE),"Mutant","WT")),"")</f>
        <v/>
      </c>
      <c r="CU272" s="4" t="str">
        <f>IF(ISNUMBER(CG272), IF($BV272&gt;VLOOKUP('Gene Table'!$G$2,'Array Content'!$A$2:$B$3,2,FALSE),IF(CG272&lt;-$BV272,"mutant","WT"),IF(CG272&lt;-VLOOKUP('Gene Table'!$G$2,'Array Content'!$A$2:$B$3,2,FALSE),"Mutant","WT")),"")</f>
        <v/>
      </c>
      <c r="CV272" s="4" t="str">
        <f>IF(ISNUMBER(CH272), IF($BV272&gt;VLOOKUP('Gene Table'!$G$2,'Array Content'!$A$2:$B$3,2,FALSE),IF(CH272&lt;-$BV272,"mutant","WT"),IF(CH272&lt;-VLOOKUP('Gene Table'!$G$2,'Array Content'!$A$2:$B$3,2,FALSE),"Mutant","WT")),"")</f>
        <v/>
      </c>
      <c r="CW272" s="4" t="str">
        <f>IF(ISNUMBER(CI272), IF($BV272&gt;VLOOKUP('Gene Table'!$G$2,'Array Content'!$A$2:$B$3,2,FALSE),IF(CI272&lt;-$BV272,"mutant","WT"),IF(CI272&lt;-VLOOKUP('Gene Table'!$G$2,'Array Content'!$A$2:$B$3,2,FALSE),"Mutant","WT")),"")</f>
        <v/>
      </c>
      <c r="CX272" s="4" t="str">
        <f>IF(ISNUMBER(CJ272), IF($BV272&gt;VLOOKUP('Gene Table'!$G$2,'Array Content'!$A$2:$B$3,2,FALSE),IF(CJ272&lt;-$BV272,"mutant","WT"),IF(CJ272&lt;-VLOOKUP('Gene Table'!$G$2,'Array Content'!$A$2:$B$3,2,FALSE),"Mutant","WT")),"")</f>
        <v/>
      </c>
      <c r="CY272" s="4" t="str">
        <f>IF(ISNUMBER(CK272), IF($BV272&gt;VLOOKUP('Gene Table'!$G$2,'Array Content'!$A$2:$B$3,2,FALSE),IF(CK272&lt;-$BV272,"mutant","WT"),IF(CK272&lt;-VLOOKUP('Gene Table'!$G$2,'Array Content'!$A$2:$B$3,2,FALSE),"Mutant","WT")),"")</f>
        <v/>
      </c>
      <c r="DA272" s="4" t="s">
        <v>4929</v>
      </c>
      <c r="DB272" s="4">
        <f t="shared" si="285"/>
        <v>0</v>
      </c>
      <c r="DC272" s="4">
        <f t="shared" si="286"/>
        <v>0</v>
      </c>
      <c r="DD272" s="4" t="str">
        <f t="shared" si="287"/>
        <v/>
      </c>
      <c r="DE272" s="4" t="str">
        <f t="shared" si="288"/>
        <v/>
      </c>
      <c r="DF272" s="4" t="str">
        <f t="shared" si="289"/>
        <v/>
      </c>
      <c r="DG272" s="4" t="str">
        <f t="shared" si="290"/>
        <v/>
      </c>
      <c r="DH272" s="4" t="str">
        <f t="shared" si="291"/>
        <v/>
      </c>
      <c r="DI272" s="4" t="str">
        <f t="shared" si="292"/>
        <v/>
      </c>
      <c r="DJ272" s="4" t="str">
        <f t="shared" si="293"/>
        <v/>
      </c>
      <c r="DK272" s="4" t="str">
        <f t="shared" si="294"/>
        <v/>
      </c>
      <c r="DL272" s="4" t="str">
        <f t="shared" si="295"/>
        <v/>
      </c>
      <c r="DM272" s="4" t="str">
        <f t="shared" si="296"/>
        <v/>
      </c>
      <c r="DO272" s="4" t="s">
        <v>4929</v>
      </c>
      <c r="DP272" s="4" t="str">
        <f>IF(ISNUMBER(DB272), IF($AR272&gt;VLOOKUP('Gene Table'!$G$2,'Array Content'!$A$2:$B$3,2,FALSE),IF(DB272&lt;-$AR272,"mutant","WT"),IF(DB272&lt;-VLOOKUP('Gene Table'!$G$2,'Array Content'!$A$2:$B$3,2,FALSE),"Mutant","WT")),"")</f>
        <v>WT</v>
      </c>
      <c r="DQ272" s="4" t="str">
        <f>IF(ISNUMBER(DC272), IF($AR272&gt;VLOOKUP('Gene Table'!$G$2,'Array Content'!$A$2:$B$3,2,FALSE),IF(DC272&lt;-$AR272,"mutant","WT"),IF(DC272&lt;-VLOOKUP('Gene Table'!$G$2,'Array Content'!$A$2:$B$3,2,FALSE),"Mutant","WT")),"")</f>
        <v>WT</v>
      </c>
      <c r="DR272" s="4" t="str">
        <f>IF(ISNUMBER(DD272), IF($AR272&gt;VLOOKUP('Gene Table'!$G$2,'Array Content'!$A$2:$B$3,2,FALSE),IF(DD272&lt;-$AR272,"mutant","WT"),IF(DD272&lt;-VLOOKUP('Gene Table'!$G$2,'Array Content'!$A$2:$B$3,2,FALSE),"Mutant","WT")),"")</f>
        <v/>
      </c>
      <c r="DS272" s="4" t="str">
        <f>IF(ISNUMBER(DE272), IF($AR272&gt;VLOOKUP('Gene Table'!$G$2,'Array Content'!$A$2:$B$3,2,FALSE),IF(DE272&lt;-$AR272,"mutant","WT"),IF(DE272&lt;-VLOOKUP('Gene Table'!$G$2,'Array Content'!$A$2:$B$3,2,FALSE),"Mutant","WT")),"")</f>
        <v/>
      </c>
      <c r="DT272" s="4" t="str">
        <f>IF(ISNUMBER(DF272), IF($AR272&gt;VLOOKUP('Gene Table'!$G$2,'Array Content'!$A$2:$B$3,2,FALSE),IF(DF272&lt;-$AR272,"mutant","WT"),IF(DF272&lt;-VLOOKUP('Gene Table'!$G$2,'Array Content'!$A$2:$B$3,2,FALSE),"Mutant","WT")),"")</f>
        <v/>
      </c>
      <c r="DU272" s="4" t="str">
        <f>IF(ISNUMBER(DG272), IF($AR272&gt;VLOOKUP('Gene Table'!$G$2,'Array Content'!$A$2:$B$3,2,FALSE),IF(DG272&lt;-$AR272,"mutant","WT"),IF(DG272&lt;-VLOOKUP('Gene Table'!$G$2,'Array Content'!$A$2:$B$3,2,FALSE),"Mutant","WT")),"")</f>
        <v/>
      </c>
      <c r="DV272" s="4" t="str">
        <f>IF(ISNUMBER(DH272), IF($AR272&gt;VLOOKUP('Gene Table'!$G$2,'Array Content'!$A$2:$B$3,2,FALSE),IF(DH272&lt;-$AR272,"mutant","WT"),IF(DH272&lt;-VLOOKUP('Gene Table'!$G$2,'Array Content'!$A$2:$B$3,2,FALSE),"Mutant","WT")),"")</f>
        <v/>
      </c>
      <c r="DW272" s="4" t="str">
        <f>IF(ISNUMBER(DI272), IF($AR272&gt;VLOOKUP('Gene Table'!$G$2,'Array Content'!$A$2:$B$3,2,FALSE),IF(DI272&lt;-$AR272,"mutant","WT"),IF(DI272&lt;-VLOOKUP('Gene Table'!$G$2,'Array Content'!$A$2:$B$3,2,FALSE),"Mutant","WT")),"")</f>
        <v/>
      </c>
      <c r="DX272" s="4" t="str">
        <f>IF(ISNUMBER(DJ272), IF($AR272&gt;VLOOKUP('Gene Table'!$G$2,'Array Content'!$A$2:$B$3,2,FALSE),IF(DJ272&lt;-$AR272,"mutant","WT"),IF(DJ272&lt;-VLOOKUP('Gene Table'!$G$2,'Array Content'!$A$2:$B$3,2,FALSE),"Mutant","WT")),"")</f>
        <v/>
      </c>
      <c r="DY272" s="4" t="str">
        <f>IF(ISNUMBER(DK272), IF($AR272&gt;VLOOKUP('Gene Table'!$G$2,'Array Content'!$A$2:$B$3,2,FALSE),IF(DK272&lt;-$AR272,"mutant","WT"),IF(DK272&lt;-VLOOKUP('Gene Table'!$G$2,'Array Content'!$A$2:$B$3,2,FALSE),"Mutant","WT")),"")</f>
        <v/>
      </c>
      <c r="DZ272" s="4" t="str">
        <f>IF(ISNUMBER(DL272), IF($AR272&gt;VLOOKUP('Gene Table'!$G$2,'Array Content'!$A$2:$B$3,2,FALSE),IF(DL272&lt;-$AR272,"mutant","WT"),IF(DL272&lt;-VLOOKUP('Gene Table'!$G$2,'Array Content'!$A$2:$B$3,2,FALSE),"Mutant","WT")),"")</f>
        <v/>
      </c>
      <c r="EA272" s="4" t="str">
        <f>IF(ISNUMBER(DM272), IF($AR272&gt;VLOOKUP('Gene Table'!$G$2,'Array Content'!$A$2:$B$3,2,FALSE),IF(DM272&lt;-$AR272,"mutant","WT"),IF(DM272&lt;-VLOOKUP('Gene Table'!$G$2,'Array Content'!$A$2:$B$3,2,FALSE),"Mutant","WT")),"")</f>
        <v/>
      </c>
      <c r="EC272" s="4" t="s">
        <v>4929</v>
      </c>
      <c r="ED272" s="4" t="str">
        <f>IF('Gene Table'!$D272="copy number",D272,"")</f>
        <v/>
      </c>
      <c r="EE272" s="4" t="str">
        <f>IF('Gene Table'!$D272="copy number",E272,"")</f>
        <v/>
      </c>
      <c r="EF272" s="4" t="str">
        <f>IF('Gene Table'!$D272="copy number",F272,"")</f>
        <v/>
      </c>
      <c r="EG272" s="4" t="str">
        <f>IF('Gene Table'!$D272="copy number",G272,"")</f>
        <v/>
      </c>
      <c r="EH272" s="4" t="str">
        <f>IF('Gene Table'!$D272="copy number",H272,"")</f>
        <v/>
      </c>
      <c r="EI272" s="4" t="str">
        <f>IF('Gene Table'!$D272="copy number",I272,"")</f>
        <v/>
      </c>
      <c r="EJ272" s="4" t="str">
        <f>IF('Gene Table'!$D272="copy number",J272,"")</f>
        <v/>
      </c>
      <c r="EK272" s="4" t="str">
        <f>IF('Gene Table'!$D272="copy number",K272,"")</f>
        <v/>
      </c>
      <c r="EL272" s="4" t="str">
        <f>IF('Gene Table'!$D272="copy number",L272,"")</f>
        <v/>
      </c>
      <c r="EM272" s="4" t="str">
        <f>IF('Gene Table'!$D272="copy number",M272,"")</f>
        <v/>
      </c>
      <c r="EN272" s="4" t="str">
        <f>IF('Gene Table'!$D272="copy number",N272,"")</f>
        <v/>
      </c>
      <c r="EO272" s="4" t="str">
        <f>IF('Gene Table'!$D272="copy number",O272,"")</f>
        <v/>
      </c>
      <c r="EQ272" s="4" t="s">
        <v>4929</v>
      </c>
      <c r="ER272" s="4" t="str">
        <f>IF('Gene Table'!$D272="copy number",R272,"")</f>
        <v/>
      </c>
      <c r="ES272" s="4" t="str">
        <f>IF('Gene Table'!$D272="copy number",S272,"")</f>
        <v/>
      </c>
      <c r="ET272" s="4" t="str">
        <f>IF('Gene Table'!$D272="copy number",T272,"")</f>
        <v/>
      </c>
      <c r="EU272" s="4" t="str">
        <f>IF('Gene Table'!$D272="copy number",U272,"")</f>
        <v/>
      </c>
      <c r="EV272" s="4" t="str">
        <f>IF('Gene Table'!$D272="copy number",V272,"")</f>
        <v/>
      </c>
      <c r="EW272" s="4" t="str">
        <f>IF('Gene Table'!$D272="copy number",W272,"")</f>
        <v/>
      </c>
      <c r="EX272" s="4" t="str">
        <f>IF('Gene Table'!$D272="copy number",X272,"")</f>
        <v/>
      </c>
      <c r="EY272" s="4" t="str">
        <f>IF('Gene Table'!$D272="copy number",Y272,"")</f>
        <v/>
      </c>
      <c r="EZ272" s="4" t="str">
        <f>IF('Gene Table'!$D272="copy number",Z272,"")</f>
        <v/>
      </c>
      <c r="FA272" s="4" t="str">
        <f>IF('Gene Table'!$D272="copy number",AA272,"")</f>
        <v/>
      </c>
      <c r="FB272" s="4" t="str">
        <f>IF('Gene Table'!$D272="copy number",AB272,"")</f>
        <v/>
      </c>
      <c r="FC272" s="4" t="str">
        <f>IF('Gene Table'!$D272="copy number",AC272,"")</f>
        <v/>
      </c>
      <c r="FE272" s="4" t="s">
        <v>4929</v>
      </c>
      <c r="FF272" s="4" t="str">
        <f>IF('Gene Table'!$C272="SMPC",D272,"")</f>
        <v/>
      </c>
      <c r="FG272" s="4" t="str">
        <f>IF('Gene Table'!$C272="SMPC",E272,"")</f>
        <v/>
      </c>
      <c r="FH272" s="4" t="str">
        <f>IF('Gene Table'!$C272="SMPC",F272,"")</f>
        <v/>
      </c>
      <c r="FI272" s="4" t="str">
        <f>IF('Gene Table'!$C272="SMPC",G272,"")</f>
        <v/>
      </c>
      <c r="FJ272" s="4" t="str">
        <f>IF('Gene Table'!$C272="SMPC",H272,"")</f>
        <v/>
      </c>
      <c r="FK272" s="4" t="str">
        <f>IF('Gene Table'!$C272="SMPC",I272,"")</f>
        <v/>
      </c>
      <c r="FL272" s="4" t="str">
        <f>IF('Gene Table'!$C272="SMPC",J272,"")</f>
        <v/>
      </c>
      <c r="FM272" s="4" t="str">
        <f>IF('Gene Table'!$C272="SMPC",K272,"")</f>
        <v/>
      </c>
      <c r="FN272" s="4" t="str">
        <f>IF('Gene Table'!$C272="SMPC",L272,"")</f>
        <v/>
      </c>
      <c r="FO272" s="4" t="str">
        <f>IF('Gene Table'!$C272="SMPC",M272,"")</f>
        <v/>
      </c>
      <c r="FP272" s="4" t="str">
        <f>IF('Gene Table'!$C272="SMPC",N272,"")</f>
        <v/>
      </c>
      <c r="FQ272" s="4" t="str">
        <f>IF('Gene Table'!$C272="SMPC",O272,"")</f>
        <v/>
      </c>
      <c r="FS272" s="4" t="s">
        <v>4929</v>
      </c>
      <c r="FT272" s="4" t="str">
        <f>IF('Gene Table'!$C272="SMPC",R272,"")</f>
        <v/>
      </c>
      <c r="FU272" s="4" t="str">
        <f>IF('Gene Table'!$C272="SMPC",S272,"")</f>
        <v/>
      </c>
      <c r="FV272" s="4" t="str">
        <f>IF('Gene Table'!$C272="SMPC",T272,"")</f>
        <v/>
      </c>
      <c r="FW272" s="4" t="str">
        <f>IF('Gene Table'!$C272="SMPC",U272,"")</f>
        <v/>
      </c>
      <c r="FX272" s="4" t="str">
        <f>IF('Gene Table'!$C272="SMPC",V272,"")</f>
        <v/>
      </c>
      <c r="FY272" s="4" t="str">
        <f>IF('Gene Table'!$C272="SMPC",W272,"")</f>
        <v/>
      </c>
      <c r="FZ272" s="4" t="str">
        <f>IF('Gene Table'!$C272="SMPC",X272,"")</f>
        <v/>
      </c>
      <c r="GA272" s="4" t="str">
        <f>IF('Gene Table'!$C272="SMPC",Y272,"")</f>
        <v/>
      </c>
      <c r="GB272" s="4" t="str">
        <f>IF('Gene Table'!$C272="SMPC",Z272,"")</f>
        <v/>
      </c>
      <c r="GC272" s="4" t="str">
        <f>IF('Gene Table'!$C272="SMPC",AA272,"")</f>
        <v/>
      </c>
      <c r="GD272" s="4" t="str">
        <f>IF('Gene Table'!$C272="SMPC",AB272,"")</f>
        <v/>
      </c>
      <c r="GE272" s="4" t="str">
        <f>IF('Gene Table'!$C272="SMPC",AC272,"")</f>
        <v/>
      </c>
    </row>
    <row r="273" spans="1:187" ht="15" customHeight="1" x14ac:dyDescent="0.25">
      <c r="A273" s="4" t="str">
        <f>'Gene Table'!C273&amp;":"&amp;'Gene Table'!D273</f>
        <v>TP53:c.733G&gt;T</v>
      </c>
      <c r="B273" s="4">
        <f>IF('Gene Table'!$G$5="NO",IF(ISNUMBER(MATCH('Gene Table'!E273,'Array Content'!$M$2:$M$941,0)),VLOOKUP('Gene Table'!E273,'Array Content'!$M$2:$O$941,2,FALSE),35),IF('Gene Table'!$G$5="YES",IF(ISNUMBER(MATCH('Gene Table'!E273,'Array Content'!$M$2:$M$941,0)),VLOOKUP('Gene Table'!E273,'Array Content'!$M$2:$O$941,3,FALSE),35),"OOPS"))</f>
        <v>37</v>
      </c>
      <c r="C273" s="4" t="s">
        <v>4930</v>
      </c>
      <c r="D273" s="29">
        <f>IF('Control Sample Data'!D272="","",IF(SUM('Control Sample Data'!D$2:D$97)&gt;10,IF(AND(ISNUMBER('Control Sample Data'!D272),'Control Sample Data'!D272&lt;$B273, 'Control Sample Data'!D272&gt;0),'Control Sample Data'!D272,$B273),""))</f>
        <v>35</v>
      </c>
      <c r="E273" s="29">
        <f>IF('Control Sample Data'!E272="","",IF(SUM('Control Sample Data'!E$2:E$97)&gt;10,IF(AND(ISNUMBER('Control Sample Data'!E272),'Control Sample Data'!E272&lt;$B273, 'Control Sample Data'!E272&gt;0),'Control Sample Data'!E272,$B273),""))</f>
        <v>35</v>
      </c>
      <c r="F273" s="29" t="str">
        <f>IF('Control Sample Data'!F272="","",IF(SUM('Control Sample Data'!F$2:F$97)&gt;10,IF(AND(ISNUMBER('Control Sample Data'!F272),'Control Sample Data'!F272&lt;$B273, 'Control Sample Data'!F272&gt;0),'Control Sample Data'!F272,$B273),""))</f>
        <v/>
      </c>
      <c r="G273" s="29" t="str">
        <f>IF('Control Sample Data'!G272="","",IF(SUM('Control Sample Data'!G$2:G$97)&gt;10,IF(AND(ISNUMBER('Control Sample Data'!G272),'Control Sample Data'!G272&lt;$B273, 'Control Sample Data'!G272&gt;0),'Control Sample Data'!G272,$B273),""))</f>
        <v/>
      </c>
      <c r="H273" s="29" t="str">
        <f>IF('Control Sample Data'!H272="","",IF(SUM('Control Sample Data'!H$2:H$97)&gt;10,IF(AND(ISNUMBER('Control Sample Data'!H272),'Control Sample Data'!H272&lt;$B273, 'Control Sample Data'!H272&gt;0),'Control Sample Data'!H272,$B273),""))</f>
        <v/>
      </c>
      <c r="I273" s="29" t="str">
        <f>IF('Control Sample Data'!I272="","",IF(SUM('Control Sample Data'!I$2:I$97)&gt;10,IF(AND(ISNUMBER('Control Sample Data'!I272),'Control Sample Data'!I272&lt;$B273, 'Control Sample Data'!I272&gt;0),'Control Sample Data'!I272,$B273),""))</f>
        <v/>
      </c>
      <c r="J273" s="29" t="str">
        <f>IF('Control Sample Data'!J272="","",IF(SUM('Control Sample Data'!J$2:J$97)&gt;10,IF(AND(ISNUMBER('Control Sample Data'!J272),'Control Sample Data'!J272&lt;$B273, 'Control Sample Data'!J272&gt;0),'Control Sample Data'!J272,$B273),""))</f>
        <v/>
      </c>
      <c r="K273" s="29" t="str">
        <f>IF('Control Sample Data'!K272="","",IF(SUM('Control Sample Data'!K$2:K$97)&gt;10,IF(AND(ISNUMBER('Control Sample Data'!K272),'Control Sample Data'!K272&lt;$B273, 'Control Sample Data'!K272&gt;0),'Control Sample Data'!K272,$B273),""))</f>
        <v/>
      </c>
      <c r="L273" s="29" t="str">
        <f>IF('Control Sample Data'!L272="","",IF(SUM('Control Sample Data'!L$2:L$97)&gt;10,IF(AND(ISNUMBER('Control Sample Data'!L272),'Control Sample Data'!L272&lt;$B273, 'Control Sample Data'!L272&gt;0),'Control Sample Data'!L272,$B273),""))</f>
        <v/>
      </c>
      <c r="M273" s="29" t="str">
        <f>IF('Control Sample Data'!M272="","",IF(SUM('Control Sample Data'!M$2:M$97)&gt;10,IF(AND(ISNUMBER('Control Sample Data'!M272),'Control Sample Data'!M272&lt;$B273, 'Control Sample Data'!M272&gt;0),'Control Sample Data'!M272,$B273),""))</f>
        <v/>
      </c>
      <c r="N273" s="29" t="str">
        <f>IF('Control Sample Data'!N272="","",IF(SUM('Control Sample Data'!N$2:N$97)&gt;10,IF(AND(ISNUMBER('Control Sample Data'!N272),'Control Sample Data'!N272&lt;$B273, 'Control Sample Data'!N272&gt;0),'Control Sample Data'!N272,$B273),""))</f>
        <v/>
      </c>
      <c r="O273" s="29" t="str">
        <f>IF('Control Sample Data'!O272="","",IF(SUM('Control Sample Data'!O$2:O$97)&gt;10,IF(AND(ISNUMBER('Control Sample Data'!O272),'Control Sample Data'!O272&lt;$B273, 'Control Sample Data'!O272&gt;0),'Control Sample Data'!O272,$B273),""))</f>
        <v/>
      </c>
      <c r="Q273" s="4" t="s">
        <v>4930</v>
      </c>
      <c r="R273" s="29">
        <f>IF('Test Sample Data'!D272="","",IF(SUM('Test Sample Data'!D$2:D$97)&gt;10,IF(AND(ISNUMBER('Test Sample Data'!D272),'Test Sample Data'!D272&lt;$B273, 'Test Sample Data'!D272&gt;0),'Test Sample Data'!D272,$B273),""))</f>
        <v>35</v>
      </c>
      <c r="S273" s="29">
        <f>IF('Test Sample Data'!E272="","",IF(SUM('Test Sample Data'!E$2:E$97)&gt;10,IF(AND(ISNUMBER('Test Sample Data'!E272),'Test Sample Data'!E272&lt;$B273, 'Test Sample Data'!E272&gt;0),'Test Sample Data'!E272,$B273),""))</f>
        <v>35</v>
      </c>
      <c r="T273" s="29" t="str">
        <f>IF('Test Sample Data'!F272="","",IF(SUM('Test Sample Data'!F$2:F$97)&gt;10,IF(AND(ISNUMBER('Test Sample Data'!F272),'Test Sample Data'!F272&lt;$B273, 'Test Sample Data'!F272&gt;0),'Test Sample Data'!F272,$B273),""))</f>
        <v/>
      </c>
      <c r="U273" s="29" t="str">
        <f>IF('Test Sample Data'!G272="","",IF(SUM('Test Sample Data'!G$2:G$97)&gt;10,IF(AND(ISNUMBER('Test Sample Data'!G272),'Test Sample Data'!G272&lt;$B273, 'Test Sample Data'!G272&gt;0),'Test Sample Data'!G272,$B273),""))</f>
        <v/>
      </c>
      <c r="V273" s="29" t="str">
        <f>IF('Test Sample Data'!H272="","",IF(SUM('Test Sample Data'!H$2:H$97)&gt;10,IF(AND(ISNUMBER('Test Sample Data'!H272),'Test Sample Data'!H272&lt;$B273, 'Test Sample Data'!H272&gt;0),'Test Sample Data'!H272,$B273),""))</f>
        <v/>
      </c>
      <c r="W273" s="29" t="str">
        <f>IF('Test Sample Data'!I272="","",IF(SUM('Test Sample Data'!I$2:I$97)&gt;10,IF(AND(ISNUMBER('Test Sample Data'!I272),'Test Sample Data'!I272&lt;$B273, 'Test Sample Data'!I272&gt;0),'Test Sample Data'!I272,$B273),""))</f>
        <v/>
      </c>
      <c r="X273" s="29" t="str">
        <f>IF('Test Sample Data'!J272="","",IF(SUM('Test Sample Data'!J$2:J$97)&gt;10,IF(AND(ISNUMBER('Test Sample Data'!J272),'Test Sample Data'!J272&lt;$B273, 'Test Sample Data'!J272&gt;0),'Test Sample Data'!J272,$B273),""))</f>
        <v/>
      </c>
      <c r="Y273" s="29" t="str">
        <f>IF('Test Sample Data'!K272="","",IF(SUM('Test Sample Data'!K$2:K$97)&gt;10,IF(AND(ISNUMBER('Test Sample Data'!K272),'Test Sample Data'!K272&lt;$B273, 'Test Sample Data'!K272&gt;0),'Test Sample Data'!K272,$B273),""))</f>
        <v/>
      </c>
      <c r="Z273" s="29" t="str">
        <f>IF('Test Sample Data'!L272="","",IF(SUM('Test Sample Data'!L$2:L$97)&gt;10,IF(AND(ISNUMBER('Test Sample Data'!L272),'Test Sample Data'!L272&lt;$B273, 'Test Sample Data'!L272&gt;0),'Test Sample Data'!L272,$B273),""))</f>
        <v/>
      </c>
      <c r="AA273" s="29" t="str">
        <f>IF('Test Sample Data'!M272="","",IF(SUM('Test Sample Data'!M$2:M$97)&gt;10,IF(AND(ISNUMBER('Test Sample Data'!M272),'Test Sample Data'!M272&lt;$B273, 'Test Sample Data'!M272&gt;0),'Test Sample Data'!M272,$B273),""))</f>
        <v/>
      </c>
      <c r="AB273" s="29" t="str">
        <f>IF('Test Sample Data'!N272="","",IF(SUM('Test Sample Data'!N$2:N$97)&gt;10,IF(AND(ISNUMBER('Test Sample Data'!N272),'Test Sample Data'!N272&lt;$B273, 'Test Sample Data'!N272&gt;0),'Test Sample Data'!N272,$B273),""))</f>
        <v/>
      </c>
      <c r="AC273" s="29" t="str">
        <f>IF('Test Sample Data'!O272="","",IF(SUM('Test Sample Data'!O$2:O$97)&gt;10,IF(AND(ISNUMBER('Test Sample Data'!O272),'Test Sample Data'!O272&lt;$B273, 'Test Sample Data'!O272&gt;0),'Test Sample Data'!O272,$B273),""))</f>
        <v/>
      </c>
      <c r="AE273" s="4" t="s">
        <v>4930</v>
      </c>
      <c r="AF273" s="4">
        <f t="shared" si="311"/>
        <v>9</v>
      </c>
      <c r="AG273" s="4">
        <f t="shared" si="312"/>
        <v>9</v>
      </c>
      <c r="AH273" s="4" t="str">
        <f t="shared" si="313"/>
        <v/>
      </c>
      <c r="AI273" s="4" t="str">
        <f t="shared" si="314"/>
        <v/>
      </c>
      <c r="AJ273" s="4" t="str">
        <f t="shared" si="315"/>
        <v/>
      </c>
      <c r="AK273" s="4" t="str">
        <f t="shared" si="316"/>
        <v/>
      </c>
      <c r="AL273" s="4" t="str">
        <f t="shared" si="317"/>
        <v/>
      </c>
      <c r="AM273" s="4" t="str">
        <f t="shared" si="318"/>
        <v/>
      </c>
      <c r="AN273" s="4" t="str">
        <f t="shared" si="319"/>
        <v/>
      </c>
      <c r="AO273" s="4" t="str">
        <f t="shared" si="320"/>
        <v/>
      </c>
      <c r="AP273" s="4" t="str">
        <f t="shared" si="321"/>
        <v/>
      </c>
      <c r="AQ273" s="4" t="str">
        <f t="shared" si="322"/>
        <v/>
      </c>
      <c r="AR273" s="4">
        <f t="shared" si="323"/>
        <v>0</v>
      </c>
      <c r="AS273" s="4">
        <f t="shared" si="310"/>
        <v>9</v>
      </c>
      <c r="AU273" s="4" t="s">
        <v>4930</v>
      </c>
      <c r="AV273" s="4">
        <f t="shared" si="324"/>
        <v>9</v>
      </c>
      <c r="AW273" s="4">
        <f t="shared" si="325"/>
        <v>9</v>
      </c>
      <c r="AX273" s="4" t="str">
        <f t="shared" si="326"/>
        <v/>
      </c>
      <c r="AY273" s="4" t="str">
        <f t="shared" si="327"/>
        <v/>
      </c>
      <c r="AZ273" s="4" t="str">
        <f t="shared" si="328"/>
        <v/>
      </c>
      <c r="BA273" s="4" t="str">
        <f t="shared" si="329"/>
        <v/>
      </c>
      <c r="BB273" s="4" t="str">
        <f t="shared" si="330"/>
        <v/>
      </c>
      <c r="BC273" s="4" t="str">
        <f t="shared" si="331"/>
        <v/>
      </c>
      <c r="BD273" s="4" t="str">
        <f t="shared" si="332"/>
        <v/>
      </c>
      <c r="BE273" s="4" t="str">
        <f t="shared" si="333"/>
        <v/>
      </c>
      <c r="BF273" s="4" t="str">
        <f t="shared" si="334"/>
        <v/>
      </c>
      <c r="BG273" s="4" t="str">
        <f t="shared" si="335"/>
        <v/>
      </c>
      <c r="BI273" s="4" t="s">
        <v>4930</v>
      </c>
      <c r="BJ273" s="4">
        <f t="shared" si="297"/>
        <v>9</v>
      </c>
      <c r="BK273" s="4">
        <f t="shared" si="298"/>
        <v>9</v>
      </c>
      <c r="BL273" s="4" t="str">
        <f t="shared" si="299"/>
        <v/>
      </c>
      <c r="BM273" s="4" t="str">
        <f t="shared" si="300"/>
        <v/>
      </c>
      <c r="BN273" s="4" t="str">
        <f t="shared" si="301"/>
        <v/>
      </c>
      <c r="BO273" s="4" t="str">
        <f t="shared" si="302"/>
        <v/>
      </c>
      <c r="BP273" s="4" t="str">
        <f t="shared" si="303"/>
        <v/>
      </c>
      <c r="BQ273" s="4" t="str">
        <f t="shared" si="304"/>
        <v/>
      </c>
      <c r="BR273" s="4" t="str">
        <f t="shared" si="305"/>
        <v/>
      </c>
      <c r="BS273" s="4" t="str">
        <f t="shared" si="306"/>
        <v/>
      </c>
      <c r="BT273" s="4" t="str">
        <f t="shared" si="307"/>
        <v/>
      </c>
      <c r="BU273" s="4" t="str">
        <f t="shared" si="308"/>
        <v/>
      </c>
      <c r="BV273" s="4">
        <f t="shared" si="336"/>
        <v>0</v>
      </c>
      <c r="BW273" s="4">
        <f t="shared" si="309"/>
        <v>9</v>
      </c>
      <c r="BY273" s="4" t="s">
        <v>4930</v>
      </c>
      <c r="BZ273" s="4">
        <f t="shared" si="273"/>
        <v>0</v>
      </c>
      <c r="CA273" s="4">
        <f t="shared" si="274"/>
        <v>0</v>
      </c>
      <c r="CB273" s="4" t="str">
        <f t="shared" si="275"/>
        <v/>
      </c>
      <c r="CC273" s="4" t="str">
        <f t="shared" si="276"/>
        <v/>
      </c>
      <c r="CD273" s="4" t="str">
        <f t="shared" si="277"/>
        <v/>
      </c>
      <c r="CE273" s="4" t="str">
        <f t="shared" si="278"/>
        <v/>
      </c>
      <c r="CF273" s="4" t="str">
        <f t="shared" si="279"/>
        <v/>
      </c>
      <c r="CG273" s="4" t="str">
        <f t="shared" si="280"/>
        <v/>
      </c>
      <c r="CH273" s="4" t="str">
        <f t="shared" si="281"/>
        <v/>
      </c>
      <c r="CI273" s="4" t="str">
        <f t="shared" si="282"/>
        <v/>
      </c>
      <c r="CJ273" s="4" t="str">
        <f t="shared" si="283"/>
        <v/>
      </c>
      <c r="CK273" s="4" t="str">
        <f t="shared" si="284"/>
        <v/>
      </c>
      <c r="CM273" s="4" t="s">
        <v>4930</v>
      </c>
      <c r="CN273" s="4" t="str">
        <f>IF(ISNUMBER(BZ273), IF($BV273&gt;VLOOKUP('Gene Table'!$G$2,'Array Content'!$A$2:$B$3,2,FALSE),IF(BZ273&lt;-$BV273,"mutant","WT"),IF(BZ273&lt;-VLOOKUP('Gene Table'!$G$2,'Array Content'!$A$2:$B$3,2,FALSE),"Mutant","WT")),"")</f>
        <v>WT</v>
      </c>
      <c r="CO273" s="4" t="str">
        <f>IF(ISNUMBER(CA273), IF($BV273&gt;VLOOKUP('Gene Table'!$G$2,'Array Content'!$A$2:$B$3,2,FALSE),IF(CA273&lt;-$BV273,"mutant","WT"),IF(CA273&lt;-VLOOKUP('Gene Table'!$G$2,'Array Content'!$A$2:$B$3,2,FALSE),"Mutant","WT")),"")</f>
        <v>WT</v>
      </c>
      <c r="CP273" s="4" t="str">
        <f>IF(ISNUMBER(CB273), IF($BV273&gt;VLOOKUP('Gene Table'!$G$2,'Array Content'!$A$2:$B$3,2,FALSE),IF(CB273&lt;-$BV273,"mutant","WT"),IF(CB273&lt;-VLOOKUP('Gene Table'!$G$2,'Array Content'!$A$2:$B$3,2,FALSE),"Mutant","WT")),"")</f>
        <v/>
      </c>
      <c r="CQ273" s="4" t="str">
        <f>IF(ISNUMBER(CC273), IF($BV273&gt;VLOOKUP('Gene Table'!$G$2,'Array Content'!$A$2:$B$3,2,FALSE),IF(CC273&lt;-$BV273,"mutant","WT"),IF(CC273&lt;-VLOOKUP('Gene Table'!$G$2,'Array Content'!$A$2:$B$3,2,FALSE),"Mutant","WT")),"")</f>
        <v/>
      </c>
      <c r="CR273" s="4" t="str">
        <f>IF(ISNUMBER(CD273), IF($BV273&gt;VLOOKUP('Gene Table'!$G$2,'Array Content'!$A$2:$B$3,2,FALSE),IF(CD273&lt;-$BV273,"mutant","WT"),IF(CD273&lt;-VLOOKUP('Gene Table'!$G$2,'Array Content'!$A$2:$B$3,2,FALSE),"Mutant","WT")),"")</f>
        <v/>
      </c>
      <c r="CS273" s="4" t="str">
        <f>IF(ISNUMBER(CE273), IF($BV273&gt;VLOOKUP('Gene Table'!$G$2,'Array Content'!$A$2:$B$3,2,FALSE),IF(CE273&lt;-$BV273,"mutant","WT"),IF(CE273&lt;-VLOOKUP('Gene Table'!$G$2,'Array Content'!$A$2:$B$3,2,FALSE),"Mutant","WT")),"")</f>
        <v/>
      </c>
      <c r="CT273" s="4" t="str">
        <f>IF(ISNUMBER(CF273), IF($BV273&gt;VLOOKUP('Gene Table'!$G$2,'Array Content'!$A$2:$B$3,2,FALSE),IF(CF273&lt;-$BV273,"mutant","WT"),IF(CF273&lt;-VLOOKUP('Gene Table'!$G$2,'Array Content'!$A$2:$B$3,2,FALSE),"Mutant","WT")),"")</f>
        <v/>
      </c>
      <c r="CU273" s="4" t="str">
        <f>IF(ISNUMBER(CG273), IF($BV273&gt;VLOOKUP('Gene Table'!$G$2,'Array Content'!$A$2:$B$3,2,FALSE),IF(CG273&lt;-$BV273,"mutant","WT"),IF(CG273&lt;-VLOOKUP('Gene Table'!$G$2,'Array Content'!$A$2:$B$3,2,FALSE),"Mutant","WT")),"")</f>
        <v/>
      </c>
      <c r="CV273" s="4" t="str">
        <f>IF(ISNUMBER(CH273), IF($BV273&gt;VLOOKUP('Gene Table'!$G$2,'Array Content'!$A$2:$B$3,2,FALSE),IF(CH273&lt;-$BV273,"mutant","WT"),IF(CH273&lt;-VLOOKUP('Gene Table'!$G$2,'Array Content'!$A$2:$B$3,2,FALSE),"Mutant","WT")),"")</f>
        <v/>
      </c>
      <c r="CW273" s="4" t="str">
        <f>IF(ISNUMBER(CI273), IF($BV273&gt;VLOOKUP('Gene Table'!$G$2,'Array Content'!$A$2:$B$3,2,FALSE),IF(CI273&lt;-$BV273,"mutant","WT"),IF(CI273&lt;-VLOOKUP('Gene Table'!$G$2,'Array Content'!$A$2:$B$3,2,FALSE),"Mutant","WT")),"")</f>
        <v/>
      </c>
      <c r="CX273" s="4" t="str">
        <f>IF(ISNUMBER(CJ273), IF($BV273&gt;VLOOKUP('Gene Table'!$G$2,'Array Content'!$A$2:$B$3,2,FALSE),IF(CJ273&lt;-$BV273,"mutant","WT"),IF(CJ273&lt;-VLOOKUP('Gene Table'!$G$2,'Array Content'!$A$2:$B$3,2,FALSE),"Mutant","WT")),"")</f>
        <v/>
      </c>
      <c r="CY273" s="4" t="str">
        <f>IF(ISNUMBER(CK273), IF($BV273&gt;VLOOKUP('Gene Table'!$G$2,'Array Content'!$A$2:$B$3,2,FALSE),IF(CK273&lt;-$BV273,"mutant","WT"),IF(CK273&lt;-VLOOKUP('Gene Table'!$G$2,'Array Content'!$A$2:$B$3,2,FALSE),"Mutant","WT")),"")</f>
        <v/>
      </c>
      <c r="DA273" s="4" t="s">
        <v>4930</v>
      </c>
      <c r="DB273" s="4">
        <f t="shared" si="285"/>
        <v>0</v>
      </c>
      <c r="DC273" s="4">
        <f t="shared" si="286"/>
        <v>0</v>
      </c>
      <c r="DD273" s="4" t="str">
        <f t="shared" si="287"/>
        <v/>
      </c>
      <c r="DE273" s="4" t="str">
        <f t="shared" si="288"/>
        <v/>
      </c>
      <c r="DF273" s="4" t="str">
        <f t="shared" si="289"/>
        <v/>
      </c>
      <c r="DG273" s="4" t="str">
        <f t="shared" si="290"/>
        <v/>
      </c>
      <c r="DH273" s="4" t="str">
        <f t="shared" si="291"/>
        <v/>
      </c>
      <c r="DI273" s="4" t="str">
        <f t="shared" si="292"/>
        <v/>
      </c>
      <c r="DJ273" s="4" t="str">
        <f t="shared" si="293"/>
        <v/>
      </c>
      <c r="DK273" s="4" t="str">
        <f t="shared" si="294"/>
        <v/>
      </c>
      <c r="DL273" s="4" t="str">
        <f t="shared" si="295"/>
        <v/>
      </c>
      <c r="DM273" s="4" t="str">
        <f t="shared" si="296"/>
        <v/>
      </c>
      <c r="DO273" s="4" t="s">
        <v>4930</v>
      </c>
      <c r="DP273" s="4" t="str">
        <f>IF(ISNUMBER(DB273), IF($AR273&gt;VLOOKUP('Gene Table'!$G$2,'Array Content'!$A$2:$B$3,2,FALSE),IF(DB273&lt;-$AR273,"mutant","WT"),IF(DB273&lt;-VLOOKUP('Gene Table'!$G$2,'Array Content'!$A$2:$B$3,2,FALSE),"Mutant","WT")),"")</f>
        <v>WT</v>
      </c>
      <c r="DQ273" s="4" t="str">
        <f>IF(ISNUMBER(DC273), IF($AR273&gt;VLOOKUP('Gene Table'!$G$2,'Array Content'!$A$2:$B$3,2,FALSE),IF(DC273&lt;-$AR273,"mutant","WT"),IF(DC273&lt;-VLOOKUP('Gene Table'!$G$2,'Array Content'!$A$2:$B$3,2,FALSE),"Mutant","WT")),"")</f>
        <v>WT</v>
      </c>
      <c r="DR273" s="4" t="str">
        <f>IF(ISNUMBER(DD273), IF($AR273&gt;VLOOKUP('Gene Table'!$G$2,'Array Content'!$A$2:$B$3,2,FALSE),IF(DD273&lt;-$AR273,"mutant","WT"),IF(DD273&lt;-VLOOKUP('Gene Table'!$G$2,'Array Content'!$A$2:$B$3,2,FALSE),"Mutant","WT")),"")</f>
        <v/>
      </c>
      <c r="DS273" s="4" t="str">
        <f>IF(ISNUMBER(DE273), IF($AR273&gt;VLOOKUP('Gene Table'!$G$2,'Array Content'!$A$2:$B$3,2,FALSE),IF(DE273&lt;-$AR273,"mutant","WT"),IF(DE273&lt;-VLOOKUP('Gene Table'!$G$2,'Array Content'!$A$2:$B$3,2,FALSE),"Mutant","WT")),"")</f>
        <v/>
      </c>
      <c r="DT273" s="4" t="str">
        <f>IF(ISNUMBER(DF273), IF($AR273&gt;VLOOKUP('Gene Table'!$G$2,'Array Content'!$A$2:$B$3,2,FALSE),IF(DF273&lt;-$AR273,"mutant","WT"),IF(DF273&lt;-VLOOKUP('Gene Table'!$G$2,'Array Content'!$A$2:$B$3,2,FALSE),"Mutant","WT")),"")</f>
        <v/>
      </c>
      <c r="DU273" s="4" t="str">
        <f>IF(ISNUMBER(DG273), IF($AR273&gt;VLOOKUP('Gene Table'!$G$2,'Array Content'!$A$2:$B$3,2,FALSE),IF(DG273&lt;-$AR273,"mutant","WT"),IF(DG273&lt;-VLOOKUP('Gene Table'!$G$2,'Array Content'!$A$2:$B$3,2,FALSE),"Mutant","WT")),"")</f>
        <v/>
      </c>
      <c r="DV273" s="4" t="str">
        <f>IF(ISNUMBER(DH273), IF($AR273&gt;VLOOKUP('Gene Table'!$G$2,'Array Content'!$A$2:$B$3,2,FALSE),IF(DH273&lt;-$AR273,"mutant","WT"),IF(DH273&lt;-VLOOKUP('Gene Table'!$G$2,'Array Content'!$A$2:$B$3,2,FALSE),"Mutant","WT")),"")</f>
        <v/>
      </c>
      <c r="DW273" s="4" t="str">
        <f>IF(ISNUMBER(DI273), IF($AR273&gt;VLOOKUP('Gene Table'!$G$2,'Array Content'!$A$2:$B$3,2,FALSE),IF(DI273&lt;-$AR273,"mutant","WT"),IF(DI273&lt;-VLOOKUP('Gene Table'!$G$2,'Array Content'!$A$2:$B$3,2,FALSE),"Mutant","WT")),"")</f>
        <v/>
      </c>
      <c r="DX273" s="4" t="str">
        <f>IF(ISNUMBER(DJ273), IF($AR273&gt;VLOOKUP('Gene Table'!$G$2,'Array Content'!$A$2:$B$3,2,FALSE),IF(DJ273&lt;-$AR273,"mutant","WT"),IF(DJ273&lt;-VLOOKUP('Gene Table'!$G$2,'Array Content'!$A$2:$B$3,2,FALSE),"Mutant","WT")),"")</f>
        <v/>
      </c>
      <c r="DY273" s="4" t="str">
        <f>IF(ISNUMBER(DK273), IF($AR273&gt;VLOOKUP('Gene Table'!$G$2,'Array Content'!$A$2:$B$3,2,FALSE),IF(DK273&lt;-$AR273,"mutant","WT"),IF(DK273&lt;-VLOOKUP('Gene Table'!$G$2,'Array Content'!$A$2:$B$3,2,FALSE),"Mutant","WT")),"")</f>
        <v/>
      </c>
      <c r="DZ273" s="4" t="str">
        <f>IF(ISNUMBER(DL273), IF($AR273&gt;VLOOKUP('Gene Table'!$G$2,'Array Content'!$A$2:$B$3,2,FALSE),IF(DL273&lt;-$AR273,"mutant","WT"),IF(DL273&lt;-VLOOKUP('Gene Table'!$G$2,'Array Content'!$A$2:$B$3,2,FALSE),"Mutant","WT")),"")</f>
        <v/>
      </c>
      <c r="EA273" s="4" t="str">
        <f>IF(ISNUMBER(DM273), IF($AR273&gt;VLOOKUP('Gene Table'!$G$2,'Array Content'!$A$2:$B$3,2,FALSE),IF(DM273&lt;-$AR273,"mutant","WT"),IF(DM273&lt;-VLOOKUP('Gene Table'!$G$2,'Array Content'!$A$2:$B$3,2,FALSE),"Mutant","WT")),"")</f>
        <v/>
      </c>
      <c r="EC273" s="4" t="s">
        <v>4930</v>
      </c>
      <c r="ED273" s="4" t="str">
        <f>IF('Gene Table'!$D273="copy number",D273,"")</f>
        <v/>
      </c>
      <c r="EE273" s="4" t="str">
        <f>IF('Gene Table'!$D273="copy number",E273,"")</f>
        <v/>
      </c>
      <c r="EF273" s="4" t="str">
        <f>IF('Gene Table'!$D273="copy number",F273,"")</f>
        <v/>
      </c>
      <c r="EG273" s="4" t="str">
        <f>IF('Gene Table'!$D273="copy number",G273,"")</f>
        <v/>
      </c>
      <c r="EH273" s="4" t="str">
        <f>IF('Gene Table'!$D273="copy number",H273,"")</f>
        <v/>
      </c>
      <c r="EI273" s="4" t="str">
        <f>IF('Gene Table'!$D273="copy number",I273,"")</f>
        <v/>
      </c>
      <c r="EJ273" s="4" t="str">
        <f>IF('Gene Table'!$D273="copy number",J273,"")</f>
        <v/>
      </c>
      <c r="EK273" s="4" t="str">
        <f>IF('Gene Table'!$D273="copy number",K273,"")</f>
        <v/>
      </c>
      <c r="EL273" s="4" t="str">
        <f>IF('Gene Table'!$D273="copy number",L273,"")</f>
        <v/>
      </c>
      <c r="EM273" s="4" t="str">
        <f>IF('Gene Table'!$D273="copy number",M273,"")</f>
        <v/>
      </c>
      <c r="EN273" s="4" t="str">
        <f>IF('Gene Table'!$D273="copy number",N273,"")</f>
        <v/>
      </c>
      <c r="EO273" s="4" t="str">
        <f>IF('Gene Table'!$D273="copy number",O273,"")</f>
        <v/>
      </c>
      <c r="EQ273" s="4" t="s">
        <v>4930</v>
      </c>
      <c r="ER273" s="4" t="str">
        <f>IF('Gene Table'!$D273="copy number",R273,"")</f>
        <v/>
      </c>
      <c r="ES273" s="4" t="str">
        <f>IF('Gene Table'!$D273="copy number",S273,"")</f>
        <v/>
      </c>
      <c r="ET273" s="4" t="str">
        <f>IF('Gene Table'!$D273="copy number",T273,"")</f>
        <v/>
      </c>
      <c r="EU273" s="4" t="str">
        <f>IF('Gene Table'!$D273="copy number",U273,"")</f>
        <v/>
      </c>
      <c r="EV273" s="4" t="str">
        <f>IF('Gene Table'!$D273="copy number",V273,"")</f>
        <v/>
      </c>
      <c r="EW273" s="4" t="str">
        <f>IF('Gene Table'!$D273="copy number",W273,"")</f>
        <v/>
      </c>
      <c r="EX273" s="4" t="str">
        <f>IF('Gene Table'!$D273="copy number",X273,"")</f>
        <v/>
      </c>
      <c r="EY273" s="4" t="str">
        <f>IF('Gene Table'!$D273="copy number",Y273,"")</f>
        <v/>
      </c>
      <c r="EZ273" s="4" t="str">
        <f>IF('Gene Table'!$D273="copy number",Z273,"")</f>
        <v/>
      </c>
      <c r="FA273" s="4" t="str">
        <f>IF('Gene Table'!$D273="copy number",AA273,"")</f>
        <v/>
      </c>
      <c r="FB273" s="4" t="str">
        <f>IF('Gene Table'!$D273="copy number",AB273,"")</f>
        <v/>
      </c>
      <c r="FC273" s="4" t="str">
        <f>IF('Gene Table'!$D273="copy number",AC273,"")</f>
        <v/>
      </c>
      <c r="FE273" s="4" t="s">
        <v>4930</v>
      </c>
      <c r="FF273" s="4" t="str">
        <f>IF('Gene Table'!$C273="SMPC",D273,"")</f>
        <v/>
      </c>
      <c r="FG273" s="4" t="str">
        <f>IF('Gene Table'!$C273="SMPC",E273,"")</f>
        <v/>
      </c>
      <c r="FH273" s="4" t="str">
        <f>IF('Gene Table'!$C273="SMPC",F273,"")</f>
        <v/>
      </c>
      <c r="FI273" s="4" t="str">
        <f>IF('Gene Table'!$C273="SMPC",G273,"")</f>
        <v/>
      </c>
      <c r="FJ273" s="4" t="str">
        <f>IF('Gene Table'!$C273="SMPC",H273,"")</f>
        <v/>
      </c>
      <c r="FK273" s="4" t="str">
        <f>IF('Gene Table'!$C273="SMPC",I273,"")</f>
        <v/>
      </c>
      <c r="FL273" s="4" t="str">
        <f>IF('Gene Table'!$C273="SMPC",J273,"")</f>
        <v/>
      </c>
      <c r="FM273" s="4" t="str">
        <f>IF('Gene Table'!$C273="SMPC",K273,"")</f>
        <v/>
      </c>
      <c r="FN273" s="4" t="str">
        <f>IF('Gene Table'!$C273="SMPC",L273,"")</f>
        <v/>
      </c>
      <c r="FO273" s="4" t="str">
        <f>IF('Gene Table'!$C273="SMPC",M273,"")</f>
        <v/>
      </c>
      <c r="FP273" s="4" t="str">
        <f>IF('Gene Table'!$C273="SMPC",N273,"")</f>
        <v/>
      </c>
      <c r="FQ273" s="4" t="str">
        <f>IF('Gene Table'!$C273="SMPC",O273,"")</f>
        <v/>
      </c>
      <c r="FS273" s="4" t="s">
        <v>4930</v>
      </c>
      <c r="FT273" s="4" t="str">
        <f>IF('Gene Table'!$C273="SMPC",R273,"")</f>
        <v/>
      </c>
      <c r="FU273" s="4" t="str">
        <f>IF('Gene Table'!$C273="SMPC",S273,"")</f>
        <v/>
      </c>
      <c r="FV273" s="4" t="str">
        <f>IF('Gene Table'!$C273="SMPC",T273,"")</f>
        <v/>
      </c>
      <c r="FW273" s="4" t="str">
        <f>IF('Gene Table'!$C273="SMPC",U273,"")</f>
        <v/>
      </c>
      <c r="FX273" s="4" t="str">
        <f>IF('Gene Table'!$C273="SMPC",V273,"")</f>
        <v/>
      </c>
      <c r="FY273" s="4" t="str">
        <f>IF('Gene Table'!$C273="SMPC",W273,"")</f>
        <v/>
      </c>
      <c r="FZ273" s="4" t="str">
        <f>IF('Gene Table'!$C273="SMPC",X273,"")</f>
        <v/>
      </c>
      <c r="GA273" s="4" t="str">
        <f>IF('Gene Table'!$C273="SMPC",Y273,"")</f>
        <v/>
      </c>
      <c r="GB273" s="4" t="str">
        <f>IF('Gene Table'!$C273="SMPC",Z273,"")</f>
        <v/>
      </c>
      <c r="GC273" s="4" t="str">
        <f>IF('Gene Table'!$C273="SMPC",AA273,"")</f>
        <v/>
      </c>
      <c r="GD273" s="4" t="str">
        <f>IF('Gene Table'!$C273="SMPC",AB273,"")</f>
        <v/>
      </c>
      <c r="GE273" s="4" t="str">
        <f>IF('Gene Table'!$C273="SMPC",AC273,"")</f>
        <v/>
      </c>
    </row>
    <row r="274" spans="1:187" ht="15" customHeight="1" x14ac:dyDescent="0.25">
      <c r="A274" s="4" t="str">
        <f>'Gene Table'!C274&amp;":"&amp;'Gene Table'!D274</f>
        <v>TP53:c.734G&gt;A</v>
      </c>
      <c r="B274" s="4">
        <f>IF('Gene Table'!$G$5="NO",IF(ISNUMBER(MATCH('Gene Table'!E274,'Array Content'!$M$2:$M$941,0)),VLOOKUP('Gene Table'!E274,'Array Content'!$M$2:$O$941,2,FALSE),35),IF('Gene Table'!$G$5="YES",IF(ISNUMBER(MATCH('Gene Table'!E274,'Array Content'!$M$2:$M$941,0)),VLOOKUP('Gene Table'!E274,'Array Content'!$M$2:$O$941,3,FALSE),35),"OOPS"))</f>
        <v>37</v>
      </c>
      <c r="C274" s="4" t="s">
        <v>4931</v>
      </c>
      <c r="D274" s="29">
        <f>IF('Control Sample Data'!D273="","",IF(SUM('Control Sample Data'!D$2:D$97)&gt;10,IF(AND(ISNUMBER('Control Sample Data'!D273),'Control Sample Data'!D273&lt;$B274, 'Control Sample Data'!D273&gt;0),'Control Sample Data'!D273,$B274),""))</f>
        <v>35</v>
      </c>
      <c r="E274" s="29">
        <f>IF('Control Sample Data'!E273="","",IF(SUM('Control Sample Data'!E$2:E$97)&gt;10,IF(AND(ISNUMBER('Control Sample Data'!E273),'Control Sample Data'!E273&lt;$B274, 'Control Sample Data'!E273&gt;0),'Control Sample Data'!E273,$B274),""))</f>
        <v>35</v>
      </c>
      <c r="F274" s="29" t="str">
        <f>IF('Control Sample Data'!F273="","",IF(SUM('Control Sample Data'!F$2:F$97)&gt;10,IF(AND(ISNUMBER('Control Sample Data'!F273),'Control Sample Data'!F273&lt;$B274, 'Control Sample Data'!F273&gt;0),'Control Sample Data'!F273,$B274),""))</f>
        <v/>
      </c>
      <c r="G274" s="29" t="str">
        <f>IF('Control Sample Data'!G273="","",IF(SUM('Control Sample Data'!G$2:G$97)&gt;10,IF(AND(ISNUMBER('Control Sample Data'!G273),'Control Sample Data'!G273&lt;$B274, 'Control Sample Data'!G273&gt;0),'Control Sample Data'!G273,$B274),""))</f>
        <v/>
      </c>
      <c r="H274" s="29" t="str">
        <f>IF('Control Sample Data'!H273="","",IF(SUM('Control Sample Data'!H$2:H$97)&gt;10,IF(AND(ISNUMBER('Control Sample Data'!H273),'Control Sample Data'!H273&lt;$B274, 'Control Sample Data'!H273&gt;0),'Control Sample Data'!H273,$B274),""))</f>
        <v/>
      </c>
      <c r="I274" s="29" t="str">
        <f>IF('Control Sample Data'!I273="","",IF(SUM('Control Sample Data'!I$2:I$97)&gt;10,IF(AND(ISNUMBER('Control Sample Data'!I273),'Control Sample Data'!I273&lt;$B274, 'Control Sample Data'!I273&gt;0),'Control Sample Data'!I273,$B274),""))</f>
        <v/>
      </c>
      <c r="J274" s="29" t="str">
        <f>IF('Control Sample Data'!J273="","",IF(SUM('Control Sample Data'!J$2:J$97)&gt;10,IF(AND(ISNUMBER('Control Sample Data'!J273),'Control Sample Data'!J273&lt;$B274, 'Control Sample Data'!J273&gt;0),'Control Sample Data'!J273,$B274),""))</f>
        <v/>
      </c>
      <c r="K274" s="29" t="str">
        <f>IF('Control Sample Data'!K273="","",IF(SUM('Control Sample Data'!K$2:K$97)&gt;10,IF(AND(ISNUMBER('Control Sample Data'!K273),'Control Sample Data'!K273&lt;$B274, 'Control Sample Data'!K273&gt;0),'Control Sample Data'!K273,$B274),""))</f>
        <v/>
      </c>
      <c r="L274" s="29" t="str">
        <f>IF('Control Sample Data'!L273="","",IF(SUM('Control Sample Data'!L$2:L$97)&gt;10,IF(AND(ISNUMBER('Control Sample Data'!L273),'Control Sample Data'!L273&lt;$B274, 'Control Sample Data'!L273&gt;0),'Control Sample Data'!L273,$B274),""))</f>
        <v/>
      </c>
      <c r="M274" s="29" t="str">
        <f>IF('Control Sample Data'!M273="","",IF(SUM('Control Sample Data'!M$2:M$97)&gt;10,IF(AND(ISNUMBER('Control Sample Data'!M273),'Control Sample Data'!M273&lt;$B274, 'Control Sample Data'!M273&gt;0),'Control Sample Data'!M273,$B274),""))</f>
        <v/>
      </c>
      <c r="N274" s="29" t="str">
        <f>IF('Control Sample Data'!N273="","",IF(SUM('Control Sample Data'!N$2:N$97)&gt;10,IF(AND(ISNUMBER('Control Sample Data'!N273),'Control Sample Data'!N273&lt;$B274, 'Control Sample Data'!N273&gt;0),'Control Sample Data'!N273,$B274),""))</f>
        <v/>
      </c>
      <c r="O274" s="29" t="str">
        <f>IF('Control Sample Data'!O273="","",IF(SUM('Control Sample Data'!O$2:O$97)&gt;10,IF(AND(ISNUMBER('Control Sample Data'!O273),'Control Sample Data'!O273&lt;$B274, 'Control Sample Data'!O273&gt;0),'Control Sample Data'!O273,$B274),""))</f>
        <v/>
      </c>
      <c r="Q274" s="4" t="s">
        <v>4931</v>
      </c>
      <c r="R274" s="29">
        <f>IF('Test Sample Data'!D273="","",IF(SUM('Test Sample Data'!D$2:D$97)&gt;10,IF(AND(ISNUMBER('Test Sample Data'!D273),'Test Sample Data'!D273&lt;$B274, 'Test Sample Data'!D273&gt;0),'Test Sample Data'!D273,$B274),""))</f>
        <v>35</v>
      </c>
      <c r="S274" s="29">
        <f>IF('Test Sample Data'!E273="","",IF(SUM('Test Sample Data'!E$2:E$97)&gt;10,IF(AND(ISNUMBER('Test Sample Data'!E273),'Test Sample Data'!E273&lt;$B274, 'Test Sample Data'!E273&gt;0),'Test Sample Data'!E273,$B274),""))</f>
        <v>35</v>
      </c>
      <c r="T274" s="29" t="str">
        <f>IF('Test Sample Data'!F273="","",IF(SUM('Test Sample Data'!F$2:F$97)&gt;10,IF(AND(ISNUMBER('Test Sample Data'!F273),'Test Sample Data'!F273&lt;$B274, 'Test Sample Data'!F273&gt;0),'Test Sample Data'!F273,$B274),""))</f>
        <v/>
      </c>
      <c r="U274" s="29" t="str">
        <f>IF('Test Sample Data'!G273="","",IF(SUM('Test Sample Data'!G$2:G$97)&gt;10,IF(AND(ISNUMBER('Test Sample Data'!G273),'Test Sample Data'!G273&lt;$B274, 'Test Sample Data'!G273&gt;0),'Test Sample Data'!G273,$B274),""))</f>
        <v/>
      </c>
      <c r="V274" s="29" t="str">
        <f>IF('Test Sample Data'!H273="","",IF(SUM('Test Sample Data'!H$2:H$97)&gt;10,IF(AND(ISNUMBER('Test Sample Data'!H273),'Test Sample Data'!H273&lt;$B274, 'Test Sample Data'!H273&gt;0),'Test Sample Data'!H273,$B274),""))</f>
        <v/>
      </c>
      <c r="W274" s="29" t="str">
        <f>IF('Test Sample Data'!I273="","",IF(SUM('Test Sample Data'!I$2:I$97)&gt;10,IF(AND(ISNUMBER('Test Sample Data'!I273),'Test Sample Data'!I273&lt;$B274, 'Test Sample Data'!I273&gt;0),'Test Sample Data'!I273,$B274),""))</f>
        <v/>
      </c>
      <c r="X274" s="29" t="str">
        <f>IF('Test Sample Data'!J273="","",IF(SUM('Test Sample Data'!J$2:J$97)&gt;10,IF(AND(ISNUMBER('Test Sample Data'!J273),'Test Sample Data'!J273&lt;$B274, 'Test Sample Data'!J273&gt;0),'Test Sample Data'!J273,$B274),""))</f>
        <v/>
      </c>
      <c r="Y274" s="29" t="str">
        <f>IF('Test Sample Data'!K273="","",IF(SUM('Test Sample Data'!K$2:K$97)&gt;10,IF(AND(ISNUMBER('Test Sample Data'!K273),'Test Sample Data'!K273&lt;$B274, 'Test Sample Data'!K273&gt;0),'Test Sample Data'!K273,$B274),""))</f>
        <v/>
      </c>
      <c r="Z274" s="29" t="str">
        <f>IF('Test Sample Data'!L273="","",IF(SUM('Test Sample Data'!L$2:L$97)&gt;10,IF(AND(ISNUMBER('Test Sample Data'!L273),'Test Sample Data'!L273&lt;$B274, 'Test Sample Data'!L273&gt;0),'Test Sample Data'!L273,$B274),""))</f>
        <v/>
      </c>
      <c r="AA274" s="29" t="str">
        <f>IF('Test Sample Data'!M273="","",IF(SUM('Test Sample Data'!M$2:M$97)&gt;10,IF(AND(ISNUMBER('Test Sample Data'!M273),'Test Sample Data'!M273&lt;$B274, 'Test Sample Data'!M273&gt;0),'Test Sample Data'!M273,$B274),""))</f>
        <v/>
      </c>
      <c r="AB274" s="29" t="str">
        <f>IF('Test Sample Data'!N273="","",IF(SUM('Test Sample Data'!N$2:N$97)&gt;10,IF(AND(ISNUMBER('Test Sample Data'!N273),'Test Sample Data'!N273&lt;$B274, 'Test Sample Data'!N273&gt;0),'Test Sample Data'!N273,$B274),""))</f>
        <v/>
      </c>
      <c r="AC274" s="29" t="str">
        <f>IF('Test Sample Data'!O273="","",IF(SUM('Test Sample Data'!O$2:O$97)&gt;10,IF(AND(ISNUMBER('Test Sample Data'!O273),'Test Sample Data'!O273&lt;$B274, 'Test Sample Data'!O273&gt;0),'Test Sample Data'!O273,$B274),""))</f>
        <v/>
      </c>
      <c r="AE274" s="4" t="s">
        <v>4931</v>
      </c>
      <c r="AF274" s="4">
        <f t="shared" si="311"/>
        <v>9</v>
      </c>
      <c r="AG274" s="4">
        <f t="shared" si="312"/>
        <v>9</v>
      </c>
      <c r="AH274" s="4" t="str">
        <f t="shared" si="313"/>
        <v/>
      </c>
      <c r="AI274" s="4" t="str">
        <f t="shared" si="314"/>
        <v/>
      </c>
      <c r="AJ274" s="4" t="str">
        <f t="shared" si="315"/>
        <v/>
      </c>
      <c r="AK274" s="4" t="str">
        <f t="shared" si="316"/>
        <v/>
      </c>
      <c r="AL274" s="4" t="str">
        <f t="shared" si="317"/>
        <v/>
      </c>
      <c r="AM274" s="4" t="str">
        <f t="shared" si="318"/>
        <v/>
      </c>
      <c r="AN274" s="4" t="str">
        <f t="shared" si="319"/>
        <v/>
      </c>
      <c r="AO274" s="4" t="str">
        <f t="shared" si="320"/>
        <v/>
      </c>
      <c r="AP274" s="4" t="str">
        <f t="shared" si="321"/>
        <v/>
      </c>
      <c r="AQ274" s="4" t="str">
        <f t="shared" si="322"/>
        <v/>
      </c>
      <c r="AR274" s="4">
        <f t="shared" si="323"/>
        <v>0</v>
      </c>
      <c r="AS274" s="4">
        <f t="shared" si="310"/>
        <v>9</v>
      </c>
      <c r="AU274" s="4" t="s">
        <v>4931</v>
      </c>
      <c r="AV274" s="4">
        <f t="shared" si="324"/>
        <v>9</v>
      </c>
      <c r="AW274" s="4">
        <f t="shared" si="325"/>
        <v>9</v>
      </c>
      <c r="AX274" s="4" t="str">
        <f t="shared" si="326"/>
        <v/>
      </c>
      <c r="AY274" s="4" t="str">
        <f t="shared" si="327"/>
        <v/>
      </c>
      <c r="AZ274" s="4" t="str">
        <f t="shared" si="328"/>
        <v/>
      </c>
      <c r="BA274" s="4" t="str">
        <f t="shared" si="329"/>
        <v/>
      </c>
      <c r="BB274" s="4" t="str">
        <f t="shared" si="330"/>
        <v/>
      </c>
      <c r="BC274" s="4" t="str">
        <f t="shared" si="331"/>
        <v/>
      </c>
      <c r="BD274" s="4" t="str">
        <f t="shared" si="332"/>
        <v/>
      </c>
      <c r="BE274" s="4" t="str">
        <f t="shared" si="333"/>
        <v/>
      </c>
      <c r="BF274" s="4" t="str">
        <f t="shared" si="334"/>
        <v/>
      </c>
      <c r="BG274" s="4" t="str">
        <f t="shared" si="335"/>
        <v/>
      </c>
      <c r="BI274" s="4" t="s">
        <v>4931</v>
      </c>
      <c r="BJ274" s="4">
        <f t="shared" si="297"/>
        <v>9</v>
      </c>
      <c r="BK274" s="4">
        <f t="shared" si="298"/>
        <v>9</v>
      </c>
      <c r="BL274" s="4" t="str">
        <f t="shared" si="299"/>
        <v/>
      </c>
      <c r="BM274" s="4" t="str">
        <f t="shared" si="300"/>
        <v/>
      </c>
      <c r="BN274" s="4" t="str">
        <f t="shared" si="301"/>
        <v/>
      </c>
      <c r="BO274" s="4" t="str">
        <f t="shared" si="302"/>
        <v/>
      </c>
      <c r="BP274" s="4" t="str">
        <f t="shared" si="303"/>
        <v/>
      </c>
      <c r="BQ274" s="4" t="str">
        <f t="shared" si="304"/>
        <v/>
      </c>
      <c r="BR274" s="4" t="str">
        <f t="shared" si="305"/>
        <v/>
      </c>
      <c r="BS274" s="4" t="str">
        <f t="shared" si="306"/>
        <v/>
      </c>
      <c r="BT274" s="4" t="str">
        <f t="shared" si="307"/>
        <v/>
      </c>
      <c r="BU274" s="4" t="str">
        <f t="shared" si="308"/>
        <v/>
      </c>
      <c r="BV274" s="4">
        <f t="shared" si="336"/>
        <v>0</v>
      </c>
      <c r="BW274" s="4">
        <f t="shared" si="309"/>
        <v>9</v>
      </c>
      <c r="BY274" s="4" t="s">
        <v>4931</v>
      </c>
      <c r="BZ274" s="4">
        <f t="shared" si="273"/>
        <v>0</v>
      </c>
      <c r="CA274" s="4">
        <f t="shared" si="274"/>
        <v>0</v>
      </c>
      <c r="CB274" s="4" t="str">
        <f t="shared" si="275"/>
        <v/>
      </c>
      <c r="CC274" s="4" t="str">
        <f t="shared" si="276"/>
        <v/>
      </c>
      <c r="CD274" s="4" t="str">
        <f t="shared" si="277"/>
        <v/>
      </c>
      <c r="CE274" s="4" t="str">
        <f t="shared" si="278"/>
        <v/>
      </c>
      <c r="CF274" s="4" t="str">
        <f t="shared" si="279"/>
        <v/>
      </c>
      <c r="CG274" s="4" t="str">
        <f t="shared" si="280"/>
        <v/>
      </c>
      <c r="CH274" s="4" t="str">
        <f t="shared" si="281"/>
        <v/>
      </c>
      <c r="CI274" s="4" t="str">
        <f t="shared" si="282"/>
        <v/>
      </c>
      <c r="CJ274" s="4" t="str">
        <f t="shared" si="283"/>
        <v/>
      </c>
      <c r="CK274" s="4" t="str">
        <f t="shared" si="284"/>
        <v/>
      </c>
      <c r="CM274" s="4" t="s">
        <v>4931</v>
      </c>
      <c r="CN274" s="4" t="str">
        <f>IF(ISNUMBER(BZ274), IF($BV274&gt;VLOOKUP('Gene Table'!$G$2,'Array Content'!$A$2:$B$3,2,FALSE),IF(BZ274&lt;-$BV274,"mutant","WT"),IF(BZ274&lt;-VLOOKUP('Gene Table'!$G$2,'Array Content'!$A$2:$B$3,2,FALSE),"Mutant","WT")),"")</f>
        <v>WT</v>
      </c>
      <c r="CO274" s="4" t="str">
        <f>IF(ISNUMBER(CA274), IF($BV274&gt;VLOOKUP('Gene Table'!$G$2,'Array Content'!$A$2:$B$3,2,FALSE),IF(CA274&lt;-$BV274,"mutant","WT"),IF(CA274&lt;-VLOOKUP('Gene Table'!$G$2,'Array Content'!$A$2:$B$3,2,FALSE),"Mutant","WT")),"")</f>
        <v>WT</v>
      </c>
      <c r="CP274" s="4" t="str">
        <f>IF(ISNUMBER(CB274), IF($BV274&gt;VLOOKUP('Gene Table'!$G$2,'Array Content'!$A$2:$B$3,2,FALSE),IF(CB274&lt;-$BV274,"mutant","WT"),IF(CB274&lt;-VLOOKUP('Gene Table'!$G$2,'Array Content'!$A$2:$B$3,2,FALSE),"Mutant","WT")),"")</f>
        <v/>
      </c>
      <c r="CQ274" s="4" t="str">
        <f>IF(ISNUMBER(CC274), IF($BV274&gt;VLOOKUP('Gene Table'!$G$2,'Array Content'!$A$2:$B$3,2,FALSE),IF(CC274&lt;-$BV274,"mutant","WT"),IF(CC274&lt;-VLOOKUP('Gene Table'!$G$2,'Array Content'!$A$2:$B$3,2,FALSE),"Mutant","WT")),"")</f>
        <v/>
      </c>
      <c r="CR274" s="4" t="str">
        <f>IF(ISNUMBER(CD274), IF($BV274&gt;VLOOKUP('Gene Table'!$G$2,'Array Content'!$A$2:$B$3,2,FALSE),IF(CD274&lt;-$BV274,"mutant","WT"),IF(CD274&lt;-VLOOKUP('Gene Table'!$G$2,'Array Content'!$A$2:$B$3,2,FALSE),"Mutant","WT")),"")</f>
        <v/>
      </c>
      <c r="CS274" s="4" t="str">
        <f>IF(ISNUMBER(CE274), IF($BV274&gt;VLOOKUP('Gene Table'!$G$2,'Array Content'!$A$2:$B$3,2,FALSE),IF(CE274&lt;-$BV274,"mutant","WT"),IF(CE274&lt;-VLOOKUP('Gene Table'!$G$2,'Array Content'!$A$2:$B$3,2,FALSE),"Mutant","WT")),"")</f>
        <v/>
      </c>
      <c r="CT274" s="4" t="str">
        <f>IF(ISNUMBER(CF274), IF($BV274&gt;VLOOKUP('Gene Table'!$G$2,'Array Content'!$A$2:$B$3,2,FALSE),IF(CF274&lt;-$BV274,"mutant","WT"),IF(CF274&lt;-VLOOKUP('Gene Table'!$G$2,'Array Content'!$A$2:$B$3,2,FALSE),"Mutant","WT")),"")</f>
        <v/>
      </c>
      <c r="CU274" s="4" t="str">
        <f>IF(ISNUMBER(CG274), IF($BV274&gt;VLOOKUP('Gene Table'!$G$2,'Array Content'!$A$2:$B$3,2,FALSE),IF(CG274&lt;-$BV274,"mutant","WT"),IF(CG274&lt;-VLOOKUP('Gene Table'!$G$2,'Array Content'!$A$2:$B$3,2,FALSE),"Mutant","WT")),"")</f>
        <v/>
      </c>
      <c r="CV274" s="4" t="str">
        <f>IF(ISNUMBER(CH274), IF($BV274&gt;VLOOKUP('Gene Table'!$G$2,'Array Content'!$A$2:$B$3,2,FALSE),IF(CH274&lt;-$BV274,"mutant","WT"),IF(CH274&lt;-VLOOKUP('Gene Table'!$G$2,'Array Content'!$A$2:$B$3,2,FALSE),"Mutant","WT")),"")</f>
        <v/>
      </c>
      <c r="CW274" s="4" t="str">
        <f>IF(ISNUMBER(CI274), IF($BV274&gt;VLOOKUP('Gene Table'!$G$2,'Array Content'!$A$2:$B$3,2,FALSE),IF(CI274&lt;-$BV274,"mutant","WT"),IF(CI274&lt;-VLOOKUP('Gene Table'!$G$2,'Array Content'!$A$2:$B$3,2,FALSE),"Mutant","WT")),"")</f>
        <v/>
      </c>
      <c r="CX274" s="4" t="str">
        <f>IF(ISNUMBER(CJ274), IF($BV274&gt;VLOOKUP('Gene Table'!$G$2,'Array Content'!$A$2:$B$3,2,FALSE),IF(CJ274&lt;-$BV274,"mutant","WT"),IF(CJ274&lt;-VLOOKUP('Gene Table'!$G$2,'Array Content'!$A$2:$B$3,2,FALSE),"Mutant","WT")),"")</f>
        <v/>
      </c>
      <c r="CY274" s="4" t="str">
        <f>IF(ISNUMBER(CK274), IF($BV274&gt;VLOOKUP('Gene Table'!$G$2,'Array Content'!$A$2:$B$3,2,FALSE),IF(CK274&lt;-$BV274,"mutant","WT"),IF(CK274&lt;-VLOOKUP('Gene Table'!$G$2,'Array Content'!$A$2:$B$3,2,FALSE),"Mutant","WT")),"")</f>
        <v/>
      </c>
      <c r="DA274" s="4" t="s">
        <v>4931</v>
      </c>
      <c r="DB274" s="4">
        <f t="shared" si="285"/>
        <v>0</v>
      </c>
      <c r="DC274" s="4">
        <f t="shared" si="286"/>
        <v>0</v>
      </c>
      <c r="DD274" s="4" t="str">
        <f t="shared" si="287"/>
        <v/>
      </c>
      <c r="DE274" s="4" t="str">
        <f t="shared" si="288"/>
        <v/>
      </c>
      <c r="DF274" s="4" t="str">
        <f t="shared" si="289"/>
        <v/>
      </c>
      <c r="DG274" s="4" t="str">
        <f t="shared" si="290"/>
        <v/>
      </c>
      <c r="DH274" s="4" t="str">
        <f t="shared" si="291"/>
        <v/>
      </c>
      <c r="DI274" s="4" t="str">
        <f t="shared" si="292"/>
        <v/>
      </c>
      <c r="DJ274" s="4" t="str">
        <f t="shared" si="293"/>
        <v/>
      </c>
      <c r="DK274" s="4" t="str">
        <f t="shared" si="294"/>
        <v/>
      </c>
      <c r="DL274" s="4" t="str">
        <f t="shared" si="295"/>
        <v/>
      </c>
      <c r="DM274" s="4" t="str">
        <f t="shared" si="296"/>
        <v/>
      </c>
      <c r="DO274" s="4" t="s">
        <v>4931</v>
      </c>
      <c r="DP274" s="4" t="str">
        <f>IF(ISNUMBER(DB274), IF($AR274&gt;VLOOKUP('Gene Table'!$G$2,'Array Content'!$A$2:$B$3,2,FALSE),IF(DB274&lt;-$AR274,"mutant","WT"),IF(DB274&lt;-VLOOKUP('Gene Table'!$G$2,'Array Content'!$A$2:$B$3,2,FALSE),"Mutant","WT")),"")</f>
        <v>WT</v>
      </c>
      <c r="DQ274" s="4" t="str">
        <f>IF(ISNUMBER(DC274), IF($AR274&gt;VLOOKUP('Gene Table'!$G$2,'Array Content'!$A$2:$B$3,2,FALSE),IF(DC274&lt;-$AR274,"mutant","WT"),IF(DC274&lt;-VLOOKUP('Gene Table'!$G$2,'Array Content'!$A$2:$B$3,2,FALSE),"Mutant","WT")),"")</f>
        <v>WT</v>
      </c>
      <c r="DR274" s="4" t="str">
        <f>IF(ISNUMBER(DD274), IF($AR274&gt;VLOOKUP('Gene Table'!$G$2,'Array Content'!$A$2:$B$3,2,FALSE),IF(DD274&lt;-$AR274,"mutant","WT"),IF(DD274&lt;-VLOOKUP('Gene Table'!$G$2,'Array Content'!$A$2:$B$3,2,FALSE),"Mutant","WT")),"")</f>
        <v/>
      </c>
      <c r="DS274" s="4" t="str">
        <f>IF(ISNUMBER(DE274), IF($AR274&gt;VLOOKUP('Gene Table'!$G$2,'Array Content'!$A$2:$B$3,2,FALSE),IF(DE274&lt;-$AR274,"mutant","WT"),IF(DE274&lt;-VLOOKUP('Gene Table'!$G$2,'Array Content'!$A$2:$B$3,2,FALSE),"Mutant","WT")),"")</f>
        <v/>
      </c>
      <c r="DT274" s="4" t="str">
        <f>IF(ISNUMBER(DF274), IF($AR274&gt;VLOOKUP('Gene Table'!$G$2,'Array Content'!$A$2:$B$3,2,FALSE),IF(DF274&lt;-$AR274,"mutant","WT"),IF(DF274&lt;-VLOOKUP('Gene Table'!$G$2,'Array Content'!$A$2:$B$3,2,FALSE),"Mutant","WT")),"")</f>
        <v/>
      </c>
      <c r="DU274" s="4" t="str">
        <f>IF(ISNUMBER(DG274), IF($AR274&gt;VLOOKUP('Gene Table'!$G$2,'Array Content'!$A$2:$B$3,2,FALSE),IF(DG274&lt;-$AR274,"mutant","WT"),IF(DG274&lt;-VLOOKUP('Gene Table'!$G$2,'Array Content'!$A$2:$B$3,2,FALSE),"Mutant","WT")),"")</f>
        <v/>
      </c>
      <c r="DV274" s="4" t="str">
        <f>IF(ISNUMBER(DH274), IF($AR274&gt;VLOOKUP('Gene Table'!$G$2,'Array Content'!$A$2:$B$3,2,FALSE),IF(DH274&lt;-$AR274,"mutant","WT"),IF(DH274&lt;-VLOOKUP('Gene Table'!$G$2,'Array Content'!$A$2:$B$3,2,FALSE),"Mutant","WT")),"")</f>
        <v/>
      </c>
      <c r="DW274" s="4" t="str">
        <f>IF(ISNUMBER(DI274), IF($AR274&gt;VLOOKUP('Gene Table'!$G$2,'Array Content'!$A$2:$B$3,2,FALSE),IF(DI274&lt;-$AR274,"mutant","WT"),IF(DI274&lt;-VLOOKUP('Gene Table'!$G$2,'Array Content'!$A$2:$B$3,2,FALSE),"Mutant","WT")),"")</f>
        <v/>
      </c>
      <c r="DX274" s="4" t="str">
        <f>IF(ISNUMBER(DJ274), IF($AR274&gt;VLOOKUP('Gene Table'!$G$2,'Array Content'!$A$2:$B$3,2,FALSE),IF(DJ274&lt;-$AR274,"mutant","WT"),IF(DJ274&lt;-VLOOKUP('Gene Table'!$G$2,'Array Content'!$A$2:$B$3,2,FALSE),"Mutant","WT")),"")</f>
        <v/>
      </c>
      <c r="DY274" s="4" t="str">
        <f>IF(ISNUMBER(DK274), IF($AR274&gt;VLOOKUP('Gene Table'!$G$2,'Array Content'!$A$2:$B$3,2,FALSE),IF(DK274&lt;-$AR274,"mutant","WT"),IF(DK274&lt;-VLOOKUP('Gene Table'!$G$2,'Array Content'!$A$2:$B$3,2,FALSE),"Mutant","WT")),"")</f>
        <v/>
      </c>
      <c r="DZ274" s="4" t="str">
        <f>IF(ISNUMBER(DL274), IF($AR274&gt;VLOOKUP('Gene Table'!$G$2,'Array Content'!$A$2:$B$3,2,FALSE),IF(DL274&lt;-$AR274,"mutant","WT"),IF(DL274&lt;-VLOOKUP('Gene Table'!$G$2,'Array Content'!$A$2:$B$3,2,FALSE),"Mutant","WT")),"")</f>
        <v/>
      </c>
      <c r="EA274" s="4" t="str">
        <f>IF(ISNUMBER(DM274), IF($AR274&gt;VLOOKUP('Gene Table'!$G$2,'Array Content'!$A$2:$B$3,2,FALSE),IF(DM274&lt;-$AR274,"mutant","WT"),IF(DM274&lt;-VLOOKUP('Gene Table'!$G$2,'Array Content'!$A$2:$B$3,2,FALSE),"Mutant","WT")),"")</f>
        <v/>
      </c>
      <c r="EC274" s="4" t="s">
        <v>4931</v>
      </c>
      <c r="ED274" s="4" t="str">
        <f>IF('Gene Table'!$D274="copy number",D274,"")</f>
        <v/>
      </c>
      <c r="EE274" s="4" t="str">
        <f>IF('Gene Table'!$D274="copy number",E274,"")</f>
        <v/>
      </c>
      <c r="EF274" s="4" t="str">
        <f>IF('Gene Table'!$D274="copy number",F274,"")</f>
        <v/>
      </c>
      <c r="EG274" s="4" t="str">
        <f>IF('Gene Table'!$D274="copy number",G274,"")</f>
        <v/>
      </c>
      <c r="EH274" s="4" t="str">
        <f>IF('Gene Table'!$D274="copy number",H274,"")</f>
        <v/>
      </c>
      <c r="EI274" s="4" t="str">
        <f>IF('Gene Table'!$D274="copy number",I274,"")</f>
        <v/>
      </c>
      <c r="EJ274" s="4" t="str">
        <f>IF('Gene Table'!$D274="copy number",J274,"")</f>
        <v/>
      </c>
      <c r="EK274" s="4" t="str">
        <f>IF('Gene Table'!$D274="copy number",K274,"")</f>
        <v/>
      </c>
      <c r="EL274" s="4" t="str">
        <f>IF('Gene Table'!$D274="copy number",L274,"")</f>
        <v/>
      </c>
      <c r="EM274" s="4" t="str">
        <f>IF('Gene Table'!$D274="copy number",M274,"")</f>
        <v/>
      </c>
      <c r="EN274" s="4" t="str">
        <f>IF('Gene Table'!$D274="copy number",N274,"")</f>
        <v/>
      </c>
      <c r="EO274" s="4" t="str">
        <f>IF('Gene Table'!$D274="copy number",O274,"")</f>
        <v/>
      </c>
      <c r="EQ274" s="4" t="s">
        <v>4931</v>
      </c>
      <c r="ER274" s="4" t="str">
        <f>IF('Gene Table'!$D274="copy number",R274,"")</f>
        <v/>
      </c>
      <c r="ES274" s="4" t="str">
        <f>IF('Gene Table'!$D274="copy number",S274,"")</f>
        <v/>
      </c>
      <c r="ET274" s="4" t="str">
        <f>IF('Gene Table'!$D274="copy number",T274,"")</f>
        <v/>
      </c>
      <c r="EU274" s="4" t="str">
        <f>IF('Gene Table'!$D274="copy number",U274,"")</f>
        <v/>
      </c>
      <c r="EV274" s="4" t="str">
        <f>IF('Gene Table'!$D274="copy number",V274,"")</f>
        <v/>
      </c>
      <c r="EW274" s="4" t="str">
        <f>IF('Gene Table'!$D274="copy number",W274,"")</f>
        <v/>
      </c>
      <c r="EX274" s="4" t="str">
        <f>IF('Gene Table'!$D274="copy number",X274,"")</f>
        <v/>
      </c>
      <c r="EY274" s="4" t="str">
        <f>IF('Gene Table'!$D274="copy number",Y274,"")</f>
        <v/>
      </c>
      <c r="EZ274" s="4" t="str">
        <f>IF('Gene Table'!$D274="copy number",Z274,"")</f>
        <v/>
      </c>
      <c r="FA274" s="4" t="str">
        <f>IF('Gene Table'!$D274="copy number",AA274,"")</f>
        <v/>
      </c>
      <c r="FB274" s="4" t="str">
        <f>IF('Gene Table'!$D274="copy number",AB274,"")</f>
        <v/>
      </c>
      <c r="FC274" s="4" t="str">
        <f>IF('Gene Table'!$D274="copy number",AC274,"")</f>
        <v/>
      </c>
      <c r="FE274" s="4" t="s">
        <v>4931</v>
      </c>
      <c r="FF274" s="4" t="str">
        <f>IF('Gene Table'!$C274="SMPC",D274,"")</f>
        <v/>
      </c>
      <c r="FG274" s="4" t="str">
        <f>IF('Gene Table'!$C274="SMPC",E274,"")</f>
        <v/>
      </c>
      <c r="FH274" s="4" t="str">
        <f>IF('Gene Table'!$C274="SMPC",F274,"")</f>
        <v/>
      </c>
      <c r="FI274" s="4" t="str">
        <f>IF('Gene Table'!$C274="SMPC",G274,"")</f>
        <v/>
      </c>
      <c r="FJ274" s="4" t="str">
        <f>IF('Gene Table'!$C274="SMPC",H274,"")</f>
        <v/>
      </c>
      <c r="FK274" s="4" t="str">
        <f>IF('Gene Table'!$C274="SMPC",I274,"")</f>
        <v/>
      </c>
      <c r="FL274" s="4" t="str">
        <f>IF('Gene Table'!$C274="SMPC",J274,"")</f>
        <v/>
      </c>
      <c r="FM274" s="4" t="str">
        <f>IF('Gene Table'!$C274="SMPC",K274,"")</f>
        <v/>
      </c>
      <c r="FN274" s="4" t="str">
        <f>IF('Gene Table'!$C274="SMPC",L274,"")</f>
        <v/>
      </c>
      <c r="FO274" s="4" t="str">
        <f>IF('Gene Table'!$C274="SMPC",M274,"")</f>
        <v/>
      </c>
      <c r="FP274" s="4" t="str">
        <f>IF('Gene Table'!$C274="SMPC",N274,"")</f>
        <v/>
      </c>
      <c r="FQ274" s="4" t="str">
        <f>IF('Gene Table'!$C274="SMPC",O274,"")</f>
        <v/>
      </c>
      <c r="FS274" s="4" t="s">
        <v>4931</v>
      </c>
      <c r="FT274" s="4" t="str">
        <f>IF('Gene Table'!$C274="SMPC",R274,"")</f>
        <v/>
      </c>
      <c r="FU274" s="4" t="str">
        <f>IF('Gene Table'!$C274="SMPC",S274,"")</f>
        <v/>
      </c>
      <c r="FV274" s="4" t="str">
        <f>IF('Gene Table'!$C274="SMPC",T274,"")</f>
        <v/>
      </c>
      <c r="FW274" s="4" t="str">
        <f>IF('Gene Table'!$C274="SMPC",U274,"")</f>
        <v/>
      </c>
      <c r="FX274" s="4" t="str">
        <f>IF('Gene Table'!$C274="SMPC",V274,"")</f>
        <v/>
      </c>
      <c r="FY274" s="4" t="str">
        <f>IF('Gene Table'!$C274="SMPC",W274,"")</f>
        <v/>
      </c>
      <c r="FZ274" s="4" t="str">
        <f>IF('Gene Table'!$C274="SMPC",X274,"")</f>
        <v/>
      </c>
      <c r="GA274" s="4" t="str">
        <f>IF('Gene Table'!$C274="SMPC",Y274,"")</f>
        <v/>
      </c>
      <c r="GB274" s="4" t="str">
        <f>IF('Gene Table'!$C274="SMPC",Z274,"")</f>
        <v/>
      </c>
      <c r="GC274" s="4" t="str">
        <f>IF('Gene Table'!$C274="SMPC",AA274,"")</f>
        <v/>
      </c>
      <c r="GD274" s="4" t="str">
        <f>IF('Gene Table'!$C274="SMPC",AB274,"")</f>
        <v/>
      </c>
      <c r="GE274" s="4" t="str">
        <f>IF('Gene Table'!$C274="SMPC",AC274,"")</f>
        <v/>
      </c>
    </row>
    <row r="275" spans="1:187" ht="15" customHeight="1" x14ac:dyDescent="0.25">
      <c r="A275" s="4" t="str">
        <f>'Gene Table'!C275&amp;":"&amp;'Gene Table'!D275</f>
        <v>TP53:c.734G&gt;T</v>
      </c>
      <c r="B275" s="4">
        <f>IF('Gene Table'!$G$5="NO",IF(ISNUMBER(MATCH('Gene Table'!E275,'Array Content'!$M$2:$M$941,0)),VLOOKUP('Gene Table'!E275,'Array Content'!$M$2:$O$941,2,FALSE),35),IF('Gene Table'!$G$5="YES",IF(ISNUMBER(MATCH('Gene Table'!E275,'Array Content'!$M$2:$M$941,0)),VLOOKUP('Gene Table'!E275,'Array Content'!$M$2:$O$941,3,FALSE),35),"OOPS"))</f>
        <v>37</v>
      </c>
      <c r="C275" s="4" t="s">
        <v>4932</v>
      </c>
      <c r="D275" s="29">
        <f>IF('Control Sample Data'!D274="","",IF(SUM('Control Sample Data'!D$2:D$97)&gt;10,IF(AND(ISNUMBER('Control Sample Data'!D274),'Control Sample Data'!D274&lt;$B275, 'Control Sample Data'!D274&gt;0),'Control Sample Data'!D274,$B275),""))</f>
        <v>35</v>
      </c>
      <c r="E275" s="29">
        <f>IF('Control Sample Data'!E274="","",IF(SUM('Control Sample Data'!E$2:E$97)&gt;10,IF(AND(ISNUMBER('Control Sample Data'!E274),'Control Sample Data'!E274&lt;$B275, 'Control Sample Data'!E274&gt;0),'Control Sample Data'!E274,$B275),""))</f>
        <v>35</v>
      </c>
      <c r="F275" s="29" t="str">
        <f>IF('Control Sample Data'!F274="","",IF(SUM('Control Sample Data'!F$2:F$97)&gt;10,IF(AND(ISNUMBER('Control Sample Data'!F274),'Control Sample Data'!F274&lt;$B275, 'Control Sample Data'!F274&gt;0),'Control Sample Data'!F274,$B275),""))</f>
        <v/>
      </c>
      <c r="G275" s="29" t="str">
        <f>IF('Control Sample Data'!G274="","",IF(SUM('Control Sample Data'!G$2:G$97)&gt;10,IF(AND(ISNUMBER('Control Sample Data'!G274),'Control Sample Data'!G274&lt;$B275, 'Control Sample Data'!G274&gt;0),'Control Sample Data'!G274,$B275),""))</f>
        <v/>
      </c>
      <c r="H275" s="29" t="str">
        <f>IF('Control Sample Data'!H274="","",IF(SUM('Control Sample Data'!H$2:H$97)&gt;10,IF(AND(ISNUMBER('Control Sample Data'!H274),'Control Sample Data'!H274&lt;$B275, 'Control Sample Data'!H274&gt;0),'Control Sample Data'!H274,$B275),""))</f>
        <v/>
      </c>
      <c r="I275" s="29" t="str">
        <f>IF('Control Sample Data'!I274="","",IF(SUM('Control Sample Data'!I$2:I$97)&gt;10,IF(AND(ISNUMBER('Control Sample Data'!I274),'Control Sample Data'!I274&lt;$B275, 'Control Sample Data'!I274&gt;0),'Control Sample Data'!I274,$B275),""))</f>
        <v/>
      </c>
      <c r="J275" s="29" t="str">
        <f>IF('Control Sample Data'!J274="","",IF(SUM('Control Sample Data'!J$2:J$97)&gt;10,IF(AND(ISNUMBER('Control Sample Data'!J274),'Control Sample Data'!J274&lt;$B275, 'Control Sample Data'!J274&gt;0),'Control Sample Data'!J274,$B275),""))</f>
        <v/>
      </c>
      <c r="K275" s="29" t="str">
        <f>IF('Control Sample Data'!K274="","",IF(SUM('Control Sample Data'!K$2:K$97)&gt;10,IF(AND(ISNUMBER('Control Sample Data'!K274),'Control Sample Data'!K274&lt;$B275, 'Control Sample Data'!K274&gt;0),'Control Sample Data'!K274,$B275),""))</f>
        <v/>
      </c>
      <c r="L275" s="29" t="str">
        <f>IF('Control Sample Data'!L274="","",IF(SUM('Control Sample Data'!L$2:L$97)&gt;10,IF(AND(ISNUMBER('Control Sample Data'!L274),'Control Sample Data'!L274&lt;$B275, 'Control Sample Data'!L274&gt;0),'Control Sample Data'!L274,$B275),""))</f>
        <v/>
      </c>
      <c r="M275" s="29" t="str">
        <f>IF('Control Sample Data'!M274="","",IF(SUM('Control Sample Data'!M$2:M$97)&gt;10,IF(AND(ISNUMBER('Control Sample Data'!M274),'Control Sample Data'!M274&lt;$B275, 'Control Sample Data'!M274&gt;0),'Control Sample Data'!M274,$B275),""))</f>
        <v/>
      </c>
      <c r="N275" s="29" t="str">
        <f>IF('Control Sample Data'!N274="","",IF(SUM('Control Sample Data'!N$2:N$97)&gt;10,IF(AND(ISNUMBER('Control Sample Data'!N274),'Control Sample Data'!N274&lt;$B275, 'Control Sample Data'!N274&gt;0),'Control Sample Data'!N274,$B275),""))</f>
        <v/>
      </c>
      <c r="O275" s="29" t="str">
        <f>IF('Control Sample Data'!O274="","",IF(SUM('Control Sample Data'!O$2:O$97)&gt;10,IF(AND(ISNUMBER('Control Sample Data'!O274),'Control Sample Data'!O274&lt;$B275, 'Control Sample Data'!O274&gt;0),'Control Sample Data'!O274,$B275),""))</f>
        <v/>
      </c>
      <c r="Q275" s="4" t="s">
        <v>4932</v>
      </c>
      <c r="R275" s="29">
        <f>IF('Test Sample Data'!D274="","",IF(SUM('Test Sample Data'!D$2:D$97)&gt;10,IF(AND(ISNUMBER('Test Sample Data'!D274),'Test Sample Data'!D274&lt;$B275, 'Test Sample Data'!D274&gt;0),'Test Sample Data'!D274,$B275),""))</f>
        <v>30</v>
      </c>
      <c r="S275" s="29">
        <f>IF('Test Sample Data'!E274="","",IF(SUM('Test Sample Data'!E$2:E$97)&gt;10,IF(AND(ISNUMBER('Test Sample Data'!E274),'Test Sample Data'!E274&lt;$B275, 'Test Sample Data'!E274&gt;0),'Test Sample Data'!E274,$B275),""))</f>
        <v>35</v>
      </c>
      <c r="T275" s="29" t="str">
        <f>IF('Test Sample Data'!F274="","",IF(SUM('Test Sample Data'!F$2:F$97)&gt;10,IF(AND(ISNUMBER('Test Sample Data'!F274),'Test Sample Data'!F274&lt;$B275, 'Test Sample Data'!F274&gt;0),'Test Sample Data'!F274,$B275),""))</f>
        <v/>
      </c>
      <c r="U275" s="29" t="str">
        <f>IF('Test Sample Data'!G274="","",IF(SUM('Test Sample Data'!G$2:G$97)&gt;10,IF(AND(ISNUMBER('Test Sample Data'!G274),'Test Sample Data'!G274&lt;$B275, 'Test Sample Data'!G274&gt;0),'Test Sample Data'!G274,$B275),""))</f>
        <v/>
      </c>
      <c r="V275" s="29" t="str">
        <f>IF('Test Sample Data'!H274="","",IF(SUM('Test Sample Data'!H$2:H$97)&gt;10,IF(AND(ISNUMBER('Test Sample Data'!H274),'Test Sample Data'!H274&lt;$B275, 'Test Sample Data'!H274&gt;0),'Test Sample Data'!H274,$B275),""))</f>
        <v/>
      </c>
      <c r="W275" s="29" t="str">
        <f>IF('Test Sample Data'!I274="","",IF(SUM('Test Sample Data'!I$2:I$97)&gt;10,IF(AND(ISNUMBER('Test Sample Data'!I274),'Test Sample Data'!I274&lt;$B275, 'Test Sample Data'!I274&gt;0),'Test Sample Data'!I274,$B275),""))</f>
        <v/>
      </c>
      <c r="X275" s="29" t="str">
        <f>IF('Test Sample Data'!J274="","",IF(SUM('Test Sample Data'!J$2:J$97)&gt;10,IF(AND(ISNUMBER('Test Sample Data'!J274),'Test Sample Data'!J274&lt;$B275, 'Test Sample Data'!J274&gt;0),'Test Sample Data'!J274,$B275),""))</f>
        <v/>
      </c>
      <c r="Y275" s="29" t="str">
        <f>IF('Test Sample Data'!K274="","",IF(SUM('Test Sample Data'!K$2:K$97)&gt;10,IF(AND(ISNUMBER('Test Sample Data'!K274),'Test Sample Data'!K274&lt;$B275, 'Test Sample Data'!K274&gt;0),'Test Sample Data'!K274,$B275),""))</f>
        <v/>
      </c>
      <c r="Z275" s="29" t="str">
        <f>IF('Test Sample Data'!L274="","",IF(SUM('Test Sample Data'!L$2:L$97)&gt;10,IF(AND(ISNUMBER('Test Sample Data'!L274),'Test Sample Data'!L274&lt;$B275, 'Test Sample Data'!L274&gt;0),'Test Sample Data'!L274,$B275),""))</f>
        <v/>
      </c>
      <c r="AA275" s="29" t="str">
        <f>IF('Test Sample Data'!M274="","",IF(SUM('Test Sample Data'!M$2:M$97)&gt;10,IF(AND(ISNUMBER('Test Sample Data'!M274),'Test Sample Data'!M274&lt;$B275, 'Test Sample Data'!M274&gt;0),'Test Sample Data'!M274,$B275),""))</f>
        <v/>
      </c>
      <c r="AB275" s="29" t="str">
        <f>IF('Test Sample Data'!N274="","",IF(SUM('Test Sample Data'!N$2:N$97)&gt;10,IF(AND(ISNUMBER('Test Sample Data'!N274),'Test Sample Data'!N274&lt;$B275, 'Test Sample Data'!N274&gt;0),'Test Sample Data'!N274,$B275),""))</f>
        <v/>
      </c>
      <c r="AC275" s="29" t="str">
        <f>IF('Test Sample Data'!O274="","",IF(SUM('Test Sample Data'!O$2:O$97)&gt;10,IF(AND(ISNUMBER('Test Sample Data'!O274),'Test Sample Data'!O274&lt;$B275, 'Test Sample Data'!O274&gt;0),'Test Sample Data'!O274,$B275),""))</f>
        <v/>
      </c>
      <c r="AE275" s="4" t="s">
        <v>4932</v>
      </c>
      <c r="AF275" s="4">
        <f t="shared" si="311"/>
        <v>9</v>
      </c>
      <c r="AG275" s="4">
        <f t="shared" si="312"/>
        <v>9</v>
      </c>
      <c r="AH275" s="4" t="str">
        <f t="shared" si="313"/>
        <v/>
      </c>
      <c r="AI275" s="4" t="str">
        <f t="shared" si="314"/>
        <v/>
      </c>
      <c r="AJ275" s="4" t="str">
        <f t="shared" si="315"/>
        <v/>
      </c>
      <c r="AK275" s="4" t="str">
        <f t="shared" si="316"/>
        <v/>
      </c>
      <c r="AL275" s="4" t="str">
        <f t="shared" si="317"/>
        <v/>
      </c>
      <c r="AM275" s="4" t="str">
        <f t="shared" si="318"/>
        <v/>
      </c>
      <c r="AN275" s="4" t="str">
        <f t="shared" si="319"/>
        <v/>
      </c>
      <c r="AO275" s="4" t="str">
        <f t="shared" si="320"/>
        <v/>
      </c>
      <c r="AP275" s="4" t="str">
        <f t="shared" si="321"/>
        <v/>
      </c>
      <c r="AQ275" s="4" t="str">
        <f t="shared" si="322"/>
        <v/>
      </c>
      <c r="AR275" s="4">
        <f t="shared" si="323"/>
        <v>0</v>
      </c>
      <c r="AS275" s="4">
        <f t="shared" si="310"/>
        <v>9</v>
      </c>
      <c r="AU275" s="4" t="s">
        <v>4932</v>
      </c>
      <c r="AV275" s="4">
        <f t="shared" si="324"/>
        <v>4</v>
      </c>
      <c r="AW275" s="4">
        <f t="shared" si="325"/>
        <v>9</v>
      </c>
      <c r="AX275" s="4" t="str">
        <f t="shared" si="326"/>
        <v/>
      </c>
      <c r="AY275" s="4" t="str">
        <f t="shared" si="327"/>
        <v/>
      </c>
      <c r="AZ275" s="4" t="str">
        <f t="shared" si="328"/>
        <v/>
      </c>
      <c r="BA275" s="4" t="str">
        <f t="shared" si="329"/>
        <v/>
      </c>
      <c r="BB275" s="4" t="str">
        <f t="shared" si="330"/>
        <v/>
      </c>
      <c r="BC275" s="4" t="str">
        <f t="shared" si="331"/>
        <v/>
      </c>
      <c r="BD275" s="4" t="str">
        <f t="shared" si="332"/>
        <v/>
      </c>
      <c r="BE275" s="4" t="str">
        <f t="shared" si="333"/>
        <v/>
      </c>
      <c r="BF275" s="4" t="str">
        <f t="shared" si="334"/>
        <v/>
      </c>
      <c r="BG275" s="4" t="str">
        <f t="shared" si="335"/>
        <v/>
      </c>
      <c r="BI275" s="4" t="s">
        <v>4932</v>
      </c>
      <c r="BJ275" s="4" t="str">
        <f t="shared" si="297"/>
        <v/>
      </c>
      <c r="BK275" s="4">
        <f t="shared" si="298"/>
        <v>9</v>
      </c>
      <c r="BL275" s="4" t="str">
        <f t="shared" si="299"/>
        <v/>
      </c>
      <c r="BM275" s="4" t="str">
        <f t="shared" si="300"/>
        <v/>
      </c>
      <c r="BN275" s="4" t="str">
        <f t="shared" si="301"/>
        <v/>
      </c>
      <c r="BO275" s="4" t="str">
        <f t="shared" si="302"/>
        <v/>
      </c>
      <c r="BP275" s="4" t="str">
        <f t="shared" si="303"/>
        <v/>
      </c>
      <c r="BQ275" s="4" t="str">
        <f t="shared" si="304"/>
        <v/>
      </c>
      <c r="BR275" s="4" t="str">
        <f t="shared" si="305"/>
        <v/>
      </c>
      <c r="BS275" s="4" t="str">
        <f t="shared" si="306"/>
        <v/>
      </c>
      <c r="BT275" s="4" t="str">
        <f t="shared" si="307"/>
        <v/>
      </c>
      <c r="BU275" s="4" t="str">
        <f t="shared" si="308"/>
        <v/>
      </c>
      <c r="BV275" s="4">
        <f t="shared" si="336"/>
        <v>0</v>
      </c>
      <c r="BW275" s="4">
        <f t="shared" si="309"/>
        <v>9</v>
      </c>
      <c r="BY275" s="4" t="s">
        <v>4932</v>
      </c>
      <c r="BZ275" s="4">
        <f t="shared" si="273"/>
        <v>-5</v>
      </c>
      <c r="CA275" s="4">
        <f t="shared" si="274"/>
        <v>0</v>
      </c>
      <c r="CB275" s="4" t="str">
        <f t="shared" si="275"/>
        <v/>
      </c>
      <c r="CC275" s="4" t="str">
        <f t="shared" si="276"/>
        <v/>
      </c>
      <c r="CD275" s="4" t="str">
        <f t="shared" si="277"/>
        <v/>
      </c>
      <c r="CE275" s="4" t="str">
        <f t="shared" si="278"/>
        <v/>
      </c>
      <c r="CF275" s="4" t="str">
        <f t="shared" si="279"/>
        <v/>
      </c>
      <c r="CG275" s="4" t="str">
        <f t="shared" si="280"/>
        <v/>
      </c>
      <c r="CH275" s="4" t="str">
        <f t="shared" si="281"/>
        <v/>
      </c>
      <c r="CI275" s="4" t="str">
        <f t="shared" si="282"/>
        <v/>
      </c>
      <c r="CJ275" s="4" t="str">
        <f t="shared" si="283"/>
        <v/>
      </c>
      <c r="CK275" s="4" t="str">
        <f t="shared" si="284"/>
        <v/>
      </c>
      <c r="CM275" s="4" t="s">
        <v>4932</v>
      </c>
      <c r="CN275" s="4" t="str">
        <f>IF(ISNUMBER(BZ275), IF($BV275&gt;VLOOKUP('Gene Table'!$G$2,'Array Content'!$A$2:$B$3,2,FALSE),IF(BZ275&lt;-$BV275,"mutant","WT"),IF(BZ275&lt;-VLOOKUP('Gene Table'!$G$2,'Array Content'!$A$2:$B$3,2,FALSE),"Mutant","WT")),"")</f>
        <v>Mutant</v>
      </c>
      <c r="CO275" s="4" t="str">
        <f>IF(ISNUMBER(CA275), IF($BV275&gt;VLOOKUP('Gene Table'!$G$2,'Array Content'!$A$2:$B$3,2,FALSE),IF(CA275&lt;-$BV275,"mutant","WT"),IF(CA275&lt;-VLOOKUP('Gene Table'!$G$2,'Array Content'!$A$2:$B$3,2,FALSE),"Mutant","WT")),"")</f>
        <v>WT</v>
      </c>
      <c r="CP275" s="4" t="str">
        <f>IF(ISNUMBER(CB275), IF($BV275&gt;VLOOKUP('Gene Table'!$G$2,'Array Content'!$A$2:$B$3,2,FALSE),IF(CB275&lt;-$BV275,"mutant","WT"),IF(CB275&lt;-VLOOKUP('Gene Table'!$G$2,'Array Content'!$A$2:$B$3,2,FALSE),"Mutant","WT")),"")</f>
        <v/>
      </c>
      <c r="CQ275" s="4" t="str">
        <f>IF(ISNUMBER(CC275), IF($BV275&gt;VLOOKUP('Gene Table'!$G$2,'Array Content'!$A$2:$B$3,2,FALSE),IF(CC275&lt;-$BV275,"mutant","WT"),IF(CC275&lt;-VLOOKUP('Gene Table'!$G$2,'Array Content'!$A$2:$B$3,2,FALSE),"Mutant","WT")),"")</f>
        <v/>
      </c>
      <c r="CR275" s="4" t="str">
        <f>IF(ISNUMBER(CD275), IF($BV275&gt;VLOOKUP('Gene Table'!$G$2,'Array Content'!$A$2:$B$3,2,FALSE),IF(CD275&lt;-$BV275,"mutant","WT"),IF(CD275&lt;-VLOOKUP('Gene Table'!$G$2,'Array Content'!$A$2:$B$3,2,FALSE),"Mutant","WT")),"")</f>
        <v/>
      </c>
      <c r="CS275" s="4" t="str">
        <f>IF(ISNUMBER(CE275), IF($BV275&gt;VLOOKUP('Gene Table'!$G$2,'Array Content'!$A$2:$B$3,2,FALSE),IF(CE275&lt;-$BV275,"mutant","WT"),IF(CE275&lt;-VLOOKUP('Gene Table'!$G$2,'Array Content'!$A$2:$B$3,2,FALSE),"Mutant","WT")),"")</f>
        <v/>
      </c>
      <c r="CT275" s="4" t="str">
        <f>IF(ISNUMBER(CF275), IF($BV275&gt;VLOOKUP('Gene Table'!$G$2,'Array Content'!$A$2:$B$3,2,FALSE),IF(CF275&lt;-$BV275,"mutant","WT"),IF(CF275&lt;-VLOOKUP('Gene Table'!$G$2,'Array Content'!$A$2:$B$3,2,FALSE),"Mutant","WT")),"")</f>
        <v/>
      </c>
      <c r="CU275" s="4" t="str">
        <f>IF(ISNUMBER(CG275), IF($BV275&gt;VLOOKUP('Gene Table'!$G$2,'Array Content'!$A$2:$B$3,2,FALSE),IF(CG275&lt;-$BV275,"mutant","WT"),IF(CG275&lt;-VLOOKUP('Gene Table'!$G$2,'Array Content'!$A$2:$B$3,2,FALSE),"Mutant","WT")),"")</f>
        <v/>
      </c>
      <c r="CV275" s="4" t="str">
        <f>IF(ISNUMBER(CH275), IF($BV275&gt;VLOOKUP('Gene Table'!$G$2,'Array Content'!$A$2:$B$3,2,FALSE),IF(CH275&lt;-$BV275,"mutant","WT"),IF(CH275&lt;-VLOOKUP('Gene Table'!$G$2,'Array Content'!$A$2:$B$3,2,FALSE),"Mutant","WT")),"")</f>
        <v/>
      </c>
      <c r="CW275" s="4" t="str">
        <f>IF(ISNUMBER(CI275), IF($BV275&gt;VLOOKUP('Gene Table'!$G$2,'Array Content'!$A$2:$B$3,2,FALSE),IF(CI275&lt;-$BV275,"mutant","WT"),IF(CI275&lt;-VLOOKUP('Gene Table'!$G$2,'Array Content'!$A$2:$B$3,2,FALSE),"Mutant","WT")),"")</f>
        <v/>
      </c>
      <c r="CX275" s="4" t="str">
        <f>IF(ISNUMBER(CJ275), IF($BV275&gt;VLOOKUP('Gene Table'!$G$2,'Array Content'!$A$2:$B$3,2,FALSE),IF(CJ275&lt;-$BV275,"mutant","WT"),IF(CJ275&lt;-VLOOKUP('Gene Table'!$G$2,'Array Content'!$A$2:$B$3,2,FALSE),"Mutant","WT")),"")</f>
        <v/>
      </c>
      <c r="CY275" s="4" t="str">
        <f>IF(ISNUMBER(CK275), IF($BV275&gt;VLOOKUP('Gene Table'!$G$2,'Array Content'!$A$2:$B$3,2,FALSE),IF(CK275&lt;-$BV275,"mutant","WT"),IF(CK275&lt;-VLOOKUP('Gene Table'!$G$2,'Array Content'!$A$2:$B$3,2,FALSE),"Mutant","WT")),"")</f>
        <v/>
      </c>
      <c r="DA275" s="4" t="s">
        <v>4932</v>
      </c>
      <c r="DB275" s="4">
        <f t="shared" si="285"/>
        <v>-5</v>
      </c>
      <c r="DC275" s="4">
        <f t="shared" si="286"/>
        <v>0</v>
      </c>
      <c r="DD275" s="4" t="str">
        <f t="shared" si="287"/>
        <v/>
      </c>
      <c r="DE275" s="4" t="str">
        <f t="shared" si="288"/>
        <v/>
      </c>
      <c r="DF275" s="4" t="str">
        <f t="shared" si="289"/>
        <v/>
      </c>
      <c r="DG275" s="4" t="str">
        <f t="shared" si="290"/>
        <v/>
      </c>
      <c r="DH275" s="4" t="str">
        <f t="shared" si="291"/>
        <v/>
      </c>
      <c r="DI275" s="4" t="str">
        <f t="shared" si="292"/>
        <v/>
      </c>
      <c r="DJ275" s="4" t="str">
        <f t="shared" si="293"/>
        <v/>
      </c>
      <c r="DK275" s="4" t="str">
        <f t="shared" si="294"/>
        <v/>
      </c>
      <c r="DL275" s="4" t="str">
        <f t="shared" si="295"/>
        <v/>
      </c>
      <c r="DM275" s="4" t="str">
        <f t="shared" si="296"/>
        <v/>
      </c>
      <c r="DO275" s="4" t="s">
        <v>4932</v>
      </c>
      <c r="DP275" s="4" t="str">
        <f>IF(ISNUMBER(DB275), IF($AR275&gt;VLOOKUP('Gene Table'!$G$2,'Array Content'!$A$2:$B$3,2,FALSE),IF(DB275&lt;-$AR275,"mutant","WT"),IF(DB275&lt;-VLOOKUP('Gene Table'!$G$2,'Array Content'!$A$2:$B$3,2,FALSE),"Mutant","WT")),"")</f>
        <v>Mutant</v>
      </c>
      <c r="DQ275" s="4" t="str">
        <f>IF(ISNUMBER(DC275), IF($AR275&gt;VLOOKUP('Gene Table'!$G$2,'Array Content'!$A$2:$B$3,2,FALSE),IF(DC275&lt;-$AR275,"mutant","WT"),IF(DC275&lt;-VLOOKUP('Gene Table'!$G$2,'Array Content'!$A$2:$B$3,2,FALSE),"Mutant","WT")),"")</f>
        <v>WT</v>
      </c>
      <c r="DR275" s="4" t="str">
        <f>IF(ISNUMBER(DD275), IF($AR275&gt;VLOOKUP('Gene Table'!$G$2,'Array Content'!$A$2:$B$3,2,FALSE),IF(DD275&lt;-$AR275,"mutant","WT"),IF(DD275&lt;-VLOOKUP('Gene Table'!$G$2,'Array Content'!$A$2:$B$3,2,FALSE),"Mutant","WT")),"")</f>
        <v/>
      </c>
      <c r="DS275" s="4" t="str">
        <f>IF(ISNUMBER(DE275), IF($AR275&gt;VLOOKUP('Gene Table'!$G$2,'Array Content'!$A$2:$B$3,2,FALSE),IF(DE275&lt;-$AR275,"mutant","WT"),IF(DE275&lt;-VLOOKUP('Gene Table'!$G$2,'Array Content'!$A$2:$B$3,2,FALSE),"Mutant","WT")),"")</f>
        <v/>
      </c>
      <c r="DT275" s="4" t="str">
        <f>IF(ISNUMBER(DF275), IF($AR275&gt;VLOOKUP('Gene Table'!$G$2,'Array Content'!$A$2:$B$3,2,FALSE),IF(DF275&lt;-$AR275,"mutant","WT"),IF(DF275&lt;-VLOOKUP('Gene Table'!$G$2,'Array Content'!$A$2:$B$3,2,FALSE),"Mutant","WT")),"")</f>
        <v/>
      </c>
      <c r="DU275" s="4" t="str">
        <f>IF(ISNUMBER(DG275), IF($AR275&gt;VLOOKUP('Gene Table'!$G$2,'Array Content'!$A$2:$B$3,2,FALSE),IF(DG275&lt;-$AR275,"mutant","WT"),IF(DG275&lt;-VLOOKUP('Gene Table'!$G$2,'Array Content'!$A$2:$B$3,2,FALSE),"Mutant","WT")),"")</f>
        <v/>
      </c>
      <c r="DV275" s="4" t="str">
        <f>IF(ISNUMBER(DH275), IF($AR275&gt;VLOOKUP('Gene Table'!$G$2,'Array Content'!$A$2:$B$3,2,FALSE),IF(DH275&lt;-$AR275,"mutant","WT"),IF(DH275&lt;-VLOOKUP('Gene Table'!$G$2,'Array Content'!$A$2:$B$3,2,FALSE),"Mutant","WT")),"")</f>
        <v/>
      </c>
      <c r="DW275" s="4" t="str">
        <f>IF(ISNUMBER(DI275), IF($AR275&gt;VLOOKUP('Gene Table'!$G$2,'Array Content'!$A$2:$B$3,2,FALSE),IF(DI275&lt;-$AR275,"mutant","WT"),IF(DI275&lt;-VLOOKUP('Gene Table'!$G$2,'Array Content'!$A$2:$B$3,2,FALSE),"Mutant","WT")),"")</f>
        <v/>
      </c>
      <c r="DX275" s="4" t="str">
        <f>IF(ISNUMBER(DJ275), IF($AR275&gt;VLOOKUP('Gene Table'!$G$2,'Array Content'!$A$2:$B$3,2,FALSE),IF(DJ275&lt;-$AR275,"mutant","WT"),IF(DJ275&lt;-VLOOKUP('Gene Table'!$G$2,'Array Content'!$A$2:$B$3,2,FALSE),"Mutant","WT")),"")</f>
        <v/>
      </c>
      <c r="DY275" s="4" t="str">
        <f>IF(ISNUMBER(DK275), IF($AR275&gt;VLOOKUP('Gene Table'!$G$2,'Array Content'!$A$2:$B$3,2,FALSE),IF(DK275&lt;-$AR275,"mutant","WT"),IF(DK275&lt;-VLOOKUP('Gene Table'!$G$2,'Array Content'!$A$2:$B$3,2,FALSE),"Mutant","WT")),"")</f>
        <v/>
      </c>
      <c r="DZ275" s="4" t="str">
        <f>IF(ISNUMBER(DL275), IF($AR275&gt;VLOOKUP('Gene Table'!$G$2,'Array Content'!$A$2:$B$3,2,FALSE),IF(DL275&lt;-$AR275,"mutant","WT"),IF(DL275&lt;-VLOOKUP('Gene Table'!$G$2,'Array Content'!$A$2:$B$3,2,FALSE),"Mutant","WT")),"")</f>
        <v/>
      </c>
      <c r="EA275" s="4" t="str">
        <f>IF(ISNUMBER(DM275), IF($AR275&gt;VLOOKUP('Gene Table'!$G$2,'Array Content'!$A$2:$B$3,2,FALSE),IF(DM275&lt;-$AR275,"mutant","WT"),IF(DM275&lt;-VLOOKUP('Gene Table'!$G$2,'Array Content'!$A$2:$B$3,2,FALSE),"Mutant","WT")),"")</f>
        <v/>
      </c>
      <c r="EC275" s="4" t="s">
        <v>4932</v>
      </c>
      <c r="ED275" s="4" t="str">
        <f>IF('Gene Table'!$D275="copy number",D275,"")</f>
        <v/>
      </c>
      <c r="EE275" s="4" t="str">
        <f>IF('Gene Table'!$D275="copy number",E275,"")</f>
        <v/>
      </c>
      <c r="EF275" s="4" t="str">
        <f>IF('Gene Table'!$D275="copy number",F275,"")</f>
        <v/>
      </c>
      <c r="EG275" s="4" t="str">
        <f>IF('Gene Table'!$D275="copy number",G275,"")</f>
        <v/>
      </c>
      <c r="EH275" s="4" t="str">
        <f>IF('Gene Table'!$D275="copy number",H275,"")</f>
        <v/>
      </c>
      <c r="EI275" s="4" t="str">
        <f>IF('Gene Table'!$D275="copy number",I275,"")</f>
        <v/>
      </c>
      <c r="EJ275" s="4" t="str">
        <f>IF('Gene Table'!$D275="copy number",J275,"")</f>
        <v/>
      </c>
      <c r="EK275" s="4" t="str">
        <f>IF('Gene Table'!$D275="copy number",K275,"")</f>
        <v/>
      </c>
      <c r="EL275" s="4" t="str">
        <f>IF('Gene Table'!$D275="copy number",L275,"")</f>
        <v/>
      </c>
      <c r="EM275" s="4" t="str">
        <f>IF('Gene Table'!$D275="copy number",M275,"")</f>
        <v/>
      </c>
      <c r="EN275" s="4" t="str">
        <f>IF('Gene Table'!$D275="copy number",N275,"")</f>
        <v/>
      </c>
      <c r="EO275" s="4" t="str">
        <f>IF('Gene Table'!$D275="copy number",O275,"")</f>
        <v/>
      </c>
      <c r="EQ275" s="4" t="s">
        <v>4932</v>
      </c>
      <c r="ER275" s="4" t="str">
        <f>IF('Gene Table'!$D275="copy number",R275,"")</f>
        <v/>
      </c>
      <c r="ES275" s="4" t="str">
        <f>IF('Gene Table'!$D275="copy number",S275,"")</f>
        <v/>
      </c>
      <c r="ET275" s="4" t="str">
        <f>IF('Gene Table'!$D275="copy number",T275,"")</f>
        <v/>
      </c>
      <c r="EU275" s="4" t="str">
        <f>IF('Gene Table'!$D275="copy number",U275,"")</f>
        <v/>
      </c>
      <c r="EV275" s="4" t="str">
        <f>IF('Gene Table'!$D275="copy number",V275,"")</f>
        <v/>
      </c>
      <c r="EW275" s="4" t="str">
        <f>IF('Gene Table'!$D275="copy number",W275,"")</f>
        <v/>
      </c>
      <c r="EX275" s="4" t="str">
        <f>IF('Gene Table'!$D275="copy number",X275,"")</f>
        <v/>
      </c>
      <c r="EY275" s="4" t="str">
        <f>IF('Gene Table'!$D275="copy number",Y275,"")</f>
        <v/>
      </c>
      <c r="EZ275" s="4" t="str">
        <f>IF('Gene Table'!$D275="copy number",Z275,"")</f>
        <v/>
      </c>
      <c r="FA275" s="4" t="str">
        <f>IF('Gene Table'!$D275="copy number",AA275,"")</f>
        <v/>
      </c>
      <c r="FB275" s="4" t="str">
        <f>IF('Gene Table'!$D275="copy number",AB275,"")</f>
        <v/>
      </c>
      <c r="FC275" s="4" t="str">
        <f>IF('Gene Table'!$D275="copy number",AC275,"")</f>
        <v/>
      </c>
      <c r="FE275" s="4" t="s">
        <v>4932</v>
      </c>
      <c r="FF275" s="4" t="str">
        <f>IF('Gene Table'!$C275="SMPC",D275,"")</f>
        <v/>
      </c>
      <c r="FG275" s="4" t="str">
        <f>IF('Gene Table'!$C275="SMPC",E275,"")</f>
        <v/>
      </c>
      <c r="FH275" s="4" t="str">
        <f>IF('Gene Table'!$C275="SMPC",F275,"")</f>
        <v/>
      </c>
      <c r="FI275" s="4" t="str">
        <f>IF('Gene Table'!$C275="SMPC",G275,"")</f>
        <v/>
      </c>
      <c r="FJ275" s="4" t="str">
        <f>IF('Gene Table'!$C275="SMPC",H275,"")</f>
        <v/>
      </c>
      <c r="FK275" s="4" t="str">
        <f>IF('Gene Table'!$C275="SMPC",I275,"")</f>
        <v/>
      </c>
      <c r="FL275" s="4" t="str">
        <f>IF('Gene Table'!$C275="SMPC",J275,"")</f>
        <v/>
      </c>
      <c r="FM275" s="4" t="str">
        <f>IF('Gene Table'!$C275="SMPC",K275,"")</f>
        <v/>
      </c>
      <c r="FN275" s="4" t="str">
        <f>IF('Gene Table'!$C275="SMPC",L275,"")</f>
        <v/>
      </c>
      <c r="FO275" s="4" t="str">
        <f>IF('Gene Table'!$C275="SMPC",M275,"")</f>
        <v/>
      </c>
      <c r="FP275" s="4" t="str">
        <f>IF('Gene Table'!$C275="SMPC",N275,"")</f>
        <v/>
      </c>
      <c r="FQ275" s="4" t="str">
        <f>IF('Gene Table'!$C275="SMPC",O275,"")</f>
        <v/>
      </c>
      <c r="FS275" s="4" t="s">
        <v>4932</v>
      </c>
      <c r="FT275" s="4" t="str">
        <f>IF('Gene Table'!$C275="SMPC",R275,"")</f>
        <v/>
      </c>
      <c r="FU275" s="4" t="str">
        <f>IF('Gene Table'!$C275="SMPC",S275,"")</f>
        <v/>
      </c>
      <c r="FV275" s="4" t="str">
        <f>IF('Gene Table'!$C275="SMPC",T275,"")</f>
        <v/>
      </c>
      <c r="FW275" s="4" t="str">
        <f>IF('Gene Table'!$C275="SMPC",U275,"")</f>
        <v/>
      </c>
      <c r="FX275" s="4" t="str">
        <f>IF('Gene Table'!$C275="SMPC",V275,"")</f>
        <v/>
      </c>
      <c r="FY275" s="4" t="str">
        <f>IF('Gene Table'!$C275="SMPC",W275,"")</f>
        <v/>
      </c>
      <c r="FZ275" s="4" t="str">
        <f>IF('Gene Table'!$C275="SMPC",X275,"")</f>
        <v/>
      </c>
      <c r="GA275" s="4" t="str">
        <f>IF('Gene Table'!$C275="SMPC",Y275,"")</f>
        <v/>
      </c>
      <c r="GB275" s="4" t="str">
        <f>IF('Gene Table'!$C275="SMPC",Z275,"")</f>
        <v/>
      </c>
      <c r="GC275" s="4" t="str">
        <f>IF('Gene Table'!$C275="SMPC",AA275,"")</f>
        <v/>
      </c>
      <c r="GD275" s="4" t="str">
        <f>IF('Gene Table'!$C275="SMPC",AB275,"")</f>
        <v/>
      </c>
      <c r="GE275" s="4" t="str">
        <f>IF('Gene Table'!$C275="SMPC",AC275,"")</f>
        <v/>
      </c>
    </row>
    <row r="276" spans="1:187" ht="15" customHeight="1" x14ac:dyDescent="0.25">
      <c r="A276" s="4" t="str">
        <f>'Gene Table'!C276&amp;":"&amp;'Gene Table'!D276</f>
        <v>TP53:c.736A&gt;G</v>
      </c>
      <c r="B276" s="4">
        <f>IF('Gene Table'!$G$5="NO",IF(ISNUMBER(MATCH('Gene Table'!E276,'Array Content'!$M$2:$M$941,0)),VLOOKUP('Gene Table'!E276,'Array Content'!$M$2:$O$941,2,FALSE),35),IF('Gene Table'!$G$5="YES",IF(ISNUMBER(MATCH('Gene Table'!E276,'Array Content'!$M$2:$M$941,0)),VLOOKUP('Gene Table'!E276,'Array Content'!$M$2:$O$941,3,FALSE),35),"OOPS"))</f>
        <v>37</v>
      </c>
      <c r="C276" s="4" t="s">
        <v>4933</v>
      </c>
      <c r="D276" s="29">
        <f>IF('Control Sample Data'!D275="","",IF(SUM('Control Sample Data'!D$2:D$97)&gt;10,IF(AND(ISNUMBER('Control Sample Data'!D275),'Control Sample Data'!D275&lt;$B276, 'Control Sample Data'!D275&gt;0),'Control Sample Data'!D275,$B276),""))</f>
        <v>35</v>
      </c>
      <c r="E276" s="29">
        <f>IF('Control Sample Data'!E275="","",IF(SUM('Control Sample Data'!E$2:E$97)&gt;10,IF(AND(ISNUMBER('Control Sample Data'!E275),'Control Sample Data'!E275&lt;$B276, 'Control Sample Data'!E275&gt;0),'Control Sample Data'!E275,$B276),""))</f>
        <v>35</v>
      </c>
      <c r="F276" s="29" t="str">
        <f>IF('Control Sample Data'!F275="","",IF(SUM('Control Sample Data'!F$2:F$97)&gt;10,IF(AND(ISNUMBER('Control Sample Data'!F275),'Control Sample Data'!F275&lt;$B276, 'Control Sample Data'!F275&gt;0),'Control Sample Data'!F275,$B276),""))</f>
        <v/>
      </c>
      <c r="G276" s="29" t="str">
        <f>IF('Control Sample Data'!G275="","",IF(SUM('Control Sample Data'!G$2:G$97)&gt;10,IF(AND(ISNUMBER('Control Sample Data'!G275),'Control Sample Data'!G275&lt;$B276, 'Control Sample Data'!G275&gt;0),'Control Sample Data'!G275,$B276),""))</f>
        <v/>
      </c>
      <c r="H276" s="29" t="str">
        <f>IF('Control Sample Data'!H275="","",IF(SUM('Control Sample Data'!H$2:H$97)&gt;10,IF(AND(ISNUMBER('Control Sample Data'!H275),'Control Sample Data'!H275&lt;$B276, 'Control Sample Data'!H275&gt;0),'Control Sample Data'!H275,$B276),""))</f>
        <v/>
      </c>
      <c r="I276" s="29" t="str">
        <f>IF('Control Sample Data'!I275="","",IF(SUM('Control Sample Data'!I$2:I$97)&gt;10,IF(AND(ISNUMBER('Control Sample Data'!I275),'Control Sample Data'!I275&lt;$B276, 'Control Sample Data'!I275&gt;0),'Control Sample Data'!I275,$B276),""))</f>
        <v/>
      </c>
      <c r="J276" s="29" t="str">
        <f>IF('Control Sample Data'!J275="","",IF(SUM('Control Sample Data'!J$2:J$97)&gt;10,IF(AND(ISNUMBER('Control Sample Data'!J275),'Control Sample Data'!J275&lt;$B276, 'Control Sample Data'!J275&gt;0),'Control Sample Data'!J275,$B276),""))</f>
        <v/>
      </c>
      <c r="K276" s="29" t="str">
        <f>IF('Control Sample Data'!K275="","",IF(SUM('Control Sample Data'!K$2:K$97)&gt;10,IF(AND(ISNUMBER('Control Sample Data'!K275),'Control Sample Data'!K275&lt;$B276, 'Control Sample Data'!K275&gt;0),'Control Sample Data'!K275,$B276),""))</f>
        <v/>
      </c>
      <c r="L276" s="29" t="str">
        <f>IF('Control Sample Data'!L275="","",IF(SUM('Control Sample Data'!L$2:L$97)&gt;10,IF(AND(ISNUMBER('Control Sample Data'!L275),'Control Sample Data'!L275&lt;$B276, 'Control Sample Data'!L275&gt;0),'Control Sample Data'!L275,$B276),""))</f>
        <v/>
      </c>
      <c r="M276" s="29" t="str">
        <f>IF('Control Sample Data'!M275="","",IF(SUM('Control Sample Data'!M$2:M$97)&gt;10,IF(AND(ISNUMBER('Control Sample Data'!M275),'Control Sample Data'!M275&lt;$B276, 'Control Sample Data'!M275&gt;0),'Control Sample Data'!M275,$B276),""))</f>
        <v/>
      </c>
      <c r="N276" s="29" t="str">
        <f>IF('Control Sample Data'!N275="","",IF(SUM('Control Sample Data'!N$2:N$97)&gt;10,IF(AND(ISNUMBER('Control Sample Data'!N275),'Control Sample Data'!N275&lt;$B276, 'Control Sample Data'!N275&gt;0),'Control Sample Data'!N275,$B276),""))</f>
        <v/>
      </c>
      <c r="O276" s="29" t="str">
        <f>IF('Control Sample Data'!O275="","",IF(SUM('Control Sample Data'!O$2:O$97)&gt;10,IF(AND(ISNUMBER('Control Sample Data'!O275),'Control Sample Data'!O275&lt;$B276, 'Control Sample Data'!O275&gt;0),'Control Sample Data'!O275,$B276),""))</f>
        <v/>
      </c>
      <c r="Q276" s="4" t="s">
        <v>4933</v>
      </c>
      <c r="R276" s="29">
        <f>IF('Test Sample Data'!D275="","",IF(SUM('Test Sample Data'!D$2:D$97)&gt;10,IF(AND(ISNUMBER('Test Sample Data'!D275),'Test Sample Data'!D275&lt;$B276, 'Test Sample Data'!D275&gt;0),'Test Sample Data'!D275,$B276),""))</f>
        <v>35</v>
      </c>
      <c r="S276" s="29">
        <f>IF('Test Sample Data'!E275="","",IF(SUM('Test Sample Data'!E$2:E$97)&gt;10,IF(AND(ISNUMBER('Test Sample Data'!E275),'Test Sample Data'!E275&lt;$B276, 'Test Sample Data'!E275&gt;0),'Test Sample Data'!E275,$B276),""))</f>
        <v>35</v>
      </c>
      <c r="T276" s="29" t="str">
        <f>IF('Test Sample Data'!F275="","",IF(SUM('Test Sample Data'!F$2:F$97)&gt;10,IF(AND(ISNUMBER('Test Sample Data'!F275),'Test Sample Data'!F275&lt;$B276, 'Test Sample Data'!F275&gt;0),'Test Sample Data'!F275,$B276),""))</f>
        <v/>
      </c>
      <c r="U276" s="29" t="str">
        <f>IF('Test Sample Data'!G275="","",IF(SUM('Test Sample Data'!G$2:G$97)&gt;10,IF(AND(ISNUMBER('Test Sample Data'!G275),'Test Sample Data'!G275&lt;$B276, 'Test Sample Data'!G275&gt;0),'Test Sample Data'!G275,$B276),""))</f>
        <v/>
      </c>
      <c r="V276" s="29" t="str">
        <f>IF('Test Sample Data'!H275="","",IF(SUM('Test Sample Data'!H$2:H$97)&gt;10,IF(AND(ISNUMBER('Test Sample Data'!H275),'Test Sample Data'!H275&lt;$B276, 'Test Sample Data'!H275&gt;0),'Test Sample Data'!H275,$B276),""))</f>
        <v/>
      </c>
      <c r="W276" s="29" t="str">
        <f>IF('Test Sample Data'!I275="","",IF(SUM('Test Sample Data'!I$2:I$97)&gt;10,IF(AND(ISNUMBER('Test Sample Data'!I275),'Test Sample Data'!I275&lt;$B276, 'Test Sample Data'!I275&gt;0),'Test Sample Data'!I275,$B276),""))</f>
        <v/>
      </c>
      <c r="X276" s="29" t="str">
        <f>IF('Test Sample Data'!J275="","",IF(SUM('Test Sample Data'!J$2:J$97)&gt;10,IF(AND(ISNUMBER('Test Sample Data'!J275),'Test Sample Data'!J275&lt;$B276, 'Test Sample Data'!J275&gt;0),'Test Sample Data'!J275,$B276),""))</f>
        <v/>
      </c>
      <c r="Y276" s="29" t="str">
        <f>IF('Test Sample Data'!K275="","",IF(SUM('Test Sample Data'!K$2:K$97)&gt;10,IF(AND(ISNUMBER('Test Sample Data'!K275),'Test Sample Data'!K275&lt;$B276, 'Test Sample Data'!K275&gt;0),'Test Sample Data'!K275,$B276),""))</f>
        <v/>
      </c>
      <c r="Z276" s="29" t="str">
        <f>IF('Test Sample Data'!L275="","",IF(SUM('Test Sample Data'!L$2:L$97)&gt;10,IF(AND(ISNUMBER('Test Sample Data'!L275),'Test Sample Data'!L275&lt;$B276, 'Test Sample Data'!L275&gt;0),'Test Sample Data'!L275,$B276),""))</f>
        <v/>
      </c>
      <c r="AA276" s="29" t="str">
        <f>IF('Test Sample Data'!M275="","",IF(SUM('Test Sample Data'!M$2:M$97)&gt;10,IF(AND(ISNUMBER('Test Sample Data'!M275),'Test Sample Data'!M275&lt;$B276, 'Test Sample Data'!M275&gt;0),'Test Sample Data'!M275,$B276),""))</f>
        <v/>
      </c>
      <c r="AB276" s="29" t="str">
        <f>IF('Test Sample Data'!N275="","",IF(SUM('Test Sample Data'!N$2:N$97)&gt;10,IF(AND(ISNUMBER('Test Sample Data'!N275),'Test Sample Data'!N275&lt;$B276, 'Test Sample Data'!N275&gt;0),'Test Sample Data'!N275,$B276),""))</f>
        <v/>
      </c>
      <c r="AC276" s="29" t="str">
        <f>IF('Test Sample Data'!O275="","",IF(SUM('Test Sample Data'!O$2:O$97)&gt;10,IF(AND(ISNUMBER('Test Sample Data'!O275),'Test Sample Data'!O275&lt;$B276, 'Test Sample Data'!O275&gt;0),'Test Sample Data'!O275,$B276),""))</f>
        <v/>
      </c>
      <c r="AE276" s="4" t="s">
        <v>4933</v>
      </c>
      <c r="AF276" s="4">
        <f t="shared" si="311"/>
        <v>9</v>
      </c>
      <c r="AG276" s="4">
        <f t="shared" si="312"/>
        <v>9</v>
      </c>
      <c r="AH276" s="4" t="str">
        <f t="shared" si="313"/>
        <v/>
      </c>
      <c r="AI276" s="4" t="str">
        <f t="shared" si="314"/>
        <v/>
      </c>
      <c r="AJ276" s="4" t="str">
        <f t="shared" si="315"/>
        <v/>
      </c>
      <c r="AK276" s="4" t="str">
        <f t="shared" si="316"/>
        <v/>
      </c>
      <c r="AL276" s="4" t="str">
        <f t="shared" si="317"/>
        <v/>
      </c>
      <c r="AM276" s="4" t="str">
        <f t="shared" si="318"/>
        <v/>
      </c>
      <c r="AN276" s="4" t="str">
        <f t="shared" si="319"/>
        <v/>
      </c>
      <c r="AO276" s="4" t="str">
        <f t="shared" si="320"/>
        <v/>
      </c>
      <c r="AP276" s="4" t="str">
        <f t="shared" si="321"/>
        <v/>
      </c>
      <c r="AQ276" s="4" t="str">
        <f t="shared" si="322"/>
        <v/>
      </c>
      <c r="AR276" s="4">
        <f t="shared" si="323"/>
        <v>0</v>
      </c>
      <c r="AS276" s="4">
        <f t="shared" si="310"/>
        <v>9</v>
      </c>
      <c r="AU276" s="4" t="s">
        <v>4933</v>
      </c>
      <c r="AV276" s="4">
        <f t="shared" si="324"/>
        <v>9</v>
      </c>
      <c r="AW276" s="4">
        <f t="shared" si="325"/>
        <v>9</v>
      </c>
      <c r="AX276" s="4" t="str">
        <f t="shared" si="326"/>
        <v/>
      </c>
      <c r="AY276" s="4" t="str">
        <f t="shared" si="327"/>
        <v/>
      </c>
      <c r="AZ276" s="4" t="str">
        <f t="shared" si="328"/>
        <v/>
      </c>
      <c r="BA276" s="4" t="str">
        <f t="shared" si="329"/>
        <v/>
      </c>
      <c r="BB276" s="4" t="str">
        <f t="shared" si="330"/>
        <v/>
      </c>
      <c r="BC276" s="4" t="str">
        <f t="shared" si="331"/>
        <v/>
      </c>
      <c r="BD276" s="4" t="str">
        <f t="shared" si="332"/>
        <v/>
      </c>
      <c r="BE276" s="4" t="str">
        <f t="shared" si="333"/>
        <v/>
      </c>
      <c r="BF276" s="4" t="str">
        <f t="shared" si="334"/>
        <v/>
      </c>
      <c r="BG276" s="4" t="str">
        <f t="shared" si="335"/>
        <v/>
      </c>
      <c r="BI276" s="4" t="s">
        <v>4933</v>
      </c>
      <c r="BJ276" s="4">
        <f t="shared" si="297"/>
        <v>9</v>
      </c>
      <c r="BK276" s="4">
        <f t="shared" si="298"/>
        <v>9</v>
      </c>
      <c r="BL276" s="4" t="str">
        <f t="shared" si="299"/>
        <v/>
      </c>
      <c r="BM276" s="4" t="str">
        <f t="shared" si="300"/>
        <v/>
      </c>
      <c r="BN276" s="4" t="str">
        <f t="shared" si="301"/>
        <v/>
      </c>
      <c r="BO276" s="4" t="str">
        <f t="shared" si="302"/>
        <v/>
      </c>
      <c r="BP276" s="4" t="str">
        <f t="shared" si="303"/>
        <v/>
      </c>
      <c r="BQ276" s="4" t="str">
        <f t="shared" si="304"/>
        <v/>
      </c>
      <c r="BR276" s="4" t="str">
        <f t="shared" si="305"/>
        <v/>
      </c>
      <c r="BS276" s="4" t="str">
        <f t="shared" si="306"/>
        <v/>
      </c>
      <c r="BT276" s="4" t="str">
        <f t="shared" si="307"/>
        <v/>
      </c>
      <c r="BU276" s="4" t="str">
        <f t="shared" si="308"/>
        <v/>
      </c>
      <c r="BV276" s="4">
        <f t="shared" si="336"/>
        <v>0</v>
      </c>
      <c r="BW276" s="4">
        <f t="shared" si="309"/>
        <v>9</v>
      </c>
      <c r="BY276" s="4" t="s">
        <v>4933</v>
      </c>
      <c r="BZ276" s="4">
        <f t="shared" si="273"/>
        <v>0</v>
      </c>
      <c r="CA276" s="4">
        <f t="shared" si="274"/>
        <v>0</v>
      </c>
      <c r="CB276" s="4" t="str">
        <f t="shared" si="275"/>
        <v/>
      </c>
      <c r="CC276" s="4" t="str">
        <f t="shared" si="276"/>
        <v/>
      </c>
      <c r="CD276" s="4" t="str">
        <f t="shared" si="277"/>
        <v/>
      </c>
      <c r="CE276" s="4" t="str">
        <f t="shared" si="278"/>
        <v/>
      </c>
      <c r="CF276" s="4" t="str">
        <f t="shared" si="279"/>
        <v/>
      </c>
      <c r="CG276" s="4" t="str">
        <f t="shared" si="280"/>
        <v/>
      </c>
      <c r="CH276" s="4" t="str">
        <f t="shared" si="281"/>
        <v/>
      </c>
      <c r="CI276" s="4" t="str">
        <f t="shared" si="282"/>
        <v/>
      </c>
      <c r="CJ276" s="4" t="str">
        <f t="shared" si="283"/>
        <v/>
      </c>
      <c r="CK276" s="4" t="str">
        <f t="shared" si="284"/>
        <v/>
      </c>
      <c r="CM276" s="4" t="s">
        <v>4933</v>
      </c>
      <c r="CN276" s="4" t="str">
        <f>IF(ISNUMBER(BZ276), IF($BV276&gt;VLOOKUP('Gene Table'!$G$2,'Array Content'!$A$2:$B$3,2,FALSE),IF(BZ276&lt;-$BV276,"mutant","WT"),IF(BZ276&lt;-VLOOKUP('Gene Table'!$G$2,'Array Content'!$A$2:$B$3,2,FALSE),"Mutant","WT")),"")</f>
        <v>WT</v>
      </c>
      <c r="CO276" s="4" t="str">
        <f>IF(ISNUMBER(CA276), IF($BV276&gt;VLOOKUP('Gene Table'!$G$2,'Array Content'!$A$2:$B$3,2,FALSE),IF(CA276&lt;-$BV276,"mutant","WT"),IF(CA276&lt;-VLOOKUP('Gene Table'!$G$2,'Array Content'!$A$2:$B$3,2,FALSE),"Mutant","WT")),"")</f>
        <v>WT</v>
      </c>
      <c r="CP276" s="4" t="str">
        <f>IF(ISNUMBER(CB276), IF($BV276&gt;VLOOKUP('Gene Table'!$G$2,'Array Content'!$A$2:$B$3,2,FALSE),IF(CB276&lt;-$BV276,"mutant","WT"),IF(CB276&lt;-VLOOKUP('Gene Table'!$G$2,'Array Content'!$A$2:$B$3,2,FALSE),"Mutant","WT")),"")</f>
        <v/>
      </c>
      <c r="CQ276" s="4" t="str">
        <f>IF(ISNUMBER(CC276), IF($BV276&gt;VLOOKUP('Gene Table'!$G$2,'Array Content'!$A$2:$B$3,2,FALSE),IF(CC276&lt;-$BV276,"mutant","WT"),IF(CC276&lt;-VLOOKUP('Gene Table'!$G$2,'Array Content'!$A$2:$B$3,2,FALSE),"Mutant","WT")),"")</f>
        <v/>
      </c>
      <c r="CR276" s="4" t="str">
        <f>IF(ISNUMBER(CD276), IF($BV276&gt;VLOOKUP('Gene Table'!$G$2,'Array Content'!$A$2:$B$3,2,FALSE),IF(CD276&lt;-$BV276,"mutant","WT"),IF(CD276&lt;-VLOOKUP('Gene Table'!$G$2,'Array Content'!$A$2:$B$3,2,FALSE),"Mutant","WT")),"")</f>
        <v/>
      </c>
      <c r="CS276" s="4" t="str">
        <f>IF(ISNUMBER(CE276), IF($BV276&gt;VLOOKUP('Gene Table'!$G$2,'Array Content'!$A$2:$B$3,2,FALSE),IF(CE276&lt;-$BV276,"mutant","WT"),IF(CE276&lt;-VLOOKUP('Gene Table'!$G$2,'Array Content'!$A$2:$B$3,2,FALSE),"Mutant","WT")),"")</f>
        <v/>
      </c>
      <c r="CT276" s="4" t="str">
        <f>IF(ISNUMBER(CF276), IF($BV276&gt;VLOOKUP('Gene Table'!$G$2,'Array Content'!$A$2:$B$3,2,FALSE),IF(CF276&lt;-$BV276,"mutant","WT"),IF(CF276&lt;-VLOOKUP('Gene Table'!$G$2,'Array Content'!$A$2:$B$3,2,FALSE),"Mutant","WT")),"")</f>
        <v/>
      </c>
      <c r="CU276" s="4" t="str">
        <f>IF(ISNUMBER(CG276), IF($BV276&gt;VLOOKUP('Gene Table'!$G$2,'Array Content'!$A$2:$B$3,2,FALSE),IF(CG276&lt;-$BV276,"mutant","WT"),IF(CG276&lt;-VLOOKUP('Gene Table'!$G$2,'Array Content'!$A$2:$B$3,2,FALSE),"Mutant","WT")),"")</f>
        <v/>
      </c>
      <c r="CV276" s="4" t="str">
        <f>IF(ISNUMBER(CH276), IF($BV276&gt;VLOOKUP('Gene Table'!$G$2,'Array Content'!$A$2:$B$3,2,FALSE),IF(CH276&lt;-$BV276,"mutant","WT"),IF(CH276&lt;-VLOOKUP('Gene Table'!$G$2,'Array Content'!$A$2:$B$3,2,FALSE),"Mutant","WT")),"")</f>
        <v/>
      </c>
      <c r="CW276" s="4" t="str">
        <f>IF(ISNUMBER(CI276), IF($BV276&gt;VLOOKUP('Gene Table'!$G$2,'Array Content'!$A$2:$B$3,2,FALSE),IF(CI276&lt;-$BV276,"mutant","WT"),IF(CI276&lt;-VLOOKUP('Gene Table'!$G$2,'Array Content'!$A$2:$B$3,2,FALSE),"Mutant","WT")),"")</f>
        <v/>
      </c>
      <c r="CX276" s="4" t="str">
        <f>IF(ISNUMBER(CJ276), IF($BV276&gt;VLOOKUP('Gene Table'!$G$2,'Array Content'!$A$2:$B$3,2,FALSE),IF(CJ276&lt;-$BV276,"mutant","WT"),IF(CJ276&lt;-VLOOKUP('Gene Table'!$G$2,'Array Content'!$A$2:$B$3,2,FALSE),"Mutant","WT")),"")</f>
        <v/>
      </c>
      <c r="CY276" s="4" t="str">
        <f>IF(ISNUMBER(CK276), IF($BV276&gt;VLOOKUP('Gene Table'!$G$2,'Array Content'!$A$2:$B$3,2,FALSE),IF(CK276&lt;-$BV276,"mutant","WT"),IF(CK276&lt;-VLOOKUP('Gene Table'!$G$2,'Array Content'!$A$2:$B$3,2,FALSE),"Mutant","WT")),"")</f>
        <v/>
      </c>
      <c r="DA276" s="4" t="s">
        <v>4933</v>
      </c>
      <c r="DB276" s="4">
        <f t="shared" si="285"/>
        <v>0</v>
      </c>
      <c r="DC276" s="4">
        <f t="shared" si="286"/>
        <v>0</v>
      </c>
      <c r="DD276" s="4" t="str">
        <f t="shared" si="287"/>
        <v/>
      </c>
      <c r="DE276" s="4" t="str">
        <f t="shared" si="288"/>
        <v/>
      </c>
      <c r="DF276" s="4" t="str">
        <f t="shared" si="289"/>
        <v/>
      </c>
      <c r="DG276" s="4" t="str">
        <f t="shared" si="290"/>
        <v/>
      </c>
      <c r="DH276" s="4" t="str">
        <f t="shared" si="291"/>
        <v/>
      </c>
      <c r="DI276" s="4" t="str">
        <f t="shared" si="292"/>
        <v/>
      </c>
      <c r="DJ276" s="4" t="str">
        <f t="shared" si="293"/>
        <v/>
      </c>
      <c r="DK276" s="4" t="str">
        <f t="shared" si="294"/>
        <v/>
      </c>
      <c r="DL276" s="4" t="str">
        <f t="shared" si="295"/>
        <v/>
      </c>
      <c r="DM276" s="4" t="str">
        <f t="shared" si="296"/>
        <v/>
      </c>
      <c r="DO276" s="4" t="s">
        <v>4933</v>
      </c>
      <c r="DP276" s="4" t="str">
        <f>IF(ISNUMBER(DB276), IF($AR276&gt;VLOOKUP('Gene Table'!$G$2,'Array Content'!$A$2:$B$3,2,FALSE),IF(DB276&lt;-$AR276,"mutant","WT"),IF(DB276&lt;-VLOOKUP('Gene Table'!$G$2,'Array Content'!$A$2:$B$3,2,FALSE),"Mutant","WT")),"")</f>
        <v>WT</v>
      </c>
      <c r="DQ276" s="4" t="str">
        <f>IF(ISNUMBER(DC276), IF($AR276&gt;VLOOKUP('Gene Table'!$G$2,'Array Content'!$A$2:$B$3,2,FALSE),IF(DC276&lt;-$AR276,"mutant","WT"),IF(DC276&lt;-VLOOKUP('Gene Table'!$G$2,'Array Content'!$A$2:$B$3,2,FALSE),"Mutant","WT")),"")</f>
        <v>WT</v>
      </c>
      <c r="DR276" s="4" t="str">
        <f>IF(ISNUMBER(DD276), IF($AR276&gt;VLOOKUP('Gene Table'!$G$2,'Array Content'!$A$2:$B$3,2,FALSE),IF(DD276&lt;-$AR276,"mutant","WT"),IF(DD276&lt;-VLOOKUP('Gene Table'!$G$2,'Array Content'!$A$2:$B$3,2,FALSE),"Mutant","WT")),"")</f>
        <v/>
      </c>
      <c r="DS276" s="4" t="str">
        <f>IF(ISNUMBER(DE276), IF($AR276&gt;VLOOKUP('Gene Table'!$G$2,'Array Content'!$A$2:$B$3,2,FALSE),IF(DE276&lt;-$AR276,"mutant","WT"),IF(DE276&lt;-VLOOKUP('Gene Table'!$G$2,'Array Content'!$A$2:$B$3,2,FALSE),"Mutant","WT")),"")</f>
        <v/>
      </c>
      <c r="DT276" s="4" t="str">
        <f>IF(ISNUMBER(DF276), IF($AR276&gt;VLOOKUP('Gene Table'!$G$2,'Array Content'!$A$2:$B$3,2,FALSE),IF(DF276&lt;-$AR276,"mutant","WT"),IF(DF276&lt;-VLOOKUP('Gene Table'!$G$2,'Array Content'!$A$2:$B$3,2,FALSE),"Mutant","WT")),"")</f>
        <v/>
      </c>
      <c r="DU276" s="4" t="str">
        <f>IF(ISNUMBER(DG276), IF($AR276&gt;VLOOKUP('Gene Table'!$G$2,'Array Content'!$A$2:$B$3,2,FALSE),IF(DG276&lt;-$AR276,"mutant","WT"),IF(DG276&lt;-VLOOKUP('Gene Table'!$G$2,'Array Content'!$A$2:$B$3,2,FALSE),"Mutant","WT")),"")</f>
        <v/>
      </c>
      <c r="DV276" s="4" t="str">
        <f>IF(ISNUMBER(DH276), IF($AR276&gt;VLOOKUP('Gene Table'!$G$2,'Array Content'!$A$2:$B$3,2,FALSE),IF(DH276&lt;-$AR276,"mutant","WT"),IF(DH276&lt;-VLOOKUP('Gene Table'!$G$2,'Array Content'!$A$2:$B$3,2,FALSE),"Mutant","WT")),"")</f>
        <v/>
      </c>
      <c r="DW276" s="4" t="str">
        <f>IF(ISNUMBER(DI276), IF($AR276&gt;VLOOKUP('Gene Table'!$G$2,'Array Content'!$A$2:$B$3,2,FALSE),IF(DI276&lt;-$AR276,"mutant","WT"),IF(DI276&lt;-VLOOKUP('Gene Table'!$G$2,'Array Content'!$A$2:$B$3,2,FALSE),"Mutant","WT")),"")</f>
        <v/>
      </c>
      <c r="DX276" s="4" t="str">
        <f>IF(ISNUMBER(DJ276), IF($AR276&gt;VLOOKUP('Gene Table'!$G$2,'Array Content'!$A$2:$B$3,2,FALSE),IF(DJ276&lt;-$AR276,"mutant","WT"),IF(DJ276&lt;-VLOOKUP('Gene Table'!$G$2,'Array Content'!$A$2:$B$3,2,FALSE),"Mutant","WT")),"")</f>
        <v/>
      </c>
      <c r="DY276" s="4" t="str">
        <f>IF(ISNUMBER(DK276), IF($AR276&gt;VLOOKUP('Gene Table'!$G$2,'Array Content'!$A$2:$B$3,2,FALSE),IF(DK276&lt;-$AR276,"mutant","WT"),IF(DK276&lt;-VLOOKUP('Gene Table'!$G$2,'Array Content'!$A$2:$B$3,2,FALSE),"Mutant","WT")),"")</f>
        <v/>
      </c>
      <c r="DZ276" s="4" t="str">
        <f>IF(ISNUMBER(DL276), IF($AR276&gt;VLOOKUP('Gene Table'!$G$2,'Array Content'!$A$2:$B$3,2,FALSE),IF(DL276&lt;-$AR276,"mutant","WT"),IF(DL276&lt;-VLOOKUP('Gene Table'!$G$2,'Array Content'!$A$2:$B$3,2,FALSE),"Mutant","WT")),"")</f>
        <v/>
      </c>
      <c r="EA276" s="4" t="str">
        <f>IF(ISNUMBER(DM276), IF($AR276&gt;VLOOKUP('Gene Table'!$G$2,'Array Content'!$A$2:$B$3,2,FALSE),IF(DM276&lt;-$AR276,"mutant","WT"),IF(DM276&lt;-VLOOKUP('Gene Table'!$G$2,'Array Content'!$A$2:$B$3,2,FALSE),"Mutant","WT")),"")</f>
        <v/>
      </c>
      <c r="EC276" s="4" t="s">
        <v>4933</v>
      </c>
      <c r="ED276" s="4" t="str">
        <f>IF('Gene Table'!$D276="copy number",D276,"")</f>
        <v/>
      </c>
      <c r="EE276" s="4" t="str">
        <f>IF('Gene Table'!$D276="copy number",E276,"")</f>
        <v/>
      </c>
      <c r="EF276" s="4" t="str">
        <f>IF('Gene Table'!$D276="copy number",F276,"")</f>
        <v/>
      </c>
      <c r="EG276" s="4" t="str">
        <f>IF('Gene Table'!$D276="copy number",G276,"")</f>
        <v/>
      </c>
      <c r="EH276" s="4" t="str">
        <f>IF('Gene Table'!$D276="copy number",H276,"")</f>
        <v/>
      </c>
      <c r="EI276" s="4" t="str">
        <f>IF('Gene Table'!$D276="copy number",I276,"")</f>
        <v/>
      </c>
      <c r="EJ276" s="4" t="str">
        <f>IF('Gene Table'!$D276="copy number",J276,"")</f>
        <v/>
      </c>
      <c r="EK276" s="4" t="str">
        <f>IF('Gene Table'!$D276="copy number",K276,"")</f>
        <v/>
      </c>
      <c r="EL276" s="4" t="str">
        <f>IF('Gene Table'!$D276="copy number",L276,"")</f>
        <v/>
      </c>
      <c r="EM276" s="4" t="str">
        <f>IF('Gene Table'!$D276="copy number",M276,"")</f>
        <v/>
      </c>
      <c r="EN276" s="4" t="str">
        <f>IF('Gene Table'!$D276="copy number",N276,"")</f>
        <v/>
      </c>
      <c r="EO276" s="4" t="str">
        <f>IF('Gene Table'!$D276="copy number",O276,"")</f>
        <v/>
      </c>
      <c r="EQ276" s="4" t="s">
        <v>4933</v>
      </c>
      <c r="ER276" s="4" t="str">
        <f>IF('Gene Table'!$D276="copy number",R276,"")</f>
        <v/>
      </c>
      <c r="ES276" s="4" t="str">
        <f>IF('Gene Table'!$D276="copy number",S276,"")</f>
        <v/>
      </c>
      <c r="ET276" s="4" t="str">
        <f>IF('Gene Table'!$D276="copy number",T276,"")</f>
        <v/>
      </c>
      <c r="EU276" s="4" t="str">
        <f>IF('Gene Table'!$D276="copy number",U276,"")</f>
        <v/>
      </c>
      <c r="EV276" s="4" t="str">
        <f>IF('Gene Table'!$D276="copy number",V276,"")</f>
        <v/>
      </c>
      <c r="EW276" s="4" t="str">
        <f>IF('Gene Table'!$D276="copy number",W276,"")</f>
        <v/>
      </c>
      <c r="EX276" s="4" t="str">
        <f>IF('Gene Table'!$D276="copy number",X276,"")</f>
        <v/>
      </c>
      <c r="EY276" s="4" t="str">
        <f>IF('Gene Table'!$D276="copy number",Y276,"")</f>
        <v/>
      </c>
      <c r="EZ276" s="4" t="str">
        <f>IF('Gene Table'!$D276="copy number",Z276,"")</f>
        <v/>
      </c>
      <c r="FA276" s="4" t="str">
        <f>IF('Gene Table'!$D276="copy number",AA276,"")</f>
        <v/>
      </c>
      <c r="FB276" s="4" t="str">
        <f>IF('Gene Table'!$D276="copy number",AB276,"")</f>
        <v/>
      </c>
      <c r="FC276" s="4" t="str">
        <f>IF('Gene Table'!$D276="copy number",AC276,"")</f>
        <v/>
      </c>
      <c r="FE276" s="4" t="s">
        <v>4933</v>
      </c>
      <c r="FF276" s="4" t="str">
        <f>IF('Gene Table'!$C276="SMPC",D276,"")</f>
        <v/>
      </c>
      <c r="FG276" s="4" t="str">
        <f>IF('Gene Table'!$C276="SMPC",E276,"")</f>
        <v/>
      </c>
      <c r="FH276" s="4" t="str">
        <f>IF('Gene Table'!$C276="SMPC",F276,"")</f>
        <v/>
      </c>
      <c r="FI276" s="4" t="str">
        <f>IF('Gene Table'!$C276="SMPC",G276,"")</f>
        <v/>
      </c>
      <c r="FJ276" s="4" t="str">
        <f>IF('Gene Table'!$C276="SMPC",H276,"")</f>
        <v/>
      </c>
      <c r="FK276" s="4" t="str">
        <f>IF('Gene Table'!$C276="SMPC",I276,"")</f>
        <v/>
      </c>
      <c r="FL276" s="4" t="str">
        <f>IF('Gene Table'!$C276="SMPC",J276,"")</f>
        <v/>
      </c>
      <c r="FM276" s="4" t="str">
        <f>IF('Gene Table'!$C276="SMPC",K276,"")</f>
        <v/>
      </c>
      <c r="FN276" s="4" t="str">
        <f>IF('Gene Table'!$C276="SMPC",L276,"")</f>
        <v/>
      </c>
      <c r="FO276" s="4" t="str">
        <f>IF('Gene Table'!$C276="SMPC",M276,"")</f>
        <v/>
      </c>
      <c r="FP276" s="4" t="str">
        <f>IF('Gene Table'!$C276="SMPC",N276,"")</f>
        <v/>
      </c>
      <c r="FQ276" s="4" t="str">
        <f>IF('Gene Table'!$C276="SMPC",O276,"")</f>
        <v/>
      </c>
      <c r="FS276" s="4" t="s">
        <v>4933</v>
      </c>
      <c r="FT276" s="4" t="str">
        <f>IF('Gene Table'!$C276="SMPC",R276,"")</f>
        <v/>
      </c>
      <c r="FU276" s="4" t="str">
        <f>IF('Gene Table'!$C276="SMPC",S276,"")</f>
        <v/>
      </c>
      <c r="FV276" s="4" t="str">
        <f>IF('Gene Table'!$C276="SMPC",T276,"")</f>
        <v/>
      </c>
      <c r="FW276" s="4" t="str">
        <f>IF('Gene Table'!$C276="SMPC",U276,"")</f>
        <v/>
      </c>
      <c r="FX276" s="4" t="str">
        <f>IF('Gene Table'!$C276="SMPC",V276,"")</f>
        <v/>
      </c>
      <c r="FY276" s="4" t="str">
        <f>IF('Gene Table'!$C276="SMPC",W276,"")</f>
        <v/>
      </c>
      <c r="FZ276" s="4" t="str">
        <f>IF('Gene Table'!$C276="SMPC",X276,"")</f>
        <v/>
      </c>
      <c r="GA276" s="4" t="str">
        <f>IF('Gene Table'!$C276="SMPC",Y276,"")</f>
        <v/>
      </c>
      <c r="GB276" s="4" t="str">
        <f>IF('Gene Table'!$C276="SMPC",Z276,"")</f>
        <v/>
      </c>
      <c r="GC276" s="4" t="str">
        <f>IF('Gene Table'!$C276="SMPC",AA276,"")</f>
        <v/>
      </c>
      <c r="GD276" s="4" t="str">
        <f>IF('Gene Table'!$C276="SMPC",AB276,"")</f>
        <v/>
      </c>
      <c r="GE276" s="4" t="str">
        <f>IF('Gene Table'!$C276="SMPC",AC276,"")</f>
        <v/>
      </c>
    </row>
    <row r="277" spans="1:187" ht="15" customHeight="1" x14ac:dyDescent="0.25">
      <c r="A277" s="4" t="str">
        <f>'Gene Table'!C277&amp;":"&amp;'Gene Table'!D277</f>
        <v>TP53:c.742C&gt;T</v>
      </c>
      <c r="B277" s="4">
        <f>IF('Gene Table'!$G$5="NO",IF(ISNUMBER(MATCH('Gene Table'!E277,'Array Content'!$M$2:$M$941,0)),VLOOKUP('Gene Table'!E277,'Array Content'!$M$2:$O$941,2,FALSE),35),IF('Gene Table'!$G$5="YES",IF(ISNUMBER(MATCH('Gene Table'!E277,'Array Content'!$M$2:$M$941,0)),VLOOKUP('Gene Table'!E277,'Array Content'!$M$2:$O$941,3,FALSE),35),"OOPS"))</f>
        <v>37</v>
      </c>
      <c r="C277" s="4" t="s">
        <v>4934</v>
      </c>
      <c r="D277" s="29">
        <f>IF('Control Sample Data'!D276="","",IF(SUM('Control Sample Data'!D$2:D$97)&gt;10,IF(AND(ISNUMBER('Control Sample Data'!D276),'Control Sample Data'!D276&lt;$B277, 'Control Sample Data'!D276&gt;0),'Control Sample Data'!D276,$B277),""))</f>
        <v>35</v>
      </c>
      <c r="E277" s="29">
        <f>IF('Control Sample Data'!E276="","",IF(SUM('Control Sample Data'!E$2:E$97)&gt;10,IF(AND(ISNUMBER('Control Sample Data'!E276),'Control Sample Data'!E276&lt;$B277, 'Control Sample Data'!E276&gt;0),'Control Sample Data'!E276,$B277),""))</f>
        <v>35</v>
      </c>
      <c r="F277" s="29" t="str">
        <f>IF('Control Sample Data'!F276="","",IF(SUM('Control Sample Data'!F$2:F$97)&gt;10,IF(AND(ISNUMBER('Control Sample Data'!F276),'Control Sample Data'!F276&lt;$B277, 'Control Sample Data'!F276&gt;0),'Control Sample Data'!F276,$B277),""))</f>
        <v/>
      </c>
      <c r="G277" s="29" t="str">
        <f>IF('Control Sample Data'!G276="","",IF(SUM('Control Sample Data'!G$2:G$97)&gt;10,IF(AND(ISNUMBER('Control Sample Data'!G276),'Control Sample Data'!G276&lt;$B277, 'Control Sample Data'!G276&gt;0),'Control Sample Data'!G276,$B277),""))</f>
        <v/>
      </c>
      <c r="H277" s="29" t="str">
        <f>IF('Control Sample Data'!H276="","",IF(SUM('Control Sample Data'!H$2:H$97)&gt;10,IF(AND(ISNUMBER('Control Sample Data'!H276),'Control Sample Data'!H276&lt;$B277, 'Control Sample Data'!H276&gt;0),'Control Sample Data'!H276,$B277),""))</f>
        <v/>
      </c>
      <c r="I277" s="29" t="str">
        <f>IF('Control Sample Data'!I276="","",IF(SUM('Control Sample Data'!I$2:I$97)&gt;10,IF(AND(ISNUMBER('Control Sample Data'!I276),'Control Sample Data'!I276&lt;$B277, 'Control Sample Data'!I276&gt;0),'Control Sample Data'!I276,$B277),""))</f>
        <v/>
      </c>
      <c r="J277" s="29" t="str">
        <f>IF('Control Sample Data'!J276="","",IF(SUM('Control Sample Data'!J$2:J$97)&gt;10,IF(AND(ISNUMBER('Control Sample Data'!J276),'Control Sample Data'!J276&lt;$B277, 'Control Sample Data'!J276&gt;0),'Control Sample Data'!J276,$B277),""))</f>
        <v/>
      </c>
      <c r="K277" s="29" t="str">
        <f>IF('Control Sample Data'!K276="","",IF(SUM('Control Sample Data'!K$2:K$97)&gt;10,IF(AND(ISNUMBER('Control Sample Data'!K276),'Control Sample Data'!K276&lt;$B277, 'Control Sample Data'!K276&gt;0),'Control Sample Data'!K276,$B277),""))</f>
        <v/>
      </c>
      <c r="L277" s="29" t="str">
        <f>IF('Control Sample Data'!L276="","",IF(SUM('Control Sample Data'!L$2:L$97)&gt;10,IF(AND(ISNUMBER('Control Sample Data'!L276),'Control Sample Data'!L276&lt;$B277, 'Control Sample Data'!L276&gt;0),'Control Sample Data'!L276,$B277),""))</f>
        <v/>
      </c>
      <c r="M277" s="29" t="str">
        <f>IF('Control Sample Data'!M276="","",IF(SUM('Control Sample Data'!M$2:M$97)&gt;10,IF(AND(ISNUMBER('Control Sample Data'!M276),'Control Sample Data'!M276&lt;$B277, 'Control Sample Data'!M276&gt;0),'Control Sample Data'!M276,$B277),""))</f>
        <v/>
      </c>
      <c r="N277" s="29" t="str">
        <f>IF('Control Sample Data'!N276="","",IF(SUM('Control Sample Data'!N$2:N$97)&gt;10,IF(AND(ISNUMBER('Control Sample Data'!N276),'Control Sample Data'!N276&lt;$B277, 'Control Sample Data'!N276&gt;0),'Control Sample Data'!N276,$B277),""))</f>
        <v/>
      </c>
      <c r="O277" s="29" t="str">
        <f>IF('Control Sample Data'!O276="","",IF(SUM('Control Sample Data'!O$2:O$97)&gt;10,IF(AND(ISNUMBER('Control Sample Data'!O276),'Control Sample Data'!O276&lt;$B277, 'Control Sample Data'!O276&gt;0),'Control Sample Data'!O276,$B277),""))</f>
        <v/>
      </c>
      <c r="Q277" s="4" t="s">
        <v>4934</v>
      </c>
      <c r="R277" s="29">
        <f>IF('Test Sample Data'!D276="","",IF(SUM('Test Sample Data'!D$2:D$97)&gt;10,IF(AND(ISNUMBER('Test Sample Data'!D276),'Test Sample Data'!D276&lt;$B277, 'Test Sample Data'!D276&gt;0),'Test Sample Data'!D276,$B277),""))</f>
        <v>35</v>
      </c>
      <c r="S277" s="29">
        <f>IF('Test Sample Data'!E276="","",IF(SUM('Test Sample Data'!E$2:E$97)&gt;10,IF(AND(ISNUMBER('Test Sample Data'!E276),'Test Sample Data'!E276&lt;$B277, 'Test Sample Data'!E276&gt;0),'Test Sample Data'!E276,$B277),""))</f>
        <v>35</v>
      </c>
      <c r="T277" s="29" t="str">
        <f>IF('Test Sample Data'!F276="","",IF(SUM('Test Sample Data'!F$2:F$97)&gt;10,IF(AND(ISNUMBER('Test Sample Data'!F276),'Test Sample Data'!F276&lt;$B277, 'Test Sample Data'!F276&gt;0),'Test Sample Data'!F276,$B277),""))</f>
        <v/>
      </c>
      <c r="U277" s="29" t="str">
        <f>IF('Test Sample Data'!G276="","",IF(SUM('Test Sample Data'!G$2:G$97)&gt;10,IF(AND(ISNUMBER('Test Sample Data'!G276),'Test Sample Data'!G276&lt;$B277, 'Test Sample Data'!G276&gt;0),'Test Sample Data'!G276,$B277),""))</f>
        <v/>
      </c>
      <c r="V277" s="29" t="str">
        <f>IF('Test Sample Data'!H276="","",IF(SUM('Test Sample Data'!H$2:H$97)&gt;10,IF(AND(ISNUMBER('Test Sample Data'!H276),'Test Sample Data'!H276&lt;$B277, 'Test Sample Data'!H276&gt;0),'Test Sample Data'!H276,$B277),""))</f>
        <v/>
      </c>
      <c r="W277" s="29" t="str">
        <f>IF('Test Sample Data'!I276="","",IF(SUM('Test Sample Data'!I$2:I$97)&gt;10,IF(AND(ISNUMBER('Test Sample Data'!I276),'Test Sample Data'!I276&lt;$B277, 'Test Sample Data'!I276&gt;0),'Test Sample Data'!I276,$B277),""))</f>
        <v/>
      </c>
      <c r="X277" s="29" t="str">
        <f>IF('Test Sample Data'!J276="","",IF(SUM('Test Sample Data'!J$2:J$97)&gt;10,IF(AND(ISNUMBER('Test Sample Data'!J276),'Test Sample Data'!J276&lt;$B277, 'Test Sample Data'!J276&gt;0),'Test Sample Data'!J276,$B277),""))</f>
        <v/>
      </c>
      <c r="Y277" s="29" t="str">
        <f>IF('Test Sample Data'!K276="","",IF(SUM('Test Sample Data'!K$2:K$97)&gt;10,IF(AND(ISNUMBER('Test Sample Data'!K276),'Test Sample Data'!K276&lt;$B277, 'Test Sample Data'!K276&gt;0),'Test Sample Data'!K276,$B277),""))</f>
        <v/>
      </c>
      <c r="Z277" s="29" t="str">
        <f>IF('Test Sample Data'!L276="","",IF(SUM('Test Sample Data'!L$2:L$97)&gt;10,IF(AND(ISNUMBER('Test Sample Data'!L276),'Test Sample Data'!L276&lt;$B277, 'Test Sample Data'!L276&gt;0),'Test Sample Data'!L276,$B277),""))</f>
        <v/>
      </c>
      <c r="AA277" s="29" t="str">
        <f>IF('Test Sample Data'!M276="","",IF(SUM('Test Sample Data'!M$2:M$97)&gt;10,IF(AND(ISNUMBER('Test Sample Data'!M276),'Test Sample Data'!M276&lt;$B277, 'Test Sample Data'!M276&gt;0),'Test Sample Data'!M276,$B277),""))</f>
        <v/>
      </c>
      <c r="AB277" s="29" t="str">
        <f>IF('Test Sample Data'!N276="","",IF(SUM('Test Sample Data'!N$2:N$97)&gt;10,IF(AND(ISNUMBER('Test Sample Data'!N276),'Test Sample Data'!N276&lt;$B277, 'Test Sample Data'!N276&gt;0),'Test Sample Data'!N276,$B277),""))</f>
        <v/>
      </c>
      <c r="AC277" s="29" t="str">
        <f>IF('Test Sample Data'!O276="","",IF(SUM('Test Sample Data'!O$2:O$97)&gt;10,IF(AND(ISNUMBER('Test Sample Data'!O276),'Test Sample Data'!O276&lt;$B277, 'Test Sample Data'!O276&gt;0),'Test Sample Data'!O276,$B277),""))</f>
        <v/>
      </c>
      <c r="AE277" s="4" t="s">
        <v>4934</v>
      </c>
      <c r="AF277" s="4">
        <f t="shared" si="311"/>
        <v>9</v>
      </c>
      <c r="AG277" s="4">
        <f t="shared" si="312"/>
        <v>9</v>
      </c>
      <c r="AH277" s="4" t="str">
        <f t="shared" si="313"/>
        <v/>
      </c>
      <c r="AI277" s="4" t="str">
        <f t="shared" si="314"/>
        <v/>
      </c>
      <c r="AJ277" s="4" t="str">
        <f t="shared" si="315"/>
        <v/>
      </c>
      <c r="AK277" s="4" t="str">
        <f t="shared" si="316"/>
        <v/>
      </c>
      <c r="AL277" s="4" t="str">
        <f t="shared" si="317"/>
        <v/>
      </c>
      <c r="AM277" s="4" t="str">
        <f t="shared" si="318"/>
        <v/>
      </c>
      <c r="AN277" s="4" t="str">
        <f t="shared" si="319"/>
        <v/>
      </c>
      <c r="AO277" s="4" t="str">
        <f t="shared" si="320"/>
        <v/>
      </c>
      <c r="AP277" s="4" t="str">
        <f t="shared" si="321"/>
        <v/>
      </c>
      <c r="AQ277" s="4" t="str">
        <f t="shared" si="322"/>
        <v/>
      </c>
      <c r="AR277" s="4">
        <f t="shared" si="323"/>
        <v>0</v>
      </c>
      <c r="AS277" s="4">
        <f t="shared" si="310"/>
        <v>9</v>
      </c>
      <c r="AU277" s="4" t="s">
        <v>4934</v>
      </c>
      <c r="AV277" s="4">
        <f t="shared" si="324"/>
        <v>9</v>
      </c>
      <c r="AW277" s="4">
        <f t="shared" si="325"/>
        <v>9</v>
      </c>
      <c r="AX277" s="4" t="str">
        <f t="shared" si="326"/>
        <v/>
      </c>
      <c r="AY277" s="4" t="str">
        <f t="shared" si="327"/>
        <v/>
      </c>
      <c r="AZ277" s="4" t="str">
        <f t="shared" si="328"/>
        <v/>
      </c>
      <c r="BA277" s="4" t="str">
        <f t="shared" si="329"/>
        <v/>
      </c>
      <c r="BB277" s="4" t="str">
        <f t="shared" si="330"/>
        <v/>
      </c>
      <c r="BC277" s="4" t="str">
        <f t="shared" si="331"/>
        <v/>
      </c>
      <c r="BD277" s="4" t="str">
        <f t="shared" si="332"/>
        <v/>
      </c>
      <c r="BE277" s="4" t="str">
        <f t="shared" si="333"/>
        <v/>
      </c>
      <c r="BF277" s="4" t="str">
        <f t="shared" si="334"/>
        <v/>
      </c>
      <c r="BG277" s="4" t="str">
        <f t="shared" si="335"/>
        <v/>
      </c>
      <c r="BI277" s="4" t="s">
        <v>4934</v>
      </c>
      <c r="BJ277" s="4">
        <f t="shared" si="297"/>
        <v>9</v>
      </c>
      <c r="BK277" s="4">
        <f t="shared" si="298"/>
        <v>9</v>
      </c>
      <c r="BL277" s="4" t="str">
        <f t="shared" si="299"/>
        <v/>
      </c>
      <c r="BM277" s="4" t="str">
        <f t="shared" si="300"/>
        <v/>
      </c>
      <c r="BN277" s="4" t="str">
        <f t="shared" si="301"/>
        <v/>
      </c>
      <c r="BO277" s="4" t="str">
        <f t="shared" si="302"/>
        <v/>
      </c>
      <c r="BP277" s="4" t="str">
        <f t="shared" si="303"/>
        <v/>
      </c>
      <c r="BQ277" s="4" t="str">
        <f t="shared" si="304"/>
        <v/>
      </c>
      <c r="BR277" s="4" t="str">
        <f t="shared" si="305"/>
        <v/>
      </c>
      <c r="BS277" s="4" t="str">
        <f t="shared" si="306"/>
        <v/>
      </c>
      <c r="BT277" s="4" t="str">
        <f t="shared" si="307"/>
        <v/>
      </c>
      <c r="BU277" s="4" t="str">
        <f t="shared" si="308"/>
        <v/>
      </c>
      <c r="BV277" s="4">
        <f t="shared" si="336"/>
        <v>0</v>
      </c>
      <c r="BW277" s="4">
        <f t="shared" si="309"/>
        <v>9</v>
      </c>
      <c r="BY277" s="4" t="s">
        <v>4934</v>
      </c>
      <c r="BZ277" s="4">
        <f t="shared" si="273"/>
        <v>0</v>
      </c>
      <c r="CA277" s="4">
        <f t="shared" si="274"/>
        <v>0</v>
      </c>
      <c r="CB277" s="4" t="str">
        <f t="shared" si="275"/>
        <v/>
      </c>
      <c r="CC277" s="4" t="str">
        <f t="shared" si="276"/>
        <v/>
      </c>
      <c r="CD277" s="4" t="str">
        <f t="shared" si="277"/>
        <v/>
      </c>
      <c r="CE277" s="4" t="str">
        <f t="shared" si="278"/>
        <v/>
      </c>
      <c r="CF277" s="4" t="str">
        <f t="shared" si="279"/>
        <v/>
      </c>
      <c r="CG277" s="4" t="str">
        <f t="shared" si="280"/>
        <v/>
      </c>
      <c r="CH277" s="4" t="str">
        <f t="shared" si="281"/>
        <v/>
      </c>
      <c r="CI277" s="4" t="str">
        <f t="shared" si="282"/>
        <v/>
      </c>
      <c r="CJ277" s="4" t="str">
        <f t="shared" si="283"/>
        <v/>
      </c>
      <c r="CK277" s="4" t="str">
        <f t="shared" si="284"/>
        <v/>
      </c>
      <c r="CM277" s="4" t="s">
        <v>4934</v>
      </c>
      <c r="CN277" s="4" t="str">
        <f>IF(ISNUMBER(BZ277), IF($BV277&gt;VLOOKUP('Gene Table'!$G$2,'Array Content'!$A$2:$B$3,2,FALSE),IF(BZ277&lt;-$BV277,"mutant","WT"),IF(BZ277&lt;-VLOOKUP('Gene Table'!$G$2,'Array Content'!$A$2:$B$3,2,FALSE),"Mutant","WT")),"")</f>
        <v>WT</v>
      </c>
      <c r="CO277" s="4" t="str">
        <f>IF(ISNUMBER(CA277), IF($BV277&gt;VLOOKUP('Gene Table'!$G$2,'Array Content'!$A$2:$B$3,2,FALSE),IF(CA277&lt;-$BV277,"mutant","WT"),IF(CA277&lt;-VLOOKUP('Gene Table'!$G$2,'Array Content'!$A$2:$B$3,2,FALSE),"Mutant","WT")),"")</f>
        <v>WT</v>
      </c>
      <c r="CP277" s="4" t="str">
        <f>IF(ISNUMBER(CB277), IF($BV277&gt;VLOOKUP('Gene Table'!$G$2,'Array Content'!$A$2:$B$3,2,FALSE),IF(CB277&lt;-$BV277,"mutant","WT"),IF(CB277&lt;-VLOOKUP('Gene Table'!$G$2,'Array Content'!$A$2:$B$3,2,FALSE),"Mutant","WT")),"")</f>
        <v/>
      </c>
      <c r="CQ277" s="4" t="str">
        <f>IF(ISNUMBER(CC277), IF($BV277&gt;VLOOKUP('Gene Table'!$G$2,'Array Content'!$A$2:$B$3,2,FALSE),IF(CC277&lt;-$BV277,"mutant","WT"),IF(CC277&lt;-VLOOKUP('Gene Table'!$G$2,'Array Content'!$A$2:$B$3,2,FALSE),"Mutant","WT")),"")</f>
        <v/>
      </c>
      <c r="CR277" s="4" t="str">
        <f>IF(ISNUMBER(CD277), IF($BV277&gt;VLOOKUP('Gene Table'!$G$2,'Array Content'!$A$2:$B$3,2,FALSE),IF(CD277&lt;-$BV277,"mutant","WT"),IF(CD277&lt;-VLOOKUP('Gene Table'!$G$2,'Array Content'!$A$2:$B$3,2,FALSE),"Mutant","WT")),"")</f>
        <v/>
      </c>
      <c r="CS277" s="4" t="str">
        <f>IF(ISNUMBER(CE277), IF($BV277&gt;VLOOKUP('Gene Table'!$G$2,'Array Content'!$A$2:$B$3,2,FALSE),IF(CE277&lt;-$BV277,"mutant","WT"),IF(CE277&lt;-VLOOKUP('Gene Table'!$G$2,'Array Content'!$A$2:$B$3,2,FALSE),"Mutant","WT")),"")</f>
        <v/>
      </c>
      <c r="CT277" s="4" t="str">
        <f>IF(ISNUMBER(CF277), IF($BV277&gt;VLOOKUP('Gene Table'!$G$2,'Array Content'!$A$2:$B$3,2,FALSE),IF(CF277&lt;-$BV277,"mutant","WT"),IF(CF277&lt;-VLOOKUP('Gene Table'!$G$2,'Array Content'!$A$2:$B$3,2,FALSE),"Mutant","WT")),"")</f>
        <v/>
      </c>
      <c r="CU277" s="4" t="str">
        <f>IF(ISNUMBER(CG277), IF($BV277&gt;VLOOKUP('Gene Table'!$G$2,'Array Content'!$A$2:$B$3,2,FALSE),IF(CG277&lt;-$BV277,"mutant","WT"),IF(CG277&lt;-VLOOKUP('Gene Table'!$G$2,'Array Content'!$A$2:$B$3,2,FALSE),"Mutant","WT")),"")</f>
        <v/>
      </c>
      <c r="CV277" s="4" t="str">
        <f>IF(ISNUMBER(CH277), IF($BV277&gt;VLOOKUP('Gene Table'!$G$2,'Array Content'!$A$2:$B$3,2,FALSE),IF(CH277&lt;-$BV277,"mutant","WT"),IF(CH277&lt;-VLOOKUP('Gene Table'!$G$2,'Array Content'!$A$2:$B$3,2,FALSE),"Mutant","WT")),"")</f>
        <v/>
      </c>
      <c r="CW277" s="4" t="str">
        <f>IF(ISNUMBER(CI277), IF($BV277&gt;VLOOKUP('Gene Table'!$G$2,'Array Content'!$A$2:$B$3,2,FALSE),IF(CI277&lt;-$BV277,"mutant","WT"),IF(CI277&lt;-VLOOKUP('Gene Table'!$G$2,'Array Content'!$A$2:$B$3,2,FALSE),"Mutant","WT")),"")</f>
        <v/>
      </c>
      <c r="CX277" s="4" t="str">
        <f>IF(ISNUMBER(CJ277), IF($BV277&gt;VLOOKUP('Gene Table'!$G$2,'Array Content'!$A$2:$B$3,2,FALSE),IF(CJ277&lt;-$BV277,"mutant","WT"),IF(CJ277&lt;-VLOOKUP('Gene Table'!$G$2,'Array Content'!$A$2:$B$3,2,FALSE),"Mutant","WT")),"")</f>
        <v/>
      </c>
      <c r="CY277" s="4" t="str">
        <f>IF(ISNUMBER(CK277), IF($BV277&gt;VLOOKUP('Gene Table'!$G$2,'Array Content'!$A$2:$B$3,2,FALSE),IF(CK277&lt;-$BV277,"mutant","WT"),IF(CK277&lt;-VLOOKUP('Gene Table'!$G$2,'Array Content'!$A$2:$B$3,2,FALSE),"Mutant","WT")),"")</f>
        <v/>
      </c>
      <c r="DA277" s="4" t="s">
        <v>4934</v>
      </c>
      <c r="DB277" s="4">
        <f t="shared" si="285"/>
        <v>0</v>
      </c>
      <c r="DC277" s="4">
        <f t="shared" si="286"/>
        <v>0</v>
      </c>
      <c r="DD277" s="4" t="str">
        <f t="shared" si="287"/>
        <v/>
      </c>
      <c r="DE277" s="4" t="str">
        <f t="shared" si="288"/>
        <v/>
      </c>
      <c r="DF277" s="4" t="str">
        <f t="shared" si="289"/>
        <v/>
      </c>
      <c r="DG277" s="4" t="str">
        <f t="shared" si="290"/>
        <v/>
      </c>
      <c r="DH277" s="4" t="str">
        <f t="shared" si="291"/>
        <v/>
      </c>
      <c r="DI277" s="4" t="str">
        <f t="shared" si="292"/>
        <v/>
      </c>
      <c r="DJ277" s="4" t="str">
        <f t="shared" si="293"/>
        <v/>
      </c>
      <c r="DK277" s="4" t="str">
        <f t="shared" si="294"/>
        <v/>
      </c>
      <c r="DL277" s="4" t="str">
        <f t="shared" si="295"/>
        <v/>
      </c>
      <c r="DM277" s="4" t="str">
        <f t="shared" si="296"/>
        <v/>
      </c>
      <c r="DO277" s="4" t="s">
        <v>4934</v>
      </c>
      <c r="DP277" s="4" t="str">
        <f>IF(ISNUMBER(DB277), IF($AR277&gt;VLOOKUP('Gene Table'!$G$2,'Array Content'!$A$2:$B$3,2,FALSE),IF(DB277&lt;-$AR277,"mutant","WT"),IF(DB277&lt;-VLOOKUP('Gene Table'!$G$2,'Array Content'!$A$2:$B$3,2,FALSE),"Mutant","WT")),"")</f>
        <v>WT</v>
      </c>
      <c r="DQ277" s="4" t="str">
        <f>IF(ISNUMBER(DC277), IF($AR277&gt;VLOOKUP('Gene Table'!$G$2,'Array Content'!$A$2:$B$3,2,FALSE),IF(DC277&lt;-$AR277,"mutant","WT"),IF(DC277&lt;-VLOOKUP('Gene Table'!$G$2,'Array Content'!$A$2:$B$3,2,FALSE),"Mutant","WT")),"")</f>
        <v>WT</v>
      </c>
      <c r="DR277" s="4" t="str">
        <f>IF(ISNUMBER(DD277), IF($AR277&gt;VLOOKUP('Gene Table'!$G$2,'Array Content'!$A$2:$B$3,2,FALSE),IF(DD277&lt;-$AR277,"mutant","WT"),IF(DD277&lt;-VLOOKUP('Gene Table'!$G$2,'Array Content'!$A$2:$B$3,2,FALSE),"Mutant","WT")),"")</f>
        <v/>
      </c>
      <c r="DS277" s="4" t="str">
        <f>IF(ISNUMBER(DE277), IF($AR277&gt;VLOOKUP('Gene Table'!$G$2,'Array Content'!$A$2:$B$3,2,FALSE),IF(DE277&lt;-$AR277,"mutant","WT"),IF(DE277&lt;-VLOOKUP('Gene Table'!$G$2,'Array Content'!$A$2:$B$3,2,FALSE),"Mutant","WT")),"")</f>
        <v/>
      </c>
      <c r="DT277" s="4" t="str">
        <f>IF(ISNUMBER(DF277), IF($AR277&gt;VLOOKUP('Gene Table'!$G$2,'Array Content'!$A$2:$B$3,2,FALSE),IF(DF277&lt;-$AR277,"mutant","WT"),IF(DF277&lt;-VLOOKUP('Gene Table'!$G$2,'Array Content'!$A$2:$B$3,2,FALSE),"Mutant","WT")),"")</f>
        <v/>
      </c>
      <c r="DU277" s="4" t="str">
        <f>IF(ISNUMBER(DG277), IF($AR277&gt;VLOOKUP('Gene Table'!$G$2,'Array Content'!$A$2:$B$3,2,FALSE),IF(DG277&lt;-$AR277,"mutant","WT"),IF(DG277&lt;-VLOOKUP('Gene Table'!$G$2,'Array Content'!$A$2:$B$3,2,FALSE),"Mutant","WT")),"")</f>
        <v/>
      </c>
      <c r="DV277" s="4" t="str">
        <f>IF(ISNUMBER(DH277), IF($AR277&gt;VLOOKUP('Gene Table'!$G$2,'Array Content'!$A$2:$B$3,2,FALSE),IF(DH277&lt;-$AR277,"mutant","WT"),IF(DH277&lt;-VLOOKUP('Gene Table'!$G$2,'Array Content'!$A$2:$B$3,2,FALSE),"Mutant","WT")),"")</f>
        <v/>
      </c>
      <c r="DW277" s="4" t="str">
        <f>IF(ISNUMBER(DI277), IF($AR277&gt;VLOOKUP('Gene Table'!$G$2,'Array Content'!$A$2:$B$3,2,FALSE),IF(DI277&lt;-$AR277,"mutant","WT"),IF(DI277&lt;-VLOOKUP('Gene Table'!$G$2,'Array Content'!$A$2:$B$3,2,FALSE),"Mutant","WT")),"")</f>
        <v/>
      </c>
      <c r="DX277" s="4" t="str">
        <f>IF(ISNUMBER(DJ277), IF($AR277&gt;VLOOKUP('Gene Table'!$G$2,'Array Content'!$A$2:$B$3,2,FALSE),IF(DJ277&lt;-$AR277,"mutant","WT"),IF(DJ277&lt;-VLOOKUP('Gene Table'!$G$2,'Array Content'!$A$2:$B$3,2,FALSE),"Mutant","WT")),"")</f>
        <v/>
      </c>
      <c r="DY277" s="4" t="str">
        <f>IF(ISNUMBER(DK277), IF($AR277&gt;VLOOKUP('Gene Table'!$G$2,'Array Content'!$A$2:$B$3,2,FALSE),IF(DK277&lt;-$AR277,"mutant","WT"),IF(DK277&lt;-VLOOKUP('Gene Table'!$G$2,'Array Content'!$A$2:$B$3,2,FALSE),"Mutant","WT")),"")</f>
        <v/>
      </c>
      <c r="DZ277" s="4" t="str">
        <f>IF(ISNUMBER(DL277), IF($AR277&gt;VLOOKUP('Gene Table'!$G$2,'Array Content'!$A$2:$B$3,2,FALSE),IF(DL277&lt;-$AR277,"mutant","WT"),IF(DL277&lt;-VLOOKUP('Gene Table'!$G$2,'Array Content'!$A$2:$B$3,2,FALSE),"Mutant","WT")),"")</f>
        <v/>
      </c>
      <c r="EA277" s="4" t="str">
        <f>IF(ISNUMBER(DM277), IF($AR277&gt;VLOOKUP('Gene Table'!$G$2,'Array Content'!$A$2:$B$3,2,FALSE),IF(DM277&lt;-$AR277,"mutant","WT"),IF(DM277&lt;-VLOOKUP('Gene Table'!$G$2,'Array Content'!$A$2:$B$3,2,FALSE),"Mutant","WT")),"")</f>
        <v/>
      </c>
      <c r="EC277" s="4" t="s">
        <v>4934</v>
      </c>
      <c r="ED277" s="4" t="str">
        <f>IF('Gene Table'!$D277="copy number",D277,"")</f>
        <v/>
      </c>
      <c r="EE277" s="4" t="str">
        <f>IF('Gene Table'!$D277="copy number",E277,"")</f>
        <v/>
      </c>
      <c r="EF277" s="4" t="str">
        <f>IF('Gene Table'!$D277="copy number",F277,"")</f>
        <v/>
      </c>
      <c r="EG277" s="4" t="str">
        <f>IF('Gene Table'!$D277="copy number",G277,"")</f>
        <v/>
      </c>
      <c r="EH277" s="4" t="str">
        <f>IF('Gene Table'!$D277="copy number",H277,"")</f>
        <v/>
      </c>
      <c r="EI277" s="4" t="str">
        <f>IF('Gene Table'!$D277="copy number",I277,"")</f>
        <v/>
      </c>
      <c r="EJ277" s="4" t="str">
        <f>IF('Gene Table'!$D277="copy number",J277,"")</f>
        <v/>
      </c>
      <c r="EK277" s="4" t="str">
        <f>IF('Gene Table'!$D277="copy number",K277,"")</f>
        <v/>
      </c>
      <c r="EL277" s="4" t="str">
        <f>IF('Gene Table'!$D277="copy number",L277,"")</f>
        <v/>
      </c>
      <c r="EM277" s="4" t="str">
        <f>IF('Gene Table'!$D277="copy number",M277,"")</f>
        <v/>
      </c>
      <c r="EN277" s="4" t="str">
        <f>IF('Gene Table'!$D277="copy number",N277,"")</f>
        <v/>
      </c>
      <c r="EO277" s="4" t="str">
        <f>IF('Gene Table'!$D277="copy number",O277,"")</f>
        <v/>
      </c>
      <c r="EQ277" s="4" t="s">
        <v>4934</v>
      </c>
      <c r="ER277" s="4" t="str">
        <f>IF('Gene Table'!$D277="copy number",R277,"")</f>
        <v/>
      </c>
      <c r="ES277" s="4" t="str">
        <f>IF('Gene Table'!$D277="copy number",S277,"")</f>
        <v/>
      </c>
      <c r="ET277" s="4" t="str">
        <f>IF('Gene Table'!$D277="copy number",T277,"")</f>
        <v/>
      </c>
      <c r="EU277" s="4" t="str">
        <f>IF('Gene Table'!$D277="copy number",U277,"")</f>
        <v/>
      </c>
      <c r="EV277" s="4" t="str">
        <f>IF('Gene Table'!$D277="copy number",V277,"")</f>
        <v/>
      </c>
      <c r="EW277" s="4" t="str">
        <f>IF('Gene Table'!$D277="copy number",W277,"")</f>
        <v/>
      </c>
      <c r="EX277" s="4" t="str">
        <f>IF('Gene Table'!$D277="copy number",X277,"")</f>
        <v/>
      </c>
      <c r="EY277" s="4" t="str">
        <f>IF('Gene Table'!$D277="copy number",Y277,"")</f>
        <v/>
      </c>
      <c r="EZ277" s="4" t="str">
        <f>IF('Gene Table'!$D277="copy number",Z277,"")</f>
        <v/>
      </c>
      <c r="FA277" s="4" t="str">
        <f>IF('Gene Table'!$D277="copy number",AA277,"")</f>
        <v/>
      </c>
      <c r="FB277" s="4" t="str">
        <f>IF('Gene Table'!$D277="copy number",AB277,"")</f>
        <v/>
      </c>
      <c r="FC277" s="4" t="str">
        <f>IF('Gene Table'!$D277="copy number",AC277,"")</f>
        <v/>
      </c>
      <c r="FE277" s="4" t="s">
        <v>4934</v>
      </c>
      <c r="FF277" s="4" t="str">
        <f>IF('Gene Table'!$C277="SMPC",D277,"")</f>
        <v/>
      </c>
      <c r="FG277" s="4" t="str">
        <f>IF('Gene Table'!$C277="SMPC",E277,"")</f>
        <v/>
      </c>
      <c r="FH277" s="4" t="str">
        <f>IF('Gene Table'!$C277="SMPC",F277,"")</f>
        <v/>
      </c>
      <c r="FI277" s="4" t="str">
        <f>IF('Gene Table'!$C277="SMPC",G277,"")</f>
        <v/>
      </c>
      <c r="FJ277" s="4" t="str">
        <f>IF('Gene Table'!$C277="SMPC",H277,"")</f>
        <v/>
      </c>
      <c r="FK277" s="4" t="str">
        <f>IF('Gene Table'!$C277="SMPC",I277,"")</f>
        <v/>
      </c>
      <c r="FL277" s="4" t="str">
        <f>IF('Gene Table'!$C277="SMPC",J277,"")</f>
        <v/>
      </c>
      <c r="FM277" s="4" t="str">
        <f>IF('Gene Table'!$C277="SMPC",K277,"")</f>
        <v/>
      </c>
      <c r="FN277" s="4" t="str">
        <f>IF('Gene Table'!$C277="SMPC",L277,"")</f>
        <v/>
      </c>
      <c r="FO277" s="4" t="str">
        <f>IF('Gene Table'!$C277="SMPC",M277,"")</f>
        <v/>
      </c>
      <c r="FP277" s="4" t="str">
        <f>IF('Gene Table'!$C277="SMPC",N277,"")</f>
        <v/>
      </c>
      <c r="FQ277" s="4" t="str">
        <f>IF('Gene Table'!$C277="SMPC",O277,"")</f>
        <v/>
      </c>
      <c r="FS277" s="4" t="s">
        <v>4934</v>
      </c>
      <c r="FT277" s="4" t="str">
        <f>IF('Gene Table'!$C277="SMPC",R277,"")</f>
        <v/>
      </c>
      <c r="FU277" s="4" t="str">
        <f>IF('Gene Table'!$C277="SMPC",S277,"")</f>
        <v/>
      </c>
      <c r="FV277" s="4" t="str">
        <f>IF('Gene Table'!$C277="SMPC",T277,"")</f>
        <v/>
      </c>
      <c r="FW277" s="4" t="str">
        <f>IF('Gene Table'!$C277="SMPC",U277,"")</f>
        <v/>
      </c>
      <c r="FX277" s="4" t="str">
        <f>IF('Gene Table'!$C277="SMPC",V277,"")</f>
        <v/>
      </c>
      <c r="FY277" s="4" t="str">
        <f>IF('Gene Table'!$C277="SMPC",W277,"")</f>
        <v/>
      </c>
      <c r="FZ277" s="4" t="str">
        <f>IF('Gene Table'!$C277="SMPC",X277,"")</f>
        <v/>
      </c>
      <c r="GA277" s="4" t="str">
        <f>IF('Gene Table'!$C277="SMPC",Y277,"")</f>
        <v/>
      </c>
      <c r="GB277" s="4" t="str">
        <f>IF('Gene Table'!$C277="SMPC",Z277,"")</f>
        <v/>
      </c>
      <c r="GC277" s="4" t="str">
        <f>IF('Gene Table'!$C277="SMPC",AA277,"")</f>
        <v/>
      </c>
      <c r="GD277" s="4" t="str">
        <f>IF('Gene Table'!$C277="SMPC",AB277,"")</f>
        <v/>
      </c>
      <c r="GE277" s="4" t="str">
        <f>IF('Gene Table'!$C277="SMPC",AC277,"")</f>
        <v/>
      </c>
    </row>
    <row r="278" spans="1:187" ht="15" customHeight="1" x14ac:dyDescent="0.25">
      <c r="A278" s="4" t="str">
        <f>'Gene Table'!C278&amp;":"&amp;'Gene Table'!D278</f>
        <v>TP53:c.743G&gt;A</v>
      </c>
      <c r="B278" s="4">
        <f>IF('Gene Table'!$G$5="NO",IF(ISNUMBER(MATCH('Gene Table'!E278,'Array Content'!$M$2:$M$941,0)),VLOOKUP('Gene Table'!E278,'Array Content'!$M$2:$O$941,2,FALSE),35),IF('Gene Table'!$G$5="YES",IF(ISNUMBER(MATCH('Gene Table'!E278,'Array Content'!$M$2:$M$941,0)),VLOOKUP('Gene Table'!E278,'Array Content'!$M$2:$O$941,3,FALSE),35),"OOPS"))</f>
        <v>37</v>
      </c>
      <c r="C278" s="4" t="s">
        <v>4935</v>
      </c>
      <c r="D278" s="29">
        <f>IF('Control Sample Data'!D277="","",IF(SUM('Control Sample Data'!D$2:D$97)&gt;10,IF(AND(ISNUMBER('Control Sample Data'!D277),'Control Sample Data'!D277&lt;$B278, 'Control Sample Data'!D277&gt;0),'Control Sample Data'!D277,$B278),""))</f>
        <v>35</v>
      </c>
      <c r="E278" s="29">
        <f>IF('Control Sample Data'!E277="","",IF(SUM('Control Sample Data'!E$2:E$97)&gt;10,IF(AND(ISNUMBER('Control Sample Data'!E277),'Control Sample Data'!E277&lt;$B278, 'Control Sample Data'!E277&gt;0),'Control Sample Data'!E277,$B278),""))</f>
        <v>35</v>
      </c>
      <c r="F278" s="29" t="str">
        <f>IF('Control Sample Data'!F277="","",IF(SUM('Control Sample Data'!F$2:F$97)&gt;10,IF(AND(ISNUMBER('Control Sample Data'!F277),'Control Sample Data'!F277&lt;$B278, 'Control Sample Data'!F277&gt;0),'Control Sample Data'!F277,$B278),""))</f>
        <v/>
      </c>
      <c r="G278" s="29" t="str">
        <f>IF('Control Sample Data'!G277="","",IF(SUM('Control Sample Data'!G$2:G$97)&gt;10,IF(AND(ISNUMBER('Control Sample Data'!G277),'Control Sample Data'!G277&lt;$B278, 'Control Sample Data'!G277&gt;0),'Control Sample Data'!G277,$B278),""))</f>
        <v/>
      </c>
      <c r="H278" s="29" t="str">
        <f>IF('Control Sample Data'!H277="","",IF(SUM('Control Sample Data'!H$2:H$97)&gt;10,IF(AND(ISNUMBER('Control Sample Data'!H277),'Control Sample Data'!H277&lt;$B278, 'Control Sample Data'!H277&gt;0),'Control Sample Data'!H277,$B278),""))</f>
        <v/>
      </c>
      <c r="I278" s="29" t="str">
        <f>IF('Control Sample Data'!I277="","",IF(SUM('Control Sample Data'!I$2:I$97)&gt;10,IF(AND(ISNUMBER('Control Sample Data'!I277),'Control Sample Data'!I277&lt;$B278, 'Control Sample Data'!I277&gt;0),'Control Sample Data'!I277,$B278),""))</f>
        <v/>
      </c>
      <c r="J278" s="29" t="str">
        <f>IF('Control Sample Data'!J277="","",IF(SUM('Control Sample Data'!J$2:J$97)&gt;10,IF(AND(ISNUMBER('Control Sample Data'!J277),'Control Sample Data'!J277&lt;$B278, 'Control Sample Data'!J277&gt;0),'Control Sample Data'!J277,$B278),""))</f>
        <v/>
      </c>
      <c r="K278" s="29" t="str">
        <f>IF('Control Sample Data'!K277="","",IF(SUM('Control Sample Data'!K$2:K$97)&gt;10,IF(AND(ISNUMBER('Control Sample Data'!K277),'Control Sample Data'!K277&lt;$B278, 'Control Sample Data'!K277&gt;0),'Control Sample Data'!K277,$B278),""))</f>
        <v/>
      </c>
      <c r="L278" s="29" t="str">
        <f>IF('Control Sample Data'!L277="","",IF(SUM('Control Sample Data'!L$2:L$97)&gt;10,IF(AND(ISNUMBER('Control Sample Data'!L277),'Control Sample Data'!L277&lt;$B278, 'Control Sample Data'!L277&gt;0),'Control Sample Data'!L277,$B278),""))</f>
        <v/>
      </c>
      <c r="M278" s="29" t="str">
        <f>IF('Control Sample Data'!M277="","",IF(SUM('Control Sample Data'!M$2:M$97)&gt;10,IF(AND(ISNUMBER('Control Sample Data'!M277),'Control Sample Data'!M277&lt;$B278, 'Control Sample Data'!M277&gt;0),'Control Sample Data'!M277,$B278),""))</f>
        <v/>
      </c>
      <c r="N278" s="29" t="str">
        <f>IF('Control Sample Data'!N277="","",IF(SUM('Control Sample Data'!N$2:N$97)&gt;10,IF(AND(ISNUMBER('Control Sample Data'!N277),'Control Sample Data'!N277&lt;$B278, 'Control Sample Data'!N277&gt;0),'Control Sample Data'!N277,$B278),""))</f>
        <v/>
      </c>
      <c r="O278" s="29" t="str">
        <f>IF('Control Sample Data'!O277="","",IF(SUM('Control Sample Data'!O$2:O$97)&gt;10,IF(AND(ISNUMBER('Control Sample Data'!O277),'Control Sample Data'!O277&lt;$B278, 'Control Sample Data'!O277&gt;0),'Control Sample Data'!O277,$B278),""))</f>
        <v/>
      </c>
      <c r="Q278" s="4" t="s">
        <v>4935</v>
      </c>
      <c r="R278" s="29">
        <f>IF('Test Sample Data'!D277="","",IF(SUM('Test Sample Data'!D$2:D$97)&gt;10,IF(AND(ISNUMBER('Test Sample Data'!D277),'Test Sample Data'!D277&lt;$B278, 'Test Sample Data'!D277&gt;0),'Test Sample Data'!D277,$B278),""))</f>
        <v>35</v>
      </c>
      <c r="S278" s="29">
        <f>IF('Test Sample Data'!E277="","",IF(SUM('Test Sample Data'!E$2:E$97)&gt;10,IF(AND(ISNUMBER('Test Sample Data'!E277),'Test Sample Data'!E277&lt;$B278, 'Test Sample Data'!E277&gt;0),'Test Sample Data'!E277,$B278),""))</f>
        <v>35</v>
      </c>
      <c r="T278" s="29" t="str">
        <f>IF('Test Sample Data'!F277="","",IF(SUM('Test Sample Data'!F$2:F$97)&gt;10,IF(AND(ISNUMBER('Test Sample Data'!F277),'Test Sample Data'!F277&lt;$B278, 'Test Sample Data'!F277&gt;0),'Test Sample Data'!F277,$B278),""))</f>
        <v/>
      </c>
      <c r="U278" s="29" t="str">
        <f>IF('Test Sample Data'!G277="","",IF(SUM('Test Sample Data'!G$2:G$97)&gt;10,IF(AND(ISNUMBER('Test Sample Data'!G277),'Test Sample Data'!G277&lt;$B278, 'Test Sample Data'!G277&gt;0),'Test Sample Data'!G277,$B278),""))</f>
        <v/>
      </c>
      <c r="V278" s="29" t="str">
        <f>IF('Test Sample Data'!H277="","",IF(SUM('Test Sample Data'!H$2:H$97)&gt;10,IF(AND(ISNUMBER('Test Sample Data'!H277),'Test Sample Data'!H277&lt;$B278, 'Test Sample Data'!H277&gt;0),'Test Sample Data'!H277,$B278),""))</f>
        <v/>
      </c>
      <c r="W278" s="29" t="str">
        <f>IF('Test Sample Data'!I277="","",IF(SUM('Test Sample Data'!I$2:I$97)&gt;10,IF(AND(ISNUMBER('Test Sample Data'!I277),'Test Sample Data'!I277&lt;$B278, 'Test Sample Data'!I277&gt;0),'Test Sample Data'!I277,$B278),""))</f>
        <v/>
      </c>
      <c r="X278" s="29" t="str">
        <f>IF('Test Sample Data'!J277="","",IF(SUM('Test Sample Data'!J$2:J$97)&gt;10,IF(AND(ISNUMBER('Test Sample Data'!J277),'Test Sample Data'!J277&lt;$B278, 'Test Sample Data'!J277&gt;0),'Test Sample Data'!J277,$B278),""))</f>
        <v/>
      </c>
      <c r="Y278" s="29" t="str">
        <f>IF('Test Sample Data'!K277="","",IF(SUM('Test Sample Data'!K$2:K$97)&gt;10,IF(AND(ISNUMBER('Test Sample Data'!K277),'Test Sample Data'!K277&lt;$B278, 'Test Sample Data'!K277&gt;0),'Test Sample Data'!K277,$B278),""))</f>
        <v/>
      </c>
      <c r="Z278" s="29" t="str">
        <f>IF('Test Sample Data'!L277="","",IF(SUM('Test Sample Data'!L$2:L$97)&gt;10,IF(AND(ISNUMBER('Test Sample Data'!L277),'Test Sample Data'!L277&lt;$B278, 'Test Sample Data'!L277&gt;0),'Test Sample Data'!L277,$B278),""))</f>
        <v/>
      </c>
      <c r="AA278" s="29" t="str">
        <f>IF('Test Sample Data'!M277="","",IF(SUM('Test Sample Data'!M$2:M$97)&gt;10,IF(AND(ISNUMBER('Test Sample Data'!M277),'Test Sample Data'!M277&lt;$B278, 'Test Sample Data'!M277&gt;0),'Test Sample Data'!M277,$B278),""))</f>
        <v/>
      </c>
      <c r="AB278" s="29" t="str">
        <f>IF('Test Sample Data'!N277="","",IF(SUM('Test Sample Data'!N$2:N$97)&gt;10,IF(AND(ISNUMBER('Test Sample Data'!N277),'Test Sample Data'!N277&lt;$B278, 'Test Sample Data'!N277&gt;0),'Test Sample Data'!N277,$B278),""))</f>
        <v/>
      </c>
      <c r="AC278" s="29" t="str">
        <f>IF('Test Sample Data'!O277="","",IF(SUM('Test Sample Data'!O$2:O$97)&gt;10,IF(AND(ISNUMBER('Test Sample Data'!O277),'Test Sample Data'!O277&lt;$B278, 'Test Sample Data'!O277&gt;0),'Test Sample Data'!O277,$B278),""))</f>
        <v/>
      </c>
      <c r="AE278" s="4" t="s">
        <v>4935</v>
      </c>
      <c r="AF278" s="4">
        <f t="shared" si="311"/>
        <v>9</v>
      </c>
      <c r="AG278" s="4">
        <f t="shared" si="312"/>
        <v>9</v>
      </c>
      <c r="AH278" s="4" t="str">
        <f t="shared" si="313"/>
        <v/>
      </c>
      <c r="AI278" s="4" t="str">
        <f t="shared" si="314"/>
        <v/>
      </c>
      <c r="AJ278" s="4" t="str">
        <f t="shared" si="315"/>
        <v/>
      </c>
      <c r="AK278" s="4" t="str">
        <f t="shared" si="316"/>
        <v/>
      </c>
      <c r="AL278" s="4" t="str">
        <f t="shared" si="317"/>
        <v/>
      </c>
      <c r="AM278" s="4" t="str">
        <f t="shared" si="318"/>
        <v/>
      </c>
      <c r="AN278" s="4" t="str">
        <f t="shared" si="319"/>
        <v/>
      </c>
      <c r="AO278" s="4" t="str">
        <f t="shared" si="320"/>
        <v/>
      </c>
      <c r="AP278" s="4" t="str">
        <f t="shared" si="321"/>
        <v/>
      </c>
      <c r="AQ278" s="4" t="str">
        <f t="shared" si="322"/>
        <v/>
      </c>
      <c r="AR278" s="4">
        <f t="shared" si="323"/>
        <v>0</v>
      </c>
      <c r="AS278" s="4">
        <f t="shared" si="310"/>
        <v>9</v>
      </c>
      <c r="AU278" s="4" t="s">
        <v>4935</v>
      </c>
      <c r="AV278" s="4">
        <f t="shared" si="324"/>
        <v>9</v>
      </c>
      <c r="AW278" s="4">
        <f t="shared" si="325"/>
        <v>9</v>
      </c>
      <c r="AX278" s="4" t="str">
        <f t="shared" si="326"/>
        <v/>
      </c>
      <c r="AY278" s="4" t="str">
        <f t="shared" si="327"/>
        <v/>
      </c>
      <c r="AZ278" s="4" t="str">
        <f t="shared" si="328"/>
        <v/>
      </c>
      <c r="BA278" s="4" t="str">
        <f t="shared" si="329"/>
        <v/>
      </c>
      <c r="BB278" s="4" t="str">
        <f t="shared" si="330"/>
        <v/>
      </c>
      <c r="BC278" s="4" t="str">
        <f t="shared" si="331"/>
        <v/>
      </c>
      <c r="BD278" s="4" t="str">
        <f t="shared" si="332"/>
        <v/>
      </c>
      <c r="BE278" s="4" t="str">
        <f t="shared" si="333"/>
        <v/>
      </c>
      <c r="BF278" s="4" t="str">
        <f t="shared" si="334"/>
        <v/>
      </c>
      <c r="BG278" s="4" t="str">
        <f t="shared" si="335"/>
        <v/>
      </c>
      <c r="BI278" s="4" t="s">
        <v>4935</v>
      </c>
      <c r="BJ278" s="4">
        <f t="shared" si="297"/>
        <v>9</v>
      </c>
      <c r="BK278" s="4">
        <f t="shared" si="298"/>
        <v>9</v>
      </c>
      <c r="BL278" s="4" t="str">
        <f t="shared" si="299"/>
        <v/>
      </c>
      <c r="BM278" s="4" t="str">
        <f t="shared" si="300"/>
        <v/>
      </c>
      <c r="BN278" s="4" t="str">
        <f t="shared" si="301"/>
        <v/>
      </c>
      <c r="BO278" s="4" t="str">
        <f t="shared" si="302"/>
        <v/>
      </c>
      <c r="BP278" s="4" t="str">
        <f t="shared" si="303"/>
        <v/>
      </c>
      <c r="BQ278" s="4" t="str">
        <f t="shared" si="304"/>
        <v/>
      </c>
      <c r="BR278" s="4" t="str">
        <f t="shared" si="305"/>
        <v/>
      </c>
      <c r="BS278" s="4" t="str">
        <f t="shared" si="306"/>
        <v/>
      </c>
      <c r="BT278" s="4" t="str">
        <f t="shared" si="307"/>
        <v/>
      </c>
      <c r="BU278" s="4" t="str">
        <f t="shared" si="308"/>
        <v/>
      </c>
      <c r="BV278" s="4">
        <f t="shared" si="336"/>
        <v>0</v>
      </c>
      <c r="BW278" s="4">
        <f t="shared" si="309"/>
        <v>9</v>
      </c>
      <c r="BY278" s="4" t="s">
        <v>4935</v>
      </c>
      <c r="BZ278" s="4">
        <f t="shared" si="273"/>
        <v>0</v>
      </c>
      <c r="CA278" s="4">
        <f t="shared" si="274"/>
        <v>0</v>
      </c>
      <c r="CB278" s="4" t="str">
        <f t="shared" si="275"/>
        <v/>
      </c>
      <c r="CC278" s="4" t="str">
        <f t="shared" si="276"/>
        <v/>
      </c>
      <c r="CD278" s="4" t="str">
        <f t="shared" si="277"/>
        <v/>
      </c>
      <c r="CE278" s="4" t="str">
        <f t="shared" si="278"/>
        <v/>
      </c>
      <c r="CF278" s="4" t="str">
        <f t="shared" si="279"/>
        <v/>
      </c>
      <c r="CG278" s="4" t="str">
        <f t="shared" si="280"/>
        <v/>
      </c>
      <c r="CH278" s="4" t="str">
        <f t="shared" si="281"/>
        <v/>
      </c>
      <c r="CI278" s="4" t="str">
        <f t="shared" si="282"/>
        <v/>
      </c>
      <c r="CJ278" s="4" t="str">
        <f t="shared" si="283"/>
        <v/>
      </c>
      <c r="CK278" s="4" t="str">
        <f t="shared" si="284"/>
        <v/>
      </c>
      <c r="CM278" s="4" t="s">
        <v>4935</v>
      </c>
      <c r="CN278" s="4" t="str">
        <f>IF(ISNUMBER(BZ278), IF($BV278&gt;VLOOKUP('Gene Table'!$G$2,'Array Content'!$A$2:$B$3,2,FALSE),IF(BZ278&lt;-$BV278,"mutant","WT"),IF(BZ278&lt;-VLOOKUP('Gene Table'!$G$2,'Array Content'!$A$2:$B$3,2,FALSE),"Mutant","WT")),"")</f>
        <v>WT</v>
      </c>
      <c r="CO278" s="4" t="str">
        <f>IF(ISNUMBER(CA278), IF($BV278&gt;VLOOKUP('Gene Table'!$G$2,'Array Content'!$A$2:$B$3,2,FALSE),IF(CA278&lt;-$BV278,"mutant","WT"),IF(CA278&lt;-VLOOKUP('Gene Table'!$G$2,'Array Content'!$A$2:$B$3,2,FALSE),"Mutant","WT")),"")</f>
        <v>WT</v>
      </c>
      <c r="CP278" s="4" t="str">
        <f>IF(ISNUMBER(CB278), IF($BV278&gt;VLOOKUP('Gene Table'!$G$2,'Array Content'!$A$2:$B$3,2,FALSE),IF(CB278&lt;-$BV278,"mutant","WT"),IF(CB278&lt;-VLOOKUP('Gene Table'!$G$2,'Array Content'!$A$2:$B$3,2,FALSE),"Mutant","WT")),"")</f>
        <v/>
      </c>
      <c r="CQ278" s="4" t="str">
        <f>IF(ISNUMBER(CC278), IF($BV278&gt;VLOOKUP('Gene Table'!$G$2,'Array Content'!$A$2:$B$3,2,FALSE),IF(CC278&lt;-$BV278,"mutant","WT"),IF(CC278&lt;-VLOOKUP('Gene Table'!$G$2,'Array Content'!$A$2:$B$3,2,FALSE),"Mutant","WT")),"")</f>
        <v/>
      </c>
      <c r="CR278" s="4" t="str">
        <f>IF(ISNUMBER(CD278), IF($BV278&gt;VLOOKUP('Gene Table'!$G$2,'Array Content'!$A$2:$B$3,2,FALSE),IF(CD278&lt;-$BV278,"mutant","WT"),IF(CD278&lt;-VLOOKUP('Gene Table'!$G$2,'Array Content'!$A$2:$B$3,2,FALSE),"Mutant","WT")),"")</f>
        <v/>
      </c>
      <c r="CS278" s="4" t="str">
        <f>IF(ISNUMBER(CE278), IF($BV278&gt;VLOOKUP('Gene Table'!$G$2,'Array Content'!$A$2:$B$3,2,FALSE),IF(CE278&lt;-$BV278,"mutant","WT"),IF(CE278&lt;-VLOOKUP('Gene Table'!$G$2,'Array Content'!$A$2:$B$3,2,FALSE),"Mutant","WT")),"")</f>
        <v/>
      </c>
      <c r="CT278" s="4" t="str">
        <f>IF(ISNUMBER(CF278), IF($BV278&gt;VLOOKUP('Gene Table'!$G$2,'Array Content'!$A$2:$B$3,2,FALSE),IF(CF278&lt;-$BV278,"mutant","WT"),IF(CF278&lt;-VLOOKUP('Gene Table'!$G$2,'Array Content'!$A$2:$B$3,2,FALSE),"Mutant","WT")),"")</f>
        <v/>
      </c>
      <c r="CU278" s="4" t="str">
        <f>IF(ISNUMBER(CG278), IF($BV278&gt;VLOOKUP('Gene Table'!$G$2,'Array Content'!$A$2:$B$3,2,FALSE),IF(CG278&lt;-$BV278,"mutant","WT"),IF(CG278&lt;-VLOOKUP('Gene Table'!$G$2,'Array Content'!$A$2:$B$3,2,FALSE),"Mutant","WT")),"")</f>
        <v/>
      </c>
      <c r="CV278" s="4" t="str">
        <f>IF(ISNUMBER(CH278), IF($BV278&gt;VLOOKUP('Gene Table'!$G$2,'Array Content'!$A$2:$B$3,2,FALSE),IF(CH278&lt;-$BV278,"mutant","WT"),IF(CH278&lt;-VLOOKUP('Gene Table'!$G$2,'Array Content'!$A$2:$B$3,2,FALSE),"Mutant","WT")),"")</f>
        <v/>
      </c>
      <c r="CW278" s="4" t="str">
        <f>IF(ISNUMBER(CI278), IF($BV278&gt;VLOOKUP('Gene Table'!$G$2,'Array Content'!$A$2:$B$3,2,FALSE),IF(CI278&lt;-$BV278,"mutant","WT"),IF(CI278&lt;-VLOOKUP('Gene Table'!$G$2,'Array Content'!$A$2:$B$3,2,FALSE),"Mutant","WT")),"")</f>
        <v/>
      </c>
      <c r="CX278" s="4" t="str">
        <f>IF(ISNUMBER(CJ278), IF($BV278&gt;VLOOKUP('Gene Table'!$G$2,'Array Content'!$A$2:$B$3,2,FALSE),IF(CJ278&lt;-$BV278,"mutant","WT"),IF(CJ278&lt;-VLOOKUP('Gene Table'!$G$2,'Array Content'!$A$2:$B$3,2,FALSE),"Mutant","WT")),"")</f>
        <v/>
      </c>
      <c r="CY278" s="4" t="str">
        <f>IF(ISNUMBER(CK278), IF($BV278&gt;VLOOKUP('Gene Table'!$G$2,'Array Content'!$A$2:$B$3,2,FALSE),IF(CK278&lt;-$BV278,"mutant","WT"),IF(CK278&lt;-VLOOKUP('Gene Table'!$G$2,'Array Content'!$A$2:$B$3,2,FALSE),"Mutant","WT")),"")</f>
        <v/>
      </c>
      <c r="DA278" s="4" t="s">
        <v>4935</v>
      </c>
      <c r="DB278" s="4">
        <f t="shared" si="285"/>
        <v>0</v>
      </c>
      <c r="DC278" s="4">
        <f t="shared" si="286"/>
        <v>0</v>
      </c>
      <c r="DD278" s="4" t="str">
        <f t="shared" si="287"/>
        <v/>
      </c>
      <c r="DE278" s="4" t="str">
        <f t="shared" si="288"/>
        <v/>
      </c>
      <c r="DF278" s="4" t="str">
        <f t="shared" si="289"/>
        <v/>
      </c>
      <c r="DG278" s="4" t="str">
        <f t="shared" si="290"/>
        <v/>
      </c>
      <c r="DH278" s="4" t="str">
        <f t="shared" si="291"/>
        <v/>
      </c>
      <c r="DI278" s="4" t="str">
        <f t="shared" si="292"/>
        <v/>
      </c>
      <c r="DJ278" s="4" t="str">
        <f t="shared" si="293"/>
        <v/>
      </c>
      <c r="DK278" s="4" t="str">
        <f t="shared" si="294"/>
        <v/>
      </c>
      <c r="DL278" s="4" t="str">
        <f t="shared" si="295"/>
        <v/>
      </c>
      <c r="DM278" s="4" t="str">
        <f t="shared" si="296"/>
        <v/>
      </c>
      <c r="DO278" s="4" t="s">
        <v>4935</v>
      </c>
      <c r="DP278" s="4" t="str">
        <f>IF(ISNUMBER(DB278), IF($AR278&gt;VLOOKUP('Gene Table'!$G$2,'Array Content'!$A$2:$B$3,2,FALSE),IF(DB278&lt;-$AR278,"mutant","WT"),IF(DB278&lt;-VLOOKUP('Gene Table'!$G$2,'Array Content'!$A$2:$B$3,2,FALSE),"Mutant","WT")),"")</f>
        <v>WT</v>
      </c>
      <c r="DQ278" s="4" t="str">
        <f>IF(ISNUMBER(DC278), IF($AR278&gt;VLOOKUP('Gene Table'!$G$2,'Array Content'!$A$2:$B$3,2,FALSE),IF(DC278&lt;-$AR278,"mutant","WT"),IF(DC278&lt;-VLOOKUP('Gene Table'!$G$2,'Array Content'!$A$2:$B$3,2,FALSE),"Mutant","WT")),"")</f>
        <v>WT</v>
      </c>
      <c r="DR278" s="4" t="str">
        <f>IF(ISNUMBER(DD278), IF($AR278&gt;VLOOKUP('Gene Table'!$G$2,'Array Content'!$A$2:$B$3,2,FALSE),IF(DD278&lt;-$AR278,"mutant","WT"),IF(DD278&lt;-VLOOKUP('Gene Table'!$G$2,'Array Content'!$A$2:$B$3,2,FALSE),"Mutant","WT")),"")</f>
        <v/>
      </c>
      <c r="DS278" s="4" t="str">
        <f>IF(ISNUMBER(DE278), IF($AR278&gt;VLOOKUP('Gene Table'!$G$2,'Array Content'!$A$2:$B$3,2,FALSE),IF(DE278&lt;-$AR278,"mutant","WT"),IF(DE278&lt;-VLOOKUP('Gene Table'!$G$2,'Array Content'!$A$2:$B$3,2,FALSE),"Mutant","WT")),"")</f>
        <v/>
      </c>
      <c r="DT278" s="4" t="str">
        <f>IF(ISNUMBER(DF278), IF($AR278&gt;VLOOKUP('Gene Table'!$G$2,'Array Content'!$A$2:$B$3,2,FALSE),IF(DF278&lt;-$AR278,"mutant","WT"),IF(DF278&lt;-VLOOKUP('Gene Table'!$G$2,'Array Content'!$A$2:$B$3,2,FALSE),"Mutant","WT")),"")</f>
        <v/>
      </c>
      <c r="DU278" s="4" t="str">
        <f>IF(ISNUMBER(DG278), IF($AR278&gt;VLOOKUP('Gene Table'!$G$2,'Array Content'!$A$2:$B$3,2,FALSE),IF(DG278&lt;-$AR278,"mutant","WT"),IF(DG278&lt;-VLOOKUP('Gene Table'!$G$2,'Array Content'!$A$2:$B$3,2,FALSE),"Mutant","WT")),"")</f>
        <v/>
      </c>
      <c r="DV278" s="4" t="str">
        <f>IF(ISNUMBER(DH278), IF($AR278&gt;VLOOKUP('Gene Table'!$G$2,'Array Content'!$A$2:$B$3,2,FALSE),IF(DH278&lt;-$AR278,"mutant","WT"),IF(DH278&lt;-VLOOKUP('Gene Table'!$G$2,'Array Content'!$A$2:$B$3,2,FALSE),"Mutant","WT")),"")</f>
        <v/>
      </c>
      <c r="DW278" s="4" t="str">
        <f>IF(ISNUMBER(DI278), IF($AR278&gt;VLOOKUP('Gene Table'!$G$2,'Array Content'!$A$2:$B$3,2,FALSE),IF(DI278&lt;-$AR278,"mutant","WT"),IF(DI278&lt;-VLOOKUP('Gene Table'!$G$2,'Array Content'!$A$2:$B$3,2,FALSE),"Mutant","WT")),"")</f>
        <v/>
      </c>
      <c r="DX278" s="4" t="str">
        <f>IF(ISNUMBER(DJ278), IF($AR278&gt;VLOOKUP('Gene Table'!$G$2,'Array Content'!$A$2:$B$3,2,FALSE),IF(DJ278&lt;-$AR278,"mutant","WT"),IF(DJ278&lt;-VLOOKUP('Gene Table'!$G$2,'Array Content'!$A$2:$B$3,2,FALSE),"Mutant","WT")),"")</f>
        <v/>
      </c>
      <c r="DY278" s="4" t="str">
        <f>IF(ISNUMBER(DK278), IF($AR278&gt;VLOOKUP('Gene Table'!$G$2,'Array Content'!$A$2:$B$3,2,FALSE),IF(DK278&lt;-$AR278,"mutant","WT"),IF(DK278&lt;-VLOOKUP('Gene Table'!$G$2,'Array Content'!$A$2:$B$3,2,FALSE),"Mutant","WT")),"")</f>
        <v/>
      </c>
      <c r="DZ278" s="4" t="str">
        <f>IF(ISNUMBER(DL278), IF($AR278&gt;VLOOKUP('Gene Table'!$G$2,'Array Content'!$A$2:$B$3,2,FALSE),IF(DL278&lt;-$AR278,"mutant","WT"),IF(DL278&lt;-VLOOKUP('Gene Table'!$G$2,'Array Content'!$A$2:$B$3,2,FALSE),"Mutant","WT")),"")</f>
        <v/>
      </c>
      <c r="EA278" s="4" t="str">
        <f>IF(ISNUMBER(DM278), IF($AR278&gt;VLOOKUP('Gene Table'!$G$2,'Array Content'!$A$2:$B$3,2,FALSE),IF(DM278&lt;-$AR278,"mutant","WT"),IF(DM278&lt;-VLOOKUP('Gene Table'!$G$2,'Array Content'!$A$2:$B$3,2,FALSE),"Mutant","WT")),"")</f>
        <v/>
      </c>
      <c r="EC278" s="4" t="s">
        <v>4935</v>
      </c>
      <c r="ED278" s="4" t="str">
        <f>IF('Gene Table'!$D278="copy number",D278,"")</f>
        <v/>
      </c>
      <c r="EE278" s="4" t="str">
        <f>IF('Gene Table'!$D278="copy number",E278,"")</f>
        <v/>
      </c>
      <c r="EF278" s="4" t="str">
        <f>IF('Gene Table'!$D278="copy number",F278,"")</f>
        <v/>
      </c>
      <c r="EG278" s="4" t="str">
        <f>IF('Gene Table'!$D278="copy number",G278,"")</f>
        <v/>
      </c>
      <c r="EH278" s="4" t="str">
        <f>IF('Gene Table'!$D278="copy number",H278,"")</f>
        <v/>
      </c>
      <c r="EI278" s="4" t="str">
        <f>IF('Gene Table'!$D278="copy number",I278,"")</f>
        <v/>
      </c>
      <c r="EJ278" s="4" t="str">
        <f>IF('Gene Table'!$D278="copy number",J278,"")</f>
        <v/>
      </c>
      <c r="EK278" s="4" t="str">
        <f>IF('Gene Table'!$D278="copy number",K278,"")</f>
        <v/>
      </c>
      <c r="EL278" s="4" t="str">
        <f>IF('Gene Table'!$D278="copy number",L278,"")</f>
        <v/>
      </c>
      <c r="EM278" s="4" t="str">
        <f>IF('Gene Table'!$D278="copy number",M278,"")</f>
        <v/>
      </c>
      <c r="EN278" s="4" t="str">
        <f>IF('Gene Table'!$D278="copy number",N278,"")</f>
        <v/>
      </c>
      <c r="EO278" s="4" t="str">
        <f>IF('Gene Table'!$D278="copy number",O278,"")</f>
        <v/>
      </c>
      <c r="EQ278" s="4" t="s">
        <v>4935</v>
      </c>
      <c r="ER278" s="4" t="str">
        <f>IF('Gene Table'!$D278="copy number",R278,"")</f>
        <v/>
      </c>
      <c r="ES278" s="4" t="str">
        <f>IF('Gene Table'!$D278="copy number",S278,"")</f>
        <v/>
      </c>
      <c r="ET278" s="4" t="str">
        <f>IF('Gene Table'!$D278="copy number",T278,"")</f>
        <v/>
      </c>
      <c r="EU278" s="4" t="str">
        <f>IF('Gene Table'!$D278="copy number",U278,"")</f>
        <v/>
      </c>
      <c r="EV278" s="4" t="str">
        <f>IF('Gene Table'!$D278="copy number",V278,"")</f>
        <v/>
      </c>
      <c r="EW278" s="4" t="str">
        <f>IF('Gene Table'!$D278="copy number",W278,"")</f>
        <v/>
      </c>
      <c r="EX278" s="4" t="str">
        <f>IF('Gene Table'!$D278="copy number",X278,"")</f>
        <v/>
      </c>
      <c r="EY278" s="4" t="str">
        <f>IF('Gene Table'!$D278="copy number",Y278,"")</f>
        <v/>
      </c>
      <c r="EZ278" s="4" t="str">
        <f>IF('Gene Table'!$D278="copy number",Z278,"")</f>
        <v/>
      </c>
      <c r="FA278" s="4" t="str">
        <f>IF('Gene Table'!$D278="copy number",AA278,"")</f>
        <v/>
      </c>
      <c r="FB278" s="4" t="str">
        <f>IF('Gene Table'!$D278="copy number",AB278,"")</f>
        <v/>
      </c>
      <c r="FC278" s="4" t="str">
        <f>IF('Gene Table'!$D278="copy number",AC278,"")</f>
        <v/>
      </c>
      <c r="FE278" s="4" t="s">
        <v>4935</v>
      </c>
      <c r="FF278" s="4" t="str">
        <f>IF('Gene Table'!$C278="SMPC",D278,"")</f>
        <v/>
      </c>
      <c r="FG278" s="4" t="str">
        <f>IF('Gene Table'!$C278="SMPC",E278,"")</f>
        <v/>
      </c>
      <c r="FH278" s="4" t="str">
        <f>IF('Gene Table'!$C278="SMPC",F278,"")</f>
        <v/>
      </c>
      <c r="FI278" s="4" t="str">
        <f>IF('Gene Table'!$C278="SMPC",G278,"")</f>
        <v/>
      </c>
      <c r="FJ278" s="4" t="str">
        <f>IF('Gene Table'!$C278="SMPC",H278,"")</f>
        <v/>
      </c>
      <c r="FK278" s="4" t="str">
        <f>IF('Gene Table'!$C278="SMPC",I278,"")</f>
        <v/>
      </c>
      <c r="FL278" s="4" t="str">
        <f>IF('Gene Table'!$C278="SMPC",J278,"")</f>
        <v/>
      </c>
      <c r="FM278" s="4" t="str">
        <f>IF('Gene Table'!$C278="SMPC",K278,"")</f>
        <v/>
      </c>
      <c r="FN278" s="4" t="str">
        <f>IF('Gene Table'!$C278="SMPC",L278,"")</f>
        <v/>
      </c>
      <c r="FO278" s="4" t="str">
        <f>IF('Gene Table'!$C278="SMPC",M278,"")</f>
        <v/>
      </c>
      <c r="FP278" s="4" t="str">
        <f>IF('Gene Table'!$C278="SMPC",N278,"")</f>
        <v/>
      </c>
      <c r="FQ278" s="4" t="str">
        <f>IF('Gene Table'!$C278="SMPC",O278,"")</f>
        <v/>
      </c>
      <c r="FS278" s="4" t="s">
        <v>4935</v>
      </c>
      <c r="FT278" s="4" t="str">
        <f>IF('Gene Table'!$C278="SMPC",R278,"")</f>
        <v/>
      </c>
      <c r="FU278" s="4" t="str">
        <f>IF('Gene Table'!$C278="SMPC",S278,"")</f>
        <v/>
      </c>
      <c r="FV278" s="4" t="str">
        <f>IF('Gene Table'!$C278="SMPC",T278,"")</f>
        <v/>
      </c>
      <c r="FW278" s="4" t="str">
        <f>IF('Gene Table'!$C278="SMPC",U278,"")</f>
        <v/>
      </c>
      <c r="FX278" s="4" t="str">
        <f>IF('Gene Table'!$C278="SMPC",V278,"")</f>
        <v/>
      </c>
      <c r="FY278" s="4" t="str">
        <f>IF('Gene Table'!$C278="SMPC",W278,"")</f>
        <v/>
      </c>
      <c r="FZ278" s="4" t="str">
        <f>IF('Gene Table'!$C278="SMPC",X278,"")</f>
        <v/>
      </c>
      <c r="GA278" s="4" t="str">
        <f>IF('Gene Table'!$C278="SMPC",Y278,"")</f>
        <v/>
      </c>
      <c r="GB278" s="4" t="str">
        <f>IF('Gene Table'!$C278="SMPC",Z278,"")</f>
        <v/>
      </c>
      <c r="GC278" s="4" t="str">
        <f>IF('Gene Table'!$C278="SMPC",AA278,"")</f>
        <v/>
      </c>
      <c r="GD278" s="4" t="str">
        <f>IF('Gene Table'!$C278="SMPC",AB278,"")</f>
        <v/>
      </c>
      <c r="GE278" s="4" t="str">
        <f>IF('Gene Table'!$C278="SMPC",AC278,"")</f>
        <v/>
      </c>
    </row>
    <row r="279" spans="1:187" ht="15" customHeight="1" x14ac:dyDescent="0.25">
      <c r="A279" s="4" t="str">
        <f>'Gene Table'!C279&amp;":"&amp;'Gene Table'!D279</f>
        <v>TP53:c.743G&gt;T</v>
      </c>
      <c r="B279" s="4">
        <f>IF('Gene Table'!$G$5="NO",IF(ISNUMBER(MATCH('Gene Table'!E279,'Array Content'!$M$2:$M$941,0)),VLOOKUP('Gene Table'!E279,'Array Content'!$M$2:$O$941,2,FALSE),35),IF('Gene Table'!$G$5="YES",IF(ISNUMBER(MATCH('Gene Table'!E279,'Array Content'!$M$2:$M$941,0)),VLOOKUP('Gene Table'!E279,'Array Content'!$M$2:$O$941,3,FALSE),35),"OOPS"))</f>
        <v>37</v>
      </c>
      <c r="C279" s="4" t="s">
        <v>4936</v>
      </c>
      <c r="D279" s="29">
        <f>IF('Control Sample Data'!D278="","",IF(SUM('Control Sample Data'!D$2:D$97)&gt;10,IF(AND(ISNUMBER('Control Sample Data'!D278),'Control Sample Data'!D278&lt;$B279, 'Control Sample Data'!D278&gt;0),'Control Sample Data'!D278,$B279),""))</f>
        <v>35</v>
      </c>
      <c r="E279" s="29">
        <f>IF('Control Sample Data'!E278="","",IF(SUM('Control Sample Data'!E$2:E$97)&gt;10,IF(AND(ISNUMBER('Control Sample Data'!E278),'Control Sample Data'!E278&lt;$B279, 'Control Sample Data'!E278&gt;0),'Control Sample Data'!E278,$B279),""))</f>
        <v>35</v>
      </c>
      <c r="F279" s="29" t="str">
        <f>IF('Control Sample Data'!F278="","",IF(SUM('Control Sample Data'!F$2:F$97)&gt;10,IF(AND(ISNUMBER('Control Sample Data'!F278),'Control Sample Data'!F278&lt;$B279, 'Control Sample Data'!F278&gt;0),'Control Sample Data'!F278,$B279),""))</f>
        <v/>
      </c>
      <c r="G279" s="29" t="str">
        <f>IF('Control Sample Data'!G278="","",IF(SUM('Control Sample Data'!G$2:G$97)&gt;10,IF(AND(ISNUMBER('Control Sample Data'!G278),'Control Sample Data'!G278&lt;$B279, 'Control Sample Data'!G278&gt;0),'Control Sample Data'!G278,$B279),""))</f>
        <v/>
      </c>
      <c r="H279" s="29" t="str">
        <f>IF('Control Sample Data'!H278="","",IF(SUM('Control Sample Data'!H$2:H$97)&gt;10,IF(AND(ISNUMBER('Control Sample Data'!H278),'Control Sample Data'!H278&lt;$B279, 'Control Sample Data'!H278&gt;0),'Control Sample Data'!H278,$B279),""))</f>
        <v/>
      </c>
      <c r="I279" s="29" t="str">
        <f>IF('Control Sample Data'!I278="","",IF(SUM('Control Sample Data'!I$2:I$97)&gt;10,IF(AND(ISNUMBER('Control Sample Data'!I278),'Control Sample Data'!I278&lt;$B279, 'Control Sample Data'!I278&gt;0),'Control Sample Data'!I278,$B279),""))</f>
        <v/>
      </c>
      <c r="J279" s="29" t="str">
        <f>IF('Control Sample Data'!J278="","",IF(SUM('Control Sample Data'!J$2:J$97)&gt;10,IF(AND(ISNUMBER('Control Sample Data'!J278),'Control Sample Data'!J278&lt;$B279, 'Control Sample Data'!J278&gt;0),'Control Sample Data'!J278,$B279),""))</f>
        <v/>
      </c>
      <c r="K279" s="29" t="str">
        <f>IF('Control Sample Data'!K278="","",IF(SUM('Control Sample Data'!K$2:K$97)&gt;10,IF(AND(ISNUMBER('Control Sample Data'!K278),'Control Sample Data'!K278&lt;$B279, 'Control Sample Data'!K278&gt;0),'Control Sample Data'!K278,$B279),""))</f>
        <v/>
      </c>
      <c r="L279" s="29" t="str">
        <f>IF('Control Sample Data'!L278="","",IF(SUM('Control Sample Data'!L$2:L$97)&gt;10,IF(AND(ISNUMBER('Control Sample Data'!L278),'Control Sample Data'!L278&lt;$B279, 'Control Sample Data'!L278&gt;0),'Control Sample Data'!L278,$B279),""))</f>
        <v/>
      </c>
      <c r="M279" s="29" t="str">
        <f>IF('Control Sample Data'!M278="","",IF(SUM('Control Sample Data'!M$2:M$97)&gt;10,IF(AND(ISNUMBER('Control Sample Data'!M278),'Control Sample Data'!M278&lt;$B279, 'Control Sample Data'!M278&gt;0),'Control Sample Data'!M278,$B279),""))</f>
        <v/>
      </c>
      <c r="N279" s="29" t="str">
        <f>IF('Control Sample Data'!N278="","",IF(SUM('Control Sample Data'!N$2:N$97)&gt;10,IF(AND(ISNUMBER('Control Sample Data'!N278),'Control Sample Data'!N278&lt;$B279, 'Control Sample Data'!N278&gt;0),'Control Sample Data'!N278,$B279),""))</f>
        <v/>
      </c>
      <c r="O279" s="29" t="str">
        <f>IF('Control Sample Data'!O278="","",IF(SUM('Control Sample Data'!O$2:O$97)&gt;10,IF(AND(ISNUMBER('Control Sample Data'!O278),'Control Sample Data'!O278&lt;$B279, 'Control Sample Data'!O278&gt;0),'Control Sample Data'!O278,$B279),""))</f>
        <v/>
      </c>
      <c r="Q279" s="4" t="s">
        <v>4936</v>
      </c>
      <c r="R279" s="29">
        <f>IF('Test Sample Data'!D278="","",IF(SUM('Test Sample Data'!D$2:D$97)&gt;10,IF(AND(ISNUMBER('Test Sample Data'!D278),'Test Sample Data'!D278&lt;$B279, 'Test Sample Data'!D278&gt;0),'Test Sample Data'!D278,$B279),""))</f>
        <v>35</v>
      </c>
      <c r="S279" s="29">
        <f>IF('Test Sample Data'!E278="","",IF(SUM('Test Sample Data'!E$2:E$97)&gt;10,IF(AND(ISNUMBER('Test Sample Data'!E278),'Test Sample Data'!E278&lt;$B279, 'Test Sample Data'!E278&gt;0),'Test Sample Data'!E278,$B279),""))</f>
        <v>35</v>
      </c>
      <c r="T279" s="29" t="str">
        <f>IF('Test Sample Data'!F278="","",IF(SUM('Test Sample Data'!F$2:F$97)&gt;10,IF(AND(ISNUMBER('Test Sample Data'!F278),'Test Sample Data'!F278&lt;$B279, 'Test Sample Data'!F278&gt;0),'Test Sample Data'!F278,$B279),""))</f>
        <v/>
      </c>
      <c r="U279" s="29" t="str">
        <f>IF('Test Sample Data'!G278="","",IF(SUM('Test Sample Data'!G$2:G$97)&gt;10,IF(AND(ISNUMBER('Test Sample Data'!G278),'Test Sample Data'!G278&lt;$B279, 'Test Sample Data'!G278&gt;0),'Test Sample Data'!G278,$B279),""))</f>
        <v/>
      </c>
      <c r="V279" s="29" t="str">
        <f>IF('Test Sample Data'!H278="","",IF(SUM('Test Sample Data'!H$2:H$97)&gt;10,IF(AND(ISNUMBER('Test Sample Data'!H278),'Test Sample Data'!H278&lt;$B279, 'Test Sample Data'!H278&gt;0),'Test Sample Data'!H278,$B279),""))</f>
        <v/>
      </c>
      <c r="W279" s="29" t="str">
        <f>IF('Test Sample Data'!I278="","",IF(SUM('Test Sample Data'!I$2:I$97)&gt;10,IF(AND(ISNUMBER('Test Sample Data'!I278),'Test Sample Data'!I278&lt;$B279, 'Test Sample Data'!I278&gt;0),'Test Sample Data'!I278,$B279),""))</f>
        <v/>
      </c>
      <c r="X279" s="29" t="str">
        <f>IF('Test Sample Data'!J278="","",IF(SUM('Test Sample Data'!J$2:J$97)&gt;10,IF(AND(ISNUMBER('Test Sample Data'!J278),'Test Sample Data'!J278&lt;$B279, 'Test Sample Data'!J278&gt;0),'Test Sample Data'!J278,$B279),""))</f>
        <v/>
      </c>
      <c r="Y279" s="29" t="str">
        <f>IF('Test Sample Data'!K278="","",IF(SUM('Test Sample Data'!K$2:K$97)&gt;10,IF(AND(ISNUMBER('Test Sample Data'!K278),'Test Sample Data'!K278&lt;$B279, 'Test Sample Data'!K278&gt;0),'Test Sample Data'!K278,$B279),""))</f>
        <v/>
      </c>
      <c r="Z279" s="29" t="str">
        <f>IF('Test Sample Data'!L278="","",IF(SUM('Test Sample Data'!L$2:L$97)&gt;10,IF(AND(ISNUMBER('Test Sample Data'!L278),'Test Sample Data'!L278&lt;$B279, 'Test Sample Data'!L278&gt;0),'Test Sample Data'!L278,$B279),""))</f>
        <v/>
      </c>
      <c r="AA279" s="29" t="str">
        <f>IF('Test Sample Data'!M278="","",IF(SUM('Test Sample Data'!M$2:M$97)&gt;10,IF(AND(ISNUMBER('Test Sample Data'!M278),'Test Sample Data'!M278&lt;$B279, 'Test Sample Data'!M278&gt;0),'Test Sample Data'!M278,$B279),""))</f>
        <v/>
      </c>
      <c r="AB279" s="29" t="str">
        <f>IF('Test Sample Data'!N278="","",IF(SUM('Test Sample Data'!N$2:N$97)&gt;10,IF(AND(ISNUMBER('Test Sample Data'!N278),'Test Sample Data'!N278&lt;$B279, 'Test Sample Data'!N278&gt;0),'Test Sample Data'!N278,$B279),""))</f>
        <v/>
      </c>
      <c r="AC279" s="29" t="str">
        <f>IF('Test Sample Data'!O278="","",IF(SUM('Test Sample Data'!O$2:O$97)&gt;10,IF(AND(ISNUMBER('Test Sample Data'!O278),'Test Sample Data'!O278&lt;$B279, 'Test Sample Data'!O278&gt;0),'Test Sample Data'!O278,$B279),""))</f>
        <v/>
      </c>
      <c r="AE279" s="4" t="s">
        <v>4936</v>
      </c>
      <c r="AF279" s="4">
        <f t="shared" si="311"/>
        <v>9</v>
      </c>
      <c r="AG279" s="4">
        <f t="shared" si="312"/>
        <v>9</v>
      </c>
      <c r="AH279" s="4" t="str">
        <f t="shared" si="313"/>
        <v/>
      </c>
      <c r="AI279" s="4" t="str">
        <f t="shared" si="314"/>
        <v/>
      </c>
      <c r="AJ279" s="4" t="str">
        <f t="shared" si="315"/>
        <v/>
      </c>
      <c r="AK279" s="4" t="str">
        <f t="shared" si="316"/>
        <v/>
      </c>
      <c r="AL279" s="4" t="str">
        <f t="shared" si="317"/>
        <v/>
      </c>
      <c r="AM279" s="4" t="str">
        <f t="shared" si="318"/>
        <v/>
      </c>
      <c r="AN279" s="4" t="str">
        <f t="shared" si="319"/>
        <v/>
      </c>
      <c r="AO279" s="4" t="str">
        <f t="shared" si="320"/>
        <v/>
      </c>
      <c r="AP279" s="4" t="str">
        <f t="shared" si="321"/>
        <v/>
      </c>
      <c r="AQ279" s="4" t="str">
        <f t="shared" si="322"/>
        <v/>
      </c>
      <c r="AR279" s="4">
        <f t="shared" si="323"/>
        <v>0</v>
      </c>
      <c r="AS279" s="4">
        <f t="shared" si="310"/>
        <v>9</v>
      </c>
      <c r="AU279" s="4" t="s">
        <v>4936</v>
      </c>
      <c r="AV279" s="4">
        <f t="shared" si="324"/>
        <v>9</v>
      </c>
      <c r="AW279" s="4">
        <f t="shared" si="325"/>
        <v>9</v>
      </c>
      <c r="AX279" s="4" t="str">
        <f t="shared" si="326"/>
        <v/>
      </c>
      <c r="AY279" s="4" t="str">
        <f t="shared" si="327"/>
        <v/>
      </c>
      <c r="AZ279" s="4" t="str">
        <f t="shared" si="328"/>
        <v/>
      </c>
      <c r="BA279" s="4" t="str">
        <f t="shared" si="329"/>
        <v/>
      </c>
      <c r="BB279" s="4" t="str">
        <f t="shared" si="330"/>
        <v/>
      </c>
      <c r="BC279" s="4" t="str">
        <f t="shared" si="331"/>
        <v/>
      </c>
      <c r="BD279" s="4" t="str">
        <f t="shared" si="332"/>
        <v/>
      </c>
      <c r="BE279" s="4" t="str">
        <f t="shared" si="333"/>
        <v/>
      </c>
      <c r="BF279" s="4" t="str">
        <f t="shared" si="334"/>
        <v/>
      </c>
      <c r="BG279" s="4" t="str">
        <f t="shared" si="335"/>
        <v/>
      </c>
      <c r="BI279" s="4" t="s">
        <v>4936</v>
      </c>
      <c r="BJ279" s="4">
        <f t="shared" si="297"/>
        <v>9</v>
      </c>
      <c r="BK279" s="4">
        <f t="shared" si="298"/>
        <v>9</v>
      </c>
      <c r="BL279" s="4" t="str">
        <f t="shared" si="299"/>
        <v/>
      </c>
      <c r="BM279" s="4" t="str">
        <f t="shared" si="300"/>
        <v/>
      </c>
      <c r="BN279" s="4" t="str">
        <f t="shared" si="301"/>
        <v/>
      </c>
      <c r="BO279" s="4" t="str">
        <f t="shared" si="302"/>
        <v/>
      </c>
      <c r="BP279" s="4" t="str">
        <f t="shared" si="303"/>
        <v/>
      </c>
      <c r="BQ279" s="4" t="str">
        <f t="shared" si="304"/>
        <v/>
      </c>
      <c r="BR279" s="4" t="str">
        <f t="shared" si="305"/>
        <v/>
      </c>
      <c r="BS279" s="4" t="str">
        <f t="shared" si="306"/>
        <v/>
      </c>
      <c r="BT279" s="4" t="str">
        <f t="shared" si="307"/>
        <v/>
      </c>
      <c r="BU279" s="4" t="str">
        <f t="shared" si="308"/>
        <v/>
      </c>
      <c r="BV279" s="4">
        <f t="shared" si="336"/>
        <v>0</v>
      </c>
      <c r="BW279" s="4">
        <f t="shared" si="309"/>
        <v>9</v>
      </c>
      <c r="BY279" s="4" t="s">
        <v>4936</v>
      </c>
      <c r="BZ279" s="4">
        <f t="shared" si="273"/>
        <v>0</v>
      </c>
      <c r="CA279" s="4">
        <f t="shared" si="274"/>
        <v>0</v>
      </c>
      <c r="CB279" s="4" t="str">
        <f t="shared" si="275"/>
        <v/>
      </c>
      <c r="CC279" s="4" t="str">
        <f t="shared" si="276"/>
        <v/>
      </c>
      <c r="CD279" s="4" t="str">
        <f t="shared" si="277"/>
        <v/>
      </c>
      <c r="CE279" s="4" t="str">
        <f t="shared" si="278"/>
        <v/>
      </c>
      <c r="CF279" s="4" t="str">
        <f t="shared" si="279"/>
        <v/>
      </c>
      <c r="CG279" s="4" t="str">
        <f t="shared" si="280"/>
        <v/>
      </c>
      <c r="CH279" s="4" t="str">
        <f t="shared" si="281"/>
        <v/>
      </c>
      <c r="CI279" s="4" t="str">
        <f t="shared" si="282"/>
        <v/>
      </c>
      <c r="CJ279" s="4" t="str">
        <f t="shared" si="283"/>
        <v/>
      </c>
      <c r="CK279" s="4" t="str">
        <f t="shared" si="284"/>
        <v/>
      </c>
      <c r="CM279" s="4" t="s">
        <v>4936</v>
      </c>
      <c r="CN279" s="4" t="str">
        <f>IF(ISNUMBER(BZ279), IF($BV279&gt;VLOOKUP('Gene Table'!$G$2,'Array Content'!$A$2:$B$3,2,FALSE),IF(BZ279&lt;-$BV279,"mutant","WT"),IF(BZ279&lt;-VLOOKUP('Gene Table'!$G$2,'Array Content'!$A$2:$B$3,2,FALSE),"Mutant","WT")),"")</f>
        <v>WT</v>
      </c>
      <c r="CO279" s="4" t="str">
        <f>IF(ISNUMBER(CA279), IF($BV279&gt;VLOOKUP('Gene Table'!$G$2,'Array Content'!$A$2:$B$3,2,FALSE),IF(CA279&lt;-$BV279,"mutant","WT"),IF(CA279&lt;-VLOOKUP('Gene Table'!$G$2,'Array Content'!$A$2:$B$3,2,FALSE),"Mutant","WT")),"")</f>
        <v>WT</v>
      </c>
      <c r="CP279" s="4" t="str">
        <f>IF(ISNUMBER(CB279), IF($BV279&gt;VLOOKUP('Gene Table'!$G$2,'Array Content'!$A$2:$B$3,2,FALSE),IF(CB279&lt;-$BV279,"mutant","WT"),IF(CB279&lt;-VLOOKUP('Gene Table'!$G$2,'Array Content'!$A$2:$B$3,2,FALSE),"Mutant","WT")),"")</f>
        <v/>
      </c>
      <c r="CQ279" s="4" t="str">
        <f>IF(ISNUMBER(CC279), IF($BV279&gt;VLOOKUP('Gene Table'!$G$2,'Array Content'!$A$2:$B$3,2,FALSE),IF(CC279&lt;-$BV279,"mutant","WT"),IF(CC279&lt;-VLOOKUP('Gene Table'!$G$2,'Array Content'!$A$2:$B$3,2,FALSE),"Mutant","WT")),"")</f>
        <v/>
      </c>
      <c r="CR279" s="4" t="str">
        <f>IF(ISNUMBER(CD279), IF($BV279&gt;VLOOKUP('Gene Table'!$G$2,'Array Content'!$A$2:$B$3,2,FALSE),IF(CD279&lt;-$BV279,"mutant","WT"),IF(CD279&lt;-VLOOKUP('Gene Table'!$G$2,'Array Content'!$A$2:$B$3,2,FALSE),"Mutant","WT")),"")</f>
        <v/>
      </c>
      <c r="CS279" s="4" t="str">
        <f>IF(ISNUMBER(CE279), IF($BV279&gt;VLOOKUP('Gene Table'!$G$2,'Array Content'!$A$2:$B$3,2,FALSE),IF(CE279&lt;-$BV279,"mutant","WT"),IF(CE279&lt;-VLOOKUP('Gene Table'!$G$2,'Array Content'!$A$2:$B$3,2,FALSE),"Mutant","WT")),"")</f>
        <v/>
      </c>
      <c r="CT279" s="4" t="str">
        <f>IF(ISNUMBER(CF279), IF($BV279&gt;VLOOKUP('Gene Table'!$G$2,'Array Content'!$A$2:$B$3,2,FALSE),IF(CF279&lt;-$BV279,"mutant","WT"),IF(CF279&lt;-VLOOKUP('Gene Table'!$G$2,'Array Content'!$A$2:$B$3,2,FALSE),"Mutant","WT")),"")</f>
        <v/>
      </c>
      <c r="CU279" s="4" t="str">
        <f>IF(ISNUMBER(CG279), IF($BV279&gt;VLOOKUP('Gene Table'!$G$2,'Array Content'!$A$2:$B$3,2,FALSE),IF(CG279&lt;-$BV279,"mutant","WT"),IF(CG279&lt;-VLOOKUP('Gene Table'!$G$2,'Array Content'!$A$2:$B$3,2,FALSE),"Mutant","WT")),"")</f>
        <v/>
      </c>
      <c r="CV279" s="4" t="str">
        <f>IF(ISNUMBER(CH279), IF($BV279&gt;VLOOKUP('Gene Table'!$G$2,'Array Content'!$A$2:$B$3,2,FALSE),IF(CH279&lt;-$BV279,"mutant","WT"),IF(CH279&lt;-VLOOKUP('Gene Table'!$G$2,'Array Content'!$A$2:$B$3,2,FALSE),"Mutant","WT")),"")</f>
        <v/>
      </c>
      <c r="CW279" s="4" t="str">
        <f>IF(ISNUMBER(CI279), IF($BV279&gt;VLOOKUP('Gene Table'!$G$2,'Array Content'!$A$2:$B$3,2,FALSE),IF(CI279&lt;-$BV279,"mutant","WT"),IF(CI279&lt;-VLOOKUP('Gene Table'!$G$2,'Array Content'!$A$2:$B$3,2,FALSE),"Mutant","WT")),"")</f>
        <v/>
      </c>
      <c r="CX279" s="4" t="str">
        <f>IF(ISNUMBER(CJ279), IF($BV279&gt;VLOOKUP('Gene Table'!$G$2,'Array Content'!$A$2:$B$3,2,FALSE),IF(CJ279&lt;-$BV279,"mutant","WT"),IF(CJ279&lt;-VLOOKUP('Gene Table'!$G$2,'Array Content'!$A$2:$B$3,2,FALSE),"Mutant","WT")),"")</f>
        <v/>
      </c>
      <c r="CY279" s="4" t="str">
        <f>IF(ISNUMBER(CK279), IF($BV279&gt;VLOOKUP('Gene Table'!$G$2,'Array Content'!$A$2:$B$3,2,FALSE),IF(CK279&lt;-$BV279,"mutant","WT"),IF(CK279&lt;-VLOOKUP('Gene Table'!$G$2,'Array Content'!$A$2:$B$3,2,FALSE),"Mutant","WT")),"")</f>
        <v/>
      </c>
      <c r="DA279" s="4" t="s">
        <v>4936</v>
      </c>
      <c r="DB279" s="4">
        <f t="shared" si="285"/>
        <v>0</v>
      </c>
      <c r="DC279" s="4">
        <f t="shared" si="286"/>
        <v>0</v>
      </c>
      <c r="DD279" s="4" t="str">
        <f t="shared" si="287"/>
        <v/>
      </c>
      <c r="DE279" s="4" t="str">
        <f t="shared" si="288"/>
        <v/>
      </c>
      <c r="DF279" s="4" t="str">
        <f t="shared" si="289"/>
        <v/>
      </c>
      <c r="DG279" s="4" t="str">
        <f t="shared" si="290"/>
        <v/>
      </c>
      <c r="DH279" s="4" t="str">
        <f t="shared" si="291"/>
        <v/>
      </c>
      <c r="DI279" s="4" t="str">
        <f t="shared" si="292"/>
        <v/>
      </c>
      <c r="DJ279" s="4" t="str">
        <f t="shared" si="293"/>
        <v/>
      </c>
      <c r="DK279" s="4" t="str">
        <f t="shared" si="294"/>
        <v/>
      </c>
      <c r="DL279" s="4" t="str">
        <f t="shared" si="295"/>
        <v/>
      </c>
      <c r="DM279" s="4" t="str">
        <f t="shared" si="296"/>
        <v/>
      </c>
      <c r="DO279" s="4" t="s">
        <v>4936</v>
      </c>
      <c r="DP279" s="4" t="str">
        <f>IF(ISNUMBER(DB279), IF($AR279&gt;VLOOKUP('Gene Table'!$G$2,'Array Content'!$A$2:$B$3,2,FALSE),IF(DB279&lt;-$AR279,"mutant","WT"),IF(DB279&lt;-VLOOKUP('Gene Table'!$G$2,'Array Content'!$A$2:$B$3,2,FALSE),"Mutant","WT")),"")</f>
        <v>WT</v>
      </c>
      <c r="DQ279" s="4" t="str">
        <f>IF(ISNUMBER(DC279), IF($AR279&gt;VLOOKUP('Gene Table'!$G$2,'Array Content'!$A$2:$B$3,2,FALSE),IF(DC279&lt;-$AR279,"mutant","WT"),IF(DC279&lt;-VLOOKUP('Gene Table'!$G$2,'Array Content'!$A$2:$B$3,2,FALSE),"Mutant","WT")),"")</f>
        <v>WT</v>
      </c>
      <c r="DR279" s="4" t="str">
        <f>IF(ISNUMBER(DD279), IF($AR279&gt;VLOOKUP('Gene Table'!$G$2,'Array Content'!$A$2:$B$3,2,FALSE),IF(DD279&lt;-$AR279,"mutant","WT"),IF(DD279&lt;-VLOOKUP('Gene Table'!$G$2,'Array Content'!$A$2:$B$3,2,FALSE),"Mutant","WT")),"")</f>
        <v/>
      </c>
      <c r="DS279" s="4" t="str">
        <f>IF(ISNUMBER(DE279), IF($AR279&gt;VLOOKUP('Gene Table'!$G$2,'Array Content'!$A$2:$B$3,2,FALSE),IF(DE279&lt;-$AR279,"mutant","WT"),IF(DE279&lt;-VLOOKUP('Gene Table'!$G$2,'Array Content'!$A$2:$B$3,2,FALSE),"Mutant","WT")),"")</f>
        <v/>
      </c>
      <c r="DT279" s="4" t="str">
        <f>IF(ISNUMBER(DF279), IF($AR279&gt;VLOOKUP('Gene Table'!$G$2,'Array Content'!$A$2:$B$3,2,FALSE),IF(DF279&lt;-$AR279,"mutant","WT"),IF(DF279&lt;-VLOOKUP('Gene Table'!$G$2,'Array Content'!$A$2:$B$3,2,FALSE),"Mutant","WT")),"")</f>
        <v/>
      </c>
      <c r="DU279" s="4" t="str">
        <f>IF(ISNUMBER(DG279), IF($AR279&gt;VLOOKUP('Gene Table'!$G$2,'Array Content'!$A$2:$B$3,2,FALSE),IF(DG279&lt;-$AR279,"mutant","WT"),IF(DG279&lt;-VLOOKUP('Gene Table'!$G$2,'Array Content'!$A$2:$B$3,2,FALSE),"Mutant","WT")),"")</f>
        <v/>
      </c>
      <c r="DV279" s="4" t="str">
        <f>IF(ISNUMBER(DH279), IF($AR279&gt;VLOOKUP('Gene Table'!$G$2,'Array Content'!$A$2:$B$3,2,FALSE),IF(DH279&lt;-$AR279,"mutant","WT"),IF(DH279&lt;-VLOOKUP('Gene Table'!$G$2,'Array Content'!$A$2:$B$3,2,FALSE),"Mutant","WT")),"")</f>
        <v/>
      </c>
      <c r="DW279" s="4" t="str">
        <f>IF(ISNUMBER(DI279), IF($AR279&gt;VLOOKUP('Gene Table'!$G$2,'Array Content'!$A$2:$B$3,2,FALSE),IF(DI279&lt;-$AR279,"mutant","WT"),IF(DI279&lt;-VLOOKUP('Gene Table'!$G$2,'Array Content'!$A$2:$B$3,2,FALSE),"Mutant","WT")),"")</f>
        <v/>
      </c>
      <c r="DX279" s="4" t="str">
        <f>IF(ISNUMBER(DJ279), IF($AR279&gt;VLOOKUP('Gene Table'!$G$2,'Array Content'!$A$2:$B$3,2,FALSE),IF(DJ279&lt;-$AR279,"mutant","WT"),IF(DJ279&lt;-VLOOKUP('Gene Table'!$G$2,'Array Content'!$A$2:$B$3,2,FALSE),"Mutant","WT")),"")</f>
        <v/>
      </c>
      <c r="DY279" s="4" t="str">
        <f>IF(ISNUMBER(DK279), IF($AR279&gt;VLOOKUP('Gene Table'!$G$2,'Array Content'!$A$2:$B$3,2,FALSE),IF(DK279&lt;-$AR279,"mutant","WT"),IF(DK279&lt;-VLOOKUP('Gene Table'!$G$2,'Array Content'!$A$2:$B$3,2,FALSE),"Mutant","WT")),"")</f>
        <v/>
      </c>
      <c r="DZ279" s="4" t="str">
        <f>IF(ISNUMBER(DL279), IF($AR279&gt;VLOOKUP('Gene Table'!$G$2,'Array Content'!$A$2:$B$3,2,FALSE),IF(DL279&lt;-$AR279,"mutant","WT"),IF(DL279&lt;-VLOOKUP('Gene Table'!$G$2,'Array Content'!$A$2:$B$3,2,FALSE),"Mutant","WT")),"")</f>
        <v/>
      </c>
      <c r="EA279" s="4" t="str">
        <f>IF(ISNUMBER(DM279), IF($AR279&gt;VLOOKUP('Gene Table'!$G$2,'Array Content'!$A$2:$B$3,2,FALSE),IF(DM279&lt;-$AR279,"mutant","WT"),IF(DM279&lt;-VLOOKUP('Gene Table'!$G$2,'Array Content'!$A$2:$B$3,2,FALSE),"Mutant","WT")),"")</f>
        <v/>
      </c>
      <c r="EC279" s="4" t="s">
        <v>4936</v>
      </c>
      <c r="ED279" s="4" t="str">
        <f>IF('Gene Table'!$D279="copy number",D279,"")</f>
        <v/>
      </c>
      <c r="EE279" s="4" t="str">
        <f>IF('Gene Table'!$D279="copy number",E279,"")</f>
        <v/>
      </c>
      <c r="EF279" s="4" t="str">
        <f>IF('Gene Table'!$D279="copy number",F279,"")</f>
        <v/>
      </c>
      <c r="EG279" s="4" t="str">
        <f>IF('Gene Table'!$D279="copy number",G279,"")</f>
        <v/>
      </c>
      <c r="EH279" s="4" t="str">
        <f>IF('Gene Table'!$D279="copy number",H279,"")</f>
        <v/>
      </c>
      <c r="EI279" s="4" t="str">
        <f>IF('Gene Table'!$D279="copy number",I279,"")</f>
        <v/>
      </c>
      <c r="EJ279" s="4" t="str">
        <f>IF('Gene Table'!$D279="copy number",J279,"")</f>
        <v/>
      </c>
      <c r="EK279" s="4" t="str">
        <f>IF('Gene Table'!$D279="copy number",K279,"")</f>
        <v/>
      </c>
      <c r="EL279" s="4" t="str">
        <f>IF('Gene Table'!$D279="copy number",L279,"")</f>
        <v/>
      </c>
      <c r="EM279" s="4" t="str">
        <f>IF('Gene Table'!$D279="copy number",M279,"")</f>
        <v/>
      </c>
      <c r="EN279" s="4" t="str">
        <f>IF('Gene Table'!$D279="copy number",N279,"")</f>
        <v/>
      </c>
      <c r="EO279" s="4" t="str">
        <f>IF('Gene Table'!$D279="copy number",O279,"")</f>
        <v/>
      </c>
      <c r="EQ279" s="4" t="s">
        <v>4936</v>
      </c>
      <c r="ER279" s="4" t="str">
        <f>IF('Gene Table'!$D279="copy number",R279,"")</f>
        <v/>
      </c>
      <c r="ES279" s="4" t="str">
        <f>IF('Gene Table'!$D279="copy number",S279,"")</f>
        <v/>
      </c>
      <c r="ET279" s="4" t="str">
        <f>IF('Gene Table'!$D279="copy number",T279,"")</f>
        <v/>
      </c>
      <c r="EU279" s="4" t="str">
        <f>IF('Gene Table'!$D279="copy number",U279,"")</f>
        <v/>
      </c>
      <c r="EV279" s="4" t="str">
        <f>IF('Gene Table'!$D279="copy number",V279,"")</f>
        <v/>
      </c>
      <c r="EW279" s="4" t="str">
        <f>IF('Gene Table'!$D279="copy number",W279,"")</f>
        <v/>
      </c>
      <c r="EX279" s="4" t="str">
        <f>IF('Gene Table'!$D279="copy number",X279,"")</f>
        <v/>
      </c>
      <c r="EY279" s="4" t="str">
        <f>IF('Gene Table'!$D279="copy number",Y279,"")</f>
        <v/>
      </c>
      <c r="EZ279" s="4" t="str">
        <f>IF('Gene Table'!$D279="copy number",Z279,"")</f>
        <v/>
      </c>
      <c r="FA279" s="4" t="str">
        <f>IF('Gene Table'!$D279="copy number",AA279,"")</f>
        <v/>
      </c>
      <c r="FB279" s="4" t="str">
        <f>IF('Gene Table'!$D279="copy number",AB279,"")</f>
        <v/>
      </c>
      <c r="FC279" s="4" t="str">
        <f>IF('Gene Table'!$D279="copy number",AC279,"")</f>
        <v/>
      </c>
      <c r="FE279" s="4" t="s">
        <v>4936</v>
      </c>
      <c r="FF279" s="4" t="str">
        <f>IF('Gene Table'!$C279="SMPC",D279,"")</f>
        <v/>
      </c>
      <c r="FG279" s="4" t="str">
        <f>IF('Gene Table'!$C279="SMPC",E279,"")</f>
        <v/>
      </c>
      <c r="FH279" s="4" t="str">
        <f>IF('Gene Table'!$C279="SMPC",F279,"")</f>
        <v/>
      </c>
      <c r="FI279" s="4" t="str">
        <f>IF('Gene Table'!$C279="SMPC",G279,"")</f>
        <v/>
      </c>
      <c r="FJ279" s="4" t="str">
        <f>IF('Gene Table'!$C279="SMPC",H279,"")</f>
        <v/>
      </c>
      <c r="FK279" s="4" t="str">
        <f>IF('Gene Table'!$C279="SMPC",I279,"")</f>
        <v/>
      </c>
      <c r="FL279" s="4" t="str">
        <f>IF('Gene Table'!$C279="SMPC",J279,"")</f>
        <v/>
      </c>
      <c r="FM279" s="4" t="str">
        <f>IF('Gene Table'!$C279="SMPC",K279,"")</f>
        <v/>
      </c>
      <c r="FN279" s="4" t="str">
        <f>IF('Gene Table'!$C279="SMPC",L279,"")</f>
        <v/>
      </c>
      <c r="FO279" s="4" t="str">
        <f>IF('Gene Table'!$C279="SMPC",M279,"")</f>
        <v/>
      </c>
      <c r="FP279" s="4" t="str">
        <f>IF('Gene Table'!$C279="SMPC",N279,"")</f>
        <v/>
      </c>
      <c r="FQ279" s="4" t="str">
        <f>IF('Gene Table'!$C279="SMPC",O279,"")</f>
        <v/>
      </c>
      <c r="FS279" s="4" t="s">
        <v>4936</v>
      </c>
      <c r="FT279" s="4" t="str">
        <f>IF('Gene Table'!$C279="SMPC",R279,"")</f>
        <v/>
      </c>
      <c r="FU279" s="4" t="str">
        <f>IF('Gene Table'!$C279="SMPC",S279,"")</f>
        <v/>
      </c>
      <c r="FV279" s="4" t="str">
        <f>IF('Gene Table'!$C279="SMPC",T279,"")</f>
        <v/>
      </c>
      <c r="FW279" s="4" t="str">
        <f>IF('Gene Table'!$C279="SMPC",U279,"")</f>
        <v/>
      </c>
      <c r="FX279" s="4" t="str">
        <f>IF('Gene Table'!$C279="SMPC",V279,"")</f>
        <v/>
      </c>
      <c r="FY279" s="4" t="str">
        <f>IF('Gene Table'!$C279="SMPC",W279,"")</f>
        <v/>
      </c>
      <c r="FZ279" s="4" t="str">
        <f>IF('Gene Table'!$C279="SMPC",X279,"")</f>
        <v/>
      </c>
      <c r="GA279" s="4" t="str">
        <f>IF('Gene Table'!$C279="SMPC",Y279,"")</f>
        <v/>
      </c>
      <c r="GB279" s="4" t="str">
        <f>IF('Gene Table'!$C279="SMPC",Z279,"")</f>
        <v/>
      </c>
      <c r="GC279" s="4" t="str">
        <f>IF('Gene Table'!$C279="SMPC",AA279,"")</f>
        <v/>
      </c>
      <c r="GD279" s="4" t="str">
        <f>IF('Gene Table'!$C279="SMPC",AB279,"")</f>
        <v/>
      </c>
      <c r="GE279" s="4" t="str">
        <f>IF('Gene Table'!$C279="SMPC",AC279,"")</f>
        <v/>
      </c>
    </row>
    <row r="280" spans="1:187" ht="15" customHeight="1" x14ac:dyDescent="0.25">
      <c r="A280" s="4" t="str">
        <f>'Gene Table'!C280&amp;":"&amp;'Gene Table'!D280</f>
        <v>TP53:c.745A&gt;G</v>
      </c>
      <c r="B280" s="4">
        <f>IF('Gene Table'!$G$5="NO",IF(ISNUMBER(MATCH('Gene Table'!E280,'Array Content'!$M$2:$M$941,0)),VLOOKUP('Gene Table'!E280,'Array Content'!$M$2:$O$941,2,FALSE),35),IF('Gene Table'!$G$5="YES",IF(ISNUMBER(MATCH('Gene Table'!E280,'Array Content'!$M$2:$M$941,0)),VLOOKUP('Gene Table'!E280,'Array Content'!$M$2:$O$941,3,FALSE),35),"OOPS"))</f>
        <v>37</v>
      </c>
      <c r="C280" s="4" t="s">
        <v>4937</v>
      </c>
      <c r="D280" s="29">
        <f>IF('Control Sample Data'!D279="","",IF(SUM('Control Sample Data'!D$2:D$97)&gt;10,IF(AND(ISNUMBER('Control Sample Data'!D279),'Control Sample Data'!D279&lt;$B280, 'Control Sample Data'!D279&gt;0),'Control Sample Data'!D279,$B280),""))</f>
        <v>35</v>
      </c>
      <c r="E280" s="29">
        <f>IF('Control Sample Data'!E279="","",IF(SUM('Control Sample Data'!E$2:E$97)&gt;10,IF(AND(ISNUMBER('Control Sample Data'!E279),'Control Sample Data'!E279&lt;$B280, 'Control Sample Data'!E279&gt;0),'Control Sample Data'!E279,$B280),""))</f>
        <v>35</v>
      </c>
      <c r="F280" s="29" t="str">
        <f>IF('Control Sample Data'!F279="","",IF(SUM('Control Sample Data'!F$2:F$97)&gt;10,IF(AND(ISNUMBER('Control Sample Data'!F279),'Control Sample Data'!F279&lt;$B280, 'Control Sample Data'!F279&gt;0),'Control Sample Data'!F279,$B280),""))</f>
        <v/>
      </c>
      <c r="G280" s="29" t="str">
        <f>IF('Control Sample Data'!G279="","",IF(SUM('Control Sample Data'!G$2:G$97)&gt;10,IF(AND(ISNUMBER('Control Sample Data'!G279),'Control Sample Data'!G279&lt;$B280, 'Control Sample Data'!G279&gt;0),'Control Sample Data'!G279,$B280),""))</f>
        <v/>
      </c>
      <c r="H280" s="29" t="str">
        <f>IF('Control Sample Data'!H279="","",IF(SUM('Control Sample Data'!H$2:H$97)&gt;10,IF(AND(ISNUMBER('Control Sample Data'!H279),'Control Sample Data'!H279&lt;$B280, 'Control Sample Data'!H279&gt;0),'Control Sample Data'!H279,$B280),""))</f>
        <v/>
      </c>
      <c r="I280" s="29" t="str">
        <f>IF('Control Sample Data'!I279="","",IF(SUM('Control Sample Data'!I$2:I$97)&gt;10,IF(AND(ISNUMBER('Control Sample Data'!I279),'Control Sample Data'!I279&lt;$B280, 'Control Sample Data'!I279&gt;0),'Control Sample Data'!I279,$B280),""))</f>
        <v/>
      </c>
      <c r="J280" s="29" t="str">
        <f>IF('Control Sample Data'!J279="","",IF(SUM('Control Sample Data'!J$2:J$97)&gt;10,IF(AND(ISNUMBER('Control Sample Data'!J279),'Control Sample Data'!J279&lt;$B280, 'Control Sample Data'!J279&gt;0),'Control Sample Data'!J279,$B280),""))</f>
        <v/>
      </c>
      <c r="K280" s="29" t="str">
        <f>IF('Control Sample Data'!K279="","",IF(SUM('Control Sample Data'!K$2:K$97)&gt;10,IF(AND(ISNUMBER('Control Sample Data'!K279),'Control Sample Data'!K279&lt;$B280, 'Control Sample Data'!K279&gt;0),'Control Sample Data'!K279,$B280),""))</f>
        <v/>
      </c>
      <c r="L280" s="29" t="str">
        <f>IF('Control Sample Data'!L279="","",IF(SUM('Control Sample Data'!L$2:L$97)&gt;10,IF(AND(ISNUMBER('Control Sample Data'!L279),'Control Sample Data'!L279&lt;$B280, 'Control Sample Data'!L279&gt;0),'Control Sample Data'!L279,$B280),""))</f>
        <v/>
      </c>
      <c r="M280" s="29" t="str">
        <f>IF('Control Sample Data'!M279="","",IF(SUM('Control Sample Data'!M$2:M$97)&gt;10,IF(AND(ISNUMBER('Control Sample Data'!M279),'Control Sample Data'!M279&lt;$B280, 'Control Sample Data'!M279&gt;0),'Control Sample Data'!M279,$B280),""))</f>
        <v/>
      </c>
      <c r="N280" s="29" t="str">
        <f>IF('Control Sample Data'!N279="","",IF(SUM('Control Sample Data'!N$2:N$97)&gt;10,IF(AND(ISNUMBER('Control Sample Data'!N279),'Control Sample Data'!N279&lt;$B280, 'Control Sample Data'!N279&gt;0),'Control Sample Data'!N279,$B280),""))</f>
        <v/>
      </c>
      <c r="O280" s="29" t="str">
        <f>IF('Control Sample Data'!O279="","",IF(SUM('Control Sample Data'!O$2:O$97)&gt;10,IF(AND(ISNUMBER('Control Sample Data'!O279),'Control Sample Data'!O279&lt;$B280, 'Control Sample Data'!O279&gt;0),'Control Sample Data'!O279,$B280),""))</f>
        <v/>
      </c>
      <c r="Q280" s="4" t="s">
        <v>4937</v>
      </c>
      <c r="R280" s="29">
        <f>IF('Test Sample Data'!D279="","",IF(SUM('Test Sample Data'!D$2:D$97)&gt;10,IF(AND(ISNUMBER('Test Sample Data'!D279),'Test Sample Data'!D279&lt;$B280, 'Test Sample Data'!D279&gt;0),'Test Sample Data'!D279,$B280),""))</f>
        <v>35</v>
      </c>
      <c r="S280" s="29">
        <f>IF('Test Sample Data'!E279="","",IF(SUM('Test Sample Data'!E$2:E$97)&gt;10,IF(AND(ISNUMBER('Test Sample Data'!E279),'Test Sample Data'!E279&lt;$B280, 'Test Sample Data'!E279&gt;0),'Test Sample Data'!E279,$B280),""))</f>
        <v>35</v>
      </c>
      <c r="T280" s="29" t="str">
        <f>IF('Test Sample Data'!F279="","",IF(SUM('Test Sample Data'!F$2:F$97)&gt;10,IF(AND(ISNUMBER('Test Sample Data'!F279),'Test Sample Data'!F279&lt;$B280, 'Test Sample Data'!F279&gt;0),'Test Sample Data'!F279,$B280),""))</f>
        <v/>
      </c>
      <c r="U280" s="29" t="str">
        <f>IF('Test Sample Data'!G279="","",IF(SUM('Test Sample Data'!G$2:G$97)&gt;10,IF(AND(ISNUMBER('Test Sample Data'!G279),'Test Sample Data'!G279&lt;$B280, 'Test Sample Data'!G279&gt;0),'Test Sample Data'!G279,$B280),""))</f>
        <v/>
      </c>
      <c r="V280" s="29" t="str">
        <f>IF('Test Sample Data'!H279="","",IF(SUM('Test Sample Data'!H$2:H$97)&gt;10,IF(AND(ISNUMBER('Test Sample Data'!H279),'Test Sample Data'!H279&lt;$B280, 'Test Sample Data'!H279&gt;0),'Test Sample Data'!H279,$B280),""))</f>
        <v/>
      </c>
      <c r="W280" s="29" t="str">
        <f>IF('Test Sample Data'!I279="","",IF(SUM('Test Sample Data'!I$2:I$97)&gt;10,IF(AND(ISNUMBER('Test Sample Data'!I279),'Test Sample Data'!I279&lt;$B280, 'Test Sample Data'!I279&gt;0),'Test Sample Data'!I279,$B280),""))</f>
        <v/>
      </c>
      <c r="X280" s="29" t="str">
        <f>IF('Test Sample Data'!J279="","",IF(SUM('Test Sample Data'!J$2:J$97)&gt;10,IF(AND(ISNUMBER('Test Sample Data'!J279),'Test Sample Data'!J279&lt;$B280, 'Test Sample Data'!J279&gt;0),'Test Sample Data'!J279,$B280),""))</f>
        <v/>
      </c>
      <c r="Y280" s="29" t="str">
        <f>IF('Test Sample Data'!K279="","",IF(SUM('Test Sample Data'!K$2:K$97)&gt;10,IF(AND(ISNUMBER('Test Sample Data'!K279),'Test Sample Data'!K279&lt;$B280, 'Test Sample Data'!K279&gt;0),'Test Sample Data'!K279,$B280),""))</f>
        <v/>
      </c>
      <c r="Z280" s="29" t="str">
        <f>IF('Test Sample Data'!L279="","",IF(SUM('Test Sample Data'!L$2:L$97)&gt;10,IF(AND(ISNUMBER('Test Sample Data'!L279),'Test Sample Data'!L279&lt;$B280, 'Test Sample Data'!L279&gt;0),'Test Sample Data'!L279,$B280),""))</f>
        <v/>
      </c>
      <c r="AA280" s="29" t="str">
        <f>IF('Test Sample Data'!M279="","",IF(SUM('Test Sample Data'!M$2:M$97)&gt;10,IF(AND(ISNUMBER('Test Sample Data'!M279),'Test Sample Data'!M279&lt;$B280, 'Test Sample Data'!M279&gt;0),'Test Sample Data'!M279,$B280),""))</f>
        <v/>
      </c>
      <c r="AB280" s="29" t="str">
        <f>IF('Test Sample Data'!N279="","",IF(SUM('Test Sample Data'!N$2:N$97)&gt;10,IF(AND(ISNUMBER('Test Sample Data'!N279),'Test Sample Data'!N279&lt;$B280, 'Test Sample Data'!N279&gt;0),'Test Sample Data'!N279,$B280),""))</f>
        <v/>
      </c>
      <c r="AC280" s="29" t="str">
        <f>IF('Test Sample Data'!O279="","",IF(SUM('Test Sample Data'!O$2:O$97)&gt;10,IF(AND(ISNUMBER('Test Sample Data'!O279),'Test Sample Data'!O279&lt;$B280, 'Test Sample Data'!O279&gt;0),'Test Sample Data'!O279,$B280),""))</f>
        <v/>
      </c>
      <c r="AE280" s="4" t="s">
        <v>4937</v>
      </c>
      <c r="AF280" s="4">
        <f t="shared" si="311"/>
        <v>9</v>
      </c>
      <c r="AG280" s="4">
        <f t="shared" si="312"/>
        <v>9</v>
      </c>
      <c r="AH280" s="4" t="str">
        <f t="shared" si="313"/>
        <v/>
      </c>
      <c r="AI280" s="4" t="str">
        <f t="shared" si="314"/>
        <v/>
      </c>
      <c r="AJ280" s="4" t="str">
        <f t="shared" si="315"/>
        <v/>
      </c>
      <c r="AK280" s="4" t="str">
        <f t="shared" si="316"/>
        <v/>
      </c>
      <c r="AL280" s="4" t="str">
        <f t="shared" si="317"/>
        <v/>
      </c>
      <c r="AM280" s="4" t="str">
        <f t="shared" si="318"/>
        <v/>
      </c>
      <c r="AN280" s="4" t="str">
        <f t="shared" si="319"/>
        <v/>
      </c>
      <c r="AO280" s="4" t="str">
        <f t="shared" si="320"/>
        <v/>
      </c>
      <c r="AP280" s="4" t="str">
        <f t="shared" si="321"/>
        <v/>
      </c>
      <c r="AQ280" s="4" t="str">
        <f t="shared" si="322"/>
        <v/>
      </c>
      <c r="AR280" s="4">
        <f t="shared" si="323"/>
        <v>0</v>
      </c>
      <c r="AS280" s="4">
        <f t="shared" si="310"/>
        <v>9</v>
      </c>
      <c r="AU280" s="4" t="s">
        <v>4937</v>
      </c>
      <c r="AV280" s="4">
        <f t="shared" si="324"/>
        <v>9</v>
      </c>
      <c r="AW280" s="4">
        <f t="shared" si="325"/>
        <v>9</v>
      </c>
      <c r="AX280" s="4" t="str">
        <f t="shared" si="326"/>
        <v/>
      </c>
      <c r="AY280" s="4" t="str">
        <f t="shared" si="327"/>
        <v/>
      </c>
      <c r="AZ280" s="4" t="str">
        <f t="shared" si="328"/>
        <v/>
      </c>
      <c r="BA280" s="4" t="str">
        <f t="shared" si="329"/>
        <v/>
      </c>
      <c r="BB280" s="4" t="str">
        <f t="shared" si="330"/>
        <v/>
      </c>
      <c r="BC280" s="4" t="str">
        <f t="shared" si="331"/>
        <v/>
      </c>
      <c r="BD280" s="4" t="str">
        <f t="shared" si="332"/>
        <v/>
      </c>
      <c r="BE280" s="4" t="str">
        <f t="shared" si="333"/>
        <v/>
      </c>
      <c r="BF280" s="4" t="str">
        <f t="shared" si="334"/>
        <v/>
      </c>
      <c r="BG280" s="4" t="str">
        <f t="shared" si="335"/>
        <v/>
      </c>
      <c r="BI280" s="4" t="s">
        <v>4937</v>
      </c>
      <c r="BJ280" s="4">
        <f t="shared" si="297"/>
        <v>9</v>
      </c>
      <c r="BK280" s="4">
        <f t="shared" si="298"/>
        <v>9</v>
      </c>
      <c r="BL280" s="4" t="str">
        <f t="shared" si="299"/>
        <v/>
      </c>
      <c r="BM280" s="4" t="str">
        <f t="shared" si="300"/>
        <v/>
      </c>
      <c r="BN280" s="4" t="str">
        <f t="shared" si="301"/>
        <v/>
      </c>
      <c r="BO280" s="4" t="str">
        <f t="shared" si="302"/>
        <v/>
      </c>
      <c r="BP280" s="4" t="str">
        <f t="shared" si="303"/>
        <v/>
      </c>
      <c r="BQ280" s="4" t="str">
        <f t="shared" si="304"/>
        <v/>
      </c>
      <c r="BR280" s="4" t="str">
        <f t="shared" si="305"/>
        <v/>
      </c>
      <c r="BS280" s="4" t="str">
        <f t="shared" si="306"/>
        <v/>
      </c>
      <c r="BT280" s="4" t="str">
        <f t="shared" si="307"/>
        <v/>
      </c>
      <c r="BU280" s="4" t="str">
        <f t="shared" si="308"/>
        <v/>
      </c>
      <c r="BV280" s="4">
        <f t="shared" si="336"/>
        <v>0</v>
      </c>
      <c r="BW280" s="4">
        <f t="shared" si="309"/>
        <v>9</v>
      </c>
      <c r="BY280" s="4" t="s">
        <v>4937</v>
      </c>
      <c r="BZ280" s="4">
        <f t="shared" si="273"/>
        <v>0</v>
      </c>
      <c r="CA280" s="4">
        <f t="shared" si="274"/>
        <v>0</v>
      </c>
      <c r="CB280" s="4" t="str">
        <f t="shared" si="275"/>
        <v/>
      </c>
      <c r="CC280" s="4" t="str">
        <f t="shared" si="276"/>
        <v/>
      </c>
      <c r="CD280" s="4" t="str">
        <f t="shared" si="277"/>
        <v/>
      </c>
      <c r="CE280" s="4" t="str">
        <f t="shared" si="278"/>
        <v/>
      </c>
      <c r="CF280" s="4" t="str">
        <f t="shared" si="279"/>
        <v/>
      </c>
      <c r="CG280" s="4" t="str">
        <f t="shared" si="280"/>
        <v/>
      </c>
      <c r="CH280" s="4" t="str">
        <f t="shared" si="281"/>
        <v/>
      </c>
      <c r="CI280" s="4" t="str">
        <f t="shared" si="282"/>
        <v/>
      </c>
      <c r="CJ280" s="4" t="str">
        <f t="shared" si="283"/>
        <v/>
      </c>
      <c r="CK280" s="4" t="str">
        <f t="shared" si="284"/>
        <v/>
      </c>
      <c r="CM280" s="4" t="s">
        <v>4937</v>
      </c>
      <c r="CN280" s="4" t="str">
        <f>IF(ISNUMBER(BZ280), IF($BV280&gt;VLOOKUP('Gene Table'!$G$2,'Array Content'!$A$2:$B$3,2,FALSE),IF(BZ280&lt;-$BV280,"mutant","WT"),IF(BZ280&lt;-VLOOKUP('Gene Table'!$G$2,'Array Content'!$A$2:$B$3,2,FALSE),"Mutant","WT")),"")</f>
        <v>WT</v>
      </c>
      <c r="CO280" s="4" t="str">
        <f>IF(ISNUMBER(CA280), IF($BV280&gt;VLOOKUP('Gene Table'!$G$2,'Array Content'!$A$2:$B$3,2,FALSE),IF(CA280&lt;-$BV280,"mutant","WT"),IF(CA280&lt;-VLOOKUP('Gene Table'!$G$2,'Array Content'!$A$2:$B$3,2,FALSE),"Mutant","WT")),"")</f>
        <v>WT</v>
      </c>
      <c r="CP280" s="4" t="str">
        <f>IF(ISNUMBER(CB280), IF($BV280&gt;VLOOKUP('Gene Table'!$G$2,'Array Content'!$A$2:$B$3,2,FALSE),IF(CB280&lt;-$BV280,"mutant","WT"),IF(CB280&lt;-VLOOKUP('Gene Table'!$G$2,'Array Content'!$A$2:$B$3,2,FALSE),"Mutant","WT")),"")</f>
        <v/>
      </c>
      <c r="CQ280" s="4" t="str">
        <f>IF(ISNUMBER(CC280), IF($BV280&gt;VLOOKUP('Gene Table'!$G$2,'Array Content'!$A$2:$B$3,2,FALSE),IF(CC280&lt;-$BV280,"mutant","WT"),IF(CC280&lt;-VLOOKUP('Gene Table'!$G$2,'Array Content'!$A$2:$B$3,2,FALSE),"Mutant","WT")),"")</f>
        <v/>
      </c>
      <c r="CR280" s="4" t="str">
        <f>IF(ISNUMBER(CD280), IF($BV280&gt;VLOOKUP('Gene Table'!$G$2,'Array Content'!$A$2:$B$3,2,FALSE),IF(CD280&lt;-$BV280,"mutant","WT"),IF(CD280&lt;-VLOOKUP('Gene Table'!$G$2,'Array Content'!$A$2:$B$3,2,FALSE),"Mutant","WT")),"")</f>
        <v/>
      </c>
      <c r="CS280" s="4" t="str">
        <f>IF(ISNUMBER(CE280), IF($BV280&gt;VLOOKUP('Gene Table'!$G$2,'Array Content'!$A$2:$B$3,2,FALSE),IF(CE280&lt;-$BV280,"mutant","WT"),IF(CE280&lt;-VLOOKUP('Gene Table'!$G$2,'Array Content'!$A$2:$B$3,2,FALSE),"Mutant","WT")),"")</f>
        <v/>
      </c>
      <c r="CT280" s="4" t="str">
        <f>IF(ISNUMBER(CF280), IF($BV280&gt;VLOOKUP('Gene Table'!$G$2,'Array Content'!$A$2:$B$3,2,FALSE),IF(CF280&lt;-$BV280,"mutant","WT"),IF(CF280&lt;-VLOOKUP('Gene Table'!$G$2,'Array Content'!$A$2:$B$3,2,FALSE),"Mutant","WT")),"")</f>
        <v/>
      </c>
      <c r="CU280" s="4" t="str">
        <f>IF(ISNUMBER(CG280), IF($BV280&gt;VLOOKUP('Gene Table'!$G$2,'Array Content'!$A$2:$B$3,2,FALSE),IF(CG280&lt;-$BV280,"mutant","WT"),IF(CG280&lt;-VLOOKUP('Gene Table'!$G$2,'Array Content'!$A$2:$B$3,2,FALSE),"Mutant","WT")),"")</f>
        <v/>
      </c>
      <c r="CV280" s="4" t="str">
        <f>IF(ISNUMBER(CH280), IF($BV280&gt;VLOOKUP('Gene Table'!$G$2,'Array Content'!$A$2:$B$3,2,FALSE),IF(CH280&lt;-$BV280,"mutant","WT"),IF(CH280&lt;-VLOOKUP('Gene Table'!$G$2,'Array Content'!$A$2:$B$3,2,FALSE),"Mutant","WT")),"")</f>
        <v/>
      </c>
      <c r="CW280" s="4" t="str">
        <f>IF(ISNUMBER(CI280), IF($BV280&gt;VLOOKUP('Gene Table'!$G$2,'Array Content'!$A$2:$B$3,2,FALSE),IF(CI280&lt;-$BV280,"mutant","WT"),IF(CI280&lt;-VLOOKUP('Gene Table'!$G$2,'Array Content'!$A$2:$B$3,2,FALSE),"Mutant","WT")),"")</f>
        <v/>
      </c>
      <c r="CX280" s="4" t="str">
        <f>IF(ISNUMBER(CJ280), IF($BV280&gt;VLOOKUP('Gene Table'!$G$2,'Array Content'!$A$2:$B$3,2,FALSE),IF(CJ280&lt;-$BV280,"mutant","WT"),IF(CJ280&lt;-VLOOKUP('Gene Table'!$G$2,'Array Content'!$A$2:$B$3,2,FALSE),"Mutant","WT")),"")</f>
        <v/>
      </c>
      <c r="CY280" s="4" t="str">
        <f>IF(ISNUMBER(CK280), IF($BV280&gt;VLOOKUP('Gene Table'!$G$2,'Array Content'!$A$2:$B$3,2,FALSE),IF(CK280&lt;-$BV280,"mutant","WT"),IF(CK280&lt;-VLOOKUP('Gene Table'!$G$2,'Array Content'!$A$2:$B$3,2,FALSE),"Mutant","WT")),"")</f>
        <v/>
      </c>
      <c r="DA280" s="4" t="s">
        <v>4937</v>
      </c>
      <c r="DB280" s="4">
        <f t="shared" si="285"/>
        <v>0</v>
      </c>
      <c r="DC280" s="4">
        <f t="shared" si="286"/>
        <v>0</v>
      </c>
      <c r="DD280" s="4" t="str">
        <f t="shared" si="287"/>
        <v/>
      </c>
      <c r="DE280" s="4" t="str">
        <f t="shared" si="288"/>
        <v/>
      </c>
      <c r="DF280" s="4" t="str">
        <f t="shared" si="289"/>
        <v/>
      </c>
      <c r="DG280" s="4" t="str">
        <f t="shared" si="290"/>
        <v/>
      </c>
      <c r="DH280" s="4" t="str">
        <f t="shared" si="291"/>
        <v/>
      </c>
      <c r="DI280" s="4" t="str">
        <f t="shared" si="292"/>
        <v/>
      </c>
      <c r="DJ280" s="4" t="str">
        <f t="shared" si="293"/>
        <v/>
      </c>
      <c r="DK280" s="4" t="str">
        <f t="shared" si="294"/>
        <v/>
      </c>
      <c r="DL280" s="4" t="str">
        <f t="shared" si="295"/>
        <v/>
      </c>
      <c r="DM280" s="4" t="str">
        <f t="shared" si="296"/>
        <v/>
      </c>
      <c r="DO280" s="4" t="s">
        <v>4937</v>
      </c>
      <c r="DP280" s="4" t="str">
        <f>IF(ISNUMBER(DB280), IF($AR280&gt;VLOOKUP('Gene Table'!$G$2,'Array Content'!$A$2:$B$3,2,FALSE),IF(DB280&lt;-$AR280,"mutant","WT"),IF(DB280&lt;-VLOOKUP('Gene Table'!$G$2,'Array Content'!$A$2:$B$3,2,FALSE),"Mutant","WT")),"")</f>
        <v>WT</v>
      </c>
      <c r="DQ280" s="4" t="str">
        <f>IF(ISNUMBER(DC280), IF($AR280&gt;VLOOKUP('Gene Table'!$G$2,'Array Content'!$A$2:$B$3,2,FALSE),IF(DC280&lt;-$AR280,"mutant","WT"),IF(DC280&lt;-VLOOKUP('Gene Table'!$G$2,'Array Content'!$A$2:$B$3,2,FALSE),"Mutant","WT")),"")</f>
        <v>WT</v>
      </c>
      <c r="DR280" s="4" t="str">
        <f>IF(ISNUMBER(DD280), IF($AR280&gt;VLOOKUP('Gene Table'!$G$2,'Array Content'!$A$2:$B$3,2,FALSE),IF(DD280&lt;-$AR280,"mutant","WT"),IF(DD280&lt;-VLOOKUP('Gene Table'!$G$2,'Array Content'!$A$2:$B$3,2,FALSE),"Mutant","WT")),"")</f>
        <v/>
      </c>
      <c r="DS280" s="4" t="str">
        <f>IF(ISNUMBER(DE280), IF($AR280&gt;VLOOKUP('Gene Table'!$G$2,'Array Content'!$A$2:$B$3,2,FALSE),IF(DE280&lt;-$AR280,"mutant","WT"),IF(DE280&lt;-VLOOKUP('Gene Table'!$G$2,'Array Content'!$A$2:$B$3,2,FALSE),"Mutant","WT")),"")</f>
        <v/>
      </c>
      <c r="DT280" s="4" t="str">
        <f>IF(ISNUMBER(DF280), IF($AR280&gt;VLOOKUP('Gene Table'!$G$2,'Array Content'!$A$2:$B$3,2,FALSE),IF(DF280&lt;-$AR280,"mutant","WT"),IF(DF280&lt;-VLOOKUP('Gene Table'!$G$2,'Array Content'!$A$2:$B$3,2,FALSE),"Mutant","WT")),"")</f>
        <v/>
      </c>
      <c r="DU280" s="4" t="str">
        <f>IF(ISNUMBER(DG280), IF($AR280&gt;VLOOKUP('Gene Table'!$G$2,'Array Content'!$A$2:$B$3,2,FALSE),IF(DG280&lt;-$AR280,"mutant","WT"),IF(DG280&lt;-VLOOKUP('Gene Table'!$G$2,'Array Content'!$A$2:$B$3,2,FALSE),"Mutant","WT")),"")</f>
        <v/>
      </c>
      <c r="DV280" s="4" t="str">
        <f>IF(ISNUMBER(DH280), IF($AR280&gt;VLOOKUP('Gene Table'!$G$2,'Array Content'!$A$2:$B$3,2,FALSE),IF(DH280&lt;-$AR280,"mutant","WT"),IF(DH280&lt;-VLOOKUP('Gene Table'!$G$2,'Array Content'!$A$2:$B$3,2,FALSE),"Mutant","WT")),"")</f>
        <v/>
      </c>
      <c r="DW280" s="4" t="str">
        <f>IF(ISNUMBER(DI280), IF($AR280&gt;VLOOKUP('Gene Table'!$G$2,'Array Content'!$A$2:$B$3,2,FALSE),IF(DI280&lt;-$AR280,"mutant","WT"),IF(DI280&lt;-VLOOKUP('Gene Table'!$G$2,'Array Content'!$A$2:$B$3,2,FALSE),"Mutant","WT")),"")</f>
        <v/>
      </c>
      <c r="DX280" s="4" t="str">
        <f>IF(ISNUMBER(DJ280), IF($AR280&gt;VLOOKUP('Gene Table'!$G$2,'Array Content'!$A$2:$B$3,2,FALSE),IF(DJ280&lt;-$AR280,"mutant","WT"),IF(DJ280&lt;-VLOOKUP('Gene Table'!$G$2,'Array Content'!$A$2:$B$3,2,FALSE),"Mutant","WT")),"")</f>
        <v/>
      </c>
      <c r="DY280" s="4" t="str">
        <f>IF(ISNUMBER(DK280), IF($AR280&gt;VLOOKUP('Gene Table'!$G$2,'Array Content'!$A$2:$B$3,2,FALSE),IF(DK280&lt;-$AR280,"mutant","WT"),IF(DK280&lt;-VLOOKUP('Gene Table'!$G$2,'Array Content'!$A$2:$B$3,2,FALSE),"Mutant","WT")),"")</f>
        <v/>
      </c>
      <c r="DZ280" s="4" t="str">
        <f>IF(ISNUMBER(DL280), IF($AR280&gt;VLOOKUP('Gene Table'!$G$2,'Array Content'!$A$2:$B$3,2,FALSE),IF(DL280&lt;-$AR280,"mutant","WT"),IF(DL280&lt;-VLOOKUP('Gene Table'!$G$2,'Array Content'!$A$2:$B$3,2,FALSE),"Mutant","WT")),"")</f>
        <v/>
      </c>
      <c r="EA280" s="4" t="str">
        <f>IF(ISNUMBER(DM280), IF($AR280&gt;VLOOKUP('Gene Table'!$G$2,'Array Content'!$A$2:$B$3,2,FALSE),IF(DM280&lt;-$AR280,"mutant","WT"),IF(DM280&lt;-VLOOKUP('Gene Table'!$G$2,'Array Content'!$A$2:$B$3,2,FALSE),"Mutant","WT")),"")</f>
        <v/>
      </c>
      <c r="EC280" s="4" t="s">
        <v>4937</v>
      </c>
      <c r="ED280" s="4" t="str">
        <f>IF('Gene Table'!$D280="copy number",D280,"")</f>
        <v/>
      </c>
      <c r="EE280" s="4" t="str">
        <f>IF('Gene Table'!$D280="copy number",E280,"")</f>
        <v/>
      </c>
      <c r="EF280" s="4" t="str">
        <f>IF('Gene Table'!$D280="copy number",F280,"")</f>
        <v/>
      </c>
      <c r="EG280" s="4" t="str">
        <f>IF('Gene Table'!$D280="copy number",G280,"")</f>
        <v/>
      </c>
      <c r="EH280" s="4" t="str">
        <f>IF('Gene Table'!$D280="copy number",H280,"")</f>
        <v/>
      </c>
      <c r="EI280" s="4" t="str">
        <f>IF('Gene Table'!$D280="copy number",I280,"")</f>
        <v/>
      </c>
      <c r="EJ280" s="4" t="str">
        <f>IF('Gene Table'!$D280="copy number",J280,"")</f>
        <v/>
      </c>
      <c r="EK280" s="4" t="str">
        <f>IF('Gene Table'!$D280="copy number",K280,"")</f>
        <v/>
      </c>
      <c r="EL280" s="4" t="str">
        <f>IF('Gene Table'!$D280="copy number",L280,"")</f>
        <v/>
      </c>
      <c r="EM280" s="4" t="str">
        <f>IF('Gene Table'!$D280="copy number",M280,"")</f>
        <v/>
      </c>
      <c r="EN280" s="4" t="str">
        <f>IF('Gene Table'!$D280="copy number",N280,"")</f>
        <v/>
      </c>
      <c r="EO280" s="4" t="str">
        <f>IF('Gene Table'!$D280="copy number",O280,"")</f>
        <v/>
      </c>
      <c r="EQ280" s="4" t="s">
        <v>4937</v>
      </c>
      <c r="ER280" s="4" t="str">
        <f>IF('Gene Table'!$D280="copy number",R280,"")</f>
        <v/>
      </c>
      <c r="ES280" s="4" t="str">
        <f>IF('Gene Table'!$D280="copy number",S280,"")</f>
        <v/>
      </c>
      <c r="ET280" s="4" t="str">
        <f>IF('Gene Table'!$D280="copy number",T280,"")</f>
        <v/>
      </c>
      <c r="EU280" s="4" t="str">
        <f>IF('Gene Table'!$D280="copy number",U280,"")</f>
        <v/>
      </c>
      <c r="EV280" s="4" t="str">
        <f>IF('Gene Table'!$D280="copy number",V280,"")</f>
        <v/>
      </c>
      <c r="EW280" s="4" t="str">
        <f>IF('Gene Table'!$D280="copy number",W280,"")</f>
        <v/>
      </c>
      <c r="EX280" s="4" t="str">
        <f>IF('Gene Table'!$D280="copy number",X280,"")</f>
        <v/>
      </c>
      <c r="EY280" s="4" t="str">
        <f>IF('Gene Table'!$D280="copy number",Y280,"")</f>
        <v/>
      </c>
      <c r="EZ280" s="4" t="str">
        <f>IF('Gene Table'!$D280="copy number",Z280,"")</f>
        <v/>
      </c>
      <c r="FA280" s="4" t="str">
        <f>IF('Gene Table'!$D280="copy number",AA280,"")</f>
        <v/>
      </c>
      <c r="FB280" s="4" t="str">
        <f>IF('Gene Table'!$D280="copy number",AB280,"")</f>
        <v/>
      </c>
      <c r="FC280" s="4" t="str">
        <f>IF('Gene Table'!$D280="copy number",AC280,"")</f>
        <v/>
      </c>
      <c r="FE280" s="4" t="s">
        <v>4937</v>
      </c>
      <c r="FF280" s="4" t="str">
        <f>IF('Gene Table'!$C280="SMPC",D280,"")</f>
        <v/>
      </c>
      <c r="FG280" s="4" t="str">
        <f>IF('Gene Table'!$C280="SMPC",E280,"")</f>
        <v/>
      </c>
      <c r="FH280" s="4" t="str">
        <f>IF('Gene Table'!$C280="SMPC",F280,"")</f>
        <v/>
      </c>
      <c r="FI280" s="4" t="str">
        <f>IF('Gene Table'!$C280="SMPC",G280,"")</f>
        <v/>
      </c>
      <c r="FJ280" s="4" t="str">
        <f>IF('Gene Table'!$C280="SMPC",H280,"")</f>
        <v/>
      </c>
      <c r="FK280" s="4" t="str">
        <f>IF('Gene Table'!$C280="SMPC",I280,"")</f>
        <v/>
      </c>
      <c r="FL280" s="4" t="str">
        <f>IF('Gene Table'!$C280="SMPC",J280,"")</f>
        <v/>
      </c>
      <c r="FM280" s="4" t="str">
        <f>IF('Gene Table'!$C280="SMPC",K280,"")</f>
        <v/>
      </c>
      <c r="FN280" s="4" t="str">
        <f>IF('Gene Table'!$C280="SMPC",L280,"")</f>
        <v/>
      </c>
      <c r="FO280" s="4" t="str">
        <f>IF('Gene Table'!$C280="SMPC",M280,"")</f>
        <v/>
      </c>
      <c r="FP280" s="4" t="str">
        <f>IF('Gene Table'!$C280="SMPC",N280,"")</f>
        <v/>
      </c>
      <c r="FQ280" s="4" t="str">
        <f>IF('Gene Table'!$C280="SMPC",O280,"")</f>
        <v/>
      </c>
      <c r="FS280" s="4" t="s">
        <v>4937</v>
      </c>
      <c r="FT280" s="4" t="str">
        <f>IF('Gene Table'!$C280="SMPC",R280,"")</f>
        <v/>
      </c>
      <c r="FU280" s="4" t="str">
        <f>IF('Gene Table'!$C280="SMPC",S280,"")</f>
        <v/>
      </c>
      <c r="FV280" s="4" t="str">
        <f>IF('Gene Table'!$C280="SMPC",T280,"")</f>
        <v/>
      </c>
      <c r="FW280" s="4" t="str">
        <f>IF('Gene Table'!$C280="SMPC",U280,"")</f>
        <v/>
      </c>
      <c r="FX280" s="4" t="str">
        <f>IF('Gene Table'!$C280="SMPC",V280,"")</f>
        <v/>
      </c>
      <c r="FY280" s="4" t="str">
        <f>IF('Gene Table'!$C280="SMPC",W280,"")</f>
        <v/>
      </c>
      <c r="FZ280" s="4" t="str">
        <f>IF('Gene Table'!$C280="SMPC",X280,"")</f>
        <v/>
      </c>
      <c r="GA280" s="4" t="str">
        <f>IF('Gene Table'!$C280="SMPC",Y280,"")</f>
        <v/>
      </c>
      <c r="GB280" s="4" t="str">
        <f>IF('Gene Table'!$C280="SMPC",Z280,"")</f>
        <v/>
      </c>
      <c r="GC280" s="4" t="str">
        <f>IF('Gene Table'!$C280="SMPC",AA280,"")</f>
        <v/>
      </c>
      <c r="GD280" s="4" t="str">
        <f>IF('Gene Table'!$C280="SMPC",AB280,"")</f>
        <v/>
      </c>
      <c r="GE280" s="4" t="str">
        <f>IF('Gene Table'!$C280="SMPC",AC280,"")</f>
        <v/>
      </c>
    </row>
    <row r="281" spans="1:187" ht="15" customHeight="1" x14ac:dyDescent="0.25">
      <c r="A281" s="4" t="str">
        <f>'Gene Table'!C281&amp;":"&amp;'Gene Table'!D281</f>
        <v>TP53:c.745A&gt;T</v>
      </c>
      <c r="B281" s="4">
        <f>IF('Gene Table'!$G$5="NO",IF(ISNUMBER(MATCH('Gene Table'!E281,'Array Content'!$M$2:$M$941,0)),VLOOKUP('Gene Table'!E281,'Array Content'!$M$2:$O$941,2,FALSE),35),IF('Gene Table'!$G$5="YES",IF(ISNUMBER(MATCH('Gene Table'!E281,'Array Content'!$M$2:$M$941,0)),VLOOKUP('Gene Table'!E281,'Array Content'!$M$2:$O$941,3,FALSE),35),"OOPS"))</f>
        <v>36</v>
      </c>
      <c r="C281" s="4" t="s">
        <v>4938</v>
      </c>
      <c r="D281" s="29">
        <f>IF('Control Sample Data'!D280="","",IF(SUM('Control Sample Data'!D$2:D$97)&gt;10,IF(AND(ISNUMBER('Control Sample Data'!D280),'Control Sample Data'!D280&lt;$B281, 'Control Sample Data'!D280&gt;0),'Control Sample Data'!D280,$B281),""))</f>
        <v>35</v>
      </c>
      <c r="E281" s="29">
        <f>IF('Control Sample Data'!E280="","",IF(SUM('Control Sample Data'!E$2:E$97)&gt;10,IF(AND(ISNUMBER('Control Sample Data'!E280),'Control Sample Data'!E280&lt;$B281, 'Control Sample Data'!E280&gt;0),'Control Sample Data'!E280,$B281),""))</f>
        <v>35</v>
      </c>
      <c r="F281" s="29" t="str">
        <f>IF('Control Sample Data'!F280="","",IF(SUM('Control Sample Data'!F$2:F$97)&gt;10,IF(AND(ISNUMBER('Control Sample Data'!F280),'Control Sample Data'!F280&lt;$B281, 'Control Sample Data'!F280&gt;0),'Control Sample Data'!F280,$B281),""))</f>
        <v/>
      </c>
      <c r="G281" s="29" t="str">
        <f>IF('Control Sample Data'!G280="","",IF(SUM('Control Sample Data'!G$2:G$97)&gt;10,IF(AND(ISNUMBER('Control Sample Data'!G280),'Control Sample Data'!G280&lt;$B281, 'Control Sample Data'!G280&gt;0),'Control Sample Data'!G280,$B281),""))</f>
        <v/>
      </c>
      <c r="H281" s="29" t="str">
        <f>IF('Control Sample Data'!H280="","",IF(SUM('Control Sample Data'!H$2:H$97)&gt;10,IF(AND(ISNUMBER('Control Sample Data'!H280),'Control Sample Data'!H280&lt;$B281, 'Control Sample Data'!H280&gt;0),'Control Sample Data'!H280,$B281),""))</f>
        <v/>
      </c>
      <c r="I281" s="29" t="str">
        <f>IF('Control Sample Data'!I280="","",IF(SUM('Control Sample Data'!I$2:I$97)&gt;10,IF(AND(ISNUMBER('Control Sample Data'!I280),'Control Sample Data'!I280&lt;$B281, 'Control Sample Data'!I280&gt;0),'Control Sample Data'!I280,$B281),""))</f>
        <v/>
      </c>
      <c r="J281" s="29" t="str">
        <f>IF('Control Sample Data'!J280="","",IF(SUM('Control Sample Data'!J$2:J$97)&gt;10,IF(AND(ISNUMBER('Control Sample Data'!J280),'Control Sample Data'!J280&lt;$B281, 'Control Sample Data'!J280&gt;0),'Control Sample Data'!J280,$B281),""))</f>
        <v/>
      </c>
      <c r="K281" s="29" t="str">
        <f>IF('Control Sample Data'!K280="","",IF(SUM('Control Sample Data'!K$2:K$97)&gt;10,IF(AND(ISNUMBER('Control Sample Data'!K280),'Control Sample Data'!K280&lt;$B281, 'Control Sample Data'!K280&gt;0),'Control Sample Data'!K280,$B281),""))</f>
        <v/>
      </c>
      <c r="L281" s="29" t="str">
        <f>IF('Control Sample Data'!L280="","",IF(SUM('Control Sample Data'!L$2:L$97)&gt;10,IF(AND(ISNUMBER('Control Sample Data'!L280),'Control Sample Data'!L280&lt;$B281, 'Control Sample Data'!L280&gt;0),'Control Sample Data'!L280,$B281),""))</f>
        <v/>
      </c>
      <c r="M281" s="29" t="str">
        <f>IF('Control Sample Data'!M280="","",IF(SUM('Control Sample Data'!M$2:M$97)&gt;10,IF(AND(ISNUMBER('Control Sample Data'!M280),'Control Sample Data'!M280&lt;$B281, 'Control Sample Data'!M280&gt;0),'Control Sample Data'!M280,$B281),""))</f>
        <v/>
      </c>
      <c r="N281" s="29" t="str">
        <f>IF('Control Sample Data'!N280="","",IF(SUM('Control Sample Data'!N$2:N$97)&gt;10,IF(AND(ISNUMBER('Control Sample Data'!N280),'Control Sample Data'!N280&lt;$B281, 'Control Sample Data'!N280&gt;0),'Control Sample Data'!N280,$B281),""))</f>
        <v/>
      </c>
      <c r="O281" s="29" t="str">
        <f>IF('Control Sample Data'!O280="","",IF(SUM('Control Sample Data'!O$2:O$97)&gt;10,IF(AND(ISNUMBER('Control Sample Data'!O280),'Control Sample Data'!O280&lt;$B281, 'Control Sample Data'!O280&gt;0),'Control Sample Data'!O280,$B281),""))</f>
        <v/>
      </c>
      <c r="Q281" s="4" t="s">
        <v>4938</v>
      </c>
      <c r="R281" s="29">
        <f>IF('Test Sample Data'!D280="","",IF(SUM('Test Sample Data'!D$2:D$97)&gt;10,IF(AND(ISNUMBER('Test Sample Data'!D280),'Test Sample Data'!D280&lt;$B281, 'Test Sample Data'!D280&gt;0),'Test Sample Data'!D280,$B281),""))</f>
        <v>35</v>
      </c>
      <c r="S281" s="29">
        <f>IF('Test Sample Data'!E280="","",IF(SUM('Test Sample Data'!E$2:E$97)&gt;10,IF(AND(ISNUMBER('Test Sample Data'!E280),'Test Sample Data'!E280&lt;$B281, 'Test Sample Data'!E280&gt;0),'Test Sample Data'!E280,$B281),""))</f>
        <v>35</v>
      </c>
      <c r="T281" s="29" t="str">
        <f>IF('Test Sample Data'!F280="","",IF(SUM('Test Sample Data'!F$2:F$97)&gt;10,IF(AND(ISNUMBER('Test Sample Data'!F280),'Test Sample Data'!F280&lt;$B281, 'Test Sample Data'!F280&gt;0),'Test Sample Data'!F280,$B281),""))</f>
        <v/>
      </c>
      <c r="U281" s="29" t="str">
        <f>IF('Test Sample Data'!G280="","",IF(SUM('Test Sample Data'!G$2:G$97)&gt;10,IF(AND(ISNUMBER('Test Sample Data'!G280),'Test Sample Data'!G280&lt;$B281, 'Test Sample Data'!G280&gt;0),'Test Sample Data'!G280,$B281),""))</f>
        <v/>
      </c>
      <c r="V281" s="29" t="str">
        <f>IF('Test Sample Data'!H280="","",IF(SUM('Test Sample Data'!H$2:H$97)&gt;10,IF(AND(ISNUMBER('Test Sample Data'!H280),'Test Sample Data'!H280&lt;$B281, 'Test Sample Data'!H280&gt;0),'Test Sample Data'!H280,$B281),""))</f>
        <v/>
      </c>
      <c r="W281" s="29" t="str">
        <f>IF('Test Sample Data'!I280="","",IF(SUM('Test Sample Data'!I$2:I$97)&gt;10,IF(AND(ISNUMBER('Test Sample Data'!I280),'Test Sample Data'!I280&lt;$B281, 'Test Sample Data'!I280&gt;0),'Test Sample Data'!I280,$B281),""))</f>
        <v/>
      </c>
      <c r="X281" s="29" t="str">
        <f>IF('Test Sample Data'!J280="","",IF(SUM('Test Sample Data'!J$2:J$97)&gt;10,IF(AND(ISNUMBER('Test Sample Data'!J280),'Test Sample Data'!J280&lt;$B281, 'Test Sample Data'!J280&gt;0),'Test Sample Data'!J280,$B281),""))</f>
        <v/>
      </c>
      <c r="Y281" s="29" t="str">
        <f>IF('Test Sample Data'!K280="","",IF(SUM('Test Sample Data'!K$2:K$97)&gt;10,IF(AND(ISNUMBER('Test Sample Data'!K280),'Test Sample Data'!K280&lt;$B281, 'Test Sample Data'!K280&gt;0),'Test Sample Data'!K280,$B281),""))</f>
        <v/>
      </c>
      <c r="Z281" s="29" t="str">
        <f>IF('Test Sample Data'!L280="","",IF(SUM('Test Sample Data'!L$2:L$97)&gt;10,IF(AND(ISNUMBER('Test Sample Data'!L280),'Test Sample Data'!L280&lt;$B281, 'Test Sample Data'!L280&gt;0),'Test Sample Data'!L280,$B281),""))</f>
        <v/>
      </c>
      <c r="AA281" s="29" t="str">
        <f>IF('Test Sample Data'!M280="","",IF(SUM('Test Sample Data'!M$2:M$97)&gt;10,IF(AND(ISNUMBER('Test Sample Data'!M280),'Test Sample Data'!M280&lt;$B281, 'Test Sample Data'!M280&gt;0),'Test Sample Data'!M280,$B281),""))</f>
        <v/>
      </c>
      <c r="AB281" s="29" t="str">
        <f>IF('Test Sample Data'!N280="","",IF(SUM('Test Sample Data'!N$2:N$97)&gt;10,IF(AND(ISNUMBER('Test Sample Data'!N280),'Test Sample Data'!N280&lt;$B281, 'Test Sample Data'!N280&gt;0),'Test Sample Data'!N280,$B281),""))</f>
        <v/>
      </c>
      <c r="AC281" s="29" t="str">
        <f>IF('Test Sample Data'!O280="","",IF(SUM('Test Sample Data'!O$2:O$97)&gt;10,IF(AND(ISNUMBER('Test Sample Data'!O280),'Test Sample Data'!O280&lt;$B281, 'Test Sample Data'!O280&gt;0),'Test Sample Data'!O280,$B281),""))</f>
        <v/>
      </c>
      <c r="AE281" s="4" t="s">
        <v>4938</v>
      </c>
      <c r="AF281" s="4">
        <f t="shared" si="311"/>
        <v>9</v>
      </c>
      <c r="AG281" s="4">
        <f t="shared" si="312"/>
        <v>9</v>
      </c>
      <c r="AH281" s="4" t="str">
        <f t="shared" si="313"/>
        <v/>
      </c>
      <c r="AI281" s="4" t="str">
        <f t="shared" si="314"/>
        <v/>
      </c>
      <c r="AJ281" s="4" t="str">
        <f t="shared" si="315"/>
        <v/>
      </c>
      <c r="AK281" s="4" t="str">
        <f t="shared" si="316"/>
        <v/>
      </c>
      <c r="AL281" s="4" t="str">
        <f t="shared" si="317"/>
        <v/>
      </c>
      <c r="AM281" s="4" t="str">
        <f t="shared" si="318"/>
        <v/>
      </c>
      <c r="AN281" s="4" t="str">
        <f t="shared" si="319"/>
        <v/>
      </c>
      <c r="AO281" s="4" t="str">
        <f t="shared" si="320"/>
        <v/>
      </c>
      <c r="AP281" s="4" t="str">
        <f t="shared" si="321"/>
        <v/>
      </c>
      <c r="AQ281" s="4" t="str">
        <f t="shared" si="322"/>
        <v/>
      </c>
      <c r="AR281" s="4">
        <f t="shared" si="323"/>
        <v>0</v>
      </c>
      <c r="AS281" s="4">
        <f t="shared" si="310"/>
        <v>9</v>
      </c>
      <c r="AU281" s="4" t="s">
        <v>4938</v>
      </c>
      <c r="AV281" s="4">
        <f t="shared" si="324"/>
        <v>9</v>
      </c>
      <c r="AW281" s="4">
        <f t="shared" si="325"/>
        <v>9</v>
      </c>
      <c r="AX281" s="4" t="str">
        <f t="shared" si="326"/>
        <v/>
      </c>
      <c r="AY281" s="4" t="str">
        <f t="shared" si="327"/>
        <v/>
      </c>
      <c r="AZ281" s="4" t="str">
        <f t="shared" si="328"/>
        <v/>
      </c>
      <c r="BA281" s="4" t="str">
        <f t="shared" si="329"/>
        <v/>
      </c>
      <c r="BB281" s="4" t="str">
        <f t="shared" si="330"/>
        <v/>
      </c>
      <c r="BC281" s="4" t="str">
        <f t="shared" si="331"/>
        <v/>
      </c>
      <c r="BD281" s="4" t="str">
        <f t="shared" si="332"/>
        <v/>
      </c>
      <c r="BE281" s="4" t="str">
        <f t="shared" si="333"/>
        <v/>
      </c>
      <c r="BF281" s="4" t="str">
        <f t="shared" si="334"/>
        <v/>
      </c>
      <c r="BG281" s="4" t="str">
        <f t="shared" si="335"/>
        <v/>
      </c>
      <c r="BI281" s="4" t="s">
        <v>4938</v>
      </c>
      <c r="BJ281" s="4">
        <f t="shared" si="297"/>
        <v>9</v>
      </c>
      <c r="BK281" s="4">
        <f t="shared" si="298"/>
        <v>9</v>
      </c>
      <c r="BL281" s="4" t="str">
        <f t="shared" si="299"/>
        <v/>
      </c>
      <c r="BM281" s="4" t="str">
        <f t="shared" si="300"/>
        <v/>
      </c>
      <c r="BN281" s="4" t="str">
        <f t="shared" si="301"/>
        <v/>
      </c>
      <c r="BO281" s="4" t="str">
        <f t="shared" si="302"/>
        <v/>
      </c>
      <c r="BP281" s="4" t="str">
        <f t="shared" si="303"/>
        <v/>
      </c>
      <c r="BQ281" s="4" t="str">
        <f t="shared" si="304"/>
        <v/>
      </c>
      <c r="BR281" s="4" t="str">
        <f t="shared" si="305"/>
        <v/>
      </c>
      <c r="BS281" s="4" t="str">
        <f t="shared" si="306"/>
        <v/>
      </c>
      <c r="BT281" s="4" t="str">
        <f t="shared" si="307"/>
        <v/>
      </c>
      <c r="BU281" s="4" t="str">
        <f t="shared" si="308"/>
        <v/>
      </c>
      <c r="BV281" s="4">
        <f t="shared" si="336"/>
        <v>0</v>
      </c>
      <c r="BW281" s="4">
        <f t="shared" si="309"/>
        <v>9</v>
      </c>
      <c r="BY281" s="4" t="s">
        <v>4938</v>
      </c>
      <c r="BZ281" s="4">
        <f t="shared" si="273"/>
        <v>0</v>
      </c>
      <c r="CA281" s="4">
        <f t="shared" si="274"/>
        <v>0</v>
      </c>
      <c r="CB281" s="4" t="str">
        <f t="shared" si="275"/>
        <v/>
      </c>
      <c r="CC281" s="4" t="str">
        <f t="shared" si="276"/>
        <v/>
      </c>
      <c r="CD281" s="4" t="str">
        <f t="shared" si="277"/>
        <v/>
      </c>
      <c r="CE281" s="4" t="str">
        <f t="shared" si="278"/>
        <v/>
      </c>
      <c r="CF281" s="4" t="str">
        <f t="shared" si="279"/>
        <v/>
      </c>
      <c r="CG281" s="4" t="str">
        <f t="shared" si="280"/>
        <v/>
      </c>
      <c r="CH281" s="4" t="str">
        <f t="shared" si="281"/>
        <v/>
      </c>
      <c r="CI281" s="4" t="str">
        <f t="shared" si="282"/>
        <v/>
      </c>
      <c r="CJ281" s="4" t="str">
        <f t="shared" si="283"/>
        <v/>
      </c>
      <c r="CK281" s="4" t="str">
        <f t="shared" si="284"/>
        <v/>
      </c>
      <c r="CM281" s="4" t="s">
        <v>4938</v>
      </c>
      <c r="CN281" s="4" t="str">
        <f>IF(ISNUMBER(BZ281), IF($BV281&gt;VLOOKUP('Gene Table'!$G$2,'Array Content'!$A$2:$B$3,2,FALSE),IF(BZ281&lt;-$BV281,"mutant","WT"),IF(BZ281&lt;-VLOOKUP('Gene Table'!$G$2,'Array Content'!$A$2:$B$3,2,FALSE),"Mutant","WT")),"")</f>
        <v>WT</v>
      </c>
      <c r="CO281" s="4" t="str">
        <f>IF(ISNUMBER(CA281), IF($BV281&gt;VLOOKUP('Gene Table'!$G$2,'Array Content'!$A$2:$B$3,2,FALSE),IF(CA281&lt;-$BV281,"mutant","WT"),IF(CA281&lt;-VLOOKUP('Gene Table'!$G$2,'Array Content'!$A$2:$B$3,2,FALSE),"Mutant","WT")),"")</f>
        <v>WT</v>
      </c>
      <c r="CP281" s="4" t="str">
        <f>IF(ISNUMBER(CB281), IF($BV281&gt;VLOOKUP('Gene Table'!$G$2,'Array Content'!$A$2:$B$3,2,FALSE),IF(CB281&lt;-$BV281,"mutant","WT"),IF(CB281&lt;-VLOOKUP('Gene Table'!$G$2,'Array Content'!$A$2:$B$3,2,FALSE),"Mutant","WT")),"")</f>
        <v/>
      </c>
      <c r="CQ281" s="4" t="str">
        <f>IF(ISNUMBER(CC281), IF($BV281&gt;VLOOKUP('Gene Table'!$G$2,'Array Content'!$A$2:$B$3,2,FALSE),IF(CC281&lt;-$BV281,"mutant","WT"),IF(CC281&lt;-VLOOKUP('Gene Table'!$G$2,'Array Content'!$A$2:$B$3,2,FALSE),"Mutant","WT")),"")</f>
        <v/>
      </c>
      <c r="CR281" s="4" t="str">
        <f>IF(ISNUMBER(CD281), IF($BV281&gt;VLOOKUP('Gene Table'!$G$2,'Array Content'!$A$2:$B$3,2,FALSE),IF(CD281&lt;-$BV281,"mutant","WT"),IF(CD281&lt;-VLOOKUP('Gene Table'!$G$2,'Array Content'!$A$2:$B$3,2,FALSE),"Mutant","WT")),"")</f>
        <v/>
      </c>
      <c r="CS281" s="4" t="str">
        <f>IF(ISNUMBER(CE281), IF($BV281&gt;VLOOKUP('Gene Table'!$G$2,'Array Content'!$A$2:$B$3,2,FALSE),IF(CE281&lt;-$BV281,"mutant","WT"),IF(CE281&lt;-VLOOKUP('Gene Table'!$G$2,'Array Content'!$A$2:$B$3,2,FALSE),"Mutant","WT")),"")</f>
        <v/>
      </c>
      <c r="CT281" s="4" t="str">
        <f>IF(ISNUMBER(CF281), IF($BV281&gt;VLOOKUP('Gene Table'!$G$2,'Array Content'!$A$2:$B$3,2,FALSE),IF(CF281&lt;-$BV281,"mutant","WT"),IF(CF281&lt;-VLOOKUP('Gene Table'!$G$2,'Array Content'!$A$2:$B$3,2,FALSE),"Mutant","WT")),"")</f>
        <v/>
      </c>
      <c r="CU281" s="4" t="str">
        <f>IF(ISNUMBER(CG281), IF($BV281&gt;VLOOKUP('Gene Table'!$G$2,'Array Content'!$A$2:$B$3,2,FALSE),IF(CG281&lt;-$BV281,"mutant","WT"),IF(CG281&lt;-VLOOKUP('Gene Table'!$G$2,'Array Content'!$A$2:$B$3,2,FALSE),"Mutant","WT")),"")</f>
        <v/>
      </c>
      <c r="CV281" s="4" t="str">
        <f>IF(ISNUMBER(CH281), IF($BV281&gt;VLOOKUP('Gene Table'!$G$2,'Array Content'!$A$2:$B$3,2,FALSE),IF(CH281&lt;-$BV281,"mutant","WT"),IF(CH281&lt;-VLOOKUP('Gene Table'!$G$2,'Array Content'!$A$2:$B$3,2,FALSE),"Mutant","WT")),"")</f>
        <v/>
      </c>
      <c r="CW281" s="4" t="str">
        <f>IF(ISNUMBER(CI281), IF($BV281&gt;VLOOKUP('Gene Table'!$G$2,'Array Content'!$A$2:$B$3,2,FALSE),IF(CI281&lt;-$BV281,"mutant","WT"),IF(CI281&lt;-VLOOKUP('Gene Table'!$G$2,'Array Content'!$A$2:$B$3,2,FALSE),"Mutant","WT")),"")</f>
        <v/>
      </c>
      <c r="CX281" s="4" t="str">
        <f>IF(ISNUMBER(CJ281), IF($BV281&gt;VLOOKUP('Gene Table'!$G$2,'Array Content'!$A$2:$B$3,2,FALSE),IF(CJ281&lt;-$BV281,"mutant","WT"),IF(CJ281&lt;-VLOOKUP('Gene Table'!$G$2,'Array Content'!$A$2:$B$3,2,FALSE),"Mutant","WT")),"")</f>
        <v/>
      </c>
      <c r="CY281" s="4" t="str">
        <f>IF(ISNUMBER(CK281), IF($BV281&gt;VLOOKUP('Gene Table'!$G$2,'Array Content'!$A$2:$B$3,2,FALSE),IF(CK281&lt;-$BV281,"mutant","WT"),IF(CK281&lt;-VLOOKUP('Gene Table'!$G$2,'Array Content'!$A$2:$B$3,2,FALSE),"Mutant","WT")),"")</f>
        <v/>
      </c>
      <c r="DA281" s="4" t="s">
        <v>4938</v>
      </c>
      <c r="DB281" s="4">
        <f t="shared" si="285"/>
        <v>0</v>
      </c>
      <c r="DC281" s="4">
        <f t="shared" si="286"/>
        <v>0</v>
      </c>
      <c r="DD281" s="4" t="str">
        <f t="shared" si="287"/>
        <v/>
      </c>
      <c r="DE281" s="4" t="str">
        <f t="shared" si="288"/>
        <v/>
      </c>
      <c r="DF281" s="4" t="str">
        <f t="shared" si="289"/>
        <v/>
      </c>
      <c r="DG281" s="4" t="str">
        <f t="shared" si="290"/>
        <v/>
      </c>
      <c r="DH281" s="4" t="str">
        <f t="shared" si="291"/>
        <v/>
      </c>
      <c r="DI281" s="4" t="str">
        <f t="shared" si="292"/>
        <v/>
      </c>
      <c r="DJ281" s="4" t="str">
        <f t="shared" si="293"/>
        <v/>
      </c>
      <c r="DK281" s="4" t="str">
        <f t="shared" si="294"/>
        <v/>
      </c>
      <c r="DL281" s="4" t="str">
        <f t="shared" si="295"/>
        <v/>
      </c>
      <c r="DM281" s="4" t="str">
        <f t="shared" si="296"/>
        <v/>
      </c>
      <c r="DO281" s="4" t="s">
        <v>4938</v>
      </c>
      <c r="DP281" s="4" t="str">
        <f>IF(ISNUMBER(DB281), IF($AR281&gt;VLOOKUP('Gene Table'!$G$2,'Array Content'!$A$2:$B$3,2,FALSE),IF(DB281&lt;-$AR281,"mutant","WT"),IF(DB281&lt;-VLOOKUP('Gene Table'!$G$2,'Array Content'!$A$2:$B$3,2,FALSE),"Mutant","WT")),"")</f>
        <v>WT</v>
      </c>
      <c r="DQ281" s="4" t="str">
        <f>IF(ISNUMBER(DC281), IF($AR281&gt;VLOOKUP('Gene Table'!$G$2,'Array Content'!$A$2:$B$3,2,FALSE),IF(DC281&lt;-$AR281,"mutant","WT"),IF(DC281&lt;-VLOOKUP('Gene Table'!$G$2,'Array Content'!$A$2:$B$3,2,FALSE),"Mutant","WT")),"")</f>
        <v>WT</v>
      </c>
      <c r="DR281" s="4" t="str">
        <f>IF(ISNUMBER(DD281), IF($AR281&gt;VLOOKUP('Gene Table'!$G$2,'Array Content'!$A$2:$B$3,2,FALSE),IF(DD281&lt;-$AR281,"mutant","WT"),IF(DD281&lt;-VLOOKUP('Gene Table'!$G$2,'Array Content'!$A$2:$B$3,2,FALSE),"Mutant","WT")),"")</f>
        <v/>
      </c>
      <c r="DS281" s="4" t="str">
        <f>IF(ISNUMBER(DE281), IF($AR281&gt;VLOOKUP('Gene Table'!$G$2,'Array Content'!$A$2:$B$3,2,FALSE),IF(DE281&lt;-$AR281,"mutant","WT"),IF(DE281&lt;-VLOOKUP('Gene Table'!$G$2,'Array Content'!$A$2:$B$3,2,FALSE),"Mutant","WT")),"")</f>
        <v/>
      </c>
      <c r="DT281" s="4" t="str">
        <f>IF(ISNUMBER(DF281), IF($AR281&gt;VLOOKUP('Gene Table'!$G$2,'Array Content'!$A$2:$B$3,2,FALSE),IF(DF281&lt;-$AR281,"mutant","WT"),IF(DF281&lt;-VLOOKUP('Gene Table'!$G$2,'Array Content'!$A$2:$B$3,2,FALSE),"Mutant","WT")),"")</f>
        <v/>
      </c>
      <c r="DU281" s="4" t="str">
        <f>IF(ISNUMBER(DG281), IF($AR281&gt;VLOOKUP('Gene Table'!$G$2,'Array Content'!$A$2:$B$3,2,FALSE),IF(DG281&lt;-$AR281,"mutant","WT"),IF(DG281&lt;-VLOOKUP('Gene Table'!$G$2,'Array Content'!$A$2:$B$3,2,FALSE),"Mutant","WT")),"")</f>
        <v/>
      </c>
      <c r="DV281" s="4" t="str">
        <f>IF(ISNUMBER(DH281), IF($AR281&gt;VLOOKUP('Gene Table'!$G$2,'Array Content'!$A$2:$B$3,2,FALSE),IF(DH281&lt;-$AR281,"mutant","WT"),IF(DH281&lt;-VLOOKUP('Gene Table'!$G$2,'Array Content'!$A$2:$B$3,2,FALSE),"Mutant","WT")),"")</f>
        <v/>
      </c>
      <c r="DW281" s="4" t="str">
        <f>IF(ISNUMBER(DI281), IF($AR281&gt;VLOOKUP('Gene Table'!$G$2,'Array Content'!$A$2:$B$3,2,FALSE),IF(DI281&lt;-$AR281,"mutant","WT"),IF(DI281&lt;-VLOOKUP('Gene Table'!$G$2,'Array Content'!$A$2:$B$3,2,FALSE),"Mutant","WT")),"")</f>
        <v/>
      </c>
      <c r="DX281" s="4" t="str">
        <f>IF(ISNUMBER(DJ281), IF($AR281&gt;VLOOKUP('Gene Table'!$G$2,'Array Content'!$A$2:$B$3,2,FALSE),IF(DJ281&lt;-$AR281,"mutant","WT"),IF(DJ281&lt;-VLOOKUP('Gene Table'!$G$2,'Array Content'!$A$2:$B$3,2,FALSE),"Mutant","WT")),"")</f>
        <v/>
      </c>
      <c r="DY281" s="4" t="str">
        <f>IF(ISNUMBER(DK281), IF($AR281&gt;VLOOKUP('Gene Table'!$G$2,'Array Content'!$A$2:$B$3,2,FALSE),IF(DK281&lt;-$AR281,"mutant","WT"),IF(DK281&lt;-VLOOKUP('Gene Table'!$G$2,'Array Content'!$A$2:$B$3,2,FALSE),"Mutant","WT")),"")</f>
        <v/>
      </c>
      <c r="DZ281" s="4" t="str">
        <f>IF(ISNUMBER(DL281), IF($AR281&gt;VLOOKUP('Gene Table'!$G$2,'Array Content'!$A$2:$B$3,2,FALSE),IF(DL281&lt;-$AR281,"mutant","WT"),IF(DL281&lt;-VLOOKUP('Gene Table'!$G$2,'Array Content'!$A$2:$B$3,2,FALSE),"Mutant","WT")),"")</f>
        <v/>
      </c>
      <c r="EA281" s="4" t="str">
        <f>IF(ISNUMBER(DM281), IF($AR281&gt;VLOOKUP('Gene Table'!$G$2,'Array Content'!$A$2:$B$3,2,FALSE),IF(DM281&lt;-$AR281,"mutant","WT"),IF(DM281&lt;-VLOOKUP('Gene Table'!$G$2,'Array Content'!$A$2:$B$3,2,FALSE),"Mutant","WT")),"")</f>
        <v/>
      </c>
      <c r="EC281" s="4" t="s">
        <v>4938</v>
      </c>
      <c r="ED281" s="4" t="str">
        <f>IF('Gene Table'!$D281="copy number",D281,"")</f>
        <v/>
      </c>
      <c r="EE281" s="4" t="str">
        <f>IF('Gene Table'!$D281="copy number",E281,"")</f>
        <v/>
      </c>
      <c r="EF281" s="4" t="str">
        <f>IF('Gene Table'!$D281="copy number",F281,"")</f>
        <v/>
      </c>
      <c r="EG281" s="4" t="str">
        <f>IF('Gene Table'!$D281="copy number",G281,"")</f>
        <v/>
      </c>
      <c r="EH281" s="4" t="str">
        <f>IF('Gene Table'!$D281="copy number",H281,"")</f>
        <v/>
      </c>
      <c r="EI281" s="4" t="str">
        <f>IF('Gene Table'!$D281="copy number",I281,"")</f>
        <v/>
      </c>
      <c r="EJ281" s="4" t="str">
        <f>IF('Gene Table'!$D281="copy number",J281,"")</f>
        <v/>
      </c>
      <c r="EK281" s="4" t="str">
        <f>IF('Gene Table'!$D281="copy number",K281,"")</f>
        <v/>
      </c>
      <c r="EL281" s="4" t="str">
        <f>IF('Gene Table'!$D281="copy number",L281,"")</f>
        <v/>
      </c>
      <c r="EM281" s="4" t="str">
        <f>IF('Gene Table'!$D281="copy number",M281,"")</f>
        <v/>
      </c>
      <c r="EN281" s="4" t="str">
        <f>IF('Gene Table'!$D281="copy number",N281,"")</f>
        <v/>
      </c>
      <c r="EO281" s="4" t="str">
        <f>IF('Gene Table'!$D281="copy number",O281,"")</f>
        <v/>
      </c>
      <c r="EQ281" s="4" t="s">
        <v>4938</v>
      </c>
      <c r="ER281" s="4" t="str">
        <f>IF('Gene Table'!$D281="copy number",R281,"")</f>
        <v/>
      </c>
      <c r="ES281" s="4" t="str">
        <f>IF('Gene Table'!$D281="copy number",S281,"")</f>
        <v/>
      </c>
      <c r="ET281" s="4" t="str">
        <f>IF('Gene Table'!$D281="copy number",T281,"")</f>
        <v/>
      </c>
      <c r="EU281" s="4" t="str">
        <f>IF('Gene Table'!$D281="copy number",U281,"")</f>
        <v/>
      </c>
      <c r="EV281" s="4" t="str">
        <f>IF('Gene Table'!$D281="copy number",V281,"")</f>
        <v/>
      </c>
      <c r="EW281" s="4" t="str">
        <f>IF('Gene Table'!$D281="copy number",W281,"")</f>
        <v/>
      </c>
      <c r="EX281" s="4" t="str">
        <f>IF('Gene Table'!$D281="copy number",X281,"")</f>
        <v/>
      </c>
      <c r="EY281" s="4" t="str">
        <f>IF('Gene Table'!$D281="copy number",Y281,"")</f>
        <v/>
      </c>
      <c r="EZ281" s="4" t="str">
        <f>IF('Gene Table'!$D281="copy number",Z281,"")</f>
        <v/>
      </c>
      <c r="FA281" s="4" t="str">
        <f>IF('Gene Table'!$D281="copy number",AA281,"")</f>
        <v/>
      </c>
      <c r="FB281" s="4" t="str">
        <f>IF('Gene Table'!$D281="copy number",AB281,"")</f>
        <v/>
      </c>
      <c r="FC281" s="4" t="str">
        <f>IF('Gene Table'!$D281="copy number",AC281,"")</f>
        <v/>
      </c>
      <c r="FE281" s="4" t="s">
        <v>4938</v>
      </c>
      <c r="FF281" s="4" t="str">
        <f>IF('Gene Table'!$C281="SMPC",D281,"")</f>
        <v/>
      </c>
      <c r="FG281" s="4" t="str">
        <f>IF('Gene Table'!$C281="SMPC",E281,"")</f>
        <v/>
      </c>
      <c r="FH281" s="4" t="str">
        <f>IF('Gene Table'!$C281="SMPC",F281,"")</f>
        <v/>
      </c>
      <c r="FI281" s="4" t="str">
        <f>IF('Gene Table'!$C281="SMPC",G281,"")</f>
        <v/>
      </c>
      <c r="FJ281" s="4" t="str">
        <f>IF('Gene Table'!$C281="SMPC",H281,"")</f>
        <v/>
      </c>
      <c r="FK281" s="4" t="str">
        <f>IF('Gene Table'!$C281="SMPC",I281,"")</f>
        <v/>
      </c>
      <c r="FL281" s="4" t="str">
        <f>IF('Gene Table'!$C281="SMPC",J281,"")</f>
        <v/>
      </c>
      <c r="FM281" s="4" t="str">
        <f>IF('Gene Table'!$C281="SMPC",K281,"")</f>
        <v/>
      </c>
      <c r="FN281" s="4" t="str">
        <f>IF('Gene Table'!$C281="SMPC",L281,"")</f>
        <v/>
      </c>
      <c r="FO281" s="4" t="str">
        <f>IF('Gene Table'!$C281="SMPC",M281,"")</f>
        <v/>
      </c>
      <c r="FP281" s="4" t="str">
        <f>IF('Gene Table'!$C281="SMPC",N281,"")</f>
        <v/>
      </c>
      <c r="FQ281" s="4" t="str">
        <f>IF('Gene Table'!$C281="SMPC",O281,"")</f>
        <v/>
      </c>
      <c r="FS281" s="4" t="s">
        <v>4938</v>
      </c>
      <c r="FT281" s="4" t="str">
        <f>IF('Gene Table'!$C281="SMPC",R281,"")</f>
        <v/>
      </c>
      <c r="FU281" s="4" t="str">
        <f>IF('Gene Table'!$C281="SMPC",S281,"")</f>
        <v/>
      </c>
      <c r="FV281" s="4" t="str">
        <f>IF('Gene Table'!$C281="SMPC",T281,"")</f>
        <v/>
      </c>
      <c r="FW281" s="4" t="str">
        <f>IF('Gene Table'!$C281="SMPC",U281,"")</f>
        <v/>
      </c>
      <c r="FX281" s="4" t="str">
        <f>IF('Gene Table'!$C281="SMPC",V281,"")</f>
        <v/>
      </c>
      <c r="FY281" s="4" t="str">
        <f>IF('Gene Table'!$C281="SMPC",W281,"")</f>
        <v/>
      </c>
      <c r="FZ281" s="4" t="str">
        <f>IF('Gene Table'!$C281="SMPC",X281,"")</f>
        <v/>
      </c>
      <c r="GA281" s="4" t="str">
        <f>IF('Gene Table'!$C281="SMPC",Y281,"")</f>
        <v/>
      </c>
      <c r="GB281" s="4" t="str">
        <f>IF('Gene Table'!$C281="SMPC",Z281,"")</f>
        <v/>
      </c>
      <c r="GC281" s="4" t="str">
        <f>IF('Gene Table'!$C281="SMPC",AA281,"")</f>
        <v/>
      </c>
      <c r="GD281" s="4" t="str">
        <f>IF('Gene Table'!$C281="SMPC",AB281,"")</f>
        <v/>
      </c>
      <c r="GE281" s="4" t="str">
        <f>IF('Gene Table'!$C281="SMPC",AC281,"")</f>
        <v/>
      </c>
    </row>
    <row r="282" spans="1:187" ht="15" customHeight="1" x14ac:dyDescent="0.25">
      <c r="A282" s="4" t="str">
        <f>'Gene Table'!C282&amp;":"&amp;'Gene Table'!D282</f>
        <v>TP53:c.746G&gt;T</v>
      </c>
      <c r="B282" s="4">
        <f>IF('Gene Table'!$G$5="NO",IF(ISNUMBER(MATCH('Gene Table'!E282,'Array Content'!$M$2:$M$941,0)),VLOOKUP('Gene Table'!E282,'Array Content'!$M$2:$O$941,2,FALSE),35),IF('Gene Table'!$G$5="YES",IF(ISNUMBER(MATCH('Gene Table'!E282,'Array Content'!$M$2:$M$941,0)),VLOOKUP('Gene Table'!E282,'Array Content'!$M$2:$O$941,3,FALSE),35),"OOPS"))</f>
        <v>37</v>
      </c>
      <c r="C282" s="4" t="s">
        <v>4939</v>
      </c>
      <c r="D282" s="29">
        <f>IF('Control Sample Data'!D281="","",IF(SUM('Control Sample Data'!D$2:D$97)&gt;10,IF(AND(ISNUMBER('Control Sample Data'!D281),'Control Sample Data'!D281&lt;$B282, 'Control Sample Data'!D281&gt;0),'Control Sample Data'!D281,$B282),""))</f>
        <v>35</v>
      </c>
      <c r="E282" s="29">
        <f>IF('Control Sample Data'!E281="","",IF(SUM('Control Sample Data'!E$2:E$97)&gt;10,IF(AND(ISNUMBER('Control Sample Data'!E281),'Control Sample Data'!E281&lt;$B282, 'Control Sample Data'!E281&gt;0),'Control Sample Data'!E281,$B282),""))</f>
        <v>35</v>
      </c>
      <c r="F282" s="29" t="str">
        <f>IF('Control Sample Data'!F281="","",IF(SUM('Control Sample Data'!F$2:F$97)&gt;10,IF(AND(ISNUMBER('Control Sample Data'!F281),'Control Sample Data'!F281&lt;$B282, 'Control Sample Data'!F281&gt;0),'Control Sample Data'!F281,$B282),""))</f>
        <v/>
      </c>
      <c r="G282" s="29" t="str">
        <f>IF('Control Sample Data'!G281="","",IF(SUM('Control Sample Data'!G$2:G$97)&gt;10,IF(AND(ISNUMBER('Control Sample Data'!G281),'Control Sample Data'!G281&lt;$B282, 'Control Sample Data'!G281&gt;0),'Control Sample Data'!G281,$B282),""))</f>
        <v/>
      </c>
      <c r="H282" s="29" t="str">
        <f>IF('Control Sample Data'!H281="","",IF(SUM('Control Sample Data'!H$2:H$97)&gt;10,IF(AND(ISNUMBER('Control Sample Data'!H281),'Control Sample Data'!H281&lt;$B282, 'Control Sample Data'!H281&gt;0),'Control Sample Data'!H281,$B282),""))</f>
        <v/>
      </c>
      <c r="I282" s="29" t="str">
        <f>IF('Control Sample Data'!I281="","",IF(SUM('Control Sample Data'!I$2:I$97)&gt;10,IF(AND(ISNUMBER('Control Sample Data'!I281),'Control Sample Data'!I281&lt;$B282, 'Control Sample Data'!I281&gt;0),'Control Sample Data'!I281,$B282),""))</f>
        <v/>
      </c>
      <c r="J282" s="29" t="str">
        <f>IF('Control Sample Data'!J281="","",IF(SUM('Control Sample Data'!J$2:J$97)&gt;10,IF(AND(ISNUMBER('Control Sample Data'!J281),'Control Sample Data'!J281&lt;$B282, 'Control Sample Data'!J281&gt;0),'Control Sample Data'!J281,$B282),""))</f>
        <v/>
      </c>
      <c r="K282" s="29" t="str">
        <f>IF('Control Sample Data'!K281="","",IF(SUM('Control Sample Data'!K$2:K$97)&gt;10,IF(AND(ISNUMBER('Control Sample Data'!K281),'Control Sample Data'!K281&lt;$B282, 'Control Sample Data'!K281&gt;0),'Control Sample Data'!K281,$B282),""))</f>
        <v/>
      </c>
      <c r="L282" s="29" t="str">
        <f>IF('Control Sample Data'!L281="","",IF(SUM('Control Sample Data'!L$2:L$97)&gt;10,IF(AND(ISNUMBER('Control Sample Data'!L281),'Control Sample Data'!L281&lt;$B282, 'Control Sample Data'!L281&gt;0),'Control Sample Data'!L281,$B282),""))</f>
        <v/>
      </c>
      <c r="M282" s="29" t="str">
        <f>IF('Control Sample Data'!M281="","",IF(SUM('Control Sample Data'!M$2:M$97)&gt;10,IF(AND(ISNUMBER('Control Sample Data'!M281),'Control Sample Data'!M281&lt;$B282, 'Control Sample Data'!M281&gt;0),'Control Sample Data'!M281,$B282),""))</f>
        <v/>
      </c>
      <c r="N282" s="29" t="str">
        <f>IF('Control Sample Data'!N281="","",IF(SUM('Control Sample Data'!N$2:N$97)&gt;10,IF(AND(ISNUMBER('Control Sample Data'!N281),'Control Sample Data'!N281&lt;$B282, 'Control Sample Data'!N281&gt;0),'Control Sample Data'!N281,$B282),""))</f>
        <v/>
      </c>
      <c r="O282" s="29" t="str">
        <f>IF('Control Sample Data'!O281="","",IF(SUM('Control Sample Data'!O$2:O$97)&gt;10,IF(AND(ISNUMBER('Control Sample Data'!O281),'Control Sample Data'!O281&lt;$B282, 'Control Sample Data'!O281&gt;0),'Control Sample Data'!O281,$B282),""))</f>
        <v/>
      </c>
      <c r="Q282" s="4" t="s">
        <v>4939</v>
      </c>
      <c r="R282" s="29">
        <f>IF('Test Sample Data'!D281="","",IF(SUM('Test Sample Data'!D$2:D$97)&gt;10,IF(AND(ISNUMBER('Test Sample Data'!D281),'Test Sample Data'!D281&lt;$B282, 'Test Sample Data'!D281&gt;0),'Test Sample Data'!D281,$B282),""))</f>
        <v>35</v>
      </c>
      <c r="S282" s="29">
        <f>IF('Test Sample Data'!E281="","",IF(SUM('Test Sample Data'!E$2:E$97)&gt;10,IF(AND(ISNUMBER('Test Sample Data'!E281),'Test Sample Data'!E281&lt;$B282, 'Test Sample Data'!E281&gt;0),'Test Sample Data'!E281,$B282),""))</f>
        <v>35</v>
      </c>
      <c r="T282" s="29" t="str">
        <f>IF('Test Sample Data'!F281="","",IF(SUM('Test Sample Data'!F$2:F$97)&gt;10,IF(AND(ISNUMBER('Test Sample Data'!F281),'Test Sample Data'!F281&lt;$B282, 'Test Sample Data'!F281&gt;0),'Test Sample Data'!F281,$B282),""))</f>
        <v/>
      </c>
      <c r="U282" s="29" t="str">
        <f>IF('Test Sample Data'!G281="","",IF(SUM('Test Sample Data'!G$2:G$97)&gt;10,IF(AND(ISNUMBER('Test Sample Data'!G281),'Test Sample Data'!G281&lt;$B282, 'Test Sample Data'!G281&gt;0),'Test Sample Data'!G281,$B282),""))</f>
        <v/>
      </c>
      <c r="V282" s="29" t="str">
        <f>IF('Test Sample Data'!H281="","",IF(SUM('Test Sample Data'!H$2:H$97)&gt;10,IF(AND(ISNUMBER('Test Sample Data'!H281),'Test Sample Data'!H281&lt;$B282, 'Test Sample Data'!H281&gt;0),'Test Sample Data'!H281,$B282),""))</f>
        <v/>
      </c>
      <c r="W282" s="29" t="str">
        <f>IF('Test Sample Data'!I281="","",IF(SUM('Test Sample Data'!I$2:I$97)&gt;10,IF(AND(ISNUMBER('Test Sample Data'!I281),'Test Sample Data'!I281&lt;$B282, 'Test Sample Data'!I281&gt;0),'Test Sample Data'!I281,$B282),""))</f>
        <v/>
      </c>
      <c r="X282" s="29" t="str">
        <f>IF('Test Sample Data'!J281="","",IF(SUM('Test Sample Data'!J$2:J$97)&gt;10,IF(AND(ISNUMBER('Test Sample Data'!J281),'Test Sample Data'!J281&lt;$B282, 'Test Sample Data'!J281&gt;0),'Test Sample Data'!J281,$B282),""))</f>
        <v/>
      </c>
      <c r="Y282" s="29" t="str">
        <f>IF('Test Sample Data'!K281="","",IF(SUM('Test Sample Data'!K$2:K$97)&gt;10,IF(AND(ISNUMBER('Test Sample Data'!K281),'Test Sample Data'!K281&lt;$B282, 'Test Sample Data'!K281&gt;0),'Test Sample Data'!K281,$B282),""))</f>
        <v/>
      </c>
      <c r="Z282" s="29" t="str">
        <f>IF('Test Sample Data'!L281="","",IF(SUM('Test Sample Data'!L$2:L$97)&gt;10,IF(AND(ISNUMBER('Test Sample Data'!L281),'Test Sample Data'!L281&lt;$B282, 'Test Sample Data'!L281&gt;0),'Test Sample Data'!L281,$B282),""))</f>
        <v/>
      </c>
      <c r="AA282" s="29" t="str">
        <f>IF('Test Sample Data'!M281="","",IF(SUM('Test Sample Data'!M$2:M$97)&gt;10,IF(AND(ISNUMBER('Test Sample Data'!M281),'Test Sample Data'!M281&lt;$B282, 'Test Sample Data'!M281&gt;0),'Test Sample Data'!M281,$B282),""))</f>
        <v/>
      </c>
      <c r="AB282" s="29" t="str">
        <f>IF('Test Sample Data'!N281="","",IF(SUM('Test Sample Data'!N$2:N$97)&gt;10,IF(AND(ISNUMBER('Test Sample Data'!N281),'Test Sample Data'!N281&lt;$B282, 'Test Sample Data'!N281&gt;0),'Test Sample Data'!N281,$B282),""))</f>
        <v/>
      </c>
      <c r="AC282" s="29" t="str">
        <f>IF('Test Sample Data'!O281="","",IF(SUM('Test Sample Data'!O$2:O$97)&gt;10,IF(AND(ISNUMBER('Test Sample Data'!O281),'Test Sample Data'!O281&lt;$B282, 'Test Sample Data'!O281&gt;0),'Test Sample Data'!O281,$B282),""))</f>
        <v/>
      </c>
      <c r="AE282" s="4" t="s">
        <v>4939</v>
      </c>
      <c r="AF282" s="4">
        <f t="shared" si="311"/>
        <v>9</v>
      </c>
      <c r="AG282" s="4">
        <f t="shared" si="312"/>
        <v>9</v>
      </c>
      <c r="AH282" s="4" t="str">
        <f t="shared" si="313"/>
        <v/>
      </c>
      <c r="AI282" s="4" t="str">
        <f t="shared" si="314"/>
        <v/>
      </c>
      <c r="AJ282" s="4" t="str">
        <f t="shared" si="315"/>
        <v/>
      </c>
      <c r="AK282" s="4" t="str">
        <f t="shared" si="316"/>
        <v/>
      </c>
      <c r="AL282" s="4" t="str">
        <f t="shared" si="317"/>
        <v/>
      </c>
      <c r="AM282" s="4" t="str">
        <f t="shared" si="318"/>
        <v/>
      </c>
      <c r="AN282" s="4" t="str">
        <f t="shared" si="319"/>
        <v/>
      </c>
      <c r="AO282" s="4" t="str">
        <f t="shared" si="320"/>
        <v/>
      </c>
      <c r="AP282" s="4" t="str">
        <f t="shared" si="321"/>
        <v/>
      </c>
      <c r="AQ282" s="4" t="str">
        <f t="shared" si="322"/>
        <v/>
      </c>
      <c r="AR282" s="4">
        <f t="shared" si="323"/>
        <v>0</v>
      </c>
      <c r="AS282" s="4">
        <f t="shared" si="310"/>
        <v>9</v>
      </c>
      <c r="AU282" s="4" t="s">
        <v>4939</v>
      </c>
      <c r="AV282" s="4">
        <f t="shared" si="324"/>
        <v>9</v>
      </c>
      <c r="AW282" s="4">
        <f t="shared" si="325"/>
        <v>9</v>
      </c>
      <c r="AX282" s="4" t="str">
        <f t="shared" si="326"/>
        <v/>
      </c>
      <c r="AY282" s="4" t="str">
        <f t="shared" si="327"/>
        <v/>
      </c>
      <c r="AZ282" s="4" t="str">
        <f t="shared" si="328"/>
        <v/>
      </c>
      <c r="BA282" s="4" t="str">
        <f t="shared" si="329"/>
        <v/>
      </c>
      <c r="BB282" s="4" t="str">
        <f t="shared" si="330"/>
        <v/>
      </c>
      <c r="BC282" s="4" t="str">
        <f t="shared" si="331"/>
        <v/>
      </c>
      <c r="BD282" s="4" t="str">
        <f t="shared" si="332"/>
        <v/>
      </c>
      <c r="BE282" s="4" t="str">
        <f t="shared" si="333"/>
        <v/>
      </c>
      <c r="BF282" s="4" t="str">
        <f t="shared" si="334"/>
        <v/>
      </c>
      <c r="BG282" s="4" t="str">
        <f t="shared" si="335"/>
        <v/>
      </c>
      <c r="BI282" s="4" t="s">
        <v>4939</v>
      </c>
      <c r="BJ282" s="4">
        <f t="shared" si="297"/>
        <v>9</v>
      </c>
      <c r="BK282" s="4">
        <f t="shared" si="298"/>
        <v>9</v>
      </c>
      <c r="BL282" s="4" t="str">
        <f t="shared" si="299"/>
        <v/>
      </c>
      <c r="BM282" s="4" t="str">
        <f t="shared" si="300"/>
        <v/>
      </c>
      <c r="BN282" s="4" t="str">
        <f t="shared" si="301"/>
        <v/>
      </c>
      <c r="BO282" s="4" t="str">
        <f t="shared" si="302"/>
        <v/>
      </c>
      <c r="BP282" s="4" t="str">
        <f t="shared" si="303"/>
        <v/>
      </c>
      <c r="BQ282" s="4" t="str">
        <f t="shared" si="304"/>
        <v/>
      </c>
      <c r="BR282" s="4" t="str">
        <f t="shared" si="305"/>
        <v/>
      </c>
      <c r="BS282" s="4" t="str">
        <f t="shared" si="306"/>
        <v/>
      </c>
      <c r="BT282" s="4" t="str">
        <f t="shared" si="307"/>
        <v/>
      </c>
      <c r="BU282" s="4" t="str">
        <f t="shared" si="308"/>
        <v/>
      </c>
      <c r="BV282" s="4">
        <f t="shared" si="336"/>
        <v>0</v>
      </c>
      <c r="BW282" s="4">
        <f t="shared" si="309"/>
        <v>9</v>
      </c>
      <c r="BY282" s="4" t="s">
        <v>4939</v>
      </c>
      <c r="BZ282" s="4">
        <f t="shared" si="273"/>
        <v>0</v>
      </c>
      <c r="CA282" s="4">
        <f t="shared" si="274"/>
        <v>0</v>
      </c>
      <c r="CB282" s="4" t="str">
        <f t="shared" si="275"/>
        <v/>
      </c>
      <c r="CC282" s="4" t="str">
        <f t="shared" si="276"/>
        <v/>
      </c>
      <c r="CD282" s="4" t="str">
        <f t="shared" si="277"/>
        <v/>
      </c>
      <c r="CE282" s="4" t="str">
        <f t="shared" si="278"/>
        <v/>
      </c>
      <c r="CF282" s="4" t="str">
        <f t="shared" si="279"/>
        <v/>
      </c>
      <c r="CG282" s="4" t="str">
        <f t="shared" si="280"/>
        <v/>
      </c>
      <c r="CH282" s="4" t="str">
        <f t="shared" si="281"/>
        <v/>
      </c>
      <c r="CI282" s="4" t="str">
        <f t="shared" si="282"/>
        <v/>
      </c>
      <c r="CJ282" s="4" t="str">
        <f t="shared" si="283"/>
        <v/>
      </c>
      <c r="CK282" s="4" t="str">
        <f t="shared" si="284"/>
        <v/>
      </c>
      <c r="CM282" s="4" t="s">
        <v>4939</v>
      </c>
      <c r="CN282" s="4" t="str">
        <f>IF(ISNUMBER(BZ282), IF($BV282&gt;VLOOKUP('Gene Table'!$G$2,'Array Content'!$A$2:$B$3,2,FALSE),IF(BZ282&lt;-$BV282,"mutant","WT"),IF(BZ282&lt;-VLOOKUP('Gene Table'!$G$2,'Array Content'!$A$2:$B$3,2,FALSE),"Mutant","WT")),"")</f>
        <v>WT</v>
      </c>
      <c r="CO282" s="4" t="str">
        <f>IF(ISNUMBER(CA282), IF($BV282&gt;VLOOKUP('Gene Table'!$G$2,'Array Content'!$A$2:$B$3,2,FALSE),IF(CA282&lt;-$BV282,"mutant","WT"),IF(CA282&lt;-VLOOKUP('Gene Table'!$G$2,'Array Content'!$A$2:$B$3,2,FALSE),"Mutant","WT")),"")</f>
        <v>WT</v>
      </c>
      <c r="CP282" s="4" t="str">
        <f>IF(ISNUMBER(CB282), IF($BV282&gt;VLOOKUP('Gene Table'!$G$2,'Array Content'!$A$2:$B$3,2,FALSE),IF(CB282&lt;-$BV282,"mutant","WT"),IF(CB282&lt;-VLOOKUP('Gene Table'!$G$2,'Array Content'!$A$2:$B$3,2,FALSE),"Mutant","WT")),"")</f>
        <v/>
      </c>
      <c r="CQ282" s="4" t="str">
        <f>IF(ISNUMBER(CC282), IF($BV282&gt;VLOOKUP('Gene Table'!$G$2,'Array Content'!$A$2:$B$3,2,FALSE),IF(CC282&lt;-$BV282,"mutant","WT"),IF(CC282&lt;-VLOOKUP('Gene Table'!$G$2,'Array Content'!$A$2:$B$3,2,FALSE),"Mutant","WT")),"")</f>
        <v/>
      </c>
      <c r="CR282" s="4" t="str">
        <f>IF(ISNUMBER(CD282), IF($BV282&gt;VLOOKUP('Gene Table'!$G$2,'Array Content'!$A$2:$B$3,2,FALSE),IF(CD282&lt;-$BV282,"mutant","WT"),IF(CD282&lt;-VLOOKUP('Gene Table'!$G$2,'Array Content'!$A$2:$B$3,2,FALSE),"Mutant","WT")),"")</f>
        <v/>
      </c>
      <c r="CS282" s="4" t="str">
        <f>IF(ISNUMBER(CE282), IF($BV282&gt;VLOOKUP('Gene Table'!$G$2,'Array Content'!$A$2:$B$3,2,FALSE),IF(CE282&lt;-$BV282,"mutant","WT"),IF(CE282&lt;-VLOOKUP('Gene Table'!$G$2,'Array Content'!$A$2:$B$3,2,FALSE),"Mutant","WT")),"")</f>
        <v/>
      </c>
      <c r="CT282" s="4" t="str">
        <f>IF(ISNUMBER(CF282), IF($BV282&gt;VLOOKUP('Gene Table'!$G$2,'Array Content'!$A$2:$B$3,2,FALSE),IF(CF282&lt;-$BV282,"mutant","WT"),IF(CF282&lt;-VLOOKUP('Gene Table'!$G$2,'Array Content'!$A$2:$B$3,2,FALSE),"Mutant","WT")),"")</f>
        <v/>
      </c>
      <c r="CU282" s="4" t="str">
        <f>IF(ISNUMBER(CG282), IF($BV282&gt;VLOOKUP('Gene Table'!$G$2,'Array Content'!$A$2:$B$3,2,FALSE),IF(CG282&lt;-$BV282,"mutant","WT"),IF(CG282&lt;-VLOOKUP('Gene Table'!$G$2,'Array Content'!$A$2:$B$3,2,FALSE),"Mutant","WT")),"")</f>
        <v/>
      </c>
      <c r="CV282" s="4" t="str">
        <f>IF(ISNUMBER(CH282), IF($BV282&gt;VLOOKUP('Gene Table'!$G$2,'Array Content'!$A$2:$B$3,2,FALSE),IF(CH282&lt;-$BV282,"mutant","WT"),IF(CH282&lt;-VLOOKUP('Gene Table'!$G$2,'Array Content'!$A$2:$B$3,2,FALSE),"Mutant","WT")),"")</f>
        <v/>
      </c>
      <c r="CW282" s="4" t="str">
        <f>IF(ISNUMBER(CI282), IF($BV282&gt;VLOOKUP('Gene Table'!$G$2,'Array Content'!$A$2:$B$3,2,FALSE),IF(CI282&lt;-$BV282,"mutant","WT"),IF(CI282&lt;-VLOOKUP('Gene Table'!$G$2,'Array Content'!$A$2:$B$3,2,FALSE),"Mutant","WT")),"")</f>
        <v/>
      </c>
      <c r="CX282" s="4" t="str">
        <f>IF(ISNUMBER(CJ282), IF($BV282&gt;VLOOKUP('Gene Table'!$G$2,'Array Content'!$A$2:$B$3,2,FALSE),IF(CJ282&lt;-$BV282,"mutant","WT"),IF(CJ282&lt;-VLOOKUP('Gene Table'!$G$2,'Array Content'!$A$2:$B$3,2,FALSE),"Mutant","WT")),"")</f>
        <v/>
      </c>
      <c r="CY282" s="4" t="str">
        <f>IF(ISNUMBER(CK282), IF($BV282&gt;VLOOKUP('Gene Table'!$G$2,'Array Content'!$A$2:$B$3,2,FALSE),IF(CK282&lt;-$BV282,"mutant","WT"),IF(CK282&lt;-VLOOKUP('Gene Table'!$G$2,'Array Content'!$A$2:$B$3,2,FALSE),"Mutant","WT")),"")</f>
        <v/>
      </c>
      <c r="DA282" s="4" t="s">
        <v>4939</v>
      </c>
      <c r="DB282" s="4">
        <f t="shared" si="285"/>
        <v>0</v>
      </c>
      <c r="DC282" s="4">
        <f t="shared" si="286"/>
        <v>0</v>
      </c>
      <c r="DD282" s="4" t="str">
        <f t="shared" si="287"/>
        <v/>
      </c>
      <c r="DE282" s="4" t="str">
        <f t="shared" si="288"/>
        <v/>
      </c>
      <c r="DF282" s="4" t="str">
        <f t="shared" si="289"/>
        <v/>
      </c>
      <c r="DG282" s="4" t="str">
        <f t="shared" si="290"/>
        <v/>
      </c>
      <c r="DH282" s="4" t="str">
        <f t="shared" si="291"/>
        <v/>
      </c>
      <c r="DI282" s="4" t="str">
        <f t="shared" si="292"/>
        <v/>
      </c>
      <c r="DJ282" s="4" t="str">
        <f t="shared" si="293"/>
        <v/>
      </c>
      <c r="DK282" s="4" t="str">
        <f t="shared" si="294"/>
        <v/>
      </c>
      <c r="DL282" s="4" t="str">
        <f t="shared" si="295"/>
        <v/>
      </c>
      <c r="DM282" s="4" t="str">
        <f t="shared" si="296"/>
        <v/>
      </c>
      <c r="DO282" s="4" t="s">
        <v>4939</v>
      </c>
      <c r="DP282" s="4" t="str">
        <f>IF(ISNUMBER(DB282), IF($AR282&gt;VLOOKUP('Gene Table'!$G$2,'Array Content'!$A$2:$B$3,2,FALSE),IF(DB282&lt;-$AR282,"mutant","WT"),IF(DB282&lt;-VLOOKUP('Gene Table'!$G$2,'Array Content'!$A$2:$B$3,2,FALSE),"Mutant","WT")),"")</f>
        <v>WT</v>
      </c>
      <c r="DQ282" s="4" t="str">
        <f>IF(ISNUMBER(DC282), IF($AR282&gt;VLOOKUP('Gene Table'!$G$2,'Array Content'!$A$2:$B$3,2,FALSE),IF(DC282&lt;-$AR282,"mutant","WT"),IF(DC282&lt;-VLOOKUP('Gene Table'!$G$2,'Array Content'!$A$2:$B$3,2,FALSE),"Mutant","WT")),"")</f>
        <v>WT</v>
      </c>
      <c r="DR282" s="4" t="str">
        <f>IF(ISNUMBER(DD282), IF($AR282&gt;VLOOKUP('Gene Table'!$G$2,'Array Content'!$A$2:$B$3,2,FALSE),IF(DD282&lt;-$AR282,"mutant","WT"),IF(DD282&lt;-VLOOKUP('Gene Table'!$G$2,'Array Content'!$A$2:$B$3,2,FALSE),"Mutant","WT")),"")</f>
        <v/>
      </c>
      <c r="DS282" s="4" t="str">
        <f>IF(ISNUMBER(DE282), IF($AR282&gt;VLOOKUP('Gene Table'!$G$2,'Array Content'!$A$2:$B$3,2,FALSE),IF(DE282&lt;-$AR282,"mutant","WT"),IF(DE282&lt;-VLOOKUP('Gene Table'!$G$2,'Array Content'!$A$2:$B$3,2,FALSE),"Mutant","WT")),"")</f>
        <v/>
      </c>
      <c r="DT282" s="4" t="str">
        <f>IF(ISNUMBER(DF282), IF($AR282&gt;VLOOKUP('Gene Table'!$G$2,'Array Content'!$A$2:$B$3,2,FALSE),IF(DF282&lt;-$AR282,"mutant","WT"),IF(DF282&lt;-VLOOKUP('Gene Table'!$G$2,'Array Content'!$A$2:$B$3,2,FALSE),"Mutant","WT")),"")</f>
        <v/>
      </c>
      <c r="DU282" s="4" t="str">
        <f>IF(ISNUMBER(DG282), IF($AR282&gt;VLOOKUP('Gene Table'!$G$2,'Array Content'!$A$2:$B$3,2,FALSE),IF(DG282&lt;-$AR282,"mutant","WT"),IF(DG282&lt;-VLOOKUP('Gene Table'!$G$2,'Array Content'!$A$2:$B$3,2,FALSE),"Mutant","WT")),"")</f>
        <v/>
      </c>
      <c r="DV282" s="4" t="str">
        <f>IF(ISNUMBER(DH282), IF($AR282&gt;VLOOKUP('Gene Table'!$G$2,'Array Content'!$A$2:$B$3,2,FALSE),IF(DH282&lt;-$AR282,"mutant","WT"),IF(DH282&lt;-VLOOKUP('Gene Table'!$G$2,'Array Content'!$A$2:$B$3,2,FALSE),"Mutant","WT")),"")</f>
        <v/>
      </c>
      <c r="DW282" s="4" t="str">
        <f>IF(ISNUMBER(DI282), IF($AR282&gt;VLOOKUP('Gene Table'!$G$2,'Array Content'!$A$2:$B$3,2,FALSE),IF(DI282&lt;-$AR282,"mutant","WT"),IF(DI282&lt;-VLOOKUP('Gene Table'!$G$2,'Array Content'!$A$2:$B$3,2,FALSE),"Mutant","WT")),"")</f>
        <v/>
      </c>
      <c r="DX282" s="4" t="str">
        <f>IF(ISNUMBER(DJ282), IF($AR282&gt;VLOOKUP('Gene Table'!$G$2,'Array Content'!$A$2:$B$3,2,FALSE),IF(DJ282&lt;-$AR282,"mutant","WT"),IF(DJ282&lt;-VLOOKUP('Gene Table'!$G$2,'Array Content'!$A$2:$B$3,2,FALSE),"Mutant","WT")),"")</f>
        <v/>
      </c>
      <c r="DY282" s="4" t="str">
        <f>IF(ISNUMBER(DK282), IF($AR282&gt;VLOOKUP('Gene Table'!$G$2,'Array Content'!$A$2:$B$3,2,FALSE),IF(DK282&lt;-$AR282,"mutant","WT"),IF(DK282&lt;-VLOOKUP('Gene Table'!$G$2,'Array Content'!$A$2:$B$3,2,FALSE),"Mutant","WT")),"")</f>
        <v/>
      </c>
      <c r="DZ282" s="4" t="str">
        <f>IF(ISNUMBER(DL282), IF($AR282&gt;VLOOKUP('Gene Table'!$G$2,'Array Content'!$A$2:$B$3,2,FALSE),IF(DL282&lt;-$AR282,"mutant","WT"),IF(DL282&lt;-VLOOKUP('Gene Table'!$G$2,'Array Content'!$A$2:$B$3,2,FALSE),"Mutant","WT")),"")</f>
        <v/>
      </c>
      <c r="EA282" s="4" t="str">
        <f>IF(ISNUMBER(DM282), IF($AR282&gt;VLOOKUP('Gene Table'!$G$2,'Array Content'!$A$2:$B$3,2,FALSE),IF(DM282&lt;-$AR282,"mutant","WT"),IF(DM282&lt;-VLOOKUP('Gene Table'!$G$2,'Array Content'!$A$2:$B$3,2,FALSE),"Mutant","WT")),"")</f>
        <v/>
      </c>
      <c r="EC282" s="4" t="s">
        <v>4939</v>
      </c>
      <c r="ED282" s="4" t="str">
        <f>IF('Gene Table'!$D282="copy number",D282,"")</f>
        <v/>
      </c>
      <c r="EE282" s="4" t="str">
        <f>IF('Gene Table'!$D282="copy number",E282,"")</f>
        <v/>
      </c>
      <c r="EF282" s="4" t="str">
        <f>IF('Gene Table'!$D282="copy number",F282,"")</f>
        <v/>
      </c>
      <c r="EG282" s="4" t="str">
        <f>IF('Gene Table'!$D282="copy number",G282,"")</f>
        <v/>
      </c>
      <c r="EH282" s="4" t="str">
        <f>IF('Gene Table'!$D282="copy number",H282,"")</f>
        <v/>
      </c>
      <c r="EI282" s="4" t="str">
        <f>IF('Gene Table'!$D282="copy number",I282,"")</f>
        <v/>
      </c>
      <c r="EJ282" s="4" t="str">
        <f>IF('Gene Table'!$D282="copy number",J282,"")</f>
        <v/>
      </c>
      <c r="EK282" s="4" t="str">
        <f>IF('Gene Table'!$D282="copy number",K282,"")</f>
        <v/>
      </c>
      <c r="EL282" s="4" t="str">
        <f>IF('Gene Table'!$D282="copy number",L282,"")</f>
        <v/>
      </c>
      <c r="EM282" s="4" t="str">
        <f>IF('Gene Table'!$D282="copy number",M282,"")</f>
        <v/>
      </c>
      <c r="EN282" s="4" t="str">
        <f>IF('Gene Table'!$D282="copy number",N282,"")</f>
        <v/>
      </c>
      <c r="EO282" s="4" t="str">
        <f>IF('Gene Table'!$D282="copy number",O282,"")</f>
        <v/>
      </c>
      <c r="EQ282" s="4" t="s">
        <v>4939</v>
      </c>
      <c r="ER282" s="4" t="str">
        <f>IF('Gene Table'!$D282="copy number",R282,"")</f>
        <v/>
      </c>
      <c r="ES282" s="4" t="str">
        <f>IF('Gene Table'!$D282="copy number",S282,"")</f>
        <v/>
      </c>
      <c r="ET282" s="4" t="str">
        <f>IF('Gene Table'!$D282="copy number",T282,"")</f>
        <v/>
      </c>
      <c r="EU282" s="4" t="str">
        <f>IF('Gene Table'!$D282="copy number",U282,"")</f>
        <v/>
      </c>
      <c r="EV282" s="4" t="str">
        <f>IF('Gene Table'!$D282="copy number",V282,"")</f>
        <v/>
      </c>
      <c r="EW282" s="4" t="str">
        <f>IF('Gene Table'!$D282="copy number",W282,"")</f>
        <v/>
      </c>
      <c r="EX282" s="4" t="str">
        <f>IF('Gene Table'!$D282="copy number",X282,"")</f>
        <v/>
      </c>
      <c r="EY282" s="4" t="str">
        <f>IF('Gene Table'!$D282="copy number",Y282,"")</f>
        <v/>
      </c>
      <c r="EZ282" s="4" t="str">
        <f>IF('Gene Table'!$D282="copy number",Z282,"")</f>
        <v/>
      </c>
      <c r="FA282" s="4" t="str">
        <f>IF('Gene Table'!$D282="copy number",AA282,"")</f>
        <v/>
      </c>
      <c r="FB282" s="4" t="str">
        <f>IF('Gene Table'!$D282="copy number",AB282,"")</f>
        <v/>
      </c>
      <c r="FC282" s="4" t="str">
        <f>IF('Gene Table'!$D282="copy number",AC282,"")</f>
        <v/>
      </c>
      <c r="FE282" s="4" t="s">
        <v>4939</v>
      </c>
      <c r="FF282" s="4" t="str">
        <f>IF('Gene Table'!$C282="SMPC",D282,"")</f>
        <v/>
      </c>
      <c r="FG282" s="4" t="str">
        <f>IF('Gene Table'!$C282="SMPC",E282,"")</f>
        <v/>
      </c>
      <c r="FH282" s="4" t="str">
        <f>IF('Gene Table'!$C282="SMPC",F282,"")</f>
        <v/>
      </c>
      <c r="FI282" s="4" t="str">
        <f>IF('Gene Table'!$C282="SMPC",G282,"")</f>
        <v/>
      </c>
      <c r="FJ282" s="4" t="str">
        <f>IF('Gene Table'!$C282="SMPC",H282,"")</f>
        <v/>
      </c>
      <c r="FK282" s="4" t="str">
        <f>IF('Gene Table'!$C282="SMPC",I282,"")</f>
        <v/>
      </c>
      <c r="FL282" s="4" t="str">
        <f>IF('Gene Table'!$C282="SMPC",J282,"")</f>
        <v/>
      </c>
      <c r="FM282" s="4" t="str">
        <f>IF('Gene Table'!$C282="SMPC",K282,"")</f>
        <v/>
      </c>
      <c r="FN282" s="4" t="str">
        <f>IF('Gene Table'!$C282="SMPC",L282,"")</f>
        <v/>
      </c>
      <c r="FO282" s="4" t="str">
        <f>IF('Gene Table'!$C282="SMPC",M282,"")</f>
        <v/>
      </c>
      <c r="FP282" s="4" t="str">
        <f>IF('Gene Table'!$C282="SMPC",N282,"")</f>
        <v/>
      </c>
      <c r="FQ282" s="4" t="str">
        <f>IF('Gene Table'!$C282="SMPC",O282,"")</f>
        <v/>
      </c>
      <c r="FS282" s="4" t="s">
        <v>4939</v>
      </c>
      <c r="FT282" s="4" t="str">
        <f>IF('Gene Table'!$C282="SMPC",R282,"")</f>
        <v/>
      </c>
      <c r="FU282" s="4" t="str">
        <f>IF('Gene Table'!$C282="SMPC",S282,"")</f>
        <v/>
      </c>
      <c r="FV282" s="4" t="str">
        <f>IF('Gene Table'!$C282="SMPC",T282,"")</f>
        <v/>
      </c>
      <c r="FW282" s="4" t="str">
        <f>IF('Gene Table'!$C282="SMPC",U282,"")</f>
        <v/>
      </c>
      <c r="FX282" s="4" t="str">
        <f>IF('Gene Table'!$C282="SMPC",V282,"")</f>
        <v/>
      </c>
      <c r="FY282" s="4" t="str">
        <f>IF('Gene Table'!$C282="SMPC",W282,"")</f>
        <v/>
      </c>
      <c r="FZ282" s="4" t="str">
        <f>IF('Gene Table'!$C282="SMPC",X282,"")</f>
        <v/>
      </c>
      <c r="GA282" s="4" t="str">
        <f>IF('Gene Table'!$C282="SMPC",Y282,"")</f>
        <v/>
      </c>
      <c r="GB282" s="4" t="str">
        <f>IF('Gene Table'!$C282="SMPC",Z282,"")</f>
        <v/>
      </c>
      <c r="GC282" s="4" t="str">
        <f>IF('Gene Table'!$C282="SMPC",AA282,"")</f>
        <v/>
      </c>
      <c r="GD282" s="4" t="str">
        <f>IF('Gene Table'!$C282="SMPC",AB282,"")</f>
        <v/>
      </c>
      <c r="GE282" s="4" t="str">
        <f>IF('Gene Table'!$C282="SMPC",AC282,"")</f>
        <v/>
      </c>
    </row>
    <row r="283" spans="1:187" ht="15" customHeight="1" x14ac:dyDescent="0.25">
      <c r="A283" s="4" t="str">
        <f>'Gene Table'!C283&amp;":"&amp;'Gene Table'!D283</f>
        <v>TP53:c.747G&gt;T</v>
      </c>
      <c r="B283" s="4">
        <f>IF('Gene Table'!$G$5="NO",IF(ISNUMBER(MATCH('Gene Table'!E283,'Array Content'!$M$2:$M$941,0)),VLOOKUP('Gene Table'!E283,'Array Content'!$M$2:$O$941,2,FALSE),35),IF('Gene Table'!$G$5="YES",IF(ISNUMBER(MATCH('Gene Table'!E283,'Array Content'!$M$2:$M$941,0)),VLOOKUP('Gene Table'!E283,'Array Content'!$M$2:$O$941,3,FALSE),35),"OOPS"))</f>
        <v>37</v>
      </c>
      <c r="C283" s="4" t="s">
        <v>4940</v>
      </c>
      <c r="D283" s="29">
        <f>IF('Control Sample Data'!D282="","",IF(SUM('Control Sample Data'!D$2:D$97)&gt;10,IF(AND(ISNUMBER('Control Sample Data'!D282),'Control Sample Data'!D282&lt;$B283, 'Control Sample Data'!D282&gt;0),'Control Sample Data'!D282,$B283),""))</f>
        <v>35</v>
      </c>
      <c r="E283" s="29">
        <f>IF('Control Sample Data'!E282="","",IF(SUM('Control Sample Data'!E$2:E$97)&gt;10,IF(AND(ISNUMBER('Control Sample Data'!E282),'Control Sample Data'!E282&lt;$B283, 'Control Sample Data'!E282&gt;0),'Control Sample Data'!E282,$B283),""))</f>
        <v>35</v>
      </c>
      <c r="F283" s="29" t="str">
        <f>IF('Control Sample Data'!F282="","",IF(SUM('Control Sample Data'!F$2:F$97)&gt;10,IF(AND(ISNUMBER('Control Sample Data'!F282),'Control Sample Data'!F282&lt;$B283, 'Control Sample Data'!F282&gt;0),'Control Sample Data'!F282,$B283),""))</f>
        <v/>
      </c>
      <c r="G283" s="29" t="str">
        <f>IF('Control Sample Data'!G282="","",IF(SUM('Control Sample Data'!G$2:G$97)&gt;10,IF(AND(ISNUMBER('Control Sample Data'!G282),'Control Sample Data'!G282&lt;$B283, 'Control Sample Data'!G282&gt;0),'Control Sample Data'!G282,$B283),""))</f>
        <v/>
      </c>
      <c r="H283" s="29" t="str">
        <f>IF('Control Sample Data'!H282="","",IF(SUM('Control Sample Data'!H$2:H$97)&gt;10,IF(AND(ISNUMBER('Control Sample Data'!H282),'Control Sample Data'!H282&lt;$B283, 'Control Sample Data'!H282&gt;0),'Control Sample Data'!H282,$B283),""))</f>
        <v/>
      </c>
      <c r="I283" s="29" t="str">
        <f>IF('Control Sample Data'!I282="","",IF(SUM('Control Sample Data'!I$2:I$97)&gt;10,IF(AND(ISNUMBER('Control Sample Data'!I282),'Control Sample Data'!I282&lt;$B283, 'Control Sample Data'!I282&gt;0),'Control Sample Data'!I282,$B283),""))</f>
        <v/>
      </c>
      <c r="J283" s="29" t="str">
        <f>IF('Control Sample Data'!J282="","",IF(SUM('Control Sample Data'!J$2:J$97)&gt;10,IF(AND(ISNUMBER('Control Sample Data'!J282),'Control Sample Data'!J282&lt;$B283, 'Control Sample Data'!J282&gt;0),'Control Sample Data'!J282,$B283),""))</f>
        <v/>
      </c>
      <c r="K283" s="29" t="str">
        <f>IF('Control Sample Data'!K282="","",IF(SUM('Control Sample Data'!K$2:K$97)&gt;10,IF(AND(ISNUMBER('Control Sample Data'!K282),'Control Sample Data'!K282&lt;$B283, 'Control Sample Data'!K282&gt;0),'Control Sample Data'!K282,$B283),""))</f>
        <v/>
      </c>
      <c r="L283" s="29" t="str">
        <f>IF('Control Sample Data'!L282="","",IF(SUM('Control Sample Data'!L$2:L$97)&gt;10,IF(AND(ISNUMBER('Control Sample Data'!L282),'Control Sample Data'!L282&lt;$B283, 'Control Sample Data'!L282&gt;0),'Control Sample Data'!L282,$B283),""))</f>
        <v/>
      </c>
      <c r="M283" s="29" t="str">
        <f>IF('Control Sample Data'!M282="","",IF(SUM('Control Sample Data'!M$2:M$97)&gt;10,IF(AND(ISNUMBER('Control Sample Data'!M282),'Control Sample Data'!M282&lt;$B283, 'Control Sample Data'!M282&gt;0),'Control Sample Data'!M282,$B283),""))</f>
        <v/>
      </c>
      <c r="N283" s="29" t="str">
        <f>IF('Control Sample Data'!N282="","",IF(SUM('Control Sample Data'!N$2:N$97)&gt;10,IF(AND(ISNUMBER('Control Sample Data'!N282),'Control Sample Data'!N282&lt;$B283, 'Control Sample Data'!N282&gt;0),'Control Sample Data'!N282,$B283),""))</f>
        <v/>
      </c>
      <c r="O283" s="29" t="str">
        <f>IF('Control Sample Data'!O282="","",IF(SUM('Control Sample Data'!O$2:O$97)&gt;10,IF(AND(ISNUMBER('Control Sample Data'!O282),'Control Sample Data'!O282&lt;$B283, 'Control Sample Data'!O282&gt;0),'Control Sample Data'!O282,$B283),""))</f>
        <v/>
      </c>
      <c r="Q283" s="4" t="s">
        <v>4940</v>
      </c>
      <c r="R283" s="29">
        <f>IF('Test Sample Data'!D282="","",IF(SUM('Test Sample Data'!D$2:D$97)&gt;10,IF(AND(ISNUMBER('Test Sample Data'!D282),'Test Sample Data'!D282&lt;$B283, 'Test Sample Data'!D282&gt;0),'Test Sample Data'!D282,$B283),""))</f>
        <v>35</v>
      </c>
      <c r="S283" s="29">
        <f>IF('Test Sample Data'!E282="","",IF(SUM('Test Sample Data'!E$2:E$97)&gt;10,IF(AND(ISNUMBER('Test Sample Data'!E282),'Test Sample Data'!E282&lt;$B283, 'Test Sample Data'!E282&gt;0),'Test Sample Data'!E282,$B283),""))</f>
        <v>28</v>
      </c>
      <c r="T283" s="29" t="str">
        <f>IF('Test Sample Data'!F282="","",IF(SUM('Test Sample Data'!F$2:F$97)&gt;10,IF(AND(ISNUMBER('Test Sample Data'!F282),'Test Sample Data'!F282&lt;$B283, 'Test Sample Data'!F282&gt;0),'Test Sample Data'!F282,$B283),""))</f>
        <v/>
      </c>
      <c r="U283" s="29" t="str">
        <f>IF('Test Sample Data'!G282="","",IF(SUM('Test Sample Data'!G$2:G$97)&gt;10,IF(AND(ISNUMBER('Test Sample Data'!G282),'Test Sample Data'!G282&lt;$B283, 'Test Sample Data'!G282&gt;0),'Test Sample Data'!G282,$B283),""))</f>
        <v/>
      </c>
      <c r="V283" s="29" t="str">
        <f>IF('Test Sample Data'!H282="","",IF(SUM('Test Sample Data'!H$2:H$97)&gt;10,IF(AND(ISNUMBER('Test Sample Data'!H282),'Test Sample Data'!H282&lt;$B283, 'Test Sample Data'!H282&gt;0),'Test Sample Data'!H282,$B283),""))</f>
        <v/>
      </c>
      <c r="W283" s="29" t="str">
        <f>IF('Test Sample Data'!I282="","",IF(SUM('Test Sample Data'!I$2:I$97)&gt;10,IF(AND(ISNUMBER('Test Sample Data'!I282),'Test Sample Data'!I282&lt;$B283, 'Test Sample Data'!I282&gt;0),'Test Sample Data'!I282,$B283),""))</f>
        <v/>
      </c>
      <c r="X283" s="29" t="str">
        <f>IF('Test Sample Data'!J282="","",IF(SUM('Test Sample Data'!J$2:J$97)&gt;10,IF(AND(ISNUMBER('Test Sample Data'!J282),'Test Sample Data'!J282&lt;$B283, 'Test Sample Data'!J282&gt;0),'Test Sample Data'!J282,$B283),""))</f>
        <v/>
      </c>
      <c r="Y283" s="29" t="str">
        <f>IF('Test Sample Data'!K282="","",IF(SUM('Test Sample Data'!K$2:K$97)&gt;10,IF(AND(ISNUMBER('Test Sample Data'!K282),'Test Sample Data'!K282&lt;$B283, 'Test Sample Data'!K282&gt;0),'Test Sample Data'!K282,$B283),""))</f>
        <v/>
      </c>
      <c r="Z283" s="29" t="str">
        <f>IF('Test Sample Data'!L282="","",IF(SUM('Test Sample Data'!L$2:L$97)&gt;10,IF(AND(ISNUMBER('Test Sample Data'!L282),'Test Sample Data'!L282&lt;$B283, 'Test Sample Data'!L282&gt;0),'Test Sample Data'!L282,$B283),""))</f>
        <v/>
      </c>
      <c r="AA283" s="29" t="str">
        <f>IF('Test Sample Data'!M282="","",IF(SUM('Test Sample Data'!M$2:M$97)&gt;10,IF(AND(ISNUMBER('Test Sample Data'!M282),'Test Sample Data'!M282&lt;$B283, 'Test Sample Data'!M282&gt;0),'Test Sample Data'!M282,$B283),""))</f>
        <v/>
      </c>
      <c r="AB283" s="29" t="str">
        <f>IF('Test Sample Data'!N282="","",IF(SUM('Test Sample Data'!N$2:N$97)&gt;10,IF(AND(ISNUMBER('Test Sample Data'!N282),'Test Sample Data'!N282&lt;$B283, 'Test Sample Data'!N282&gt;0),'Test Sample Data'!N282,$B283),""))</f>
        <v/>
      </c>
      <c r="AC283" s="29" t="str">
        <f>IF('Test Sample Data'!O282="","",IF(SUM('Test Sample Data'!O$2:O$97)&gt;10,IF(AND(ISNUMBER('Test Sample Data'!O282),'Test Sample Data'!O282&lt;$B283, 'Test Sample Data'!O282&gt;0),'Test Sample Data'!O282,$B283),""))</f>
        <v/>
      </c>
      <c r="AE283" s="4" t="s">
        <v>4940</v>
      </c>
      <c r="AF283" s="4">
        <f t="shared" si="311"/>
        <v>9</v>
      </c>
      <c r="AG283" s="4">
        <f t="shared" si="312"/>
        <v>9</v>
      </c>
      <c r="AH283" s="4" t="str">
        <f t="shared" si="313"/>
        <v/>
      </c>
      <c r="AI283" s="4" t="str">
        <f t="shared" si="314"/>
        <v/>
      </c>
      <c r="AJ283" s="4" t="str">
        <f t="shared" si="315"/>
        <v/>
      </c>
      <c r="AK283" s="4" t="str">
        <f t="shared" si="316"/>
        <v/>
      </c>
      <c r="AL283" s="4" t="str">
        <f t="shared" si="317"/>
        <v/>
      </c>
      <c r="AM283" s="4" t="str">
        <f t="shared" si="318"/>
        <v/>
      </c>
      <c r="AN283" s="4" t="str">
        <f t="shared" si="319"/>
        <v/>
      </c>
      <c r="AO283" s="4" t="str">
        <f t="shared" si="320"/>
        <v/>
      </c>
      <c r="AP283" s="4" t="str">
        <f t="shared" si="321"/>
        <v/>
      </c>
      <c r="AQ283" s="4" t="str">
        <f t="shared" si="322"/>
        <v/>
      </c>
      <c r="AR283" s="4">
        <f t="shared" si="323"/>
        <v>0</v>
      </c>
      <c r="AS283" s="4">
        <f t="shared" si="310"/>
        <v>9</v>
      </c>
      <c r="AU283" s="4" t="s">
        <v>4940</v>
      </c>
      <c r="AV283" s="4">
        <f t="shared" si="324"/>
        <v>9</v>
      </c>
      <c r="AW283" s="4">
        <f t="shared" si="325"/>
        <v>2</v>
      </c>
      <c r="AX283" s="4" t="str">
        <f t="shared" si="326"/>
        <v/>
      </c>
      <c r="AY283" s="4" t="str">
        <f t="shared" si="327"/>
        <v/>
      </c>
      <c r="AZ283" s="4" t="str">
        <f t="shared" si="328"/>
        <v/>
      </c>
      <c r="BA283" s="4" t="str">
        <f t="shared" si="329"/>
        <v/>
      </c>
      <c r="BB283" s="4" t="str">
        <f t="shared" si="330"/>
        <v/>
      </c>
      <c r="BC283" s="4" t="str">
        <f t="shared" si="331"/>
        <v/>
      </c>
      <c r="BD283" s="4" t="str">
        <f t="shared" si="332"/>
        <v/>
      </c>
      <c r="BE283" s="4" t="str">
        <f t="shared" si="333"/>
        <v/>
      </c>
      <c r="BF283" s="4" t="str">
        <f t="shared" si="334"/>
        <v/>
      </c>
      <c r="BG283" s="4" t="str">
        <f t="shared" si="335"/>
        <v/>
      </c>
      <c r="BI283" s="4" t="s">
        <v>4940</v>
      </c>
      <c r="BJ283" s="4">
        <f t="shared" si="297"/>
        <v>9</v>
      </c>
      <c r="BK283" s="4" t="str">
        <f t="shared" si="298"/>
        <v/>
      </c>
      <c r="BL283" s="4" t="str">
        <f t="shared" si="299"/>
        <v/>
      </c>
      <c r="BM283" s="4" t="str">
        <f t="shared" si="300"/>
        <v/>
      </c>
      <c r="BN283" s="4" t="str">
        <f t="shared" si="301"/>
        <v/>
      </c>
      <c r="BO283" s="4" t="str">
        <f t="shared" si="302"/>
        <v/>
      </c>
      <c r="BP283" s="4" t="str">
        <f t="shared" si="303"/>
        <v/>
      </c>
      <c r="BQ283" s="4" t="str">
        <f t="shared" si="304"/>
        <v/>
      </c>
      <c r="BR283" s="4" t="str">
        <f t="shared" si="305"/>
        <v/>
      </c>
      <c r="BS283" s="4" t="str">
        <f t="shared" si="306"/>
        <v/>
      </c>
      <c r="BT283" s="4" t="str">
        <f t="shared" si="307"/>
        <v/>
      </c>
      <c r="BU283" s="4" t="str">
        <f t="shared" si="308"/>
        <v/>
      </c>
      <c r="BV283" s="4">
        <f t="shared" si="336"/>
        <v>0</v>
      </c>
      <c r="BW283" s="4">
        <f t="shared" si="309"/>
        <v>9</v>
      </c>
      <c r="BY283" s="4" t="s">
        <v>4940</v>
      </c>
      <c r="BZ283" s="4">
        <f t="shared" si="273"/>
        <v>0</v>
      </c>
      <c r="CA283" s="4">
        <f t="shared" si="274"/>
        <v>-7</v>
      </c>
      <c r="CB283" s="4" t="str">
        <f t="shared" si="275"/>
        <v/>
      </c>
      <c r="CC283" s="4" t="str">
        <f t="shared" si="276"/>
        <v/>
      </c>
      <c r="CD283" s="4" t="str">
        <f t="shared" si="277"/>
        <v/>
      </c>
      <c r="CE283" s="4" t="str">
        <f t="shared" si="278"/>
        <v/>
      </c>
      <c r="CF283" s="4" t="str">
        <f t="shared" si="279"/>
        <v/>
      </c>
      <c r="CG283" s="4" t="str">
        <f t="shared" si="280"/>
        <v/>
      </c>
      <c r="CH283" s="4" t="str">
        <f t="shared" si="281"/>
        <v/>
      </c>
      <c r="CI283" s="4" t="str">
        <f t="shared" si="282"/>
        <v/>
      </c>
      <c r="CJ283" s="4" t="str">
        <f t="shared" si="283"/>
        <v/>
      </c>
      <c r="CK283" s="4" t="str">
        <f t="shared" si="284"/>
        <v/>
      </c>
      <c r="CM283" s="4" t="s">
        <v>4940</v>
      </c>
      <c r="CN283" s="4" t="str">
        <f>IF(ISNUMBER(BZ283), IF($BV283&gt;VLOOKUP('Gene Table'!$G$2,'Array Content'!$A$2:$B$3,2,FALSE),IF(BZ283&lt;-$BV283,"mutant","WT"),IF(BZ283&lt;-VLOOKUP('Gene Table'!$G$2,'Array Content'!$A$2:$B$3,2,FALSE),"Mutant","WT")),"")</f>
        <v>WT</v>
      </c>
      <c r="CO283" s="4" t="str">
        <f>IF(ISNUMBER(CA283), IF($BV283&gt;VLOOKUP('Gene Table'!$G$2,'Array Content'!$A$2:$B$3,2,FALSE),IF(CA283&lt;-$BV283,"mutant","WT"),IF(CA283&lt;-VLOOKUP('Gene Table'!$G$2,'Array Content'!$A$2:$B$3,2,FALSE),"Mutant","WT")),"")</f>
        <v>Mutant</v>
      </c>
      <c r="CP283" s="4" t="str">
        <f>IF(ISNUMBER(CB283), IF($BV283&gt;VLOOKUP('Gene Table'!$G$2,'Array Content'!$A$2:$B$3,2,FALSE),IF(CB283&lt;-$BV283,"mutant","WT"),IF(CB283&lt;-VLOOKUP('Gene Table'!$G$2,'Array Content'!$A$2:$B$3,2,FALSE),"Mutant","WT")),"")</f>
        <v/>
      </c>
      <c r="CQ283" s="4" t="str">
        <f>IF(ISNUMBER(CC283), IF($BV283&gt;VLOOKUP('Gene Table'!$G$2,'Array Content'!$A$2:$B$3,2,FALSE),IF(CC283&lt;-$BV283,"mutant","WT"),IF(CC283&lt;-VLOOKUP('Gene Table'!$G$2,'Array Content'!$A$2:$B$3,2,FALSE),"Mutant","WT")),"")</f>
        <v/>
      </c>
      <c r="CR283" s="4" t="str">
        <f>IF(ISNUMBER(CD283), IF($BV283&gt;VLOOKUP('Gene Table'!$G$2,'Array Content'!$A$2:$B$3,2,FALSE),IF(CD283&lt;-$BV283,"mutant","WT"),IF(CD283&lt;-VLOOKUP('Gene Table'!$G$2,'Array Content'!$A$2:$B$3,2,FALSE),"Mutant","WT")),"")</f>
        <v/>
      </c>
      <c r="CS283" s="4" t="str">
        <f>IF(ISNUMBER(CE283), IF($BV283&gt;VLOOKUP('Gene Table'!$G$2,'Array Content'!$A$2:$B$3,2,FALSE),IF(CE283&lt;-$BV283,"mutant","WT"),IF(CE283&lt;-VLOOKUP('Gene Table'!$G$2,'Array Content'!$A$2:$B$3,2,FALSE),"Mutant","WT")),"")</f>
        <v/>
      </c>
      <c r="CT283" s="4" t="str">
        <f>IF(ISNUMBER(CF283), IF($BV283&gt;VLOOKUP('Gene Table'!$G$2,'Array Content'!$A$2:$B$3,2,FALSE),IF(CF283&lt;-$BV283,"mutant","WT"),IF(CF283&lt;-VLOOKUP('Gene Table'!$G$2,'Array Content'!$A$2:$B$3,2,FALSE),"Mutant","WT")),"")</f>
        <v/>
      </c>
      <c r="CU283" s="4" t="str">
        <f>IF(ISNUMBER(CG283), IF($BV283&gt;VLOOKUP('Gene Table'!$G$2,'Array Content'!$A$2:$B$3,2,FALSE),IF(CG283&lt;-$BV283,"mutant","WT"),IF(CG283&lt;-VLOOKUP('Gene Table'!$G$2,'Array Content'!$A$2:$B$3,2,FALSE),"Mutant","WT")),"")</f>
        <v/>
      </c>
      <c r="CV283" s="4" t="str">
        <f>IF(ISNUMBER(CH283), IF($BV283&gt;VLOOKUP('Gene Table'!$G$2,'Array Content'!$A$2:$B$3,2,FALSE),IF(CH283&lt;-$BV283,"mutant","WT"),IF(CH283&lt;-VLOOKUP('Gene Table'!$G$2,'Array Content'!$A$2:$B$3,2,FALSE),"Mutant","WT")),"")</f>
        <v/>
      </c>
      <c r="CW283" s="4" t="str">
        <f>IF(ISNUMBER(CI283), IF($BV283&gt;VLOOKUP('Gene Table'!$G$2,'Array Content'!$A$2:$B$3,2,FALSE),IF(CI283&lt;-$BV283,"mutant","WT"),IF(CI283&lt;-VLOOKUP('Gene Table'!$G$2,'Array Content'!$A$2:$B$3,2,FALSE),"Mutant","WT")),"")</f>
        <v/>
      </c>
      <c r="CX283" s="4" t="str">
        <f>IF(ISNUMBER(CJ283), IF($BV283&gt;VLOOKUP('Gene Table'!$G$2,'Array Content'!$A$2:$B$3,2,FALSE),IF(CJ283&lt;-$BV283,"mutant","WT"),IF(CJ283&lt;-VLOOKUP('Gene Table'!$G$2,'Array Content'!$A$2:$B$3,2,FALSE),"Mutant","WT")),"")</f>
        <v/>
      </c>
      <c r="CY283" s="4" t="str">
        <f>IF(ISNUMBER(CK283), IF($BV283&gt;VLOOKUP('Gene Table'!$G$2,'Array Content'!$A$2:$B$3,2,FALSE),IF(CK283&lt;-$BV283,"mutant","WT"),IF(CK283&lt;-VLOOKUP('Gene Table'!$G$2,'Array Content'!$A$2:$B$3,2,FALSE),"Mutant","WT")),"")</f>
        <v/>
      </c>
      <c r="DA283" s="4" t="s">
        <v>4940</v>
      </c>
      <c r="DB283" s="4">
        <f t="shared" si="285"/>
        <v>0</v>
      </c>
      <c r="DC283" s="4">
        <f t="shared" si="286"/>
        <v>-7</v>
      </c>
      <c r="DD283" s="4" t="str">
        <f t="shared" si="287"/>
        <v/>
      </c>
      <c r="DE283" s="4" t="str">
        <f t="shared" si="288"/>
        <v/>
      </c>
      <c r="DF283" s="4" t="str">
        <f t="shared" si="289"/>
        <v/>
      </c>
      <c r="DG283" s="4" t="str">
        <f t="shared" si="290"/>
        <v/>
      </c>
      <c r="DH283" s="4" t="str">
        <f t="shared" si="291"/>
        <v/>
      </c>
      <c r="DI283" s="4" t="str">
        <f t="shared" si="292"/>
        <v/>
      </c>
      <c r="DJ283" s="4" t="str">
        <f t="shared" si="293"/>
        <v/>
      </c>
      <c r="DK283" s="4" t="str">
        <f t="shared" si="294"/>
        <v/>
      </c>
      <c r="DL283" s="4" t="str">
        <f t="shared" si="295"/>
        <v/>
      </c>
      <c r="DM283" s="4" t="str">
        <f t="shared" si="296"/>
        <v/>
      </c>
      <c r="DO283" s="4" t="s">
        <v>4940</v>
      </c>
      <c r="DP283" s="4" t="str">
        <f>IF(ISNUMBER(DB283), IF($AR283&gt;VLOOKUP('Gene Table'!$G$2,'Array Content'!$A$2:$B$3,2,FALSE),IF(DB283&lt;-$AR283,"mutant","WT"),IF(DB283&lt;-VLOOKUP('Gene Table'!$G$2,'Array Content'!$A$2:$B$3,2,FALSE),"Mutant","WT")),"")</f>
        <v>WT</v>
      </c>
      <c r="DQ283" s="4" t="str">
        <f>IF(ISNUMBER(DC283), IF($AR283&gt;VLOOKUP('Gene Table'!$G$2,'Array Content'!$A$2:$B$3,2,FALSE),IF(DC283&lt;-$AR283,"mutant","WT"),IF(DC283&lt;-VLOOKUP('Gene Table'!$G$2,'Array Content'!$A$2:$B$3,2,FALSE),"Mutant","WT")),"")</f>
        <v>Mutant</v>
      </c>
      <c r="DR283" s="4" t="str">
        <f>IF(ISNUMBER(DD283), IF($AR283&gt;VLOOKUP('Gene Table'!$G$2,'Array Content'!$A$2:$B$3,2,FALSE),IF(DD283&lt;-$AR283,"mutant","WT"),IF(DD283&lt;-VLOOKUP('Gene Table'!$G$2,'Array Content'!$A$2:$B$3,2,FALSE),"Mutant","WT")),"")</f>
        <v/>
      </c>
      <c r="DS283" s="4" t="str">
        <f>IF(ISNUMBER(DE283), IF($AR283&gt;VLOOKUP('Gene Table'!$G$2,'Array Content'!$A$2:$B$3,2,FALSE),IF(DE283&lt;-$AR283,"mutant","WT"),IF(DE283&lt;-VLOOKUP('Gene Table'!$G$2,'Array Content'!$A$2:$B$3,2,FALSE),"Mutant","WT")),"")</f>
        <v/>
      </c>
      <c r="DT283" s="4" t="str">
        <f>IF(ISNUMBER(DF283), IF($AR283&gt;VLOOKUP('Gene Table'!$G$2,'Array Content'!$A$2:$B$3,2,FALSE),IF(DF283&lt;-$AR283,"mutant","WT"),IF(DF283&lt;-VLOOKUP('Gene Table'!$G$2,'Array Content'!$A$2:$B$3,2,FALSE),"Mutant","WT")),"")</f>
        <v/>
      </c>
      <c r="DU283" s="4" t="str">
        <f>IF(ISNUMBER(DG283), IF($AR283&gt;VLOOKUP('Gene Table'!$G$2,'Array Content'!$A$2:$B$3,2,FALSE),IF(DG283&lt;-$AR283,"mutant","WT"),IF(DG283&lt;-VLOOKUP('Gene Table'!$G$2,'Array Content'!$A$2:$B$3,2,FALSE),"Mutant","WT")),"")</f>
        <v/>
      </c>
      <c r="DV283" s="4" t="str">
        <f>IF(ISNUMBER(DH283), IF($AR283&gt;VLOOKUP('Gene Table'!$G$2,'Array Content'!$A$2:$B$3,2,FALSE),IF(DH283&lt;-$AR283,"mutant","WT"),IF(DH283&lt;-VLOOKUP('Gene Table'!$G$2,'Array Content'!$A$2:$B$3,2,FALSE),"Mutant","WT")),"")</f>
        <v/>
      </c>
      <c r="DW283" s="4" t="str">
        <f>IF(ISNUMBER(DI283), IF($AR283&gt;VLOOKUP('Gene Table'!$G$2,'Array Content'!$A$2:$B$3,2,FALSE),IF(DI283&lt;-$AR283,"mutant","WT"),IF(DI283&lt;-VLOOKUP('Gene Table'!$G$2,'Array Content'!$A$2:$B$3,2,FALSE),"Mutant","WT")),"")</f>
        <v/>
      </c>
      <c r="DX283" s="4" t="str">
        <f>IF(ISNUMBER(DJ283), IF($AR283&gt;VLOOKUP('Gene Table'!$G$2,'Array Content'!$A$2:$B$3,2,FALSE),IF(DJ283&lt;-$AR283,"mutant","WT"),IF(DJ283&lt;-VLOOKUP('Gene Table'!$G$2,'Array Content'!$A$2:$B$3,2,FALSE),"Mutant","WT")),"")</f>
        <v/>
      </c>
      <c r="DY283" s="4" t="str">
        <f>IF(ISNUMBER(DK283), IF($AR283&gt;VLOOKUP('Gene Table'!$G$2,'Array Content'!$A$2:$B$3,2,FALSE),IF(DK283&lt;-$AR283,"mutant","WT"),IF(DK283&lt;-VLOOKUP('Gene Table'!$G$2,'Array Content'!$A$2:$B$3,2,FALSE),"Mutant","WT")),"")</f>
        <v/>
      </c>
      <c r="DZ283" s="4" t="str">
        <f>IF(ISNUMBER(DL283), IF($AR283&gt;VLOOKUP('Gene Table'!$G$2,'Array Content'!$A$2:$B$3,2,FALSE),IF(DL283&lt;-$AR283,"mutant","WT"),IF(DL283&lt;-VLOOKUP('Gene Table'!$G$2,'Array Content'!$A$2:$B$3,2,FALSE),"Mutant","WT")),"")</f>
        <v/>
      </c>
      <c r="EA283" s="4" t="str">
        <f>IF(ISNUMBER(DM283), IF($AR283&gt;VLOOKUP('Gene Table'!$G$2,'Array Content'!$A$2:$B$3,2,FALSE),IF(DM283&lt;-$AR283,"mutant","WT"),IF(DM283&lt;-VLOOKUP('Gene Table'!$G$2,'Array Content'!$A$2:$B$3,2,FALSE),"Mutant","WT")),"")</f>
        <v/>
      </c>
      <c r="EC283" s="4" t="s">
        <v>4940</v>
      </c>
      <c r="ED283" s="4" t="str">
        <f>IF('Gene Table'!$D283="copy number",D283,"")</f>
        <v/>
      </c>
      <c r="EE283" s="4" t="str">
        <f>IF('Gene Table'!$D283="copy number",E283,"")</f>
        <v/>
      </c>
      <c r="EF283" s="4" t="str">
        <f>IF('Gene Table'!$D283="copy number",F283,"")</f>
        <v/>
      </c>
      <c r="EG283" s="4" t="str">
        <f>IF('Gene Table'!$D283="copy number",G283,"")</f>
        <v/>
      </c>
      <c r="EH283" s="4" t="str">
        <f>IF('Gene Table'!$D283="copy number",H283,"")</f>
        <v/>
      </c>
      <c r="EI283" s="4" t="str">
        <f>IF('Gene Table'!$D283="copy number",I283,"")</f>
        <v/>
      </c>
      <c r="EJ283" s="4" t="str">
        <f>IF('Gene Table'!$D283="copy number",J283,"")</f>
        <v/>
      </c>
      <c r="EK283" s="4" t="str">
        <f>IF('Gene Table'!$D283="copy number",K283,"")</f>
        <v/>
      </c>
      <c r="EL283" s="4" t="str">
        <f>IF('Gene Table'!$D283="copy number",L283,"")</f>
        <v/>
      </c>
      <c r="EM283" s="4" t="str">
        <f>IF('Gene Table'!$D283="copy number",M283,"")</f>
        <v/>
      </c>
      <c r="EN283" s="4" t="str">
        <f>IF('Gene Table'!$D283="copy number",N283,"")</f>
        <v/>
      </c>
      <c r="EO283" s="4" t="str">
        <f>IF('Gene Table'!$D283="copy number",O283,"")</f>
        <v/>
      </c>
      <c r="EQ283" s="4" t="s">
        <v>4940</v>
      </c>
      <c r="ER283" s="4" t="str">
        <f>IF('Gene Table'!$D283="copy number",R283,"")</f>
        <v/>
      </c>
      <c r="ES283" s="4" t="str">
        <f>IF('Gene Table'!$D283="copy number",S283,"")</f>
        <v/>
      </c>
      <c r="ET283" s="4" t="str">
        <f>IF('Gene Table'!$D283="copy number",T283,"")</f>
        <v/>
      </c>
      <c r="EU283" s="4" t="str">
        <f>IF('Gene Table'!$D283="copy number",U283,"")</f>
        <v/>
      </c>
      <c r="EV283" s="4" t="str">
        <f>IF('Gene Table'!$D283="copy number",V283,"")</f>
        <v/>
      </c>
      <c r="EW283" s="4" t="str">
        <f>IF('Gene Table'!$D283="copy number",W283,"")</f>
        <v/>
      </c>
      <c r="EX283" s="4" t="str">
        <f>IF('Gene Table'!$D283="copy number",X283,"")</f>
        <v/>
      </c>
      <c r="EY283" s="4" t="str">
        <f>IF('Gene Table'!$D283="copy number",Y283,"")</f>
        <v/>
      </c>
      <c r="EZ283" s="4" t="str">
        <f>IF('Gene Table'!$D283="copy number",Z283,"")</f>
        <v/>
      </c>
      <c r="FA283" s="4" t="str">
        <f>IF('Gene Table'!$D283="copy number",AA283,"")</f>
        <v/>
      </c>
      <c r="FB283" s="4" t="str">
        <f>IF('Gene Table'!$D283="copy number",AB283,"")</f>
        <v/>
      </c>
      <c r="FC283" s="4" t="str">
        <f>IF('Gene Table'!$D283="copy number",AC283,"")</f>
        <v/>
      </c>
      <c r="FE283" s="4" t="s">
        <v>4940</v>
      </c>
      <c r="FF283" s="4" t="str">
        <f>IF('Gene Table'!$C283="SMPC",D283,"")</f>
        <v/>
      </c>
      <c r="FG283" s="4" t="str">
        <f>IF('Gene Table'!$C283="SMPC",E283,"")</f>
        <v/>
      </c>
      <c r="FH283" s="4" t="str">
        <f>IF('Gene Table'!$C283="SMPC",F283,"")</f>
        <v/>
      </c>
      <c r="FI283" s="4" t="str">
        <f>IF('Gene Table'!$C283="SMPC",G283,"")</f>
        <v/>
      </c>
      <c r="FJ283" s="4" t="str">
        <f>IF('Gene Table'!$C283="SMPC",H283,"")</f>
        <v/>
      </c>
      <c r="FK283" s="4" t="str">
        <f>IF('Gene Table'!$C283="SMPC",I283,"")</f>
        <v/>
      </c>
      <c r="FL283" s="4" t="str">
        <f>IF('Gene Table'!$C283="SMPC",J283,"")</f>
        <v/>
      </c>
      <c r="FM283" s="4" t="str">
        <f>IF('Gene Table'!$C283="SMPC",K283,"")</f>
        <v/>
      </c>
      <c r="FN283" s="4" t="str">
        <f>IF('Gene Table'!$C283="SMPC",L283,"")</f>
        <v/>
      </c>
      <c r="FO283" s="4" t="str">
        <f>IF('Gene Table'!$C283="SMPC",M283,"")</f>
        <v/>
      </c>
      <c r="FP283" s="4" t="str">
        <f>IF('Gene Table'!$C283="SMPC",N283,"")</f>
        <v/>
      </c>
      <c r="FQ283" s="4" t="str">
        <f>IF('Gene Table'!$C283="SMPC",O283,"")</f>
        <v/>
      </c>
      <c r="FS283" s="4" t="s">
        <v>4940</v>
      </c>
      <c r="FT283" s="4" t="str">
        <f>IF('Gene Table'!$C283="SMPC",R283,"")</f>
        <v/>
      </c>
      <c r="FU283" s="4" t="str">
        <f>IF('Gene Table'!$C283="SMPC",S283,"")</f>
        <v/>
      </c>
      <c r="FV283" s="4" t="str">
        <f>IF('Gene Table'!$C283="SMPC",T283,"")</f>
        <v/>
      </c>
      <c r="FW283" s="4" t="str">
        <f>IF('Gene Table'!$C283="SMPC",U283,"")</f>
        <v/>
      </c>
      <c r="FX283" s="4" t="str">
        <f>IF('Gene Table'!$C283="SMPC",V283,"")</f>
        <v/>
      </c>
      <c r="FY283" s="4" t="str">
        <f>IF('Gene Table'!$C283="SMPC",W283,"")</f>
        <v/>
      </c>
      <c r="FZ283" s="4" t="str">
        <f>IF('Gene Table'!$C283="SMPC",X283,"")</f>
        <v/>
      </c>
      <c r="GA283" s="4" t="str">
        <f>IF('Gene Table'!$C283="SMPC",Y283,"")</f>
        <v/>
      </c>
      <c r="GB283" s="4" t="str">
        <f>IF('Gene Table'!$C283="SMPC",Z283,"")</f>
        <v/>
      </c>
      <c r="GC283" s="4" t="str">
        <f>IF('Gene Table'!$C283="SMPC",AA283,"")</f>
        <v/>
      </c>
      <c r="GD283" s="4" t="str">
        <f>IF('Gene Table'!$C283="SMPC",AB283,"")</f>
        <v/>
      </c>
      <c r="GE283" s="4" t="str">
        <f>IF('Gene Table'!$C283="SMPC",AC283,"")</f>
        <v/>
      </c>
    </row>
    <row r="284" spans="1:187" ht="15" customHeight="1" x14ac:dyDescent="0.25">
      <c r="A284" s="4" t="str">
        <f>'Gene Table'!C284&amp;":"&amp;'Gene Table'!D284</f>
        <v>TP53:c.749C&gt;T</v>
      </c>
      <c r="B284" s="4">
        <f>IF('Gene Table'!$G$5="NO",IF(ISNUMBER(MATCH('Gene Table'!E284,'Array Content'!$M$2:$M$941,0)),VLOOKUP('Gene Table'!E284,'Array Content'!$M$2:$O$941,2,FALSE),35),IF('Gene Table'!$G$5="YES",IF(ISNUMBER(MATCH('Gene Table'!E284,'Array Content'!$M$2:$M$941,0)),VLOOKUP('Gene Table'!E284,'Array Content'!$M$2:$O$941,3,FALSE),35),"OOPS"))</f>
        <v>37</v>
      </c>
      <c r="C284" s="4" t="s">
        <v>4941</v>
      </c>
      <c r="D284" s="29">
        <f>IF('Control Sample Data'!D283="","",IF(SUM('Control Sample Data'!D$2:D$97)&gt;10,IF(AND(ISNUMBER('Control Sample Data'!D283),'Control Sample Data'!D283&lt;$B284, 'Control Sample Data'!D283&gt;0),'Control Sample Data'!D283,$B284),""))</f>
        <v>35</v>
      </c>
      <c r="E284" s="29">
        <f>IF('Control Sample Data'!E283="","",IF(SUM('Control Sample Data'!E$2:E$97)&gt;10,IF(AND(ISNUMBER('Control Sample Data'!E283),'Control Sample Data'!E283&lt;$B284, 'Control Sample Data'!E283&gt;0),'Control Sample Data'!E283,$B284),""))</f>
        <v>35</v>
      </c>
      <c r="F284" s="29" t="str">
        <f>IF('Control Sample Data'!F283="","",IF(SUM('Control Sample Data'!F$2:F$97)&gt;10,IF(AND(ISNUMBER('Control Sample Data'!F283),'Control Sample Data'!F283&lt;$B284, 'Control Sample Data'!F283&gt;0),'Control Sample Data'!F283,$B284),""))</f>
        <v/>
      </c>
      <c r="G284" s="29" t="str">
        <f>IF('Control Sample Data'!G283="","",IF(SUM('Control Sample Data'!G$2:G$97)&gt;10,IF(AND(ISNUMBER('Control Sample Data'!G283),'Control Sample Data'!G283&lt;$B284, 'Control Sample Data'!G283&gt;0),'Control Sample Data'!G283,$B284),""))</f>
        <v/>
      </c>
      <c r="H284" s="29" t="str">
        <f>IF('Control Sample Data'!H283="","",IF(SUM('Control Sample Data'!H$2:H$97)&gt;10,IF(AND(ISNUMBER('Control Sample Data'!H283),'Control Sample Data'!H283&lt;$B284, 'Control Sample Data'!H283&gt;0),'Control Sample Data'!H283,$B284),""))</f>
        <v/>
      </c>
      <c r="I284" s="29" t="str">
        <f>IF('Control Sample Data'!I283="","",IF(SUM('Control Sample Data'!I$2:I$97)&gt;10,IF(AND(ISNUMBER('Control Sample Data'!I283),'Control Sample Data'!I283&lt;$B284, 'Control Sample Data'!I283&gt;0),'Control Sample Data'!I283,$B284),""))</f>
        <v/>
      </c>
      <c r="J284" s="29" t="str">
        <f>IF('Control Sample Data'!J283="","",IF(SUM('Control Sample Data'!J$2:J$97)&gt;10,IF(AND(ISNUMBER('Control Sample Data'!J283),'Control Sample Data'!J283&lt;$B284, 'Control Sample Data'!J283&gt;0),'Control Sample Data'!J283,$B284),""))</f>
        <v/>
      </c>
      <c r="K284" s="29" t="str">
        <f>IF('Control Sample Data'!K283="","",IF(SUM('Control Sample Data'!K$2:K$97)&gt;10,IF(AND(ISNUMBER('Control Sample Data'!K283),'Control Sample Data'!K283&lt;$B284, 'Control Sample Data'!K283&gt;0),'Control Sample Data'!K283,$B284),""))</f>
        <v/>
      </c>
      <c r="L284" s="29" t="str">
        <f>IF('Control Sample Data'!L283="","",IF(SUM('Control Sample Data'!L$2:L$97)&gt;10,IF(AND(ISNUMBER('Control Sample Data'!L283),'Control Sample Data'!L283&lt;$B284, 'Control Sample Data'!L283&gt;0),'Control Sample Data'!L283,$B284),""))</f>
        <v/>
      </c>
      <c r="M284" s="29" t="str">
        <f>IF('Control Sample Data'!M283="","",IF(SUM('Control Sample Data'!M$2:M$97)&gt;10,IF(AND(ISNUMBER('Control Sample Data'!M283),'Control Sample Data'!M283&lt;$B284, 'Control Sample Data'!M283&gt;0),'Control Sample Data'!M283,$B284),""))</f>
        <v/>
      </c>
      <c r="N284" s="29" t="str">
        <f>IF('Control Sample Data'!N283="","",IF(SUM('Control Sample Data'!N$2:N$97)&gt;10,IF(AND(ISNUMBER('Control Sample Data'!N283),'Control Sample Data'!N283&lt;$B284, 'Control Sample Data'!N283&gt;0),'Control Sample Data'!N283,$B284),""))</f>
        <v/>
      </c>
      <c r="O284" s="29" t="str">
        <f>IF('Control Sample Data'!O283="","",IF(SUM('Control Sample Data'!O$2:O$97)&gt;10,IF(AND(ISNUMBER('Control Sample Data'!O283),'Control Sample Data'!O283&lt;$B284, 'Control Sample Data'!O283&gt;0),'Control Sample Data'!O283,$B284),""))</f>
        <v/>
      </c>
      <c r="Q284" s="4" t="s">
        <v>4941</v>
      </c>
      <c r="R284" s="29">
        <f>IF('Test Sample Data'!D283="","",IF(SUM('Test Sample Data'!D$2:D$97)&gt;10,IF(AND(ISNUMBER('Test Sample Data'!D283),'Test Sample Data'!D283&lt;$B284, 'Test Sample Data'!D283&gt;0),'Test Sample Data'!D283,$B284),""))</f>
        <v>35</v>
      </c>
      <c r="S284" s="29">
        <f>IF('Test Sample Data'!E283="","",IF(SUM('Test Sample Data'!E$2:E$97)&gt;10,IF(AND(ISNUMBER('Test Sample Data'!E283),'Test Sample Data'!E283&lt;$B284, 'Test Sample Data'!E283&gt;0),'Test Sample Data'!E283,$B284),""))</f>
        <v>35</v>
      </c>
      <c r="T284" s="29" t="str">
        <f>IF('Test Sample Data'!F283="","",IF(SUM('Test Sample Data'!F$2:F$97)&gt;10,IF(AND(ISNUMBER('Test Sample Data'!F283),'Test Sample Data'!F283&lt;$B284, 'Test Sample Data'!F283&gt;0),'Test Sample Data'!F283,$B284),""))</f>
        <v/>
      </c>
      <c r="U284" s="29" t="str">
        <f>IF('Test Sample Data'!G283="","",IF(SUM('Test Sample Data'!G$2:G$97)&gt;10,IF(AND(ISNUMBER('Test Sample Data'!G283),'Test Sample Data'!G283&lt;$B284, 'Test Sample Data'!G283&gt;0),'Test Sample Data'!G283,$B284),""))</f>
        <v/>
      </c>
      <c r="V284" s="29" t="str">
        <f>IF('Test Sample Data'!H283="","",IF(SUM('Test Sample Data'!H$2:H$97)&gt;10,IF(AND(ISNUMBER('Test Sample Data'!H283),'Test Sample Data'!H283&lt;$B284, 'Test Sample Data'!H283&gt;0),'Test Sample Data'!H283,$B284),""))</f>
        <v/>
      </c>
      <c r="W284" s="29" t="str">
        <f>IF('Test Sample Data'!I283="","",IF(SUM('Test Sample Data'!I$2:I$97)&gt;10,IF(AND(ISNUMBER('Test Sample Data'!I283),'Test Sample Data'!I283&lt;$B284, 'Test Sample Data'!I283&gt;0),'Test Sample Data'!I283,$B284),""))</f>
        <v/>
      </c>
      <c r="X284" s="29" t="str">
        <f>IF('Test Sample Data'!J283="","",IF(SUM('Test Sample Data'!J$2:J$97)&gt;10,IF(AND(ISNUMBER('Test Sample Data'!J283),'Test Sample Data'!J283&lt;$B284, 'Test Sample Data'!J283&gt;0),'Test Sample Data'!J283,$B284),""))</f>
        <v/>
      </c>
      <c r="Y284" s="29" t="str">
        <f>IF('Test Sample Data'!K283="","",IF(SUM('Test Sample Data'!K$2:K$97)&gt;10,IF(AND(ISNUMBER('Test Sample Data'!K283),'Test Sample Data'!K283&lt;$B284, 'Test Sample Data'!K283&gt;0),'Test Sample Data'!K283,$B284),""))</f>
        <v/>
      </c>
      <c r="Z284" s="29" t="str">
        <f>IF('Test Sample Data'!L283="","",IF(SUM('Test Sample Data'!L$2:L$97)&gt;10,IF(AND(ISNUMBER('Test Sample Data'!L283),'Test Sample Data'!L283&lt;$B284, 'Test Sample Data'!L283&gt;0),'Test Sample Data'!L283,$B284),""))</f>
        <v/>
      </c>
      <c r="AA284" s="29" t="str">
        <f>IF('Test Sample Data'!M283="","",IF(SUM('Test Sample Data'!M$2:M$97)&gt;10,IF(AND(ISNUMBER('Test Sample Data'!M283),'Test Sample Data'!M283&lt;$B284, 'Test Sample Data'!M283&gt;0),'Test Sample Data'!M283,$B284),""))</f>
        <v/>
      </c>
      <c r="AB284" s="29" t="str">
        <f>IF('Test Sample Data'!N283="","",IF(SUM('Test Sample Data'!N$2:N$97)&gt;10,IF(AND(ISNUMBER('Test Sample Data'!N283),'Test Sample Data'!N283&lt;$B284, 'Test Sample Data'!N283&gt;0),'Test Sample Data'!N283,$B284),""))</f>
        <v/>
      </c>
      <c r="AC284" s="29" t="str">
        <f>IF('Test Sample Data'!O283="","",IF(SUM('Test Sample Data'!O$2:O$97)&gt;10,IF(AND(ISNUMBER('Test Sample Data'!O283),'Test Sample Data'!O283&lt;$B284, 'Test Sample Data'!O283&gt;0),'Test Sample Data'!O283,$B284),""))</f>
        <v/>
      </c>
      <c r="AE284" s="4" t="s">
        <v>4941</v>
      </c>
      <c r="AF284" s="4">
        <f t="shared" si="311"/>
        <v>9</v>
      </c>
      <c r="AG284" s="4">
        <f t="shared" si="312"/>
        <v>9</v>
      </c>
      <c r="AH284" s="4" t="str">
        <f t="shared" si="313"/>
        <v/>
      </c>
      <c r="AI284" s="4" t="str">
        <f t="shared" si="314"/>
        <v/>
      </c>
      <c r="AJ284" s="4" t="str">
        <f t="shared" si="315"/>
        <v/>
      </c>
      <c r="AK284" s="4" t="str">
        <f t="shared" si="316"/>
        <v/>
      </c>
      <c r="AL284" s="4" t="str">
        <f t="shared" si="317"/>
        <v/>
      </c>
      <c r="AM284" s="4" t="str">
        <f t="shared" si="318"/>
        <v/>
      </c>
      <c r="AN284" s="4" t="str">
        <f t="shared" si="319"/>
        <v/>
      </c>
      <c r="AO284" s="4" t="str">
        <f t="shared" si="320"/>
        <v/>
      </c>
      <c r="AP284" s="4" t="str">
        <f t="shared" si="321"/>
        <v/>
      </c>
      <c r="AQ284" s="4" t="str">
        <f t="shared" si="322"/>
        <v/>
      </c>
      <c r="AR284" s="4">
        <f t="shared" si="323"/>
        <v>0</v>
      </c>
      <c r="AS284" s="4">
        <f t="shared" si="310"/>
        <v>9</v>
      </c>
      <c r="AU284" s="4" t="s">
        <v>4941</v>
      </c>
      <c r="AV284" s="4">
        <f t="shared" si="324"/>
        <v>9</v>
      </c>
      <c r="AW284" s="4">
        <f t="shared" si="325"/>
        <v>9</v>
      </c>
      <c r="AX284" s="4" t="str">
        <f t="shared" si="326"/>
        <v/>
      </c>
      <c r="AY284" s="4" t="str">
        <f t="shared" si="327"/>
        <v/>
      </c>
      <c r="AZ284" s="4" t="str">
        <f t="shared" si="328"/>
        <v/>
      </c>
      <c r="BA284" s="4" t="str">
        <f t="shared" si="329"/>
        <v/>
      </c>
      <c r="BB284" s="4" t="str">
        <f t="shared" si="330"/>
        <v/>
      </c>
      <c r="BC284" s="4" t="str">
        <f t="shared" si="331"/>
        <v/>
      </c>
      <c r="BD284" s="4" t="str">
        <f t="shared" si="332"/>
        <v/>
      </c>
      <c r="BE284" s="4" t="str">
        <f t="shared" si="333"/>
        <v/>
      </c>
      <c r="BF284" s="4" t="str">
        <f t="shared" si="334"/>
        <v/>
      </c>
      <c r="BG284" s="4" t="str">
        <f t="shared" si="335"/>
        <v/>
      </c>
      <c r="BI284" s="4" t="s">
        <v>4941</v>
      </c>
      <c r="BJ284" s="4">
        <f t="shared" si="297"/>
        <v>9</v>
      </c>
      <c r="BK284" s="4">
        <f t="shared" si="298"/>
        <v>9</v>
      </c>
      <c r="BL284" s="4" t="str">
        <f t="shared" si="299"/>
        <v/>
      </c>
      <c r="BM284" s="4" t="str">
        <f t="shared" si="300"/>
        <v/>
      </c>
      <c r="BN284" s="4" t="str">
        <f t="shared" si="301"/>
        <v/>
      </c>
      <c r="BO284" s="4" t="str">
        <f t="shared" si="302"/>
        <v/>
      </c>
      <c r="BP284" s="4" t="str">
        <f t="shared" si="303"/>
        <v/>
      </c>
      <c r="BQ284" s="4" t="str">
        <f t="shared" si="304"/>
        <v/>
      </c>
      <c r="BR284" s="4" t="str">
        <f t="shared" si="305"/>
        <v/>
      </c>
      <c r="BS284" s="4" t="str">
        <f t="shared" si="306"/>
        <v/>
      </c>
      <c r="BT284" s="4" t="str">
        <f t="shared" si="307"/>
        <v/>
      </c>
      <c r="BU284" s="4" t="str">
        <f t="shared" si="308"/>
        <v/>
      </c>
      <c r="BV284" s="4">
        <f t="shared" si="336"/>
        <v>0</v>
      </c>
      <c r="BW284" s="4">
        <f t="shared" si="309"/>
        <v>9</v>
      </c>
      <c r="BY284" s="4" t="s">
        <v>4941</v>
      </c>
      <c r="BZ284" s="4">
        <f t="shared" si="273"/>
        <v>0</v>
      </c>
      <c r="CA284" s="4">
        <f t="shared" si="274"/>
        <v>0</v>
      </c>
      <c r="CB284" s="4" t="str">
        <f t="shared" si="275"/>
        <v/>
      </c>
      <c r="CC284" s="4" t="str">
        <f t="shared" si="276"/>
        <v/>
      </c>
      <c r="CD284" s="4" t="str">
        <f t="shared" si="277"/>
        <v/>
      </c>
      <c r="CE284" s="4" t="str">
        <f t="shared" si="278"/>
        <v/>
      </c>
      <c r="CF284" s="4" t="str">
        <f t="shared" si="279"/>
        <v/>
      </c>
      <c r="CG284" s="4" t="str">
        <f t="shared" si="280"/>
        <v/>
      </c>
      <c r="CH284" s="4" t="str">
        <f t="shared" si="281"/>
        <v/>
      </c>
      <c r="CI284" s="4" t="str">
        <f t="shared" si="282"/>
        <v/>
      </c>
      <c r="CJ284" s="4" t="str">
        <f t="shared" si="283"/>
        <v/>
      </c>
      <c r="CK284" s="4" t="str">
        <f t="shared" si="284"/>
        <v/>
      </c>
      <c r="CM284" s="4" t="s">
        <v>4941</v>
      </c>
      <c r="CN284" s="4" t="str">
        <f>IF(ISNUMBER(BZ284), IF($BV284&gt;VLOOKUP('Gene Table'!$G$2,'Array Content'!$A$2:$B$3,2,FALSE),IF(BZ284&lt;-$BV284,"mutant","WT"),IF(BZ284&lt;-VLOOKUP('Gene Table'!$G$2,'Array Content'!$A$2:$B$3,2,FALSE),"Mutant","WT")),"")</f>
        <v>WT</v>
      </c>
      <c r="CO284" s="4" t="str">
        <f>IF(ISNUMBER(CA284), IF($BV284&gt;VLOOKUP('Gene Table'!$G$2,'Array Content'!$A$2:$B$3,2,FALSE),IF(CA284&lt;-$BV284,"mutant","WT"),IF(CA284&lt;-VLOOKUP('Gene Table'!$G$2,'Array Content'!$A$2:$B$3,2,FALSE),"Mutant","WT")),"")</f>
        <v>WT</v>
      </c>
      <c r="CP284" s="4" t="str">
        <f>IF(ISNUMBER(CB284), IF($BV284&gt;VLOOKUP('Gene Table'!$G$2,'Array Content'!$A$2:$B$3,2,FALSE),IF(CB284&lt;-$BV284,"mutant","WT"),IF(CB284&lt;-VLOOKUP('Gene Table'!$G$2,'Array Content'!$A$2:$B$3,2,FALSE),"Mutant","WT")),"")</f>
        <v/>
      </c>
      <c r="CQ284" s="4" t="str">
        <f>IF(ISNUMBER(CC284), IF($BV284&gt;VLOOKUP('Gene Table'!$G$2,'Array Content'!$A$2:$B$3,2,FALSE),IF(CC284&lt;-$BV284,"mutant","WT"),IF(CC284&lt;-VLOOKUP('Gene Table'!$G$2,'Array Content'!$A$2:$B$3,2,FALSE),"Mutant","WT")),"")</f>
        <v/>
      </c>
      <c r="CR284" s="4" t="str">
        <f>IF(ISNUMBER(CD284), IF($BV284&gt;VLOOKUP('Gene Table'!$G$2,'Array Content'!$A$2:$B$3,2,FALSE),IF(CD284&lt;-$BV284,"mutant","WT"),IF(CD284&lt;-VLOOKUP('Gene Table'!$G$2,'Array Content'!$A$2:$B$3,2,FALSE),"Mutant","WT")),"")</f>
        <v/>
      </c>
      <c r="CS284" s="4" t="str">
        <f>IF(ISNUMBER(CE284), IF($BV284&gt;VLOOKUP('Gene Table'!$G$2,'Array Content'!$A$2:$B$3,2,FALSE),IF(CE284&lt;-$BV284,"mutant","WT"),IF(CE284&lt;-VLOOKUP('Gene Table'!$G$2,'Array Content'!$A$2:$B$3,2,FALSE),"Mutant","WT")),"")</f>
        <v/>
      </c>
      <c r="CT284" s="4" t="str">
        <f>IF(ISNUMBER(CF284), IF($BV284&gt;VLOOKUP('Gene Table'!$G$2,'Array Content'!$A$2:$B$3,2,FALSE),IF(CF284&lt;-$BV284,"mutant","WT"),IF(CF284&lt;-VLOOKUP('Gene Table'!$G$2,'Array Content'!$A$2:$B$3,2,FALSE),"Mutant","WT")),"")</f>
        <v/>
      </c>
      <c r="CU284" s="4" t="str">
        <f>IF(ISNUMBER(CG284), IF($BV284&gt;VLOOKUP('Gene Table'!$G$2,'Array Content'!$A$2:$B$3,2,FALSE),IF(CG284&lt;-$BV284,"mutant","WT"),IF(CG284&lt;-VLOOKUP('Gene Table'!$G$2,'Array Content'!$A$2:$B$3,2,FALSE),"Mutant","WT")),"")</f>
        <v/>
      </c>
      <c r="CV284" s="4" t="str">
        <f>IF(ISNUMBER(CH284), IF($BV284&gt;VLOOKUP('Gene Table'!$G$2,'Array Content'!$A$2:$B$3,2,FALSE),IF(CH284&lt;-$BV284,"mutant","WT"),IF(CH284&lt;-VLOOKUP('Gene Table'!$G$2,'Array Content'!$A$2:$B$3,2,FALSE),"Mutant","WT")),"")</f>
        <v/>
      </c>
      <c r="CW284" s="4" t="str">
        <f>IF(ISNUMBER(CI284), IF($BV284&gt;VLOOKUP('Gene Table'!$G$2,'Array Content'!$A$2:$B$3,2,FALSE),IF(CI284&lt;-$BV284,"mutant","WT"),IF(CI284&lt;-VLOOKUP('Gene Table'!$G$2,'Array Content'!$A$2:$B$3,2,FALSE),"Mutant","WT")),"")</f>
        <v/>
      </c>
      <c r="CX284" s="4" t="str">
        <f>IF(ISNUMBER(CJ284), IF($BV284&gt;VLOOKUP('Gene Table'!$G$2,'Array Content'!$A$2:$B$3,2,FALSE),IF(CJ284&lt;-$BV284,"mutant","WT"),IF(CJ284&lt;-VLOOKUP('Gene Table'!$G$2,'Array Content'!$A$2:$B$3,2,FALSE),"Mutant","WT")),"")</f>
        <v/>
      </c>
      <c r="CY284" s="4" t="str">
        <f>IF(ISNUMBER(CK284), IF($BV284&gt;VLOOKUP('Gene Table'!$G$2,'Array Content'!$A$2:$B$3,2,FALSE),IF(CK284&lt;-$BV284,"mutant","WT"),IF(CK284&lt;-VLOOKUP('Gene Table'!$G$2,'Array Content'!$A$2:$B$3,2,FALSE),"Mutant","WT")),"")</f>
        <v/>
      </c>
      <c r="DA284" s="4" t="s">
        <v>4941</v>
      </c>
      <c r="DB284" s="4">
        <f t="shared" si="285"/>
        <v>0</v>
      </c>
      <c r="DC284" s="4">
        <f t="shared" si="286"/>
        <v>0</v>
      </c>
      <c r="DD284" s="4" t="str">
        <f t="shared" si="287"/>
        <v/>
      </c>
      <c r="DE284" s="4" t="str">
        <f t="shared" si="288"/>
        <v/>
      </c>
      <c r="DF284" s="4" t="str">
        <f t="shared" si="289"/>
        <v/>
      </c>
      <c r="DG284" s="4" t="str">
        <f t="shared" si="290"/>
        <v/>
      </c>
      <c r="DH284" s="4" t="str">
        <f t="shared" si="291"/>
        <v/>
      </c>
      <c r="DI284" s="4" t="str">
        <f t="shared" si="292"/>
        <v/>
      </c>
      <c r="DJ284" s="4" t="str">
        <f t="shared" si="293"/>
        <v/>
      </c>
      <c r="DK284" s="4" t="str">
        <f t="shared" si="294"/>
        <v/>
      </c>
      <c r="DL284" s="4" t="str">
        <f t="shared" si="295"/>
        <v/>
      </c>
      <c r="DM284" s="4" t="str">
        <f t="shared" si="296"/>
        <v/>
      </c>
      <c r="DO284" s="4" t="s">
        <v>4941</v>
      </c>
      <c r="DP284" s="4" t="str">
        <f>IF(ISNUMBER(DB284), IF($AR284&gt;VLOOKUP('Gene Table'!$G$2,'Array Content'!$A$2:$B$3,2,FALSE),IF(DB284&lt;-$AR284,"mutant","WT"),IF(DB284&lt;-VLOOKUP('Gene Table'!$G$2,'Array Content'!$A$2:$B$3,2,FALSE),"Mutant","WT")),"")</f>
        <v>WT</v>
      </c>
      <c r="DQ284" s="4" t="str">
        <f>IF(ISNUMBER(DC284), IF($AR284&gt;VLOOKUP('Gene Table'!$G$2,'Array Content'!$A$2:$B$3,2,FALSE),IF(DC284&lt;-$AR284,"mutant","WT"),IF(DC284&lt;-VLOOKUP('Gene Table'!$G$2,'Array Content'!$A$2:$B$3,2,FALSE),"Mutant","WT")),"")</f>
        <v>WT</v>
      </c>
      <c r="DR284" s="4" t="str">
        <f>IF(ISNUMBER(DD284), IF($AR284&gt;VLOOKUP('Gene Table'!$G$2,'Array Content'!$A$2:$B$3,2,FALSE),IF(DD284&lt;-$AR284,"mutant","WT"),IF(DD284&lt;-VLOOKUP('Gene Table'!$G$2,'Array Content'!$A$2:$B$3,2,FALSE),"Mutant","WT")),"")</f>
        <v/>
      </c>
      <c r="DS284" s="4" t="str">
        <f>IF(ISNUMBER(DE284), IF($AR284&gt;VLOOKUP('Gene Table'!$G$2,'Array Content'!$A$2:$B$3,2,FALSE),IF(DE284&lt;-$AR284,"mutant","WT"),IF(DE284&lt;-VLOOKUP('Gene Table'!$G$2,'Array Content'!$A$2:$B$3,2,FALSE),"Mutant","WT")),"")</f>
        <v/>
      </c>
      <c r="DT284" s="4" t="str">
        <f>IF(ISNUMBER(DF284), IF($AR284&gt;VLOOKUP('Gene Table'!$G$2,'Array Content'!$A$2:$B$3,2,FALSE),IF(DF284&lt;-$AR284,"mutant","WT"),IF(DF284&lt;-VLOOKUP('Gene Table'!$G$2,'Array Content'!$A$2:$B$3,2,FALSE),"Mutant","WT")),"")</f>
        <v/>
      </c>
      <c r="DU284" s="4" t="str">
        <f>IF(ISNUMBER(DG284), IF($AR284&gt;VLOOKUP('Gene Table'!$G$2,'Array Content'!$A$2:$B$3,2,FALSE),IF(DG284&lt;-$AR284,"mutant","WT"),IF(DG284&lt;-VLOOKUP('Gene Table'!$G$2,'Array Content'!$A$2:$B$3,2,FALSE),"Mutant","WT")),"")</f>
        <v/>
      </c>
      <c r="DV284" s="4" t="str">
        <f>IF(ISNUMBER(DH284), IF($AR284&gt;VLOOKUP('Gene Table'!$G$2,'Array Content'!$A$2:$B$3,2,FALSE),IF(DH284&lt;-$AR284,"mutant","WT"),IF(DH284&lt;-VLOOKUP('Gene Table'!$G$2,'Array Content'!$A$2:$B$3,2,FALSE),"Mutant","WT")),"")</f>
        <v/>
      </c>
      <c r="DW284" s="4" t="str">
        <f>IF(ISNUMBER(DI284), IF($AR284&gt;VLOOKUP('Gene Table'!$G$2,'Array Content'!$A$2:$B$3,2,FALSE),IF(DI284&lt;-$AR284,"mutant","WT"),IF(DI284&lt;-VLOOKUP('Gene Table'!$G$2,'Array Content'!$A$2:$B$3,2,FALSE),"Mutant","WT")),"")</f>
        <v/>
      </c>
      <c r="DX284" s="4" t="str">
        <f>IF(ISNUMBER(DJ284), IF($AR284&gt;VLOOKUP('Gene Table'!$G$2,'Array Content'!$A$2:$B$3,2,FALSE),IF(DJ284&lt;-$AR284,"mutant","WT"),IF(DJ284&lt;-VLOOKUP('Gene Table'!$G$2,'Array Content'!$A$2:$B$3,2,FALSE),"Mutant","WT")),"")</f>
        <v/>
      </c>
      <c r="DY284" s="4" t="str">
        <f>IF(ISNUMBER(DK284), IF($AR284&gt;VLOOKUP('Gene Table'!$G$2,'Array Content'!$A$2:$B$3,2,FALSE),IF(DK284&lt;-$AR284,"mutant","WT"),IF(DK284&lt;-VLOOKUP('Gene Table'!$G$2,'Array Content'!$A$2:$B$3,2,FALSE),"Mutant","WT")),"")</f>
        <v/>
      </c>
      <c r="DZ284" s="4" t="str">
        <f>IF(ISNUMBER(DL284), IF($AR284&gt;VLOOKUP('Gene Table'!$G$2,'Array Content'!$A$2:$B$3,2,FALSE),IF(DL284&lt;-$AR284,"mutant","WT"),IF(DL284&lt;-VLOOKUP('Gene Table'!$G$2,'Array Content'!$A$2:$B$3,2,FALSE),"Mutant","WT")),"")</f>
        <v/>
      </c>
      <c r="EA284" s="4" t="str">
        <f>IF(ISNUMBER(DM284), IF($AR284&gt;VLOOKUP('Gene Table'!$G$2,'Array Content'!$A$2:$B$3,2,FALSE),IF(DM284&lt;-$AR284,"mutant","WT"),IF(DM284&lt;-VLOOKUP('Gene Table'!$G$2,'Array Content'!$A$2:$B$3,2,FALSE),"Mutant","WT")),"")</f>
        <v/>
      </c>
      <c r="EC284" s="4" t="s">
        <v>4941</v>
      </c>
      <c r="ED284" s="4" t="str">
        <f>IF('Gene Table'!$D284="copy number",D284,"")</f>
        <v/>
      </c>
      <c r="EE284" s="4" t="str">
        <f>IF('Gene Table'!$D284="copy number",E284,"")</f>
        <v/>
      </c>
      <c r="EF284" s="4" t="str">
        <f>IF('Gene Table'!$D284="copy number",F284,"")</f>
        <v/>
      </c>
      <c r="EG284" s="4" t="str">
        <f>IF('Gene Table'!$D284="copy number",G284,"")</f>
        <v/>
      </c>
      <c r="EH284" s="4" t="str">
        <f>IF('Gene Table'!$D284="copy number",H284,"")</f>
        <v/>
      </c>
      <c r="EI284" s="4" t="str">
        <f>IF('Gene Table'!$D284="copy number",I284,"")</f>
        <v/>
      </c>
      <c r="EJ284" s="4" t="str">
        <f>IF('Gene Table'!$D284="copy number",J284,"")</f>
        <v/>
      </c>
      <c r="EK284" s="4" t="str">
        <f>IF('Gene Table'!$D284="copy number",K284,"")</f>
        <v/>
      </c>
      <c r="EL284" s="4" t="str">
        <f>IF('Gene Table'!$D284="copy number",L284,"")</f>
        <v/>
      </c>
      <c r="EM284" s="4" t="str">
        <f>IF('Gene Table'!$D284="copy number",M284,"")</f>
        <v/>
      </c>
      <c r="EN284" s="4" t="str">
        <f>IF('Gene Table'!$D284="copy number",N284,"")</f>
        <v/>
      </c>
      <c r="EO284" s="4" t="str">
        <f>IF('Gene Table'!$D284="copy number",O284,"")</f>
        <v/>
      </c>
      <c r="EQ284" s="4" t="s">
        <v>4941</v>
      </c>
      <c r="ER284" s="4" t="str">
        <f>IF('Gene Table'!$D284="copy number",R284,"")</f>
        <v/>
      </c>
      <c r="ES284" s="4" t="str">
        <f>IF('Gene Table'!$D284="copy number",S284,"")</f>
        <v/>
      </c>
      <c r="ET284" s="4" t="str">
        <f>IF('Gene Table'!$D284="copy number",T284,"")</f>
        <v/>
      </c>
      <c r="EU284" s="4" t="str">
        <f>IF('Gene Table'!$D284="copy number",U284,"")</f>
        <v/>
      </c>
      <c r="EV284" s="4" t="str">
        <f>IF('Gene Table'!$D284="copy number",V284,"")</f>
        <v/>
      </c>
      <c r="EW284" s="4" t="str">
        <f>IF('Gene Table'!$D284="copy number",W284,"")</f>
        <v/>
      </c>
      <c r="EX284" s="4" t="str">
        <f>IF('Gene Table'!$D284="copy number",X284,"")</f>
        <v/>
      </c>
      <c r="EY284" s="4" t="str">
        <f>IF('Gene Table'!$D284="copy number",Y284,"")</f>
        <v/>
      </c>
      <c r="EZ284" s="4" t="str">
        <f>IF('Gene Table'!$D284="copy number",Z284,"")</f>
        <v/>
      </c>
      <c r="FA284" s="4" t="str">
        <f>IF('Gene Table'!$D284="copy number",AA284,"")</f>
        <v/>
      </c>
      <c r="FB284" s="4" t="str">
        <f>IF('Gene Table'!$D284="copy number",AB284,"")</f>
        <v/>
      </c>
      <c r="FC284" s="4" t="str">
        <f>IF('Gene Table'!$D284="copy number",AC284,"")</f>
        <v/>
      </c>
      <c r="FE284" s="4" t="s">
        <v>4941</v>
      </c>
      <c r="FF284" s="4" t="str">
        <f>IF('Gene Table'!$C284="SMPC",D284,"")</f>
        <v/>
      </c>
      <c r="FG284" s="4" t="str">
        <f>IF('Gene Table'!$C284="SMPC",E284,"")</f>
        <v/>
      </c>
      <c r="FH284" s="4" t="str">
        <f>IF('Gene Table'!$C284="SMPC",F284,"")</f>
        <v/>
      </c>
      <c r="FI284" s="4" t="str">
        <f>IF('Gene Table'!$C284="SMPC",G284,"")</f>
        <v/>
      </c>
      <c r="FJ284" s="4" t="str">
        <f>IF('Gene Table'!$C284="SMPC",H284,"")</f>
        <v/>
      </c>
      <c r="FK284" s="4" t="str">
        <f>IF('Gene Table'!$C284="SMPC",I284,"")</f>
        <v/>
      </c>
      <c r="FL284" s="4" t="str">
        <f>IF('Gene Table'!$C284="SMPC",J284,"")</f>
        <v/>
      </c>
      <c r="FM284" s="4" t="str">
        <f>IF('Gene Table'!$C284="SMPC",K284,"")</f>
        <v/>
      </c>
      <c r="FN284" s="4" t="str">
        <f>IF('Gene Table'!$C284="SMPC",L284,"")</f>
        <v/>
      </c>
      <c r="FO284" s="4" t="str">
        <f>IF('Gene Table'!$C284="SMPC",M284,"")</f>
        <v/>
      </c>
      <c r="FP284" s="4" t="str">
        <f>IF('Gene Table'!$C284="SMPC",N284,"")</f>
        <v/>
      </c>
      <c r="FQ284" s="4" t="str">
        <f>IF('Gene Table'!$C284="SMPC",O284,"")</f>
        <v/>
      </c>
      <c r="FS284" s="4" t="s">
        <v>4941</v>
      </c>
      <c r="FT284" s="4" t="str">
        <f>IF('Gene Table'!$C284="SMPC",R284,"")</f>
        <v/>
      </c>
      <c r="FU284" s="4" t="str">
        <f>IF('Gene Table'!$C284="SMPC",S284,"")</f>
        <v/>
      </c>
      <c r="FV284" s="4" t="str">
        <f>IF('Gene Table'!$C284="SMPC",T284,"")</f>
        <v/>
      </c>
      <c r="FW284" s="4" t="str">
        <f>IF('Gene Table'!$C284="SMPC",U284,"")</f>
        <v/>
      </c>
      <c r="FX284" s="4" t="str">
        <f>IF('Gene Table'!$C284="SMPC",V284,"")</f>
        <v/>
      </c>
      <c r="FY284" s="4" t="str">
        <f>IF('Gene Table'!$C284="SMPC",W284,"")</f>
        <v/>
      </c>
      <c r="FZ284" s="4" t="str">
        <f>IF('Gene Table'!$C284="SMPC",X284,"")</f>
        <v/>
      </c>
      <c r="GA284" s="4" t="str">
        <f>IF('Gene Table'!$C284="SMPC",Y284,"")</f>
        <v/>
      </c>
      <c r="GB284" s="4" t="str">
        <f>IF('Gene Table'!$C284="SMPC",Z284,"")</f>
        <v/>
      </c>
      <c r="GC284" s="4" t="str">
        <f>IF('Gene Table'!$C284="SMPC",AA284,"")</f>
        <v/>
      </c>
      <c r="GD284" s="4" t="str">
        <f>IF('Gene Table'!$C284="SMPC",AB284,"")</f>
        <v/>
      </c>
      <c r="GE284" s="4" t="str">
        <f>IF('Gene Table'!$C284="SMPC",AC284,"")</f>
        <v/>
      </c>
    </row>
    <row r="285" spans="1:187" ht="15" customHeight="1" x14ac:dyDescent="0.25">
      <c r="A285" s="4" t="str">
        <f>'Gene Table'!C285&amp;":"&amp;'Gene Table'!D285</f>
        <v>TP53:c.772G&gt;A</v>
      </c>
      <c r="B285" s="4">
        <f>IF('Gene Table'!$G$5="NO",IF(ISNUMBER(MATCH('Gene Table'!E285,'Array Content'!$M$2:$M$941,0)),VLOOKUP('Gene Table'!E285,'Array Content'!$M$2:$O$941,2,FALSE),35),IF('Gene Table'!$G$5="YES",IF(ISNUMBER(MATCH('Gene Table'!E285,'Array Content'!$M$2:$M$941,0)),VLOOKUP('Gene Table'!E285,'Array Content'!$M$2:$O$941,3,FALSE),35),"OOPS"))</f>
        <v>36</v>
      </c>
      <c r="C285" s="4" t="s">
        <v>4942</v>
      </c>
      <c r="D285" s="29">
        <f>IF('Control Sample Data'!D284="","",IF(SUM('Control Sample Data'!D$2:D$97)&gt;10,IF(AND(ISNUMBER('Control Sample Data'!D284),'Control Sample Data'!D284&lt;$B285, 'Control Sample Data'!D284&gt;0),'Control Sample Data'!D284,$B285),""))</f>
        <v>35</v>
      </c>
      <c r="E285" s="29">
        <f>IF('Control Sample Data'!E284="","",IF(SUM('Control Sample Data'!E$2:E$97)&gt;10,IF(AND(ISNUMBER('Control Sample Data'!E284),'Control Sample Data'!E284&lt;$B285, 'Control Sample Data'!E284&gt;0),'Control Sample Data'!E284,$B285),""))</f>
        <v>35</v>
      </c>
      <c r="F285" s="29" t="str">
        <f>IF('Control Sample Data'!F284="","",IF(SUM('Control Sample Data'!F$2:F$97)&gt;10,IF(AND(ISNUMBER('Control Sample Data'!F284),'Control Sample Data'!F284&lt;$B285, 'Control Sample Data'!F284&gt;0),'Control Sample Data'!F284,$B285),""))</f>
        <v/>
      </c>
      <c r="G285" s="29" t="str">
        <f>IF('Control Sample Data'!G284="","",IF(SUM('Control Sample Data'!G$2:G$97)&gt;10,IF(AND(ISNUMBER('Control Sample Data'!G284),'Control Sample Data'!G284&lt;$B285, 'Control Sample Data'!G284&gt;0),'Control Sample Data'!G284,$B285),""))</f>
        <v/>
      </c>
      <c r="H285" s="29" t="str">
        <f>IF('Control Sample Data'!H284="","",IF(SUM('Control Sample Data'!H$2:H$97)&gt;10,IF(AND(ISNUMBER('Control Sample Data'!H284),'Control Sample Data'!H284&lt;$B285, 'Control Sample Data'!H284&gt;0),'Control Sample Data'!H284,$B285),""))</f>
        <v/>
      </c>
      <c r="I285" s="29" t="str">
        <f>IF('Control Sample Data'!I284="","",IF(SUM('Control Sample Data'!I$2:I$97)&gt;10,IF(AND(ISNUMBER('Control Sample Data'!I284),'Control Sample Data'!I284&lt;$B285, 'Control Sample Data'!I284&gt;0),'Control Sample Data'!I284,$B285),""))</f>
        <v/>
      </c>
      <c r="J285" s="29" t="str">
        <f>IF('Control Sample Data'!J284="","",IF(SUM('Control Sample Data'!J$2:J$97)&gt;10,IF(AND(ISNUMBER('Control Sample Data'!J284),'Control Sample Data'!J284&lt;$B285, 'Control Sample Data'!J284&gt;0),'Control Sample Data'!J284,$B285),""))</f>
        <v/>
      </c>
      <c r="K285" s="29" t="str">
        <f>IF('Control Sample Data'!K284="","",IF(SUM('Control Sample Data'!K$2:K$97)&gt;10,IF(AND(ISNUMBER('Control Sample Data'!K284),'Control Sample Data'!K284&lt;$B285, 'Control Sample Data'!K284&gt;0),'Control Sample Data'!K284,$B285),""))</f>
        <v/>
      </c>
      <c r="L285" s="29" t="str">
        <f>IF('Control Sample Data'!L284="","",IF(SUM('Control Sample Data'!L$2:L$97)&gt;10,IF(AND(ISNUMBER('Control Sample Data'!L284),'Control Sample Data'!L284&lt;$B285, 'Control Sample Data'!L284&gt;0),'Control Sample Data'!L284,$B285),""))</f>
        <v/>
      </c>
      <c r="M285" s="29" t="str">
        <f>IF('Control Sample Data'!M284="","",IF(SUM('Control Sample Data'!M$2:M$97)&gt;10,IF(AND(ISNUMBER('Control Sample Data'!M284),'Control Sample Data'!M284&lt;$B285, 'Control Sample Data'!M284&gt;0),'Control Sample Data'!M284,$B285),""))</f>
        <v/>
      </c>
      <c r="N285" s="29" t="str">
        <f>IF('Control Sample Data'!N284="","",IF(SUM('Control Sample Data'!N$2:N$97)&gt;10,IF(AND(ISNUMBER('Control Sample Data'!N284),'Control Sample Data'!N284&lt;$B285, 'Control Sample Data'!N284&gt;0),'Control Sample Data'!N284,$B285),""))</f>
        <v/>
      </c>
      <c r="O285" s="29" t="str">
        <f>IF('Control Sample Data'!O284="","",IF(SUM('Control Sample Data'!O$2:O$97)&gt;10,IF(AND(ISNUMBER('Control Sample Data'!O284),'Control Sample Data'!O284&lt;$B285, 'Control Sample Data'!O284&gt;0),'Control Sample Data'!O284,$B285),""))</f>
        <v/>
      </c>
      <c r="Q285" s="4" t="s">
        <v>4942</v>
      </c>
      <c r="R285" s="29">
        <f>IF('Test Sample Data'!D284="","",IF(SUM('Test Sample Data'!D$2:D$97)&gt;10,IF(AND(ISNUMBER('Test Sample Data'!D284),'Test Sample Data'!D284&lt;$B285, 'Test Sample Data'!D284&gt;0),'Test Sample Data'!D284,$B285),""))</f>
        <v>35</v>
      </c>
      <c r="S285" s="29">
        <f>IF('Test Sample Data'!E284="","",IF(SUM('Test Sample Data'!E$2:E$97)&gt;10,IF(AND(ISNUMBER('Test Sample Data'!E284),'Test Sample Data'!E284&lt;$B285, 'Test Sample Data'!E284&gt;0),'Test Sample Data'!E284,$B285),""))</f>
        <v>35</v>
      </c>
      <c r="T285" s="29" t="str">
        <f>IF('Test Sample Data'!F284="","",IF(SUM('Test Sample Data'!F$2:F$97)&gt;10,IF(AND(ISNUMBER('Test Sample Data'!F284),'Test Sample Data'!F284&lt;$B285, 'Test Sample Data'!F284&gt;0),'Test Sample Data'!F284,$B285),""))</f>
        <v/>
      </c>
      <c r="U285" s="29" t="str">
        <f>IF('Test Sample Data'!G284="","",IF(SUM('Test Sample Data'!G$2:G$97)&gt;10,IF(AND(ISNUMBER('Test Sample Data'!G284),'Test Sample Data'!G284&lt;$B285, 'Test Sample Data'!G284&gt;0),'Test Sample Data'!G284,$B285),""))</f>
        <v/>
      </c>
      <c r="V285" s="29" t="str">
        <f>IF('Test Sample Data'!H284="","",IF(SUM('Test Sample Data'!H$2:H$97)&gt;10,IF(AND(ISNUMBER('Test Sample Data'!H284),'Test Sample Data'!H284&lt;$B285, 'Test Sample Data'!H284&gt;0),'Test Sample Data'!H284,$B285),""))</f>
        <v/>
      </c>
      <c r="W285" s="29" t="str">
        <f>IF('Test Sample Data'!I284="","",IF(SUM('Test Sample Data'!I$2:I$97)&gt;10,IF(AND(ISNUMBER('Test Sample Data'!I284),'Test Sample Data'!I284&lt;$B285, 'Test Sample Data'!I284&gt;0),'Test Sample Data'!I284,$B285),""))</f>
        <v/>
      </c>
      <c r="X285" s="29" t="str">
        <f>IF('Test Sample Data'!J284="","",IF(SUM('Test Sample Data'!J$2:J$97)&gt;10,IF(AND(ISNUMBER('Test Sample Data'!J284),'Test Sample Data'!J284&lt;$B285, 'Test Sample Data'!J284&gt;0),'Test Sample Data'!J284,$B285),""))</f>
        <v/>
      </c>
      <c r="Y285" s="29" t="str">
        <f>IF('Test Sample Data'!K284="","",IF(SUM('Test Sample Data'!K$2:K$97)&gt;10,IF(AND(ISNUMBER('Test Sample Data'!K284),'Test Sample Data'!K284&lt;$B285, 'Test Sample Data'!K284&gt;0),'Test Sample Data'!K284,$B285),""))</f>
        <v/>
      </c>
      <c r="Z285" s="29" t="str">
        <f>IF('Test Sample Data'!L284="","",IF(SUM('Test Sample Data'!L$2:L$97)&gt;10,IF(AND(ISNUMBER('Test Sample Data'!L284),'Test Sample Data'!L284&lt;$B285, 'Test Sample Data'!L284&gt;0),'Test Sample Data'!L284,$B285),""))</f>
        <v/>
      </c>
      <c r="AA285" s="29" t="str">
        <f>IF('Test Sample Data'!M284="","",IF(SUM('Test Sample Data'!M$2:M$97)&gt;10,IF(AND(ISNUMBER('Test Sample Data'!M284),'Test Sample Data'!M284&lt;$B285, 'Test Sample Data'!M284&gt;0),'Test Sample Data'!M284,$B285),""))</f>
        <v/>
      </c>
      <c r="AB285" s="29" t="str">
        <f>IF('Test Sample Data'!N284="","",IF(SUM('Test Sample Data'!N$2:N$97)&gt;10,IF(AND(ISNUMBER('Test Sample Data'!N284),'Test Sample Data'!N284&lt;$B285, 'Test Sample Data'!N284&gt;0),'Test Sample Data'!N284,$B285),""))</f>
        <v/>
      </c>
      <c r="AC285" s="29" t="str">
        <f>IF('Test Sample Data'!O284="","",IF(SUM('Test Sample Data'!O$2:O$97)&gt;10,IF(AND(ISNUMBER('Test Sample Data'!O284),'Test Sample Data'!O284&lt;$B285, 'Test Sample Data'!O284&gt;0),'Test Sample Data'!O284,$B285),""))</f>
        <v/>
      </c>
      <c r="AE285" s="4" t="s">
        <v>4942</v>
      </c>
      <c r="AF285" s="4">
        <f t="shared" si="311"/>
        <v>9</v>
      </c>
      <c r="AG285" s="4">
        <f t="shared" si="312"/>
        <v>9</v>
      </c>
      <c r="AH285" s="4" t="str">
        <f t="shared" si="313"/>
        <v/>
      </c>
      <c r="AI285" s="4" t="str">
        <f t="shared" si="314"/>
        <v/>
      </c>
      <c r="AJ285" s="4" t="str">
        <f t="shared" si="315"/>
        <v/>
      </c>
      <c r="AK285" s="4" t="str">
        <f t="shared" si="316"/>
        <v/>
      </c>
      <c r="AL285" s="4" t="str">
        <f t="shared" si="317"/>
        <v/>
      </c>
      <c r="AM285" s="4" t="str">
        <f t="shared" si="318"/>
        <v/>
      </c>
      <c r="AN285" s="4" t="str">
        <f t="shared" si="319"/>
        <v/>
      </c>
      <c r="AO285" s="4" t="str">
        <f t="shared" si="320"/>
        <v/>
      </c>
      <c r="AP285" s="4" t="str">
        <f t="shared" si="321"/>
        <v/>
      </c>
      <c r="AQ285" s="4" t="str">
        <f t="shared" si="322"/>
        <v/>
      </c>
      <c r="AR285" s="4">
        <f t="shared" si="323"/>
        <v>0</v>
      </c>
      <c r="AS285" s="4">
        <f t="shared" si="310"/>
        <v>9</v>
      </c>
      <c r="AU285" s="4" t="s">
        <v>4942</v>
      </c>
      <c r="AV285" s="4">
        <f t="shared" si="324"/>
        <v>9</v>
      </c>
      <c r="AW285" s="4">
        <f t="shared" si="325"/>
        <v>9</v>
      </c>
      <c r="AX285" s="4" t="str">
        <f t="shared" si="326"/>
        <v/>
      </c>
      <c r="AY285" s="4" t="str">
        <f t="shared" si="327"/>
        <v/>
      </c>
      <c r="AZ285" s="4" t="str">
        <f t="shared" si="328"/>
        <v/>
      </c>
      <c r="BA285" s="4" t="str">
        <f t="shared" si="329"/>
        <v/>
      </c>
      <c r="BB285" s="4" t="str">
        <f t="shared" si="330"/>
        <v/>
      </c>
      <c r="BC285" s="4" t="str">
        <f t="shared" si="331"/>
        <v/>
      </c>
      <c r="BD285" s="4" t="str">
        <f t="shared" si="332"/>
        <v/>
      </c>
      <c r="BE285" s="4" t="str">
        <f t="shared" si="333"/>
        <v/>
      </c>
      <c r="BF285" s="4" t="str">
        <f t="shared" si="334"/>
        <v/>
      </c>
      <c r="BG285" s="4" t="str">
        <f t="shared" si="335"/>
        <v/>
      </c>
      <c r="BI285" s="4" t="s">
        <v>4942</v>
      </c>
      <c r="BJ285" s="4">
        <f t="shared" si="297"/>
        <v>9</v>
      </c>
      <c r="BK285" s="4">
        <f t="shared" si="298"/>
        <v>9</v>
      </c>
      <c r="BL285" s="4" t="str">
        <f t="shared" si="299"/>
        <v/>
      </c>
      <c r="BM285" s="4" t="str">
        <f t="shared" si="300"/>
        <v/>
      </c>
      <c r="BN285" s="4" t="str">
        <f t="shared" si="301"/>
        <v/>
      </c>
      <c r="BO285" s="4" t="str">
        <f t="shared" si="302"/>
        <v/>
      </c>
      <c r="BP285" s="4" t="str">
        <f t="shared" si="303"/>
        <v/>
      </c>
      <c r="BQ285" s="4" t="str">
        <f t="shared" si="304"/>
        <v/>
      </c>
      <c r="BR285" s="4" t="str">
        <f t="shared" si="305"/>
        <v/>
      </c>
      <c r="BS285" s="4" t="str">
        <f t="shared" si="306"/>
        <v/>
      </c>
      <c r="BT285" s="4" t="str">
        <f t="shared" si="307"/>
        <v/>
      </c>
      <c r="BU285" s="4" t="str">
        <f t="shared" si="308"/>
        <v/>
      </c>
      <c r="BV285" s="4">
        <f t="shared" si="336"/>
        <v>0</v>
      </c>
      <c r="BW285" s="4">
        <f t="shared" si="309"/>
        <v>9</v>
      </c>
      <c r="BY285" s="4" t="s">
        <v>4942</v>
      </c>
      <c r="BZ285" s="4">
        <f t="shared" si="273"/>
        <v>0</v>
      </c>
      <c r="CA285" s="4">
        <f t="shared" si="274"/>
        <v>0</v>
      </c>
      <c r="CB285" s="4" t="str">
        <f t="shared" si="275"/>
        <v/>
      </c>
      <c r="CC285" s="4" t="str">
        <f t="shared" si="276"/>
        <v/>
      </c>
      <c r="CD285" s="4" t="str">
        <f t="shared" si="277"/>
        <v/>
      </c>
      <c r="CE285" s="4" t="str">
        <f t="shared" si="278"/>
        <v/>
      </c>
      <c r="CF285" s="4" t="str">
        <f t="shared" si="279"/>
        <v/>
      </c>
      <c r="CG285" s="4" t="str">
        <f t="shared" si="280"/>
        <v/>
      </c>
      <c r="CH285" s="4" t="str">
        <f t="shared" si="281"/>
        <v/>
      </c>
      <c r="CI285" s="4" t="str">
        <f t="shared" si="282"/>
        <v/>
      </c>
      <c r="CJ285" s="4" t="str">
        <f t="shared" si="283"/>
        <v/>
      </c>
      <c r="CK285" s="4" t="str">
        <f t="shared" si="284"/>
        <v/>
      </c>
      <c r="CM285" s="4" t="s">
        <v>4942</v>
      </c>
      <c r="CN285" s="4" t="str">
        <f>IF(ISNUMBER(BZ285), IF($BV285&gt;VLOOKUP('Gene Table'!$G$2,'Array Content'!$A$2:$B$3,2,FALSE),IF(BZ285&lt;-$BV285,"mutant","WT"),IF(BZ285&lt;-VLOOKUP('Gene Table'!$G$2,'Array Content'!$A$2:$B$3,2,FALSE),"Mutant","WT")),"")</f>
        <v>WT</v>
      </c>
      <c r="CO285" s="4" t="str">
        <f>IF(ISNUMBER(CA285), IF($BV285&gt;VLOOKUP('Gene Table'!$G$2,'Array Content'!$A$2:$B$3,2,FALSE),IF(CA285&lt;-$BV285,"mutant","WT"),IF(CA285&lt;-VLOOKUP('Gene Table'!$G$2,'Array Content'!$A$2:$B$3,2,FALSE),"Mutant","WT")),"")</f>
        <v>WT</v>
      </c>
      <c r="CP285" s="4" t="str">
        <f>IF(ISNUMBER(CB285), IF($BV285&gt;VLOOKUP('Gene Table'!$G$2,'Array Content'!$A$2:$B$3,2,FALSE),IF(CB285&lt;-$BV285,"mutant","WT"),IF(CB285&lt;-VLOOKUP('Gene Table'!$G$2,'Array Content'!$A$2:$B$3,2,FALSE),"Mutant","WT")),"")</f>
        <v/>
      </c>
      <c r="CQ285" s="4" t="str">
        <f>IF(ISNUMBER(CC285), IF($BV285&gt;VLOOKUP('Gene Table'!$G$2,'Array Content'!$A$2:$B$3,2,FALSE),IF(CC285&lt;-$BV285,"mutant","WT"),IF(CC285&lt;-VLOOKUP('Gene Table'!$G$2,'Array Content'!$A$2:$B$3,2,FALSE),"Mutant","WT")),"")</f>
        <v/>
      </c>
      <c r="CR285" s="4" t="str">
        <f>IF(ISNUMBER(CD285), IF($BV285&gt;VLOOKUP('Gene Table'!$G$2,'Array Content'!$A$2:$B$3,2,FALSE),IF(CD285&lt;-$BV285,"mutant","WT"),IF(CD285&lt;-VLOOKUP('Gene Table'!$G$2,'Array Content'!$A$2:$B$3,2,FALSE),"Mutant","WT")),"")</f>
        <v/>
      </c>
      <c r="CS285" s="4" t="str">
        <f>IF(ISNUMBER(CE285), IF($BV285&gt;VLOOKUP('Gene Table'!$G$2,'Array Content'!$A$2:$B$3,2,FALSE),IF(CE285&lt;-$BV285,"mutant","WT"),IF(CE285&lt;-VLOOKUP('Gene Table'!$G$2,'Array Content'!$A$2:$B$3,2,FALSE),"Mutant","WT")),"")</f>
        <v/>
      </c>
      <c r="CT285" s="4" t="str">
        <f>IF(ISNUMBER(CF285), IF($BV285&gt;VLOOKUP('Gene Table'!$G$2,'Array Content'!$A$2:$B$3,2,FALSE),IF(CF285&lt;-$BV285,"mutant","WT"),IF(CF285&lt;-VLOOKUP('Gene Table'!$G$2,'Array Content'!$A$2:$B$3,2,FALSE),"Mutant","WT")),"")</f>
        <v/>
      </c>
      <c r="CU285" s="4" t="str">
        <f>IF(ISNUMBER(CG285), IF($BV285&gt;VLOOKUP('Gene Table'!$G$2,'Array Content'!$A$2:$B$3,2,FALSE),IF(CG285&lt;-$BV285,"mutant","WT"),IF(CG285&lt;-VLOOKUP('Gene Table'!$G$2,'Array Content'!$A$2:$B$3,2,FALSE),"Mutant","WT")),"")</f>
        <v/>
      </c>
      <c r="CV285" s="4" t="str">
        <f>IF(ISNUMBER(CH285), IF($BV285&gt;VLOOKUP('Gene Table'!$G$2,'Array Content'!$A$2:$B$3,2,FALSE),IF(CH285&lt;-$BV285,"mutant","WT"),IF(CH285&lt;-VLOOKUP('Gene Table'!$G$2,'Array Content'!$A$2:$B$3,2,FALSE),"Mutant","WT")),"")</f>
        <v/>
      </c>
      <c r="CW285" s="4" t="str">
        <f>IF(ISNUMBER(CI285), IF($BV285&gt;VLOOKUP('Gene Table'!$G$2,'Array Content'!$A$2:$B$3,2,FALSE),IF(CI285&lt;-$BV285,"mutant","WT"),IF(CI285&lt;-VLOOKUP('Gene Table'!$G$2,'Array Content'!$A$2:$B$3,2,FALSE),"Mutant","WT")),"")</f>
        <v/>
      </c>
      <c r="CX285" s="4" t="str">
        <f>IF(ISNUMBER(CJ285), IF($BV285&gt;VLOOKUP('Gene Table'!$G$2,'Array Content'!$A$2:$B$3,2,FALSE),IF(CJ285&lt;-$BV285,"mutant","WT"),IF(CJ285&lt;-VLOOKUP('Gene Table'!$G$2,'Array Content'!$A$2:$B$3,2,FALSE),"Mutant","WT")),"")</f>
        <v/>
      </c>
      <c r="CY285" s="4" t="str">
        <f>IF(ISNUMBER(CK285), IF($BV285&gt;VLOOKUP('Gene Table'!$G$2,'Array Content'!$A$2:$B$3,2,FALSE),IF(CK285&lt;-$BV285,"mutant","WT"),IF(CK285&lt;-VLOOKUP('Gene Table'!$G$2,'Array Content'!$A$2:$B$3,2,FALSE),"Mutant","WT")),"")</f>
        <v/>
      </c>
      <c r="DA285" s="4" t="s">
        <v>4942</v>
      </c>
      <c r="DB285" s="4">
        <f t="shared" si="285"/>
        <v>0</v>
      </c>
      <c r="DC285" s="4">
        <f t="shared" si="286"/>
        <v>0</v>
      </c>
      <c r="DD285" s="4" t="str">
        <f t="shared" si="287"/>
        <v/>
      </c>
      <c r="DE285" s="4" t="str">
        <f t="shared" si="288"/>
        <v/>
      </c>
      <c r="DF285" s="4" t="str">
        <f t="shared" si="289"/>
        <v/>
      </c>
      <c r="DG285" s="4" t="str">
        <f t="shared" si="290"/>
        <v/>
      </c>
      <c r="DH285" s="4" t="str">
        <f t="shared" si="291"/>
        <v/>
      </c>
      <c r="DI285" s="4" t="str">
        <f t="shared" si="292"/>
        <v/>
      </c>
      <c r="DJ285" s="4" t="str">
        <f t="shared" si="293"/>
        <v/>
      </c>
      <c r="DK285" s="4" t="str">
        <f t="shared" si="294"/>
        <v/>
      </c>
      <c r="DL285" s="4" t="str">
        <f t="shared" si="295"/>
        <v/>
      </c>
      <c r="DM285" s="4" t="str">
        <f t="shared" si="296"/>
        <v/>
      </c>
      <c r="DO285" s="4" t="s">
        <v>4942</v>
      </c>
      <c r="DP285" s="4" t="str">
        <f>IF(ISNUMBER(DB285), IF($AR285&gt;VLOOKUP('Gene Table'!$G$2,'Array Content'!$A$2:$B$3,2,FALSE),IF(DB285&lt;-$AR285,"mutant","WT"),IF(DB285&lt;-VLOOKUP('Gene Table'!$G$2,'Array Content'!$A$2:$B$3,2,FALSE),"Mutant","WT")),"")</f>
        <v>WT</v>
      </c>
      <c r="DQ285" s="4" t="str">
        <f>IF(ISNUMBER(DC285), IF($AR285&gt;VLOOKUP('Gene Table'!$G$2,'Array Content'!$A$2:$B$3,2,FALSE),IF(DC285&lt;-$AR285,"mutant","WT"),IF(DC285&lt;-VLOOKUP('Gene Table'!$G$2,'Array Content'!$A$2:$B$3,2,FALSE),"Mutant","WT")),"")</f>
        <v>WT</v>
      </c>
      <c r="DR285" s="4" t="str">
        <f>IF(ISNUMBER(DD285), IF($AR285&gt;VLOOKUP('Gene Table'!$G$2,'Array Content'!$A$2:$B$3,2,FALSE),IF(DD285&lt;-$AR285,"mutant","WT"),IF(DD285&lt;-VLOOKUP('Gene Table'!$G$2,'Array Content'!$A$2:$B$3,2,FALSE),"Mutant","WT")),"")</f>
        <v/>
      </c>
      <c r="DS285" s="4" t="str">
        <f>IF(ISNUMBER(DE285), IF($AR285&gt;VLOOKUP('Gene Table'!$G$2,'Array Content'!$A$2:$B$3,2,FALSE),IF(DE285&lt;-$AR285,"mutant","WT"),IF(DE285&lt;-VLOOKUP('Gene Table'!$G$2,'Array Content'!$A$2:$B$3,2,FALSE),"Mutant","WT")),"")</f>
        <v/>
      </c>
      <c r="DT285" s="4" t="str">
        <f>IF(ISNUMBER(DF285), IF($AR285&gt;VLOOKUP('Gene Table'!$G$2,'Array Content'!$A$2:$B$3,2,FALSE),IF(DF285&lt;-$AR285,"mutant","WT"),IF(DF285&lt;-VLOOKUP('Gene Table'!$G$2,'Array Content'!$A$2:$B$3,2,FALSE),"Mutant","WT")),"")</f>
        <v/>
      </c>
      <c r="DU285" s="4" t="str">
        <f>IF(ISNUMBER(DG285), IF($AR285&gt;VLOOKUP('Gene Table'!$G$2,'Array Content'!$A$2:$B$3,2,FALSE),IF(DG285&lt;-$AR285,"mutant","WT"),IF(DG285&lt;-VLOOKUP('Gene Table'!$G$2,'Array Content'!$A$2:$B$3,2,FALSE),"Mutant","WT")),"")</f>
        <v/>
      </c>
      <c r="DV285" s="4" t="str">
        <f>IF(ISNUMBER(DH285), IF($AR285&gt;VLOOKUP('Gene Table'!$G$2,'Array Content'!$A$2:$B$3,2,FALSE),IF(DH285&lt;-$AR285,"mutant","WT"),IF(DH285&lt;-VLOOKUP('Gene Table'!$G$2,'Array Content'!$A$2:$B$3,2,FALSE),"Mutant","WT")),"")</f>
        <v/>
      </c>
      <c r="DW285" s="4" t="str">
        <f>IF(ISNUMBER(DI285), IF($AR285&gt;VLOOKUP('Gene Table'!$G$2,'Array Content'!$A$2:$B$3,2,FALSE),IF(DI285&lt;-$AR285,"mutant","WT"),IF(DI285&lt;-VLOOKUP('Gene Table'!$G$2,'Array Content'!$A$2:$B$3,2,FALSE),"Mutant","WT")),"")</f>
        <v/>
      </c>
      <c r="DX285" s="4" t="str">
        <f>IF(ISNUMBER(DJ285), IF($AR285&gt;VLOOKUP('Gene Table'!$G$2,'Array Content'!$A$2:$B$3,2,FALSE),IF(DJ285&lt;-$AR285,"mutant","WT"),IF(DJ285&lt;-VLOOKUP('Gene Table'!$G$2,'Array Content'!$A$2:$B$3,2,FALSE),"Mutant","WT")),"")</f>
        <v/>
      </c>
      <c r="DY285" s="4" t="str">
        <f>IF(ISNUMBER(DK285), IF($AR285&gt;VLOOKUP('Gene Table'!$G$2,'Array Content'!$A$2:$B$3,2,FALSE),IF(DK285&lt;-$AR285,"mutant","WT"),IF(DK285&lt;-VLOOKUP('Gene Table'!$G$2,'Array Content'!$A$2:$B$3,2,FALSE),"Mutant","WT")),"")</f>
        <v/>
      </c>
      <c r="DZ285" s="4" t="str">
        <f>IF(ISNUMBER(DL285), IF($AR285&gt;VLOOKUP('Gene Table'!$G$2,'Array Content'!$A$2:$B$3,2,FALSE),IF(DL285&lt;-$AR285,"mutant","WT"),IF(DL285&lt;-VLOOKUP('Gene Table'!$G$2,'Array Content'!$A$2:$B$3,2,FALSE),"Mutant","WT")),"")</f>
        <v/>
      </c>
      <c r="EA285" s="4" t="str">
        <f>IF(ISNUMBER(DM285), IF($AR285&gt;VLOOKUP('Gene Table'!$G$2,'Array Content'!$A$2:$B$3,2,FALSE),IF(DM285&lt;-$AR285,"mutant","WT"),IF(DM285&lt;-VLOOKUP('Gene Table'!$G$2,'Array Content'!$A$2:$B$3,2,FALSE),"Mutant","WT")),"")</f>
        <v/>
      </c>
      <c r="EC285" s="4" t="s">
        <v>4942</v>
      </c>
      <c r="ED285" s="4" t="str">
        <f>IF('Gene Table'!$D285="copy number",D285,"")</f>
        <v/>
      </c>
      <c r="EE285" s="4" t="str">
        <f>IF('Gene Table'!$D285="copy number",E285,"")</f>
        <v/>
      </c>
      <c r="EF285" s="4" t="str">
        <f>IF('Gene Table'!$D285="copy number",F285,"")</f>
        <v/>
      </c>
      <c r="EG285" s="4" t="str">
        <f>IF('Gene Table'!$D285="copy number",G285,"")</f>
        <v/>
      </c>
      <c r="EH285" s="4" t="str">
        <f>IF('Gene Table'!$D285="copy number",H285,"")</f>
        <v/>
      </c>
      <c r="EI285" s="4" t="str">
        <f>IF('Gene Table'!$D285="copy number",I285,"")</f>
        <v/>
      </c>
      <c r="EJ285" s="4" t="str">
        <f>IF('Gene Table'!$D285="copy number",J285,"")</f>
        <v/>
      </c>
      <c r="EK285" s="4" t="str">
        <f>IF('Gene Table'!$D285="copy number",K285,"")</f>
        <v/>
      </c>
      <c r="EL285" s="4" t="str">
        <f>IF('Gene Table'!$D285="copy number",L285,"")</f>
        <v/>
      </c>
      <c r="EM285" s="4" t="str">
        <f>IF('Gene Table'!$D285="copy number",M285,"")</f>
        <v/>
      </c>
      <c r="EN285" s="4" t="str">
        <f>IF('Gene Table'!$D285="copy number",N285,"")</f>
        <v/>
      </c>
      <c r="EO285" s="4" t="str">
        <f>IF('Gene Table'!$D285="copy number",O285,"")</f>
        <v/>
      </c>
      <c r="EQ285" s="4" t="s">
        <v>4942</v>
      </c>
      <c r="ER285" s="4" t="str">
        <f>IF('Gene Table'!$D285="copy number",R285,"")</f>
        <v/>
      </c>
      <c r="ES285" s="4" t="str">
        <f>IF('Gene Table'!$D285="copy number",S285,"")</f>
        <v/>
      </c>
      <c r="ET285" s="4" t="str">
        <f>IF('Gene Table'!$D285="copy number",T285,"")</f>
        <v/>
      </c>
      <c r="EU285" s="4" t="str">
        <f>IF('Gene Table'!$D285="copy number",U285,"")</f>
        <v/>
      </c>
      <c r="EV285" s="4" t="str">
        <f>IF('Gene Table'!$D285="copy number",V285,"")</f>
        <v/>
      </c>
      <c r="EW285" s="4" t="str">
        <f>IF('Gene Table'!$D285="copy number",W285,"")</f>
        <v/>
      </c>
      <c r="EX285" s="4" t="str">
        <f>IF('Gene Table'!$D285="copy number",X285,"")</f>
        <v/>
      </c>
      <c r="EY285" s="4" t="str">
        <f>IF('Gene Table'!$D285="copy number",Y285,"")</f>
        <v/>
      </c>
      <c r="EZ285" s="4" t="str">
        <f>IF('Gene Table'!$D285="copy number",Z285,"")</f>
        <v/>
      </c>
      <c r="FA285" s="4" t="str">
        <f>IF('Gene Table'!$D285="copy number",AA285,"")</f>
        <v/>
      </c>
      <c r="FB285" s="4" t="str">
        <f>IF('Gene Table'!$D285="copy number",AB285,"")</f>
        <v/>
      </c>
      <c r="FC285" s="4" t="str">
        <f>IF('Gene Table'!$D285="copy number",AC285,"")</f>
        <v/>
      </c>
      <c r="FE285" s="4" t="s">
        <v>4942</v>
      </c>
      <c r="FF285" s="4" t="str">
        <f>IF('Gene Table'!$C285="SMPC",D285,"")</f>
        <v/>
      </c>
      <c r="FG285" s="4" t="str">
        <f>IF('Gene Table'!$C285="SMPC",E285,"")</f>
        <v/>
      </c>
      <c r="FH285" s="4" t="str">
        <f>IF('Gene Table'!$C285="SMPC",F285,"")</f>
        <v/>
      </c>
      <c r="FI285" s="4" t="str">
        <f>IF('Gene Table'!$C285="SMPC",G285,"")</f>
        <v/>
      </c>
      <c r="FJ285" s="4" t="str">
        <f>IF('Gene Table'!$C285="SMPC",H285,"")</f>
        <v/>
      </c>
      <c r="FK285" s="4" t="str">
        <f>IF('Gene Table'!$C285="SMPC",I285,"")</f>
        <v/>
      </c>
      <c r="FL285" s="4" t="str">
        <f>IF('Gene Table'!$C285="SMPC",J285,"")</f>
        <v/>
      </c>
      <c r="FM285" s="4" t="str">
        <f>IF('Gene Table'!$C285="SMPC",K285,"")</f>
        <v/>
      </c>
      <c r="FN285" s="4" t="str">
        <f>IF('Gene Table'!$C285="SMPC",L285,"")</f>
        <v/>
      </c>
      <c r="FO285" s="4" t="str">
        <f>IF('Gene Table'!$C285="SMPC",M285,"")</f>
        <v/>
      </c>
      <c r="FP285" s="4" t="str">
        <f>IF('Gene Table'!$C285="SMPC",N285,"")</f>
        <v/>
      </c>
      <c r="FQ285" s="4" t="str">
        <f>IF('Gene Table'!$C285="SMPC",O285,"")</f>
        <v/>
      </c>
      <c r="FS285" s="4" t="s">
        <v>4942</v>
      </c>
      <c r="FT285" s="4" t="str">
        <f>IF('Gene Table'!$C285="SMPC",R285,"")</f>
        <v/>
      </c>
      <c r="FU285" s="4" t="str">
        <f>IF('Gene Table'!$C285="SMPC",S285,"")</f>
        <v/>
      </c>
      <c r="FV285" s="4" t="str">
        <f>IF('Gene Table'!$C285="SMPC",T285,"")</f>
        <v/>
      </c>
      <c r="FW285" s="4" t="str">
        <f>IF('Gene Table'!$C285="SMPC",U285,"")</f>
        <v/>
      </c>
      <c r="FX285" s="4" t="str">
        <f>IF('Gene Table'!$C285="SMPC",V285,"")</f>
        <v/>
      </c>
      <c r="FY285" s="4" t="str">
        <f>IF('Gene Table'!$C285="SMPC",W285,"")</f>
        <v/>
      </c>
      <c r="FZ285" s="4" t="str">
        <f>IF('Gene Table'!$C285="SMPC",X285,"")</f>
        <v/>
      </c>
      <c r="GA285" s="4" t="str">
        <f>IF('Gene Table'!$C285="SMPC",Y285,"")</f>
        <v/>
      </c>
      <c r="GB285" s="4" t="str">
        <f>IF('Gene Table'!$C285="SMPC",Z285,"")</f>
        <v/>
      </c>
      <c r="GC285" s="4" t="str">
        <f>IF('Gene Table'!$C285="SMPC",AA285,"")</f>
        <v/>
      </c>
      <c r="GD285" s="4" t="str">
        <f>IF('Gene Table'!$C285="SMPC",AB285,"")</f>
        <v/>
      </c>
      <c r="GE285" s="4" t="str">
        <f>IF('Gene Table'!$C285="SMPC",AC285,"")</f>
        <v/>
      </c>
    </row>
    <row r="286" spans="1:187" ht="15" customHeight="1" x14ac:dyDescent="0.25">
      <c r="A286" s="4" t="str">
        <f>'Gene Table'!C286&amp;":"&amp;'Gene Table'!D286</f>
        <v>TP53:c.796G&gt;A</v>
      </c>
      <c r="B286" s="4">
        <f>IF('Gene Table'!$G$5="NO",IF(ISNUMBER(MATCH('Gene Table'!E286,'Array Content'!$M$2:$M$941,0)),VLOOKUP('Gene Table'!E286,'Array Content'!$M$2:$O$941,2,FALSE),35),IF('Gene Table'!$G$5="YES",IF(ISNUMBER(MATCH('Gene Table'!E286,'Array Content'!$M$2:$M$941,0)),VLOOKUP('Gene Table'!E286,'Array Content'!$M$2:$O$941,3,FALSE),35),"OOPS"))</f>
        <v>37</v>
      </c>
      <c r="C286" s="4" t="s">
        <v>4943</v>
      </c>
      <c r="D286" s="29">
        <f>IF('Control Sample Data'!D285="","",IF(SUM('Control Sample Data'!D$2:D$97)&gt;10,IF(AND(ISNUMBER('Control Sample Data'!D285),'Control Sample Data'!D285&lt;$B286, 'Control Sample Data'!D285&gt;0),'Control Sample Data'!D285,$B286),""))</f>
        <v>35</v>
      </c>
      <c r="E286" s="29">
        <f>IF('Control Sample Data'!E285="","",IF(SUM('Control Sample Data'!E$2:E$97)&gt;10,IF(AND(ISNUMBER('Control Sample Data'!E285),'Control Sample Data'!E285&lt;$B286, 'Control Sample Data'!E285&gt;0),'Control Sample Data'!E285,$B286),""))</f>
        <v>35</v>
      </c>
      <c r="F286" s="29" t="str">
        <f>IF('Control Sample Data'!F285="","",IF(SUM('Control Sample Data'!F$2:F$97)&gt;10,IF(AND(ISNUMBER('Control Sample Data'!F285),'Control Sample Data'!F285&lt;$B286, 'Control Sample Data'!F285&gt;0),'Control Sample Data'!F285,$B286),""))</f>
        <v/>
      </c>
      <c r="G286" s="29" t="str">
        <f>IF('Control Sample Data'!G285="","",IF(SUM('Control Sample Data'!G$2:G$97)&gt;10,IF(AND(ISNUMBER('Control Sample Data'!G285),'Control Sample Data'!G285&lt;$B286, 'Control Sample Data'!G285&gt;0),'Control Sample Data'!G285,$B286),""))</f>
        <v/>
      </c>
      <c r="H286" s="29" t="str">
        <f>IF('Control Sample Data'!H285="","",IF(SUM('Control Sample Data'!H$2:H$97)&gt;10,IF(AND(ISNUMBER('Control Sample Data'!H285),'Control Sample Data'!H285&lt;$B286, 'Control Sample Data'!H285&gt;0),'Control Sample Data'!H285,$B286),""))</f>
        <v/>
      </c>
      <c r="I286" s="29" t="str">
        <f>IF('Control Sample Data'!I285="","",IF(SUM('Control Sample Data'!I$2:I$97)&gt;10,IF(AND(ISNUMBER('Control Sample Data'!I285),'Control Sample Data'!I285&lt;$B286, 'Control Sample Data'!I285&gt;0),'Control Sample Data'!I285,$B286),""))</f>
        <v/>
      </c>
      <c r="J286" s="29" t="str">
        <f>IF('Control Sample Data'!J285="","",IF(SUM('Control Sample Data'!J$2:J$97)&gt;10,IF(AND(ISNUMBER('Control Sample Data'!J285),'Control Sample Data'!J285&lt;$B286, 'Control Sample Data'!J285&gt;0),'Control Sample Data'!J285,$B286),""))</f>
        <v/>
      </c>
      <c r="K286" s="29" t="str">
        <f>IF('Control Sample Data'!K285="","",IF(SUM('Control Sample Data'!K$2:K$97)&gt;10,IF(AND(ISNUMBER('Control Sample Data'!K285),'Control Sample Data'!K285&lt;$B286, 'Control Sample Data'!K285&gt;0),'Control Sample Data'!K285,$B286),""))</f>
        <v/>
      </c>
      <c r="L286" s="29" t="str">
        <f>IF('Control Sample Data'!L285="","",IF(SUM('Control Sample Data'!L$2:L$97)&gt;10,IF(AND(ISNUMBER('Control Sample Data'!L285),'Control Sample Data'!L285&lt;$B286, 'Control Sample Data'!L285&gt;0),'Control Sample Data'!L285,$B286),""))</f>
        <v/>
      </c>
      <c r="M286" s="29" t="str">
        <f>IF('Control Sample Data'!M285="","",IF(SUM('Control Sample Data'!M$2:M$97)&gt;10,IF(AND(ISNUMBER('Control Sample Data'!M285),'Control Sample Data'!M285&lt;$B286, 'Control Sample Data'!M285&gt;0),'Control Sample Data'!M285,$B286),""))</f>
        <v/>
      </c>
      <c r="N286" s="29" t="str">
        <f>IF('Control Sample Data'!N285="","",IF(SUM('Control Sample Data'!N$2:N$97)&gt;10,IF(AND(ISNUMBER('Control Sample Data'!N285),'Control Sample Data'!N285&lt;$B286, 'Control Sample Data'!N285&gt;0),'Control Sample Data'!N285,$B286),""))</f>
        <v/>
      </c>
      <c r="O286" s="29" t="str">
        <f>IF('Control Sample Data'!O285="","",IF(SUM('Control Sample Data'!O$2:O$97)&gt;10,IF(AND(ISNUMBER('Control Sample Data'!O285),'Control Sample Data'!O285&lt;$B286, 'Control Sample Data'!O285&gt;0),'Control Sample Data'!O285,$B286),""))</f>
        <v/>
      </c>
      <c r="Q286" s="4" t="s">
        <v>4943</v>
      </c>
      <c r="R286" s="29">
        <f>IF('Test Sample Data'!D285="","",IF(SUM('Test Sample Data'!D$2:D$97)&gt;10,IF(AND(ISNUMBER('Test Sample Data'!D285),'Test Sample Data'!D285&lt;$B286, 'Test Sample Data'!D285&gt;0),'Test Sample Data'!D285,$B286),""))</f>
        <v>35</v>
      </c>
      <c r="S286" s="29">
        <f>IF('Test Sample Data'!E285="","",IF(SUM('Test Sample Data'!E$2:E$97)&gt;10,IF(AND(ISNUMBER('Test Sample Data'!E285),'Test Sample Data'!E285&lt;$B286, 'Test Sample Data'!E285&gt;0),'Test Sample Data'!E285,$B286),""))</f>
        <v>35</v>
      </c>
      <c r="T286" s="29" t="str">
        <f>IF('Test Sample Data'!F285="","",IF(SUM('Test Sample Data'!F$2:F$97)&gt;10,IF(AND(ISNUMBER('Test Sample Data'!F285),'Test Sample Data'!F285&lt;$B286, 'Test Sample Data'!F285&gt;0),'Test Sample Data'!F285,$B286),""))</f>
        <v/>
      </c>
      <c r="U286" s="29" t="str">
        <f>IF('Test Sample Data'!G285="","",IF(SUM('Test Sample Data'!G$2:G$97)&gt;10,IF(AND(ISNUMBER('Test Sample Data'!G285),'Test Sample Data'!G285&lt;$B286, 'Test Sample Data'!G285&gt;0),'Test Sample Data'!G285,$B286),""))</f>
        <v/>
      </c>
      <c r="V286" s="29" t="str">
        <f>IF('Test Sample Data'!H285="","",IF(SUM('Test Sample Data'!H$2:H$97)&gt;10,IF(AND(ISNUMBER('Test Sample Data'!H285),'Test Sample Data'!H285&lt;$B286, 'Test Sample Data'!H285&gt;0),'Test Sample Data'!H285,$B286),""))</f>
        <v/>
      </c>
      <c r="W286" s="29" t="str">
        <f>IF('Test Sample Data'!I285="","",IF(SUM('Test Sample Data'!I$2:I$97)&gt;10,IF(AND(ISNUMBER('Test Sample Data'!I285),'Test Sample Data'!I285&lt;$B286, 'Test Sample Data'!I285&gt;0),'Test Sample Data'!I285,$B286),""))</f>
        <v/>
      </c>
      <c r="X286" s="29" t="str">
        <f>IF('Test Sample Data'!J285="","",IF(SUM('Test Sample Data'!J$2:J$97)&gt;10,IF(AND(ISNUMBER('Test Sample Data'!J285),'Test Sample Data'!J285&lt;$B286, 'Test Sample Data'!J285&gt;0),'Test Sample Data'!J285,$B286),""))</f>
        <v/>
      </c>
      <c r="Y286" s="29" t="str">
        <f>IF('Test Sample Data'!K285="","",IF(SUM('Test Sample Data'!K$2:K$97)&gt;10,IF(AND(ISNUMBER('Test Sample Data'!K285),'Test Sample Data'!K285&lt;$B286, 'Test Sample Data'!K285&gt;0),'Test Sample Data'!K285,$B286),""))</f>
        <v/>
      </c>
      <c r="Z286" s="29" t="str">
        <f>IF('Test Sample Data'!L285="","",IF(SUM('Test Sample Data'!L$2:L$97)&gt;10,IF(AND(ISNUMBER('Test Sample Data'!L285),'Test Sample Data'!L285&lt;$B286, 'Test Sample Data'!L285&gt;0),'Test Sample Data'!L285,$B286),""))</f>
        <v/>
      </c>
      <c r="AA286" s="29" t="str">
        <f>IF('Test Sample Data'!M285="","",IF(SUM('Test Sample Data'!M$2:M$97)&gt;10,IF(AND(ISNUMBER('Test Sample Data'!M285),'Test Sample Data'!M285&lt;$B286, 'Test Sample Data'!M285&gt;0),'Test Sample Data'!M285,$B286),""))</f>
        <v/>
      </c>
      <c r="AB286" s="29" t="str">
        <f>IF('Test Sample Data'!N285="","",IF(SUM('Test Sample Data'!N$2:N$97)&gt;10,IF(AND(ISNUMBER('Test Sample Data'!N285),'Test Sample Data'!N285&lt;$B286, 'Test Sample Data'!N285&gt;0),'Test Sample Data'!N285,$B286),""))</f>
        <v/>
      </c>
      <c r="AC286" s="29" t="str">
        <f>IF('Test Sample Data'!O285="","",IF(SUM('Test Sample Data'!O$2:O$97)&gt;10,IF(AND(ISNUMBER('Test Sample Data'!O285),'Test Sample Data'!O285&lt;$B286, 'Test Sample Data'!O285&gt;0),'Test Sample Data'!O285,$B286),""))</f>
        <v/>
      </c>
      <c r="AE286" s="4" t="s">
        <v>4943</v>
      </c>
      <c r="AF286" s="4">
        <f t="shared" si="311"/>
        <v>9</v>
      </c>
      <c r="AG286" s="4">
        <f t="shared" si="312"/>
        <v>9</v>
      </c>
      <c r="AH286" s="4" t="str">
        <f t="shared" si="313"/>
        <v/>
      </c>
      <c r="AI286" s="4" t="str">
        <f t="shared" si="314"/>
        <v/>
      </c>
      <c r="AJ286" s="4" t="str">
        <f t="shared" si="315"/>
        <v/>
      </c>
      <c r="AK286" s="4" t="str">
        <f t="shared" si="316"/>
        <v/>
      </c>
      <c r="AL286" s="4" t="str">
        <f t="shared" si="317"/>
        <v/>
      </c>
      <c r="AM286" s="4" t="str">
        <f t="shared" si="318"/>
        <v/>
      </c>
      <c r="AN286" s="4" t="str">
        <f t="shared" si="319"/>
        <v/>
      </c>
      <c r="AO286" s="4" t="str">
        <f t="shared" si="320"/>
        <v/>
      </c>
      <c r="AP286" s="4" t="str">
        <f t="shared" si="321"/>
        <v/>
      </c>
      <c r="AQ286" s="4" t="str">
        <f t="shared" si="322"/>
        <v/>
      </c>
      <c r="AR286" s="4">
        <f t="shared" si="323"/>
        <v>0</v>
      </c>
      <c r="AS286" s="4">
        <f t="shared" si="310"/>
        <v>9</v>
      </c>
      <c r="AU286" s="4" t="s">
        <v>4943</v>
      </c>
      <c r="AV286" s="4">
        <f t="shared" si="324"/>
        <v>9</v>
      </c>
      <c r="AW286" s="4">
        <f t="shared" si="325"/>
        <v>9</v>
      </c>
      <c r="AX286" s="4" t="str">
        <f t="shared" si="326"/>
        <v/>
      </c>
      <c r="AY286" s="4" t="str">
        <f t="shared" si="327"/>
        <v/>
      </c>
      <c r="AZ286" s="4" t="str">
        <f t="shared" si="328"/>
        <v/>
      </c>
      <c r="BA286" s="4" t="str">
        <f t="shared" si="329"/>
        <v/>
      </c>
      <c r="BB286" s="4" t="str">
        <f t="shared" si="330"/>
        <v/>
      </c>
      <c r="BC286" s="4" t="str">
        <f t="shared" si="331"/>
        <v/>
      </c>
      <c r="BD286" s="4" t="str">
        <f t="shared" si="332"/>
        <v/>
      </c>
      <c r="BE286" s="4" t="str">
        <f t="shared" si="333"/>
        <v/>
      </c>
      <c r="BF286" s="4" t="str">
        <f t="shared" si="334"/>
        <v/>
      </c>
      <c r="BG286" s="4" t="str">
        <f t="shared" si="335"/>
        <v/>
      </c>
      <c r="BI286" s="4" t="s">
        <v>4943</v>
      </c>
      <c r="BJ286" s="4">
        <f t="shared" si="297"/>
        <v>9</v>
      </c>
      <c r="BK286" s="4">
        <f t="shared" si="298"/>
        <v>9</v>
      </c>
      <c r="BL286" s="4" t="str">
        <f t="shared" si="299"/>
        <v/>
      </c>
      <c r="BM286" s="4" t="str">
        <f t="shared" si="300"/>
        <v/>
      </c>
      <c r="BN286" s="4" t="str">
        <f t="shared" si="301"/>
        <v/>
      </c>
      <c r="BO286" s="4" t="str">
        <f t="shared" si="302"/>
        <v/>
      </c>
      <c r="BP286" s="4" t="str">
        <f t="shared" si="303"/>
        <v/>
      </c>
      <c r="BQ286" s="4" t="str">
        <f t="shared" si="304"/>
        <v/>
      </c>
      <c r="BR286" s="4" t="str">
        <f t="shared" si="305"/>
        <v/>
      </c>
      <c r="BS286" s="4" t="str">
        <f t="shared" si="306"/>
        <v/>
      </c>
      <c r="BT286" s="4" t="str">
        <f t="shared" si="307"/>
        <v/>
      </c>
      <c r="BU286" s="4" t="str">
        <f t="shared" si="308"/>
        <v/>
      </c>
      <c r="BV286" s="4">
        <f t="shared" si="336"/>
        <v>0</v>
      </c>
      <c r="BW286" s="4">
        <f t="shared" si="309"/>
        <v>9</v>
      </c>
      <c r="BY286" s="4" t="s">
        <v>4943</v>
      </c>
      <c r="BZ286" s="4">
        <f t="shared" si="273"/>
        <v>0</v>
      </c>
      <c r="CA286" s="4">
        <f t="shared" si="274"/>
        <v>0</v>
      </c>
      <c r="CB286" s="4" t="str">
        <f t="shared" si="275"/>
        <v/>
      </c>
      <c r="CC286" s="4" t="str">
        <f t="shared" si="276"/>
        <v/>
      </c>
      <c r="CD286" s="4" t="str">
        <f t="shared" si="277"/>
        <v/>
      </c>
      <c r="CE286" s="4" t="str">
        <f t="shared" si="278"/>
        <v/>
      </c>
      <c r="CF286" s="4" t="str">
        <f t="shared" si="279"/>
        <v/>
      </c>
      <c r="CG286" s="4" t="str">
        <f t="shared" si="280"/>
        <v/>
      </c>
      <c r="CH286" s="4" t="str">
        <f t="shared" si="281"/>
        <v/>
      </c>
      <c r="CI286" s="4" t="str">
        <f t="shared" si="282"/>
        <v/>
      </c>
      <c r="CJ286" s="4" t="str">
        <f t="shared" si="283"/>
        <v/>
      </c>
      <c r="CK286" s="4" t="str">
        <f t="shared" si="284"/>
        <v/>
      </c>
      <c r="CM286" s="4" t="s">
        <v>4943</v>
      </c>
      <c r="CN286" s="4" t="str">
        <f>IF(ISNUMBER(BZ286), IF($BV286&gt;VLOOKUP('Gene Table'!$G$2,'Array Content'!$A$2:$B$3,2,FALSE),IF(BZ286&lt;-$BV286,"mutant","WT"),IF(BZ286&lt;-VLOOKUP('Gene Table'!$G$2,'Array Content'!$A$2:$B$3,2,FALSE),"Mutant","WT")),"")</f>
        <v>WT</v>
      </c>
      <c r="CO286" s="4" t="str">
        <f>IF(ISNUMBER(CA286), IF($BV286&gt;VLOOKUP('Gene Table'!$G$2,'Array Content'!$A$2:$B$3,2,FALSE),IF(CA286&lt;-$BV286,"mutant","WT"),IF(CA286&lt;-VLOOKUP('Gene Table'!$G$2,'Array Content'!$A$2:$B$3,2,FALSE),"Mutant","WT")),"")</f>
        <v>WT</v>
      </c>
      <c r="CP286" s="4" t="str">
        <f>IF(ISNUMBER(CB286), IF($BV286&gt;VLOOKUP('Gene Table'!$G$2,'Array Content'!$A$2:$B$3,2,FALSE),IF(CB286&lt;-$BV286,"mutant","WT"),IF(CB286&lt;-VLOOKUP('Gene Table'!$G$2,'Array Content'!$A$2:$B$3,2,FALSE),"Mutant","WT")),"")</f>
        <v/>
      </c>
      <c r="CQ286" s="4" t="str">
        <f>IF(ISNUMBER(CC286), IF($BV286&gt;VLOOKUP('Gene Table'!$G$2,'Array Content'!$A$2:$B$3,2,FALSE),IF(CC286&lt;-$BV286,"mutant","WT"),IF(CC286&lt;-VLOOKUP('Gene Table'!$G$2,'Array Content'!$A$2:$B$3,2,FALSE),"Mutant","WT")),"")</f>
        <v/>
      </c>
      <c r="CR286" s="4" t="str">
        <f>IF(ISNUMBER(CD286), IF($BV286&gt;VLOOKUP('Gene Table'!$G$2,'Array Content'!$A$2:$B$3,2,FALSE),IF(CD286&lt;-$BV286,"mutant","WT"),IF(CD286&lt;-VLOOKUP('Gene Table'!$G$2,'Array Content'!$A$2:$B$3,2,FALSE),"Mutant","WT")),"")</f>
        <v/>
      </c>
      <c r="CS286" s="4" t="str">
        <f>IF(ISNUMBER(CE286), IF($BV286&gt;VLOOKUP('Gene Table'!$G$2,'Array Content'!$A$2:$B$3,2,FALSE),IF(CE286&lt;-$BV286,"mutant","WT"),IF(CE286&lt;-VLOOKUP('Gene Table'!$G$2,'Array Content'!$A$2:$B$3,2,FALSE),"Mutant","WT")),"")</f>
        <v/>
      </c>
      <c r="CT286" s="4" t="str">
        <f>IF(ISNUMBER(CF286), IF($BV286&gt;VLOOKUP('Gene Table'!$G$2,'Array Content'!$A$2:$B$3,2,FALSE),IF(CF286&lt;-$BV286,"mutant","WT"),IF(CF286&lt;-VLOOKUP('Gene Table'!$G$2,'Array Content'!$A$2:$B$3,2,FALSE),"Mutant","WT")),"")</f>
        <v/>
      </c>
      <c r="CU286" s="4" t="str">
        <f>IF(ISNUMBER(CG286), IF($BV286&gt;VLOOKUP('Gene Table'!$G$2,'Array Content'!$A$2:$B$3,2,FALSE),IF(CG286&lt;-$BV286,"mutant","WT"),IF(CG286&lt;-VLOOKUP('Gene Table'!$G$2,'Array Content'!$A$2:$B$3,2,FALSE),"Mutant","WT")),"")</f>
        <v/>
      </c>
      <c r="CV286" s="4" t="str">
        <f>IF(ISNUMBER(CH286), IF($BV286&gt;VLOOKUP('Gene Table'!$G$2,'Array Content'!$A$2:$B$3,2,FALSE),IF(CH286&lt;-$BV286,"mutant","WT"),IF(CH286&lt;-VLOOKUP('Gene Table'!$G$2,'Array Content'!$A$2:$B$3,2,FALSE),"Mutant","WT")),"")</f>
        <v/>
      </c>
      <c r="CW286" s="4" t="str">
        <f>IF(ISNUMBER(CI286), IF($BV286&gt;VLOOKUP('Gene Table'!$G$2,'Array Content'!$A$2:$B$3,2,FALSE),IF(CI286&lt;-$BV286,"mutant","WT"),IF(CI286&lt;-VLOOKUP('Gene Table'!$G$2,'Array Content'!$A$2:$B$3,2,FALSE),"Mutant","WT")),"")</f>
        <v/>
      </c>
      <c r="CX286" s="4" t="str">
        <f>IF(ISNUMBER(CJ286), IF($BV286&gt;VLOOKUP('Gene Table'!$G$2,'Array Content'!$A$2:$B$3,2,FALSE),IF(CJ286&lt;-$BV286,"mutant","WT"),IF(CJ286&lt;-VLOOKUP('Gene Table'!$G$2,'Array Content'!$A$2:$B$3,2,FALSE),"Mutant","WT")),"")</f>
        <v/>
      </c>
      <c r="CY286" s="4" t="str">
        <f>IF(ISNUMBER(CK286), IF($BV286&gt;VLOOKUP('Gene Table'!$G$2,'Array Content'!$A$2:$B$3,2,FALSE),IF(CK286&lt;-$BV286,"mutant","WT"),IF(CK286&lt;-VLOOKUP('Gene Table'!$G$2,'Array Content'!$A$2:$B$3,2,FALSE),"Mutant","WT")),"")</f>
        <v/>
      </c>
      <c r="DA286" s="4" t="s">
        <v>4943</v>
      </c>
      <c r="DB286" s="4">
        <f t="shared" si="285"/>
        <v>0</v>
      </c>
      <c r="DC286" s="4">
        <f t="shared" si="286"/>
        <v>0</v>
      </c>
      <c r="DD286" s="4" t="str">
        <f t="shared" si="287"/>
        <v/>
      </c>
      <c r="DE286" s="4" t="str">
        <f t="shared" si="288"/>
        <v/>
      </c>
      <c r="DF286" s="4" t="str">
        <f t="shared" si="289"/>
        <v/>
      </c>
      <c r="DG286" s="4" t="str">
        <f t="shared" si="290"/>
        <v/>
      </c>
      <c r="DH286" s="4" t="str">
        <f t="shared" si="291"/>
        <v/>
      </c>
      <c r="DI286" s="4" t="str">
        <f t="shared" si="292"/>
        <v/>
      </c>
      <c r="DJ286" s="4" t="str">
        <f t="shared" si="293"/>
        <v/>
      </c>
      <c r="DK286" s="4" t="str">
        <f t="shared" si="294"/>
        <v/>
      </c>
      <c r="DL286" s="4" t="str">
        <f t="shared" si="295"/>
        <v/>
      </c>
      <c r="DM286" s="4" t="str">
        <f t="shared" si="296"/>
        <v/>
      </c>
      <c r="DO286" s="4" t="s">
        <v>4943</v>
      </c>
      <c r="DP286" s="4" t="str">
        <f>IF(ISNUMBER(DB286), IF($AR286&gt;VLOOKUP('Gene Table'!$G$2,'Array Content'!$A$2:$B$3,2,FALSE),IF(DB286&lt;-$AR286,"mutant","WT"),IF(DB286&lt;-VLOOKUP('Gene Table'!$G$2,'Array Content'!$A$2:$B$3,2,FALSE),"Mutant","WT")),"")</f>
        <v>WT</v>
      </c>
      <c r="DQ286" s="4" t="str">
        <f>IF(ISNUMBER(DC286), IF($AR286&gt;VLOOKUP('Gene Table'!$G$2,'Array Content'!$A$2:$B$3,2,FALSE),IF(DC286&lt;-$AR286,"mutant","WT"),IF(DC286&lt;-VLOOKUP('Gene Table'!$G$2,'Array Content'!$A$2:$B$3,2,FALSE),"Mutant","WT")),"")</f>
        <v>WT</v>
      </c>
      <c r="DR286" s="4" t="str">
        <f>IF(ISNUMBER(DD286), IF($AR286&gt;VLOOKUP('Gene Table'!$G$2,'Array Content'!$A$2:$B$3,2,FALSE),IF(DD286&lt;-$AR286,"mutant","WT"),IF(DD286&lt;-VLOOKUP('Gene Table'!$G$2,'Array Content'!$A$2:$B$3,2,FALSE),"Mutant","WT")),"")</f>
        <v/>
      </c>
      <c r="DS286" s="4" t="str">
        <f>IF(ISNUMBER(DE286), IF($AR286&gt;VLOOKUP('Gene Table'!$G$2,'Array Content'!$A$2:$B$3,2,FALSE),IF(DE286&lt;-$AR286,"mutant","WT"),IF(DE286&lt;-VLOOKUP('Gene Table'!$G$2,'Array Content'!$A$2:$B$3,2,FALSE),"Mutant","WT")),"")</f>
        <v/>
      </c>
      <c r="DT286" s="4" t="str">
        <f>IF(ISNUMBER(DF286), IF($AR286&gt;VLOOKUP('Gene Table'!$G$2,'Array Content'!$A$2:$B$3,2,FALSE),IF(DF286&lt;-$AR286,"mutant","WT"),IF(DF286&lt;-VLOOKUP('Gene Table'!$G$2,'Array Content'!$A$2:$B$3,2,FALSE),"Mutant","WT")),"")</f>
        <v/>
      </c>
      <c r="DU286" s="4" t="str">
        <f>IF(ISNUMBER(DG286), IF($AR286&gt;VLOOKUP('Gene Table'!$G$2,'Array Content'!$A$2:$B$3,2,FALSE),IF(DG286&lt;-$AR286,"mutant","WT"),IF(DG286&lt;-VLOOKUP('Gene Table'!$G$2,'Array Content'!$A$2:$B$3,2,FALSE),"Mutant","WT")),"")</f>
        <v/>
      </c>
      <c r="DV286" s="4" t="str">
        <f>IF(ISNUMBER(DH286), IF($AR286&gt;VLOOKUP('Gene Table'!$G$2,'Array Content'!$A$2:$B$3,2,FALSE),IF(DH286&lt;-$AR286,"mutant","WT"),IF(DH286&lt;-VLOOKUP('Gene Table'!$G$2,'Array Content'!$A$2:$B$3,2,FALSE),"Mutant","WT")),"")</f>
        <v/>
      </c>
      <c r="DW286" s="4" t="str">
        <f>IF(ISNUMBER(DI286), IF($AR286&gt;VLOOKUP('Gene Table'!$G$2,'Array Content'!$A$2:$B$3,2,FALSE),IF(DI286&lt;-$AR286,"mutant","WT"),IF(DI286&lt;-VLOOKUP('Gene Table'!$G$2,'Array Content'!$A$2:$B$3,2,FALSE),"Mutant","WT")),"")</f>
        <v/>
      </c>
      <c r="DX286" s="4" t="str">
        <f>IF(ISNUMBER(DJ286), IF($AR286&gt;VLOOKUP('Gene Table'!$G$2,'Array Content'!$A$2:$B$3,2,FALSE),IF(DJ286&lt;-$AR286,"mutant","WT"),IF(DJ286&lt;-VLOOKUP('Gene Table'!$G$2,'Array Content'!$A$2:$B$3,2,FALSE),"Mutant","WT")),"")</f>
        <v/>
      </c>
      <c r="DY286" s="4" t="str">
        <f>IF(ISNUMBER(DK286), IF($AR286&gt;VLOOKUP('Gene Table'!$G$2,'Array Content'!$A$2:$B$3,2,FALSE),IF(DK286&lt;-$AR286,"mutant","WT"),IF(DK286&lt;-VLOOKUP('Gene Table'!$G$2,'Array Content'!$A$2:$B$3,2,FALSE),"Mutant","WT")),"")</f>
        <v/>
      </c>
      <c r="DZ286" s="4" t="str">
        <f>IF(ISNUMBER(DL286), IF($AR286&gt;VLOOKUP('Gene Table'!$G$2,'Array Content'!$A$2:$B$3,2,FALSE),IF(DL286&lt;-$AR286,"mutant","WT"),IF(DL286&lt;-VLOOKUP('Gene Table'!$G$2,'Array Content'!$A$2:$B$3,2,FALSE),"Mutant","WT")),"")</f>
        <v/>
      </c>
      <c r="EA286" s="4" t="str">
        <f>IF(ISNUMBER(DM286), IF($AR286&gt;VLOOKUP('Gene Table'!$G$2,'Array Content'!$A$2:$B$3,2,FALSE),IF(DM286&lt;-$AR286,"mutant","WT"),IF(DM286&lt;-VLOOKUP('Gene Table'!$G$2,'Array Content'!$A$2:$B$3,2,FALSE),"Mutant","WT")),"")</f>
        <v/>
      </c>
      <c r="EC286" s="4" t="s">
        <v>4943</v>
      </c>
      <c r="ED286" s="4" t="str">
        <f>IF('Gene Table'!$D286="copy number",D286,"")</f>
        <v/>
      </c>
      <c r="EE286" s="4" t="str">
        <f>IF('Gene Table'!$D286="copy number",E286,"")</f>
        <v/>
      </c>
      <c r="EF286" s="4" t="str">
        <f>IF('Gene Table'!$D286="copy number",F286,"")</f>
        <v/>
      </c>
      <c r="EG286" s="4" t="str">
        <f>IF('Gene Table'!$D286="copy number",G286,"")</f>
        <v/>
      </c>
      <c r="EH286" s="4" t="str">
        <f>IF('Gene Table'!$D286="copy number",H286,"")</f>
        <v/>
      </c>
      <c r="EI286" s="4" t="str">
        <f>IF('Gene Table'!$D286="copy number",I286,"")</f>
        <v/>
      </c>
      <c r="EJ286" s="4" t="str">
        <f>IF('Gene Table'!$D286="copy number",J286,"")</f>
        <v/>
      </c>
      <c r="EK286" s="4" t="str">
        <f>IF('Gene Table'!$D286="copy number",K286,"")</f>
        <v/>
      </c>
      <c r="EL286" s="4" t="str">
        <f>IF('Gene Table'!$D286="copy number",L286,"")</f>
        <v/>
      </c>
      <c r="EM286" s="4" t="str">
        <f>IF('Gene Table'!$D286="copy number",M286,"")</f>
        <v/>
      </c>
      <c r="EN286" s="4" t="str">
        <f>IF('Gene Table'!$D286="copy number",N286,"")</f>
        <v/>
      </c>
      <c r="EO286" s="4" t="str">
        <f>IF('Gene Table'!$D286="copy number",O286,"")</f>
        <v/>
      </c>
      <c r="EQ286" s="4" t="s">
        <v>4943</v>
      </c>
      <c r="ER286" s="4" t="str">
        <f>IF('Gene Table'!$D286="copy number",R286,"")</f>
        <v/>
      </c>
      <c r="ES286" s="4" t="str">
        <f>IF('Gene Table'!$D286="copy number",S286,"")</f>
        <v/>
      </c>
      <c r="ET286" s="4" t="str">
        <f>IF('Gene Table'!$D286="copy number",T286,"")</f>
        <v/>
      </c>
      <c r="EU286" s="4" t="str">
        <f>IF('Gene Table'!$D286="copy number",U286,"")</f>
        <v/>
      </c>
      <c r="EV286" s="4" t="str">
        <f>IF('Gene Table'!$D286="copy number",V286,"")</f>
        <v/>
      </c>
      <c r="EW286" s="4" t="str">
        <f>IF('Gene Table'!$D286="copy number",W286,"")</f>
        <v/>
      </c>
      <c r="EX286" s="4" t="str">
        <f>IF('Gene Table'!$D286="copy number",X286,"")</f>
        <v/>
      </c>
      <c r="EY286" s="4" t="str">
        <f>IF('Gene Table'!$D286="copy number",Y286,"")</f>
        <v/>
      </c>
      <c r="EZ286" s="4" t="str">
        <f>IF('Gene Table'!$D286="copy number",Z286,"")</f>
        <v/>
      </c>
      <c r="FA286" s="4" t="str">
        <f>IF('Gene Table'!$D286="copy number",AA286,"")</f>
        <v/>
      </c>
      <c r="FB286" s="4" t="str">
        <f>IF('Gene Table'!$D286="copy number",AB286,"")</f>
        <v/>
      </c>
      <c r="FC286" s="4" t="str">
        <f>IF('Gene Table'!$D286="copy number",AC286,"")</f>
        <v/>
      </c>
      <c r="FE286" s="4" t="s">
        <v>4943</v>
      </c>
      <c r="FF286" s="4" t="str">
        <f>IF('Gene Table'!$C286="SMPC",D286,"")</f>
        <v/>
      </c>
      <c r="FG286" s="4" t="str">
        <f>IF('Gene Table'!$C286="SMPC",E286,"")</f>
        <v/>
      </c>
      <c r="FH286" s="4" t="str">
        <f>IF('Gene Table'!$C286="SMPC",F286,"")</f>
        <v/>
      </c>
      <c r="FI286" s="4" t="str">
        <f>IF('Gene Table'!$C286="SMPC",G286,"")</f>
        <v/>
      </c>
      <c r="FJ286" s="4" t="str">
        <f>IF('Gene Table'!$C286="SMPC",H286,"")</f>
        <v/>
      </c>
      <c r="FK286" s="4" t="str">
        <f>IF('Gene Table'!$C286="SMPC",I286,"")</f>
        <v/>
      </c>
      <c r="FL286" s="4" t="str">
        <f>IF('Gene Table'!$C286="SMPC",J286,"")</f>
        <v/>
      </c>
      <c r="FM286" s="4" t="str">
        <f>IF('Gene Table'!$C286="SMPC",K286,"")</f>
        <v/>
      </c>
      <c r="FN286" s="4" t="str">
        <f>IF('Gene Table'!$C286="SMPC",L286,"")</f>
        <v/>
      </c>
      <c r="FO286" s="4" t="str">
        <f>IF('Gene Table'!$C286="SMPC",M286,"")</f>
        <v/>
      </c>
      <c r="FP286" s="4" t="str">
        <f>IF('Gene Table'!$C286="SMPC",N286,"")</f>
        <v/>
      </c>
      <c r="FQ286" s="4" t="str">
        <f>IF('Gene Table'!$C286="SMPC",O286,"")</f>
        <v/>
      </c>
      <c r="FS286" s="4" t="s">
        <v>4943</v>
      </c>
      <c r="FT286" s="4" t="str">
        <f>IF('Gene Table'!$C286="SMPC",R286,"")</f>
        <v/>
      </c>
      <c r="FU286" s="4" t="str">
        <f>IF('Gene Table'!$C286="SMPC",S286,"")</f>
        <v/>
      </c>
      <c r="FV286" s="4" t="str">
        <f>IF('Gene Table'!$C286="SMPC",T286,"")</f>
        <v/>
      </c>
      <c r="FW286" s="4" t="str">
        <f>IF('Gene Table'!$C286="SMPC",U286,"")</f>
        <v/>
      </c>
      <c r="FX286" s="4" t="str">
        <f>IF('Gene Table'!$C286="SMPC",V286,"")</f>
        <v/>
      </c>
      <c r="FY286" s="4" t="str">
        <f>IF('Gene Table'!$C286="SMPC",W286,"")</f>
        <v/>
      </c>
      <c r="FZ286" s="4" t="str">
        <f>IF('Gene Table'!$C286="SMPC",X286,"")</f>
        <v/>
      </c>
      <c r="GA286" s="4" t="str">
        <f>IF('Gene Table'!$C286="SMPC",Y286,"")</f>
        <v/>
      </c>
      <c r="GB286" s="4" t="str">
        <f>IF('Gene Table'!$C286="SMPC",Z286,"")</f>
        <v/>
      </c>
      <c r="GC286" s="4" t="str">
        <f>IF('Gene Table'!$C286="SMPC",AA286,"")</f>
        <v/>
      </c>
      <c r="GD286" s="4" t="str">
        <f>IF('Gene Table'!$C286="SMPC",AB286,"")</f>
        <v/>
      </c>
      <c r="GE286" s="4" t="str">
        <f>IF('Gene Table'!$C286="SMPC",AC286,"")</f>
        <v/>
      </c>
    </row>
    <row r="287" spans="1:187" ht="15" customHeight="1" x14ac:dyDescent="0.25">
      <c r="A287" s="4" t="str">
        <f>'Gene Table'!C287&amp;":"&amp;'Gene Table'!D287</f>
        <v>TP53:c.797G&gt;A</v>
      </c>
      <c r="B287" s="4">
        <f>IF('Gene Table'!$G$5="NO",IF(ISNUMBER(MATCH('Gene Table'!E287,'Array Content'!$M$2:$M$941,0)),VLOOKUP('Gene Table'!E287,'Array Content'!$M$2:$O$941,2,FALSE),35),IF('Gene Table'!$G$5="YES",IF(ISNUMBER(MATCH('Gene Table'!E287,'Array Content'!$M$2:$M$941,0)),VLOOKUP('Gene Table'!E287,'Array Content'!$M$2:$O$941,3,FALSE),35),"OOPS"))</f>
        <v>37</v>
      </c>
      <c r="C287" s="4" t="s">
        <v>4944</v>
      </c>
      <c r="D287" s="29">
        <f>IF('Control Sample Data'!D286="","",IF(SUM('Control Sample Data'!D$2:D$97)&gt;10,IF(AND(ISNUMBER('Control Sample Data'!D286),'Control Sample Data'!D286&lt;$B287, 'Control Sample Data'!D286&gt;0),'Control Sample Data'!D286,$B287),""))</f>
        <v>35</v>
      </c>
      <c r="E287" s="29">
        <f>IF('Control Sample Data'!E286="","",IF(SUM('Control Sample Data'!E$2:E$97)&gt;10,IF(AND(ISNUMBER('Control Sample Data'!E286),'Control Sample Data'!E286&lt;$B287, 'Control Sample Data'!E286&gt;0),'Control Sample Data'!E286,$B287),""))</f>
        <v>35</v>
      </c>
      <c r="F287" s="29" t="str">
        <f>IF('Control Sample Data'!F286="","",IF(SUM('Control Sample Data'!F$2:F$97)&gt;10,IF(AND(ISNUMBER('Control Sample Data'!F286),'Control Sample Data'!F286&lt;$B287, 'Control Sample Data'!F286&gt;0),'Control Sample Data'!F286,$B287),""))</f>
        <v/>
      </c>
      <c r="G287" s="29" t="str">
        <f>IF('Control Sample Data'!G286="","",IF(SUM('Control Sample Data'!G$2:G$97)&gt;10,IF(AND(ISNUMBER('Control Sample Data'!G286),'Control Sample Data'!G286&lt;$B287, 'Control Sample Data'!G286&gt;0),'Control Sample Data'!G286,$B287),""))</f>
        <v/>
      </c>
      <c r="H287" s="29" t="str">
        <f>IF('Control Sample Data'!H286="","",IF(SUM('Control Sample Data'!H$2:H$97)&gt;10,IF(AND(ISNUMBER('Control Sample Data'!H286),'Control Sample Data'!H286&lt;$B287, 'Control Sample Data'!H286&gt;0),'Control Sample Data'!H286,$B287),""))</f>
        <v/>
      </c>
      <c r="I287" s="29" t="str">
        <f>IF('Control Sample Data'!I286="","",IF(SUM('Control Sample Data'!I$2:I$97)&gt;10,IF(AND(ISNUMBER('Control Sample Data'!I286),'Control Sample Data'!I286&lt;$B287, 'Control Sample Data'!I286&gt;0),'Control Sample Data'!I286,$B287),""))</f>
        <v/>
      </c>
      <c r="J287" s="29" t="str">
        <f>IF('Control Sample Data'!J286="","",IF(SUM('Control Sample Data'!J$2:J$97)&gt;10,IF(AND(ISNUMBER('Control Sample Data'!J286),'Control Sample Data'!J286&lt;$B287, 'Control Sample Data'!J286&gt;0),'Control Sample Data'!J286,$B287),""))</f>
        <v/>
      </c>
      <c r="K287" s="29" t="str">
        <f>IF('Control Sample Data'!K286="","",IF(SUM('Control Sample Data'!K$2:K$97)&gt;10,IF(AND(ISNUMBER('Control Sample Data'!K286),'Control Sample Data'!K286&lt;$B287, 'Control Sample Data'!K286&gt;0),'Control Sample Data'!K286,$B287),""))</f>
        <v/>
      </c>
      <c r="L287" s="29" t="str">
        <f>IF('Control Sample Data'!L286="","",IF(SUM('Control Sample Data'!L$2:L$97)&gt;10,IF(AND(ISNUMBER('Control Sample Data'!L286),'Control Sample Data'!L286&lt;$B287, 'Control Sample Data'!L286&gt;0),'Control Sample Data'!L286,$B287),""))</f>
        <v/>
      </c>
      <c r="M287" s="29" t="str">
        <f>IF('Control Sample Data'!M286="","",IF(SUM('Control Sample Data'!M$2:M$97)&gt;10,IF(AND(ISNUMBER('Control Sample Data'!M286),'Control Sample Data'!M286&lt;$B287, 'Control Sample Data'!M286&gt;0),'Control Sample Data'!M286,$B287),""))</f>
        <v/>
      </c>
      <c r="N287" s="29" t="str">
        <f>IF('Control Sample Data'!N286="","",IF(SUM('Control Sample Data'!N$2:N$97)&gt;10,IF(AND(ISNUMBER('Control Sample Data'!N286),'Control Sample Data'!N286&lt;$B287, 'Control Sample Data'!N286&gt;0),'Control Sample Data'!N286,$B287),""))</f>
        <v/>
      </c>
      <c r="O287" s="29" t="str">
        <f>IF('Control Sample Data'!O286="","",IF(SUM('Control Sample Data'!O$2:O$97)&gt;10,IF(AND(ISNUMBER('Control Sample Data'!O286),'Control Sample Data'!O286&lt;$B287, 'Control Sample Data'!O286&gt;0),'Control Sample Data'!O286,$B287),""))</f>
        <v/>
      </c>
      <c r="Q287" s="4" t="s">
        <v>4944</v>
      </c>
      <c r="R287" s="29">
        <f>IF('Test Sample Data'!D286="","",IF(SUM('Test Sample Data'!D$2:D$97)&gt;10,IF(AND(ISNUMBER('Test Sample Data'!D286),'Test Sample Data'!D286&lt;$B287, 'Test Sample Data'!D286&gt;0),'Test Sample Data'!D286,$B287),""))</f>
        <v>35</v>
      </c>
      <c r="S287" s="29">
        <f>IF('Test Sample Data'!E286="","",IF(SUM('Test Sample Data'!E$2:E$97)&gt;10,IF(AND(ISNUMBER('Test Sample Data'!E286),'Test Sample Data'!E286&lt;$B287, 'Test Sample Data'!E286&gt;0),'Test Sample Data'!E286,$B287),""))</f>
        <v>35</v>
      </c>
      <c r="T287" s="29" t="str">
        <f>IF('Test Sample Data'!F286="","",IF(SUM('Test Sample Data'!F$2:F$97)&gt;10,IF(AND(ISNUMBER('Test Sample Data'!F286),'Test Sample Data'!F286&lt;$B287, 'Test Sample Data'!F286&gt;0),'Test Sample Data'!F286,$B287),""))</f>
        <v/>
      </c>
      <c r="U287" s="29" t="str">
        <f>IF('Test Sample Data'!G286="","",IF(SUM('Test Sample Data'!G$2:G$97)&gt;10,IF(AND(ISNUMBER('Test Sample Data'!G286),'Test Sample Data'!G286&lt;$B287, 'Test Sample Data'!G286&gt;0),'Test Sample Data'!G286,$B287),""))</f>
        <v/>
      </c>
      <c r="V287" s="29" t="str">
        <f>IF('Test Sample Data'!H286="","",IF(SUM('Test Sample Data'!H$2:H$97)&gt;10,IF(AND(ISNUMBER('Test Sample Data'!H286),'Test Sample Data'!H286&lt;$B287, 'Test Sample Data'!H286&gt;0),'Test Sample Data'!H286,$B287),""))</f>
        <v/>
      </c>
      <c r="W287" s="29" t="str">
        <f>IF('Test Sample Data'!I286="","",IF(SUM('Test Sample Data'!I$2:I$97)&gt;10,IF(AND(ISNUMBER('Test Sample Data'!I286),'Test Sample Data'!I286&lt;$B287, 'Test Sample Data'!I286&gt;0),'Test Sample Data'!I286,$B287),""))</f>
        <v/>
      </c>
      <c r="X287" s="29" t="str">
        <f>IF('Test Sample Data'!J286="","",IF(SUM('Test Sample Data'!J$2:J$97)&gt;10,IF(AND(ISNUMBER('Test Sample Data'!J286),'Test Sample Data'!J286&lt;$B287, 'Test Sample Data'!J286&gt;0),'Test Sample Data'!J286,$B287),""))</f>
        <v/>
      </c>
      <c r="Y287" s="29" t="str">
        <f>IF('Test Sample Data'!K286="","",IF(SUM('Test Sample Data'!K$2:K$97)&gt;10,IF(AND(ISNUMBER('Test Sample Data'!K286),'Test Sample Data'!K286&lt;$B287, 'Test Sample Data'!K286&gt;0),'Test Sample Data'!K286,$B287),""))</f>
        <v/>
      </c>
      <c r="Z287" s="29" t="str">
        <f>IF('Test Sample Data'!L286="","",IF(SUM('Test Sample Data'!L$2:L$97)&gt;10,IF(AND(ISNUMBER('Test Sample Data'!L286),'Test Sample Data'!L286&lt;$B287, 'Test Sample Data'!L286&gt;0),'Test Sample Data'!L286,$B287),""))</f>
        <v/>
      </c>
      <c r="AA287" s="29" t="str">
        <f>IF('Test Sample Data'!M286="","",IF(SUM('Test Sample Data'!M$2:M$97)&gt;10,IF(AND(ISNUMBER('Test Sample Data'!M286),'Test Sample Data'!M286&lt;$B287, 'Test Sample Data'!M286&gt;0),'Test Sample Data'!M286,$B287),""))</f>
        <v/>
      </c>
      <c r="AB287" s="29" t="str">
        <f>IF('Test Sample Data'!N286="","",IF(SUM('Test Sample Data'!N$2:N$97)&gt;10,IF(AND(ISNUMBER('Test Sample Data'!N286),'Test Sample Data'!N286&lt;$B287, 'Test Sample Data'!N286&gt;0),'Test Sample Data'!N286,$B287),""))</f>
        <v/>
      </c>
      <c r="AC287" s="29" t="str">
        <f>IF('Test Sample Data'!O286="","",IF(SUM('Test Sample Data'!O$2:O$97)&gt;10,IF(AND(ISNUMBER('Test Sample Data'!O286),'Test Sample Data'!O286&lt;$B287, 'Test Sample Data'!O286&gt;0),'Test Sample Data'!O286,$B287),""))</f>
        <v/>
      </c>
      <c r="AE287" s="4" t="s">
        <v>4944</v>
      </c>
      <c r="AF287" s="4">
        <f t="shared" si="311"/>
        <v>9</v>
      </c>
      <c r="AG287" s="4">
        <f t="shared" si="312"/>
        <v>9</v>
      </c>
      <c r="AH287" s="4" t="str">
        <f t="shared" si="313"/>
        <v/>
      </c>
      <c r="AI287" s="4" t="str">
        <f t="shared" si="314"/>
        <v/>
      </c>
      <c r="AJ287" s="4" t="str">
        <f t="shared" si="315"/>
        <v/>
      </c>
      <c r="AK287" s="4" t="str">
        <f t="shared" si="316"/>
        <v/>
      </c>
      <c r="AL287" s="4" t="str">
        <f t="shared" si="317"/>
        <v/>
      </c>
      <c r="AM287" s="4" t="str">
        <f t="shared" si="318"/>
        <v/>
      </c>
      <c r="AN287" s="4" t="str">
        <f t="shared" si="319"/>
        <v/>
      </c>
      <c r="AO287" s="4" t="str">
        <f t="shared" si="320"/>
        <v/>
      </c>
      <c r="AP287" s="4" t="str">
        <f t="shared" si="321"/>
        <v/>
      </c>
      <c r="AQ287" s="4" t="str">
        <f t="shared" si="322"/>
        <v/>
      </c>
      <c r="AR287" s="4">
        <f t="shared" si="323"/>
        <v>0</v>
      </c>
      <c r="AS287" s="4">
        <f t="shared" si="310"/>
        <v>9</v>
      </c>
      <c r="AU287" s="4" t="s">
        <v>4944</v>
      </c>
      <c r="AV287" s="4">
        <f t="shared" si="324"/>
        <v>9</v>
      </c>
      <c r="AW287" s="4">
        <f t="shared" si="325"/>
        <v>9</v>
      </c>
      <c r="AX287" s="4" t="str">
        <f t="shared" si="326"/>
        <v/>
      </c>
      <c r="AY287" s="4" t="str">
        <f t="shared" si="327"/>
        <v/>
      </c>
      <c r="AZ287" s="4" t="str">
        <f t="shared" si="328"/>
        <v/>
      </c>
      <c r="BA287" s="4" t="str">
        <f t="shared" si="329"/>
        <v/>
      </c>
      <c r="BB287" s="4" t="str">
        <f t="shared" si="330"/>
        <v/>
      </c>
      <c r="BC287" s="4" t="str">
        <f t="shared" si="331"/>
        <v/>
      </c>
      <c r="BD287" s="4" t="str">
        <f t="shared" si="332"/>
        <v/>
      </c>
      <c r="BE287" s="4" t="str">
        <f t="shared" si="333"/>
        <v/>
      </c>
      <c r="BF287" s="4" t="str">
        <f t="shared" si="334"/>
        <v/>
      </c>
      <c r="BG287" s="4" t="str">
        <f t="shared" si="335"/>
        <v/>
      </c>
      <c r="BI287" s="4" t="s">
        <v>4944</v>
      </c>
      <c r="BJ287" s="4">
        <f t="shared" si="297"/>
        <v>9</v>
      </c>
      <c r="BK287" s="4">
        <f t="shared" si="298"/>
        <v>9</v>
      </c>
      <c r="BL287" s="4" t="str">
        <f t="shared" si="299"/>
        <v/>
      </c>
      <c r="BM287" s="4" t="str">
        <f t="shared" si="300"/>
        <v/>
      </c>
      <c r="BN287" s="4" t="str">
        <f t="shared" si="301"/>
        <v/>
      </c>
      <c r="BO287" s="4" t="str">
        <f t="shared" si="302"/>
        <v/>
      </c>
      <c r="BP287" s="4" t="str">
        <f t="shared" si="303"/>
        <v/>
      </c>
      <c r="BQ287" s="4" t="str">
        <f t="shared" si="304"/>
        <v/>
      </c>
      <c r="BR287" s="4" t="str">
        <f t="shared" si="305"/>
        <v/>
      </c>
      <c r="BS287" s="4" t="str">
        <f t="shared" si="306"/>
        <v/>
      </c>
      <c r="BT287" s="4" t="str">
        <f t="shared" si="307"/>
        <v/>
      </c>
      <c r="BU287" s="4" t="str">
        <f t="shared" si="308"/>
        <v/>
      </c>
      <c r="BV287" s="4">
        <f t="shared" si="336"/>
        <v>0</v>
      </c>
      <c r="BW287" s="4">
        <f t="shared" si="309"/>
        <v>9</v>
      </c>
      <c r="BY287" s="4" t="s">
        <v>4944</v>
      </c>
      <c r="BZ287" s="4">
        <f t="shared" si="273"/>
        <v>0</v>
      </c>
      <c r="CA287" s="4">
        <f t="shared" si="274"/>
        <v>0</v>
      </c>
      <c r="CB287" s="4" t="str">
        <f t="shared" si="275"/>
        <v/>
      </c>
      <c r="CC287" s="4" t="str">
        <f t="shared" si="276"/>
        <v/>
      </c>
      <c r="CD287" s="4" t="str">
        <f t="shared" si="277"/>
        <v/>
      </c>
      <c r="CE287" s="4" t="str">
        <f t="shared" si="278"/>
        <v/>
      </c>
      <c r="CF287" s="4" t="str">
        <f t="shared" si="279"/>
        <v/>
      </c>
      <c r="CG287" s="4" t="str">
        <f t="shared" si="280"/>
        <v/>
      </c>
      <c r="CH287" s="4" t="str">
        <f t="shared" si="281"/>
        <v/>
      </c>
      <c r="CI287" s="4" t="str">
        <f t="shared" si="282"/>
        <v/>
      </c>
      <c r="CJ287" s="4" t="str">
        <f t="shared" si="283"/>
        <v/>
      </c>
      <c r="CK287" s="4" t="str">
        <f t="shared" si="284"/>
        <v/>
      </c>
      <c r="CM287" s="4" t="s">
        <v>4944</v>
      </c>
      <c r="CN287" s="4" t="str">
        <f>IF(ISNUMBER(BZ287), IF($BV287&gt;VLOOKUP('Gene Table'!$G$2,'Array Content'!$A$2:$B$3,2,FALSE),IF(BZ287&lt;-$BV287,"mutant","WT"),IF(BZ287&lt;-VLOOKUP('Gene Table'!$G$2,'Array Content'!$A$2:$B$3,2,FALSE),"Mutant","WT")),"")</f>
        <v>WT</v>
      </c>
      <c r="CO287" s="4" t="str">
        <f>IF(ISNUMBER(CA287), IF($BV287&gt;VLOOKUP('Gene Table'!$G$2,'Array Content'!$A$2:$B$3,2,FALSE),IF(CA287&lt;-$BV287,"mutant","WT"),IF(CA287&lt;-VLOOKUP('Gene Table'!$G$2,'Array Content'!$A$2:$B$3,2,FALSE),"Mutant","WT")),"")</f>
        <v>WT</v>
      </c>
      <c r="CP287" s="4" t="str">
        <f>IF(ISNUMBER(CB287), IF($BV287&gt;VLOOKUP('Gene Table'!$G$2,'Array Content'!$A$2:$B$3,2,FALSE),IF(CB287&lt;-$BV287,"mutant","WT"),IF(CB287&lt;-VLOOKUP('Gene Table'!$G$2,'Array Content'!$A$2:$B$3,2,FALSE),"Mutant","WT")),"")</f>
        <v/>
      </c>
      <c r="CQ287" s="4" t="str">
        <f>IF(ISNUMBER(CC287), IF($BV287&gt;VLOOKUP('Gene Table'!$G$2,'Array Content'!$A$2:$B$3,2,FALSE),IF(CC287&lt;-$BV287,"mutant","WT"),IF(CC287&lt;-VLOOKUP('Gene Table'!$G$2,'Array Content'!$A$2:$B$3,2,FALSE),"Mutant","WT")),"")</f>
        <v/>
      </c>
      <c r="CR287" s="4" t="str">
        <f>IF(ISNUMBER(CD287), IF($BV287&gt;VLOOKUP('Gene Table'!$G$2,'Array Content'!$A$2:$B$3,2,FALSE),IF(CD287&lt;-$BV287,"mutant","WT"),IF(CD287&lt;-VLOOKUP('Gene Table'!$G$2,'Array Content'!$A$2:$B$3,2,FALSE),"Mutant","WT")),"")</f>
        <v/>
      </c>
      <c r="CS287" s="4" t="str">
        <f>IF(ISNUMBER(CE287), IF($BV287&gt;VLOOKUP('Gene Table'!$G$2,'Array Content'!$A$2:$B$3,2,FALSE),IF(CE287&lt;-$BV287,"mutant","WT"),IF(CE287&lt;-VLOOKUP('Gene Table'!$G$2,'Array Content'!$A$2:$B$3,2,FALSE),"Mutant","WT")),"")</f>
        <v/>
      </c>
      <c r="CT287" s="4" t="str">
        <f>IF(ISNUMBER(CF287), IF($BV287&gt;VLOOKUP('Gene Table'!$G$2,'Array Content'!$A$2:$B$3,2,FALSE),IF(CF287&lt;-$BV287,"mutant","WT"),IF(CF287&lt;-VLOOKUP('Gene Table'!$G$2,'Array Content'!$A$2:$B$3,2,FALSE),"Mutant","WT")),"")</f>
        <v/>
      </c>
      <c r="CU287" s="4" t="str">
        <f>IF(ISNUMBER(CG287), IF($BV287&gt;VLOOKUP('Gene Table'!$G$2,'Array Content'!$A$2:$B$3,2,FALSE),IF(CG287&lt;-$BV287,"mutant","WT"),IF(CG287&lt;-VLOOKUP('Gene Table'!$G$2,'Array Content'!$A$2:$B$3,2,FALSE),"Mutant","WT")),"")</f>
        <v/>
      </c>
      <c r="CV287" s="4" t="str">
        <f>IF(ISNUMBER(CH287), IF($BV287&gt;VLOOKUP('Gene Table'!$G$2,'Array Content'!$A$2:$B$3,2,FALSE),IF(CH287&lt;-$BV287,"mutant","WT"),IF(CH287&lt;-VLOOKUP('Gene Table'!$G$2,'Array Content'!$A$2:$B$3,2,FALSE),"Mutant","WT")),"")</f>
        <v/>
      </c>
      <c r="CW287" s="4" t="str">
        <f>IF(ISNUMBER(CI287), IF($BV287&gt;VLOOKUP('Gene Table'!$G$2,'Array Content'!$A$2:$B$3,2,FALSE),IF(CI287&lt;-$BV287,"mutant","WT"),IF(CI287&lt;-VLOOKUP('Gene Table'!$G$2,'Array Content'!$A$2:$B$3,2,FALSE),"Mutant","WT")),"")</f>
        <v/>
      </c>
      <c r="CX287" s="4" t="str">
        <f>IF(ISNUMBER(CJ287), IF($BV287&gt;VLOOKUP('Gene Table'!$G$2,'Array Content'!$A$2:$B$3,2,FALSE),IF(CJ287&lt;-$BV287,"mutant","WT"),IF(CJ287&lt;-VLOOKUP('Gene Table'!$G$2,'Array Content'!$A$2:$B$3,2,FALSE),"Mutant","WT")),"")</f>
        <v/>
      </c>
      <c r="CY287" s="4" t="str">
        <f>IF(ISNUMBER(CK287), IF($BV287&gt;VLOOKUP('Gene Table'!$G$2,'Array Content'!$A$2:$B$3,2,FALSE),IF(CK287&lt;-$BV287,"mutant","WT"),IF(CK287&lt;-VLOOKUP('Gene Table'!$G$2,'Array Content'!$A$2:$B$3,2,FALSE),"Mutant","WT")),"")</f>
        <v/>
      </c>
      <c r="DA287" s="4" t="s">
        <v>4944</v>
      </c>
      <c r="DB287" s="4">
        <f t="shared" si="285"/>
        <v>0</v>
      </c>
      <c r="DC287" s="4">
        <f t="shared" si="286"/>
        <v>0</v>
      </c>
      <c r="DD287" s="4" t="str">
        <f t="shared" si="287"/>
        <v/>
      </c>
      <c r="DE287" s="4" t="str">
        <f t="shared" si="288"/>
        <v/>
      </c>
      <c r="DF287" s="4" t="str">
        <f t="shared" si="289"/>
        <v/>
      </c>
      <c r="DG287" s="4" t="str">
        <f t="shared" si="290"/>
        <v/>
      </c>
      <c r="DH287" s="4" t="str">
        <f t="shared" si="291"/>
        <v/>
      </c>
      <c r="DI287" s="4" t="str">
        <f t="shared" si="292"/>
        <v/>
      </c>
      <c r="DJ287" s="4" t="str">
        <f t="shared" si="293"/>
        <v/>
      </c>
      <c r="DK287" s="4" t="str">
        <f t="shared" si="294"/>
        <v/>
      </c>
      <c r="DL287" s="4" t="str">
        <f t="shared" si="295"/>
        <v/>
      </c>
      <c r="DM287" s="4" t="str">
        <f t="shared" si="296"/>
        <v/>
      </c>
      <c r="DO287" s="4" t="s">
        <v>4944</v>
      </c>
      <c r="DP287" s="4" t="str">
        <f>IF(ISNUMBER(DB287), IF($AR287&gt;VLOOKUP('Gene Table'!$G$2,'Array Content'!$A$2:$B$3,2,FALSE),IF(DB287&lt;-$AR287,"mutant","WT"),IF(DB287&lt;-VLOOKUP('Gene Table'!$G$2,'Array Content'!$A$2:$B$3,2,FALSE),"Mutant","WT")),"")</f>
        <v>WT</v>
      </c>
      <c r="DQ287" s="4" t="str">
        <f>IF(ISNUMBER(DC287), IF($AR287&gt;VLOOKUP('Gene Table'!$G$2,'Array Content'!$A$2:$B$3,2,FALSE),IF(DC287&lt;-$AR287,"mutant","WT"),IF(DC287&lt;-VLOOKUP('Gene Table'!$G$2,'Array Content'!$A$2:$B$3,2,FALSE),"Mutant","WT")),"")</f>
        <v>WT</v>
      </c>
      <c r="DR287" s="4" t="str">
        <f>IF(ISNUMBER(DD287), IF($AR287&gt;VLOOKUP('Gene Table'!$G$2,'Array Content'!$A$2:$B$3,2,FALSE),IF(DD287&lt;-$AR287,"mutant","WT"),IF(DD287&lt;-VLOOKUP('Gene Table'!$G$2,'Array Content'!$A$2:$B$3,2,FALSE),"Mutant","WT")),"")</f>
        <v/>
      </c>
      <c r="DS287" s="4" t="str">
        <f>IF(ISNUMBER(DE287), IF($AR287&gt;VLOOKUP('Gene Table'!$G$2,'Array Content'!$A$2:$B$3,2,FALSE),IF(DE287&lt;-$AR287,"mutant","WT"),IF(DE287&lt;-VLOOKUP('Gene Table'!$G$2,'Array Content'!$A$2:$B$3,2,FALSE),"Mutant","WT")),"")</f>
        <v/>
      </c>
      <c r="DT287" s="4" t="str">
        <f>IF(ISNUMBER(DF287), IF($AR287&gt;VLOOKUP('Gene Table'!$G$2,'Array Content'!$A$2:$B$3,2,FALSE),IF(DF287&lt;-$AR287,"mutant","WT"),IF(DF287&lt;-VLOOKUP('Gene Table'!$G$2,'Array Content'!$A$2:$B$3,2,FALSE),"Mutant","WT")),"")</f>
        <v/>
      </c>
      <c r="DU287" s="4" t="str">
        <f>IF(ISNUMBER(DG287), IF($AR287&gt;VLOOKUP('Gene Table'!$G$2,'Array Content'!$A$2:$B$3,2,FALSE),IF(DG287&lt;-$AR287,"mutant","WT"),IF(DG287&lt;-VLOOKUP('Gene Table'!$G$2,'Array Content'!$A$2:$B$3,2,FALSE),"Mutant","WT")),"")</f>
        <v/>
      </c>
      <c r="DV287" s="4" t="str">
        <f>IF(ISNUMBER(DH287), IF($AR287&gt;VLOOKUP('Gene Table'!$G$2,'Array Content'!$A$2:$B$3,2,FALSE),IF(DH287&lt;-$AR287,"mutant","WT"),IF(DH287&lt;-VLOOKUP('Gene Table'!$G$2,'Array Content'!$A$2:$B$3,2,FALSE),"Mutant","WT")),"")</f>
        <v/>
      </c>
      <c r="DW287" s="4" t="str">
        <f>IF(ISNUMBER(DI287), IF($AR287&gt;VLOOKUP('Gene Table'!$G$2,'Array Content'!$A$2:$B$3,2,FALSE),IF(DI287&lt;-$AR287,"mutant","WT"),IF(DI287&lt;-VLOOKUP('Gene Table'!$G$2,'Array Content'!$A$2:$B$3,2,FALSE),"Mutant","WT")),"")</f>
        <v/>
      </c>
      <c r="DX287" s="4" t="str">
        <f>IF(ISNUMBER(DJ287), IF($AR287&gt;VLOOKUP('Gene Table'!$G$2,'Array Content'!$A$2:$B$3,2,FALSE),IF(DJ287&lt;-$AR287,"mutant","WT"),IF(DJ287&lt;-VLOOKUP('Gene Table'!$G$2,'Array Content'!$A$2:$B$3,2,FALSE),"Mutant","WT")),"")</f>
        <v/>
      </c>
      <c r="DY287" s="4" t="str">
        <f>IF(ISNUMBER(DK287), IF($AR287&gt;VLOOKUP('Gene Table'!$G$2,'Array Content'!$A$2:$B$3,2,FALSE),IF(DK287&lt;-$AR287,"mutant","WT"),IF(DK287&lt;-VLOOKUP('Gene Table'!$G$2,'Array Content'!$A$2:$B$3,2,FALSE),"Mutant","WT")),"")</f>
        <v/>
      </c>
      <c r="DZ287" s="4" t="str">
        <f>IF(ISNUMBER(DL287), IF($AR287&gt;VLOOKUP('Gene Table'!$G$2,'Array Content'!$A$2:$B$3,2,FALSE),IF(DL287&lt;-$AR287,"mutant","WT"),IF(DL287&lt;-VLOOKUP('Gene Table'!$G$2,'Array Content'!$A$2:$B$3,2,FALSE),"Mutant","WT")),"")</f>
        <v/>
      </c>
      <c r="EA287" s="4" t="str">
        <f>IF(ISNUMBER(DM287), IF($AR287&gt;VLOOKUP('Gene Table'!$G$2,'Array Content'!$A$2:$B$3,2,FALSE),IF(DM287&lt;-$AR287,"mutant","WT"),IF(DM287&lt;-VLOOKUP('Gene Table'!$G$2,'Array Content'!$A$2:$B$3,2,FALSE),"Mutant","WT")),"")</f>
        <v/>
      </c>
      <c r="EC287" s="4" t="s">
        <v>4944</v>
      </c>
      <c r="ED287" s="4" t="str">
        <f>IF('Gene Table'!$D287="copy number",D287,"")</f>
        <v/>
      </c>
      <c r="EE287" s="4" t="str">
        <f>IF('Gene Table'!$D287="copy number",E287,"")</f>
        <v/>
      </c>
      <c r="EF287" s="4" t="str">
        <f>IF('Gene Table'!$D287="copy number",F287,"")</f>
        <v/>
      </c>
      <c r="EG287" s="4" t="str">
        <f>IF('Gene Table'!$D287="copy number",G287,"")</f>
        <v/>
      </c>
      <c r="EH287" s="4" t="str">
        <f>IF('Gene Table'!$D287="copy number",H287,"")</f>
        <v/>
      </c>
      <c r="EI287" s="4" t="str">
        <f>IF('Gene Table'!$D287="copy number",I287,"")</f>
        <v/>
      </c>
      <c r="EJ287" s="4" t="str">
        <f>IF('Gene Table'!$D287="copy number",J287,"")</f>
        <v/>
      </c>
      <c r="EK287" s="4" t="str">
        <f>IF('Gene Table'!$D287="copy number",K287,"")</f>
        <v/>
      </c>
      <c r="EL287" s="4" t="str">
        <f>IF('Gene Table'!$D287="copy number",L287,"")</f>
        <v/>
      </c>
      <c r="EM287" s="4" t="str">
        <f>IF('Gene Table'!$D287="copy number",M287,"")</f>
        <v/>
      </c>
      <c r="EN287" s="4" t="str">
        <f>IF('Gene Table'!$D287="copy number",N287,"")</f>
        <v/>
      </c>
      <c r="EO287" s="4" t="str">
        <f>IF('Gene Table'!$D287="copy number",O287,"")</f>
        <v/>
      </c>
      <c r="EQ287" s="4" t="s">
        <v>4944</v>
      </c>
      <c r="ER287" s="4" t="str">
        <f>IF('Gene Table'!$D287="copy number",R287,"")</f>
        <v/>
      </c>
      <c r="ES287" s="4" t="str">
        <f>IF('Gene Table'!$D287="copy number",S287,"")</f>
        <v/>
      </c>
      <c r="ET287" s="4" t="str">
        <f>IF('Gene Table'!$D287="copy number",T287,"")</f>
        <v/>
      </c>
      <c r="EU287" s="4" t="str">
        <f>IF('Gene Table'!$D287="copy number",U287,"")</f>
        <v/>
      </c>
      <c r="EV287" s="4" t="str">
        <f>IF('Gene Table'!$D287="copy number",V287,"")</f>
        <v/>
      </c>
      <c r="EW287" s="4" t="str">
        <f>IF('Gene Table'!$D287="copy number",W287,"")</f>
        <v/>
      </c>
      <c r="EX287" s="4" t="str">
        <f>IF('Gene Table'!$D287="copy number",X287,"")</f>
        <v/>
      </c>
      <c r="EY287" s="4" t="str">
        <f>IF('Gene Table'!$D287="copy number",Y287,"")</f>
        <v/>
      </c>
      <c r="EZ287" s="4" t="str">
        <f>IF('Gene Table'!$D287="copy number",Z287,"")</f>
        <v/>
      </c>
      <c r="FA287" s="4" t="str">
        <f>IF('Gene Table'!$D287="copy number",AA287,"")</f>
        <v/>
      </c>
      <c r="FB287" s="4" t="str">
        <f>IF('Gene Table'!$D287="copy number",AB287,"")</f>
        <v/>
      </c>
      <c r="FC287" s="4" t="str">
        <f>IF('Gene Table'!$D287="copy number",AC287,"")</f>
        <v/>
      </c>
      <c r="FE287" s="4" t="s">
        <v>4944</v>
      </c>
      <c r="FF287" s="4" t="str">
        <f>IF('Gene Table'!$C287="SMPC",D287,"")</f>
        <v/>
      </c>
      <c r="FG287" s="4" t="str">
        <f>IF('Gene Table'!$C287="SMPC",E287,"")</f>
        <v/>
      </c>
      <c r="FH287" s="4" t="str">
        <f>IF('Gene Table'!$C287="SMPC",F287,"")</f>
        <v/>
      </c>
      <c r="FI287" s="4" t="str">
        <f>IF('Gene Table'!$C287="SMPC",G287,"")</f>
        <v/>
      </c>
      <c r="FJ287" s="4" t="str">
        <f>IF('Gene Table'!$C287="SMPC",H287,"")</f>
        <v/>
      </c>
      <c r="FK287" s="4" t="str">
        <f>IF('Gene Table'!$C287="SMPC",I287,"")</f>
        <v/>
      </c>
      <c r="FL287" s="4" t="str">
        <f>IF('Gene Table'!$C287="SMPC",J287,"")</f>
        <v/>
      </c>
      <c r="FM287" s="4" t="str">
        <f>IF('Gene Table'!$C287="SMPC",K287,"")</f>
        <v/>
      </c>
      <c r="FN287" s="4" t="str">
        <f>IF('Gene Table'!$C287="SMPC",L287,"")</f>
        <v/>
      </c>
      <c r="FO287" s="4" t="str">
        <f>IF('Gene Table'!$C287="SMPC",M287,"")</f>
        <v/>
      </c>
      <c r="FP287" s="4" t="str">
        <f>IF('Gene Table'!$C287="SMPC",N287,"")</f>
        <v/>
      </c>
      <c r="FQ287" s="4" t="str">
        <f>IF('Gene Table'!$C287="SMPC",O287,"")</f>
        <v/>
      </c>
      <c r="FS287" s="4" t="s">
        <v>4944</v>
      </c>
      <c r="FT287" s="4" t="str">
        <f>IF('Gene Table'!$C287="SMPC",R287,"")</f>
        <v/>
      </c>
      <c r="FU287" s="4" t="str">
        <f>IF('Gene Table'!$C287="SMPC",S287,"")</f>
        <v/>
      </c>
      <c r="FV287" s="4" t="str">
        <f>IF('Gene Table'!$C287="SMPC",T287,"")</f>
        <v/>
      </c>
      <c r="FW287" s="4" t="str">
        <f>IF('Gene Table'!$C287="SMPC",U287,"")</f>
        <v/>
      </c>
      <c r="FX287" s="4" t="str">
        <f>IF('Gene Table'!$C287="SMPC",V287,"")</f>
        <v/>
      </c>
      <c r="FY287" s="4" t="str">
        <f>IF('Gene Table'!$C287="SMPC",W287,"")</f>
        <v/>
      </c>
      <c r="FZ287" s="4" t="str">
        <f>IF('Gene Table'!$C287="SMPC",X287,"")</f>
        <v/>
      </c>
      <c r="GA287" s="4" t="str">
        <f>IF('Gene Table'!$C287="SMPC",Y287,"")</f>
        <v/>
      </c>
      <c r="GB287" s="4" t="str">
        <f>IF('Gene Table'!$C287="SMPC",Z287,"")</f>
        <v/>
      </c>
      <c r="GC287" s="4" t="str">
        <f>IF('Gene Table'!$C287="SMPC",AA287,"")</f>
        <v/>
      </c>
      <c r="GD287" s="4" t="str">
        <f>IF('Gene Table'!$C287="SMPC",AB287,"")</f>
        <v/>
      </c>
      <c r="GE287" s="4" t="str">
        <f>IF('Gene Table'!$C287="SMPC",AC287,"")</f>
        <v/>
      </c>
    </row>
    <row r="288" spans="1:187" ht="15" customHeight="1" x14ac:dyDescent="0.25">
      <c r="A288" s="4" t="str">
        <f>'Gene Table'!C288&amp;":"&amp;'Gene Table'!D288</f>
        <v>TP53:c.797G&gt;T</v>
      </c>
      <c r="B288" s="4">
        <f>IF('Gene Table'!$G$5="NO",IF(ISNUMBER(MATCH('Gene Table'!E288,'Array Content'!$M$2:$M$941,0)),VLOOKUP('Gene Table'!E288,'Array Content'!$M$2:$O$941,2,FALSE),35),IF('Gene Table'!$G$5="YES",IF(ISNUMBER(MATCH('Gene Table'!E288,'Array Content'!$M$2:$M$941,0)),VLOOKUP('Gene Table'!E288,'Array Content'!$M$2:$O$941,3,FALSE),35),"OOPS"))</f>
        <v>37</v>
      </c>
      <c r="C288" s="4" t="s">
        <v>4945</v>
      </c>
      <c r="D288" s="29">
        <f>IF('Control Sample Data'!D287="","",IF(SUM('Control Sample Data'!D$2:D$97)&gt;10,IF(AND(ISNUMBER('Control Sample Data'!D287),'Control Sample Data'!D287&lt;$B288, 'Control Sample Data'!D287&gt;0),'Control Sample Data'!D287,$B288),""))</f>
        <v>35</v>
      </c>
      <c r="E288" s="29">
        <f>IF('Control Sample Data'!E287="","",IF(SUM('Control Sample Data'!E$2:E$97)&gt;10,IF(AND(ISNUMBER('Control Sample Data'!E287),'Control Sample Data'!E287&lt;$B288, 'Control Sample Data'!E287&gt;0),'Control Sample Data'!E287,$B288),""))</f>
        <v>35</v>
      </c>
      <c r="F288" s="29" t="str">
        <f>IF('Control Sample Data'!F287="","",IF(SUM('Control Sample Data'!F$2:F$97)&gt;10,IF(AND(ISNUMBER('Control Sample Data'!F287),'Control Sample Data'!F287&lt;$B288, 'Control Sample Data'!F287&gt;0),'Control Sample Data'!F287,$B288),""))</f>
        <v/>
      </c>
      <c r="G288" s="29" t="str">
        <f>IF('Control Sample Data'!G287="","",IF(SUM('Control Sample Data'!G$2:G$97)&gt;10,IF(AND(ISNUMBER('Control Sample Data'!G287),'Control Sample Data'!G287&lt;$B288, 'Control Sample Data'!G287&gt;0),'Control Sample Data'!G287,$B288),""))</f>
        <v/>
      </c>
      <c r="H288" s="29" t="str">
        <f>IF('Control Sample Data'!H287="","",IF(SUM('Control Sample Data'!H$2:H$97)&gt;10,IF(AND(ISNUMBER('Control Sample Data'!H287),'Control Sample Data'!H287&lt;$B288, 'Control Sample Data'!H287&gt;0),'Control Sample Data'!H287,$B288),""))</f>
        <v/>
      </c>
      <c r="I288" s="29" t="str">
        <f>IF('Control Sample Data'!I287="","",IF(SUM('Control Sample Data'!I$2:I$97)&gt;10,IF(AND(ISNUMBER('Control Sample Data'!I287),'Control Sample Data'!I287&lt;$B288, 'Control Sample Data'!I287&gt;0),'Control Sample Data'!I287,$B288),""))</f>
        <v/>
      </c>
      <c r="J288" s="29" t="str">
        <f>IF('Control Sample Data'!J287="","",IF(SUM('Control Sample Data'!J$2:J$97)&gt;10,IF(AND(ISNUMBER('Control Sample Data'!J287),'Control Sample Data'!J287&lt;$B288, 'Control Sample Data'!J287&gt;0),'Control Sample Data'!J287,$B288),""))</f>
        <v/>
      </c>
      <c r="K288" s="29" t="str">
        <f>IF('Control Sample Data'!K287="","",IF(SUM('Control Sample Data'!K$2:K$97)&gt;10,IF(AND(ISNUMBER('Control Sample Data'!K287),'Control Sample Data'!K287&lt;$B288, 'Control Sample Data'!K287&gt;0),'Control Sample Data'!K287,$B288),""))</f>
        <v/>
      </c>
      <c r="L288" s="29" t="str">
        <f>IF('Control Sample Data'!L287="","",IF(SUM('Control Sample Data'!L$2:L$97)&gt;10,IF(AND(ISNUMBER('Control Sample Data'!L287),'Control Sample Data'!L287&lt;$B288, 'Control Sample Data'!L287&gt;0),'Control Sample Data'!L287,$B288),""))</f>
        <v/>
      </c>
      <c r="M288" s="29" t="str">
        <f>IF('Control Sample Data'!M287="","",IF(SUM('Control Sample Data'!M$2:M$97)&gt;10,IF(AND(ISNUMBER('Control Sample Data'!M287),'Control Sample Data'!M287&lt;$B288, 'Control Sample Data'!M287&gt;0),'Control Sample Data'!M287,$B288),""))</f>
        <v/>
      </c>
      <c r="N288" s="29" t="str">
        <f>IF('Control Sample Data'!N287="","",IF(SUM('Control Sample Data'!N$2:N$97)&gt;10,IF(AND(ISNUMBER('Control Sample Data'!N287),'Control Sample Data'!N287&lt;$B288, 'Control Sample Data'!N287&gt;0),'Control Sample Data'!N287,$B288),""))</f>
        <v/>
      </c>
      <c r="O288" s="29" t="str">
        <f>IF('Control Sample Data'!O287="","",IF(SUM('Control Sample Data'!O$2:O$97)&gt;10,IF(AND(ISNUMBER('Control Sample Data'!O287),'Control Sample Data'!O287&lt;$B288, 'Control Sample Data'!O287&gt;0),'Control Sample Data'!O287,$B288),""))</f>
        <v/>
      </c>
      <c r="Q288" s="4" t="s">
        <v>4945</v>
      </c>
      <c r="R288" s="29">
        <f>IF('Test Sample Data'!D287="","",IF(SUM('Test Sample Data'!D$2:D$97)&gt;10,IF(AND(ISNUMBER('Test Sample Data'!D287),'Test Sample Data'!D287&lt;$B288, 'Test Sample Data'!D287&gt;0),'Test Sample Data'!D287,$B288),""))</f>
        <v>35</v>
      </c>
      <c r="S288" s="29">
        <f>IF('Test Sample Data'!E287="","",IF(SUM('Test Sample Data'!E$2:E$97)&gt;10,IF(AND(ISNUMBER('Test Sample Data'!E287),'Test Sample Data'!E287&lt;$B288, 'Test Sample Data'!E287&gt;0),'Test Sample Data'!E287,$B288),""))</f>
        <v>35</v>
      </c>
      <c r="T288" s="29" t="str">
        <f>IF('Test Sample Data'!F287="","",IF(SUM('Test Sample Data'!F$2:F$97)&gt;10,IF(AND(ISNUMBER('Test Sample Data'!F287),'Test Sample Data'!F287&lt;$B288, 'Test Sample Data'!F287&gt;0),'Test Sample Data'!F287,$B288),""))</f>
        <v/>
      </c>
      <c r="U288" s="29" t="str">
        <f>IF('Test Sample Data'!G287="","",IF(SUM('Test Sample Data'!G$2:G$97)&gt;10,IF(AND(ISNUMBER('Test Sample Data'!G287),'Test Sample Data'!G287&lt;$B288, 'Test Sample Data'!G287&gt;0),'Test Sample Data'!G287,$B288),""))</f>
        <v/>
      </c>
      <c r="V288" s="29" t="str">
        <f>IF('Test Sample Data'!H287="","",IF(SUM('Test Sample Data'!H$2:H$97)&gt;10,IF(AND(ISNUMBER('Test Sample Data'!H287),'Test Sample Data'!H287&lt;$B288, 'Test Sample Data'!H287&gt;0),'Test Sample Data'!H287,$B288),""))</f>
        <v/>
      </c>
      <c r="W288" s="29" t="str">
        <f>IF('Test Sample Data'!I287="","",IF(SUM('Test Sample Data'!I$2:I$97)&gt;10,IF(AND(ISNUMBER('Test Sample Data'!I287),'Test Sample Data'!I287&lt;$B288, 'Test Sample Data'!I287&gt;0),'Test Sample Data'!I287,$B288),""))</f>
        <v/>
      </c>
      <c r="X288" s="29" t="str">
        <f>IF('Test Sample Data'!J287="","",IF(SUM('Test Sample Data'!J$2:J$97)&gt;10,IF(AND(ISNUMBER('Test Sample Data'!J287),'Test Sample Data'!J287&lt;$B288, 'Test Sample Data'!J287&gt;0),'Test Sample Data'!J287,$B288),""))</f>
        <v/>
      </c>
      <c r="Y288" s="29" t="str">
        <f>IF('Test Sample Data'!K287="","",IF(SUM('Test Sample Data'!K$2:K$97)&gt;10,IF(AND(ISNUMBER('Test Sample Data'!K287),'Test Sample Data'!K287&lt;$B288, 'Test Sample Data'!K287&gt;0),'Test Sample Data'!K287,$B288),""))</f>
        <v/>
      </c>
      <c r="Z288" s="29" t="str">
        <f>IF('Test Sample Data'!L287="","",IF(SUM('Test Sample Data'!L$2:L$97)&gt;10,IF(AND(ISNUMBER('Test Sample Data'!L287),'Test Sample Data'!L287&lt;$B288, 'Test Sample Data'!L287&gt;0),'Test Sample Data'!L287,$B288),""))</f>
        <v/>
      </c>
      <c r="AA288" s="29" t="str">
        <f>IF('Test Sample Data'!M287="","",IF(SUM('Test Sample Data'!M$2:M$97)&gt;10,IF(AND(ISNUMBER('Test Sample Data'!M287),'Test Sample Data'!M287&lt;$B288, 'Test Sample Data'!M287&gt;0),'Test Sample Data'!M287,$B288),""))</f>
        <v/>
      </c>
      <c r="AB288" s="29" t="str">
        <f>IF('Test Sample Data'!N287="","",IF(SUM('Test Sample Data'!N$2:N$97)&gt;10,IF(AND(ISNUMBER('Test Sample Data'!N287),'Test Sample Data'!N287&lt;$B288, 'Test Sample Data'!N287&gt;0),'Test Sample Data'!N287,$B288),""))</f>
        <v/>
      </c>
      <c r="AC288" s="29" t="str">
        <f>IF('Test Sample Data'!O287="","",IF(SUM('Test Sample Data'!O$2:O$97)&gt;10,IF(AND(ISNUMBER('Test Sample Data'!O287),'Test Sample Data'!O287&lt;$B288, 'Test Sample Data'!O287&gt;0),'Test Sample Data'!O287,$B288),""))</f>
        <v/>
      </c>
      <c r="AE288" s="4" t="s">
        <v>4945</v>
      </c>
      <c r="AF288" s="4">
        <f t="shared" si="311"/>
        <v>9</v>
      </c>
      <c r="AG288" s="4">
        <f t="shared" si="312"/>
        <v>9</v>
      </c>
      <c r="AH288" s="4" t="str">
        <f t="shared" si="313"/>
        <v/>
      </c>
      <c r="AI288" s="4" t="str">
        <f t="shared" si="314"/>
        <v/>
      </c>
      <c r="AJ288" s="4" t="str">
        <f t="shared" si="315"/>
        <v/>
      </c>
      <c r="AK288" s="4" t="str">
        <f t="shared" si="316"/>
        <v/>
      </c>
      <c r="AL288" s="4" t="str">
        <f t="shared" si="317"/>
        <v/>
      </c>
      <c r="AM288" s="4" t="str">
        <f t="shared" si="318"/>
        <v/>
      </c>
      <c r="AN288" s="4" t="str">
        <f t="shared" si="319"/>
        <v/>
      </c>
      <c r="AO288" s="4" t="str">
        <f t="shared" si="320"/>
        <v/>
      </c>
      <c r="AP288" s="4" t="str">
        <f t="shared" si="321"/>
        <v/>
      </c>
      <c r="AQ288" s="4" t="str">
        <f t="shared" si="322"/>
        <v/>
      </c>
      <c r="AR288" s="4">
        <f t="shared" si="323"/>
        <v>0</v>
      </c>
      <c r="AS288" s="4">
        <f t="shared" si="310"/>
        <v>9</v>
      </c>
      <c r="AU288" s="4" t="s">
        <v>4945</v>
      </c>
      <c r="AV288" s="4">
        <f t="shared" si="324"/>
        <v>9</v>
      </c>
      <c r="AW288" s="4">
        <f t="shared" si="325"/>
        <v>9</v>
      </c>
      <c r="AX288" s="4" t="str">
        <f t="shared" si="326"/>
        <v/>
      </c>
      <c r="AY288" s="4" t="str">
        <f t="shared" si="327"/>
        <v/>
      </c>
      <c r="AZ288" s="4" t="str">
        <f t="shared" si="328"/>
        <v/>
      </c>
      <c r="BA288" s="4" t="str">
        <f t="shared" si="329"/>
        <v/>
      </c>
      <c r="BB288" s="4" t="str">
        <f t="shared" si="330"/>
        <v/>
      </c>
      <c r="BC288" s="4" t="str">
        <f t="shared" si="331"/>
        <v/>
      </c>
      <c r="BD288" s="4" t="str">
        <f t="shared" si="332"/>
        <v/>
      </c>
      <c r="BE288" s="4" t="str">
        <f t="shared" si="333"/>
        <v/>
      </c>
      <c r="BF288" s="4" t="str">
        <f t="shared" si="334"/>
        <v/>
      </c>
      <c r="BG288" s="4" t="str">
        <f t="shared" si="335"/>
        <v/>
      </c>
      <c r="BI288" s="4" t="s">
        <v>4945</v>
      </c>
      <c r="BJ288" s="4">
        <f t="shared" si="297"/>
        <v>9</v>
      </c>
      <c r="BK288" s="4">
        <f t="shared" si="298"/>
        <v>9</v>
      </c>
      <c r="BL288" s="4" t="str">
        <f t="shared" si="299"/>
        <v/>
      </c>
      <c r="BM288" s="4" t="str">
        <f t="shared" si="300"/>
        <v/>
      </c>
      <c r="BN288" s="4" t="str">
        <f t="shared" si="301"/>
        <v/>
      </c>
      <c r="BO288" s="4" t="str">
        <f t="shared" si="302"/>
        <v/>
      </c>
      <c r="BP288" s="4" t="str">
        <f t="shared" si="303"/>
        <v/>
      </c>
      <c r="BQ288" s="4" t="str">
        <f t="shared" si="304"/>
        <v/>
      </c>
      <c r="BR288" s="4" t="str">
        <f t="shared" si="305"/>
        <v/>
      </c>
      <c r="BS288" s="4" t="str">
        <f t="shared" si="306"/>
        <v/>
      </c>
      <c r="BT288" s="4" t="str">
        <f t="shared" si="307"/>
        <v/>
      </c>
      <c r="BU288" s="4" t="str">
        <f t="shared" si="308"/>
        <v/>
      </c>
      <c r="BV288" s="4">
        <f t="shared" si="336"/>
        <v>0</v>
      </c>
      <c r="BW288" s="4">
        <f t="shared" si="309"/>
        <v>9</v>
      </c>
      <c r="BY288" s="4" t="s">
        <v>4945</v>
      </c>
      <c r="BZ288" s="4">
        <f t="shared" si="273"/>
        <v>0</v>
      </c>
      <c r="CA288" s="4">
        <f t="shared" si="274"/>
        <v>0</v>
      </c>
      <c r="CB288" s="4" t="str">
        <f t="shared" si="275"/>
        <v/>
      </c>
      <c r="CC288" s="4" t="str">
        <f t="shared" si="276"/>
        <v/>
      </c>
      <c r="CD288" s="4" t="str">
        <f t="shared" si="277"/>
        <v/>
      </c>
      <c r="CE288" s="4" t="str">
        <f t="shared" si="278"/>
        <v/>
      </c>
      <c r="CF288" s="4" t="str">
        <f t="shared" si="279"/>
        <v/>
      </c>
      <c r="CG288" s="4" t="str">
        <f t="shared" si="280"/>
        <v/>
      </c>
      <c r="CH288" s="4" t="str">
        <f t="shared" si="281"/>
        <v/>
      </c>
      <c r="CI288" s="4" t="str">
        <f t="shared" si="282"/>
        <v/>
      </c>
      <c r="CJ288" s="4" t="str">
        <f t="shared" si="283"/>
        <v/>
      </c>
      <c r="CK288" s="4" t="str">
        <f t="shared" si="284"/>
        <v/>
      </c>
      <c r="CM288" s="4" t="s">
        <v>4945</v>
      </c>
      <c r="CN288" s="4" t="str">
        <f>IF(ISNUMBER(BZ288), IF($BV288&gt;VLOOKUP('Gene Table'!$G$2,'Array Content'!$A$2:$B$3,2,FALSE),IF(BZ288&lt;-$BV288,"mutant","WT"),IF(BZ288&lt;-VLOOKUP('Gene Table'!$G$2,'Array Content'!$A$2:$B$3,2,FALSE),"Mutant","WT")),"")</f>
        <v>WT</v>
      </c>
      <c r="CO288" s="4" t="str">
        <f>IF(ISNUMBER(CA288), IF($BV288&gt;VLOOKUP('Gene Table'!$G$2,'Array Content'!$A$2:$B$3,2,FALSE),IF(CA288&lt;-$BV288,"mutant","WT"),IF(CA288&lt;-VLOOKUP('Gene Table'!$G$2,'Array Content'!$A$2:$B$3,2,FALSE),"Mutant","WT")),"")</f>
        <v>WT</v>
      </c>
      <c r="CP288" s="4" t="str">
        <f>IF(ISNUMBER(CB288), IF($BV288&gt;VLOOKUP('Gene Table'!$G$2,'Array Content'!$A$2:$B$3,2,FALSE),IF(CB288&lt;-$BV288,"mutant","WT"),IF(CB288&lt;-VLOOKUP('Gene Table'!$G$2,'Array Content'!$A$2:$B$3,2,FALSE),"Mutant","WT")),"")</f>
        <v/>
      </c>
      <c r="CQ288" s="4" t="str">
        <f>IF(ISNUMBER(CC288), IF($BV288&gt;VLOOKUP('Gene Table'!$G$2,'Array Content'!$A$2:$B$3,2,FALSE),IF(CC288&lt;-$BV288,"mutant","WT"),IF(CC288&lt;-VLOOKUP('Gene Table'!$G$2,'Array Content'!$A$2:$B$3,2,FALSE),"Mutant","WT")),"")</f>
        <v/>
      </c>
      <c r="CR288" s="4" t="str">
        <f>IF(ISNUMBER(CD288), IF($BV288&gt;VLOOKUP('Gene Table'!$G$2,'Array Content'!$A$2:$B$3,2,FALSE),IF(CD288&lt;-$BV288,"mutant","WT"),IF(CD288&lt;-VLOOKUP('Gene Table'!$G$2,'Array Content'!$A$2:$B$3,2,FALSE),"Mutant","WT")),"")</f>
        <v/>
      </c>
      <c r="CS288" s="4" t="str">
        <f>IF(ISNUMBER(CE288), IF($BV288&gt;VLOOKUP('Gene Table'!$G$2,'Array Content'!$A$2:$B$3,2,FALSE),IF(CE288&lt;-$BV288,"mutant","WT"),IF(CE288&lt;-VLOOKUP('Gene Table'!$G$2,'Array Content'!$A$2:$B$3,2,FALSE),"Mutant","WT")),"")</f>
        <v/>
      </c>
      <c r="CT288" s="4" t="str">
        <f>IF(ISNUMBER(CF288), IF($BV288&gt;VLOOKUP('Gene Table'!$G$2,'Array Content'!$A$2:$B$3,2,FALSE),IF(CF288&lt;-$BV288,"mutant","WT"),IF(CF288&lt;-VLOOKUP('Gene Table'!$G$2,'Array Content'!$A$2:$B$3,2,FALSE),"Mutant","WT")),"")</f>
        <v/>
      </c>
      <c r="CU288" s="4" t="str">
        <f>IF(ISNUMBER(CG288), IF($BV288&gt;VLOOKUP('Gene Table'!$G$2,'Array Content'!$A$2:$B$3,2,FALSE),IF(CG288&lt;-$BV288,"mutant","WT"),IF(CG288&lt;-VLOOKUP('Gene Table'!$G$2,'Array Content'!$A$2:$B$3,2,FALSE),"Mutant","WT")),"")</f>
        <v/>
      </c>
      <c r="CV288" s="4" t="str">
        <f>IF(ISNUMBER(CH288), IF($BV288&gt;VLOOKUP('Gene Table'!$G$2,'Array Content'!$A$2:$B$3,2,FALSE),IF(CH288&lt;-$BV288,"mutant","WT"),IF(CH288&lt;-VLOOKUP('Gene Table'!$G$2,'Array Content'!$A$2:$B$3,2,FALSE),"Mutant","WT")),"")</f>
        <v/>
      </c>
      <c r="CW288" s="4" t="str">
        <f>IF(ISNUMBER(CI288), IF($BV288&gt;VLOOKUP('Gene Table'!$G$2,'Array Content'!$A$2:$B$3,2,FALSE),IF(CI288&lt;-$BV288,"mutant","WT"),IF(CI288&lt;-VLOOKUP('Gene Table'!$G$2,'Array Content'!$A$2:$B$3,2,FALSE),"Mutant","WT")),"")</f>
        <v/>
      </c>
      <c r="CX288" s="4" t="str">
        <f>IF(ISNUMBER(CJ288), IF($BV288&gt;VLOOKUP('Gene Table'!$G$2,'Array Content'!$A$2:$B$3,2,FALSE),IF(CJ288&lt;-$BV288,"mutant","WT"),IF(CJ288&lt;-VLOOKUP('Gene Table'!$G$2,'Array Content'!$A$2:$B$3,2,FALSE),"Mutant","WT")),"")</f>
        <v/>
      </c>
      <c r="CY288" s="4" t="str">
        <f>IF(ISNUMBER(CK288), IF($BV288&gt;VLOOKUP('Gene Table'!$G$2,'Array Content'!$A$2:$B$3,2,FALSE),IF(CK288&lt;-$BV288,"mutant","WT"),IF(CK288&lt;-VLOOKUP('Gene Table'!$G$2,'Array Content'!$A$2:$B$3,2,FALSE),"Mutant","WT")),"")</f>
        <v/>
      </c>
      <c r="DA288" s="4" t="s">
        <v>4945</v>
      </c>
      <c r="DB288" s="4">
        <f t="shared" si="285"/>
        <v>0</v>
      </c>
      <c r="DC288" s="4">
        <f t="shared" si="286"/>
        <v>0</v>
      </c>
      <c r="DD288" s="4" t="str">
        <f t="shared" si="287"/>
        <v/>
      </c>
      <c r="DE288" s="4" t="str">
        <f t="shared" si="288"/>
        <v/>
      </c>
      <c r="DF288" s="4" t="str">
        <f t="shared" si="289"/>
        <v/>
      </c>
      <c r="DG288" s="4" t="str">
        <f t="shared" si="290"/>
        <v/>
      </c>
      <c r="DH288" s="4" t="str">
        <f t="shared" si="291"/>
        <v/>
      </c>
      <c r="DI288" s="4" t="str">
        <f t="shared" si="292"/>
        <v/>
      </c>
      <c r="DJ288" s="4" t="str">
        <f t="shared" si="293"/>
        <v/>
      </c>
      <c r="DK288" s="4" t="str">
        <f t="shared" si="294"/>
        <v/>
      </c>
      <c r="DL288" s="4" t="str">
        <f t="shared" si="295"/>
        <v/>
      </c>
      <c r="DM288" s="4" t="str">
        <f t="shared" si="296"/>
        <v/>
      </c>
      <c r="DO288" s="4" t="s">
        <v>4945</v>
      </c>
      <c r="DP288" s="4" t="str">
        <f>IF(ISNUMBER(DB288), IF($AR288&gt;VLOOKUP('Gene Table'!$G$2,'Array Content'!$A$2:$B$3,2,FALSE),IF(DB288&lt;-$AR288,"mutant","WT"),IF(DB288&lt;-VLOOKUP('Gene Table'!$G$2,'Array Content'!$A$2:$B$3,2,FALSE),"Mutant","WT")),"")</f>
        <v>WT</v>
      </c>
      <c r="DQ288" s="4" t="str">
        <f>IF(ISNUMBER(DC288), IF($AR288&gt;VLOOKUP('Gene Table'!$G$2,'Array Content'!$A$2:$B$3,2,FALSE),IF(DC288&lt;-$AR288,"mutant","WT"),IF(DC288&lt;-VLOOKUP('Gene Table'!$G$2,'Array Content'!$A$2:$B$3,2,FALSE),"Mutant","WT")),"")</f>
        <v>WT</v>
      </c>
      <c r="DR288" s="4" t="str">
        <f>IF(ISNUMBER(DD288), IF($AR288&gt;VLOOKUP('Gene Table'!$G$2,'Array Content'!$A$2:$B$3,2,FALSE),IF(DD288&lt;-$AR288,"mutant","WT"),IF(DD288&lt;-VLOOKUP('Gene Table'!$G$2,'Array Content'!$A$2:$B$3,2,FALSE),"Mutant","WT")),"")</f>
        <v/>
      </c>
      <c r="DS288" s="4" t="str">
        <f>IF(ISNUMBER(DE288), IF($AR288&gt;VLOOKUP('Gene Table'!$G$2,'Array Content'!$A$2:$B$3,2,FALSE),IF(DE288&lt;-$AR288,"mutant","WT"),IF(DE288&lt;-VLOOKUP('Gene Table'!$G$2,'Array Content'!$A$2:$B$3,2,FALSE),"Mutant","WT")),"")</f>
        <v/>
      </c>
      <c r="DT288" s="4" t="str">
        <f>IF(ISNUMBER(DF288), IF($AR288&gt;VLOOKUP('Gene Table'!$G$2,'Array Content'!$A$2:$B$3,2,FALSE),IF(DF288&lt;-$AR288,"mutant","WT"),IF(DF288&lt;-VLOOKUP('Gene Table'!$G$2,'Array Content'!$A$2:$B$3,2,FALSE),"Mutant","WT")),"")</f>
        <v/>
      </c>
      <c r="DU288" s="4" t="str">
        <f>IF(ISNUMBER(DG288), IF($AR288&gt;VLOOKUP('Gene Table'!$G$2,'Array Content'!$A$2:$B$3,2,FALSE),IF(DG288&lt;-$AR288,"mutant","WT"),IF(DG288&lt;-VLOOKUP('Gene Table'!$G$2,'Array Content'!$A$2:$B$3,2,FALSE),"Mutant","WT")),"")</f>
        <v/>
      </c>
      <c r="DV288" s="4" t="str">
        <f>IF(ISNUMBER(DH288), IF($AR288&gt;VLOOKUP('Gene Table'!$G$2,'Array Content'!$A$2:$B$3,2,FALSE),IF(DH288&lt;-$AR288,"mutant","WT"),IF(DH288&lt;-VLOOKUP('Gene Table'!$G$2,'Array Content'!$A$2:$B$3,2,FALSE),"Mutant","WT")),"")</f>
        <v/>
      </c>
      <c r="DW288" s="4" t="str">
        <f>IF(ISNUMBER(DI288), IF($AR288&gt;VLOOKUP('Gene Table'!$G$2,'Array Content'!$A$2:$B$3,2,FALSE),IF(DI288&lt;-$AR288,"mutant","WT"),IF(DI288&lt;-VLOOKUP('Gene Table'!$G$2,'Array Content'!$A$2:$B$3,2,FALSE),"Mutant","WT")),"")</f>
        <v/>
      </c>
      <c r="DX288" s="4" t="str">
        <f>IF(ISNUMBER(DJ288), IF($AR288&gt;VLOOKUP('Gene Table'!$G$2,'Array Content'!$A$2:$B$3,2,FALSE),IF(DJ288&lt;-$AR288,"mutant","WT"),IF(DJ288&lt;-VLOOKUP('Gene Table'!$G$2,'Array Content'!$A$2:$B$3,2,FALSE),"Mutant","WT")),"")</f>
        <v/>
      </c>
      <c r="DY288" s="4" t="str">
        <f>IF(ISNUMBER(DK288), IF($AR288&gt;VLOOKUP('Gene Table'!$G$2,'Array Content'!$A$2:$B$3,2,FALSE),IF(DK288&lt;-$AR288,"mutant","WT"),IF(DK288&lt;-VLOOKUP('Gene Table'!$G$2,'Array Content'!$A$2:$B$3,2,FALSE),"Mutant","WT")),"")</f>
        <v/>
      </c>
      <c r="DZ288" s="4" t="str">
        <f>IF(ISNUMBER(DL288), IF($AR288&gt;VLOOKUP('Gene Table'!$G$2,'Array Content'!$A$2:$B$3,2,FALSE),IF(DL288&lt;-$AR288,"mutant","WT"),IF(DL288&lt;-VLOOKUP('Gene Table'!$G$2,'Array Content'!$A$2:$B$3,2,FALSE),"Mutant","WT")),"")</f>
        <v/>
      </c>
      <c r="EA288" s="4" t="str">
        <f>IF(ISNUMBER(DM288), IF($AR288&gt;VLOOKUP('Gene Table'!$G$2,'Array Content'!$A$2:$B$3,2,FALSE),IF(DM288&lt;-$AR288,"mutant","WT"),IF(DM288&lt;-VLOOKUP('Gene Table'!$G$2,'Array Content'!$A$2:$B$3,2,FALSE),"Mutant","WT")),"")</f>
        <v/>
      </c>
      <c r="EC288" s="4" t="s">
        <v>4945</v>
      </c>
      <c r="ED288" s="4" t="str">
        <f>IF('Gene Table'!$D288="copy number",D288,"")</f>
        <v/>
      </c>
      <c r="EE288" s="4" t="str">
        <f>IF('Gene Table'!$D288="copy number",E288,"")</f>
        <v/>
      </c>
      <c r="EF288" s="4" t="str">
        <f>IF('Gene Table'!$D288="copy number",F288,"")</f>
        <v/>
      </c>
      <c r="EG288" s="4" t="str">
        <f>IF('Gene Table'!$D288="copy number",G288,"")</f>
        <v/>
      </c>
      <c r="EH288" s="4" t="str">
        <f>IF('Gene Table'!$D288="copy number",H288,"")</f>
        <v/>
      </c>
      <c r="EI288" s="4" t="str">
        <f>IF('Gene Table'!$D288="copy number",I288,"")</f>
        <v/>
      </c>
      <c r="EJ288" s="4" t="str">
        <f>IF('Gene Table'!$D288="copy number",J288,"")</f>
        <v/>
      </c>
      <c r="EK288" s="4" t="str">
        <f>IF('Gene Table'!$D288="copy number",K288,"")</f>
        <v/>
      </c>
      <c r="EL288" s="4" t="str">
        <f>IF('Gene Table'!$D288="copy number",L288,"")</f>
        <v/>
      </c>
      <c r="EM288" s="4" t="str">
        <f>IF('Gene Table'!$D288="copy number",M288,"")</f>
        <v/>
      </c>
      <c r="EN288" s="4" t="str">
        <f>IF('Gene Table'!$D288="copy number",N288,"")</f>
        <v/>
      </c>
      <c r="EO288" s="4" t="str">
        <f>IF('Gene Table'!$D288="copy number",O288,"")</f>
        <v/>
      </c>
      <c r="EQ288" s="4" t="s">
        <v>4945</v>
      </c>
      <c r="ER288" s="4" t="str">
        <f>IF('Gene Table'!$D288="copy number",R288,"")</f>
        <v/>
      </c>
      <c r="ES288" s="4" t="str">
        <f>IF('Gene Table'!$D288="copy number",S288,"")</f>
        <v/>
      </c>
      <c r="ET288" s="4" t="str">
        <f>IF('Gene Table'!$D288="copy number",T288,"")</f>
        <v/>
      </c>
      <c r="EU288" s="4" t="str">
        <f>IF('Gene Table'!$D288="copy number",U288,"")</f>
        <v/>
      </c>
      <c r="EV288" s="4" t="str">
        <f>IF('Gene Table'!$D288="copy number",V288,"")</f>
        <v/>
      </c>
      <c r="EW288" s="4" t="str">
        <f>IF('Gene Table'!$D288="copy number",W288,"")</f>
        <v/>
      </c>
      <c r="EX288" s="4" t="str">
        <f>IF('Gene Table'!$D288="copy number",X288,"")</f>
        <v/>
      </c>
      <c r="EY288" s="4" t="str">
        <f>IF('Gene Table'!$D288="copy number",Y288,"")</f>
        <v/>
      </c>
      <c r="EZ288" s="4" t="str">
        <f>IF('Gene Table'!$D288="copy number",Z288,"")</f>
        <v/>
      </c>
      <c r="FA288" s="4" t="str">
        <f>IF('Gene Table'!$D288="copy number",AA288,"")</f>
        <v/>
      </c>
      <c r="FB288" s="4" t="str">
        <f>IF('Gene Table'!$D288="copy number",AB288,"")</f>
        <v/>
      </c>
      <c r="FC288" s="4" t="str">
        <f>IF('Gene Table'!$D288="copy number",AC288,"")</f>
        <v/>
      </c>
      <c r="FE288" s="4" t="s">
        <v>4945</v>
      </c>
      <c r="FF288" s="4" t="str">
        <f>IF('Gene Table'!$C288="SMPC",D288,"")</f>
        <v/>
      </c>
      <c r="FG288" s="4" t="str">
        <f>IF('Gene Table'!$C288="SMPC",E288,"")</f>
        <v/>
      </c>
      <c r="FH288" s="4" t="str">
        <f>IF('Gene Table'!$C288="SMPC",F288,"")</f>
        <v/>
      </c>
      <c r="FI288" s="4" t="str">
        <f>IF('Gene Table'!$C288="SMPC",G288,"")</f>
        <v/>
      </c>
      <c r="FJ288" s="4" t="str">
        <f>IF('Gene Table'!$C288="SMPC",H288,"")</f>
        <v/>
      </c>
      <c r="FK288" s="4" t="str">
        <f>IF('Gene Table'!$C288="SMPC",I288,"")</f>
        <v/>
      </c>
      <c r="FL288" s="4" t="str">
        <f>IF('Gene Table'!$C288="SMPC",J288,"")</f>
        <v/>
      </c>
      <c r="FM288" s="4" t="str">
        <f>IF('Gene Table'!$C288="SMPC",K288,"")</f>
        <v/>
      </c>
      <c r="FN288" s="4" t="str">
        <f>IF('Gene Table'!$C288="SMPC",L288,"")</f>
        <v/>
      </c>
      <c r="FO288" s="4" t="str">
        <f>IF('Gene Table'!$C288="SMPC",M288,"")</f>
        <v/>
      </c>
      <c r="FP288" s="4" t="str">
        <f>IF('Gene Table'!$C288="SMPC",N288,"")</f>
        <v/>
      </c>
      <c r="FQ288" s="4" t="str">
        <f>IF('Gene Table'!$C288="SMPC",O288,"")</f>
        <v/>
      </c>
      <c r="FS288" s="4" t="s">
        <v>4945</v>
      </c>
      <c r="FT288" s="4" t="str">
        <f>IF('Gene Table'!$C288="SMPC",R288,"")</f>
        <v/>
      </c>
      <c r="FU288" s="4" t="str">
        <f>IF('Gene Table'!$C288="SMPC",S288,"")</f>
        <v/>
      </c>
      <c r="FV288" s="4" t="str">
        <f>IF('Gene Table'!$C288="SMPC",T288,"")</f>
        <v/>
      </c>
      <c r="FW288" s="4" t="str">
        <f>IF('Gene Table'!$C288="SMPC",U288,"")</f>
        <v/>
      </c>
      <c r="FX288" s="4" t="str">
        <f>IF('Gene Table'!$C288="SMPC",V288,"")</f>
        <v/>
      </c>
      <c r="FY288" s="4" t="str">
        <f>IF('Gene Table'!$C288="SMPC",W288,"")</f>
        <v/>
      </c>
      <c r="FZ288" s="4" t="str">
        <f>IF('Gene Table'!$C288="SMPC",X288,"")</f>
        <v/>
      </c>
      <c r="GA288" s="4" t="str">
        <f>IF('Gene Table'!$C288="SMPC",Y288,"")</f>
        <v/>
      </c>
      <c r="GB288" s="4" t="str">
        <f>IF('Gene Table'!$C288="SMPC",Z288,"")</f>
        <v/>
      </c>
      <c r="GC288" s="4" t="str">
        <f>IF('Gene Table'!$C288="SMPC",AA288,"")</f>
        <v/>
      </c>
      <c r="GD288" s="4" t="str">
        <f>IF('Gene Table'!$C288="SMPC",AB288,"")</f>
        <v/>
      </c>
      <c r="GE288" s="4" t="str">
        <f>IF('Gene Table'!$C288="SMPC",AC288,"")</f>
        <v/>
      </c>
    </row>
    <row r="289" spans="1:187" ht="15" customHeight="1" x14ac:dyDescent="0.25">
      <c r="A289" s="4" t="str">
        <f>'Gene Table'!C289&amp;":"&amp;'Gene Table'!D289</f>
        <v>TP53:c.811G&gt;A</v>
      </c>
      <c r="B289" s="4">
        <f>IF('Gene Table'!$G$5="NO",IF(ISNUMBER(MATCH('Gene Table'!E289,'Array Content'!$M$2:$M$941,0)),VLOOKUP('Gene Table'!E289,'Array Content'!$M$2:$O$941,2,FALSE),35),IF('Gene Table'!$G$5="YES",IF(ISNUMBER(MATCH('Gene Table'!E289,'Array Content'!$M$2:$M$941,0)),VLOOKUP('Gene Table'!E289,'Array Content'!$M$2:$O$941,3,FALSE),35),"OOPS"))</f>
        <v>37</v>
      </c>
      <c r="C289" s="4" t="s">
        <v>4946</v>
      </c>
      <c r="D289" s="29">
        <f>IF('Control Sample Data'!D288="","",IF(SUM('Control Sample Data'!D$2:D$97)&gt;10,IF(AND(ISNUMBER('Control Sample Data'!D288),'Control Sample Data'!D288&lt;$B289, 'Control Sample Data'!D288&gt;0),'Control Sample Data'!D288,$B289),""))</f>
        <v>35</v>
      </c>
      <c r="E289" s="29">
        <f>IF('Control Sample Data'!E288="","",IF(SUM('Control Sample Data'!E$2:E$97)&gt;10,IF(AND(ISNUMBER('Control Sample Data'!E288),'Control Sample Data'!E288&lt;$B289, 'Control Sample Data'!E288&gt;0),'Control Sample Data'!E288,$B289),""))</f>
        <v>35</v>
      </c>
      <c r="F289" s="29" t="str">
        <f>IF('Control Sample Data'!F288="","",IF(SUM('Control Sample Data'!F$2:F$97)&gt;10,IF(AND(ISNUMBER('Control Sample Data'!F288),'Control Sample Data'!F288&lt;$B289, 'Control Sample Data'!F288&gt;0),'Control Sample Data'!F288,$B289),""))</f>
        <v/>
      </c>
      <c r="G289" s="29" t="str">
        <f>IF('Control Sample Data'!G288="","",IF(SUM('Control Sample Data'!G$2:G$97)&gt;10,IF(AND(ISNUMBER('Control Sample Data'!G288),'Control Sample Data'!G288&lt;$B289, 'Control Sample Data'!G288&gt;0),'Control Sample Data'!G288,$B289),""))</f>
        <v/>
      </c>
      <c r="H289" s="29" t="str">
        <f>IF('Control Sample Data'!H288="","",IF(SUM('Control Sample Data'!H$2:H$97)&gt;10,IF(AND(ISNUMBER('Control Sample Data'!H288),'Control Sample Data'!H288&lt;$B289, 'Control Sample Data'!H288&gt;0),'Control Sample Data'!H288,$B289),""))</f>
        <v/>
      </c>
      <c r="I289" s="29" t="str">
        <f>IF('Control Sample Data'!I288="","",IF(SUM('Control Sample Data'!I$2:I$97)&gt;10,IF(AND(ISNUMBER('Control Sample Data'!I288),'Control Sample Data'!I288&lt;$B289, 'Control Sample Data'!I288&gt;0),'Control Sample Data'!I288,$B289),""))</f>
        <v/>
      </c>
      <c r="J289" s="29" t="str">
        <f>IF('Control Sample Data'!J288="","",IF(SUM('Control Sample Data'!J$2:J$97)&gt;10,IF(AND(ISNUMBER('Control Sample Data'!J288),'Control Sample Data'!J288&lt;$B289, 'Control Sample Data'!J288&gt;0),'Control Sample Data'!J288,$B289),""))</f>
        <v/>
      </c>
      <c r="K289" s="29" t="str">
        <f>IF('Control Sample Data'!K288="","",IF(SUM('Control Sample Data'!K$2:K$97)&gt;10,IF(AND(ISNUMBER('Control Sample Data'!K288),'Control Sample Data'!K288&lt;$B289, 'Control Sample Data'!K288&gt;0),'Control Sample Data'!K288,$B289),""))</f>
        <v/>
      </c>
      <c r="L289" s="29" t="str">
        <f>IF('Control Sample Data'!L288="","",IF(SUM('Control Sample Data'!L$2:L$97)&gt;10,IF(AND(ISNUMBER('Control Sample Data'!L288),'Control Sample Data'!L288&lt;$B289, 'Control Sample Data'!L288&gt;0),'Control Sample Data'!L288,$B289),""))</f>
        <v/>
      </c>
      <c r="M289" s="29" t="str">
        <f>IF('Control Sample Data'!M288="","",IF(SUM('Control Sample Data'!M$2:M$97)&gt;10,IF(AND(ISNUMBER('Control Sample Data'!M288),'Control Sample Data'!M288&lt;$B289, 'Control Sample Data'!M288&gt;0),'Control Sample Data'!M288,$B289),""))</f>
        <v/>
      </c>
      <c r="N289" s="29" t="str">
        <f>IF('Control Sample Data'!N288="","",IF(SUM('Control Sample Data'!N$2:N$97)&gt;10,IF(AND(ISNUMBER('Control Sample Data'!N288),'Control Sample Data'!N288&lt;$B289, 'Control Sample Data'!N288&gt;0),'Control Sample Data'!N288,$B289),""))</f>
        <v/>
      </c>
      <c r="O289" s="29" t="str">
        <f>IF('Control Sample Data'!O288="","",IF(SUM('Control Sample Data'!O$2:O$97)&gt;10,IF(AND(ISNUMBER('Control Sample Data'!O288),'Control Sample Data'!O288&lt;$B289, 'Control Sample Data'!O288&gt;0),'Control Sample Data'!O288,$B289),""))</f>
        <v/>
      </c>
      <c r="Q289" s="4" t="s">
        <v>4946</v>
      </c>
      <c r="R289" s="29">
        <f>IF('Test Sample Data'!D288="","",IF(SUM('Test Sample Data'!D$2:D$97)&gt;10,IF(AND(ISNUMBER('Test Sample Data'!D288),'Test Sample Data'!D288&lt;$B289, 'Test Sample Data'!D288&gt;0),'Test Sample Data'!D288,$B289),""))</f>
        <v>35</v>
      </c>
      <c r="S289" s="29">
        <f>IF('Test Sample Data'!E288="","",IF(SUM('Test Sample Data'!E$2:E$97)&gt;10,IF(AND(ISNUMBER('Test Sample Data'!E288),'Test Sample Data'!E288&lt;$B289, 'Test Sample Data'!E288&gt;0),'Test Sample Data'!E288,$B289),""))</f>
        <v>35</v>
      </c>
      <c r="T289" s="29" t="str">
        <f>IF('Test Sample Data'!F288="","",IF(SUM('Test Sample Data'!F$2:F$97)&gt;10,IF(AND(ISNUMBER('Test Sample Data'!F288),'Test Sample Data'!F288&lt;$B289, 'Test Sample Data'!F288&gt;0),'Test Sample Data'!F288,$B289),""))</f>
        <v/>
      </c>
      <c r="U289" s="29" t="str">
        <f>IF('Test Sample Data'!G288="","",IF(SUM('Test Sample Data'!G$2:G$97)&gt;10,IF(AND(ISNUMBER('Test Sample Data'!G288),'Test Sample Data'!G288&lt;$B289, 'Test Sample Data'!G288&gt;0),'Test Sample Data'!G288,$B289),""))</f>
        <v/>
      </c>
      <c r="V289" s="29" t="str">
        <f>IF('Test Sample Data'!H288="","",IF(SUM('Test Sample Data'!H$2:H$97)&gt;10,IF(AND(ISNUMBER('Test Sample Data'!H288),'Test Sample Data'!H288&lt;$B289, 'Test Sample Data'!H288&gt;0),'Test Sample Data'!H288,$B289),""))</f>
        <v/>
      </c>
      <c r="W289" s="29" t="str">
        <f>IF('Test Sample Data'!I288="","",IF(SUM('Test Sample Data'!I$2:I$97)&gt;10,IF(AND(ISNUMBER('Test Sample Data'!I288),'Test Sample Data'!I288&lt;$B289, 'Test Sample Data'!I288&gt;0),'Test Sample Data'!I288,$B289),""))</f>
        <v/>
      </c>
      <c r="X289" s="29" t="str">
        <f>IF('Test Sample Data'!J288="","",IF(SUM('Test Sample Data'!J$2:J$97)&gt;10,IF(AND(ISNUMBER('Test Sample Data'!J288),'Test Sample Data'!J288&lt;$B289, 'Test Sample Data'!J288&gt;0),'Test Sample Data'!J288,$B289),""))</f>
        <v/>
      </c>
      <c r="Y289" s="29" t="str">
        <f>IF('Test Sample Data'!K288="","",IF(SUM('Test Sample Data'!K$2:K$97)&gt;10,IF(AND(ISNUMBER('Test Sample Data'!K288),'Test Sample Data'!K288&lt;$B289, 'Test Sample Data'!K288&gt;0),'Test Sample Data'!K288,$B289),""))</f>
        <v/>
      </c>
      <c r="Z289" s="29" t="str">
        <f>IF('Test Sample Data'!L288="","",IF(SUM('Test Sample Data'!L$2:L$97)&gt;10,IF(AND(ISNUMBER('Test Sample Data'!L288),'Test Sample Data'!L288&lt;$B289, 'Test Sample Data'!L288&gt;0),'Test Sample Data'!L288,$B289),""))</f>
        <v/>
      </c>
      <c r="AA289" s="29" t="str">
        <f>IF('Test Sample Data'!M288="","",IF(SUM('Test Sample Data'!M$2:M$97)&gt;10,IF(AND(ISNUMBER('Test Sample Data'!M288),'Test Sample Data'!M288&lt;$B289, 'Test Sample Data'!M288&gt;0),'Test Sample Data'!M288,$B289),""))</f>
        <v/>
      </c>
      <c r="AB289" s="29" t="str">
        <f>IF('Test Sample Data'!N288="","",IF(SUM('Test Sample Data'!N$2:N$97)&gt;10,IF(AND(ISNUMBER('Test Sample Data'!N288),'Test Sample Data'!N288&lt;$B289, 'Test Sample Data'!N288&gt;0),'Test Sample Data'!N288,$B289),""))</f>
        <v/>
      </c>
      <c r="AC289" s="29" t="str">
        <f>IF('Test Sample Data'!O288="","",IF(SUM('Test Sample Data'!O$2:O$97)&gt;10,IF(AND(ISNUMBER('Test Sample Data'!O288),'Test Sample Data'!O288&lt;$B289, 'Test Sample Data'!O288&gt;0),'Test Sample Data'!O288,$B289),""))</f>
        <v/>
      </c>
      <c r="AE289" s="4" t="s">
        <v>4946</v>
      </c>
      <c r="AF289" s="4">
        <f t="shared" si="311"/>
        <v>9</v>
      </c>
      <c r="AG289" s="4">
        <f t="shared" si="312"/>
        <v>9</v>
      </c>
      <c r="AH289" s="4" t="str">
        <f t="shared" si="313"/>
        <v/>
      </c>
      <c r="AI289" s="4" t="str">
        <f t="shared" si="314"/>
        <v/>
      </c>
      <c r="AJ289" s="4" t="str">
        <f t="shared" si="315"/>
        <v/>
      </c>
      <c r="AK289" s="4" t="str">
        <f t="shared" si="316"/>
        <v/>
      </c>
      <c r="AL289" s="4" t="str">
        <f t="shared" si="317"/>
        <v/>
      </c>
      <c r="AM289" s="4" t="str">
        <f t="shared" si="318"/>
        <v/>
      </c>
      <c r="AN289" s="4" t="str">
        <f t="shared" si="319"/>
        <v/>
      </c>
      <c r="AO289" s="4" t="str">
        <f t="shared" si="320"/>
        <v/>
      </c>
      <c r="AP289" s="4" t="str">
        <f t="shared" si="321"/>
        <v/>
      </c>
      <c r="AQ289" s="4" t="str">
        <f t="shared" si="322"/>
        <v/>
      </c>
      <c r="AR289" s="4">
        <f t="shared" si="323"/>
        <v>0</v>
      </c>
      <c r="AS289" s="4">
        <f t="shared" si="310"/>
        <v>9</v>
      </c>
      <c r="AU289" s="4" t="s">
        <v>4946</v>
      </c>
      <c r="AV289" s="4">
        <f t="shared" si="324"/>
        <v>9</v>
      </c>
      <c r="AW289" s="4">
        <f t="shared" si="325"/>
        <v>9</v>
      </c>
      <c r="AX289" s="4" t="str">
        <f t="shared" si="326"/>
        <v/>
      </c>
      <c r="AY289" s="4" t="str">
        <f t="shared" si="327"/>
        <v/>
      </c>
      <c r="AZ289" s="4" t="str">
        <f t="shared" si="328"/>
        <v/>
      </c>
      <c r="BA289" s="4" t="str">
        <f t="shared" si="329"/>
        <v/>
      </c>
      <c r="BB289" s="4" t="str">
        <f t="shared" si="330"/>
        <v/>
      </c>
      <c r="BC289" s="4" t="str">
        <f t="shared" si="331"/>
        <v/>
      </c>
      <c r="BD289" s="4" t="str">
        <f t="shared" si="332"/>
        <v/>
      </c>
      <c r="BE289" s="4" t="str">
        <f t="shared" si="333"/>
        <v/>
      </c>
      <c r="BF289" s="4" t="str">
        <f t="shared" si="334"/>
        <v/>
      </c>
      <c r="BG289" s="4" t="str">
        <f t="shared" si="335"/>
        <v/>
      </c>
      <c r="BI289" s="4" t="s">
        <v>4946</v>
      </c>
      <c r="BJ289" s="4">
        <f t="shared" si="297"/>
        <v>9</v>
      </c>
      <c r="BK289" s="4">
        <f t="shared" si="298"/>
        <v>9</v>
      </c>
      <c r="BL289" s="4" t="str">
        <f t="shared" si="299"/>
        <v/>
      </c>
      <c r="BM289" s="4" t="str">
        <f t="shared" si="300"/>
        <v/>
      </c>
      <c r="BN289" s="4" t="str">
        <f t="shared" si="301"/>
        <v/>
      </c>
      <c r="BO289" s="4" t="str">
        <f t="shared" si="302"/>
        <v/>
      </c>
      <c r="BP289" s="4" t="str">
        <f t="shared" si="303"/>
        <v/>
      </c>
      <c r="BQ289" s="4" t="str">
        <f t="shared" si="304"/>
        <v/>
      </c>
      <c r="BR289" s="4" t="str">
        <f t="shared" si="305"/>
        <v/>
      </c>
      <c r="BS289" s="4" t="str">
        <f t="shared" si="306"/>
        <v/>
      </c>
      <c r="BT289" s="4" t="str">
        <f t="shared" si="307"/>
        <v/>
      </c>
      <c r="BU289" s="4" t="str">
        <f t="shared" si="308"/>
        <v/>
      </c>
      <c r="BV289" s="4">
        <f t="shared" si="336"/>
        <v>0</v>
      </c>
      <c r="BW289" s="4">
        <f t="shared" si="309"/>
        <v>9</v>
      </c>
      <c r="BY289" s="4" t="s">
        <v>4946</v>
      </c>
      <c r="BZ289" s="4">
        <f t="shared" si="273"/>
        <v>0</v>
      </c>
      <c r="CA289" s="4">
        <f t="shared" si="274"/>
        <v>0</v>
      </c>
      <c r="CB289" s="4" t="str">
        <f t="shared" si="275"/>
        <v/>
      </c>
      <c r="CC289" s="4" t="str">
        <f t="shared" si="276"/>
        <v/>
      </c>
      <c r="CD289" s="4" t="str">
        <f t="shared" si="277"/>
        <v/>
      </c>
      <c r="CE289" s="4" t="str">
        <f t="shared" si="278"/>
        <v/>
      </c>
      <c r="CF289" s="4" t="str">
        <f t="shared" si="279"/>
        <v/>
      </c>
      <c r="CG289" s="4" t="str">
        <f t="shared" si="280"/>
        <v/>
      </c>
      <c r="CH289" s="4" t="str">
        <f t="shared" si="281"/>
        <v/>
      </c>
      <c r="CI289" s="4" t="str">
        <f t="shared" si="282"/>
        <v/>
      </c>
      <c r="CJ289" s="4" t="str">
        <f t="shared" si="283"/>
        <v/>
      </c>
      <c r="CK289" s="4" t="str">
        <f t="shared" si="284"/>
        <v/>
      </c>
      <c r="CM289" s="4" t="s">
        <v>4946</v>
      </c>
      <c r="CN289" s="4" t="str">
        <f>IF(ISNUMBER(BZ289), IF($BV289&gt;VLOOKUP('Gene Table'!$G$2,'Array Content'!$A$2:$B$3,2,FALSE),IF(BZ289&lt;-$BV289,"mutant","WT"),IF(BZ289&lt;-VLOOKUP('Gene Table'!$G$2,'Array Content'!$A$2:$B$3,2,FALSE),"Mutant","WT")),"")</f>
        <v>WT</v>
      </c>
      <c r="CO289" s="4" t="str">
        <f>IF(ISNUMBER(CA289), IF($BV289&gt;VLOOKUP('Gene Table'!$G$2,'Array Content'!$A$2:$B$3,2,FALSE),IF(CA289&lt;-$BV289,"mutant","WT"),IF(CA289&lt;-VLOOKUP('Gene Table'!$G$2,'Array Content'!$A$2:$B$3,2,FALSE),"Mutant","WT")),"")</f>
        <v>WT</v>
      </c>
      <c r="CP289" s="4" t="str">
        <f>IF(ISNUMBER(CB289), IF($BV289&gt;VLOOKUP('Gene Table'!$G$2,'Array Content'!$A$2:$B$3,2,FALSE),IF(CB289&lt;-$BV289,"mutant","WT"),IF(CB289&lt;-VLOOKUP('Gene Table'!$G$2,'Array Content'!$A$2:$B$3,2,FALSE),"Mutant","WT")),"")</f>
        <v/>
      </c>
      <c r="CQ289" s="4" t="str">
        <f>IF(ISNUMBER(CC289), IF($BV289&gt;VLOOKUP('Gene Table'!$G$2,'Array Content'!$A$2:$B$3,2,FALSE),IF(CC289&lt;-$BV289,"mutant","WT"),IF(CC289&lt;-VLOOKUP('Gene Table'!$G$2,'Array Content'!$A$2:$B$3,2,FALSE),"Mutant","WT")),"")</f>
        <v/>
      </c>
      <c r="CR289" s="4" t="str">
        <f>IF(ISNUMBER(CD289), IF($BV289&gt;VLOOKUP('Gene Table'!$G$2,'Array Content'!$A$2:$B$3,2,FALSE),IF(CD289&lt;-$BV289,"mutant","WT"),IF(CD289&lt;-VLOOKUP('Gene Table'!$G$2,'Array Content'!$A$2:$B$3,2,FALSE),"Mutant","WT")),"")</f>
        <v/>
      </c>
      <c r="CS289" s="4" t="str">
        <f>IF(ISNUMBER(CE289), IF($BV289&gt;VLOOKUP('Gene Table'!$G$2,'Array Content'!$A$2:$B$3,2,FALSE),IF(CE289&lt;-$BV289,"mutant","WT"),IF(CE289&lt;-VLOOKUP('Gene Table'!$G$2,'Array Content'!$A$2:$B$3,2,FALSE),"Mutant","WT")),"")</f>
        <v/>
      </c>
      <c r="CT289" s="4" t="str">
        <f>IF(ISNUMBER(CF289), IF($BV289&gt;VLOOKUP('Gene Table'!$G$2,'Array Content'!$A$2:$B$3,2,FALSE),IF(CF289&lt;-$BV289,"mutant","WT"),IF(CF289&lt;-VLOOKUP('Gene Table'!$G$2,'Array Content'!$A$2:$B$3,2,FALSE),"Mutant","WT")),"")</f>
        <v/>
      </c>
      <c r="CU289" s="4" t="str">
        <f>IF(ISNUMBER(CG289), IF($BV289&gt;VLOOKUP('Gene Table'!$G$2,'Array Content'!$A$2:$B$3,2,FALSE),IF(CG289&lt;-$BV289,"mutant","WT"),IF(CG289&lt;-VLOOKUP('Gene Table'!$G$2,'Array Content'!$A$2:$B$3,2,FALSE),"Mutant","WT")),"")</f>
        <v/>
      </c>
      <c r="CV289" s="4" t="str">
        <f>IF(ISNUMBER(CH289), IF($BV289&gt;VLOOKUP('Gene Table'!$G$2,'Array Content'!$A$2:$B$3,2,FALSE),IF(CH289&lt;-$BV289,"mutant","WT"),IF(CH289&lt;-VLOOKUP('Gene Table'!$G$2,'Array Content'!$A$2:$B$3,2,FALSE),"Mutant","WT")),"")</f>
        <v/>
      </c>
      <c r="CW289" s="4" t="str">
        <f>IF(ISNUMBER(CI289), IF($BV289&gt;VLOOKUP('Gene Table'!$G$2,'Array Content'!$A$2:$B$3,2,FALSE),IF(CI289&lt;-$BV289,"mutant","WT"),IF(CI289&lt;-VLOOKUP('Gene Table'!$G$2,'Array Content'!$A$2:$B$3,2,FALSE),"Mutant","WT")),"")</f>
        <v/>
      </c>
      <c r="CX289" s="4" t="str">
        <f>IF(ISNUMBER(CJ289), IF($BV289&gt;VLOOKUP('Gene Table'!$G$2,'Array Content'!$A$2:$B$3,2,FALSE),IF(CJ289&lt;-$BV289,"mutant","WT"),IF(CJ289&lt;-VLOOKUP('Gene Table'!$G$2,'Array Content'!$A$2:$B$3,2,FALSE),"Mutant","WT")),"")</f>
        <v/>
      </c>
      <c r="CY289" s="4" t="str">
        <f>IF(ISNUMBER(CK289), IF($BV289&gt;VLOOKUP('Gene Table'!$G$2,'Array Content'!$A$2:$B$3,2,FALSE),IF(CK289&lt;-$BV289,"mutant","WT"),IF(CK289&lt;-VLOOKUP('Gene Table'!$G$2,'Array Content'!$A$2:$B$3,2,FALSE),"Mutant","WT")),"")</f>
        <v/>
      </c>
      <c r="DA289" s="4" t="s">
        <v>4946</v>
      </c>
      <c r="DB289" s="4">
        <f t="shared" si="285"/>
        <v>0</v>
      </c>
      <c r="DC289" s="4">
        <f t="shared" si="286"/>
        <v>0</v>
      </c>
      <c r="DD289" s="4" t="str">
        <f t="shared" si="287"/>
        <v/>
      </c>
      <c r="DE289" s="4" t="str">
        <f t="shared" si="288"/>
        <v/>
      </c>
      <c r="DF289" s="4" t="str">
        <f t="shared" si="289"/>
        <v/>
      </c>
      <c r="DG289" s="4" t="str">
        <f t="shared" si="290"/>
        <v/>
      </c>
      <c r="DH289" s="4" t="str">
        <f t="shared" si="291"/>
        <v/>
      </c>
      <c r="DI289" s="4" t="str">
        <f t="shared" si="292"/>
        <v/>
      </c>
      <c r="DJ289" s="4" t="str">
        <f t="shared" si="293"/>
        <v/>
      </c>
      <c r="DK289" s="4" t="str">
        <f t="shared" si="294"/>
        <v/>
      </c>
      <c r="DL289" s="4" t="str">
        <f t="shared" si="295"/>
        <v/>
      </c>
      <c r="DM289" s="4" t="str">
        <f t="shared" si="296"/>
        <v/>
      </c>
      <c r="DO289" s="4" t="s">
        <v>4946</v>
      </c>
      <c r="DP289" s="4" t="str">
        <f>IF(ISNUMBER(DB289), IF($AR289&gt;VLOOKUP('Gene Table'!$G$2,'Array Content'!$A$2:$B$3,2,FALSE),IF(DB289&lt;-$AR289,"mutant","WT"),IF(DB289&lt;-VLOOKUP('Gene Table'!$G$2,'Array Content'!$A$2:$B$3,2,FALSE),"Mutant","WT")),"")</f>
        <v>WT</v>
      </c>
      <c r="DQ289" s="4" t="str">
        <f>IF(ISNUMBER(DC289), IF($AR289&gt;VLOOKUP('Gene Table'!$G$2,'Array Content'!$A$2:$B$3,2,FALSE),IF(DC289&lt;-$AR289,"mutant","WT"),IF(DC289&lt;-VLOOKUP('Gene Table'!$G$2,'Array Content'!$A$2:$B$3,2,FALSE),"Mutant","WT")),"")</f>
        <v>WT</v>
      </c>
      <c r="DR289" s="4" t="str">
        <f>IF(ISNUMBER(DD289), IF($AR289&gt;VLOOKUP('Gene Table'!$G$2,'Array Content'!$A$2:$B$3,2,FALSE),IF(DD289&lt;-$AR289,"mutant","WT"),IF(DD289&lt;-VLOOKUP('Gene Table'!$G$2,'Array Content'!$A$2:$B$3,2,FALSE),"Mutant","WT")),"")</f>
        <v/>
      </c>
      <c r="DS289" s="4" t="str">
        <f>IF(ISNUMBER(DE289), IF($AR289&gt;VLOOKUP('Gene Table'!$G$2,'Array Content'!$A$2:$B$3,2,FALSE),IF(DE289&lt;-$AR289,"mutant","WT"),IF(DE289&lt;-VLOOKUP('Gene Table'!$G$2,'Array Content'!$A$2:$B$3,2,FALSE),"Mutant","WT")),"")</f>
        <v/>
      </c>
      <c r="DT289" s="4" t="str">
        <f>IF(ISNUMBER(DF289), IF($AR289&gt;VLOOKUP('Gene Table'!$G$2,'Array Content'!$A$2:$B$3,2,FALSE),IF(DF289&lt;-$AR289,"mutant","WT"),IF(DF289&lt;-VLOOKUP('Gene Table'!$G$2,'Array Content'!$A$2:$B$3,2,FALSE),"Mutant","WT")),"")</f>
        <v/>
      </c>
      <c r="DU289" s="4" t="str">
        <f>IF(ISNUMBER(DG289), IF($AR289&gt;VLOOKUP('Gene Table'!$G$2,'Array Content'!$A$2:$B$3,2,FALSE),IF(DG289&lt;-$AR289,"mutant","WT"),IF(DG289&lt;-VLOOKUP('Gene Table'!$G$2,'Array Content'!$A$2:$B$3,2,FALSE),"Mutant","WT")),"")</f>
        <v/>
      </c>
      <c r="DV289" s="4" t="str">
        <f>IF(ISNUMBER(DH289), IF($AR289&gt;VLOOKUP('Gene Table'!$G$2,'Array Content'!$A$2:$B$3,2,FALSE),IF(DH289&lt;-$AR289,"mutant","WT"),IF(DH289&lt;-VLOOKUP('Gene Table'!$G$2,'Array Content'!$A$2:$B$3,2,FALSE),"Mutant","WT")),"")</f>
        <v/>
      </c>
      <c r="DW289" s="4" t="str">
        <f>IF(ISNUMBER(DI289), IF($AR289&gt;VLOOKUP('Gene Table'!$G$2,'Array Content'!$A$2:$B$3,2,FALSE),IF(DI289&lt;-$AR289,"mutant","WT"),IF(DI289&lt;-VLOOKUP('Gene Table'!$G$2,'Array Content'!$A$2:$B$3,2,FALSE),"Mutant","WT")),"")</f>
        <v/>
      </c>
      <c r="DX289" s="4" t="str">
        <f>IF(ISNUMBER(DJ289), IF($AR289&gt;VLOOKUP('Gene Table'!$G$2,'Array Content'!$A$2:$B$3,2,FALSE),IF(DJ289&lt;-$AR289,"mutant","WT"),IF(DJ289&lt;-VLOOKUP('Gene Table'!$G$2,'Array Content'!$A$2:$B$3,2,FALSE),"Mutant","WT")),"")</f>
        <v/>
      </c>
      <c r="DY289" s="4" t="str">
        <f>IF(ISNUMBER(DK289), IF($AR289&gt;VLOOKUP('Gene Table'!$G$2,'Array Content'!$A$2:$B$3,2,FALSE),IF(DK289&lt;-$AR289,"mutant","WT"),IF(DK289&lt;-VLOOKUP('Gene Table'!$G$2,'Array Content'!$A$2:$B$3,2,FALSE),"Mutant","WT")),"")</f>
        <v/>
      </c>
      <c r="DZ289" s="4" t="str">
        <f>IF(ISNUMBER(DL289), IF($AR289&gt;VLOOKUP('Gene Table'!$G$2,'Array Content'!$A$2:$B$3,2,FALSE),IF(DL289&lt;-$AR289,"mutant","WT"),IF(DL289&lt;-VLOOKUP('Gene Table'!$G$2,'Array Content'!$A$2:$B$3,2,FALSE),"Mutant","WT")),"")</f>
        <v/>
      </c>
      <c r="EA289" s="4" t="str">
        <f>IF(ISNUMBER(DM289), IF($AR289&gt;VLOOKUP('Gene Table'!$G$2,'Array Content'!$A$2:$B$3,2,FALSE),IF(DM289&lt;-$AR289,"mutant","WT"),IF(DM289&lt;-VLOOKUP('Gene Table'!$G$2,'Array Content'!$A$2:$B$3,2,FALSE),"Mutant","WT")),"")</f>
        <v/>
      </c>
      <c r="EC289" s="4" t="s">
        <v>4946</v>
      </c>
      <c r="ED289" s="4" t="str">
        <f>IF('Gene Table'!$D289="copy number",D289,"")</f>
        <v/>
      </c>
      <c r="EE289" s="4" t="str">
        <f>IF('Gene Table'!$D289="copy number",E289,"")</f>
        <v/>
      </c>
      <c r="EF289" s="4" t="str">
        <f>IF('Gene Table'!$D289="copy number",F289,"")</f>
        <v/>
      </c>
      <c r="EG289" s="4" t="str">
        <f>IF('Gene Table'!$D289="copy number",G289,"")</f>
        <v/>
      </c>
      <c r="EH289" s="4" t="str">
        <f>IF('Gene Table'!$D289="copy number",H289,"")</f>
        <v/>
      </c>
      <c r="EI289" s="4" t="str">
        <f>IF('Gene Table'!$D289="copy number",I289,"")</f>
        <v/>
      </c>
      <c r="EJ289" s="4" t="str">
        <f>IF('Gene Table'!$D289="copy number",J289,"")</f>
        <v/>
      </c>
      <c r="EK289" s="4" t="str">
        <f>IF('Gene Table'!$D289="copy number",K289,"")</f>
        <v/>
      </c>
      <c r="EL289" s="4" t="str">
        <f>IF('Gene Table'!$D289="copy number",L289,"")</f>
        <v/>
      </c>
      <c r="EM289" s="4" t="str">
        <f>IF('Gene Table'!$D289="copy number",M289,"")</f>
        <v/>
      </c>
      <c r="EN289" s="4" t="str">
        <f>IF('Gene Table'!$D289="copy number",N289,"")</f>
        <v/>
      </c>
      <c r="EO289" s="4" t="str">
        <f>IF('Gene Table'!$D289="copy number",O289,"")</f>
        <v/>
      </c>
      <c r="EQ289" s="4" t="s">
        <v>4946</v>
      </c>
      <c r="ER289" s="4" t="str">
        <f>IF('Gene Table'!$D289="copy number",R289,"")</f>
        <v/>
      </c>
      <c r="ES289" s="4" t="str">
        <f>IF('Gene Table'!$D289="copy number",S289,"")</f>
        <v/>
      </c>
      <c r="ET289" s="4" t="str">
        <f>IF('Gene Table'!$D289="copy number",T289,"")</f>
        <v/>
      </c>
      <c r="EU289" s="4" t="str">
        <f>IF('Gene Table'!$D289="copy number",U289,"")</f>
        <v/>
      </c>
      <c r="EV289" s="4" t="str">
        <f>IF('Gene Table'!$D289="copy number",V289,"")</f>
        <v/>
      </c>
      <c r="EW289" s="4" t="str">
        <f>IF('Gene Table'!$D289="copy number",W289,"")</f>
        <v/>
      </c>
      <c r="EX289" s="4" t="str">
        <f>IF('Gene Table'!$D289="copy number",X289,"")</f>
        <v/>
      </c>
      <c r="EY289" s="4" t="str">
        <f>IF('Gene Table'!$D289="copy number",Y289,"")</f>
        <v/>
      </c>
      <c r="EZ289" s="4" t="str">
        <f>IF('Gene Table'!$D289="copy number",Z289,"")</f>
        <v/>
      </c>
      <c r="FA289" s="4" t="str">
        <f>IF('Gene Table'!$D289="copy number",AA289,"")</f>
        <v/>
      </c>
      <c r="FB289" s="4" t="str">
        <f>IF('Gene Table'!$D289="copy number",AB289,"")</f>
        <v/>
      </c>
      <c r="FC289" s="4" t="str">
        <f>IF('Gene Table'!$D289="copy number",AC289,"")</f>
        <v/>
      </c>
      <c r="FE289" s="4" t="s">
        <v>4946</v>
      </c>
      <c r="FF289" s="4" t="str">
        <f>IF('Gene Table'!$C289="SMPC",D289,"")</f>
        <v/>
      </c>
      <c r="FG289" s="4" t="str">
        <f>IF('Gene Table'!$C289="SMPC",E289,"")</f>
        <v/>
      </c>
      <c r="FH289" s="4" t="str">
        <f>IF('Gene Table'!$C289="SMPC",F289,"")</f>
        <v/>
      </c>
      <c r="FI289" s="4" t="str">
        <f>IF('Gene Table'!$C289="SMPC",G289,"")</f>
        <v/>
      </c>
      <c r="FJ289" s="4" t="str">
        <f>IF('Gene Table'!$C289="SMPC",H289,"")</f>
        <v/>
      </c>
      <c r="FK289" s="4" t="str">
        <f>IF('Gene Table'!$C289="SMPC",I289,"")</f>
        <v/>
      </c>
      <c r="FL289" s="4" t="str">
        <f>IF('Gene Table'!$C289="SMPC",J289,"")</f>
        <v/>
      </c>
      <c r="FM289" s="4" t="str">
        <f>IF('Gene Table'!$C289="SMPC",K289,"")</f>
        <v/>
      </c>
      <c r="FN289" s="4" t="str">
        <f>IF('Gene Table'!$C289="SMPC",L289,"")</f>
        <v/>
      </c>
      <c r="FO289" s="4" t="str">
        <f>IF('Gene Table'!$C289="SMPC",M289,"")</f>
        <v/>
      </c>
      <c r="FP289" s="4" t="str">
        <f>IF('Gene Table'!$C289="SMPC",N289,"")</f>
        <v/>
      </c>
      <c r="FQ289" s="4" t="str">
        <f>IF('Gene Table'!$C289="SMPC",O289,"")</f>
        <v/>
      </c>
      <c r="FS289" s="4" t="s">
        <v>4946</v>
      </c>
      <c r="FT289" s="4" t="str">
        <f>IF('Gene Table'!$C289="SMPC",R289,"")</f>
        <v/>
      </c>
      <c r="FU289" s="4" t="str">
        <f>IF('Gene Table'!$C289="SMPC",S289,"")</f>
        <v/>
      </c>
      <c r="FV289" s="4" t="str">
        <f>IF('Gene Table'!$C289="SMPC",T289,"")</f>
        <v/>
      </c>
      <c r="FW289" s="4" t="str">
        <f>IF('Gene Table'!$C289="SMPC",U289,"")</f>
        <v/>
      </c>
      <c r="FX289" s="4" t="str">
        <f>IF('Gene Table'!$C289="SMPC",V289,"")</f>
        <v/>
      </c>
      <c r="FY289" s="4" t="str">
        <f>IF('Gene Table'!$C289="SMPC",W289,"")</f>
        <v/>
      </c>
      <c r="FZ289" s="4" t="str">
        <f>IF('Gene Table'!$C289="SMPC",X289,"")</f>
        <v/>
      </c>
      <c r="GA289" s="4" t="str">
        <f>IF('Gene Table'!$C289="SMPC",Y289,"")</f>
        <v/>
      </c>
      <c r="GB289" s="4" t="str">
        <f>IF('Gene Table'!$C289="SMPC",Z289,"")</f>
        <v/>
      </c>
      <c r="GC289" s="4" t="str">
        <f>IF('Gene Table'!$C289="SMPC",AA289,"")</f>
        <v/>
      </c>
      <c r="GD289" s="4" t="str">
        <f>IF('Gene Table'!$C289="SMPC",AB289,"")</f>
        <v/>
      </c>
      <c r="GE289" s="4" t="str">
        <f>IF('Gene Table'!$C289="SMPC",AC289,"")</f>
        <v/>
      </c>
    </row>
    <row r="290" spans="1:187" ht="15" customHeight="1" x14ac:dyDescent="0.25">
      <c r="A290" s="4" t="str">
        <f>'Gene Table'!C290&amp;":"&amp;'Gene Table'!D290</f>
        <v>TP53:c.814G&gt;A</v>
      </c>
      <c r="B290" s="4">
        <f>IF('Gene Table'!$G$5="NO",IF(ISNUMBER(MATCH('Gene Table'!E290,'Array Content'!$M$2:$M$941,0)),VLOOKUP('Gene Table'!E290,'Array Content'!$M$2:$O$941,2,FALSE),35),IF('Gene Table'!$G$5="YES",IF(ISNUMBER(MATCH('Gene Table'!E290,'Array Content'!$M$2:$M$941,0)),VLOOKUP('Gene Table'!E290,'Array Content'!$M$2:$O$941,3,FALSE),35),"OOPS"))</f>
        <v>35</v>
      </c>
      <c r="C290" s="4" t="s">
        <v>4947</v>
      </c>
      <c r="D290" s="29">
        <f>IF('Control Sample Data'!D289="","",IF(SUM('Control Sample Data'!D$2:D$97)&gt;10,IF(AND(ISNUMBER('Control Sample Data'!D289),'Control Sample Data'!D289&lt;$B290, 'Control Sample Data'!D289&gt;0),'Control Sample Data'!D289,$B290),""))</f>
        <v>35</v>
      </c>
      <c r="E290" s="29">
        <f>IF('Control Sample Data'!E289="","",IF(SUM('Control Sample Data'!E$2:E$97)&gt;10,IF(AND(ISNUMBER('Control Sample Data'!E289),'Control Sample Data'!E289&lt;$B290, 'Control Sample Data'!E289&gt;0),'Control Sample Data'!E289,$B290),""))</f>
        <v>35</v>
      </c>
      <c r="F290" s="29" t="str">
        <f>IF('Control Sample Data'!F289="","",IF(SUM('Control Sample Data'!F$2:F$97)&gt;10,IF(AND(ISNUMBER('Control Sample Data'!F289),'Control Sample Data'!F289&lt;$B290, 'Control Sample Data'!F289&gt;0),'Control Sample Data'!F289,$B290),""))</f>
        <v/>
      </c>
      <c r="G290" s="29" t="str">
        <f>IF('Control Sample Data'!G289="","",IF(SUM('Control Sample Data'!G$2:G$97)&gt;10,IF(AND(ISNUMBER('Control Sample Data'!G289),'Control Sample Data'!G289&lt;$B290, 'Control Sample Data'!G289&gt;0),'Control Sample Data'!G289,$B290),""))</f>
        <v/>
      </c>
      <c r="H290" s="29" t="str">
        <f>IF('Control Sample Data'!H289="","",IF(SUM('Control Sample Data'!H$2:H$97)&gt;10,IF(AND(ISNUMBER('Control Sample Data'!H289),'Control Sample Data'!H289&lt;$B290, 'Control Sample Data'!H289&gt;0),'Control Sample Data'!H289,$B290),""))</f>
        <v/>
      </c>
      <c r="I290" s="29" t="str">
        <f>IF('Control Sample Data'!I289="","",IF(SUM('Control Sample Data'!I$2:I$97)&gt;10,IF(AND(ISNUMBER('Control Sample Data'!I289),'Control Sample Data'!I289&lt;$B290, 'Control Sample Data'!I289&gt;0),'Control Sample Data'!I289,$B290),""))</f>
        <v/>
      </c>
      <c r="J290" s="29" t="str">
        <f>IF('Control Sample Data'!J289="","",IF(SUM('Control Sample Data'!J$2:J$97)&gt;10,IF(AND(ISNUMBER('Control Sample Data'!J289),'Control Sample Data'!J289&lt;$B290, 'Control Sample Data'!J289&gt;0),'Control Sample Data'!J289,$B290),""))</f>
        <v/>
      </c>
      <c r="K290" s="29" t="str">
        <f>IF('Control Sample Data'!K289="","",IF(SUM('Control Sample Data'!K$2:K$97)&gt;10,IF(AND(ISNUMBER('Control Sample Data'!K289),'Control Sample Data'!K289&lt;$B290, 'Control Sample Data'!K289&gt;0),'Control Sample Data'!K289,$B290),""))</f>
        <v/>
      </c>
      <c r="L290" s="29" t="str">
        <f>IF('Control Sample Data'!L289="","",IF(SUM('Control Sample Data'!L$2:L$97)&gt;10,IF(AND(ISNUMBER('Control Sample Data'!L289),'Control Sample Data'!L289&lt;$B290, 'Control Sample Data'!L289&gt;0),'Control Sample Data'!L289,$B290),""))</f>
        <v/>
      </c>
      <c r="M290" s="29" t="str">
        <f>IF('Control Sample Data'!M289="","",IF(SUM('Control Sample Data'!M$2:M$97)&gt;10,IF(AND(ISNUMBER('Control Sample Data'!M289),'Control Sample Data'!M289&lt;$B290, 'Control Sample Data'!M289&gt;0),'Control Sample Data'!M289,$B290),""))</f>
        <v/>
      </c>
      <c r="N290" s="29" t="str">
        <f>IF('Control Sample Data'!N289="","",IF(SUM('Control Sample Data'!N$2:N$97)&gt;10,IF(AND(ISNUMBER('Control Sample Data'!N289),'Control Sample Data'!N289&lt;$B290, 'Control Sample Data'!N289&gt;0),'Control Sample Data'!N289,$B290),""))</f>
        <v/>
      </c>
      <c r="O290" s="29" t="str">
        <f>IF('Control Sample Data'!O289="","",IF(SUM('Control Sample Data'!O$2:O$97)&gt;10,IF(AND(ISNUMBER('Control Sample Data'!O289),'Control Sample Data'!O289&lt;$B290, 'Control Sample Data'!O289&gt;0),'Control Sample Data'!O289,$B290),""))</f>
        <v/>
      </c>
      <c r="Q290" s="4" t="s">
        <v>4947</v>
      </c>
      <c r="R290" s="29">
        <f>IF('Test Sample Data'!D289="","",IF(SUM('Test Sample Data'!D$2:D$97)&gt;10,IF(AND(ISNUMBER('Test Sample Data'!D289),'Test Sample Data'!D289&lt;$B290, 'Test Sample Data'!D289&gt;0),'Test Sample Data'!D289,$B290),""))</f>
        <v>35</v>
      </c>
      <c r="S290" s="29">
        <f>IF('Test Sample Data'!E289="","",IF(SUM('Test Sample Data'!E$2:E$97)&gt;10,IF(AND(ISNUMBER('Test Sample Data'!E289),'Test Sample Data'!E289&lt;$B290, 'Test Sample Data'!E289&gt;0),'Test Sample Data'!E289,$B290),""))</f>
        <v>35</v>
      </c>
      <c r="T290" s="29" t="str">
        <f>IF('Test Sample Data'!F289="","",IF(SUM('Test Sample Data'!F$2:F$97)&gt;10,IF(AND(ISNUMBER('Test Sample Data'!F289),'Test Sample Data'!F289&lt;$B290, 'Test Sample Data'!F289&gt;0),'Test Sample Data'!F289,$B290),""))</f>
        <v/>
      </c>
      <c r="U290" s="29" t="str">
        <f>IF('Test Sample Data'!G289="","",IF(SUM('Test Sample Data'!G$2:G$97)&gt;10,IF(AND(ISNUMBER('Test Sample Data'!G289),'Test Sample Data'!G289&lt;$B290, 'Test Sample Data'!G289&gt;0),'Test Sample Data'!G289,$B290),""))</f>
        <v/>
      </c>
      <c r="V290" s="29" t="str">
        <f>IF('Test Sample Data'!H289="","",IF(SUM('Test Sample Data'!H$2:H$97)&gt;10,IF(AND(ISNUMBER('Test Sample Data'!H289),'Test Sample Data'!H289&lt;$B290, 'Test Sample Data'!H289&gt;0),'Test Sample Data'!H289,$B290),""))</f>
        <v/>
      </c>
      <c r="W290" s="29" t="str">
        <f>IF('Test Sample Data'!I289="","",IF(SUM('Test Sample Data'!I$2:I$97)&gt;10,IF(AND(ISNUMBER('Test Sample Data'!I289),'Test Sample Data'!I289&lt;$B290, 'Test Sample Data'!I289&gt;0),'Test Sample Data'!I289,$B290),""))</f>
        <v/>
      </c>
      <c r="X290" s="29" t="str">
        <f>IF('Test Sample Data'!J289="","",IF(SUM('Test Sample Data'!J$2:J$97)&gt;10,IF(AND(ISNUMBER('Test Sample Data'!J289),'Test Sample Data'!J289&lt;$B290, 'Test Sample Data'!J289&gt;0),'Test Sample Data'!J289,$B290),""))</f>
        <v/>
      </c>
      <c r="Y290" s="29" t="str">
        <f>IF('Test Sample Data'!K289="","",IF(SUM('Test Sample Data'!K$2:K$97)&gt;10,IF(AND(ISNUMBER('Test Sample Data'!K289),'Test Sample Data'!K289&lt;$B290, 'Test Sample Data'!K289&gt;0),'Test Sample Data'!K289,$B290),""))</f>
        <v/>
      </c>
      <c r="Z290" s="29" t="str">
        <f>IF('Test Sample Data'!L289="","",IF(SUM('Test Sample Data'!L$2:L$97)&gt;10,IF(AND(ISNUMBER('Test Sample Data'!L289),'Test Sample Data'!L289&lt;$B290, 'Test Sample Data'!L289&gt;0),'Test Sample Data'!L289,$B290),""))</f>
        <v/>
      </c>
      <c r="AA290" s="29" t="str">
        <f>IF('Test Sample Data'!M289="","",IF(SUM('Test Sample Data'!M$2:M$97)&gt;10,IF(AND(ISNUMBER('Test Sample Data'!M289),'Test Sample Data'!M289&lt;$B290, 'Test Sample Data'!M289&gt;0),'Test Sample Data'!M289,$B290),""))</f>
        <v/>
      </c>
      <c r="AB290" s="29" t="str">
        <f>IF('Test Sample Data'!N289="","",IF(SUM('Test Sample Data'!N$2:N$97)&gt;10,IF(AND(ISNUMBER('Test Sample Data'!N289),'Test Sample Data'!N289&lt;$B290, 'Test Sample Data'!N289&gt;0),'Test Sample Data'!N289,$B290),""))</f>
        <v/>
      </c>
      <c r="AC290" s="29" t="str">
        <f>IF('Test Sample Data'!O289="","",IF(SUM('Test Sample Data'!O$2:O$97)&gt;10,IF(AND(ISNUMBER('Test Sample Data'!O289),'Test Sample Data'!O289&lt;$B290, 'Test Sample Data'!O289&gt;0),'Test Sample Data'!O289,$B290),""))</f>
        <v/>
      </c>
      <c r="AE290" s="4" t="s">
        <v>4947</v>
      </c>
      <c r="AF290" s="4">
        <f t="shared" si="311"/>
        <v>9</v>
      </c>
      <c r="AG290" s="4">
        <f t="shared" si="312"/>
        <v>9</v>
      </c>
      <c r="AH290" s="4" t="str">
        <f t="shared" si="313"/>
        <v/>
      </c>
      <c r="AI290" s="4" t="str">
        <f t="shared" si="314"/>
        <v/>
      </c>
      <c r="AJ290" s="4" t="str">
        <f t="shared" si="315"/>
        <v/>
      </c>
      <c r="AK290" s="4" t="str">
        <f t="shared" si="316"/>
        <v/>
      </c>
      <c r="AL290" s="4" t="str">
        <f t="shared" si="317"/>
        <v/>
      </c>
      <c r="AM290" s="4" t="str">
        <f t="shared" si="318"/>
        <v/>
      </c>
      <c r="AN290" s="4" t="str">
        <f t="shared" si="319"/>
        <v/>
      </c>
      <c r="AO290" s="4" t="str">
        <f t="shared" si="320"/>
        <v/>
      </c>
      <c r="AP290" s="4" t="str">
        <f t="shared" si="321"/>
        <v/>
      </c>
      <c r="AQ290" s="4" t="str">
        <f t="shared" si="322"/>
        <v/>
      </c>
      <c r="AR290" s="4">
        <f t="shared" si="323"/>
        <v>0</v>
      </c>
      <c r="AS290" s="4">
        <f t="shared" si="310"/>
        <v>9</v>
      </c>
      <c r="AU290" s="4" t="s">
        <v>4947</v>
      </c>
      <c r="AV290" s="4">
        <f t="shared" si="324"/>
        <v>9</v>
      </c>
      <c r="AW290" s="4">
        <f t="shared" si="325"/>
        <v>9</v>
      </c>
      <c r="AX290" s="4" t="str">
        <f t="shared" si="326"/>
        <v/>
      </c>
      <c r="AY290" s="4" t="str">
        <f t="shared" si="327"/>
        <v/>
      </c>
      <c r="AZ290" s="4" t="str">
        <f t="shared" si="328"/>
        <v/>
      </c>
      <c r="BA290" s="4" t="str">
        <f t="shared" si="329"/>
        <v/>
      </c>
      <c r="BB290" s="4" t="str">
        <f t="shared" si="330"/>
        <v/>
      </c>
      <c r="BC290" s="4" t="str">
        <f t="shared" si="331"/>
        <v/>
      </c>
      <c r="BD290" s="4" t="str">
        <f t="shared" si="332"/>
        <v/>
      </c>
      <c r="BE290" s="4" t="str">
        <f t="shared" si="333"/>
        <v/>
      </c>
      <c r="BF290" s="4" t="str">
        <f t="shared" si="334"/>
        <v/>
      </c>
      <c r="BG290" s="4" t="str">
        <f t="shared" si="335"/>
        <v/>
      </c>
      <c r="BI290" s="4" t="s">
        <v>4947</v>
      </c>
      <c r="BJ290" s="4">
        <f t="shared" si="297"/>
        <v>9</v>
      </c>
      <c r="BK290" s="4">
        <f t="shared" si="298"/>
        <v>9</v>
      </c>
      <c r="BL290" s="4" t="str">
        <f t="shared" si="299"/>
        <v/>
      </c>
      <c r="BM290" s="4" t="str">
        <f t="shared" si="300"/>
        <v/>
      </c>
      <c r="BN290" s="4" t="str">
        <f t="shared" si="301"/>
        <v/>
      </c>
      <c r="BO290" s="4" t="str">
        <f t="shared" si="302"/>
        <v/>
      </c>
      <c r="BP290" s="4" t="str">
        <f t="shared" si="303"/>
        <v/>
      </c>
      <c r="BQ290" s="4" t="str">
        <f t="shared" si="304"/>
        <v/>
      </c>
      <c r="BR290" s="4" t="str">
        <f t="shared" si="305"/>
        <v/>
      </c>
      <c r="BS290" s="4" t="str">
        <f t="shared" si="306"/>
        <v/>
      </c>
      <c r="BT290" s="4" t="str">
        <f t="shared" si="307"/>
        <v/>
      </c>
      <c r="BU290" s="4" t="str">
        <f t="shared" si="308"/>
        <v/>
      </c>
      <c r="BV290" s="4">
        <f t="shared" si="336"/>
        <v>0</v>
      </c>
      <c r="BW290" s="4">
        <f t="shared" si="309"/>
        <v>9</v>
      </c>
      <c r="BY290" s="4" t="s">
        <v>4947</v>
      </c>
      <c r="BZ290" s="4">
        <f t="shared" si="273"/>
        <v>0</v>
      </c>
      <c r="CA290" s="4">
        <f t="shared" si="274"/>
        <v>0</v>
      </c>
      <c r="CB290" s="4" t="str">
        <f t="shared" si="275"/>
        <v/>
      </c>
      <c r="CC290" s="4" t="str">
        <f t="shared" si="276"/>
        <v/>
      </c>
      <c r="CD290" s="4" t="str">
        <f t="shared" si="277"/>
        <v/>
      </c>
      <c r="CE290" s="4" t="str">
        <f t="shared" si="278"/>
        <v/>
      </c>
      <c r="CF290" s="4" t="str">
        <f t="shared" si="279"/>
        <v/>
      </c>
      <c r="CG290" s="4" t="str">
        <f t="shared" si="280"/>
        <v/>
      </c>
      <c r="CH290" s="4" t="str">
        <f t="shared" si="281"/>
        <v/>
      </c>
      <c r="CI290" s="4" t="str">
        <f t="shared" si="282"/>
        <v/>
      </c>
      <c r="CJ290" s="4" t="str">
        <f t="shared" si="283"/>
        <v/>
      </c>
      <c r="CK290" s="4" t="str">
        <f t="shared" si="284"/>
        <v/>
      </c>
      <c r="CM290" s="4" t="s">
        <v>4947</v>
      </c>
      <c r="CN290" s="4" t="str">
        <f>IF(ISNUMBER(BZ290), IF($BV290&gt;VLOOKUP('Gene Table'!$G$2,'Array Content'!$A$2:$B$3,2,FALSE),IF(BZ290&lt;-$BV290,"mutant","WT"),IF(BZ290&lt;-VLOOKUP('Gene Table'!$G$2,'Array Content'!$A$2:$B$3,2,FALSE),"Mutant","WT")),"")</f>
        <v>WT</v>
      </c>
      <c r="CO290" s="4" t="str">
        <f>IF(ISNUMBER(CA290), IF($BV290&gt;VLOOKUP('Gene Table'!$G$2,'Array Content'!$A$2:$B$3,2,FALSE),IF(CA290&lt;-$BV290,"mutant","WT"),IF(CA290&lt;-VLOOKUP('Gene Table'!$G$2,'Array Content'!$A$2:$B$3,2,FALSE),"Mutant","WT")),"")</f>
        <v>WT</v>
      </c>
      <c r="CP290" s="4" t="str">
        <f>IF(ISNUMBER(CB290), IF($BV290&gt;VLOOKUP('Gene Table'!$G$2,'Array Content'!$A$2:$B$3,2,FALSE),IF(CB290&lt;-$BV290,"mutant","WT"),IF(CB290&lt;-VLOOKUP('Gene Table'!$G$2,'Array Content'!$A$2:$B$3,2,FALSE),"Mutant","WT")),"")</f>
        <v/>
      </c>
      <c r="CQ290" s="4" t="str">
        <f>IF(ISNUMBER(CC290), IF($BV290&gt;VLOOKUP('Gene Table'!$G$2,'Array Content'!$A$2:$B$3,2,FALSE),IF(CC290&lt;-$BV290,"mutant","WT"),IF(CC290&lt;-VLOOKUP('Gene Table'!$G$2,'Array Content'!$A$2:$B$3,2,FALSE),"Mutant","WT")),"")</f>
        <v/>
      </c>
      <c r="CR290" s="4" t="str">
        <f>IF(ISNUMBER(CD290), IF($BV290&gt;VLOOKUP('Gene Table'!$G$2,'Array Content'!$A$2:$B$3,2,FALSE),IF(CD290&lt;-$BV290,"mutant","WT"),IF(CD290&lt;-VLOOKUP('Gene Table'!$G$2,'Array Content'!$A$2:$B$3,2,FALSE),"Mutant","WT")),"")</f>
        <v/>
      </c>
      <c r="CS290" s="4" t="str">
        <f>IF(ISNUMBER(CE290), IF($BV290&gt;VLOOKUP('Gene Table'!$G$2,'Array Content'!$A$2:$B$3,2,FALSE),IF(CE290&lt;-$BV290,"mutant","WT"),IF(CE290&lt;-VLOOKUP('Gene Table'!$G$2,'Array Content'!$A$2:$B$3,2,FALSE),"Mutant","WT")),"")</f>
        <v/>
      </c>
      <c r="CT290" s="4" t="str">
        <f>IF(ISNUMBER(CF290), IF($BV290&gt;VLOOKUP('Gene Table'!$G$2,'Array Content'!$A$2:$B$3,2,FALSE),IF(CF290&lt;-$BV290,"mutant","WT"),IF(CF290&lt;-VLOOKUP('Gene Table'!$G$2,'Array Content'!$A$2:$B$3,2,FALSE),"Mutant","WT")),"")</f>
        <v/>
      </c>
      <c r="CU290" s="4" t="str">
        <f>IF(ISNUMBER(CG290), IF($BV290&gt;VLOOKUP('Gene Table'!$G$2,'Array Content'!$A$2:$B$3,2,FALSE),IF(CG290&lt;-$BV290,"mutant","WT"),IF(CG290&lt;-VLOOKUP('Gene Table'!$G$2,'Array Content'!$A$2:$B$3,2,FALSE),"Mutant","WT")),"")</f>
        <v/>
      </c>
      <c r="CV290" s="4" t="str">
        <f>IF(ISNUMBER(CH290), IF($BV290&gt;VLOOKUP('Gene Table'!$G$2,'Array Content'!$A$2:$B$3,2,FALSE),IF(CH290&lt;-$BV290,"mutant","WT"),IF(CH290&lt;-VLOOKUP('Gene Table'!$G$2,'Array Content'!$A$2:$B$3,2,FALSE),"Mutant","WT")),"")</f>
        <v/>
      </c>
      <c r="CW290" s="4" t="str">
        <f>IF(ISNUMBER(CI290), IF($BV290&gt;VLOOKUP('Gene Table'!$G$2,'Array Content'!$A$2:$B$3,2,FALSE),IF(CI290&lt;-$BV290,"mutant","WT"),IF(CI290&lt;-VLOOKUP('Gene Table'!$G$2,'Array Content'!$A$2:$B$3,2,FALSE),"Mutant","WT")),"")</f>
        <v/>
      </c>
      <c r="CX290" s="4" t="str">
        <f>IF(ISNUMBER(CJ290), IF($BV290&gt;VLOOKUP('Gene Table'!$G$2,'Array Content'!$A$2:$B$3,2,FALSE),IF(CJ290&lt;-$BV290,"mutant","WT"),IF(CJ290&lt;-VLOOKUP('Gene Table'!$G$2,'Array Content'!$A$2:$B$3,2,FALSE),"Mutant","WT")),"")</f>
        <v/>
      </c>
      <c r="CY290" s="4" t="str">
        <f>IF(ISNUMBER(CK290), IF($BV290&gt;VLOOKUP('Gene Table'!$G$2,'Array Content'!$A$2:$B$3,2,FALSE),IF(CK290&lt;-$BV290,"mutant","WT"),IF(CK290&lt;-VLOOKUP('Gene Table'!$G$2,'Array Content'!$A$2:$B$3,2,FALSE),"Mutant","WT")),"")</f>
        <v/>
      </c>
      <c r="DA290" s="4" t="s">
        <v>4947</v>
      </c>
      <c r="DB290" s="4">
        <f t="shared" si="285"/>
        <v>0</v>
      </c>
      <c r="DC290" s="4">
        <f t="shared" si="286"/>
        <v>0</v>
      </c>
      <c r="DD290" s="4" t="str">
        <f t="shared" si="287"/>
        <v/>
      </c>
      <c r="DE290" s="4" t="str">
        <f t="shared" si="288"/>
        <v/>
      </c>
      <c r="DF290" s="4" t="str">
        <f t="shared" si="289"/>
        <v/>
      </c>
      <c r="DG290" s="4" t="str">
        <f t="shared" si="290"/>
        <v/>
      </c>
      <c r="DH290" s="4" t="str">
        <f t="shared" si="291"/>
        <v/>
      </c>
      <c r="DI290" s="4" t="str">
        <f t="shared" si="292"/>
        <v/>
      </c>
      <c r="DJ290" s="4" t="str">
        <f t="shared" si="293"/>
        <v/>
      </c>
      <c r="DK290" s="4" t="str">
        <f t="shared" si="294"/>
        <v/>
      </c>
      <c r="DL290" s="4" t="str">
        <f t="shared" si="295"/>
        <v/>
      </c>
      <c r="DM290" s="4" t="str">
        <f t="shared" si="296"/>
        <v/>
      </c>
      <c r="DO290" s="4" t="s">
        <v>4947</v>
      </c>
      <c r="DP290" s="4" t="str">
        <f>IF(ISNUMBER(DB290), IF($AR290&gt;VLOOKUP('Gene Table'!$G$2,'Array Content'!$A$2:$B$3,2,FALSE),IF(DB290&lt;-$AR290,"mutant","WT"),IF(DB290&lt;-VLOOKUP('Gene Table'!$G$2,'Array Content'!$A$2:$B$3,2,FALSE),"Mutant","WT")),"")</f>
        <v>WT</v>
      </c>
      <c r="DQ290" s="4" t="str">
        <f>IF(ISNUMBER(DC290), IF($AR290&gt;VLOOKUP('Gene Table'!$G$2,'Array Content'!$A$2:$B$3,2,FALSE),IF(DC290&lt;-$AR290,"mutant","WT"),IF(DC290&lt;-VLOOKUP('Gene Table'!$G$2,'Array Content'!$A$2:$B$3,2,FALSE),"Mutant","WT")),"")</f>
        <v>WT</v>
      </c>
      <c r="DR290" s="4" t="str">
        <f>IF(ISNUMBER(DD290), IF($AR290&gt;VLOOKUP('Gene Table'!$G$2,'Array Content'!$A$2:$B$3,2,FALSE),IF(DD290&lt;-$AR290,"mutant","WT"),IF(DD290&lt;-VLOOKUP('Gene Table'!$G$2,'Array Content'!$A$2:$B$3,2,FALSE),"Mutant","WT")),"")</f>
        <v/>
      </c>
      <c r="DS290" s="4" t="str">
        <f>IF(ISNUMBER(DE290), IF($AR290&gt;VLOOKUP('Gene Table'!$G$2,'Array Content'!$A$2:$B$3,2,FALSE),IF(DE290&lt;-$AR290,"mutant","WT"),IF(DE290&lt;-VLOOKUP('Gene Table'!$G$2,'Array Content'!$A$2:$B$3,2,FALSE),"Mutant","WT")),"")</f>
        <v/>
      </c>
      <c r="DT290" s="4" t="str">
        <f>IF(ISNUMBER(DF290), IF($AR290&gt;VLOOKUP('Gene Table'!$G$2,'Array Content'!$A$2:$B$3,2,FALSE),IF(DF290&lt;-$AR290,"mutant","WT"),IF(DF290&lt;-VLOOKUP('Gene Table'!$G$2,'Array Content'!$A$2:$B$3,2,FALSE),"Mutant","WT")),"")</f>
        <v/>
      </c>
      <c r="DU290" s="4" t="str">
        <f>IF(ISNUMBER(DG290), IF($AR290&gt;VLOOKUP('Gene Table'!$G$2,'Array Content'!$A$2:$B$3,2,FALSE),IF(DG290&lt;-$AR290,"mutant","WT"),IF(DG290&lt;-VLOOKUP('Gene Table'!$G$2,'Array Content'!$A$2:$B$3,2,FALSE),"Mutant","WT")),"")</f>
        <v/>
      </c>
      <c r="DV290" s="4" t="str">
        <f>IF(ISNUMBER(DH290), IF($AR290&gt;VLOOKUP('Gene Table'!$G$2,'Array Content'!$A$2:$B$3,2,FALSE),IF(DH290&lt;-$AR290,"mutant","WT"),IF(DH290&lt;-VLOOKUP('Gene Table'!$G$2,'Array Content'!$A$2:$B$3,2,FALSE),"Mutant","WT")),"")</f>
        <v/>
      </c>
      <c r="DW290" s="4" t="str">
        <f>IF(ISNUMBER(DI290), IF($AR290&gt;VLOOKUP('Gene Table'!$G$2,'Array Content'!$A$2:$B$3,2,FALSE),IF(DI290&lt;-$AR290,"mutant","WT"),IF(DI290&lt;-VLOOKUP('Gene Table'!$G$2,'Array Content'!$A$2:$B$3,2,FALSE),"Mutant","WT")),"")</f>
        <v/>
      </c>
      <c r="DX290" s="4" t="str">
        <f>IF(ISNUMBER(DJ290), IF($AR290&gt;VLOOKUP('Gene Table'!$G$2,'Array Content'!$A$2:$B$3,2,FALSE),IF(DJ290&lt;-$AR290,"mutant","WT"),IF(DJ290&lt;-VLOOKUP('Gene Table'!$G$2,'Array Content'!$A$2:$B$3,2,FALSE),"Mutant","WT")),"")</f>
        <v/>
      </c>
      <c r="DY290" s="4" t="str">
        <f>IF(ISNUMBER(DK290), IF($AR290&gt;VLOOKUP('Gene Table'!$G$2,'Array Content'!$A$2:$B$3,2,FALSE),IF(DK290&lt;-$AR290,"mutant","WT"),IF(DK290&lt;-VLOOKUP('Gene Table'!$G$2,'Array Content'!$A$2:$B$3,2,FALSE),"Mutant","WT")),"")</f>
        <v/>
      </c>
      <c r="DZ290" s="4" t="str">
        <f>IF(ISNUMBER(DL290), IF($AR290&gt;VLOOKUP('Gene Table'!$G$2,'Array Content'!$A$2:$B$3,2,FALSE),IF(DL290&lt;-$AR290,"mutant","WT"),IF(DL290&lt;-VLOOKUP('Gene Table'!$G$2,'Array Content'!$A$2:$B$3,2,FALSE),"Mutant","WT")),"")</f>
        <v/>
      </c>
      <c r="EA290" s="4" t="str">
        <f>IF(ISNUMBER(DM290), IF($AR290&gt;VLOOKUP('Gene Table'!$G$2,'Array Content'!$A$2:$B$3,2,FALSE),IF(DM290&lt;-$AR290,"mutant","WT"),IF(DM290&lt;-VLOOKUP('Gene Table'!$G$2,'Array Content'!$A$2:$B$3,2,FALSE),"Mutant","WT")),"")</f>
        <v/>
      </c>
      <c r="EC290" s="4" t="s">
        <v>4947</v>
      </c>
      <c r="ED290" s="4" t="str">
        <f>IF('Gene Table'!$D290="copy number",D290,"")</f>
        <v/>
      </c>
      <c r="EE290" s="4" t="str">
        <f>IF('Gene Table'!$D290="copy number",E290,"")</f>
        <v/>
      </c>
      <c r="EF290" s="4" t="str">
        <f>IF('Gene Table'!$D290="copy number",F290,"")</f>
        <v/>
      </c>
      <c r="EG290" s="4" t="str">
        <f>IF('Gene Table'!$D290="copy number",G290,"")</f>
        <v/>
      </c>
      <c r="EH290" s="4" t="str">
        <f>IF('Gene Table'!$D290="copy number",H290,"")</f>
        <v/>
      </c>
      <c r="EI290" s="4" t="str">
        <f>IF('Gene Table'!$D290="copy number",I290,"")</f>
        <v/>
      </c>
      <c r="EJ290" s="4" t="str">
        <f>IF('Gene Table'!$D290="copy number",J290,"")</f>
        <v/>
      </c>
      <c r="EK290" s="4" t="str">
        <f>IF('Gene Table'!$D290="copy number",K290,"")</f>
        <v/>
      </c>
      <c r="EL290" s="4" t="str">
        <f>IF('Gene Table'!$D290="copy number",L290,"")</f>
        <v/>
      </c>
      <c r="EM290" s="4" t="str">
        <f>IF('Gene Table'!$D290="copy number",M290,"")</f>
        <v/>
      </c>
      <c r="EN290" s="4" t="str">
        <f>IF('Gene Table'!$D290="copy number",N290,"")</f>
        <v/>
      </c>
      <c r="EO290" s="4" t="str">
        <f>IF('Gene Table'!$D290="copy number",O290,"")</f>
        <v/>
      </c>
      <c r="EQ290" s="4" t="s">
        <v>4947</v>
      </c>
      <c r="ER290" s="4" t="str">
        <f>IF('Gene Table'!$D290="copy number",R290,"")</f>
        <v/>
      </c>
      <c r="ES290" s="4" t="str">
        <f>IF('Gene Table'!$D290="copy number",S290,"")</f>
        <v/>
      </c>
      <c r="ET290" s="4" t="str">
        <f>IF('Gene Table'!$D290="copy number",T290,"")</f>
        <v/>
      </c>
      <c r="EU290" s="4" t="str">
        <f>IF('Gene Table'!$D290="copy number",U290,"")</f>
        <v/>
      </c>
      <c r="EV290" s="4" t="str">
        <f>IF('Gene Table'!$D290="copy number",V290,"")</f>
        <v/>
      </c>
      <c r="EW290" s="4" t="str">
        <f>IF('Gene Table'!$D290="copy number",W290,"")</f>
        <v/>
      </c>
      <c r="EX290" s="4" t="str">
        <f>IF('Gene Table'!$D290="copy number",X290,"")</f>
        <v/>
      </c>
      <c r="EY290" s="4" t="str">
        <f>IF('Gene Table'!$D290="copy number",Y290,"")</f>
        <v/>
      </c>
      <c r="EZ290" s="4" t="str">
        <f>IF('Gene Table'!$D290="copy number",Z290,"")</f>
        <v/>
      </c>
      <c r="FA290" s="4" t="str">
        <f>IF('Gene Table'!$D290="copy number",AA290,"")</f>
        <v/>
      </c>
      <c r="FB290" s="4" t="str">
        <f>IF('Gene Table'!$D290="copy number",AB290,"")</f>
        <v/>
      </c>
      <c r="FC290" s="4" t="str">
        <f>IF('Gene Table'!$D290="copy number",AC290,"")</f>
        <v/>
      </c>
      <c r="FE290" s="4" t="s">
        <v>4947</v>
      </c>
      <c r="FF290" s="4" t="str">
        <f>IF('Gene Table'!$C290="SMPC",D290,"")</f>
        <v/>
      </c>
      <c r="FG290" s="4" t="str">
        <f>IF('Gene Table'!$C290="SMPC",E290,"")</f>
        <v/>
      </c>
      <c r="FH290" s="4" t="str">
        <f>IF('Gene Table'!$C290="SMPC",F290,"")</f>
        <v/>
      </c>
      <c r="FI290" s="4" t="str">
        <f>IF('Gene Table'!$C290="SMPC",G290,"")</f>
        <v/>
      </c>
      <c r="FJ290" s="4" t="str">
        <f>IF('Gene Table'!$C290="SMPC",H290,"")</f>
        <v/>
      </c>
      <c r="FK290" s="4" t="str">
        <f>IF('Gene Table'!$C290="SMPC",I290,"")</f>
        <v/>
      </c>
      <c r="FL290" s="4" t="str">
        <f>IF('Gene Table'!$C290="SMPC",J290,"")</f>
        <v/>
      </c>
      <c r="FM290" s="4" t="str">
        <f>IF('Gene Table'!$C290="SMPC",K290,"")</f>
        <v/>
      </c>
      <c r="FN290" s="4" t="str">
        <f>IF('Gene Table'!$C290="SMPC",L290,"")</f>
        <v/>
      </c>
      <c r="FO290" s="4" t="str">
        <f>IF('Gene Table'!$C290="SMPC",M290,"")</f>
        <v/>
      </c>
      <c r="FP290" s="4" t="str">
        <f>IF('Gene Table'!$C290="SMPC",N290,"")</f>
        <v/>
      </c>
      <c r="FQ290" s="4" t="str">
        <f>IF('Gene Table'!$C290="SMPC",O290,"")</f>
        <v/>
      </c>
      <c r="FS290" s="4" t="s">
        <v>4947</v>
      </c>
      <c r="FT290" s="4" t="str">
        <f>IF('Gene Table'!$C290="SMPC",R290,"")</f>
        <v/>
      </c>
      <c r="FU290" s="4" t="str">
        <f>IF('Gene Table'!$C290="SMPC",S290,"")</f>
        <v/>
      </c>
      <c r="FV290" s="4" t="str">
        <f>IF('Gene Table'!$C290="SMPC",T290,"")</f>
        <v/>
      </c>
      <c r="FW290" s="4" t="str">
        <f>IF('Gene Table'!$C290="SMPC",U290,"")</f>
        <v/>
      </c>
      <c r="FX290" s="4" t="str">
        <f>IF('Gene Table'!$C290="SMPC",V290,"")</f>
        <v/>
      </c>
      <c r="FY290" s="4" t="str">
        <f>IF('Gene Table'!$C290="SMPC",W290,"")</f>
        <v/>
      </c>
      <c r="FZ290" s="4" t="str">
        <f>IF('Gene Table'!$C290="SMPC",X290,"")</f>
        <v/>
      </c>
      <c r="GA290" s="4" t="str">
        <f>IF('Gene Table'!$C290="SMPC",Y290,"")</f>
        <v/>
      </c>
      <c r="GB290" s="4" t="str">
        <f>IF('Gene Table'!$C290="SMPC",Z290,"")</f>
        <v/>
      </c>
      <c r="GC290" s="4" t="str">
        <f>IF('Gene Table'!$C290="SMPC",AA290,"")</f>
        <v/>
      </c>
      <c r="GD290" s="4" t="str">
        <f>IF('Gene Table'!$C290="SMPC",AB290,"")</f>
        <v/>
      </c>
      <c r="GE290" s="4" t="str">
        <f>IF('Gene Table'!$C290="SMPC",AC290,"")</f>
        <v/>
      </c>
    </row>
    <row r="291" spans="1:187" ht="15" customHeight="1" x14ac:dyDescent="0.25">
      <c r="A291" s="4" t="str">
        <f>'Gene Table'!C291&amp;":"&amp;'Gene Table'!D291</f>
        <v>TP53:c.817C&gt;T</v>
      </c>
      <c r="B291" s="4">
        <f>IF('Gene Table'!$G$5="NO",IF(ISNUMBER(MATCH('Gene Table'!E291,'Array Content'!$M$2:$M$941,0)),VLOOKUP('Gene Table'!E291,'Array Content'!$M$2:$O$941,2,FALSE),35),IF('Gene Table'!$G$5="YES",IF(ISNUMBER(MATCH('Gene Table'!E291,'Array Content'!$M$2:$M$941,0)),VLOOKUP('Gene Table'!E291,'Array Content'!$M$2:$O$941,3,FALSE),35),"OOPS"))</f>
        <v>37</v>
      </c>
      <c r="C291" s="4" t="s">
        <v>4948</v>
      </c>
      <c r="D291" s="29">
        <f>IF('Control Sample Data'!D290="","",IF(SUM('Control Sample Data'!D$2:D$97)&gt;10,IF(AND(ISNUMBER('Control Sample Data'!D290),'Control Sample Data'!D290&lt;$B291, 'Control Sample Data'!D290&gt;0),'Control Sample Data'!D290,$B291),""))</f>
        <v>35</v>
      </c>
      <c r="E291" s="29">
        <f>IF('Control Sample Data'!E290="","",IF(SUM('Control Sample Data'!E$2:E$97)&gt;10,IF(AND(ISNUMBER('Control Sample Data'!E290),'Control Sample Data'!E290&lt;$B291, 'Control Sample Data'!E290&gt;0),'Control Sample Data'!E290,$B291),""))</f>
        <v>35</v>
      </c>
      <c r="F291" s="29" t="str">
        <f>IF('Control Sample Data'!F290="","",IF(SUM('Control Sample Data'!F$2:F$97)&gt;10,IF(AND(ISNUMBER('Control Sample Data'!F290),'Control Sample Data'!F290&lt;$B291, 'Control Sample Data'!F290&gt;0),'Control Sample Data'!F290,$B291),""))</f>
        <v/>
      </c>
      <c r="G291" s="29" t="str">
        <f>IF('Control Sample Data'!G290="","",IF(SUM('Control Sample Data'!G$2:G$97)&gt;10,IF(AND(ISNUMBER('Control Sample Data'!G290),'Control Sample Data'!G290&lt;$B291, 'Control Sample Data'!G290&gt;0),'Control Sample Data'!G290,$B291),""))</f>
        <v/>
      </c>
      <c r="H291" s="29" t="str">
        <f>IF('Control Sample Data'!H290="","",IF(SUM('Control Sample Data'!H$2:H$97)&gt;10,IF(AND(ISNUMBER('Control Sample Data'!H290),'Control Sample Data'!H290&lt;$B291, 'Control Sample Data'!H290&gt;0),'Control Sample Data'!H290,$B291),""))</f>
        <v/>
      </c>
      <c r="I291" s="29" t="str">
        <f>IF('Control Sample Data'!I290="","",IF(SUM('Control Sample Data'!I$2:I$97)&gt;10,IF(AND(ISNUMBER('Control Sample Data'!I290),'Control Sample Data'!I290&lt;$B291, 'Control Sample Data'!I290&gt;0),'Control Sample Data'!I290,$B291),""))</f>
        <v/>
      </c>
      <c r="J291" s="29" t="str">
        <f>IF('Control Sample Data'!J290="","",IF(SUM('Control Sample Data'!J$2:J$97)&gt;10,IF(AND(ISNUMBER('Control Sample Data'!J290),'Control Sample Data'!J290&lt;$B291, 'Control Sample Data'!J290&gt;0),'Control Sample Data'!J290,$B291),""))</f>
        <v/>
      </c>
      <c r="K291" s="29" t="str">
        <f>IF('Control Sample Data'!K290="","",IF(SUM('Control Sample Data'!K$2:K$97)&gt;10,IF(AND(ISNUMBER('Control Sample Data'!K290),'Control Sample Data'!K290&lt;$B291, 'Control Sample Data'!K290&gt;0),'Control Sample Data'!K290,$B291),""))</f>
        <v/>
      </c>
      <c r="L291" s="29" t="str">
        <f>IF('Control Sample Data'!L290="","",IF(SUM('Control Sample Data'!L$2:L$97)&gt;10,IF(AND(ISNUMBER('Control Sample Data'!L290),'Control Sample Data'!L290&lt;$B291, 'Control Sample Data'!L290&gt;0),'Control Sample Data'!L290,$B291),""))</f>
        <v/>
      </c>
      <c r="M291" s="29" t="str">
        <f>IF('Control Sample Data'!M290="","",IF(SUM('Control Sample Data'!M$2:M$97)&gt;10,IF(AND(ISNUMBER('Control Sample Data'!M290),'Control Sample Data'!M290&lt;$B291, 'Control Sample Data'!M290&gt;0),'Control Sample Data'!M290,$B291),""))</f>
        <v/>
      </c>
      <c r="N291" s="29" t="str">
        <f>IF('Control Sample Data'!N290="","",IF(SUM('Control Sample Data'!N$2:N$97)&gt;10,IF(AND(ISNUMBER('Control Sample Data'!N290),'Control Sample Data'!N290&lt;$B291, 'Control Sample Data'!N290&gt;0),'Control Sample Data'!N290,$B291),""))</f>
        <v/>
      </c>
      <c r="O291" s="29" t="str">
        <f>IF('Control Sample Data'!O290="","",IF(SUM('Control Sample Data'!O$2:O$97)&gt;10,IF(AND(ISNUMBER('Control Sample Data'!O290),'Control Sample Data'!O290&lt;$B291, 'Control Sample Data'!O290&gt;0),'Control Sample Data'!O290,$B291),""))</f>
        <v/>
      </c>
      <c r="Q291" s="4" t="s">
        <v>4948</v>
      </c>
      <c r="R291" s="29">
        <f>IF('Test Sample Data'!D290="","",IF(SUM('Test Sample Data'!D$2:D$97)&gt;10,IF(AND(ISNUMBER('Test Sample Data'!D290),'Test Sample Data'!D290&lt;$B291, 'Test Sample Data'!D290&gt;0),'Test Sample Data'!D290,$B291),""))</f>
        <v>35</v>
      </c>
      <c r="S291" s="29">
        <f>IF('Test Sample Data'!E290="","",IF(SUM('Test Sample Data'!E$2:E$97)&gt;10,IF(AND(ISNUMBER('Test Sample Data'!E290),'Test Sample Data'!E290&lt;$B291, 'Test Sample Data'!E290&gt;0),'Test Sample Data'!E290,$B291),""))</f>
        <v>35</v>
      </c>
      <c r="T291" s="29" t="str">
        <f>IF('Test Sample Data'!F290="","",IF(SUM('Test Sample Data'!F$2:F$97)&gt;10,IF(AND(ISNUMBER('Test Sample Data'!F290),'Test Sample Data'!F290&lt;$B291, 'Test Sample Data'!F290&gt;0),'Test Sample Data'!F290,$B291),""))</f>
        <v/>
      </c>
      <c r="U291" s="29" t="str">
        <f>IF('Test Sample Data'!G290="","",IF(SUM('Test Sample Data'!G$2:G$97)&gt;10,IF(AND(ISNUMBER('Test Sample Data'!G290),'Test Sample Data'!G290&lt;$B291, 'Test Sample Data'!G290&gt;0),'Test Sample Data'!G290,$B291),""))</f>
        <v/>
      </c>
      <c r="V291" s="29" t="str">
        <f>IF('Test Sample Data'!H290="","",IF(SUM('Test Sample Data'!H$2:H$97)&gt;10,IF(AND(ISNUMBER('Test Sample Data'!H290),'Test Sample Data'!H290&lt;$B291, 'Test Sample Data'!H290&gt;0),'Test Sample Data'!H290,$B291),""))</f>
        <v/>
      </c>
      <c r="W291" s="29" t="str">
        <f>IF('Test Sample Data'!I290="","",IF(SUM('Test Sample Data'!I$2:I$97)&gt;10,IF(AND(ISNUMBER('Test Sample Data'!I290),'Test Sample Data'!I290&lt;$B291, 'Test Sample Data'!I290&gt;0),'Test Sample Data'!I290,$B291),""))</f>
        <v/>
      </c>
      <c r="X291" s="29" t="str">
        <f>IF('Test Sample Data'!J290="","",IF(SUM('Test Sample Data'!J$2:J$97)&gt;10,IF(AND(ISNUMBER('Test Sample Data'!J290),'Test Sample Data'!J290&lt;$B291, 'Test Sample Data'!J290&gt;0),'Test Sample Data'!J290,$B291),""))</f>
        <v/>
      </c>
      <c r="Y291" s="29" t="str">
        <f>IF('Test Sample Data'!K290="","",IF(SUM('Test Sample Data'!K$2:K$97)&gt;10,IF(AND(ISNUMBER('Test Sample Data'!K290),'Test Sample Data'!K290&lt;$B291, 'Test Sample Data'!K290&gt;0),'Test Sample Data'!K290,$B291),""))</f>
        <v/>
      </c>
      <c r="Z291" s="29" t="str">
        <f>IF('Test Sample Data'!L290="","",IF(SUM('Test Sample Data'!L$2:L$97)&gt;10,IF(AND(ISNUMBER('Test Sample Data'!L290),'Test Sample Data'!L290&lt;$B291, 'Test Sample Data'!L290&gt;0),'Test Sample Data'!L290,$B291),""))</f>
        <v/>
      </c>
      <c r="AA291" s="29" t="str">
        <f>IF('Test Sample Data'!M290="","",IF(SUM('Test Sample Data'!M$2:M$97)&gt;10,IF(AND(ISNUMBER('Test Sample Data'!M290),'Test Sample Data'!M290&lt;$B291, 'Test Sample Data'!M290&gt;0),'Test Sample Data'!M290,$B291),""))</f>
        <v/>
      </c>
      <c r="AB291" s="29" t="str">
        <f>IF('Test Sample Data'!N290="","",IF(SUM('Test Sample Data'!N$2:N$97)&gt;10,IF(AND(ISNUMBER('Test Sample Data'!N290),'Test Sample Data'!N290&lt;$B291, 'Test Sample Data'!N290&gt;0),'Test Sample Data'!N290,$B291),""))</f>
        <v/>
      </c>
      <c r="AC291" s="29" t="str">
        <f>IF('Test Sample Data'!O290="","",IF(SUM('Test Sample Data'!O$2:O$97)&gt;10,IF(AND(ISNUMBER('Test Sample Data'!O290),'Test Sample Data'!O290&lt;$B291, 'Test Sample Data'!O290&gt;0),'Test Sample Data'!O290,$B291),""))</f>
        <v/>
      </c>
      <c r="AE291" s="4" t="s">
        <v>4948</v>
      </c>
      <c r="AF291" s="4">
        <f t="shared" si="311"/>
        <v>9</v>
      </c>
      <c r="AG291" s="4">
        <f t="shared" si="312"/>
        <v>9</v>
      </c>
      <c r="AH291" s="4" t="str">
        <f t="shared" si="313"/>
        <v/>
      </c>
      <c r="AI291" s="4" t="str">
        <f t="shared" si="314"/>
        <v/>
      </c>
      <c r="AJ291" s="4" t="str">
        <f t="shared" si="315"/>
        <v/>
      </c>
      <c r="AK291" s="4" t="str">
        <f t="shared" si="316"/>
        <v/>
      </c>
      <c r="AL291" s="4" t="str">
        <f t="shared" si="317"/>
        <v/>
      </c>
      <c r="AM291" s="4" t="str">
        <f t="shared" si="318"/>
        <v/>
      </c>
      <c r="AN291" s="4" t="str">
        <f t="shared" si="319"/>
        <v/>
      </c>
      <c r="AO291" s="4" t="str">
        <f t="shared" si="320"/>
        <v/>
      </c>
      <c r="AP291" s="4" t="str">
        <f t="shared" si="321"/>
        <v/>
      </c>
      <c r="AQ291" s="4" t="str">
        <f t="shared" si="322"/>
        <v/>
      </c>
      <c r="AR291" s="4">
        <f t="shared" si="323"/>
        <v>0</v>
      </c>
      <c r="AS291" s="4">
        <f t="shared" si="310"/>
        <v>9</v>
      </c>
      <c r="AU291" s="4" t="s">
        <v>4948</v>
      </c>
      <c r="AV291" s="4">
        <f t="shared" si="324"/>
        <v>9</v>
      </c>
      <c r="AW291" s="4">
        <f t="shared" si="325"/>
        <v>9</v>
      </c>
      <c r="AX291" s="4" t="str">
        <f t="shared" si="326"/>
        <v/>
      </c>
      <c r="AY291" s="4" t="str">
        <f t="shared" si="327"/>
        <v/>
      </c>
      <c r="AZ291" s="4" t="str">
        <f t="shared" si="328"/>
        <v/>
      </c>
      <c r="BA291" s="4" t="str">
        <f t="shared" si="329"/>
        <v/>
      </c>
      <c r="BB291" s="4" t="str">
        <f t="shared" si="330"/>
        <v/>
      </c>
      <c r="BC291" s="4" t="str">
        <f t="shared" si="331"/>
        <v/>
      </c>
      <c r="BD291" s="4" t="str">
        <f t="shared" si="332"/>
        <v/>
      </c>
      <c r="BE291" s="4" t="str">
        <f t="shared" si="333"/>
        <v/>
      </c>
      <c r="BF291" s="4" t="str">
        <f t="shared" si="334"/>
        <v/>
      </c>
      <c r="BG291" s="4" t="str">
        <f t="shared" si="335"/>
        <v/>
      </c>
      <c r="BI291" s="4" t="s">
        <v>4948</v>
      </c>
      <c r="BJ291" s="4">
        <f t="shared" si="297"/>
        <v>9</v>
      </c>
      <c r="BK291" s="4">
        <f t="shared" si="298"/>
        <v>9</v>
      </c>
      <c r="BL291" s="4" t="str">
        <f t="shared" si="299"/>
        <v/>
      </c>
      <c r="BM291" s="4" t="str">
        <f t="shared" si="300"/>
        <v/>
      </c>
      <c r="BN291" s="4" t="str">
        <f t="shared" si="301"/>
        <v/>
      </c>
      <c r="BO291" s="4" t="str">
        <f t="shared" si="302"/>
        <v/>
      </c>
      <c r="BP291" s="4" t="str">
        <f t="shared" si="303"/>
        <v/>
      </c>
      <c r="BQ291" s="4" t="str">
        <f t="shared" si="304"/>
        <v/>
      </c>
      <c r="BR291" s="4" t="str">
        <f t="shared" si="305"/>
        <v/>
      </c>
      <c r="BS291" s="4" t="str">
        <f t="shared" si="306"/>
        <v/>
      </c>
      <c r="BT291" s="4" t="str">
        <f t="shared" si="307"/>
        <v/>
      </c>
      <c r="BU291" s="4" t="str">
        <f t="shared" si="308"/>
        <v/>
      </c>
      <c r="BV291" s="4">
        <f t="shared" si="336"/>
        <v>0</v>
      </c>
      <c r="BW291" s="4">
        <f t="shared" si="309"/>
        <v>9</v>
      </c>
      <c r="BY291" s="4" t="s">
        <v>4948</v>
      </c>
      <c r="BZ291" s="4">
        <f t="shared" ref="BZ291:BZ354" si="337">IF(ISNUMBER(AV291),AV291-$BW291,"")</f>
        <v>0</v>
      </c>
      <c r="CA291" s="4">
        <f t="shared" ref="CA291:CA354" si="338">IF(ISNUMBER(AW291),AW291-$BW291,"")</f>
        <v>0</v>
      </c>
      <c r="CB291" s="4" t="str">
        <f t="shared" ref="CB291:CB354" si="339">IF(ISNUMBER(AX291),AX291-$BW291,"")</f>
        <v/>
      </c>
      <c r="CC291" s="4" t="str">
        <f t="shared" ref="CC291:CC354" si="340">IF(ISNUMBER(AY291),AY291-$BW291,"")</f>
        <v/>
      </c>
      <c r="CD291" s="4" t="str">
        <f t="shared" ref="CD291:CD354" si="341">IF(ISNUMBER(AZ291),AZ291-$BW291,"")</f>
        <v/>
      </c>
      <c r="CE291" s="4" t="str">
        <f t="shared" ref="CE291:CE354" si="342">IF(ISNUMBER(BA291),BA291-$BW291,"")</f>
        <v/>
      </c>
      <c r="CF291" s="4" t="str">
        <f t="shared" ref="CF291:CF354" si="343">IF(ISNUMBER(BB291),BB291-$BW291,"")</f>
        <v/>
      </c>
      <c r="CG291" s="4" t="str">
        <f t="shared" ref="CG291:CG354" si="344">IF(ISNUMBER(BC291),BC291-$BW291,"")</f>
        <v/>
      </c>
      <c r="CH291" s="4" t="str">
        <f t="shared" ref="CH291:CH354" si="345">IF(ISNUMBER(BD291),BD291-$BW291,"")</f>
        <v/>
      </c>
      <c r="CI291" s="4" t="str">
        <f t="shared" ref="CI291:CI354" si="346">IF(ISNUMBER(BE291),BE291-$BW291,"")</f>
        <v/>
      </c>
      <c r="CJ291" s="4" t="str">
        <f t="shared" ref="CJ291:CJ354" si="347">IF(ISNUMBER(BF291),BF291-$BW291,"")</f>
        <v/>
      </c>
      <c r="CK291" s="4" t="str">
        <f t="shared" ref="CK291:CK354" si="348">IF(ISNUMBER(BG291),BG291-$BW291,"")</f>
        <v/>
      </c>
      <c r="CM291" s="4" t="s">
        <v>4948</v>
      </c>
      <c r="CN291" s="4" t="str">
        <f>IF(ISNUMBER(BZ291), IF($BV291&gt;VLOOKUP('Gene Table'!$G$2,'Array Content'!$A$2:$B$3,2,FALSE),IF(BZ291&lt;-$BV291,"mutant","WT"),IF(BZ291&lt;-VLOOKUP('Gene Table'!$G$2,'Array Content'!$A$2:$B$3,2,FALSE),"Mutant","WT")),"")</f>
        <v>WT</v>
      </c>
      <c r="CO291" s="4" t="str">
        <f>IF(ISNUMBER(CA291), IF($BV291&gt;VLOOKUP('Gene Table'!$G$2,'Array Content'!$A$2:$B$3,2,FALSE),IF(CA291&lt;-$BV291,"mutant","WT"),IF(CA291&lt;-VLOOKUP('Gene Table'!$G$2,'Array Content'!$A$2:$B$3,2,FALSE),"Mutant","WT")),"")</f>
        <v>WT</v>
      </c>
      <c r="CP291" s="4" t="str">
        <f>IF(ISNUMBER(CB291), IF($BV291&gt;VLOOKUP('Gene Table'!$G$2,'Array Content'!$A$2:$B$3,2,FALSE),IF(CB291&lt;-$BV291,"mutant","WT"),IF(CB291&lt;-VLOOKUP('Gene Table'!$G$2,'Array Content'!$A$2:$B$3,2,FALSE),"Mutant","WT")),"")</f>
        <v/>
      </c>
      <c r="CQ291" s="4" t="str">
        <f>IF(ISNUMBER(CC291), IF($BV291&gt;VLOOKUP('Gene Table'!$G$2,'Array Content'!$A$2:$B$3,2,FALSE),IF(CC291&lt;-$BV291,"mutant","WT"),IF(CC291&lt;-VLOOKUP('Gene Table'!$G$2,'Array Content'!$A$2:$B$3,2,FALSE),"Mutant","WT")),"")</f>
        <v/>
      </c>
      <c r="CR291" s="4" t="str">
        <f>IF(ISNUMBER(CD291), IF($BV291&gt;VLOOKUP('Gene Table'!$G$2,'Array Content'!$A$2:$B$3,2,FALSE),IF(CD291&lt;-$BV291,"mutant","WT"),IF(CD291&lt;-VLOOKUP('Gene Table'!$G$2,'Array Content'!$A$2:$B$3,2,FALSE),"Mutant","WT")),"")</f>
        <v/>
      </c>
      <c r="CS291" s="4" t="str">
        <f>IF(ISNUMBER(CE291), IF($BV291&gt;VLOOKUP('Gene Table'!$G$2,'Array Content'!$A$2:$B$3,2,FALSE),IF(CE291&lt;-$BV291,"mutant","WT"),IF(CE291&lt;-VLOOKUP('Gene Table'!$G$2,'Array Content'!$A$2:$B$3,2,FALSE),"Mutant","WT")),"")</f>
        <v/>
      </c>
      <c r="CT291" s="4" t="str">
        <f>IF(ISNUMBER(CF291), IF($BV291&gt;VLOOKUP('Gene Table'!$G$2,'Array Content'!$A$2:$B$3,2,FALSE),IF(CF291&lt;-$BV291,"mutant","WT"),IF(CF291&lt;-VLOOKUP('Gene Table'!$G$2,'Array Content'!$A$2:$B$3,2,FALSE),"Mutant","WT")),"")</f>
        <v/>
      </c>
      <c r="CU291" s="4" t="str">
        <f>IF(ISNUMBER(CG291), IF($BV291&gt;VLOOKUP('Gene Table'!$G$2,'Array Content'!$A$2:$B$3,2,FALSE),IF(CG291&lt;-$BV291,"mutant","WT"),IF(CG291&lt;-VLOOKUP('Gene Table'!$G$2,'Array Content'!$A$2:$B$3,2,FALSE),"Mutant","WT")),"")</f>
        <v/>
      </c>
      <c r="CV291" s="4" t="str">
        <f>IF(ISNUMBER(CH291), IF($BV291&gt;VLOOKUP('Gene Table'!$G$2,'Array Content'!$A$2:$B$3,2,FALSE),IF(CH291&lt;-$BV291,"mutant","WT"),IF(CH291&lt;-VLOOKUP('Gene Table'!$G$2,'Array Content'!$A$2:$B$3,2,FALSE),"Mutant","WT")),"")</f>
        <v/>
      </c>
      <c r="CW291" s="4" t="str">
        <f>IF(ISNUMBER(CI291), IF($BV291&gt;VLOOKUP('Gene Table'!$G$2,'Array Content'!$A$2:$B$3,2,FALSE),IF(CI291&lt;-$BV291,"mutant","WT"),IF(CI291&lt;-VLOOKUP('Gene Table'!$G$2,'Array Content'!$A$2:$B$3,2,FALSE),"Mutant","WT")),"")</f>
        <v/>
      </c>
      <c r="CX291" s="4" t="str">
        <f>IF(ISNUMBER(CJ291), IF($BV291&gt;VLOOKUP('Gene Table'!$G$2,'Array Content'!$A$2:$B$3,2,FALSE),IF(CJ291&lt;-$BV291,"mutant","WT"),IF(CJ291&lt;-VLOOKUP('Gene Table'!$G$2,'Array Content'!$A$2:$B$3,2,FALSE),"Mutant","WT")),"")</f>
        <v/>
      </c>
      <c r="CY291" s="4" t="str">
        <f>IF(ISNUMBER(CK291), IF($BV291&gt;VLOOKUP('Gene Table'!$G$2,'Array Content'!$A$2:$B$3,2,FALSE),IF(CK291&lt;-$BV291,"mutant","WT"),IF(CK291&lt;-VLOOKUP('Gene Table'!$G$2,'Array Content'!$A$2:$B$3,2,FALSE),"Mutant","WT")),"")</f>
        <v/>
      </c>
      <c r="DA291" s="4" t="s">
        <v>4948</v>
      </c>
      <c r="DB291" s="4">
        <f t="shared" ref="DB291:DB354" si="349">IF(ISNUMBER(AV291),AV291-$AS291,"")</f>
        <v>0</v>
      </c>
      <c r="DC291" s="4">
        <f t="shared" ref="DC291:DC354" si="350">IF(ISNUMBER(AW291),AW291-$AS291,"")</f>
        <v>0</v>
      </c>
      <c r="DD291" s="4" t="str">
        <f t="shared" ref="DD291:DD354" si="351">IF(ISNUMBER(AX291),AX291-$AS291,"")</f>
        <v/>
      </c>
      <c r="DE291" s="4" t="str">
        <f t="shared" ref="DE291:DE354" si="352">IF(ISNUMBER(AY291),AY291-$AS291,"")</f>
        <v/>
      </c>
      <c r="DF291" s="4" t="str">
        <f t="shared" ref="DF291:DF354" si="353">IF(ISNUMBER(AZ291),AZ291-$AS291,"")</f>
        <v/>
      </c>
      <c r="DG291" s="4" t="str">
        <f t="shared" ref="DG291:DG354" si="354">IF(ISNUMBER(BA291),BA291-$AS291,"")</f>
        <v/>
      </c>
      <c r="DH291" s="4" t="str">
        <f t="shared" ref="DH291:DH354" si="355">IF(ISNUMBER(BB291),BB291-$AS291,"")</f>
        <v/>
      </c>
      <c r="DI291" s="4" t="str">
        <f t="shared" ref="DI291:DI354" si="356">IF(ISNUMBER(BC291),BC291-$AS291,"")</f>
        <v/>
      </c>
      <c r="DJ291" s="4" t="str">
        <f t="shared" ref="DJ291:DJ354" si="357">IF(ISNUMBER(BD291),BD291-$AS291,"")</f>
        <v/>
      </c>
      <c r="DK291" s="4" t="str">
        <f t="shared" ref="DK291:DK354" si="358">IF(ISNUMBER(BE291),BE291-$AS291,"")</f>
        <v/>
      </c>
      <c r="DL291" s="4" t="str">
        <f t="shared" ref="DL291:DL354" si="359">IF(ISNUMBER(BF291),BF291-$AS291,"")</f>
        <v/>
      </c>
      <c r="DM291" s="4" t="str">
        <f t="shared" ref="DM291:DM354" si="360">IF(ISNUMBER(BG291),BG291-$AS291,"")</f>
        <v/>
      </c>
      <c r="DO291" s="4" t="s">
        <v>4948</v>
      </c>
      <c r="DP291" s="4" t="str">
        <f>IF(ISNUMBER(DB291), IF($AR291&gt;VLOOKUP('Gene Table'!$G$2,'Array Content'!$A$2:$B$3,2,FALSE),IF(DB291&lt;-$AR291,"mutant","WT"),IF(DB291&lt;-VLOOKUP('Gene Table'!$G$2,'Array Content'!$A$2:$B$3,2,FALSE),"Mutant","WT")),"")</f>
        <v>WT</v>
      </c>
      <c r="DQ291" s="4" t="str">
        <f>IF(ISNUMBER(DC291), IF($AR291&gt;VLOOKUP('Gene Table'!$G$2,'Array Content'!$A$2:$B$3,2,FALSE),IF(DC291&lt;-$AR291,"mutant","WT"),IF(DC291&lt;-VLOOKUP('Gene Table'!$G$2,'Array Content'!$A$2:$B$3,2,FALSE),"Mutant","WT")),"")</f>
        <v>WT</v>
      </c>
      <c r="DR291" s="4" t="str">
        <f>IF(ISNUMBER(DD291), IF($AR291&gt;VLOOKUP('Gene Table'!$G$2,'Array Content'!$A$2:$B$3,2,FALSE),IF(DD291&lt;-$AR291,"mutant","WT"),IF(DD291&lt;-VLOOKUP('Gene Table'!$G$2,'Array Content'!$A$2:$B$3,2,FALSE),"Mutant","WT")),"")</f>
        <v/>
      </c>
      <c r="DS291" s="4" t="str">
        <f>IF(ISNUMBER(DE291), IF($AR291&gt;VLOOKUP('Gene Table'!$G$2,'Array Content'!$A$2:$B$3,2,FALSE),IF(DE291&lt;-$AR291,"mutant","WT"),IF(DE291&lt;-VLOOKUP('Gene Table'!$G$2,'Array Content'!$A$2:$B$3,2,FALSE),"Mutant","WT")),"")</f>
        <v/>
      </c>
      <c r="DT291" s="4" t="str">
        <f>IF(ISNUMBER(DF291), IF($AR291&gt;VLOOKUP('Gene Table'!$G$2,'Array Content'!$A$2:$B$3,2,FALSE),IF(DF291&lt;-$AR291,"mutant","WT"),IF(DF291&lt;-VLOOKUP('Gene Table'!$G$2,'Array Content'!$A$2:$B$3,2,FALSE),"Mutant","WT")),"")</f>
        <v/>
      </c>
      <c r="DU291" s="4" t="str">
        <f>IF(ISNUMBER(DG291), IF($AR291&gt;VLOOKUP('Gene Table'!$G$2,'Array Content'!$A$2:$B$3,2,FALSE),IF(DG291&lt;-$AR291,"mutant","WT"),IF(DG291&lt;-VLOOKUP('Gene Table'!$G$2,'Array Content'!$A$2:$B$3,2,FALSE),"Mutant","WT")),"")</f>
        <v/>
      </c>
      <c r="DV291" s="4" t="str">
        <f>IF(ISNUMBER(DH291), IF($AR291&gt;VLOOKUP('Gene Table'!$G$2,'Array Content'!$A$2:$B$3,2,FALSE),IF(DH291&lt;-$AR291,"mutant","WT"),IF(DH291&lt;-VLOOKUP('Gene Table'!$G$2,'Array Content'!$A$2:$B$3,2,FALSE),"Mutant","WT")),"")</f>
        <v/>
      </c>
      <c r="DW291" s="4" t="str">
        <f>IF(ISNUMBER(DI291), IF($AR291&gt;VLOOKUP('Gene Table'!$G$2,'Array Content'!$A$2:$B$3,2,FALSE),IF(DI291&lt;-$AR291,"mutant","WT"),IF(DI291&lt;-VLOOKUP('Gene Table'!$G$2,'Array Content'!$A$2:$B$3,2,FALSE),"Mutant","WT")),"")</f>
        <v/>
      </c>
      <c r="DX291" s="4" t="str">
        <f>IF(ISNUMBER(DJ291), IF($AR291&gt;VLOOKUP('Gene Table'!$G$2,'Array Content'!$A$2:$B$3,2,FALSE),IF(DJ291&lt;-$AR291,"mutant","WT"),IF(DJ291&lt;-VLOOKUP('Gene Table'!$G$2,'Array Content'!$A$2:$B$3,2,FALSE),"Mutant","WT")),"")</f>
        <v/>
      </c>
      <c r="DY291" s="4" t="str">
        <f>IF(ISNUMBER(DK291), IF($AR291&gt;VLOOKUP('Gene Table'!$G$2,'Array Content'!$A$2:$B$3,2,FALSE),IF(DK291&lt;-$AR291,"mutant","WT"),IF(DK291&lt;-VLOOKUP('Gene Table'!$G$2,'Array Content'!$A$2:$B$3,2,FALSE),"Mutant","WT")),"")</f>
        <v/>
      </c>
      <c r="DZ291" s="4" t="str">
        <f>IF(ISNUMBER(DL291), IF($AR291&gt;VLOOKUP('Gene Table'!$G$2,'Array Content'!$A$2:$B$3,2,FALSE),IF(DL291&lt;-$AR291,"mutant","WT"),IF(DL291&lt;-VLOOKUP('Gene Table'!$G$2,'Array Content'!$A$2:$B$3,2,FALSE),"Mutant","WT")),"")</f>
        <v/>
      </c>
      <c r="EA291" s="4" t="str">
        <f>IF(ISNUMBER(DM291), IF($AR291&gt;VLOOKUP('Gene Table'!$G$2,'Array Content'!$A$2:$B$3,2,FALSE),IF(DM291&lt;-$AR291,"mutant","WT"),IF(DM291&lt;-VLOOKUP('Gene Table'!$G$2,'Array Content'!$A$2:$B$3,2,FALSE),"Mutant","WT")),"")</f>
        <v/>
      </c>
      <c r="EC291" s="4" t="s">
        <v>4948</v>
      </c>
      <c r="ED291" s="4" t="str">
        <f>IF('Gene Table'!$D291="copy number",D291,"")</f>
        <v/>
      </c>
      <c r="EE291" s="4" t="str">
        <f>IF('Gene Table'!$D291="copy number",E291,"")</f>
        <v/>
      </c>
      <c r="EF291" s="4" t="str">
        <f>IF('Gene Table'!$D291="copy number",F291,"")</f>
        <v/>
      </c>
      <c r="EG291" s="4" t="str">
        <f>IF('Gene Table'!$D291="copy number",G291,"")</f>
        <v/>
      </c>
      <c r="EH291" s="4" t="str">
        <f>IF('Gene Table'!$D291="copy number",H291,"")</f>
        <v/>
      </c>
      <c r="EI291" s="4" t="str">
        <f>IF('Gene Table'!$D291="copy number",I291,"")</f>
        <v/>
      </c>
      <c r="EJ291" s="4" t="str">
        <f>IF('Gene Table'!$D291="copy number",J291,"")</f>
        <v/>
      </c>
      <c r="EK291" s="4" t="str">
        <f>IF('Gene Table'!$D291="copy number",K291,"")</f>
        <v/>
      </c>
      <c r="EL291" s="4" t="str">
        <f>IF('Gene Table'!$D291="copy number",L291,"")</f>
        <v/>
      </c>
      <c r="EM291" s="4" t="str">
        <f>IF('Gene Table'!$D291="copy number",M291,"")</f>
        <v/>
      </c>
      <c r="EN291" s="4" t="str">
        <f>IF('Gene Table'!$D291="copy number",N291,"")</f>
        <v/>
      </c>
      <c r="EO291" s="4" t="str">
        <f>IF('Gene Table'!$D291="copy number",O291,"")</f>
        <v/>
      </c>
      <c r="EQ291" s="4" t="s">
        <v>4948</v>
      </c>
      <c r="ER291" s="4" t="str">
        <f>IF('Gene Table'!$D291="copy number",R291,"")</f>
        <v/>
      </c>
      <c r="ES291" s="4" t="str">
        <f>IF('Gene Table'!$D291="copy number",S291,"")</f>
        <v/>
      </c>
      <c r="ET291" s="4" t="str">
        <f>IF('Gene Table'!$D291="copy number",T291,"")</f>
        <v/>
      </c>
      <c r="EU291" s="4" t="str">
        <f>IF('Gene Table'!$D291="copy number",U291,"")</f>
        <v/>
      </c>
      <c r="EV291" s="4" t="str">
        <f>IF('Gene Table'!$D291="copy number",V291,"")</f>
        <v/>
      </c>
      <c r="EW291" s="4" t="str">
        <f>IF('Gene Table'!$D291="copy number",W291,"")</f>
        <v/>
      </c>
      <c r="EX291" s="4" t="str">
        <f>IF('Gene Table'!$D291="copy number",X291,"")</f>
        <v/>
      </c>
      <c r="EY291" s="4" t="str">
        <f>IF('Gene Table'!$D291="copy number",Y291,"")</f>
        <v/>
      </c>
      <c r="EZ291" s="4" t="str">
        <f>IF('Gene Table'!$D291="copy number",Z291,"")</f>
        <v/>
      </c>
      <c r="FA291" s="4" t="str">
        <f>IF('Gene Table'!$D291="copy number",AA291,"")</f>
        <v/>
      </c>
      <c r="FB291" s="4" t="str">
        <f>IF('Gene Table'!$D291="copy number",AB291,"")</f>
        <v/>
      </c>
      <c r="FC291" s="4" t="str">
        <f>IF('Gene Table'!$D291="copy number",AC291,"")</f>
        <v/>
      </c>
      <c r="FE291" s="4" t="s">
        <v>4948</v>
      </c>
      <c r="FF291" s="4" t="str">
        <f>IF('Gene Table'!$C291="SMPC",D291,"")</f>
        <v/>
      </c>
      <c r="FG291" s="4" t="str">
        <f>IF('Gene Table'!$C291="SMPC",E291,"")</f>
        <v/>
      </c>
      <c r="FH291" s="4" t="str">
        <f>IF('Gene Table'!$C291="SMPC",F291,"")</f>
        <v/>
      </c>
      <c r="FI291" s="4" t="str">
        <f>IF('Gene Table'!$C291="SMPC",G291,"")</f>
        <v/>
      </c>
      <c r="FJ291" s="4" t="str">
        <f>IF('Gene Table'!$C291="SMPC",H291,"")</f>
        <v/>
      </c>
      <c r="FK291" s="4" t="str">
        <f>IF('Gene Table'!$C291="SMPC",I291,"")</f>
        <v/>
      </c>
      <c r="FL291" s="4" t="str">
        <f>IF('Gene Table'!$C291="SMPC",J291,"")</f>
        <v/>
      </c>
      <c r="FM291" s="4" t="str">
        <f>IF('Gene Table'!$C291="SMPC",K291,"")</f>
        <v/>
      </c>
      <c r="FN291" s="4" t="str">
        <f>IF('Gene Table'!$C291="SMPC",L291,"")</f>
        <v/>
      </c>
      <c r="FO291" s="4" t="str">
        <f>IF('Gene Table'!$C291="SMPC",M291,"")</f>
        <v/>
      </c>
      <c r="FP291" s="4" t="str">
        <f>IF('Gene Table'!$C291="SMPC",N291,"")</f>
        <v/>
      </c>
      <c r="FQ291" s="4" t="str">
        <f>IF('Gene Table'!$C291="SMPC",O291,"")</f>
        <v/>
      </c>
      <c r="FS291" s="4" t="s">
        <v>4948</v>
      </c>
      <c r="FT291" s="4" t="str">
        <f>IF('Gene Table'!$C291="SMPC",R291,"")</f>
        <v/>
      </c>
      <c r="FU291" s="4" t="str">
        <f>IF('Gene Table'!$C291="SMPC",S291,"")</f>
        <v/>
      </c>
      <c r="FV291" s="4" t="str">
        <f>IF('Gene Table'!$C291="SMPC",T291,"")</f>
        <v/>
      </c>
      <c r="FW291" s="4" t="str">
        <f>IF('Gene Table'!$C291="SMPC",U291,"")</f>
        <v/>
      </c>
      <c r="FX291" s="4" t="str">
        <f>IF('Gene Table'!$C291="SMPC",V291,"")</f>
        <v/>
      </c>
      <c r="FY291" s="4" t="str">
        <f>IF('Gene Table'!$C291="SMPC",W291,"")</f>
        <v/>
      </c>
      <c r="FZ291" s="4" t="str">
        <f>IF('Gene Table'!$C291="SMPC",X291,"")</f>
        <v/>
      </c>
      <c r="GA291" s="4" t="str">
        <f>IF('Gene Table'!$C291="SMPC",Y291,"")</f>
        <v/>
      </c>
      <c r="GB291" s="4" t="str">
        <f>IF('Gene Table'!$C291="SMPC",Z291,"")</f>
        <v/>
      </c>
      <c r="GC291" s="4" t="str">
        <f>IF('Gene Table'!$C291="SMPC",AA291,"")</f>
        <v/>
      </c>
      <c r="GD291" s="4" t="str">
        <f>IF('Gene Table'!$C291="SMPC",AB291,"")</f>
        <v/>
      </c>
      <c r="GE291" s="4" t="str">
        <f>IF('Gene Table'!$C291="SMPC",AC291,"")</f>
        <v/>
      </c>
    </row>
    <row r="292" spans="1:187" ht="15" customHeight="1" x14ac:dyDescent="0.25">
      <c r="A292" s="4" t="str">
        <f>'Gene Table'!C292&amp;":"&amp;'Gene Table'!D292</f>
        <v>TP53:c.818G&gt;A</v>
      </c>
      <c r="B292" s="4">
        <f>IF('Gene Table'!$G$5="NO",IF(ISNUMBER(MATCH('Gene Table'!E292,'Array Content'!$M$2:$M$941,0)),VLOOKUP('Gene Table'!E292,'Array Content'!$M$2:$O$941,2,FALSE),35),IF('Gene Table'!$G$5="YES",IF(ISNUMBER(MATCH('Gene Table'!E292,'Array Content'!$M$2:$M$941,0)),VLOOKUP('Gene Table'!E292,'Array Content'!$M$2:$O$941,3,FALSE),35),"OOPS"))</f>
        <v>35</v>
      </c>
      <c r="C292" s="4" t="s">
        <v>4949</v>
      </c>
      <c r="D292" s="29">
        <f>IF('Control Sample Data'!D291="","",IF(SUM('Control Sample Data'!D$2:D$97)&gt;10,IF(AND(ISNUMBER('Control Sample Data'!D291),'Control Sample Data'!D291&lt;$B292, 'Control Sample Data'!D291&gt;0),'Control Sample Data'!D291,$B292),""))</f>
        <v>35</v>
      </c>
      <c r="E292" s="29">
        <f>IF('Control Sample Data'!E291="","",IF(SUM('Control Sample Data'!E$2:E$97)&gt;10,IF(AND(ISNUMBER('Control Sample Data'!E291),'Control Sample Data'!E291&lt;$B292, 'Control Sample Data'!E291&gt;0),'Control Sample Data'!E291,$B292),""))</f>
        <v>35</v>
      </c>
      <c r="F292" s="29" t="str">
        <f>IF('Control Sample Data'!F291="","",IF(SUM('Control Sample Data'!F$2:F$97)&gt;10,IF(AND(ISNUMBER('Control Sample Data'!F291),'Control Sample Data'!F291&lt;$B292, 'Control Sample Data'!F291&gt;0),'Control Sample Data'!F291,$B292),""))</f>
        <v/>
      </c>
      <c r="G292" s="29" t="str">
        <f>IF('Control Sample Data'!G291="","",IF(SUM('Control Sample Data'!G$2:G$97)&gt;10,IF(AND(ISNUMBER('Control Sample Data'!G291),'Control Sample Data'!G291&lt;$B292, 'Control Sample Data'!G291&gt;0),'Control Sample Data'!G291,$B292),""))</f>
        <v/>
      </c>
      <c r="H292" s="29" t="str">
        <f>IF('Control Sample Data'!H291="","",IF(SUM('Control Sample Data'!H$2:H$97)&gt;10,IF(AND(ISNUMBER('Control Sample Data'!H291),'Control Sample Data'!H291&lt;$B292, 'Control Sample Data'!H291&gt;0),'Control Sample Data'!H291,$B292),""))</f>
        <v/>
      </c>
      <c r="I292" s="29" t="str">
        <f>IF('Control Sample Data'!I291="","",IF(SUM('Control Sample Data'!I$2:I$97)&gt;10,IF(AND(ISNUMBER('Control Sample Data'!I291),'Control Sample Data'!I291&lt;$B292, 'Control Sample Data'!I291&gt;0),'Control Sample Data'!I291,$B292),""))</f>
        <v/>
      </c>
      <c r="J292" s="29" t="str">
        <f>IF('Control Sample Data'!J291="","",IF(SUM('Control Sample Data'!J$2:J$97)&gt;10,IF(AND(ISNUMBER('Control Sample Data'!J291),'Control Sample Data'!J291&lt;$B292, 'Control Sample Data'!J291&gt;0),'Control Sample Data'!J291,$B292),""))</f>
        <v/>
      </c>
      <c r="K292" s="29" t="str">
        <f>IF('Control Sample Data'!K291="","",IF(SUM('Control Sample Data'!K$2:K$97)&gt;10,IF(AND(ISNUMBER('Control Sample Data'!K291),'Control Sample Data'!K291&lt;$B292, 'Control Sample Data'!K291&gt;0),'Control Sample Data'!K291,$B292),""))</f>
        <v/>
      </c>
      <c r="L292" s="29" t="str">
        <f>IF('Control Sample Data'!L291="","",IF(SUM('Control Sample Data'!L$2:L$97)&gt;10,IF(AND(ISNUMBER('Control Sample Data'!L291),'Control Sample Data'!L291&lt;$B292, 'Control Sample Data'!L291&gt;0),'Control Sample Data'!L291,$B292),""))</f>
        <v/>
      </c>
      <c r="M292" s="29" t="str">
        <f>IF('Control Sample Data'!M291="","",IF(SUM('Control Sample Data'!M$2:M$97)&gt;10,IF(AND(ISNUMBER('Control Sample Data'!M291),'Control Sample Data'!M291&lt;$B292, 'Control Sample Data'!M291&gt;0),'Control Sample Data'!M291,$B292),""))</f>
        <v/>
      </c>
      <c r="N292" s="29" t="str">
        <f>IF('Control Sample Data'!N291="","",IF(SUM('Control Sample Data'!N$2:N$97)&gt;10,IF(AND(ISNUMBER('Control Sample Data'!N291),'Control Sample Data'!N291&lt;$B292, 'Control Sample Data'!N291&gt;0),'Control Sample Data'!N291,$B292),""))</f>
        <v/>
      </c>
      <c r="O292" s="29" t="str">
        <f>IF('Control Sample Data'!O291="","",IF(SUM('Control Sample Data'!O$2:O$97)&gt;10,IF(AND(ISNUMBER('Control Sample Data'!O291),'Control Sample Data'!O291&lt;$B292, 'Control Sample Data'!O291&gt;0),'Control Sample Data'!O291,$B292),""))</f>
        <v/>
      </c>
      <c r="Q292" s="4" t="s">
        <v>4949</v>
      </c>
      <c r="R292" s="29">
        <f>IF('Test Sample Data'!D291="","",IF(SUM('Test Sample Data'!D$2:D$97)&gt;10,IF(AND(ISNUMBER('Test Sample Data'!D291),'Test Sample Data'!D291&lt;$B292, 'Test Sample Data'!D291&gt;0),'Test Sample Data'!D291,$B292),""))</f>
        <v>35</v>
      </c>
      <c r="S292" s="29">
        <f>IF('Test Sample Data'!E291="","",IF(SUM('Test Sample Data'!E$2:E$97)&gt;10,IF(AND(ISNUMBER('Test Sample Data'!E291),'Test Sample Data'!E291&lt;$B292, 'Test Sample Data'!E291&gt;0),'Test Sample Data'!E291,$B292),""))</f>
        <v>35</v>
      </c>
      <c r="T292" s="29" t="str">
        <f>IF('Test Sample Data'!F291="","",IF(SUM('Test Sample Data'!F$2:F$97)&gt;10,IF(AND(ISNUMBER('Test Sample Data'!F291),'Test Sample Data'!F291&lt;$B292, 'Test Sample Data'!F291&gt;0),'Test Sample Data'!F291,$B292),""))</f>
        <v/>
      </c>
      <c r="U292" s="29" t="str">
        <f>IF('Test Sample Data'!G291="","",IF(SUM('Test Sample Data'!G$2:G$97)&gt;10,IF(AND(ISNUMBER('Test Sample Data'!G291),'Test Sample Data'!G291&lt;$B292, 'Test Sample Data'!G291&gt;0),'Test Sample Data'!G291,$B292),""))</f>
        <v/>
      </c>
      <c r="V292" s="29" t="str">
        <f>IF('Test Sample Data'!H291="","",IF(SUM('Test Sample Data'!H$2:H$97)&gt;10,IF(AND(ISNUMBER('Test Sample Data'!H291),'Test Sample Data'!H291&lt;$B292, 'Test Sample Data'!H291&gt;0),'Test Sample Data'!H291,$B292),""))</f>
        <v/>
      </c>
      <c r="W292" s="29" t="str">
        <f>IF('Test Sample Data'!I291="","",IF(SUM('Test Sample Data'!I$2:I$97)&gt;10,IF(AND(ISNUMBER('Test Sample Data'!I291),'Test Sample Data'!I291&lt;$B292, 'Test Sample Data'!I291&gt;0),'Test Sample Data'!I291,$B292),""))</f>
        <v/>
      </c>
      <c r="X292" s="29" t="str">
        <f>IF('Test Sample Data'!J291="","",IF(SUM('Test Sample Data'!J$2:J$97)&gt;10,IF(AND(ISNUMBER('Test Sample Data'!J291),'Test Sample Data'!J291&lt;$B292, 'Test Sample Data'!J291&gt;0),'Test Sample Data'!J291,$B292),""))</f>
        <v/>
      </c>
      <c r="Y292" s="29" t="str">
        <f>IF('Test Sample Data'!K291="","",IF(SUM('Test Sample Data'!K$2:K$97)&gt;10,IF(AND(ISNUMBER('Test Sample Data'!K291),'Test Sample Data'!K291&lt;$B292, 'Test Sample Data'!K291&gt;0),'Test Sample Data'!K291,$B292),""))</f>
        <v/>
      </c>
      <c r="Z292" s="29" t="str">
        <f>IF('Test Sample Data'!L291="","",IF(SUM('Test Sample Data'!L$2:L$97)&gt;10,IF(AND(ISNUMBER('Test Sample Data'!L291),'Test Sample Data'!L291&lt;$B292, 'Test Sample Data'!L291&gt;0),'Test Sample Data'!L291,$B292),""))</f>
        <v/>
      </c>
      <c r="AA292" s="29" t="str">
        <f>IF('Test Sample Data'!M291="","",IF(SUM('Test Sample Data'!M$2:M$97)&gt;10,IF(AND(ISNUMBER('Test Sample Data'!M291),'Test Sample Data'!M291&lt;$B292, 'Test Sample Data'!M291&gt;0),'Test Sample Data'!M291,$B292),""))</f>
        <v/>
      </c>
      <c r="AB292" s="29" t="str">
        <f>IF('Test Sample Data'!N291="","",IF(SUM('Test Sample Data'!N$2:N$97)&gt;10,IF(AND(ISNUMBER('Test Sample Data'!N291),'Test Sample Data'!N291&lt;$B292, 'Test Sample Data'!N291&gt;0),'Test Sample Data'!N291,$B292),""))</f>
        <v/>
      </c>
      <c r="AC292" s="29" t="str">
        <f>IF('Test Sample Data'!O291="","",IF(SUM('Test Sample Data'!O$2:O$97)&gt;10,IF(AND(ISNUMBER('Test Sample Data'!O291),'Test Sample Data'!O291&lt;$B292, 'Test Sample Data'!O291&gt;0),'Test Sample Data'!O291,$B292),""))</f>
        <v/>
      </c>
      <c r="AE292" s="4" t="s">
        <v>4949</v>
      </c>
      <c r="AF292" s="4">
        <f t="shared" si="311"/>
        <v>9</v>
      </c>
      <c r="AG292" s="4">
        <f t="shared" si="312"/>
        <v>9</v>
      </c>
      <c r="AH292" s="4" t="str">
        <f t="shared" si="313"/>
        <v/>
      </c>
      <c r="AI292" s="4" t="str">
        <f t="shared" si="314"/>
        <v/>
      </c>
      <c r="AJ292" s="4" t="str">
        <f t="shared" si="315"/>
        <v/>
      </c>
      <c r="AK292" s="4" t="str">
        <f t="shared" si="316"/>
        <v/>
      </c>
      <c r="AL292" s="4" t="str">
        <f t="shared" si="317"/>
        <v/>
      </c>
      <c r="AM292" s="4" t="str">
        <f t="shared" si="318"/>
        <v/>
      </c>
      <c r="AN292" s="4" t="str">
        <f t="shared" si="319"/>
        <v/>
      </c>
      <c r="AO292" s="4" t="str">
        <f t="shared" si="320"/>
        <v/>
      </c>
      <c r="AP292" s="4" t="str">
        <f t="shared" si="321"/>
        <v/>
      </c>
      <c r="AQ292" s="4" t="str">
        <f t="shared" si="322"/>
        <v/>
      </c>
      <c r="AR292" s="4">
        <f t="shared" si="323"/>
        <v>0</v>
      </c>
      <c r="AS292" s="4">
        <f t="shared" si="310"/>
        <v>9</v>
      </c>
      <c r="AU292" s="4" t="s">
        <v>4949</v>
      </c>
      <c r="AV292" s="4">
        <f t="shared" si="324"/>
        <v>9</v>
      </c>
      <c r="AW292" s="4">
        <f t="shared" si="325"/>
        <v>9</v>
      </c>
      <c r="AX292" s="4" t="str">
        <f t="shared" si="326"/>
        <v/>
      </c>
      <c r="AY292" s="4" t="str">
        <f t="shared" si="327"/>
        <v/>
      </c>
      <c r="AZ292" s="4" t="str">
        <f t="shared" si="328"/>
        <v/>
      </c>
      <c r="BA292" s="4" t="str">
        <f t="shared" si="329"/>
        <v/>
      </c>
      <c r="BB292" s="4" t="str">
        <f t="shared" si="330"/>
        <v/>
      </c>
      <c r="BC292" s="4" t="str">
        <f t="shared" si="331"/>
        <v/>
      </c>
      <c r="BD292" s="4" t="str">
        <f t="shared" si="332"/>
        <v/>
      </c>
      <c r="BE292" s="4" t="str">
        <f t="shared" si="333"/>
        <v/>
      </c>
      <c r="BF292" s="4" t="str">
        <f t="shared" si="334"/>
        <v/>
      </c>
      <c r="BG292" s="4" t="str">
        <f t="shared" si="335"/>
        <v/>
      </c>
      <c r="BI292" s="4" t="s">
        <v>4949</v>
      </c>
      <c r="BJ292" s="4">
        <f t="shared" ref="BJ292:BJ355" si="361">IF(ISNUMBER(R292),IF(R292&gt;=MEDIAN($R292:$AC292),AV292,""),"")</f>
        <v>9</v>
      </c>
      <c r="BK292" s="4">
        <f t="shared" ref="BK292:BK355" si="362">IF(ISNUMBER(S292),IF(S292&gt;=MEDIAN($R292:$AC292),AW292,""),"")</f>
        <v>9</v>
      </c>
      <c r="BL292" s="4" t="str">
        <f t="shared" ref="BL292:BL355" si="363">IF(ISNUMBER(T292),IF(T292&gt;=MEDIAN($R292:$AC292),AX292,""),"")</f>
        <v/>
      </c>
      <c r="BM292" s="4" t="str">
        <f t="shared" ref="BM292:BM355" si="364">IF(ISNUMBER(U292),IF(U292&gt;=MEDIAN($R292:$AC292),AY292,""),"")</f>
        <v/>
      </c>
      <c r="BN292" s="4" t="str">
        <f t="shared" ref="BN292:BN355" si="365">IF(ISNUMBER(V292),IF(V292&gt;=MEDIAN($R292:$AC292),AZ292,""),"")</f>
        <v/>
      </c>
      <c r="BO292" s="4" t="str">
        <f t="shared" ref="BO292:BO355" si="366">IF(ISNUMBER(W292),IF(W292&gt;=MEDIAN($R292:$AC292),BA292,""),"")</f>
        <v/>
      </c>
      <c r="BP292" s="4" t="str">
        <f t="shared" ref="BP292:BP355" si="367">IF(ISNUMBER(X292),IF(X292&gt;=MEDIAN($R292:$AC292),BB292,""),"")</f>
        <v/>
      </c>
      <c r="BQ292" s="4" t="str">
        <f t="shared" ref="BQ292:BQ355" si="368">IF(ISNUMBER(Y292),IF(Y292&gt;=MEDIAN($R292:$AC292),BC292,""),"")</f>
        <v/>
      </c>
      <c r="BR292" s="4" t="str">
        <f t="shared" ref="BR292:BR355" si="369">IF(ISNUMBER(Z292),IF(Z292&gt;=MEDIAN($R292:$AC292),BD292,""),"")</f>
        <v/>
      </c>
      <c r="BS292" s="4" t="str">
        <f t="shared" ref="BS292:BS355" si="370">IF(ISNUMBER(AA292),IF(AA292&gt;=MEDIAN($R292:$AC292),BE292,""),"")</f>
        <v/>
      </c>
      <c r="BT292" s="4" t="str">
        <f t="shared" ref="BT292:BT355" si="371">IF(ISNUMBER(AB292),IF(AB292&gt;=MEDIAN($R292:$AC292),BF292,""),"")</f>
        <v/>
      </c>
      <c r="BU292" s="4" t="str">
        <f t="shared" ref="BU292:BU355" si="372">IF(ISNUMBER(AC292),IF(AC292&gt;=MEDIAN($R292:$AC292),BG292,""),"")</f>
        <v/>
      </c>
      <c r="BV292" s="4">
        <f t="shared" si="336"/>
        <v>0</v>
      </c>
      <c r="BW292" s="4">
        <f t="shared" ref="BW292:BW355" si="373">ROUND(AVERAGE(BJ292:BU292),2)</f>
        <v>9</v>
      </c>
      <c r="BY292" s="4" t="s">
        <v>4949</v>
      </c>
      <c r="BZ292" s="4">
        <f t="shared" si="337"/>
        <v>0</v>
      </c>
      <c r="CA292" s="4">
        <f t="shared" si="338"/>
        <v>0</v>
      </c>
      <c r="CB292" s="4" t="str">
        <f t="shared" si="339"/>
        <v/>
      </c>
      <c r="CC292" s="4" t="str">
        <f t="shared" si="340"/>
        <v/>
      </c>
      <c r="CD292" s="4" t="str">
        <f t="shared" si="341"/>
        <v/>
      </c>
      <c r="CE292" s="4" t="str">
        <f t="shared" si="342"/>
        <v/>
      </c>
      <c r="CF292" s="4" t="str">
        <f t="shared" si="343"/>
        <v/>
      </c>
      <c r="CG292" s="4" t="str">
        <f t="shared" si="344"/>
        <v/>
      </c>
      <c r="CH292" s="4" t="str">
        <f t="shared" si="345"/>
        <v/>
      </c>
      <c r="CI292" s="4" t="str">
        <f t="shared" si="346"/>
        <v/>
      </c>
      <c r="CJ292" s="4" t="str">
        <f t="shared" si="347"/>
        <v/>
      </c>
      <c r="CK292" s="4" t="str">
        <f t="shared" si="348"/>
        <v/>
      </c>
      <c r="CM292" s="4" t="s">
        <v>4949</v>
      </c>
      <c r="CN292" s="4" t="str">
        <f>IF(ISNUMBER(BZ292), IF($BV292&gt;VLOOKUP('Gene Table'!$G$2,'Array Content'!$A$2:$B$3,2,FALSE),IF(BZ292&lt;-$BV292,"mutant","WT"),IF(BZ292&lt;-VLOOKUP('Gene Table'!$G$2,'Array Content'!$A$2:$B$3,2,FALSE),"Mutant","WT")),"")</f>
        <v>WT</v>
      </c>
      <c r="CO292" s="4" t="str">
        <f>IF(ISNUMBER(CA292), IF($BV292&gt;VLOOKUP('Gene Table'!$G$2,'Array Content'!$A$2:$B$3,2,FALSE),IF(CA292&lt;-$BV292,"mutant","WT"),IF(CA292&lt;-VLOOKUP('Gene Table'!$G$2,'Array Content'!$A$2:$B$3,2,FALSE),"Mutant","WT")),"")</f>
        <v>WT</v>
      </c>
      <c r="CP292" s="4" t="str">
        <f>IF(ISNUMBER(CB292), IF($BV292&gt;VLOOKUP('Gene Table'!$G$2,'Array Content'!$A$2:$B$3,2,FALSE),IF(CB292&lt;-$BV292,"mutant","WT"),IF(CB292&lt;-VLOOKUP('Gene Table'!$G$2,'Array Content'!$A$2:$B$3,2,FALSE),"Mutant","WT")),"")</f>
        <v/>
      </c>
      <c r="CQ292" s="4" t="str">
        <f>IF(ISNUMBER(CC292), IF($BV292&gt;VLOOKUP('Gene Table'!$G$2,'Array Content'!$A$2:$B$3,2,FALSE),IF(CC292&lt;-$BV292,"mutant","WT"),IF(CC292&lt;-VLOOKUP('Gene Table'!$G$2,'Array Content'!$A$2:$B$3,2,FALSE),"Mutant","WT")),"")</f>
        <v/>
      </c>
      <c r="CR292" s="4" t="str">
        <f>IF(ISNUMBER(CD292), IF($BV292&gt;VLOOKUP('Gene Table'!$G$2,'Array Content'!$A$2:$B$3,2,FALSE),IF(CD292&lt;-$BV292,"mutant","WT"),IF(CD292&lt;-VLOOKUP('Gene Table'!$G$2,'Array Content'!$A$2:$B$3,2,FALSE),"Mutant","WT")),"")</f>
        <v/>
      </c>
      <c r="CS292" s="4" t="str">
        <f>IF(ISNUMBER(CE292), IF($BV292&gt;VLOOKUP('Gene Table'!$G$2,'Array Content'!$A$2:$B$3,2,FALSE),IF(CE292&lt;-$BV292,"mutant","WT"),IF(CE292&lt;-VLOOKUP('Gene Table'!$G$2,'Array Content'!$A$2:$B$3,2,FALSE),"Mutant","WT")),"")</f>
        <v/>
      </c>
      <c r="CT292" s="4" t="str">
        <f>IF(ISNUMBER(CF292), IF($BV292&gt;VLOOKUP('Gene Table'!$G$2,'Array Content'!$A$2:$B$3,2,FALSE),IF(CF292&lt;-$BV292,"mutant","WT"),IF(CF292&lt;-VLOOKUP('Gene Table'!$G$2,'Array Content'!$A$2:$B$3,2,FALSE),"Mutant","WT")),"")</f>
        <v/>
      </c>
      <c r="CU292" s="4" t="str">
        <f>IF(ISNUMBER(CG292), IF($BV292&gt;VLOOKUP('Gene Table'!$G$2,'Array Content'!$A$2:$B$3,2,FALSE),IF(CG292&lt;-$BV292,"mutant","WT"),IF(CG292&lt;-VLOOKUP('Gene Table'!$G$2,'Array Content'!$A$2:$B$3,2,FALSE),"Mutant","WT")),"")</f>
        <v/>
      </c>
      <c r="CV292" s="4" t="str">
        <f>IF(ISNUMBER(CH292), IF($BV292&gt;VLOOKUP('Gene Table'!$G$2,'Array Content'!$A$2:$B$3,2,FALSE),IF(CH292&lt;-$BV292,"mutant","WT"),IF(CH292&lt;-VLOOKUP('Gene Table'!$G$2,'Array Content'!$A$2:$B$3,2,FALSE),"Mutant","WT")),"")</f>
        <v/>
      </c>
      <c r="CW292" s="4" t="str">
        <f>IF(ISNUMBER(CI292), IF($BV292&gt;VLOOKUP('Gene Table'!$G$2,'Array Content'!$A$2:$B$3,2,FALSE),IF(CI292&lt;-$BV292,"mutant","WT"),IF(CI292&lt;-VLOOKUP('Gene Table'!$G$2,'Array Content'!$A$2:$B$3,2,FALSE),"Mutant","WT")),"")</f>
        <v/>
      </c>
      <c r="CX292" s="4" t="str">
        <f>IF(ISNUMBER(CJ292), IF($BV292&gt;VLOOKUP('Gene Table'!$G$2,'Array Content'!$A$2:$B$3,2,FALSE),IF(CJ292&lt;-$BV292,"mutant","WT"),IF(CJ292&lt;-VLOOKUP('Gene Table'!$G$2,'Array Content'!$A$2:$B$3,2,FALSE),"Mutant","WT")),"")</f>
        <v/>
      </c>
      <c r="CY292" s="4" t="str">
        <f>IF(ISNUMBER(CK292), IF($BV292&gt;VLOOKUP('Gene Table'!$G$2,'Array Content'!$A$2:$B$3,2,FALSE),IF(CK292&lt;-$BV292,"mutant","WT"),IF(CK292&lt;-VLOOKUP('Gene Table'!$G$2,'Array Content'!$A$2:$B$3,2,FALSE),"Mutant","WT")),"")</f>
        <v/>
      </c>
      <c r="DA292" s="4" t="s">
        <v>4949</v>
      </c>
      <c r="DB292" s="4">
        <f t="shared" si="349"/>
        <v>0</v>
      </c>
      <c r="DC292" s="4">
        <f t="shared" si="350"/>
        <v>0</v>
      </c>
      <c r="DD292" s="4" t="str">
        <f t="shared" si="351"/>
        <v/>
      </c>
      <c r="DE292" s="4" t="str">
        <f t="shared" si="352"/>
        <v/>
      </c>
      <c r="DF292" s="4" t="str">
        <f t="shared" si="353"/>
        <v/>
      </c>
      <c r="DG292" s="4" t="str">
        <f t="shared" si="354"/>
        <v/>
      </c>
      <c r="DH292" s="4" t="str">
        <f t="shared" si="355"/>
        <v/>
      </c>
      <c r="DI292" s="4" t="str">
        <f t="shared" si="356"/>
        <v/>
      </c>
      <c r="DJ292" s="4" t="str">
        <f t="shared" si="357"/>
        <v/>
      </c>
      <c r="DK292" s="4" t="str">
        <f t="shared" si="358"/>
        <v/>
      </c>
      <c r="DL292" s="4" t="str">
        <f t="shared" si="359"/>
        <v/>
      </c>
      <c r="DM292" s="4" t="str">
        <f t="shared" si="360"/>
        <v/>
      </c>
      <c r="DO292" s="4" t="s">
        <v>4949</v>
      </c>
      <c r="DP292" s="4" t="str">
        <f>IF(ISNUMBER(DB292), IF($AR292&gt;VLOOKUP('Gene Table'!$G$2,'Array Content'!$A$2:$B$3,2,FALSE),IF(DB292&lt;-$AR292,"mutant","WT"),IF(DB292&lt;-VLOOKUP('Gene Table'!$G$2,'Array Content'!$A$2:$B$3,2,FALSE),"Mutant","WT")),"")</f>
        <v>WT</v>
      </c>
      <c r="DQ292" s="4" t="str">
        <f>IF(ISNUMBER(DC292), IF($AR292&gt;VLOOKUP('Gene Table'!$G$2,'Array Content'!$A$2:$B$3,2,FALSE),IF(DC292&lt;-$AR292,"mutant","WT"),IF(DC292&lt;-VLOOKUP('Gene Table'!$G$2,'Array Content'!$A$2:$B$3,2,FALSE),"Mutant","WT")),"")</f>
        <v>WT</v>
      </c>
      <c r="DR292" s="4" t="str">
        <f>IF(ISNUMBER(DD292), IF($AR292&gt;VLOOKUP('Gene Table'!$G$2,'Array Content'!$A$2:$B$3,2,FALSE),IF(DD292&lt;-$AR292,"mutant","WT"),IF(DD292&lt;-VLOOKUP('Gene Table'!$G$2,'Array Content'!$A$2:$B$3,2,FALSE),"Mutant","WT")),"")</f>
        <v/>
      </c>
      <c r="DS292" s="4" t="str">
        <f>IF(ISNUMBER(DE292), IF($AR292&gt;VLOOKUP('Gene Table'!$G$2,'Array Content'!$A$2:$B$3,2,FALSE),IF(DE292&lt;-$AR292,"mutant","WT"),IF(DE292&lt;-VLOOKUP('Gene Table'!$G$2,'Array Content'!$A$2:$B$3,2,FALSE),"Mutant","WT")),"")</f>
        <v/>
      </c>
      <c r="DT292" s="4" t="str">
        <f>IF(ISNUMBER(DF292), IF($AR292&gt;VLOOKUP('Gene Table'!$G$2,'Array Content'!$A$2:$B$3,2,FALSE),IF(DF292&lt;-$AR292,"mutant","WT"),IF(DF292&lt;-VLOOKUP('Gene Table'!$G$2,'Array Content'!$A$2:$B$3,2,FALSE),"Mutant","WT")),"")</f>
        <v/>
      </c>
      <c r="DU292" s="4" t="str">
        <f>IF(ISNUMBER(DG292), IF($AR292&gt;VLOOKUP('Gene Table'!$G$2,'Array Content'!$A$2:$B$3,2,FALSE),IF(DG292&lt;-$AR292,"mutant","WT"),IF(DG292&lt;-VLOOKUP('Gene Table'!$G$2,'Array Content'!$A$2:$B$3,2,FALSE),"Mutant","WT")),"")</f>
        <v/>
      </c>
      <c r="DV292" s="4" t="str">
        <f>IF(ISNUMBER(DH292), IF($AR292&gt;VLOOKUP('Gene Table'!$G$2,'Array Content'!$A$2:$B$3,2,FALSE),IF(DH292&lt;-$AR292,"mutant","WT"),IF(DH292&lt;-VLOOKUP('Gene Table'!$G$2,'Array Content'!$A$2:$B$3,2,FALSE),"Mutant","WT")),"")</f>
        <v/>
      </c>
      <c r="DW292" s="4" t="str">
        <f>IF(ISNUMBER(DI292), IF($AR292&gt;VLOOKUP('Gene Table'!$G$2,'Array Content'!$A$2:$B$3,2,FALSE),IF(DI292&lt;-$AR292,"mutant","WT"),IF(DI292&lt;-VLOOKUP('Gene Table'!$G$2,'Array Content'!$A$2:$B$3,2,FALSE),"Mutant","WT")),"")</f>
        <v/>
      </c>
      <c r="DX292" s="4" t="str">
        <f>IF(ISNUMBER(DJ292), IF($AR292&gt;VLOOKUP('Gene Table'!$G$2,'Array Content'!$A$2:$B$3,2,FALSE),IF(DJ292&lt;-$AR292,"mutant","WT"),IF(DJ292&lt;-VLOOKUP('Gene Table'!$G$2,'Array Content'!$A$2:$B$3,2,FALSE),"Mutant","WT")),"")</f>
        <v/>
      </c>
      <c r="DY292" s="4" t="str">
        <f>IF(ISNUMBER(DK292), IF($AR292&gt;VLOOKUP('Gene Table'!$G$2,'Array Content'!$A$2:$B$3,2,FALSE),IF(DK292&lt;-$AR292,"mutant","WT"),IF(DK292&lt;-VLOOKUP('Gene Table'!$G$2,'Array Content'!$A$2:$B$3,2,FALSE),"Mutant","WT")),"")</f>
        <v/>
      </c>
      <c r="DZ292" s="4" t="str">
        <f>IF(ISNUMBER(DL292), IF($AR292&gt;VLOOKUP('Gene Table'!$G$2,'Array Content'!$A$2:$B$3,2,FALSE),IF(DL292&lt;-$AR292,"mutant","WT"),IF(DL292&lt;-VLOOKUP('Gene Table'!$G$2,'Array Content'!$A$2:$B$3,2,FALSE),"Mutant","WT")),"")</f>
        <v/>
      </c>
      <c r="EA292" s="4" t="str">
        <f>IF(ISNUMBER(DM292), IF($AR292&gt;VLOOKUP('Gene Table'!$G$2,'Array Content'!$A$2:$B$3,2,FALSE),IF(DM292&lt;-$AR292,"mutant","WT"),IF(DM292&lt;-VLOOKUP('Gene Table'!$G$2,'Array Content'!$A$2:$B$3,2,FALSE),"Mutant","WT")),"")</f>
        <v/>
      </c>
      <c r="EC292" s="4" t="s">
        <v>4949</v>
      </c>
      <c r="ED292" s="4" t="str">
        <f>IF('Gene Table'!$D292="copy number",D292,"")</f>
        <v/>
      </c>
      <c r="EE292" s="4" t="str">
        <f>IF('Gene Table'!$D292="copy number",E292,"")</f>
        <v/>
      </c>
      <c r="EF292" s="4" t="str">
        <f>IF('Gene Table'!$D292="copy number",F292,"")</f>
        <v/>
      </c>
      <c r="EG292" s="4" t="str">
        <f>IF('Gene Table'!$D292="copy number",G292,"")</f>
        <v/>
      </c>
      <c r="EH292" s="4" t="str">
        <f>IF('Gene Table'!$D292="copy number",H292,"")</f>
        <v/>
      </c>
      <c r="EI292" s="4" t="str">
        <f>IF('Gene Table'!$D292="copy number",I292,"")</f>
        <v/>
      </c>
      <c r="EJ292" s="4" t="str">
        <f>IF('Gene Table'!$D292="copy number",J292,"")</f>
        <v/>
      </c>
      <c r="EK292" s="4" t="str">
        <f>IF('Gene Table'!$D292="copy number",K292,"")</f>
        <v/>
      </c>
      <c r="EL292" s="4" t="str">
        <f>IF('Gene Table'!$D292="copy number",L292,"")</f>
        <v/>
      </c>
      <c r="EM292" s="4" t="str">
        <f>IF('Gene Table'!$D292="copy number",M292,"")</f>
        <v/>
      </c>
      <c r="EN292" s="4" t="str">
        <f>IF('Gene Table'!$D292="copy number",N292,"")</f>
        <v/>
      </c>
      <c r="EO292" s="4" t="str">
        <f>IF('Gene Table'!$D292="copy number",O292,"")</f>
        <v/>
      </c>
      <c r="EQ292" s="4" t="s">
        <v>4949</v>
      </c>
      <c r="ER292" s="4" t="str">
        <f>IF('Gene Table'!$D292="copy number",R292,"")</f>
        <v/>
      </c>
      <c r="ES292" s="4" t="str">
        <f>IF('Gene Table'!$D292="copy number",S292,"")</f>
        <v/>
      </c>
      <c r="ET292" s="4" t="str">
        <f>IF('Gene Table'!$D292="copy number",T292,"")</f>
        <v/>
      </c>
      <c r="EU292" s="4" t="str">
        <f>IF('Gene Table'!$D292="copy number",U292,"")</f>
        <v/>
      </c>
      <c r="EV292" s="4" t="str">
        <f>IF('Gene Table'!$D292="copy number",V292,"")</f>
        <v/>
      </c>
      <c r="EW292" s="4" t="str">
        <f>IF('Gene Table'!$D292="copy number",W292,"")</f>
        <v/>
      </c>
      <c r="EX292" s="4" t="str">
        <f>IF('Gene Table'!$D292="copy number",X292,"")</f>
        <v/>
      </c>
      <c r="EY292" s="4" t="str">
        <f>IF('Gene Table'!$D292="copy number",Y292,"")</f>
        <v/>
      </c>
      <c r="EZ292" s="4" t="str">
        <f>IF('Gene Table'!$D292="copy number",Z292,"")</f>
        <v/>
      </c>
      <c r="FA292" s="4" t="str">
        <f>IF('Gene Table'!$D292="copy number",AA292,"")</f>
        <v/>
      </c>
      <c r="FB292" s="4" t="str">
        <f>IF('Gene Table'!$D292="copy number",AB292,"")</f>
        <v/>
      </c>
      <c r="FC292" s="4" t="str">
        <f>IF('Gene Table'!$D292="copy number",AC292,"")</f>
        <v/>
      </c>
      <c r="FE292" s="4" t="s">
        <v>4949</v>
      </c>
      <c r="FF292" s="4" t="str">
        <f>IF('Gene Table'!$C292="SMPC",D292,"")</f>
        <v/>
      </c>
      <c r="FG292" s="4" t="str">
        <f>IF('Gene Table'!$C292="SMPC",E292,"")</f>
        <v/>
      </c>
      <c r="FH292" s="4" t="str">
        <f>IF('Gene Table'!$C292="SMPC",F292,"")</f>
        <v/>
      </c>
      <c r="FI292" s="4" t="str">
        <f>IF('Gene Table'!$C292="SMPC",G292,"")</f>
        <v/>
      </c>
      <c r="FJ292" s="4" t="str">
        <f>IF('Gene Table'!$C292="SMPC",H292,"")</f>
        <v/>
      </c>
      <c r="FK292" s="4" t="str">
        <f>IF('Gene Table'!$C292="SMPC",I292,"")</f>
        <v/>
      </c>
      <c r="FL292" s="4" t="str">
        <f>IF('Gene Table'!$C292="SMPC",J292,"")</f>
        <v/>
      </c>
      <c r="FM292" s="4" t="str">
        <f>IF('Gene Table'!$C292="SMPC",K292,"")</f>
        <v/>
      </c>
      <c r="FN292" s="4" t="str">
        <f>IF('Gene Table'!$C292="SMPC",L292,"")</f>
        <v/>
      </c>
      <c r="FO292" s="4" t="str">
        <f>IF('Gene Table'!$C292="SMPC",M292,"")</f>
        <v/>
      </c>
      <c r="FP292" s="4" t="str">
        <f>IF('Gene Table'!$C292="SMPC",N292,"")</f>
        <v/>
      </c>
      <c r="FQ292" s="4" t="str">
        <f>IF('Gene Table'!$C292="SMPC",O292,"")</f>
        <v/>
      </c>
      <c r="FS292" s="4" t="s">
        <v>4949</v>
      </c>
      <c r="FT292" s="4" t="str">
        <f>IF('Gene Table'!$C292="SMPC",R292,"")</f>
        <v/>
      </c>
      <c r="FU292" s="4" t="str">
        <f>IF('Gene Table'!$C292="SMPC",S292,"")</f>
        <v/>
      </c>
      <c r="FV292" s="4" t="str">
        <f>IF('Gene Table'!$C292="SMPC",T292,"")</f>
        <v/>
      </c>
      <c r="FW292" s="4" t="str">
        <f>IF('Gene Table'!$C292="SMPC",U292,"")</f>
        <v/>
      </c>
      <c r="FX292" s="4" t="str">
        <f>IF('Gene Table'!$C292="SMPC",V292,"")</f>
        <v/>
      </c>
      <c r="FY292" s="4" t="str">
        <f>IF('Gene Table'!$C292="SMPC",W292,"")</f>
        <v/>
      </c>
      <c r="FZ292" s="4" t="str">
        <f>IF('Gene Table'!$C292="SMPC",X292,"")</f>
        <v/>
      </c>
      <c r="GA292" s="4" t="str">
        <f>IF('Gene Table'!$C292="SMPC",Y292,"")</f>
        <v/>
      </c>
      <c r="GB292" s="4" t="str">
        <f>IF('Gene Table'!$C292="SMPC",Z292,"")</f>
        <v/>
      </c>
      <c r="GC292" s="4" t="str">
        <f>IF('Gene Table'!$C292="SMPC",AA292,"")</f>
        <v/>
      </c>
      <c r="GD292" s="4" t="str">
        <f>IF('Gene Table'!$C292="SMPC",AB292,"")</f>
        <v/>
      </c>
      <c r="GE292" s="4" t="str">
        <f>IF('Gene Table'!$C292="SMPC",AC292,"")</f>
        <v/>
      </c>
    </row>
    <row r="293" spans="1:187" ht="15" customHeight="1" x14ac:dyDescent="0.25">
      <c r="A293" s="4" t="str">
        <f>'Gene Table'!C293&amp;":"&amp;'Gene Table'!D293</f>
        <v>TP53:c.818G&gt;C</v>
      </c>
      <c r="B293" s="4">
        <f>IF('Gene Table'!$G$5="NO",IF(ISNUMBER(MATCH('Gene Table'!E293,'Array Content'!$M$2:$M$941,0)),VLOOKUP('Gene Table'!E293,'Array Content'!$M$2:$O$941,2,FALSE),35),IF('Gene Table'!$G$5="YES",IF(ISNUMBER(MATCH('Gene Table'!E293,'Array Content'!$M$2:$M$941,0)),VLOOKUP('Gene Table'!E293,'Array Content'!$M$2:$O$941,3,FALSE),35),"OOPS"))</f>
        <v>35</v>
      </c>
      <c r="C293" s="4" t="s">
        <v>4950</v>
      </c>
      <c r="D293" s="29">
        <f>IF('Control Sample Data'!D292="","",IF(SUM('Control Sample Data'!D$2:D$97)&gt;10,IF(AND(ISNUMBER('Control Sample Data'!D292),'Control Sample Data'!D292&lt;$B293, 'Control Sample Data'!D292&gt;0),'Control Sample Data'!D292,$B293),""))</f>
        <v>35</v>
      </c>
      <c r="E293" s="29">
        <f>IF('Control Sample Data'!E292="","",IF(SUM('Control Sample Data'!E$2:E$97)&gt;10,IF(AND(ISNUMBER('Control Sample Data'!E292),'Control Sample Data'!E292&lt;$B293, 'Control Sample Data'!E292&gt;0),'Control Sample Data'!E292,$B293),""))</f>
        <v>35</v>
      </c>
      <c r="F293" s="29" t="str">
        <f>IF('Control Sample Data'!F292="","",IF(SUM('Control Sample Data'!F$2:F$97)&gt;10,IF(AND(ISNUMBER('Control Sample Data'!F292),'Control Sample Data'!F292&lt;$B293, 'Control Sample Data'!F292&gt;0),'Control Sample Data'!F292,$B293),""))</f>
        <v/>
      </c>
      <c r="G293" s="29" t="str">
        <f>IF('Control Sample Data'!G292="","",IF(SUM('Control Sample Data'!G$2:G$97)&gt;10,IF(AND(ISNUMBER('Control Sample Data'!G292),'Control Sample Data'!G292&lt;$B293, 'Control Sample Data'!G292&gt;0),'Control Sample Data'!G292,$B293),""))</f>
        <v/>
      </c>
      <c r="H293" s="29" t="str">
        <f>IF('Control Sample Data'!H292="","",IF(SUM('Control Sample Data'!H$2:H$97)&gt;10,IF(AND(ISNUMBER('Control Sample Data'!H292),'Control Sample Data'!H292&lt;$B293, 'Control Sample Data'!H292&gt;0),'Control Sample Data'!H292,$B293),""))</f>
        <v/>
      </c>
      <c r="I293" s="29" t="str">
        <f>IF('Control Sample Data'!I292="","",IF(SUM('Control Sample Data'!I$2:I$97)&gt;10,IF(AND(ISNUMBER('Control Sample Data'!I292),'Control Sample Data'!I292&lt;$B293, 'Control Sample Data'!I292&gt;0),'Control Sample Data'!I292,$B293),""))</f>
        <v/>
      </c>
      <c r="J293" s="29" t="str">
        <f>IF('Control Sample Data'!J292="","",IF(SUM('Control Sample Data'!J$2:J$97)&gt;10,IF(AND(ISNUMBER('Control Sample Data'!J292),'Control Sample Data'!J292&lt;$B293, 'Control Sample Data'!J292&gt;0),'Control Sample Data'!J292,$B293),""))</f>
        <v/>
      </c>
      <c r="K293" s="29" t="str">
        <f>IF('Control Sample Data'!K292="","",IF(SUM('Control Sample Data'!K$2:K$97)&gt;10,IF(AND(ISNUMBER('Control Sample Data'!K292),'Control Sample Data'!K292&lt;$B293, 'Control Sample Data'!K292&gt;0),'Control Sample Data'!K292,$B293),""))</f>
        <v/>
      </c>
      <c r="L293" s="29" t="str">
        <f>IF('Control Sample Data'!L292="","",IF(SUM('Control Sample Data'!L$2:L$97)&gt;10,IF(AND(ISNUMBER('Control Sample Data'!L292),'Control Sample Data'!L292&lt;$B293, 'Control Sample Data'!L292&gt;0),'Control Sample Data'!L292,$B293),""))</f>
        <v/>
      </c>
      <c r="M293" s="29" t="str">
        <f>IF('Control Sample Data'!M292="","",IF(SUM('Control Sample Data'!M$2:M$97)&gt;10,IF(AND(ISNUMBER('Control Sample Data'!M292),'Control Sample Data'!M292&lt;$B293, 'Control Sample Data'!M292&gt;0),'Control Sample Data'!M292,$B293),""))</f>
        <v/>
      </c>
      <c r="N293" s="29" t="str">
        <f>IF('Control Sample Data'!N292="","",IF(SUM('Control Sample Data'!N$2:N$97)&gt;10,IF(AND(ISNUMBER('Control Sample Data'!N292),'Control Sample Data'!N292&lt;$B293, 'Control Sample Data'!N292&gt;0),'Control Sample Data'!N292,$B293),""))</f>
        <v/>
      </c>
      <c r="O293" s="29" t="str">
        <f>IF('Control Sample Data'!O292="","",IF(SUM('Control Sample Data'!O$2:O$97)&gt;10,IF(AND(ISNUMBER('Control Sample Data'!O292),'Control Sample Data'!O292&lt;$B293, 'Control Sample Data'!O292&gt;0),'Control Sample Data'!O292,$B293),""))</f>
        <v/>
      </c>
      <c r="Q293" s="4" t="s">
        <v>4950</v>
      </c>
      <c r="R293" s="29">
        <f>IF('Test Sample Data'!D292="","",IF(SUM('Test Sample Data'!D$2:D$97)&gt;10,IF(AND(ISNUMBER('Test Sample Data'!D292),'Test Sample Data'!D292&lt;$B293, 'Test Sample Data'!D292&gt;0),'Test Sample Data'!D292,$B293),""))</f>
        <v>35</v>
      </c>
      <c r="S293" s="29">
        <f>IF('Test Sample Data'!E292="","",IF(SUM('Test Sample Data'!E$2:E$97)&gt;10,IF(AND(ISNUMBER('Test Sample Data'!E292),'Test Sample Data'!E292&lt;$B293, 'Test Sample Data'!E292&gt;0),'Test Sample Data'!E292,$B293),""))</f>
        <v>35</v>
      </c>
      <c r="T293" s="29" t="str">
        <f>IF('Test Sample Data'!F292="","",IF(SUM('Test Sample Data'!F$2:F$97)&gt;10,IF(AND(ISNUMBER('Test Sample Data'!F292),'Test Sample Data'!F292&lt;$B293, 'Test Sample Data'!F292&gt;0),'Test Sample Data'!F292,$B293),""))</f>
        <v/>
      </c>
      <c r="U293" s="29" t="str">
        <f>IF('Test Sample Data'!G292="","",IF(SUM('Test Sample Data'!G$2:G$97)&gt;10,IF(AND(ISNUMBER('Test Sample Data'!G292),'Test Sample Data'!G292&lt;$B293, 'Test Sample Data'!G292&gt;0),'Test Sample Data'!G292,$B293),""))</f>
        <v/>
      </c>
      <c r="V293" s="29" t="str">
        <f>IF('Test Sample Data'!H292="","",IF(SUM('Test Sample Data'!H$2:H$97)&gt;10,IF(AND(ISNUMBER('Test Sample Data'!H292),'Test Sample Data'!H292&lt;$B293, 'Test Sample Data'!H292&gt;0),'Test Sample Data'!H292,$B293),""))</f>
        <v/>
      </c>
      <c r="W293" s="29" t="str">
        <f>IF('Test Sample Data'!I292="","",IF(SUM('Test Sample Data'!I$2:I$97)&gt;10,IF(AND(ISNUMBER('Test Sample Data'!I292),'Test Sample Data'!I292&lt;$B293, 'Test Sample Data'!I292&gt;0),'Test Sample Data'!I292,$B293),""))</f>
        <v/>
      </c>
      <c r="X293" s="29" t="str">
        <f>IF('Test Sample Data'!J292="","",IF(SUM('Test Sample Data'!J$2:J$97)&gt;10,IF(AND(ISNUMBER('Test Sample Data'!J292),'Test Sample Data'!J292&lt;$B293, 'Test Sample Data'!J292&gt;0),'Test Sample Data'!J292,$B293),""))</f>
        <v/>
      </c>
      <c r="Y293" s="29" t="str">
        <f>IF('Test Sample Data'!K292="","",IF(SUM('Test Sample Data'!K$2:K$97)&gt;10,IF(AND(ISNUMBER('Test Sample Data'!K292),'Test Sample Data'!K292&lt;$B293, 'Test Sample Data'!K292&gt;0),'Test Sample Data'!K292,$B293),""))</f>
        <v/>
      </c>
      <c r="Z293" s="29" t="str">
        <f>IF('Test Sample Data'!L292="","",IF(SUM('Test Sample Data'!L$2:L$97)&gt;10,IF(AND(ISNUMBER('Test Sample Data'!L292),'Test Sample Data'!L292&lt;$B293, 'Test Sample Data'!L292&gt;0),'Test Sample Data'!L292,$B293),""))</f>
        <v/>
      </c>
      <c r="AA293" s="29" t="str">
        <f>IF('Test Sample Data'!M292="","",IF(SUM('Test Sample Data'!M$2:M$97)&gt;10,IF(AND(ISNUMBER('Test Sample Data'!M292),'Test Sample Data'!M292&lt;$B293, 'Test Sample Data'!M292&gt;0),'Test Sample Data'!M292,$B293),""))</f>
        <v/>
      </c>
      <c r="AB293" s="29" t="str">
        <f>IF('Test Sample Data'!N292="","",IF(SUM('Test Sample Data'!N$2:N$97)&gt;10,IF(AND(ISNUMBER('Test Sample Data'!N292),'Test Sample Data'!N292&lt;$B293, 'Test Sample Data'!N292&gt;0),'Test Sample Data'!N292,$B293),""))</f>
        <v/>
      </c>
      <c r="AC293" s="29" t="str">
        <f>IF('Test Sample Data'!O292="","",IF(SUM('Test Sample Data'!O$2:O$97)&gt;10,IF(AND(ISNUMBER('Test Sample Data'!O292),'Test Sample Data'!O292&lt;$B293, 'Test Sample Data'!O292&gt;0),'Test Sample Data'!O292,$B293),""))</f>
        <v/>
      </c>
      <c r="AE293" s="4" t="s">
        <v>4950</v>
      </c>
      <c r="AF293" s="4">
        <f t="shared" si="311"/>
        <v>9</v>
      </c>
      <c r="AG293" s="4">
        <f t="shared" si="312"/>
        <v>9</v>
      </c>
      <c r="AH293" s="4" t="str">
        <f t="shared" si="313"/>
        <v/>
      </c>
      <c r="AI293" s="4" t="str">
        <f t="shared" si="314"/>
        <v/>
      </c>
      <c r="AJ293" s="4" t="str">
        <f t="shared" si="315"/>
        <v/>
      </c>
      <c r="AK293" s="4" t="str">
        <f t="shared" si="316"/>
        <v/>
      </c>
      <c r="AL293" s="4" t="str">
        <f t="shared" si="317"/>
        <v/>
      </c>
      <c r="AM293" s="4" t="str">
        <f t="shared" si="318"/>
        <v/>
      </c>
      <c r="AN293" s="4" t="str">
        <f t="shared" si="319"/>
        <v/>
      </c>
      <c r="AO293" s="4" t="str">
        <f t="shared" si="320"/>
        <v/>
      </c>
      <c r="AP293" s="4" t="str">
        <f t="shared" si="321"/>
        <v/>
      </c>
      <c r="AQ293" s="4" t="str">
        <f t="shared" si="322"/>
        <v/>
      </c>
      <c r="AR293" s="4">
        <f t="shared" si="323"/>
        <v>0</v>
      </c>
      <c r="AS293" s="4">
        <f t="shared" ref="AS293:AS356" si="374">ROUND(AVERAGE(AF293:AQ293),2)</f>
        <v>9</v>
      </c>
      <c r="AU293" s="4" t="s">
        <v>4950</v>
      </c>
      <c r="AV293" s="4">
        <f t="shared" si="324"/>
        <v>9</v>
      </c>
      <c r="AW293" s="4">
        <f t="shared" si="325"/>
        <v>9</v>
      </c>
      <c r="AX293" s="4" t="str">
        <f t="shared" si="326"/>
        <v/>
      </c>
      <c r="AY293" s="4" t="str">
        <f t="shared" si="327"/>
        <v/>
      </c>
      <c r="AZ293" s="4" t="str">
        <f t="shared" si="328"/>
        <v/>
      </c>
      <c r="BA293" s="4" t="str">
        <f t="shared" si="329"/>
        <v/>
      </c>
      <c r="BB293" s="4" t="str">
        <f t="shared" si="330"/>
        <v/>
      </c>
      <c r="BC293" s="4" t="str">
        <f t="shared" si="331"/>
        <v/>
      </c>
      <c r="BD293" s="4" t="str">
        <f t="shared" si="332"/>
        <v/>
      </c>
      <c r="BE293" s="4" t="str">
        <f t="shared" si="333"/>
        <v/>
      </c>
      <c r="BF293" s="4" t="str">
        <f t="shared" si="334"/>
        <v/>
      </c>
      <c r="BG293" s="4" t="str">
        <f t="shared" si="335"/>
        <v/>
      </c>
      <c r="BI293" s="4" t="s">
        <v>4950</v>
      </c>
      <c r="BJ293" s="4">
        <f t="shared" si="361"/>
        <v>9</v>
      </c>
      <c r="BK293" s="4">
        <f t="shared" si="362"/>
        <v>9</v>
      </c>
      <c r="BL293" s="4" t="str">
        <f t="shared" si="363"/>
        <v/>
      </c>
      <c r="BM293" s="4" t="str">
        <f t="shared" si="364"/>
        <v/>
      </c>
      <c r="BN293" s="4" t="str">
        <f t="shared" si="365"/>
        <v/>
      </c>
      <c r="BO293" s="4" t="str">
        <f t="shared" si="366"/>
        <v/>
      </c>
      <c r="BP293" s="4" t="str">
        <f t="shared" si="367"/>
        <v/>
      </c>
      <c r="BQ293" s="4" t="str">
        <f t="shared" si="368"/>
        <v/>
      </c>
      <c r="BR293" s="4" t="str">
        <f t="shared" si="369"/>
        <v/>
      </c>
      <c r="BS293" s="4" t="str">
        <f t="shared" si="370"/>
        <v/>
      </c>
      <c r="BT293" s="4" t="str">
        <f t="shared" si="371"/>
        <v/>
      </c>
      <c r="BU293" s="4" t="str">
        <f t="shared" si="372"/>
        <v/>
      </c>
      <c r="BV293" s="4">
        <f t="shared" si="336"/>
        <v>0</v>
      </c>
      <c r="BW293" s="4">
        <f t="shared" si="373"/>
        <v>9</v>
      </c>
      <c r="BY293" s="4" t="s">
        <v>4950</v>
      </c>
      <c r="BZ293" s="4">
        <f t="shared" si="337"/>
        <v>0</v>
      </c>
      <c r="CA293" s="4">
        <f t="shared" si="338"/>
        <v>0</v>
      </c>
      <c r="CB293" s="4" t="str">
        <f t="shared" si="339"/>
        <v/>
      </c>
      <c r="CC293" s="4" t="str">
        <f t="shared" si="340"/>
        <v/>
      </c>
      <c r="CD293" s="4" t="str">
        <f t="shared" si="341"/>
        <v/>
      </c>
      <c r="CE293" s="4" t="str">
        <f t="shared" si="342"/>
        <v/>
      </c>
      <c r="CF293" s="4" t="str">
        <f t="shared" si="343"/>
        <v/>
      </c>
      <c r="CG293" s="4" t="str">
        <f t="shared" si="344"/>
        <v/>
      </c>
      <c r="CH293" s="4" t="str">
        <f t="shared" si="345"/>
        <v/>
      </c>
      <c r="CI293" s="4" t="str">
        <f t="shared" si="346"/>
        <v/>
      </c>
      <c r="CJ293" s="4" t="str">
        <f t="shared" si="347"/>
        <v/>
      </c>
      <c r="CK293" s="4" t="str">
        <f t="shared" si="348"/>
        <v/>
      </c>
      <c r="CM293" s="4" t="s">
        <v>4950</v>
      </c>
      <c r="CN293" s="4" t="str">
        <f>IF(ISNUMBER(BZ293), IF($BV293&gt;VLOOKUP('Gene Table'!$G$2,'Array Content'!$A$2:$B$3,2,FALSE),IF(BZ293&lt;-$BV293,"mutant","WT"),IF(BZ293&lt;-VLOOKUP('Gene Table'!$G$2,'Array Content'!$A$2:$B$3,2,FALSE),"Mutant","WT")),"")</f>
        <v>WT</v>
      </c>
      <c r="CO293" s="4" t="str">
        <f>IF(ISNUMBER(CA293), IF($BV293&gt;VLOOKUP('Gene Table'!$G$2,'Array Content'!$A$2:$B$3,2,FALSE),IF(CA293&lt;-$BV293,"mutant","WT"),IF(CA293&lt;-VLOOKUP('Gene Table'!$G$2,'Array Content'!$A$2:$B$3,2,FALSE),"Mutant","WT")),"")</f>
        <v>WT</v>
      </c>
      <c r="CP293" s="4" t="str">
        <f>IF(ISNUMBER(CB293), IF($BV293&gt;VLOOKUP('Gene Table'!$G$2,'Array Content'!$A$2:$B$3,2,FALSE),IF(CB293&lt;-$BV293,"mutant","WT"),IF(CB293&lt;-VLOOKUP('Gene Table'!$G$2,'Array Content'!$A$2:$B$3,2,FALSE),"Mutant","WT")),"")</f>
        <v/>
      </c>
      <c r="CQ293" s="4" t="str">
        <f>IF(ISNUMBER(CC293), IF($BV293&gt;VLOOKUP('Gene Table'!$G$2,'Array Content'!$A$2:$B$3,2,FALSE),IF(CC293&lt;-$BV293,"mutant","WT"),IF(CC293&lt;-VLOOKUP('Gene Table'!$G$2,'Array Content'!$A$2:$B$3,2,FALSE),"Mutant","WT")),"")</f>
        <v/>
      </c>
      <c r="CR293" s="4" t="str">
        <f>IF(ISNUMBER(CD293), IF($BV293&gt;VLOOKUP('Gene Table'!$G$2,'Array Content'!$A$2:$B$3,2,FALSE),IF(CD293&lt;-$BV293,"mutant","WT"),IF(CD293&lt;-VLOOKUP('Gene Table'!$G$2,'Array Content'!$A$2:$B$3,2,FALSE),"Mutant","WT")),"")</f>
        <v/>
      </c>
      <c r="CS293" s="4" t="str">
        <f>IF(ISNUMBER(CE293), IF($BV293&gt;VLOOKUP('Gene Table'!$G$2,'Array Content'!$A$2:$B$3,2,FALSE),IF(CE293&lt;-$BV293,"mutant","WT"),IF(CE293&lt;-VLOOKUP('Gene Table'!$G$2,'Array Content'!$A$2:$B$3,2,FALSE),"Mutant","WT")),"")</f>
        <v/>
      </c>
      <c r="CT293" s="4" t="str">
        <f>IF(ISNUMBER(CF293), IF($BV293&gt;VLOOKUP('Gene Table'!$G$2,'Array Content'!$A$2:$B$3,2,FALSE),IF(CF293&lt;-$BV293,"mutant","WT"),IF(CF293&lt;-VLOOKUP('Gene Table'!$G$2,'Array Content'!$A$2:$B$3,2,FALSE),"Mutant","WT")),"")</f>
        <v/>
      </c>
      <c r="CU293" s="4" t="str">
        <f>IF(ISNUMBER(CG293), IF($BV293&gt;VLOOKUP('Gene Table'!$G$2,'Array Content'!$A$2:$B$3,2,FALSE),IF(CG293&lt;-$BV293,"mutant","WT"),IF(CG293&lt;-VLOOKUP('Gene Table'!$G$2,'Array Content'!$A$2:$B$3,2,FALSE),"Mutant","WT")),"")</f>
        <v/>
      </c>
      <c r="CV293" s="4" t="str">
        <f>IF(ISNUMBER(CH293), IF($BV293&gt;VLOOKUP('Gene Table'!$G$2,'Array Content'!$A$2:$B$3,2,FALSE),IF(CH293&lt;-$BV293,"mutant","WT"),IF(CH293&lt;-VLOOKUP('Gene Table'!$G$2,'Array Content'!$A$2:$B$3,2,FALSE),"Mutant","WT")),"")</f>
        <v/>
      </c>
      <c r="CW293" s="4" t="str">
        <f>IF(ISNUMBER(CI293), IF($BV293&gt;VLOOKUP('Gene Table'!$G$2,'Array Content'!$A$2:$B$3,2,FALSE),IF(CI293&lt;-$BV293,"mutant","WT"),IF(CI293&lt;-VLOOKUP('Gene Table'!$G$2,'Array Content'!$A$2:$B$3,2,FALSE),"Mutant","WT")),"")</f>
        <v/>
      </c>
      <c r="CX293" s="4" t="str">
        <f>IF(ISNUMBER(CJ293), IF($BV293&gt;VLOOKUP('Gene Table'!$G$2,'Array Content'!$A$2:$B$3,2,FALSE),IF(CJ293&lt;-$BV293,"mutant","WT"),IF(CJ293&lt;-VLOOKUP('Gene Table'!$G$2,'Array Content'!$A$2:$B$3,2,FALSE),"Mutant","WT")),"")</f>
        <v/>
      </c>
      <c r="CY293" s="4" t="str">
        <f>IF(ISNUMBER(CK293), IF($BV293&gt;VLOOKUP('Gene Table'!$G$2,'Array Content'!$A$2:$B$3,2,FALSE),IF(CK293&lt;-$BV293,"mutant","WT"),IF(CK293&lt;-VLOOKUP('Gene Table'!$G$2,'Array Content'!$A$2:$B$3,2,FALSE),"Mutant","WT")),"")</f>
        <v/>
      </c>
      <c r="DA293" s="4" t="s">
        <v>4950</v>
      </c>
      <c r="DB293" s="4">
        <f t="shared" si="349"/>
        <v>0</v>
      </c>
      <c r="DC293" s="4">
        <f t="shared" si="350"/>
        <v>0</v>
      </c>
      <c r="DD293" s="4" t="str">
        <f t="shared" si="351"/>
        <v/>
      </c>
      <c r="DE293" s="4" t="str">
        <f t="shared" si="352"/>
        <v/>
      </c>
      <c r="DF293" s="4" t="str">
        <f t="shared" si="353"/>
        <v/>
      </c>
      <c r="DG293" s="4" t="str">
        <f t="shared" si="354"/>
        <v/>
      </c>
      <c r="DH293" s="4" t="str">
        <f t="shared" si="355"/>
        <v/>
      </c>
      <c r="DI293" s="4" t="str">
        <f t="shared" si="356"/>
        <v/>
      </c>
      <c r="DJ293" s="4" t="str">
        <f t="shared" si="357"/>
        <v/>
      </c>
      <c r="DK293" s="4" t="str">
        <f t="shared" si="358"/>
        <v/>
      </c>
      <c r="DL293" s="4" t="str">
        <f t="shared" si="359"/>
        <v/>
      </c>
      <c r="DM293" s="4" t="str">
        <f t="shared" si="360"/>
        <v/>
      </c>
      <c r="DO293" s="4" t="s">
        <v>4950</v>
      </c>
      <c r="DP293" s="4" t="str">
        <f>IF(ISNUMBER(DB293), IF($AR293&gt;VLOOKUP('Gene Table'!$G$2,'Array Content'!$A$2:$B$3,2,FALSE),IF(DB293&lt;-$AR293,"mutant","WT"),IF(DB293&lt;-VLOOKUP('Gene Table'!$G$2,'Array Content'!$A$2:$B$3,2,FALSE),"Mutant","WT")),"")</f>
        <v>WT</v>
      </c>
      <c r="DQ293" s="4" t="str">
        <f>IF(ISNUMBER(DC293), IF($AR293&gt;VLOOKUP('Gene Table'!$G$2,'Array Content'!$A$2:$B$3,2,FALSE),IF(DC293&lt;-$AR293,"mutant","WT"),IF(DC293&lt;-VLOOKUP('Gene Table'!$G$2,'Array Content'!$A$2:$B$3,2,FALSE),"Mutant","WT")),"")</f>
        <v>WT</v>
      </c>
      <c r="DR293" s="4" t="str">
        <f>IF(ISNUMBER(DD293), IF($AR293&gt;VLOOKUP('Gene Table'!$G$2,'Array Content'!$A$2:$B$3,2,FALSE),IF(DD293&lt;-$AR293,"mutant","WT"),IF(DD293&lt;-VLOOKUP('Gene Table'!$G$2,'Array Content'!$A$2:$B$3,2,FALSE),"Mutant","WT")),"")</f>
        <v/>
      </c>
      <c r="DS293" s="4" t="str">
        <f>IF(ISNUMBER(DE293), IF($AR293&gt;VLOOKUP('Gene Table'!$G$2,'Array Content'!$A$2:$B$3,2,FALSE),IF(DE293&lt;-$AR293,"mutant","WT"),IF(DE293&lt;-VLOOKUP('Gene Table'!$G$2,'Array Content'!$A$2:$B$3,2,FALSE),"Mutant","WT")),"")</f>
        <v/>
      </c>
      <c r="DT293" s="4" t="str">
        <f>IF(ISNUMBER(DF293), IF($AR293&gt;VLOOKUP('Gene Table'!$G$2,'Array Content'!$A$2:$B$3,2,FALSE),IF(DF293&lt;-$AR293,"mutant","WT"),IF(DF293&lt;-VLOOKUP('Gene Table'!$G$2,'Array Content'!$A$2:$B$3,2,FALSE),"Mutant","WT")),"")</f>
        <v/>
      </c>
      <c r="DU293" s="4" t="str">
        <f>IF(ISNUMBER(DG293), IF($AR293&gt;VLOOKUP('Gene Table'!$G$2,'Array Content'!$A$2:$B$3,2,FALSE),IF(DG293&lt;-$AR293,"mutant","WT"),IF(DG293&lt;-VLOOKUP('Gene Table'!$G$2,'Array Content'!$A$2:$B$3,2,FALSE),"Mutant","WT")),"")</f>
        <v/>
      </c>
      <c r="DV293" s="4" t="str">
        <f>IF(ISNUMBER(DH293), IF($AR293&gt;VLOOKUP('Gene Table'!$G$2,'Array Content'!$A$2:$B$3,2,FALSE),IF(DH293&lt;-$AR293,"mutant","WT"),IF(DH293&lt;-VLOOKUP('Gene Table'!$G$2,'Array Content'!$A$2:$B$3,2,FALSE),"Mutant","WT")),"")</f>
        <v/>
      </c>
      <c r="DW293" s="4" t="str">
        <f>IF(ISNUMBER(DI293), IF($AR293&gt;VLOOKUP('Gene Table'!$G$2,'Array Content'!$A$2:$B$3,2,FALSE),IF(DI293&lt;-$AR293,"mutant","WT"),IF(DI293&lt;-VLOOKUP('Gene Table'!$G$2,'Array Content'!$A$2:$B$3,2,FALSE),"Mutant","WT")),"")</f>
        <v/>
      </c>
      <c r="DX293" s="4" t="str">
        <f>IF(ISNUMBER(DJ293), IF($AR293&gt;VLOOKUP('Gene Table'!$G$2,'Array Content'!$A$2:$B$3,2,FALSE),IF(DJ293&lt;-$AR293,"mutant","WT"),IF(DJ293&lt;-VLOOKUP('Gene Table'!$G$2,'Array Content'!$A$2:$B$3,2,FALSE),"Mutant","WT")),"")</f>
        <v/>
      </c>
      <c r="DY293" s="4" t="str">
        <f>IF(ISNUMBER(DK293), IF($AR293&gt;VLOOKUP('Gene Table'!$G$2,'Array Content'!$A$2:$B$3,2,FALSE),IF(DK293&lt;-$AR293,"mutant","WT"),IF(DK293&lt;-VLOOKUP('Gene Table'!$G$2,'Array Content'!$A$2:$B$3,2,FALSE),"Mutant","WT")),"")</f>
        <v/>
      </c>
      <c r="DZ293" s="4" t="str">
        <f>IF(ISNUMBER(DL293), IF($AR293&gt;VLOOKUP('Gene Table'!$G$2,'Array Content'!$A$2:$B$3,2,FALSE),IF(DL293&lt;-$AR293,"mutant","WT"),IF(DL293&lt;-VLOOKUP('Gene Table'!$G$2,'Array Content'!$A$2:$B$3,2,FALSE),"Mutant","WT")),"")</f>
        <v/>
      </c>
      <c r="EA293" s="4" t="str">
        <f>IF(ISNUMBER(DM293), IF($AR293&gt;VLOOKUP('Gene Table'!$G$2,'Array Content'!$A$2:$B$3,2,FALSE),IF(DM293&lt;-$AR293,"mutant","WT"),IF(DM293&lt;-VLOOKUP('Gene Table'!$G$2,'Array Content'!$A$2:$B$3,2,FALSE),"Mutant","WT")),"")</f>
        <v/>
      </c>
      <c r="EC293" s="4" t="s">
        <v>4950</v>
      </c>
      <c r="ED293" s="4" t="str">
        <f>IF('Gene Table'!$D293="copy number",D293,"")</f>
        <v/>
      </c>
      <c r="EE293" s="4" t="str">
        <f>IF('Gene Table'!$D293="copy number",E293,"")</f>
        <v/>
      </c>
      <c r="EF293" s="4" t="str">
        <f>IF('Gene Table'!$D293="copy number",F293,"")</f>
        <v/>
      </c>
      <c r="EG293" s="4" t="str">
        <f>IF('Gene Table'!$D293="copy number",G293,"")</f>
        <v/>
      </c>
      <c r="EH293" s="4" t="str">
        <f>IF('Gene Table'!$D293="copy number",H293,"")</f>
        <v/>
      </c>
      <c r="EI293" s="4" t="str">
        <f>IF('Gene Table'!$D293="copy number",I293,"")</f>
        <v/>
      </c>
      <c r="EJ293" s="4" t="str">
        <f>IF('Gene Table'!$D293="copy number",J293,"")</f>
        <v/>
      </c>
      <c r="EK293" s="4" t="str">
        <f>IF('Gene Table'!$D293="copy number",K293,"")</f>
        <v/>
      </c>
      <c r="EL293" s="4" t="str">
        <f>IF('Gene Table'!$D293="copy number",L293,"")</f>
        <v/>
      </c>
      <c r="EM293" s="4" t="str">
        <f>IF('Gene Table'!$D293="copy number",M293,"")</f>
        <v/>
      </c>
      <c r="EN293" s="4" t="str">
        <f>IF('Gene Table'!$D293="copy number",N293,"")</f>
        <v/>
      </c>
      <c r="EO293" s="4" t="str">
        <f>IF('Gene Table'!$D293="copy number",O293,"")</f>
        <v/>
      </c>
      <c r="EQ293" s="4" t="s">
        <v>4950</v>
      </c>
      <c r="ER293" s="4" t="str">
        <f>IF('Gene Table'!$D293="copy number",R293,"")</f>
        <v/>
      </c>
      <c r="ES293" s="4" t="str">
        <f>IF('Gene Table'!$D293="copy number",S293,"")</f>
        <v/>
      </c>
      <c r="ET293" s="4" t="str">
        <f>IF('Gene Table'!$D293="copy number",T293,"")</f>
        <v/>
      </c>
      <c r="EU293" s="4" t="str">
        <f>IF('Gene Table'!$D293="copy number",U293,"")</f>
        <v/>
      </c>
      <c r="EV293" s="4" t="str">
        <f>IF('Gene Table'!$D293="copy number",V293,"")</f>
        <v/>
      </c>
      <c r="EW293" s="4" t="str">
        <f>IF('Gene Table'!$D293="copy number",W293,"")</f>
        <v/>
      </c>
      <c r="EX293" s="4" t="str">
        <f>IF('Gene Table'!$D293="copy number",X293,"")</f>
        <v/>
      </c>
      <c r="EY293" s="4" t="str">
        <f>IF('Gene Table'!$D293="copy number",Y293,"")</f>
        <v/>
      </c>
      <c r="EZ293" s="4" t="str">
        <f>IF('Gene Table'!$D293="copy number",Z293,"")</f>
        <v/>
      </c>
      <c r="FA293" s="4" t="str">
        <f>IF('Gene Table'!$D293="copy number",AA293,"")</f>
        <v/>
      </c>
      <c r="FB293" s="4" t="str">
        <f>IF('Gene Table'!$D293="copy number",AB293,"")</f>
        <v/>
      </c>
      <c r="FC293" s="4" t="str">
        <f>IF('Gene Table'!$D293="copy number",AC293,"")</f>
        <v/>
      </c>
      <c r="FE293" s="4" t="s">
        <v>4950</v>
      </c>
      <c r="FF293" s="4" t="str">
        <f>IF('Gene Table'!$C293="SMPC",D293,"")</f>
        <v/>
      </c>
      <c r="FG293" s="4" t="str">
        <f>IF('Gene Table'!$C293="SMPC",E293,"")</f>
        <v/>
      </c>
      <c r="FH293" s="4" t="str">
        <f>IF('Gene Table'!$C293="SMPC",F293,"")</f>
        <v/>
      </c>
      <c r="FI293" s="4" t="str">
        <f>IF('Gene Table'!$C293="SMPC",G293,"")</f>
        <v/>
      </c>
      <c r="FJ293" s="4" t="str">
        <f>IF('Gene Table'!$C293="SMPC",H293,"")</f>
        <v/>
      </c>
      <c r="FK293" s="4" t="str">
        <f>IF('Gene Table'!$C293="SMPC",I293,"")</f>
        <v/>
      </c>
      <c r="FL293" s="4" t="str">
        <f>IF('Gene Table'!$C293="SMPC",J293,"")</f>
        <v/>
      </c>
      <c r="FM293" s="4" t="str">
        <f>IF('Gene Table'!$C293="SMPC",K293,"")</f>
        <v/>
      </c>
      <c r="FN293" s="4" t="str">
        <f>IF('Gene Table'!$C293="SMPC",L293,"")</f>
        <v/>
      </c>
      <c r="FO293" s="4" t="str">
        <f>IF('Gene Table'!$C293="SMPC",M293,"")</f>
        <v/>
      </c>
      <c r="FP293" s="4" t="str">
        <f>IF('Gene Table'!$C293="SMPC",N293,"")</f>
        <v/>
      </c>
      <c r="FQ293" s="4" t="str">
        <f>IF('Gene Table'!$C293="SMPC",O293,"")</f>
        <v/>
      </c>
      <c r="FS293" s="4" t="s">
        <v>4950</v>
      </c>
      <c r="FT293" s="4" t="str">
        <f>IF('Gene Table'!$C293="SMPC",R293,"")</f>
        <v/>
      </c>
      <c r="FU293" s="4" t="str">
        <f>IF('Gene Table'!$C293="SMPC",S293,"")</f>
        <v/>
      </c>
      <c r="FV293" s="4" t="str">
        <f>IF('Gene Table'!$C293="SMPC",T293,"")</f>
        <v/>
      </c>
      <c r="FW293" s="4" t="str">
        <f>IF('Gene Table'!$C293="SMPC",U293,"")</f>
        <v/>
      </c>
      <c r="FX293" s="4" t="str">
        <f>IF('Gene Table'!$C293="SMPC",V293,"")</f>
        <v/>
      </c>
      <c r="FY293" s="4" t="str">
        <f>IF('Gene Table'!$C293="SMPC",W293,"")</f>
        <v/>
      </c>
      <c r="FZ293" s="4" t="str">
        <f>IF('Gene Table'!$C293="SMPC",X293,"")</f>
        <v/>
      </c>
      <c r="GA293" s="4" t="str">
        <f>IF('Gene Table'!$C293="SMPC",Y293,"")</f>
        <v/>
      </c>
      <c r="GB293" s="4" t="str">
        <f>IF('Gene Table'!$C293="SMPC",Z293,"")</f>
        <v/>
      </c>
      <c r="GC293" s="4" t="str">
        <f>IF('Gene Table'!$C293="SMPC",AA293,"")</f>
        <v/>
      </c>
      <c r="GD293" s="4" t="str">
        <f>IF('Gene Table'!$C293="SMPC",AB293,"")</f>
        <v/>
      </c>
      <c r="GE293" s="4" t="str">
        <f>IF('Gene Table'!$C293="SMPC",AC293,"")</f>
        <v/>
      </c>
    </row>
    <row r="294" spans="1:187" ht="15" customHeight="1" x14ac:dyDescent="0.25">
      <c r="A294" s="4" t="str">
        <f>'Gene Table'!C294&amp;":"&amp;'Gene Table'!D294</f>
        <v>TP53:c.818G&gt;T</v>
      </c>
      <c r="B294" s="4">
        <f>IF('Gene Table'!$G$5="NO",IF(ISNUMBER(MATCH('Gene Table'!E294,'Array Content'!$M$2:$M$941,0)),VLOOKUP('Gene Table'!E294,'Array Content'!$M$2:$O$941,2,FALSE),35),IF('Gene Table'!$G$5="YES",IF(ISNUMBER(MATCH('Gene Table'!E294,'Array Content'!$M$2:$M$941,0)),VLOOKUP('Gene Table'!E294,'Array Content'!$M$2:$O$941,3,FALSE),35),"OOPS"))</f>
        <v>37</v>
      </c>
      <c r="C294" s="4" t="s">
        <v>4951</v>
      </c>
      <c r="D294" s="29">
        <f>IF('Control Sample Data'!D293="","",IF(SUM('Control Sample Data'!D$2:D$97)&gt;10,IF(AND(ISNUMBER('Control Sample Data'!D293),'Control Sample Data'!D293&lt;$B294, 'Control Sample Data'!D293&gt;0),'Control Sample Data'!D293,$B294),""))</f>
        <v>35</v>
      </c>
      <c r="E294" s="29">
        <f>IF('Control Sample Data'!E293="","",IF(SUM('Control Sample Data'!E$2:E$97)&gt;10,IF(AND(ISNUMBER('Control Sample Data'!E293),'Control Sample Data'!E293&lt;$B294, 'Control Sample Data'!E293&gt;0),'Control Sample Data'!E293,$B294),""))</f>
        <v>35</v>
      </c>
      <c r="F294" s="29" t="str">
        <f>IF('Control Sample Data'!F293="","",IF(SUM('Control Sample Data'!F$2:F$97)&gt;10,IF(AND(ISNUMBER('Control Sample Data'!F293),'Control Sample Data'!F293&lt;$B294, 'Control Sample Data'!F293&gt;0),'Control Sample Data'!F293,$B294),""))</f>
        <v/>
      </c>
      <c r="G294" s="29" t="str">
        <f>IF('Control Sample Data'!G293="","",IF(SUM('Control Sample Data'!G$2:G$97)&gt;10,IF(AND(ISNUMBER('Control Sample Data'!G293),'Control Sample Data'!G293&lt;$B294, 'Control Sample Data'!G293&gt;0),'Control Sample Data'!G293,$B294),""))</f>
        <v/>
      </c>
      <c r="H294" s="29" t="str">
        <f>IF('Control Sample Data'!H293="","",IF(SUM('Control Sample Data'!H$2:H$97)&gt;10,IF(AND(ISNUMBER('Control Sample Data'!H293),'Control Sample Data'!H293&lt;$B294, 'Control Sample Data'!H293&gt;0),'Control Sample Data'!H293,$B294),""))</f>
        <v/>
      </c>
      <c r="I294" s="29" t="str">
        <f>IF('Control Sample Data'!I293="","",IF(SUM('Control Sample Data'!I$2:I$97)&gt;10,IF(AND(ISNUMBER('Control Sample Data'!I293),'Control Sample Data'!I293&lt;$B294, 'Control Sample Data'!I293&gt;0),'Control Sample Data'!I293,$B294),""))</f>
        <v/>
      </c>
      <c r="J294" s="29" t="str">
        <f>IF('Control Sample Data'!J293="","",IF(SUM('Control Sample Data'!J$2:J$97)&gt;10,IF(AND(ISNUMBER('Control Sample Data'!J293),'Control Sample Data'!J293&lt;$B294, 'Control Sample Data'!J293&gt;0),'Control Sample Data'!J293,$B294),""))</f>
        <v/>
      </c>
      <c r="K294" s="29" t="str">
        <f>IF('Control Sample Data'!K293="","",IF(SUM('Control Sample Data'!K$2:K$97)&gt;10,IF(AND(ISNUMBER('Control Sample Data'!K293),'Control Sample Data'!K293&lt;$B294, 'Control Sample Data'!K293&gt;0),'Control Sample Data'!K293,$B294),""))</f>
        <v/>
      </c>
      <c r="L294" s="29" t="str">
        <f>IF('Control Sample Data'!L293="","",IF(SUM('Control Sample Data'!L$2:L$97)&gt;10,IF(AND(ISNUMBER('Control Sample Data'!L293),'Control Sample Data'!L293&lt;$B294, 'Control Sample Data'!L293&gt;0),'Control Sample Data'!L293,$B294),""))</f>
        <v/>
      </c>
      <c r="M294" s="29" t="str">
        <f>IF('Control Sample Data'!M293="","",IF(SUM('Control Sample Data'!M$2:M$97)&gt;10,IF(AND(ISNUMBER('Control Sample Data'!M293),'Control Sample Data'!M293&lt;$B294, 'Control Sample Data'!M293&gt;0),'Control Sample Data'!M293,$B294),""))</f>
        <v/>
      </c>
      <c r="N294" s="29" t="str">
        <f>IF('Control Sample Data'!N293="","",IF(SUM('Control Sample Data'!N$2:N$97)&gt;10,IF(AND(ISNUMBER('Control Sample Data'!N293),'Control Sample Data'!N293&lt;$B294, 'Control Sample Data'!N293&gt;0),'Control Sample Data'!N293,$B294),""))</f>
        <v/>
      </c>
      <c r="O294" s="29" t="str">
        <f>IF('Control Sample Data'!O293="","",IF(SUM('Control Sample Data'!O$2:O$97)&gt;10,IF(AND(ISNUMBER('Control Sample Data'!O293),'Control Sample Data'!O293&lt;$B294, 'Control Sample Data'!O293&gt;0),'Control Sample Data'!O293,$B294),""))</f>
        <v/>
      </c>
      <c r="Q294" s="4" t="s">
        <v>4951</v>
      </c>
      <c r="R294" s="29">
        <f>IF('Test Sample Data'!D293="","",IF(SUM('Test Sample Data'!D$2:D$97)&gt;10,IF(AND(ISNUMBER('Test Sample Data'!D293),'Test Sample Data'!D293&lt;$B294, 'Test Sample Data'!D293&gt;0),'Test Sample Data'!D293,$B294),""))</f>
        <v>35</v>
      </c>
      <c r="S294" s="29">
        <f>IF('Test Sample Data'!E293="","",IF(SUM('Test Sample Data'!E$2:E$97)&gt;10,IF(AND(ISNUMBER('Test Sample Data'!E293),'Test Sample Data'!E293&lt;$B294, 'Test Sample Data'!E293&gt;0),'Test Sample Data'!E293,$B294),""))</f>
        <v>35</v>
      </c>
      <c r="T294" s="29" t="str">
        <f>IF('Test Sample Data'!F293="","",IF(SUM('Test Sample Data'!F$2:F$97)&gt;10,IF(AND(ISNUMBER('Test Sample Data'!F293),'Test Sample Data'!F293&lt;$B294, 'Test Sample Data'!F293&gt;0),'Test Sample Data'!F293,$B294),""))</f>
        <v/>
      </c>
      <c r="U294" s="29" t="str">
        <f>IF('Test Sample Data'!G293="","",IF(SUM('Test Sample Data'!G$2:G$97)&gt;10,IF(AND(ISNUMBER('Test Sample Data'!G293),'Test Sample Data'!G293&lt;$B294, 'Test Sample Data'!G293&gt;0),'Test Sample Data'!G293,$B294),""))</f>
        <v/>
      </c>
      <c r="V294" s="29" t="str">
        <f>IF('Test Sample Data'!H293="","",IF(SUM('Test Sample Data'!H$2:H$97)&gt;10,IF(AND(ISNUMBER('Test Sample Data'!H293),'Test Sample Data'!H293&lt;$B294, 'Test Sample Data'!H293&gt;0),'Test Sample Data'!H293,$B294),""))</f>
        <v/>
      </c>
      <c r="W294" s="29" t="str">
        <f>IF('Test Sample Data'!I293="","",IF(SUM('Test Sample Data'!I$2:I$97)&gt;10,IF(AND(ISNUMBER('Test Sample Data'!I293),'Test Sample Data'!I293&lt;$B294, 'Test Sample Data'!I293&gt;0),'Test Sample Data'!I293,$B294),""))</f>
        <v/>
      </c>
      <c r="X294" s="29" t="str">
        <f>IF('Test Sample Data'!J293="","",IF(SUM('Test Sample Data'!J$2:J$97)&gt;10,IF(AND(ISNUMBER('Test Sample Data'!J293),'Test Sample Data'!J293&lt;$B294, 'Test Sample Data'!J293&gt;0),'Test Sample Data'!J293,$B294),""))</f>
        <v/>
      </c>
      <c r="Y294" s="29" t="str">
        <f>IF('Test Sample Data'!K293="","",IF(SUM('Test Sample Data'!K$2:K$97)&gt;10,IF(AND(ISNUMBER('Test Sample Data'!K293),'Test Sample Data'!K293&lt;$B294, 'Test Sample Data'!K293&gt;0),'Test Sample Data'!K293,$B294),""))</f>
        <v/>
      </c>
      <c r="Z294" s="29" t="str">
        <f>IF('Test Sample Data'!L293="","",IF(SUM('Test Sample Data'!L$2:L$97)&gt;10,IF(AND(ISNUMBER('Test Sample Data'!L293),'Test Sample Data'!L293&lt;$B294, 'Test Sample Data'!L293&gt;0),'Test Sample Data'!L293,$B294),""))</f>
        <v/>
      </c>
      <c r="AA294" s="29" t="str">
        <f>IF('Test Sample Data'!M293="","",IF(SUM('Test Sample Data'!M$2:M$97)&gt;10,IF(AND(ISNUMBER('Test Sample Data'!M293),'Test Sample Data'!M293&lt;$B294, 'Test Sample Data'!M293&gt;0),'Test Sample Data'!M293,$B294),""))</f>
        <v/>
      </c>
      <c r="AB294" s="29" t="str">
        <f>IF('Test Sample Data'!N293="","",IF(SUM('Test Sample Data'!N$2:N$97)&gt;10,IF(AND(ISNUMBER('Test Sample Data'!N293),'Test Sample Data'!N293&lt;$B294, 'Test Sample Data'!N293&gt;0),'Test Sample Data'!N293,$B294),""))</f>
        <v/>
      </c>
      <c r="AC294" s="29" t="str">
        <f>IF('Test Sample Data'!O293="","",IF(SUM('Test Sample Data'!O$2:O$97)&gt;10,IF(AND(ISNUMBER('Test Sample Data'!O293),'Test Sample Data'!O293&lt;$B294, 'Test Sample Data'!O293&gt;0),'Test Sample Data'!O293,$B294),""))</f>
        <v/>
      </c>
      <c r="AE294" s="4" t="s">
        <v>4951</v>
      </c>
      <c r="AF294" s="4">
        <f t="shared" si="311"/>
        <v>9</v>
      </c>
      <c r="AG294" s="4">
        <f t="shared" si="312"/>
        <v>9</v>
      </c>
      <c r="AH294" s="4" t="str">
        <f t="shared" si="313"/>
        <v/>
      </c>
      <c r="AI294" s="4" t="str">
        <f t="shared" si="314"/>
        <v/>
      </c>
      <c r="AJ294" s="4" t="str">
        <f t="shared" si="315"/>
        <v/>
      </c>
      <c r="AK294" s="4" t="str">
        <f t="shared" si="316"/>
        <v/>
      </c>
      <c r="AL294" s="4" t="str">
        <f t="shared" si="317"/>
        <v/>
      </c>
      <c r="AM294" s="4" t="str">
        <f t="shared" si="318"/>
        <v/>
      </c>
      <c r="AN294" s="4" t="str">
        <f t="shared" si="319"/>
        <v/>
      </c>
      <c r="AO294" s="4" t="str">
        <f t="shared" si="320"/>
        <v/>
      </c>
      <c r="AP294" s="4" t="str">
        <f t="shared" si="321"/>
        <v/>
      </c>
      <c r="AQ294" s="4" t="str">
        <f t="shared" si="322"/>
        <v/>
      </c>
      <c r="AR294" s="4">
        <f t="shared" si="323"/>
        <v>0</v>
      </c>
      <c r="AS294" s="4">
        <f t="shared" si="374"/>
        <v>9</v>
      </c>
      <c r="AU294" s="4" t="s">
        <v>4951</v>
      </c>
      <c r="AV294" s="4">
        <f t="shared" si="324"/>
        <v>9</v>
      </c>
      <c r="AW294" s="4">
        <f t="shared" si="325"/>
        <v>9</v>
      </c>
      <c r="AX294" s="4" t="str">
        <f t="shared" si="326"/>
        <v/>
      </c>
      <c r="AY294" s="4" t="str">
        <f t="shared" si="327"/>
        <v/>
      </c>
      <c r="AZ294" s="4" t="str">
        <f t="shared" si="328"/>
        <v/>
      </c>
      <c r="BA294" s="4" t="str">
        <f t="shared" si="329"/>
        <v/>
      </c>
      <c r="BB294" s="4" t="str">
        <f t="shared" si="330"/>
        <v/>
      </c>
      <c r="BC294" s="4" t="str">
        <f t="shared" si="331"/>
        <v/>
      </c>
      <c r="BD294" s="4" t="str">
        <f t="shared" si="332"/>
        <v/>
      </c>
      <c r="BE294" s="4" t="str">
        <f t="shared" si="333"/>
        <v/>
      </c>
      <c r="BF294" s="4" t="str">
        <f t="shared" si="334"/>
        <v/>
      </c>
      <c r="BG294" s="4" t="str">
        <f t="shared" si="335"/>
        <v/>
      </c>
      <c r="BI294" s="4" t="s">
        <v>4951</v>
      </c>
      <c r="BJ294" s="4">
        <f t="shared" si="361"/>
        <v>9</v>
      </c>
      <c r="BK294" s="4">
        <f t="shared" si="362"/>
        <v>9</v>
      </c>
      <c r="BL294" s="4" t="str">
        <f t="shared" si="363"/>
        <v/>
      </c>
      <c r="BM294" s="4" t="str">
        <f t="shared" si="364"/>
        <v/>
      </c>
      <c r="BN294" s="4" t="str">
        <f t="shared" si="365"/>
        <v/>
      </c>
      <c r="BO294" s="4" t="str">
        <f t="shared" si="366"/>
        <v/>
      </c>
      <c r="BP294" s="4" t="str">
        <f t="shared" si="367"/>
        <v/>
      </c>
      <c r="BQ294" s="4" t="str">
        <f t="shared" si="368"/>
        <v/>
      </c>
      <c r="BR294" s="4" t="str">
        <f t="shared" si="369"/>
        <v/>
      </c>
      <c r="BS294" s="4" t="str">
        <f t="shared" si="370"/>
        <v/>
      </c>
      <c r="BT294" s="4" t="str">
        <f t="shared" si="371"/>
        <v/>
      </c>
      <c r="BU294" s="4" t="str">
        <f t="shared" si="372"/>
        <v/>
      </c>
      <c r="BV294" s="4">
        <f t="shared" si="336"/>
        <v>0</v>
      </c>
      <c r="BW294" s="4">
        <f t="shared" si="373"/>
        <v>9</v>
      </c>
      <c r="BY294" s="4" t="s">
        <v>4951</v>
      </c>
      <c r="BZ294" s="4">
        <f t="shared" si="337"/>
        <v>0</v>
      </c>
      <c r="CA294" s="4">
        <f t="shared" si="338"/>
        <v>0</v>
      </c>
      <c r="CB294" s="4" t="str">
        <f t="shared" si="339"/>
        <v/>
      </c>
      <c r="CC294" s="4" t="str">
        <f t="shared" si="340"/>
        <v/>
      </c>
      <c r="CD294" s="4" t="str">
        <f t="shared" si="341"/>
        <v/>
      </c>
      <c r="CE294" s="4" t="str">
        <f t="shared" si="342"/>
        <v/>
      </c>
      <c r="CF294" s="4" t="str">
        <f t="shared" si="343"/>
        <v/>
      </c>
      <c r="CG294" s="4" t="str">
        <f t="shared" si="344"/>
        <v/>
      </c>
      <c r="CH294" s="4" t="str">
        <f t="shared" si="345"/>
        <v/>
      </c>
      <c r="CI294" s="4" t="str">
        <f t="shared" si="346"/>
        <v/>
      </c>
      <c r="CJ294" s="4" t="str">
        <f t="shared" si="347"/>
        <v/>
      </c>
      <c r="CK294" s="4" t="str">
        <f t="shared" si="348"/>
        <v/>
      </c>
      <c r="CM294" s="4" t="s">
        <v>4951</v>
      </c>
      <c r="CN294" s="4" t="str">
        <f>IF(ISNUMBER(BZ294), IF($BV294&gt;VLOOKUP('Gene Table'!$G$2,'Array Content'!$A$2:$B$3,2,FALSE),IF(BZ294&lt;-$BV294,"mutant","WT"),IF(BZ294&lt;-VLOOKUP('Gene Table'!$G$2,'Array Content'!$A$2:$B$3,2,FALSE),"Mutant","WT")),"")</f>
        <v>WT</v>
      </c>
      <c r="CO294" s="4" t="str">
        <f>IF(ISNUMBER(CA294), IF($BV294&gt;VLOOKUP('Gene Table'!$G$2,'Array Content'!$A$2:$B$3,2,FALSE),IF(CA294&lt;-$BV294,"mutant","WT"),IF(CA294&lt;-VLOOKUP('Gene Table'!$G$2,'Array Content'!$A$2:$B$3,2,FALSE),"Mutant","WT")),"")</f>
        <v>WT</v>
      </c>
      <c r="CP294" s="4" t="str">
        <f>IF(ISNUMBER(CB294), IF($BV294&gt;VLOOKUP('Gene Table'!$G$2,'Array Content'!$A$2:$B$3,2,FALSE),IF(CB294&lt;-$BV294,"mutant","WT"),IF(CB294&lt;-VLOOKUP('Gene Table'!$G$2,'Array Content'!$A$2:$B$3,2,FALSE),"Mutant","WT")),"")</f>
        <v/>
      </c>
      <c r="CQ294" s="4" t="str">
        <f>IF(ISNUMBER(CC294), IF($BV294&gt;VLOOKUP('Gene Table'!$G$2,'Array Content'!$A$2:$B$3,2,FALSE),IF(CC294&lt;-$BV294,"mutant","WT"),IF(CC294&lt;-VLOOKUP('Gene Table'!$G$2,'Array Content'!$A$2:$B$3,2,FALSE),"Mutant","WT")),"")</f>
        <v/>
      </c>
      <c r="CR294" s="4" t="str">
        <f>IF(ISNUMBER(CD294), IF($BV294&gt;VLOOKUP('Gene Table'!$G$2,'Array Content'!$A$2:$B$3,2,FALSE),IF(CD294&lt;-$BV294,"mutant","WT"),IF(CD294&lt;-VLOOKUP('Gene Table'!$G$2,'Array Content'!$A$2:$B$3,2,FALSE),"Mutant","WT")),"")</f>
        <v/>
      </c>
      <c r="CS294" s="4" t="str">
        <f>IF(ISNUMBER(CE294), IF($BV294&gt;VLOOKUP('Gene Table'!$G$2,'Array Content'!$A$2:$B$3,2,FALSE),IF(CE294&lt;-$BV294,"mutant","WT"),IF(CE294&lt;-VLOOKUP('Gene Table'!$G$2,'Array Content'!$A$2:$B$3,2,FALSE),"Mutant","WT")),"")</f>
        <v/>
      </c>
      <c r="CT294" s="4" t="str">
        <f>IF(ISNUMBER(CF294), IF($BV294&gt;VLOOKUP('Gene Table'!$G$2,'Array Content'!$A$2:$B$3,2,FALSE),IF(CF294&lt;-$BV294,"mutant","WT"),IF(CF294&lt;-VLOOKUP('Gene Table'!$G$2,'Array Content'!$A$2:$B$3,2,FALSE),"Mutant","WT")),"")</f>
        <v/>
      </c>
      <c r="CU294" s="4" t="str">
        <f>IF(ISNUMBER(CG294), IF($BV294&gt;VLOOKUP('Gene Table'!$G$2,'Array Content'!$A$2:$B$3,2,FALSE),IF(CG294&lt;-$BV294,"mutant","WT"),IF(CG294&lt;-VLOOKUP('Gene Table'!$G$2,'Array Content'!$A$2:$B$3,2,FALSE),"Mutant","WT")),"")</f>
        <v/>
      </c>
      <c r="CV294" s="4" t="str">
        <f>IF(ISNUMBER(CH294), IF($BV294&gt;VLOOKUP('Gene Table'!$G$2,'Array Content'!$A$2:$B$3,2,FALSE),IF(CH294&lt;-$BV294,"mutant","WT"),IF(CH294&lt;-VLOOKUP('Gene Table'!$G$2,'Array Content'!$A$2:$B$3,2,FALSE),"Mutant","WT")),"")</f>
        <v/>
      </c>
      <c r="CW294" s="4" t="str">
        <f>IF(ISNUMBER(CI294), IF($BV294&gt;VLOOKUP('Gene Table'!$G$2,'Array Content'!$A$2:$B$3,2,FALSE),IF(CI294&lt;-$BV294,"mutant","WT"),IF(CI294&lt;-VLOOKUP('Gene Table'!$G$2,'Array Content'!$A$2:$B$3,2,FALSE),"Mutant","WT")),"")</f>
        <v/>
      </c>
      <c r="CX294" s="4" t="str">
        <f>IF(ISNUMBER(CJ294), IF($BV294&gt;VLOOKUP('Gene Table'!$G$2,'Array Content'!$A$2:$B$3,2,FALSE),IF(CJ294&lt;-$BV294,"mutant","WT"),IF(CJ294&lt;-VLOOKUP('Gene Table'!$G$2,'Array Content'!$A$2:$B$3,2,FALSE),"Mutant","WT")),"")</f>
        <v/>
      </c>
      <c r="CY294" s="4" t="str">
        <f>IF(ISNUMBER(CK294), IF($BV294&gt;VLOOKUP('Gene Table'!$G$2,'Array Content'!$A$2:$B$3,2,FALSE),IF(CK294&lt;-$BV294,"mutant","WT"),IF(CK294&lt;-VLOOKUP('Gene Table'!$G$2,'Array Content'!$A$2:$B$3,2,FALSE),"Mutant","WT")),"")</f>
        <v/>
      </c>
      <c r="DA294" s="4" t="s">
        <v>4951</v>
      </c>
      <c r="DB294" s="4">
        <f t="shared" si="349"/>
        <v>0</v>
      </c>
      <c r="DC294" s="4">
        <f t="shared" si="350"/>
        <v>0</v>
      </c>
      <c r="DD294" s="4" t="str">
        <f t="shared" si="351"/>
        <v/>
      </c>
      <c r="DE294" s="4" t="str">
        <f t="shared" si="352"/>
        <v/>
      </c>
      <c r="DF294" s="4" t="str">
        <f t="shared" si="353"/>
        <v/>
      </c>
      <c r="DG294" s="4" t="str">
        <f t="shared" si="354"/>
        <v/>
      </c>
      <c r="DH294" s="4" t="str">
        <f t="shared" si="355"/>
        <v/>
      </c>
      <c r="DI294" s="4" t="str">
        <f t="shared" si="356"/>
        <v/>
      </c>
      <c r="DJ294" s="4" t="str">
        <f t="shared" si="357"/>
        <v/>
      </c>
      <c r="DK294" s="4" t="str">
        <f t="shared" si="358"/>
        <v/>
      </c>
      <c r="DL294" s="4" t="str">
        <f t="shared" si="359"/>
        <v/>
      </c>
      <c r="DM294" s="4" t="str">
        <f t="shared" si="360"/>
        <v/>
      </c>
      <c r="DO294" s="4" t="s">
        <v>4951</v>
      </c>
      <c r="DP294" s="4" t="str">
        <f>IF(ISNUMBER(DB294), IF($AR294&gt;VLOOKUP('Gene Table'!$G$2,'Array Content'!$A$2:$B$3,2,FALSE),IF(DB294&lt;-$AR294,"mutant","WT"),IF(DB294&lt;-VLOOKUP('Gene Table'!$G$2,'Array Content'!$A$2:$B$3,2,FALSE),"Mutant","WT")),"")</f>
        <v>WT</v>
      </c>
      <c r="DQ294" s="4" t="str">
        <f>IF(ISNUMBER(DC294), IF($AR294&gt;VLOOKUP('Gene Table'!$G$2,'Array Content'!$A$2:$B$3,2,FALSE),IF(DC294&lt;-$AR294,"mutant","WT"),IF(DC294&lt;-VLOOKUP('Gene Table'!$G$2,'Array Content'!$A$2:$B$3,2,FALSE),"Mutant","WT")),"")</f>
        <v>WT</v>
      </c>
      <c r="DR294" s="4" t="str">
        <f>IF(ISNUMBER(DD294), IF($AR294&gt;VLOOKUP('Gene Table'!$G$2,'Array Content'!$A$2:$B$3,2,FALSE),IF(DD294&lt;-$AR294,"mutant","WT"),IF(DD294&lt;-VLOOKUP('Gene Table'!$G$2,'Array Content'!$A$2:$B$3,2,FALSE),"Mutant","WT")),"")</f>
        <v/>
      </c>
      <c r="DS294" s="4" t="str">
        <f>IF(ISNUMBER(DE294), IF($AR294&gt;VLOOKUP('Gene Table'!$G$2,'Array Content'!$A$2:$B$3,2,FALSE),IF(DE294&lt;-$AR294,"mutant","WT"),IF(DE294&lt;-VLOOKUP('Gene Table'!$G$2,'Array Content'!$A$2:$B$3,2,FALSE),"Mutant","WT")),"")</f>
        <v/>
      </c>
      <c r="DT294" s="4" t="str">
        <f>IF(ISNUMBER(DF294), IF($AR294&gt;VLOOKUP('Gene Table'!$G$2,'Array Content'!$A$2:$B$3,2,FALSE),IF(DF294&lt;-$AR294,"mutant","WT"),IF(DF294&lt;-VLOOKUP('Gene Table'!$G$2,'Array Content'!$A$2:$B$3,2,FALSE),"Mutant","WT")),"")</f>
        <v/>
      </c>
      <c r="DU294" s="4" t="str">
        <f>IF(ISNUMBER(DG294), IF($AR294&gt;VLOOKUP('Gene Table'!$G$2,'Array Content'!$A$2:$B$3,2,FALSE),IF(DG294&lt;-$AR294,"mutant","WT"),IF(DG294&lt;-VLOOKUP('Gene Table'!$G$2,'Array Content'!$A$2:$B$3,2,FALSE),"Mutant","WT")),"")</f>
        <v/>
      </c>
      <c r="DV294" s="4" t="str">
        <f>IF(ISNUMBER(DH294), IF($AR294&gt;VLOOKUP('Gene Table'!$G$2,'Array Content'!$A$2:$B$3,2,FALSE),IF(DH294&lt;-$AR294,"mutant","WT"),IF(DH294&lt;-VLOOKUP('Gene Table'!$G$2,'Array Content'!$A$2:$B$3,2,FALSE),"Mutant","WT")),"")</f>
        <v/>
      </c>
      <c r="DW294" s="4" t="str">
        <f>IF(ISNUMBER(DI294), IF($AR294&gt;VLOOKUP('Gene Table'!$G$2,'Array Content'!$A$2:$B$3,2,FALSE),IF(DI294&lt;-$AR294,"mutant","WT"),IF(DI294&lt;-VLOOKUP('Gene Table'!$G$2,'Array Content'!$A$2:$B$3,2,FALSE),"Mutant","WT")),"")</f>
        <v/>
      </c>
      <c r="DX294" s="4" t="str">
        <f>IF(ISNUMBER(DJ294), IF($AR294&gt;VLOOKUP('Gene Table'!$G$2,'Array Content'!$A$2:$B$3,2,FALSE),IF(DJ294&lt;-$AR294,"mutant","WT"),IF(DJ294&lt;-VLOOKUP('Gene Table'!$G$2,'Array Content'!$A$2:$B$3,2,FALSE),"Mutant","WT")),"")</f>
        <v/>
      </c>
      <c r="DY294" s="4" t="str">
        <f>IF(ISNUMBER(DK294), IF($AR294&gt;VLOOKUP('Gene Table'!$G$2,'Array Content'!$A$2:$B$3,2,FALSE),IF(DK294&lt;-$AR294,"mutant","WT"),IF(DK294&lt;-VLOOKUP('Gene Table'!$G$2,'Array Content'!$A$2:$B$3,2,FALSE),"Mutant","WT")),"")</f>
        <v/>
      </c>
      <c r="DZ294" s="4" t="str">
        <f>IF(ISNUMBER(DL294), IF($AR294&gt;VLOOKUP('Gene Table'!$G$2,'Array Content'!$A$2:$B$3,2,FALSE),IF(DL294&lt;-$AR294,"mutant","WT"),IF(DL294&lt;-VLOOKUP('Gene Table'!$G$2,'Array Content'!$A$2:$B$3,2,FALSE),"Mutant","WT")),"")</f>
        <v/>
      </c>
      <c r="EA294" s="4" t="str">
        <f>IF(ISNUMBER(DM294), IF($AR294&gt;VLOOKUP('Gene Table'!$G$2,'Array Content'!$A$2:$B$3,2,FALSE),IF(DM294&lt;-$AR294,"mutant","WT"),IF(DM294&lt;-VLOOKUP('Gene Table'!$G$2,'Array Content'!$A$2:$B$3,2,FALSE),"Mutant","WT")),"")</f>
        <v/>
      </c>
      <c r="EC294" s="4" t="s">
        <v>4951</v>
      </c>
      <c r="ED294" s="4" t="str">
        <f>IF('Gene Table'!$D294="copy number",D294,"")</f>
        <v/>
      </c>
      <c r="EE294" s="4" t="str">
        <f>IF('Gene Table'!$D294="copy number",E294,"")</f>
        <v/>
      </c>
      <c r="EF294" s="4" t="str">
        <f>IF('Gene Table'!$D294="copy number",F294,"")</f>
        <v/>
      </c>
      <c r="EG294" s="4" t="str">
        <f>IF('Gene Table'!$D294="copy number",G294,"")</f>
        <v/>
      </c>
      <c r="EH294" s="4" t="str">
        <f>IF('Gene Table'!$D294="copy number",H294,"")</f>
        <v/>
      </c>
      <c r="EI294" s="4" t="str">
        <f>IF('Gene Table'!$D294="copy number",I294,"")</f>
        <v/>
      </c>
      <c r="EJ294" s="4" t="str">
        <f>IF('Gene Table'!$D294="copy number",J294,"")</f>
        <v/>
      </c>
      <c r="EK294" s="4" t="str">
        <f>IF('Gene Table'!$D294="copy number",K294,"")</f>
        <v/>
      </c>
      <c r="EL294" s="4" t="str">
        <f>IF('Gene Table'!$D294="copy number",L294,"")</f>
        <v/>
      </c>
      <c r="EM294" s="4" t="str">
        <f>IF('Gene Table'!$D294="copy number",M294,"")</f>
        <v/>
      </c>
      <c r="EN294" s="4" t="str">
        <f>IF('Gene Table'!$D294="copy number",N294,"")</f>
        <v/>
      </c>
      <c r="EO294" s="4" t="str">
        <f>IF('Gene Table'!$D294="copy number",O294,"")</f>
        <v/>
      </c>
      <c r="EQ294" s="4" t="s">
        <v>4951</v>
      </c>
      <c r="ER294" s="4" t="str">
        <f>IF('Gene Table'!$D294="copy number",R294,"")</f>
        <v/>
      </c>
      <c r="ES294" s="4" t="str">
        <f>IF('Gene Table'!$D294="copy number",S294,"")</f>
        <v/>
      </c>
      <c r="ET294" s="4" t="str">
        <f>IF('Gene Table'!$D294="copy number",T294,"")</f>
        <v/>
      </c>
      <c r="EU294" s="4" t="str">
        <f>IF('Gene Table'!$D294="copy number",U294,"")</f>
        <v/>
      </c>
      <c r="EV294" s="4" t="str">
        <f>IF('Gene Table'!$D294="copy number",V294,"")</f>
        <v/>
      </c>
      <c r="EW294" s="4" t="str">
        <f>IF('Gene Table'!$D294="copy number",W294,"")</f>
        <v/>
      </c>
      <c r="EX294" s="4" t="str">
        <f>IF('Gene Table'!$D294="copy number",X294,"")</f>
        <v/>
      </c>
      <c r="EY294" s="4" t="str">
        <f>IF('Gene Table'!$D294="copy number",Y294,"")</f>
        <v/>
      </c>
      <c r="EZ294" s="4" t="str">
        <f>IF('Gene Table'!$D294="copy number",Z294,"")</f>
        <v/>
      </c>
      <c r="FA294" s="4" t="str">
        <f>IF('Gene Table'!$D294="copy number",AA294,"")</f>
        <v/>
      </c>
      <c r="FB294" s="4" t="str">
        <f>IF('Gene Table'!$D294="copy number",AB294,"")</f>
        <v/>
      </c>
      <c r="FC294" s="4" t="str">
        <f>IF('Gene Table'!$D294="copy number",AC294,"")</f>
        <v/>
      </c>
      <c r="FE294" s="4" t="s">
        <v>4951</v>
      </c>
      <c r="FF294" s="4" t="str">
        <f>IF('Gene Table'!$C294="SMPC",D294,"")</f>
        <v/>
      </c>
      <c r="FG294" s="4" t="str">
        <f>IF('Gene Table'!$C294="SMPC",E294,"")</f>
        <v/>
      </c>
      <c r="FH294" s="4" t="str">
        <f>IF('Gene Table'!$C294="SMPC",F294,"")</f>
        <v/>
      </c>
      <c r="FI294" s="4" t="str">
        <f>IF('Gene Table'!$C294="SMPC",G294,"")</f>
        <v/>
      </c>
      <c r="FJ294" s="4" t="str">
        <f>IF('Gene Table'!$C294="SMPC",H294,"")</f>
        <v/>
      </c>
      <c r="FK294" s="4" t="str">
        <f>IF('Gene Table'!$C294="SMPC",I294,"")</f>
        <v/>
      </c>
      <c r="FL294" s="4" t="str">
        <f>IF('Gene Table'!$C294="SMPC",J294,"")</f>
        <v/>
      </c>
      <c r="FM294" s="4" t="str">
        <f>IF('Gene Table'!$C294="SMPC",K294,"")</f>
        <v/>
      </c>
      <c r="FN294" s="4" t="str">
        <f>IF('Gene Table'!$C294="SMPC",L294,"")</f>
        <v/>
      </c>
      <c r="FO294" s="4" t="str">
        <f>IF('Gene Table'!$C294="SMPC",M294,"")</f>
        <v/>
      </c>
      <c r="FP294" s="4" t="str">
        <f>IF('Gene Table'!$C294="SMPC",N294,"")</f>
        <v/>
      </c>
      <c r="FQ294" s="4" t="str">
        <f>IF('Gene Table'!$C294="SMPC",O294,"")</f>
        <v/>
      </c>
      <c r="FS294" s="4" t="s">
        <v>4951</v>
      </c>
      <c r="FT294" s="4" t="str">
        <f>IF('Gene Table'!$C294="SMPC",R294,"")</f>
        <v/>
      </c>
      <c r="FU294" s="4" t="str">
        <f>IF('Gene Table'!$C294="SMPC",S294,"")</f>
        <v/>
      </c>
      <c r="FV294" s="4" t="str">
        <f>IF('Gene Table'!$C294="SMPC",T294,"")</f>
        <v/>
      </c>
      <c r="FW294" s="4" t="str">
        <f>IF('Gene Table'!$C294="SMPC",U294,"")</f>
        <v/>
      </c>
      <c r="FX294" s="4" t="str">
        <f>IF('Gene Table'!$C294="SMPC",V294,"")</f>
        <v/>
      </c>
      <c r="FY294" s="4" t="str">
        <f>IF('Gene Table'!$C294="SMPC",W294,"")</f>
        <v/>
      </c>
      <c r="FZ294" s="4" t="str">
        <f>IF('Gene Table'!$C294="SMPC",X294,"")</f>
        <v/>
      </c>
      <c r="GA294" s="4" t="str">
        <f>IF('Gene Table'!$C294="SMPC",Y294,"")</f>
        <v/>
      </c>
      <c r="GB294" s="4" t="str">
        <f>IF('Gene Table'!$C294="SMPC",Z294,"")</f>
        <v/>
      </c>
      <c r="GC294" s="4" t="str">
        <f>IF('Gene Table'!$C294="SMPC",AA294,"")</f>
        <v/>
      </c>
      <c r="GD294" s="4" t="str">
        <f>IF('Gene Table'!$C294="SMPC",AB294,"")</f>
        <v/>
      </c>
      <c r="GE294" s="4" t="str">
        <f>IF('Gene Table'!$C294="SMPC",AC294,"")</f>
        <v/>
      </c>
    </row>
    <row r="295" spans="1:187" ht="15" customHeight="1" x14ac:dyDescent="0.25">
      <c r="A295" s="4" t="str">
        <f>'Gene Table'!C295&amp;":"&amp;'Gene Table'!D295</f>
        <v>TP53:c.824G&gt;A</v>
      </c>
      <c r="B295" s="4">
        <f>IF('Gene Table'!$G$5="NO",IF(ISNUMBER(MATCH('Gene Table'!E295,'Array Content'!$M$2:$M$941,0)),VLOOKUP('Gene Table'!E295,'Array Content'!$M$2:$O$941,2,FALSE),35),IF('Gene Table'!$G$5="YES",IF(ISNUMBER(MATCH('Gene Table'!E295,'Array Content'!$M$2:$M$941,0)),VLOOKUP('Gene Table'!E295,'Array Content'!$M$2:$O$941,3,FALSE),35),"OOPS"))</f>
        <v>37</v>
      </c>
      <c r="C295" s="4" t="s">
        <v>4952</v>
      </c>
      <c r="D295" s="29">
        <f>IF('Control Sample Data'!D294="","",IF(SUM('Control Sample Data'!D$2:D$97)&gt;10,IF(AND(ISNUMBER('Control Sample Data'!D294),'Control Sample Data'!D294&lt;$B295, 'Control Sample Data'!D294&gt;0),'Control Sample Data'!D294,$B295),""))</f>
        <v>35</v>
      </c>
      <c r="E295" s="29">
        <f>IF('Control Sample Data'!E294="","",IF(SUM('Control Sample Data'!E$2:E$97)&gt;10,IF(AND(ISNUMBER('Control Sample Data'!E294),'Control Sample Data'!E294&lt;$B295, 'Control Sample Data'!E294&gt;0),'Control Sample Data'!E294,$B295),""))</f>
        <v>35</v>
      </c>
      <c r="F295" s="29" t="str">
        <f>IF('Control Sample Data'!F294="","",IF(SUM('Control Sample Data'!F$2:F$97)&gt;10,IF(AND(ISNUMBER('Control Sample Data'!F294),'Control Sample Data'!F294&lt;$B295, 'Control Sample Data'!F294&gt;0),'Control Sample Data'!F294,$B295),""))</f>
        <v/>
      </c>
      <c r="G295" s="29" t="str">
        <f>IF('Control Sample Data'!G294="","",IF(SUM('Control Sample Data'!G$2:G$97)&gt;10,IF(AND(ISNUMBER('Control Sample Data'!G294),'Control Sample Data'!G294&lt;$B295, 'Control Sample Data'!G294&gt;0),'Control Sample Data'!G294,$B295),""))</f>
        <v/>
      </c>
      <c r="H295" s="29" t="str">
        <f>IF('Control Sample Data'!H294="","",IF(SUM('Control Sample Data'!H$2:H$97)&gt;10,IF(AND(ISNUMBER('Control Sample Data'!H294),'Control Sample Data'!H294&lt;$B295, 'Control Sample Data'!H294&gt;0),'Control Sample Data'!H294,$B295),""))</f>
        <v/>
      </c>
      <c r="I295" s="29" t="str">
        <f>IF('Control Sample Data'!I294="","",IF(SUM('Control Sample Data'!I$2:I$97)&gt;10,IF(AND(ISNUMBER('Control Sample Data'!I294),'Control Sample Data'!I294&lt;$B295, 'Control Sample Data'!I294&gt;0),'Control Sample Data'!I294,$B295),""))</f>
        <v/>
      </c>
      <c r="J295" s="29" t="str">
        <f>IF('Control Sample Data'!J294="","",IF(SUM('Control Sample Data'!J$2:J$97)&gt;10,IF(AND(ISNUMBER('Control Sample Data'!J294),'Control Sample Data'!J294&lt;$B295, 'Control Sample Data'!J294&gt;0),'Control Sample Data'!J294,$B295),""))</f>
        <v/>
      </c>
      <c r="K295" s="29" t="str">
        <f>IF('Control Sample Data'!K294="","",IF(SUM('Control Sample Data'!K$2:K$97)&gt;10,IF(AND(ISNUMBER('Control Sample Data'!K294),'Control Sample Data'!K294&lt;$B295, 'Control Sample Data'!K294&gt;0),'Control Sample Data'!K294,$B295),""))</f>
        <v/>
      </c>
      <c r="L295" s="29" t="str">
        <f>IF('Control Sample Data'!L294="","",IF(SUM('Control Sample Data'!L$2:L$97)&gt;10,IF(AND(ISNUMBER('Control Sample Data'!L294),'Control Sample Data'!L294&lt;$B295, 'Control Sample Data'!L294&gt;0),'Control Sample Data'!L294,$B295),""))</f>
        <v/>
      </c>
      <c r="M295" s="29" t="str">
        <f>IF('Control Sample Data'!M294="","",IF(SUM('Control Sample Data'!M$2:M$97)&gt;10,IF(AND(ISNUMBER('Control Sample Data'!M294),'Control Sample Data'!M294&lt;$B295, 'Control Sample Data'!M294&gt;0),'Control Sample Data'!M294,$B295),""))</f>
        <v/>
      </c>
      <c r="N295" s="29" t="str">
        <f>IF('Control Sample Data'!N294="","",IF(SUM('Control Sample Data'!N$2:N$97)&gt;10,IF(AND(ISNUMBER('Control Sample Data'!N294),'Control Sample Data'!N294&lt;$B295, 'Control Sample Data'!N294&gt;0),'Control Sample Data'!N294,$B295),""))</f>
        <v/>
      </c>
      <c r="O295" s="29" t="str">
        <f>IF('Control Sample Data'!O294="","",IF(SUM('Control Sample Data'!O$2:O$97)&gt;10,IF(AND(ISNUMBER('Control Sample Data'!O294),'Control Sample Data'!O294&lt;$B295, 'Control Sample Data'!O294&gt;0),'Control Sample Data'!O294,$B295),""))</f>
        <v/>
      </c>
      <c r="Q295" s="4" t="s">
        <v>4952</v>
      </c>
      <c r="R295" s="29">
        <f>IF('Test Sample Data'!D294="","",IF(SUM('Test Sample Data'!D$2:D$97)&gt;10,IF(AND(ISNUMBER('Test Sample Data'!D294),'Test Sample Data'!D294&lt;$B295, 'Test Sample Data'!D294&gt;0),'Test Sample Data'!D294,$B295),""))</f>
        <v>35</v>
      </c>
      <c r="S295" s="29">
        <f>IF('Test Sample Data'!E294="","",IF(SUM('Test Sample Data'!E$2:E$97)&gt;10,IF(AND(ISNUMBER('Test Sample Data'!E294),'Test Sample Data'!E294&lt;$B295, 'Test Sample Data'!E294&gt;0),'Test Sample Data'!E294,$B295),""))</f>
        <v>35</v>
      </c>
      <c r="T295" s="29" t="str">
        <f>IF('Test Sample Data'!F294="","",IF(SUM('Test Sample Data'!F$2:F$97)&gt;10,IF(AND(ISNUMBER('Test Sample Data'!F294),'Test Sample Data'!F294&lt;$B295, 'Test Sample Data'!F294&gt;0),'Test Sample Data'!F294,$B295),""))</f>
        <v/>
      </c>
      <c r="U295" s="29" t="str">
        <f>IF('Test Sample Data'!G294="","",IF(SUM('Test Sample Data'!G$2:G$97)&gt;10,IF(AND(ISNUMBER('Test Sample Data'!G294),'Test Sample Data'!G294&lt;$B295, 'Test Sample Data'!G294&gt;0),'Test Sample Data'!G294,$B295),""))</f>
        <v/>
      </c>
      <c r="V295" s="29" t="str">
        <f>IF('Test Sample Data'!H294="","",IF(SUM('Test Sample Data'!H$2:H$97)&gt;10,IF(AND(ISNUMBER('Test Sample Data'!H294),'Test Sample Data'!H294&lt;$B295, 'Test Sample Data'!H294&gt;0),'Test Sample Data'!H294,$B295),""))</f>
        <v/>
      </c>
      <c r="W295" s="29" t="str">
        <f>IF('Test Sample Data'!I294="","",IF(SUM('Test Sample Data'!I$2:I$97)&gt;10,IF(AND(ISNUMBER('Test Sample Data'!I294),'Test Sample Data'!I294&lt;$B295, 'Test Sample Data'!I294&gt;0),'Test Sample Data'!I294,$B295),""))</f>
        <v/>
      </c>
      <c r="X295" s="29" t="str">
        <f>IF('Test Sample Data'!J294="","",IF(SUM('Test Sample Data'!J$2:J$97)&gt;10,IF(AND(ISNUMBER('Test Sample Data'!J294),'Test Sample Data'!J294&lt;$B295, 'Test Sample Data'!J294&gt;0),'Test Sample Data'!J294,$B295),""))</f>
        <v/>
      </c>
      <c r="Y295" s="29" t="str">
        <f>IF('Test Sample Data'!K294="","",IF(SUM('Test Sample Data'!K$2:K$97)&gt;10,IF(AND(ISNUMBER('Test Sample Data'!K294),'Test Sample Data'!K294&lt;$B295, 'Test Sample Data'!K294&gt;0),'Test Sample Data'!K294,$B295),""))</f>
        <v/>
      </c>
      <c r="Z295" s="29" t="str">
        <f>IF('Test Sample Data'!L294="","",IF(SUM('Test Sample Data'!L$2:L$97)&gt;10,IF(AND(ISNUMBER('Test Sample Data'!L294),'Test Sample Data'!L294&lt;$B295, 'Test Sample Data'!L294&gt;0),'Test Sample Data'!L294,$B295),""))</f>
        <v/>
      </c>
      <c r="AA295" s="29" t="str">
        <f>IF('Test Sample Data'!M294="","",IF(SUM('Test Sample Data'!M$2:M$97)&gt;10,IF(AND(ISNUMBER('Test Sample Data'!M294),'Test Sample Data'!M294&lt;$B295, 'Test Sample Data'!M294&gt;0),'Test Sample Data'!M294,$B295),""))</f>
        <v/>
      </c>
      <c r="AB295" s="29" t="str">
        <f>IF('Test Sample Data'!N294="","",IF(SUM('Test Sample Data'!N$2:N$97)&gt;10,IF(AND(ISNUMBER('Test Sample Data'!N294),'Test Sample Data'!N294&lt;$B295, 'Test Sample Data'!N294&gt;0),'Test Sample Data'!N294,$B295),""))</f>
        <v/>
      </c>
      <c r="AC295" s="29" t="str">
        <f>IF('Test Sample Data'!O294="","",IF(SUM('Test Sample Data'!O$2:O$97)&gt;10,IF(AND(ISNUMBER('Test Sample Data'!O294),'Test Sample Data'!O294&lt;$B295, 'Test Sample Data'!O294&gt;0),'Test Sample Data'!O294,$B295),""))</f>
        <v/>
      </c>
      <c r="AE295" s="4" t="s">
        <v>4952</v>
      </c>
      <c r="AF295" s="4">
        <f t="shared" si="311"/>
        <v>9</v>
      </c>
      <c r="AG295" s="4">
        <f t="shared" si="312"/>
        <v>9</v>
      </c>
      <c r="AH295" s="4" t="str">
        <f t="shared" si="313"/>
        <v/>
      </c>
      <c r="AI295" s="4" t="str">
        <f t="shared" si="314"/>
        <v/>
      </c>
      <c r="AJ295" s="4" t="str">
        <f t="shared" si="315"/>
        <v/>
      </c>
      <c r="AK295" s="4" t="str">
        <f t="shared" si="316"/>
        <v/>
      </c>
      <c r="AL295" s="4" t="str">
        <f t="shared" si="317"/>
        <v/>
      </c>
      <c r="AM295" s="4" t="str">
        <f t="shared" si="318"/>
        <v/>
      </c>
      <c r="AN295" s="4" t="str">
        <f t="shared" si="319"/>
        <v/>
      </c>
      <c r="AO295" s="4" t="str">
        <f t="shared" si="320"/>
        <v/>
      </c>
      <c r="AP295" s="4" t="str">
        <f t="shared" si="321"/>
        <v/>
      </c>
      <c r="AQ295" s="4" t="str">
        <f t="shared" si="322"/>
        <v/>
      </c>
      <c r="AR295" s="4">
        <f t="shared" si="323"/>
        <v>0</v>
      </c>
      <c r="AS295" s="4">
        <f t="shared" si="374"/>
        <v>9</v>
      </c>
      <c r="AU295" s="4" t="s">
        <v>4952</v>
      </c>
      <c r="AV295" s="4">
        <f t="shared" si="324"/>
        <v>9</v>
      </c>
      <c r="AW295" s="4">
        <f t="shared" si="325"/>
        <v>9</v>
      </c>
      <c r="AX295" s="4" t="str">
        <f t="shared" si="326"/>
        <v/>
      </c>
      <c r="AY295" s="4" t="str">
        <f t="shared" si="327"/>
        <v/>
      </c>
      <c r="AZ295" s="4" t="str">
        <f t="shared" si="328"/>
        <v/>
      </c>
      <c r="BA295" s="4" t="str">
        <f t="shared" si="329"/>
        <v/>
      </c>
      <c r="BB295" s="4" t="str">
        <f t="shared" si="330"/>
        <v/>
      </c>
      <c r="BC295" s="4" t="str">
        <f t="shared" si="331"/>
        <v/>
      </c>
      <c r="BD295" s="4" t="str">
        <f t="shared" si="332"/>
        <v/>
      </c>
      <c r="BE295" s="4" t="str">
        <f t="shared" si="333"/>
        <v/>
      </c>
      <c r="BF295" s="4" t="str">
        <f t="shared" si="334"/>
        <v/>
      </c>
      <c r="BG295" s="4" t="str">
        <f t="shared" si="335"/>
        <v/>
      </c>
      <c r="BI295" s="4" t="s">
        <v>4952</v>
      </c>
      <c r="BJ295" s="4">
        <f t="shared" si="361"/>
        <v>9</v>
      </c>
      <c r="BK295" s="4">
        <f t="shared" si="362"/>
        <v>9</v>
      </c>
      <c r="BL295" s="4" t="str">
        <f t="shared" si="363"/>
        <v/>
      </c>
      <c r="BM295" s="4" t="str">
        <f t="shared" si="364"/>
        <v/>
      </c>
      <c r="BN295" s="4" t="str">
        <f t="shared" si="365"/>
        <v/>
      </c>
      <c r="BO295" s="4" t="str">
        <f t="shared" si="366"/>
        <v/>
      </c>
      <c r="BP295" s="4" t="str">
        <f t="shared" si="367"/>
        <v/>
      </c>
      <c r="BQ295" s="4" t="str">
        <f t="shared" si="368"/>
        <v/>
      </c>
      <c r="BR295" s="4" t="str">
        <f t="shared" si="369"/>
        <v/>
      </c>
      <c r="BS295" s="4" t="str">
        <f t="shared" si="370"/>
        <v/>
      </c>
      <c r="BT295" s="4" t="str">
        <f t="shared" si="371"/>
        <v/>
      </c>
      <c r="BU295" s="4" t="str">
        <f t="shared" si="372"/>
        <v/>
      </c>
      <c r="BV295" s="4">
        <f t="shared" si="336"/>
        <v>0</v>
      </c>
      <c r="BW295" s="4">
        <f t="shared" si="373"/>
        <v>9</v>
      </c>
      <c r="BY295" s="4" t="s">
        <v>4952</v>
      </c>
      <c r="BZ295" s="4">
        <f t="shared" si="337"/>
        <v>0</v>
      </c>
      <c r="CA295" s="4">
        <f t="shared" si="338"/>
        <v>0</v>
      </c>
      <c r="CB295" s="4" t="str">
        <f t="shared" si="339"/>
        <v/>
      </c>
      <c r="CC295" s="4" t="str">
        <f t="shared" si="340"/>
        <v/>
      </c>
      <c r="CD295" s="4" t="str">
        <f t="shared" si="341"/>
        <v/>
      </c>
      <c r="CE295" s="4" t="str">
        <f t="shared" si="342"/>
        <v/>
      </c>
      <c r="CF295" s="4" t="str">
        <f t="shared" si="343"/>
        <v/>
      </c>
      <c r="CG295" s="4" t="str">
        <f t="shared" si="344"/>
        <v/>
      </c>
      <c r="CH295" s="4" t="str">
        <f t="shared" si="345"/>
        <v/>
      </c>
      <c r="CI295" s="4" t="str">
        <f t="shared" si="346"/>
        <v/>
      </c>
      <c r="CJ295" s="4" t="str">
        <f t="shared" si="347"/>
        <v/>
      </c>
      <c r="CK295" s="4" t="str">
        <f t="shared" si="348"/>
        <v/>
      </c>
      <c r="CM295" s="4" t="s">
        <v>4952</v>
      </c>
      <c r="CN295" s="4" t="str">
        <f>IF(ISNUMBER(BZ295), IF($BV295&gt;VLOOKUP('Gene Table'!$G$2,'Array Content'!$A$2:$B$3,2,FALSE),IF(BZ295&lt;-$BV295,"mutant","WT"),IF(BZ295&lt;-VLOOKUP('Gene Table'!$G$2,'Array Content'!$A$2:$B$3,2,FALSE),"Mutant","WT")),"")</f>
        <v>WT</v>
      </c>
      <c r="CO295" s="4" t="str">
        <f>IF(ISNUMBER(CA295), IF($BV295&gt;VLOOKUP('Gene Table'!$G$2,'Array Content'!$A$2:$B$3,2,FALSE),IF(CA295&lt;-$BV295,"mutant","WT"),IF(CA295&lt;-VLOOKUP('Gene Table'!$G$2,'Array Content'!$A$2:$B$3,2,FALSE),"Mutant","WT")),"")</f>
        <v>WT</v>
      </c>
      <c r="CP295" s="4" t="str">
        <f>IF(ISNUMBER(CB295), IF($BV295&gt;VLOOKUP('Gene Table'!$G$2,'Array Content'!$A$2:$B$3,2,FALSE),IF(CB295&lt;-$BV295,"mutant","WT"),IF(CB295&lt;-VLOOKUP('Gene Table'!$G$2,'Array Content'!$A$2:$B$3,2,FALSE),"Mutant","WT")),"")</f>
        <v/>
      </c>
      <c r="CQ295" s="4" t="str">
        <f>IF(ISNUMBER(CC295), IF($BV295&gt;VLOOKUP('Gene Table'!$G$2,'Array Content'!$A$2:$B$3,2,FALSE),IF(CC295&lt;-$BV295,"mutant","WT"),IF(CC295&lt;-VLOOKUP('Gene Table'!$G$2,'Array Content'!$A$2:$B$3,2,FALSE),"Mutant","WT")),"")</f>
        <v/>
      </c>
      <c r="CR295" s="4" t="str">
        <f>IF(ISNUMBER(CD295), IF($BV295&gt;VLOOKUP('Gene Table'!$G$2,'Array Content'!$A$2:$B$3,2,FALSE),IF(CD295&lt;-$BV295,"mutant","WT"),IF(CD295&lt;-VLOOKUP('Gene Table'!$G$2,'Array Content'!$A$2:$B$3,2,FALSE),"Mutant","WT")),"")</f>
        <v/>
      </c>
      <c r="CS295" s="4" t="str">
        <f>IF(ISNUMBER(CE295), IF($BV295&gt;VLOOKUP('Gene Table'!$G$2,'Array Content'!$A$2:$B$3,2,FALSE),IF(CE295&lt;-$BV295,"mutant","WT"),IF(CE295&lt;-VLOOKUP('Gene Table'!$G$2,'Array Content'!$A$2:$B$3,2,FALSE),"Mutant","WT")),"")</f>
        <v/>
      </c>
      <c r="CT295" s="4" t="str">
        <f>IF(ISNUMBER(CF295), IF($BV295&gt;VLOOKUP('Gene Table'!$G$2,'Array Content'!$A$2:$B$3,2,FALSE),IF(CF295&lt;-$BV295,"mutant","WT"),IF(CF295&lt;-VLOOKUP('Gene Table'!$G$2,'Array Content'!$A$2:$B$3,2,FALSE),"Mutant","WT")),"")</f>
        <v/>
      </c>
      <c r="CU295" s="4" t="str">
        <f>IF(ISNUMBER(CG295), IF($BV295&gt;VLOOKUP('Gene Table'!$G$2,'Array Content'!$A$2:$B$3,2,FALSE),IF(CG295&lt;-$BV295,"mutant","WT"),IF(CG295&lt;-VLOOKUP('Gene Table'!$G$2,'Array Content'!$A$2:$B$3,2,FALSE),"Mutant","WT")),"")</f>
        <v/>
      </c>
      <c r="CV295" s="4" t="str">
        <f>IF(ISNUMBER(CH295), IF($BV295&gt;VLOOKUP('Gene Table'!$G$2,'Array Content'!$A$2:$B$3,2,FALSE),IF(CH295&lt;-$BV295,"mutant","WT"),IF(CH295&lt;-VLOOKUP('Gene Table'!$G$2,'Array Content'!$A$2:$B$3,2,FALSE),"Mutant","WT")),"")</f>
        <v/>
      </c>
      <c r="CW295" s="4" t="str">
        <f>IF(ISNUMBER(CI295), IF($BV295&gt;VLOOKUP('Gene Table'!$G$2,'Array Content'!$A$2:$B$3,2,FALSE),IF(CI295&lt;-$BV295,"mutant","WT"),IF(CI295&lt;-VLOOKUP('Gene Table'!$G$2,'Array Content'!$A$2:$B$3,2,FALSE),"Mutant","WT")),"")</f>
        <v/>
      </c>
      <c r="CX295" s="4" t="str">
        <f>IF(ISNUMBER(CJ295), IF($BV295&gt;VLOOKUP('Gene Table'!$G$2,'Array Content'!$A$2:$B$3,2,FALSE),IF(CJ295&lt;-$BV295,"mutant","WT"),IF(CJ295&lt;-VLOOKUP('Gene Table'!$G$2,'Array Content'!$A$2:$B$3,2,FALSE),"Mutant","WT")),"")</f>
        <v/>
      </c>
      <c r="CY295" s="4" t="str">
        <f>IF(ISNUMBER(CK295), IF($BV295&gt;VLOOKUP('Gene Table'!$G$2,'Array Content'!$A$2:$B$3,2,FALSE),IF(CK295&lt;-$BV295,"mutant","WT"),IF(CK295&lt;-VLOOKUP('Gene Table'!$G$2,'Array Content'!$A$2:$B$3,2,FALSE),"Mutant","WT")),"")</f>
        <v/>
      </c>
      <c r="DA295" s="4" t="s">
        <v>4952</v>
      </c>
      <c r="DB295" s="4">
        <f t="shared" si="349"/>
        <v>0</v>
      </c>
      <c r="DC295" s="4">
        <f t="shared" si="350"/>
        <v>0</v>
      </c>
      <c r="DD295" s="4" t="str">
        <f t="shared" si="351"/>
        <v/>
      </c>
      <c r="DE295" s="4" t="str">
        <f t="shared" si="352"/>
        <v/>
      </c>
      <c r="DF295" s="4" t="str">
        <f t="shared" si="353"/>
        <v/>
      </c>
      <c r="DG295" s="4" t="str">
        <f t="shared" si="354"/>
        <v/>
      </c>
      <c r="DH295" s="4" t="str">
        <f t="shared" si="355"/>
        <v/>
      </c>
      <c r="DI295" s="4" t="str">
        <f t="shared" si="356"/>
        <v/>
      </c>
      <c r="DJ295" s="4" t="str">
        <f t="shared" si="357"/>
        <v/>
      </c>
      <c r="DK295" s="4" t="str">
        <f t="shared" si="358"/>
        <v/>
      </c>
      <c r="DL295" s="4" t="str">
        <f t="shared" si="359"/>
        <v/>
      </c>
      <c r="DM295" s="4" t="str">
        <f t="shared" si="360"/>
        <v/>
      </c>
      <c r="DO295" s="4" t="s">
        <v>4952</v>
      </c>
      <c r="DP295" s="4" t="str">
        <f>IF(ISNUMBER(DB295), IF($AR295&gt;VLOOKUP('Gene Table'!$G$2,'Array Content'!$A$2:$B$3,2,FALSE),IF(DB295&lt;-$AR295,"mutant","WT"),IF(DB295&lt;-VLOOKUP('Gene Table'!$G$2,'Array Content'!$A$2:$B$3,2,FALSE),"Mutant","WT")),"")</f>
        <v>WT</v>
      </c>
      <c r="DQ295" s="4" t="str">
        <f>IF(ISNUMBER(DC295), IF($AR295&gt;VLOOKUP('Gene Table'!$G$2,'Array Content'!$A$2:$B$3,2,FALSE),IF(DC295&lt;-$AR295,"mutant","WT"),IF(DC295&lt;-VLOOKUP('Gene Table'!$G$2,'Array Content'!$A$2:$B$3,2,FALSE),"Mutant","WT")),"")</f>
        <v>WT</v>
      </c>
      <c r="DR295" s="4" t="str">
        <f>IF(ISNUMBER(DD295), IF($AR295&gt;VLOOKUP('Gene Table'!$G$2,'Array Content'!$A$2:$B$3,2,FALSE),IF(DD295&lt;-$AR295,"mutant","WT"),IF(DD295&lt;-VLOOKUP('Gene Table'!$G$2,'Array Content'!$A$2:$B$3,2,FALSE),"Mutant","WT")),"")</f>
        <v/>
      </c>
      <c r="DS295" s="4" t="str">
        <f>IF(ISNUMBER(DE295), IF($AR295&gt;VLOOKUP('Gene Table'!$G$2,'Array Content'!$A$2:$B$3,2,FALSE),IF(DE295&lt;-$AR295,"mutant","WT"),IF(DE295&lt;-VLOOKUP('Gene Table'!$G$2,'Array Content'!$A$2:$B$3,2,FALSE),"Mutant","WT")),"")</f>
        <v/>
      </c>
      <c r="DT295" s="4" t="str">
        <f>IF(ISNUMBER(DF295), IF($AR295&gt;VLOOKUP('Gene Table'!$G$2,'Array Content'!$A$2:$B$3,2,FALSE),IF(DF295&lt;-$AR295,"mutant","WT"),IF(DF295&lt;-VLOOKUP('Gene Table'!$G$2,'Array Content'!$A$2:$B$3,2,FALSE),"Mutant","WT")),"")</f>
        <v/>
      </c>
      <c r="DU295" s="4" t="str">
        <f>IF(ISNUMBER(DG295), IF($AR295&gt;VLOOKUP('Gene Table'!$G$2,'Array Content'!$A$2:$B$3,2,FALSE),IF(DG295&lt;-$AR295,"mutant","WT"),IF(DG295&lt;-VLOOKUP('Gene Table'!$G$2,'Array Content'!$A$2:$B$3,2,FALSE),"Mutant","WT")),"")</f>
        <v/>
      </c>
      <c r="DV295" s="4" t="str">
        <f>IF(ISNUMBER(DH295), IF($AR295&gt;VLOOKUP('Gene Table'!$G$2,'Array Content'!$A$2:$B$3,2,FALSE),IF(DH295&lt;-$AR295,"mutant","WT"),IF(DH295&lt;-VLOOKUP('Gene Table'!$G$2,'Array Content'!$A$2:$B$3,2,FALSE),"Mutant","WT")),"")</f>
        <v/>
      </c>
      <c r="DW295" s="4" t="str">
        <f>IF(ISNUMBER(DI295), IF($AR295&gt;VLOOKUP('Gene Table'!$G$2,'Array Content'!$A$2:$B$3,2,FALSE),IF(DI295&lt;-$AR295,"mutant","WT"),IF(DI295&lt;-VLOOKUP('Gene Table'!$G$2,'Array Content'!$A$2:$B$3,2,FALSE),"Mutant","WT")),"")</f>
        <v/>
      </c>
      <c r="DX295" s="4" t="str">
        <f>IF(ISNUMBER(DJ295), IF($AR295&gt;VLOOKUP('Gene Table'!$G$2,'Array Content'!$A$2:$B$3,2,FALSE),IF(DJ295&lt;-$AR295,"mutant","WT"),IF(DJ295&lt;-VLOOKUP('Gene Table'!$G$2,'Array Content'!$A$2:$B$3,2,FALSE),"Mutant","WT")),"")</f>
        <v/>
      </c>
      <c r="DY295" s="4" t="str">
        <f>IF(ISNUMBER(DK295), IF($AR295&gt;VLOOKUP('Gene Table'!$G$2,'Array Content'!$A$2:$B$3,2,FALSE),IF(DK295&lt;-$AR295,"mutant","WT"),IF(DK295&lt;-VLOOKUP('Gene Table'!$G$2,'Array Content'!$A$2:$B$3,2,FALSE),"Mutant","WT")),"")</f>
        <v/>
      </c>
      <c r="DZ295" s="4" t="str">
        <f>IF(ISNUMBER(DL295), IF($AR295&gt;VLOOKUP('Gene Table'!$G$2,'Array Content'!$A$2:$B$3,2,FALSE),IF(DL295&lt;-$AR295,"mutant","WT"),IF(DL295&lt;-VLOOKUP('Gene Table'!$G$2,'Array Content'!$A$2:$B$3,2,FALSE),"Mutant","WT")),"")</f>
        <v/>
      </c>
      <c r="EA295" s="4" t="str">
        <f>IF(ISNUMBER(DM295), IF($AR295&gt;VLOOKUP('Gene Table'!$G$2,'Array Content'!$A$2:$B$3,2,FALSE),IF(DM295&lt;-$AR295,"mutant","WT"),IF(DM295&lt;-VLOOKUP('Gene Table'!$G$2,'Array Content'!$A$2:$B$3,2,FALSE),"Mutant","WT")),"")</f>
        <v/>
      </c>
      <c r="EC295" s="4" t="s">
        <v>4952</v>
      </c>
      <c r="ED295" s="4" t="str">
        <f>IF('Gene Table'!$D295="copy number",D295,"")</f>
        <v/>
      </c>
      <c r="EE295" s="4" t="str">
        <f>IF('Gene Table'!$D295="copy number",E295,"")</f>
        <v/>
      </c>
      <c r="EF295" s="4" t="str">
        <f>IF('Gene Table'!$D295="copy number",F295,"")</f>
        <v/>
      </c>
      <c r="EG295" s="4" t="str">
        <f>IF('Gene Table'!$D295="copy number",G295,"")</f>
        <v/>
      </c>
      <c r="EH295" s="4" t="str">
        <f>IF('Gene Table'!$D295="copy number",H295,"")</f>
        <v/>
      </c>
      <c r="EI295" s="4" t="str">
        <f>IF('Gene Table'!$D295="copy number",I295,"")</f>
        <v/>
      </c>
      <c r="EJ295" s="4" t="str">
        <f>IF('Gene Table'!$D295="copy number",J295,"")</f>
        <v/>
      </c>
      <c r="EK295" s="4" t="str">
        <f>IF('Gene Table'!$D295="copy number",K295,"")</f>
        <v/>
      </c>
      <c r="EL295" s="4" t="str">
        <f>IF('Gene Table'!$D295="copy number",L295,"")</f>
        <v/>
      </c>
      <c r="EM295" s="4" t="str">
        <f>IF('Gene Table'!$D295="copy number",M295,"")</f>
        <v/>
      </c>
      <c r="EN295" s="4" t="str">
        <f>IF('Gene Table'!$D295="copy number",N295,"")</f>
        <v/>
      </c>
      <c r="EO295" s="4" t="str">
        <f>IF('Gene Table'!$D295="copy number",O295,"")</f>
        <v/>
      </c>
      <c r="EQ295" s="4" t="s">
        <v>4952</v>
      </c>
      <c r="ER295" s="4" t="str">
        <f>IF('Gene Table'!$D295="copy number",R295,"")</f>
        <v/>
      </c>
      <c r="ES295" s="4" t="str">
        <f>IF('Gene Table'!$D295="copy number",S295,"")</f>
        <v/>
      </c>
      <c r="ET295" s="4" t="str">
        <f>IF('Gene Table'!$D295="copy number",T295,"")</f>
        <v/>
      </c>
      <c r="EU295" s="4" t="str">
        <f>IF('Gene Table'!$D295="copy number",U295,"")</f>
        <v/>
      </c>
      <c r="EV295" s="4" t="str">
        <f>IF('Gene Table'!$D295="copy number",V295,"")</f>
        <v/>
      </c>
      <c r="EW295" s="4" t="str">
        <f>IF('Gene Table'!$D295="copy number",W295,"")</f>
        <v/>
      </c>
      <c r="EX295" s="4" t="str">
        <f>IF('Gene Table'!$D295="copy number",X295,"")</f>
        <v/>
      </c>
      <c r="EY295" s="4" t="str">
        <f>IF('Gene Table'!$D295="copy number",Y295,"")</f>
        <v/>
      </c>
      <c r="EZ295" s="4" t="str">
        <f>IF('Gene Table'!$D295="copy number",Z295,"")</f>
        <v/>
      </c>
      <c r="FA295" s="4" t="str">
        <f>IF('Gene Table'!$D295="copy number",AA295,"")</f>
        <v/>
      </c>
      <c r="FB295" s="4" t="str">
        <f>IF('Gene Table'!$D295="copy number",AB295,"")</f>
        <v/>
      </c>
      <c r="FC295" s="4" t="str">
        <f>IF('Gene Table'!$D295="copy number",AC295,"")</f>
        <v/>
      </c>
      <c r="FE295" s="4" t="s">
        <v>4952</v>
      </c>
      <c r="FF295" s="4" t="str">
        <f>IF('Gene Table'!$C295="SMPC",D295,"")</f>
        <v/>
      </c>
      <c r="FG295" s="4" t="str">
        <f>IF('Gene Table'!$C295="SMPC",E295,"")</f>
        <v/>
      </c>
      <c r="FH295" s="4" t="str">
        <f>IF('Gene Table'!$C295="SMPC",F295,"")</f>
        <v/>
      </c>
      <c r="FI295" s="4" t="str">
        <f>IF('Gene Table'!$C295="SMPC",G295,"")</f>
        <v/>
      </c>
      <c r="FJ295" s="4" t="str">
        <f>IF('Gene Table'!$C295="SMPC",H295,"")</f>
        <v/>
      </c>
      <c r="FK295" s="4" t="str">
        <f>IF('Gene Table'!$C295="SMPC",I295,"")</f>
        <v/>
      </c>
      <c r="FL295" s="4" t="str">
        <f>IF('Gene Table'!$C295="SMPC",J295,"")</f>
        <v/>
      </c>
      <c r="FM295" s="4" t="str">
        <f>IF('Gene Table'!$C295="SMPC",K295,"")</f>
        <v/>
      </c>
      <c r="FN295" s="4" t="str">
        <f>IF('Gene Table'!$C295="SMPC",L295,"")</f>
        <v/>
      </c>
      <c r="FO295" s="4" t="str">
        <f>IF('Gene Table'!$C295="SMPC",M295,"")</f>
        <v/>
      </c>
      <c r="FP295" s="4" t="str">
        <f>IF('Gene Table'!$C295="SMPC",N295,"")</f>
        <v/>
      </c>
      <c r="FQ295" s="4" t="str">
        <f>IF('Gene Table'!$C295="SMPC",O295,"")</f>
        <v/>
      </c>
      <c r="FS295" s="4" t="s">
        <v>4952</v>
      </c>
      <c r="FT295" s="4" t="str">
        <f>IF('Gene Table'!$C295="SMPC",R295,"")</f>
        <v/>
      </c>
      <c r="FU295" s="4" t="str">
        <f>IF('Gene Table'!$C295="SMPC",S295,"")</f>
        <v/>
      </c>
      <c r="FV295" s="4" t="str">
        <f>IF('Gene Table'!$C295="SMPC",T295,"")</f>
        <v/>
      </c>
      <c r="FW295" s="4" t="str">
        <f>IF('Gene Table'!$C295="SMPC",U295,"")</f>
        <v/>
      </c>
      <c r="FX295" s="4" t="str">
        <f>IF('Gene Table'!$C295="SMPC",V295,"")</f>
        <v/>
      </c>
      <c r="FY295" s="4" t="str">
        <f>IF('Gene Table'!$C295="SMPC",W295,"")</f>
        <v/>
      </c>
      <c r="FZ295" s="4" t="str">
        <f>IF('Gene Table'!$C295="SMPC",X295,"")</f>
        <v/>
      </c>
      <c r="GA295" s="4" t="str">
        <f>IF('Gene Table'!$C295="SMPC",Y295,"")</f>
        <v/>
      </c>
      <c r="GB295" s="4" t="str">
        <f>IF('Gene Table'!$C295="SMPC",Z295,"")</f>
        <v/>
      </c>
      <c r="GC295" s="4" t="str">
        <f>IF('Gene Table'!$C295="SMPC",AA295,"")</f>
        <v/>
      </c>
      <c r="GD295" s="4" t="str">
        <f>IF('Gene Table'!$C295="SMPC",AB295,"")</f>
        <v/>
      </c>
      <c r="GE295" s="4" t="str">
        <f>IF('Gene Table'!$C295="SMPC",AC295,"")</f>
        <v/>
      </c>
    </row>
    <row r="296" spans="1:187" ht="15" customHeight="1" x14ac:dyDescent="0.25">
      <c r="A296" s="4" t="str">
        <f>'Gene Table'!C296&amp;":"&amp;'Gene Table'!D296</f>
        <v>TP53:c.824G&gt;T</v>
      </c>
      <c r="B296" s="4">
        <f>IF('Gene Table'!$G$5="NO",IF(ISNUMBER(MATCH('Gene Table'!E296,'Array Content'!$M$2:$M$941,0)),VLOOKUP('Gene Table'!E296,'Array Content'!$M$2:$O$941,2,FALSE),35),IF('Gene Table'!$G$5="YES",IF(ISNUMBER(MATCH('Gene Table'!E296,'Array Content'!$M$2:$M$941,0)),VLOOKUP('Gene Table'!E296,'Array Content'!$M$2:$O$941,3,FALSE),35),"OOPS"))</f>
        <v>37</v>
      </c>
      <c r="C296" s="4" t="s">
        <v>4953</v>
      </c>
      <c r="D296" s="29">
        <f>IF('Control Sample Data'!D295="","",IF(SUM('Control Sample Data'!D$2:D$97)&gt;10,IF(AND(ISNUMBER('Control Sample Data'!D295),'Control Sample Data'!D295&lt;$B296, 'Control Sample Data'!D295&gt;0),'Control Sample Data'!D295,$B296),""))</f>
        <v>35</v>
      </c>
      <c r="E296" s="29">
        <f>IF('Control Sample Data'!E295="","",IF(SUM('Control Sample Data'!E$2:E$97)&gt;10,IF(AND(ISNUMBER('Control Sample Data'!E295),'Control Sample Data'!E295&lt;$B296, 'Control Sample Data'!E295&gt;0),'Control Sample Data'!E295,$B296),""))</f>
        <v>35</v>
      </c>
      <c r="F296" s="29" t="str">
        <f>IF('Control Sample Data'!F295="","",IF(SUM('Control Sample Data'!F$2:F$97)&gt;10,IF(AND(ISNUMBER('Control Sample Data'!F295),'Control Sample Data'!F295&lt;$B296, 'Control Sample Data'!F295&gt;0),'Control Sample Data'!F295,$B296),""))</f>
        <v/>
      </c>
      <c r="G296" s="29" t="str">
        <f>IF('Control Sample Data'!G295="","",IF(SUM('Control Sample Data'!G$2:G$97)&gt;10,IF(AND(ISNUMBER('Control Sample Data'!G295),'Control Sample Data'!G295&lt;$B296, 'Control Sample Data'!G295&gt;0),'Control Sample Data'!G295,$B296),""))</f>
        <v/>
      </c>
      <c r="H296" s="29" t="str">
        <f>IF('Control Sample Data'!H295="","",IF(SUM('Control Sample Data'!H$2:H$97)&gt;10,IF(AND(ISNUMBER('Control Sample Data'!H295),'Control Sample Data'!H295&lt;$B296, 'Control Sample Data'!H295&gt;0),'Control Sample Data'!H295,$B296),""))</f>
        <v/>
      </c>
      <c r="I296" s="29" t="str">
        <f>IF('Control Sample Data'!I295="","",IF(SUM('Control Sample Data'!I$2:I$97)&gt;10,IF(AND(ISNUMBER('Control Sample Data'!I295),'Control Sample Data'!I295&lt;$B296, 'Control Sample Data'!I295&gt;0),'Control Sample Data'!I295,$B296),""))</f>
        <v/>
      </c>
      <c r="J296" s="29" t="str">
        <f>IF('Control Sample Data'!J295="","",IF(SUM('Control Sample Data'!J$2:J$97)&gt;10,IF(AND(ISNUMBER('Control Sample Data'!J295),'Control Sample Data'!J295&lt;$B296, 'Control Sample Data'!J295&gt;0),'Control Sample Data'!J295,$B296),""))</f>
        <v/>
      </c>
      <c r="K296" s="29" t="str">
        <f>IF('Control Sample Data'!K295="","",IF(SUM('Control Sample Data'!K$2:K$97)&gt;10,IF(AND(ISNUMBER('Control Sample Data'!K295),'Control Sample Data'!K295&lt;$B296, 'Control Sample Data'!K295&gt;0),'Control Sample Data'!K295,$B296),""))</f>
        <v/>
      </c>
      <c r="L296" s="29" t="str">
        <f>IF('Control Sample Data'!L295="","",IF(SUM('Control Sample Data'!L$2:L$97)&gt;10,IF(AND(ISNUMBER('Control Sample Data'!L295),'Control Sample Data'!L295&lt;$B296, 'Control Sample Data'!L295&gt;0),'Control Sample Data'!L295,$B296),""))</f>
        <v/>
      </c>
      <c r="M296" s="29" t="str">
        <f>IF('Control Sample Data'!M295="","",IF(SUM('Control Sample Data'!M$2:M$97)&gt;10,IF(AND(ISNUMBER('Control Sample Data'!M295),'Control Sample Data'!M295&lt;$B296, 'Control Sample Data'!M295&gt;0),'Control Sample Data'!M295,$B296),""))</f>
        <v/>
      </c>
      <c r="N296" s="29" t="str">
        <f>IF('Control Sample Data'!N295="","",IF(SUM('Control Sample Data'!N$2:N$97)&gt;10,IF(AND(ISNUMBER('Control Sample Data'!N295),'Control Sample Data'!N295&lt;$B296, 'Control Sample Data'!N295&gt;0),'Control Sample Data'!N295,$B296),""))</f>
        <v/>
      </c>
      <c r="O296" s="29" t="str">
        <f>IF('Control Sample Data'!O295="","",IF(SUM('Control Sample Data'!O$2:O$97)&gt;10,IF(AND(ISNUMBER('Control Sample Data'!O295),'Control Sample Data'!O295&lt;$B296, 'Control Sample Data'!O295&gt;0),'Control Sample Data'!O295,$B296),""))</f>
        <v/>
      </c>
      <c r="Q296" s="4" t="s">
        <v>4953</v>
      </c>
      <c r="R296" s="29">
        <f>IF('Test Sample Data'!D295="","",IF(SUM('Test Sample Data'!D$2:D$97)&gt;10,IF(AND(ISNUMBER('Test Sample Data'!D295),'Test Sample Data'!D295&lt;$B296, 'Test Sample Data'!D295&gt;0),'Test Sample Data'!D295,$B296),""))</f>
        <v>35</v>
      </c>
      <c r="S296" s="29">
        <f>IF('Test Sample Data'!E295="","",IF(SUM('Test Sample Data'!E$2:E$97)&gt;10,IF(AND(ISNUMBER('Test Sample Data'!E295),'Test Sample Data'!E295&lt;$B296, 'Test Sample Data'!E295&gt;0),'Test Sample Data'!E295,$B296),""))</f>
        <v>35</v>
      </c>
      <c r="T296" s="29" t="str">
        <f>IF('Test Sample Data'!F295="","",IF(SUM('Test Sample Data'!F$2:F$97)&gt;10,IF(AND(ISNUMBER('Test Sample Data'!F295),'Test Sample Data'!F295&lt;$B296, 'Test Sample Data'!F295&gt;0),'Test Sample Data'!F295,$B296),""))</f>
        <v/>
      </c>
      <c r="U296" s="29" t="str">
        <f>IF('Test Sample Data'!G295="","",IF(SUM('Test Sample Data'!G$2:G$97)&gt;10,IF(AND(ISNUMBER('Test Sample Data'!G295),'Test Sample Data'!G295&lt;$B296, 'Test Sample Data'!G295&gt;0),'Test Sample Data'!G295,$B296),""))</f>
        <v/>
      </c>
      <c r="V296" s="29" t="str">
        <f>IF('Test Sample Data'!H295="","",IF(SUM('Test Sample Data'!H$2:H$97)&gt;10,IF(AND(ISNUMBER('Test Sample Data'!H295),'Test Sample Data'!H295&lt;$B296, 'Test Sample Data'!H295&gt;0),'Test Sample Data'!H295,$B296),""))</f>
        <v/>
      </c>
      <c r="W296" s="29" t="str">
        <f>IF('Test Sample Data'!I295="","",IF(SUM('Test Sample Data'!I$2:I$97)&gt;10,IF(AND(ISNUMBER('Test Sample Data'!I295),'Test Sample Data'!I295&lt;$B296, 'Test Sample Data'!I295&gt;0),'Test Sample Data'!I295,$B296),""))</f>
        <v/>
      </c>
      <c r="X296" s="29" t="str">
        <f>IF('Test Sample Data'!J295="","",IF(SUM('Test Sample Data'!J$2:J$97)&gt;10,IF(AND(ISNUMBER('Test Sample Data'!J295),'Test Sample Data'!J295&lt;$B296, 'Test Sample Data'!J295&gt;0),'Test Sample Data'!J295,$B296),""))</f>
        <v/>
      </c>
      <c r="Y296" s="29" t="str">
        <f>IF('Test Sample Data'!K295="","",IF(SUM('Test Sample Data'!K$2:K$97)&gt;10,IF(AND(ISNUMBER('Test Sample Data'!K295),'Test Sample Data'!K295&lt;$B296, 'Test Sample Data'!K295&gt;0),'Test Sample Data'!K295,$B296),""))</f>
        <v/>
      </c>
      <c r="Z296" s="29" t="str">
        <f>IF('Test Sample Data'!L295="","",IF(SUM('Test Sample Data'!L$2:L$97)&gt;10,IF(AND(ISNUMBER('Test Sample Data'!L295),'Test Sample Data'!L295&lt;$B296, 'Test Sample Data'!L295&gt;0),'Test Sample Data'!L295,$B296),""))</f>
        <v/>
      </c>
      <c r="AA296" s="29" t="str">
        <f>IF('Test Sample Data'!M295="","",IF(SUM('Test Sample Data'!M$2:M$97)&gt;10,IF(AND(ISNUMBER('Test Sample Data'!M295),'Test Sample Data'!M295&lt;$B296, 'Test Sample Data'!M295&gt;0),'Test Sample Data'!M295,$B296),""))</f>
        <v/>
      </c>
      <c r="AB296" s="29" t="str">
        <f>IF('Test Sample Data'!N295="","",IF(SUM('Test Sample Data'!N$2:N$97)&gt;10,IF(AND(ISNUMBER('Test Sample Data'!N295),'Test Sample Data'!N295&lt;$B296, 'Test Sample Data'!N295&gt;0),'Test Sample Data'!N295,$B296),""))</f>
        <v/>
      </c>
      <c r="AC296" s="29" t="str">
        <f>IF('Test Sample Data'!O295="","",IF(SUM('Test Sample Data'!O$2:O$97)&gt;10,IF(AND(ISNUMBER('Test Sample Data'!O295),'Test Sample Data'!O295&lt;$B296, 'Test Sample Data'!O295&gt;0),'Test Sample Data'!O295,$B296),""))</f>
        <v/>
      </c>
      <c r="AE296" s="4" t="s">
        <v>4953</v>
      </c>
      <c r="AF296" s="4">
        <f t="shared" si="311"/>
        <v>9</v>
      </c>
      <c r="AG296" s="4">
        <f t="shared" si="312"/>
        <v>9</v>
      </c>
      <c r="AH296" s="4" t="str">
        <f t="shared" si="313"/>
        <v/>
      </c>
      <c r="AI296" s="4" t="str">
        <f t="shared" si="314"/>
        <v/>
      </c>
      <c r="AJ296" s="4" t="str">
        <f t="shared" si="315"/>
        <v/>
      </c>
      <c r="AK296" s="4" t="str">
        <f t="shared" si="316"/>
        <v/>
      </c>
      <c r="AL296" s="4" t="str">
        <f t="shared" si="317"/>
        <v/>
      </c>
      <c r="AM296" s="4" t="str">
        <f t="shared" si="318"/>
        <v/>
      </c>
      <c r="AN296" s="4" t="str">
        <f t="shared" si="319"/>
        <v/>
      </c>
      <c r="AO296" s="4" t="str">
        <f t="shared" si="320"/>
        <v/>
      </c>
      <c r="AP296" s="4" t="str">
        <f t="shared" si="321"/>
        <v/>
      </c>
      <c r="AQ296" s="4" t="str">
        <f t="shared" si="322"/>
        <v/>
      </c>
      <c r="AR296" s="4">
        <f t="shared" si="323"/>
        <v>0</v>
      </c>
      <c r="AS296" s="4">
        <f t="shared" si="374"/>
        <v>9</v>
      </c>
      <c r="AU296" s="4" t="s">
        <v>4953</v>
      </c>
      <c r="AV296" s="4">
        <f t="shared" si="324"/>
        <v>9</v>
      </c>
      <c r="AW296" s="4">
        <f t="shared" si="325"/>
        <v>9</v>
      </c>
      <c r="AX296" s="4" t="str">
        <f t="shared" si="326"/>
        <v/>
      </c>
      <c r="AY296" s="4" t="str">
        <f t="shared" si="327"/>
        <v/>
      </c>
      <c r="AZ296" s="4" t="str">
        <f t="shared" si="328"/>
        <v/>
      </c>
      <c r="BA296" s="4" t="str">
        <f t="shared" si="329"/>
        <v/>
      </c>
      <c r="BB296" s="4" t="str">
        <f t="shared" si="330"/>
        <v/>
      </c>
      <c r="BC296" s="4" t="str">
        <f t="shared" si="331"/>
        <v/>
      </c>
      <c r="BD296" s="4" t="str">
        <f t="shared" si="332"/>
        <v/>
      </c>
      <c r="BE296" s="4" t="str">
        <f t="shared" si="333"/>
        <v/>
      </c>
      <c r="BF296" s="4" t="str">
        <f t="shared" si="334"/>
        <v/>
      </c>
      <c r="BG296" s="4" t="str">
        <f t="shared" si="335"/>
        <v/>
      </c>
      <c r="BI296" s="4" t="s">
        <v>4953</v>
      </c>
      <c r="BJ296" s="4">
        <f t="shared" si="361"/>
        <v>9</v>
      </c>
      <c r="BK296" s="4">
        <f t="shared" si="362"/>
        <v>9</v>
      </c>
      <c r="BL296" s="4" t="str">
        <f t="shared" si="363"/>
        <v/>
      </c>
      <c r="BM296" s="4" t="str">
        <f t="shared" si="364"/>
        <v/>
      </c>
      <c r="BN296" s="4" t="str">
        <f t="shared" si="365"/>
        <v/>
      </c>
      <c r="BO296" s="4" t="str">
        <f t="shared" si="366"/>
        <v/>
      </c>
      <c r="BP296" s="4" t="str">
        <f t="shared" si="367"/>
        <v/>
      </c>
      <c r="BQ296" s="4" t="str">
        <f t="shared" si="368"/>
        <v/>
      </c>
      <c r="BR296" s="4" t="str">
        <f t="shared" si="369"/>
        <v/>
      </c>
      <c r="BS296" s="4" t="str">
        <f t="shared" si="370"/>
        <v/>
      </c>
      <c r="BT296" s="4" t="str">
        <f t="shared" si="371"/>
        <v/>
      </c>
      <c r="BU296" s="4" t="str">
        <f t="shared" si="372"/>
        <v/>
      </c>
      <c r="BV296" s="4">
        <f t="shared" si="336"/>
        <v>0</v>
      </c>
      <c r="BW296" s="4">
        <f t="shared" si="373"/>
        <v>9</v>
      </c>
      <c r="BY296" s="4" t="s">
        <v>4953</v>
      </c>
      <c r="BZ296" s="4">
        <f t="shared" si="337"/>
        <v>0</v>
      </c>
      <c r="CA296" s="4">
        <f t="shared" si="338"/>
        <v>0</v>
      </c>
      <c r="CB296" s="4" t="str">
        <f t="shared" si="339"/>
        <v/>
      </c>
      <c r="CC296" s="4" t="str">
        <f t="shared" si="340"/>
        <v/>
      </c>
      <c r="CD296" s="4" t="str">
        <f t="shared" si="341"/>
        <v/>
      </c>
      <c r="CE296" s="4" t="str">
        <f t="shared" si="342"/>
        <v/>
      </c>
      <c r="CF296" s="4" t="str">
        <f t="shared" si="343"/>
        <v/>
      </c>
      <c r="CG296" s="4" t="str">
        <f t="shared" si="344"/>
        <v/>
      </c>
      <c r="CH296" s="4" t="str">
        <f t="shared" si="345"/>
        <v/>
      </c>
      <c r="CI296" s="4" t="str">
        <f t="shared" si="346"/>
        <v/>
      </c>
      <c r="CJ296" s="4" t="str">
        <f t="shared" si="347"/>
        <v/>
      </c>
      <c r="CK296" s="4" t="str">
        <f t="shared" si="348"/>
        <v/>
      </c>
      <c r="CM296" s="4" t="s">
        <v>4953</v>
      </c>
      <c r="CN296" s="4" t="str">
        <f>IF(ISNUMBER(BZ296), IF($BV296&gt;VLOOKUP('Gene Table'!$G$2,'Array Content'!$A$2:$B$3,2,FALSE),IF(BZ296&lt;-$BV296,"mutant","WT"),IF(BZ296&lt;-VLOOKUP('Gene Table'!$G$2,'Array Content'!$A$2:$B$3,2,FALSE),"Mutant","WT")),"")</f>
        <v>WT</v>
      </c>
      <c r="CO296" s="4" t="str">
        <f>IF(ISNUMBER(CA296), IF($BV296&gt;VLOOKUP('Gene Table'!$G$2,'Array Content'!$A$2:$B$3,2,FALSE),IF(CA296&lt;-$BV296,"mutant","WT"),IF(CA296&lt;-VLOOKUP('Gene Table'!$G$2,'Array Content'!$A$2:$B$3,2,FALSE),"Mutant","WT")),"")</f>
        <v>WT</v>
      </c>
      <c r="CP296" s="4" t="str">
        <f>IF(ISNUMBER(CB296), IF($BV296&gt;VLOOKUP('Gene Table'!$G$2,'Array Content'!$A$2:$B$3,2,FALSE),IF(CB296&lt;-$BV296,"mutant","WT"),IF(CB296&lt;-VLOOKUP('Gene Table'!$G$2,'Array Content'!$A$2:$B$3,2,FALSE),"Mutant","WT")),"")</f>
        <v/>
      </c>
      <c r="CQ296" s="4" t="str">
        <f>IF(ISNUMBER(CC296), IF($BV296&gt;VLOOKUP('Gene Table'!$G$2,'Array Content'!$A$2:$B$3,2,FALSE),IF(CC296&lt;-$BV296,"mutant","WT"),IF(CC296&lt;-VLOOKUP('Gene Table'!$G$2,'Array Content'!$A$2:$B$3,2,FALSE),"Mutant","WT")),"")</f>
        <v/>
      </c>
      <c r="CR296" s="4" t="str">
        <f>IF(ISNUMBER(CD296), IF($BV296&gt;VLOOKUP('Gene Table'!$G$2,'Array Content'!$A$2:$B$3,2,FALSE),IF(CD296&lt;-$BV296,"mutant","WT"),IF(CD296&lt;-VLOOKUP('Gene Table'!$G$2,'Array Content'!$A$2:$B$3,2,FALSE),"Mutant","WT")),"")</f>
        <v/>
      </c>
      <c r="CS296" s="4" t="str">
        <f>IF(ISNUMBER(CE296), IF($BV296&gt;VLOOKUP('Gene Table'!$G$2,'Array Content'!$A$2:$B$3,2,FALSE),IF(CE296&lt;-$BV296,"mutant","WT"),IF(CE296&lt;-VLOOKUP('Gene Table'!$G$2,'Array Content'!$A$2:$B$3,2,FALSE),"Mutant","WT")),"")</f>
        <v/>
      </c>
      <c r="CT296" s="4" t="str">
        <f>IF(ISNUMBER(CF296), IF($BV296&gt;VLOOKUP('Gene Table'!$G$2,'Array Content'!$A$2:$B$3,2,FALSE),IF(CF296&lt;-$BV296,"mutant","WT"),IF(CF296&lt;-VLOOKUP('Gene Table'!$G$2,'Array Content'!$A$2:$B$3,2,FALSE),"Mutant","WT")),"")</f>
        <v/>
      </c>
      <c r="CU296" s="4" t="str">
        <f>IF(ISNUMBER(CG296), IF($BV296&gt;VLOOKUP('Gene Table'!$G$2,'Array Content'!$A$2:$B$3,2,FALSE),IF(CG296&lt;-$BV296,"mutant","WT"),IF(CG296&lt;-VLOOKUP('Gene Table'!$G$2,'Array Content'!$A$2:$B$3,2,FALSE),"Mutant","WT")),"")</f>
        <v/>
      </c>
      <c r="CV296" s="4" t="str">
        <f>IF(ISNUMBER(CH296), IF($BV296&gt;VLOOKUP('Gene Table'!$G$2,'Array Content'!$A$2:$B$3,2,FALSE),IF(CH296&lt;-$BV296,"mutant","WT"),IF(CH296&lt;-VLOOKUP('Gene Table'!$G$2,'Array Content'!$A$2:$B$3,2,FALSE),"Mutant","WT")),"")</f>
        <v/>
      </c>
      <c r="CW296" s="4" t="str">
        <f>IF(ISNUMBER(CI296), IF($BV296&gt;VLOOKUP('Gene Table'!$G$2,'Array Content'!$A$2:$B$3,2,FALSE),IF(CI296&lt;-$BV296,"mutant","WT"),IF(CI296&lt;-VLOOKUP('Gene Table'!$G$2,'Array Content'!$A$2:$B$3,2,FALSE),"Mutant","WT")),"")</f>
        <v/>
      </c>
      <c r="CX296" s="4" t="str">
        <f>IF(ISNUMBER(CJ296), IF($BV296&gt;VLOOKUP('Gene Table'!$G$2,'Array Content'!$A$2:$B$3,2,FALSE),IF(CJ296&lt;-$BV296,"mutant","WT"),IF(CJ296&lt;-VLOOKUP('Gene Table'!$G$2,'Array Content'!$A$2:$B$3,2,FALSE),"Mutant","WT")),"")</f>
        <v/>
      </c>
      <c r="CY296" s="4" t="str">
        <f>IF(ISNUMBER(CK296), IF($BV296&gt;VLOOKUP('Gene Table'!$G$2,'Array Content'!$A$2:$B$3,2,FALSE),IF(CK296&lt;-$BV296,"mutant","WT"),IF(CK296&lt;-VLOOKUP('Gene Table'!$G$2,'Array Content'!$A$2:$B$3,2,FALSE),"Mutant","WT")),"")</f>
        <v/>
      </c>
      <c r="DA296" s="4" t="s">
        <v>4953</v>
      </c>
      <c r="DB296" s="4">
        <f t="shared" si="349"/>
        <v>0</v>
      </c>
      <c r="DC296" s="4">
        <f t="shared" si="350"/>
        <v>0</v>
      </c>
      <c r="DD296" s="4" t="str">
        <f t="shared" si="351"/>
        <v/>
      </c>
      <c r="DE296" s="4" t="str">
        <f t="shared" si="352"/>
        <v/>
      </c>
      <c r="DF296" s="4" t="str">
        <f t="shared" si="353"/>
        <v/>
      </c>
      <c r="DG296" s="4" t="str">
        <f t="shared" si="354"/>
        <v/>
      </c>
      <c r="DH296" s="4" t="str">
        <f t="shared" si="355"/>
        <v/>
      </c>
      <c r="DI296" s="4" t="str">
        <f t="shared" si="356"/>
        <v/>
      </c>
      <c r="DJ296" s="4" t="str">
        <f t="shared" si="357"/>
        <v/>
      </c>
      <c r="DK296" s="4" t="str">
        <f t="shared" si="358"/>
        <v/>
      </c>
      <c r="DL296" s="4" t="str">
        <f t="shared" si="359"/>
        <v/>
      </c>
      <c r="DM296" s="4" t="str">
        <f t="shared" si="360"/>
        <v/>
      </c>
      <c r="DO296" s="4" t="s">
        <v>4953</v>
      </c>
      <c r="DP296" s="4" t="str">
        <f>IF(ISNUMBER(DB296), IF($AR296&gt;VLOOKUP('Gene Table'!$G$2,'Array Content'!$A$2:$B$3,2,FALSE),IF(DB296&lt;-$AR296,"mutant","WT"),IF(DB296&lt;-VLOOKUP('Gene Table'!$G$2,'Array Content'!$A$2:$B$3,2,FALSE),"Mutant","WT")),"")</f>
        <v>WT</v>
      </c>
      <c r="DQ296" s="4" t="str">
        <f>IF(ISNUMBER(DC296), IF($AR296&gt;VLOOKUP('Gene Table'!$G$2,'Array Content'!$A$2:$B$3,2,FALSE),IF(DC296&lt;-$AR296,"mutant","WT"),IF(DC296&lt;-VLOOKUP('Gene Table'!$G$2,'Array Content'!$A$2:$B$3,2,FALSE),"Mutant","WT")),"")</f>
        <v>WT</v>
      </c>
      <c r="DR296" s="4" t="str">
        <f>IF(ISNUMBER(DD296), IF($AR296&gt;VLOOKUP('Gene Table'!$G$2,'Array Content'!$A$2:$B$3,2,FALSE),IF(DD296&lt;-$AR296,"mutant","WT"),IF(DD296&lt;-VLOOKUP('Gene Table'!$G$2,'Array Content'!$A$2:$B$3,2,FALSE),"Mutant","WT")),"")</f>
        <v/>
      </c>
      <c r="DS296" s="4" t="str">
        <f>IF(ISNUMBER(DE296), IF($AR296&gt;VLOOKUP('Gene Table'!$G$2,'Array Content'!$A$2:$B$3,2,FALSE),IF(DE296&lt;-$AR296,"mutant","WT"),IF(DE296&lt;-VLOOKUP('Gene Table'!$G$2,'Array Content'!$A$2:$B$3,2,FALSE),"Mutant","WT")),"")</f>
        <v/>
      </c>
      <c r="DT296" s="4" t="str">
        <f>IF(ISNUMBER(DF296), IF($AR296&gt;VLOOKUP('Gene Table'!$G$2,'Array Content'!$A$2:$B$3,2,FALSE),IF(DF296&lt;-$AR296,"mutant","WT"),IF(DF296&lt;-VLOOKUP('Gene Table'!$G$2,'Array Content'!$A$2:$B$3,2,FALSE),"Mutant","WT")),"")</f>
        <v/>
      </c>
      <c r="DU296" s="4" t="str">
        <f>IF(ISNUMBER(DG296), IF($AR296&gt;VLOOKUP('Gene Table'!$G$2,'Array Content'!$A$2:$B$3,2,FALSE),IF(DG296&lt;-$AR296,"mutant","WT"),IF(DG296&lt;-VLOOKUP('Gene Table'!$G$2,'Array Content'!$A$2:$B$3,2,FALSE),"Mutant","WT")),"")</f>
        <v/>
      </c>
      <c r="DV296" s="4" t="str">
        <f>IF(ISNUMBER(DH296), IF($AR296&gt;VLOOKUP('Gene Table'!$G$2,'Array Content'!$A$2:$B$3,2,FALSE),IF(DH296&lt;-$AR296,"mutant","WT"),IF(DH296&lt;-VLOOKUP('Gene Table'!$G$2,'Array Content'!$A$2:$B$3,2,FALSE),"Mutant","WT")),"")</f>
        <v/>
      </c>
      <c r="DW296" s="4" t="str">
        <f>IF(ISNUMBER(DI296), IF($AR296&gt;VLOOKUP('Gene Table'!$G$2,'Array Content'!$A$2:$B$3,2,FALSE),IF(DI296&lt;-$AR296,"mutant","WT"),IF(DI296&lt;-VLOOKUP('Gene Table'!$G$2,'Array Content'!$A$2:$B$3,2,FALSE),"Mutant","WT")),"")</f>
        <v/>
      </c>
      <c r="DX296" s="4" t="str">
        <f>IF(ISNUMBER(DJ296), IF($AR296&gt;VLOOKUP('Gene Table'!$G$2,'Array Content'!$A$2:$B$3,2,FALSE),IF(DJ296&lt;-$AR296,"mutant","WT"),IF(DJ296&lt;-VLOOKUP('Gene Table'!$G$2,'Array Content'!$A$2:$B$3,2,FALSE),"Mutant","WT")),"")</f>
        <v/>
      </c>
      <c r="DY296" s="4" t="str">
        <f>IF(ISNUMBER(DK296), IF($AR296&gt;VLOOKUP('Gene Table'!$G$2,'Array Content'!$A$2:$B$3,2,FALSE),IF(DK296&lt;-$AR296,"mutant","WT"),IF(DK296&lt;-VLOOKUP('Gene Table'!$G$2,'Array Content'!$A$2:$B$3,2,FALSE),"Mutant","WT")),"")</f>
        <v/>
      </c>
      <c r="DZ296" s="4" t="str">
        <f>IF(ISNUMBER(DL296), IF($AR296&gt;VLOOKUP('Gene Table'!$G$2,'Array Content'!$A$2:$B$3,2,FALSE),IF(DL296&lt;-$AR296,"mutant","WT"),IF(DL296&lt;-VLOOKUP('Gene Table'!$G$2,'Array Content'!$A$2:$B$3,2,FALSE),"Mutant","WT")),"")</f>
        <v/>
      </c>
      <c r="EA296" s="4" t="str">
        <f>IF(ISNUMBER(DM296), IF($AR296&gt;VLOOKUP('Gene Table'!$G$2,'Array Content'!$A$2:$B$3,2,FALSE),IF(DM296&lt;-$AR296,"mutant","WT"),IF(DM296&lt;-VLOOKUP('Gene Table'!$G$2,'Array Content'!$A$2:$B$3,2,FALSE),"Mutant","WT")),"")</f>
        <v/>
      </c>
      <c r="EC296" s="4" t="s">
        <v>4953</v>
      </c>
      <c r="ED296" s="4" t="str">
        <f>IF('Gene Table'!$D296="copy number",D296,"")</f>
        <v/>
      </c>
      <c r="EE296" s="4" t="str">
        <f>IF('Gene Table'!$D296="copy number",E296,"")</f>
        <v/>
      </c>
      <c r="EF296" s="4" t="str">
        <f>IF('Gene Table'!$D296="copy number",F296,"")</f>
        <v/>
      </c>
      <c r="EG296" s="4" t="str">
        <f>IF('Gene Table'!$D296="copy number",G296,"")</f>
        <v/>
      </c>
      <c r="EH296" s="4" t="str">
        <f>IF('Gene Table'!$D296="copy number",H296,"")</f>
        <v/>
      </c>
      <c r="EI296" s="4" t="str">
        <f>IF('Gene Table'!$D296="copy number",I296,"")</f>
        <v/>
      </c>
      <c r="EJ296" s="4" t="str">
        <f>IF('Gene Table'!$D296="copy number",J296,"")</f>
        <v/>
      </c>
      <c r="EK296" s="4" t="str">
        <f>IF('Gene Table'!$D296="copy number",K296,"")</f>
        <v/>
      </c>
      <c r="EL296" s="4" t="str">
        <f>IF('Gene Table'!$D296="copy number",L296,"")</f>
        <v/>
      </c>
      <c r="EM296" s="4" t="str">
        <f>IF('Gene Table'!$D296="copy number",M296,"")</f>
        <v/>
      </c>
      <c r="EN296" s="4" t="str">
        <f>IF('Gene Table'!$D296="copy number",N296,"")</f>
        <v/>
      </c>
      <c r="EO296" s="4" t="str">
        <f>IF('Gene Table'!$D296="copy number",O296,"")</f>
        <v/>
      </c>
      <c r="EQ296" s="4" t="s">
        <v>4953</v>
      </c>
      <c r="ER296" s="4" t="str">
        <f>IF('Gene Table'!$D296="copy number",R296,"")</f>
        <v/>
      </c>
      <c r="ES296" s="4" t="str">
        <f>IF('Gene Table'!$D296="copy number",S296,"")</f>
        <v/>
      </c>
      <c r="ET296" s="4" t="str">
        <f>IF('Gene Table'!$D296="copy number",T296,"")</f>
        <v/>
      </c>
      <c r="EU296" s="4" t="str">
        <f>IF('Gene Table'!$D296="copy number",U296,"")</f>
        <v/>
      </c>
      <c r="EV296" s="4" t="str">
        <f>IF('Gene Table'!$D296="copy number",V296,"")</f>
        <v/>
      </c>
      <c r="EW296" s="4" t="str">
        <f>IF('Gene Table'!$D296="copy number",W296,"")</f>
        <v/>
      </c>
      <c r="EX296" s="4" t="str">
        <f>IF('Gene Table'!$D296="copy number",X296,"")</f>
        <v/>
      </c>
      <c r="EY296" s="4" t="str">
        <f>IF('Gene Table'!$D296="copy number",Y296,"")</f>
        <v/>
      </c>
      <c r="EZ296" s="4" t="str">
        <f>IF('Gene Table'!$D296="copy number",Z296,"")</f>
        <v/>
      </c>
      <c r="FA296" s="4" t="str">
        <f>IF('Gene Table'!$D296="copy number",AA296,"")</f>
        <v/>
      </c>
      <c r="FB296" s="4" t="str">
        <f>IF('Gene Table'!$D296="copy number",AB296,"")</f>
        <v/>
      </c>
      <c r="FC296" s="4" t="str">
        <f>IF('Gene Table'!$D296="copy number",AC296,"")</f>
        <v/>
      </c>
      <c r="FE296" s="4" t="s">
        <v>4953</v>
      </c>
      <c r="FF296" s="4" t="str">
        <f>IF('Gene Table'!$C296="SMPC",D296,"")</f>
        <v/>
      </c>
      <c r="FG296" s="4" t="str">
        <f>IF('Gene Table'!$C296="SMPC",E296,"")</f>
        <v/>
      </c>
      <c r="FH296" s="4" t="str">
        <f>IF('Gene Table'!$C296="SMPC",F296,"")</f>
        <v/>
      </c>
      <c r="FI296" s="4" t="str">
        <f>IF('Gene Table'!$C296="SMPC",G296,"")</f>
        <v/>
      </c>
      <c r="FJ296" s="4" t="str">
        <f>IF('Gene Table'!$C296="SMPC",H296,"")</f>
        <v/>
      </c>
      <c r="FK296" s="4" t="str">
        <f>IF('Gene Table'!$C296="SMPC",I296,"")</f>
        <v/>
      </c>
      <c r="FL296" s="4" t="str">
        <f>IF('Gene Table'!$C296="SMPC",J296,"")</f>
        <v/>
      </c>
      <c r="FM296" s="4" t="str">
        <f>IF('Gene Table'!$C296="SMPC",K296,"")</f>
        <v/>
      </c>
      <c r="FN296" s="4" t="str">
        <f>IF('Gene Table'!$C296="SMPC",L296,"")</f>
        <v/>
      </c>
      <c r="FO296" s="4" t="str">
        <f>IF('Gene Table'!$C296="SMPC",M296,"")</f>
        <v/>
      </c>
      <c r="FP296" s="4" t="str">
        <f>IF('Gene Table'!$C296="SMPC",N296,"")</f>
        <v/>
      </c>
      <c r="FQ296" s="4" t="str">
        <f>IF('Gene Table'!$C296="SMPC",O296,"")</f>
        <v/>
      </c>
      <c r="FS296" s="4" t="s">
        <v>4953</v>
      </c>
      <c r="FT296" s="4" t="str">
        <f>IF('Gene Table'!$C296="SMPC",R296,"")</f>
        <v/>
      </c>
      <c r="FU296" s="4" t="str">
        <f>IF('Gene Table'!$C296="SMPC",S296,"")</f>
        <v/>
      </c>
      <c r="FV296" s="4" t="str">
        <f>IF('Gene Table'!$C296="SMPC",T296,"")</f>
        <v/>
      </c>
      <c r="FW296" s="4" t="str">
        <f>IF('Gene Table'!$C296="SMPC",U296,"")</f>
        <v/>
      </c>
      <c r="FX296" s="4" t="str">
        <f>IF('Gene Table'!$C296="SMPC",V296,"")</f>
        <v/>
      </c>
      <c r="FY296" s="4" t="str">
        <f>IF('Gene Table'!$C296="SMPC",W296,"")</f>
        <v/>
      </c>
      <c r="FZ296" s="4" t="str">
        <f>IF('Gene Table'!$C296="SMPC",X296,"")</f>
        <v/>
      </c>
      <c r="GA296" s="4" t="str">
        <f>IF('Gene Table'!$C296="SMPC",Y296,"")</f>
        <v/>
      </c>
      <c r="GB296" s="4" t="str">
        <f>IF('Gene Table'!$C296="SMPC",Z296,"")</f>
        <v/>
      </c>
      <c r="GC296" s="4" t="str">
        <f>IF('Gene Table'!$C296="SMPC",AA296,"")</f>
        <v/>
      </c>
      <c r="GD296" s="4" t="str">
        <f>IF('Gene Table'!$C296="SMPC",AB296,"")</f>
        <v/>
      </c>
      <c r="GE296" s="4" t="str">
        <f>IF('Gene Table'!$C296="SMPC",AC296,"")</f>
        <v/>
      </c>
    </row>
    <row r="297" spans="1:187" ht="15" customHeight="1" x14ac:dyDescent="0.25">
      <c r="A297" s="4" t="str">
        <f>'Gene Table'!C297&amp;":"&amp;'Gene Table'!D297</f>
        <v>TP53:c.832C&gt;T</v>
      </c>
      <c r="B297" s="4">
        <f>IF('Gene Table'!$G$5="NO",IF(ISNUMBER(MATCH('Gene Table'!E297,'Array Content'!$M$2:$M$941,0)),VLOOKUP('Gene Table'!E297,'Array Content'!$M$2:$O$941,2,FALSE),35),IF('Gene Table'!$G$5="YES",IF(ISNUMBER(MATCH('Gene Table'!E297,'Array Content'!$M$2:$M$941,0)),VLOOKUP('Gene Table'!E297,'Array Content'!$M$2:$O$941,3,FALSE),35),"OOPS"))</f>
        <v>37</v>
      </c>
      <c r="C297" s="4" t="s">
        <v>4954</v>
      </c>
      <c r="D297" s="29">
        <f>IF('Control Sample Data'!D296="","",IF(SUM('Control Sample Data'!D$2:D$97)&gt;10,IF(AND(ISNUMBER('Control Sample Data'!D296),'Control Sample Data'!D296&lt;$B297, 'Control Sample Data'!D296&gt;0),'Control Sample Data'!D296,$B297),""))</f>
        <v>35</v>
      </c>
      <c r="E297" s="29">
        <f>IF('Control Sample Data'!E296="","",IF(SUM('Control Sample Data'!E$2:E$97)&gt;10,IF(AND(ISNUMBER('Control Sample Data'!E296),'Control Sample Data'!E296&lt;$B297, 'Control Sample Data'!E296&gt;0),'Control Sample Data'!E296,$B297),""))</f>
        <v>35</v>
      </c>
      <c r="F297" s="29" t="str">
        <f>IF('Control Sample Data'!F296="","",IF(SUM('Control Sample Data'!F$2:F$97)&gt;10,IF(AND(ISNUMBER('Control Sample Data'!F296),'Control Sample Data'!F296&lt;$B297, 'Control Sample Data'!F296&gt;0),'Control Sample Data'!F296,$B297),""))</f>
        <v/>
      </c>
      <c r="G297" s="29" t="str">
        <f>IF('Control Sample Data'!G296="","",IF(SUM('Control Sample Data'!G$2:G$97)&gt;10,IF(AND(ISNUMBER('Control Sample Data'!G296),'Control Sample Data'!G296&lt;$B297, 'Control Sample Data'!G296&gt;0),'Control Sample Data'!G296,$B297),""))</f>
        <v/>
      </c>
      <c r="H297" s="29" t="str">
        <f>IF('Control Sample Data'!H296="","",IF(SUM('Control Sample Data'!H$2:H$97)&gt;10,IF(AND(ISNUMBER('Control Sample Data'!H296),'Control Sample Data'!H296&lt;$B297, 'Control Sample Data'!H296&gt;0),'Control Sample Data'!H296,$B297),""))</f>
        <v/>
      </c>
      <c r="I297" s="29" t="str">
        <f>IF('Control Sample Data'!I296="","",IF(SUM('Control Sample Data'!I$2:I$97)&gt;10,IF(AND(ISNUMBER('Control Sample Data'!I296),'Control Sample Data'!I296&lt;$B297, 'Control Sample Data'!I296&gt;0),'Control Sample Data'!I296,$B297),""))</f>
        <v/>
      </c>
      <c r="J297" s="29" t="str">
        <f>IF('Control Sample Data'!J296="","",IF(SUM('Control Sample Data'!J$2:J$97)&gt;10,IF(AND(ISNUMBER('Control Sample Data'!J296),'Control Sample Data'!J296&lt;$B297, 'Control Sample Data'!J296&gt;0),'Control Sample Data'!J296,$B297),""))</f>
        <v/>
      </c>
      <c r="K297" s="29" t="str">
        <f>IF('Control Sample Data'!K296="","",IF(SUM('Control Sample Data'!K$2:K$97)&gt;10,IF(AND(ISNUMBER('Control Sample Data'!K296),'Control Sample Data'!K296&lt;$B297, 'Control Sample Data'!K296&gt;0),'Control Sample Data'!K296,$B297),""))</f>
        <v/>
      </c>
      <c r="L297" s="29" t="str">
        <f>IF('Control Sample Data'!L296="","",IF(SUM('Control Sample Data'!L$2:L$97)&gt;10,IF(AND(ISNUMBER('Control Sample Data'!L296),'Control Sample Data'!L296&lt;$B297, 'Control Sample Data'!L296&gt;0),'Control Sample Data'!L296,$B297),""))</f>
        <v/>
      </c>
      <c r="M297" s="29" t="str">
        <f>IF('Control Sample Data'!M296="","",IF(SUM('Control Sample Data'!M$2:M$97)&gt;10,IF(AND(ISNUMBER('Control Sample Data'!M296),'Control Sample Data'!M296&lt;$B297, 'Control Sample Data'!M296&gt;0),'Control Sample Data'!M296,$B297),""))</f>
        <v/>
      </c>
      <c r="N297" s="29" t="str">
        <f>IF('Control Sample Data'!N296="","",IF(SUM('Control Sample Data'!N$2:N$97)&gt;10,IF(AND(ISNUMBER('Control Sample Data'!N296),'Control Sample Data'!N296&lt;$B297, 'Control Sample Data'!N296&gt;0),'Control Sample Data'!N296,$B297),""))</f>
        <v/>
      </c>
      <c r="O297" s="29" t="str">
        <f>IF('Control Sample Data'!O296="","",IF(SUM('Control Sample Data'!O$2:O$97)&gt;10,IF(AND(ISNUMBER('Control Sample Data'!O296),'Control Sample Data'!O296&lt;$B297, 'Control Sample Data'!O296&gt;0),'Control Sample Data'!O296,$B297),""))</f>
        <v/>
      </c>
      <c r="Q297" s="4" t="s">
        <v>4954</v>
      </c>
      <c r="R297" s="29">
        <f>IF('Test Sample Data'!D296="","",IF(SUM('Test Sample Data'!D$2:D$97)&gt;10,IF(AND(ISNUMBER('Test Sample Data'!D296),'Test Sample Data'!D296&lt;$B297, 'Test Sample Data'!D296&gt;0),'Test Sample Data'!D296,$B297),""))</f>
        <v>35</v>
      </c>
      <c r="S297" s="29">
        <f>IF('Test Sample Data'!E296="","",IF(SUM('Test Sample Data'!E$2:E$97)&gt;10,IF(AND(ISNUMBER('Test Sample Data'!E296),'Test Sample Data'!E296&lt;$B297, 'Test Sample Data'!E296&gt;0),'Test Sample Data'!E296,$B297),""))</f>
        <v>35</v>
      </c>
      <c r="T297" s="29" t="str">
        <f>IF('Test Sample Data'!F296="","",IF(SUM('Test Sample Data'!F$2:F$97)&gt;10,IF(AND(ISNUMBER('Test Sample Data'!F296),'Test Sample Data'!F296&lt;$B297, 'Test Sample Data'!F296&gt;0),'Test Sample Data'!F296,$B297),""))</f>
        <v/>
      </c>
      <c r="U297" s="29" t="str">
        <f>IF('Test Sample Data'!G296="","",IF(SUM('Test Sample Data'!G$2:G$97)&gt;10,IF(AND(ISNUMBER('Test Sample Data'!G296),'Test Sample Data'!G296&lt;$B297, 'Test Sample Data'!G296&gt;0),'Test Sample Data'!G296,$B297),""))</f>
        <v/>
      </c>
      <c r="V297" s="29" t="str">
        <f>IF('Test Sample Data'!H296="","",IF(SUM('Test Sample Data'!H$2:H$97)&gt;10,IF(AND(ISNUMBER('Test Sample Data'!H296),'Test Sample Data'!H296&lt;$B297, 'Test Sample Data'!H296&gt;0),'Test Sample Data'!H296,$B297),""))</f>
        <v/>
      </c>
      <c r="W297" s="29" t="str">
        <f>IF('Test Sample Data'!I296="","",IF(SUM('Test Sample Data'!I$2:I$97)&gt;10,IF(AND(ISNUMBER('Test Sample Data'!I296),'Test Sample Data'!I296&lt;$B297, 'Test Sample Data'!I296&gt;0),'Test Sample Data'!I296,$B297),""))</f>
        <v/>
      </c>
      <c r="X297" s="29" t="str">
        <f>IF('Test Sample Data'!J296="","",IF(SUM('Test Sample Data'!J$2:J$97)&gt;10,IF(AND(ISNUMBER('Test Sample Data'!J296),'Test Sample Data'!J296&lt;$B297, 'Test Sample Data'!J296&gt;0),'Test Sample Data'!J296,$B297),""))</f>
        <v/>
      </c>
      <c r="Y297" s="29" t="str">
        <f>IF('Test Sample Data'!K296="","",IF(SUM('Test Sample Data'!K$2:K$97)&gt;10,IF(AND(ISNUMBER('Test Sample Data'!K296),'Test Sample Data'!K296&lt;$B297, 'Test Sample Data'!K296&gt;0),'Test Sample Data'!K296,$B297),""))</f>
        <v/>
      </c>
      <c r="Z297" s="29" t="str">
        <f>IF('Test Sample Data'!L296="","",IF(SUM('Test Sample Data'!L$2:L$97)&gt;10,IF(AND(ISNUMBER('Test Sample Data'!L296),'Test Sample Data'!L296&lt;$B297, 'Test Sample Data'!L296&gt;0),'Test Sample Data'!L296,$B297),""))</f>
        <v/>
      </c>
      <c r="AA297" s="29" t="str">
        <f>IF('Test Sample Data'!M296="","",IF(SUM('Test Sample Data'!M$2:M$97)&gt;10,IF(AND(ISNUMBER('Test Sample Data'!M296),'Test Sample Data'!M296&lt;$B297, 'Test Sample Data'!M296&gt;0),'Test Sample Data'!M296,$B297),""))</f>
        <v/>
      </c>
      <c r="AB297" s="29" t="str">
        <f>IF('Test Sample Data'!N296="","",IF(SUM('Test Sample Data'!N$2:N$97)&gt;10,IF(AND(ISNUMBER('Test Sample Data'!N296),'Test Sample Data'!N296&lt;$B297, 'Test Sample Data'!N296&gt;0),'Test Sample Data'!N296,$B297),""))</f>
        <v/>
      </c>
      <c r="AC297" s="29" t="str">
        <f>IF('Test Sample Data'!O296="","",IF(SUM('Test Sample Data'!O$2:O$97)&gt;10,IF(AND(ISNUMBER('Test Sample Data'!O296),'Test Sample Data'!O296&lt;$B297, 'Test Sample Data'!O296&gt;0),'Test Sample Data'!O296,$B297),""))</f>
        <v/>
      </c>
      <c r="AE297" s="4" t="s">
        <v>4954</v>
      </c>
      <c r="AF297" s="4">
        <f t="shared" si="311"/>
        <v>9</v>
      </c>
      <c r="AG297" s="4">
        <f t="shared" si="312"/>
        <v>9</v>
      </c>
      <c r="AH297" s="4" t="str">
        <f t="shared" si="313"/>
        <v/>
      </c>
      <c r="AI297" s="4" t="str">
        <f t="shared" si="314"/>
        <v/>
      </c>
      <c r="AJ297" s="4" t="str">
        <f t="shared" si="315"/>
        <v/>
      </c>
      <c r="AK297" s="4" t="str">
        <f t="shared" si="316"/>
        <v/>
      </c>
      <c r="AL297" s="4" t="str">
        <f t="shared" si="317"/>
        <v/>
      </c>
      <c r="AM297" s="4" t="str">
        <f t="shared" si="318"/>
        <v/>
      </c>
      <c r="AN297" s="4" t="str">
        <f t="shared" si="319"/>
        <v/>
      </c>
      <c r="AO297" s="4" t="str">
        <f t="shared" si="320"/>
        <v/>
      </c>
      <c r="AP297" s="4" t="str">
        <f t="shared" si="321"/>
        <v/>
      </c>
      <c r="AQ297" s="4" t="str">
        <f t="shared" si="322"/>
        <v/>
      </c>
      <c r="AR297" s="4">
        <f t="shared" si="323"/>
        <v>0</v>
      </c>
      <c r="AS297" s="4">
        <f t="shared" si="374"/>
        <v>9</v>
      </c>
      <c r="AU297" s="4" t="s">
        <v>4954</v>
      </c>
      <c r="AV297" s="4">
        <f t="shared" si="324"/>
        <v>9</v>
      </c>
      <c r="AW297" s="4">
        <f t="shared" si="325"/>
        <v>9</v>
      </c>
      <c r="AX297" s="4" t="str">
        <f t="shared" si="326"/>
        <v/>
      </c>
      <c r="AY297" s="4" t="str">
        <f t="shared" si="327"/>
        <v/>
      </c>
      <c r="AZ297" s="4" t="str">
        <f t="shared" si="328"/>
        <v/>
      </c>
      <c r="BA297" s="4" t="str">
        <f t="shared" si="329"/>
        <v/>
      </c>
      <c r="BB297" s="4" t="str">
        <f t="shared" si="330"/>
        <v/>
      </c>
      <c r="BC297" s="4" t="str">
        <f t="shared" si="331"/>
        <v/>
      </c>
      <c r="BD297" s="4" t="str">
        <f t="shared" si="332"/>
        <v/>
      </c>
      <c r="BE297" s="4" t="str">
        <f t="shared" si="333"/>
        <v/>
      </c>
      <c r="BF297" s="4" t="str">
        <f t="shared" si="334"/>
        <v/>
      </c>
      <c r="BG297" s="4" t="str">
        <f t="shared" si="335"/>
        <v/>
      </c>
      <c r="BI297" s="4" t="s">
        <v>4954</v>
      </c>
      <c r="BJ297" s="4">
        <f t="shared" si="361"/>
        <v>9</v>
      </c>
      <c r="BK297" s="4">
        <f t="shared" si="362"/>
        <v>9</v>
      </c>
      <c r="BL297" s="4" t="str">
        <f t="shared" si="363"/>
        <v/>
      </c>
      <c r="BM297" s="4" t="str">
        <f t="shared" si="364"/>
        <v/>
      </c>
      <c r="BN297" s="4" t="str">
        <f t="shared" si="365"/>
        <v/>
      </c>
      <c r="BO297" s="4" t="str">
        <f t="shared" si="366"/>
        <v/>
      </c>
      <c r="BP297" s="4" t="str">
        <f t="shared" si="367"/>
        <v/>
      </c>
      <c r="BQ297" s="4" t="str">
        <f t="shared" si="368"/>
        <v/>
      </c>
      <c r="BR297" s="4" t="str">
        <f t="shared" si="369"/>
        <v/>
      </c>
      <c r="BS297" s="4" t="str">
        <f t="shared" si="370"/>
        <v/>
      </c>
      <c r="BT297" s="4" t="str">
        <f t="shared" si="371"/>
        <v/>
      </c>
      <c r="BU297" s="4" t="str">
        <f t="shared" si="372"/>
        <v/>
      </c>
      <c r="BV297" s="4">
        <f t="shared" si="336"/>
        <v>0</v>
      </c>
      <c r="BW297" s="4">
        <f t="shared" si="373"/>
        <v>9</v>
      </c>
      <c r="BY297" s="4" t="s">
        <v>4954</v>
      </c>
      <c r="BZ297" s="4">
        <f t="shared" si="337"/>
        <v>0</v>
      </c>
      <c r="CA297" s="4">
        <f t="shared" si="338"/>
        <v>0</v>
      </c>
      <c r="CB297" s="4" t="str">
        <f t="shared" si="339"/>
        <v/>
      </c>
      <c r="CC297" s="4" t="str">
        <f t="shared" si="340"/>
        <v/>
      </c>
      <c r="CD297" s="4" t="str">
        <f t="shared" si="341"/>
        <v/>
      </c>
      <c r="CE297" s="4" t="str">
        <f t="shared" si="342"/>
        <v/>
      </c>
      <c r="CF297" s="4" t="str">
        <f t="shared" si="343"/>
        <v/>
      </c>
      <c r="CG297" s="4" t="str">
        <f t="shared" si="344"/>
        <v/>
      </c>
      <c r="CH297" s="4" t="str">
        <f t="shared" si="345"/>
        <v/>
      </c>
      <c r="CI297" s="4" t="str">
        <f t="shared" si="346"/>
        <v/>
      </c>
      <c r="CJ297" s="4" t="str">
        <f t="shared" si="347"/>
        <v/>
      </c>
      <c r="CK297" s="4" t="str">
        <f t="shared" si="348"/>
        <v/>
      </c>
      <c r="CM297" s="4" t="s">
        <v>4954</v>
      </c>
      <c r="CN297" s="4" t="str">
        <f>IF(ISNUMBER(BZ297), IF($BV297&gt;VLOOKUP('Gene Table'!$G$2,'Array Content'!$A$2:$B$3,2,FALSE),IF(BZ297&lt;-$BV297,"mutant","WT"),IF(BZ297&lt;-VLOOKUP('Gene Table'!$G$2,'Array Content'!$A$2:$B$3,2,FALSE),"Mutant","WT")),"")</f>
        <v>WT</v>
      </c>
      <c r="CO297" s="4" t="str">
        <f>IF(ISNUMBER(CA297), IF($BV297&gt;VLOOKUP('Gene Table'!$G$2,'Array Content'!$A$2:$B$3,2,FALSE),IF(CA297&lt;-$BV297,"mutant","WT"),IF(CA297&lt;-VLOOKUP('Gene Table'!$G$2,'Array Content'!$A$2:$B$3,2,FALSE),"Mutant","WT")),"")</f>
        <v>WT</v>
      </c>
      <c r="CP297" s="4" t="str">
        <f>IF(ISNUMBER(CB297), IF($BV297&gt;VLOOKUP('Gene Table'!$G$2,'Array Content'!$A$2:$B$3,2,FALSE),IF(CB297&lt;-$BV297,"mutant","WT"),IF(CB297&lt;-VLOOKUP('Gene Table'!$G$2,'Array Content'!$A$2:$B$3,2,FALSE),"Mutant","WT")),"")</f>
        <v/>
      </c>
      <c r="CQ297" s="4" t="str">
        <f>IF(ISNUMBER(CC297), IF($BV297&gt;VLOOKUP('Gene Table'!$G$2,'Array Content'!$A$2:$B$3,2,FALSE),IF(CC297&lt;-$BV297,"mutant","WT"),IF(CC297&lt;-VLOOKUP('Gene Table'!$G$2,'Array Content'!$A$2:$B$3,2,FALSE),"Mutant","WT")),"")</f>
        <v/>
      </c>
      <c r="CR297" s="4" t="str">
        <f>IF(ISNUMBER(CD297), IF($BV297&gt;VLOOKUP('Gene Table'!$G$2,'Array Content'!$A$2:$B$3,2,FALSE),IF(CD297&lt;-$BV297,"mutant","WT"),IF(CD297&lt;-VLOOKUP('Gene Table'!$G$2,'Array Content'!$A$2:$B$3,2,FALSE),"Mutant","WT")),"")</f>
        <v/>
      </c>
      <c r="CS297" s="4" t="str">
        <f>IF(ISNUMBER(CE297), IF($BV297&gt;VLOOKUP('Gene Table'!$G$2,'Array Content'!$A$2:$B$3,2,FALSE),IF(CE297&lt;-$BV297,"mutant","WT"),IF(CE297&lt;-VLOOKUP('Gene Table'!$G$2,'Array Content'!$A$2:$B$3,2,FALSE),"Mutant","WT")),"")</f>
        <v/>
      </c>
      <c r="CT297" s="4" t="str">
        <f>IF(ISNUMBER(CF297), IF($BV297&gt;VLOOKUP('Gene Table'!$G$2,'Array Content'!$A$2:$B$3,2,FALSE),IF(CF297&lt;-$BV297,"mutant","WT"),IF(CF297&lt;-VLOOKUP('Gene Table'!$G$2,'Array Content'!$A$2:$B$3,2,FALSE),"Mutant","WT")),"")</f>
        <v/>
      </c>
      <c r="CU297" s="4" t="str">
        <f>IF(ISNUMBER(CG297), IF($BV297&gt;VLOOKUP('Gene Table'!$G$2,'Array Content'!$A$2:$B$3,2,FALSE),IF(CG297&lt;-$BV297,"mutant","WT"),IF(CG297&lt;-VLOOKUP('Gene Table'!$G$2,'Array Content'!$A$2:$B$3,2,FALSE),"Mutant","WT")),"")</f>
        <v/>
      </c>
      <c r="CV297" s="4" t="str">
        <f>IF(ISNUMBER(CH297), IF($BV297&gt;VLOOKUP('Gene Table'!$G$2,'Array Content'!$A$2:$B$3,2,FALSE),IF(CH297&lt;-$BV297,"mutant","WT"),IF(CH297&lt;-VLOOKUP('Gene Table'!$G$2,'Array Content'!$A$2:$B$3,2,FALSE),"Mutant","WT")),"")</f>
        <v/>
      </c>
      <c r="CW297" s="4" t="str">
        <f>IF(ISNUMBER(CI297), IF($BV297&gt;VLOOKUP('Gene Table'!$G$2,'Array Content'!$A$2:$B$3,2,FALSE),IF(CI297&lt;-$BV297,"mutant","WT"),IF(CI297&lt;-VLOOKUP('Gene Table'!$G$2,'Array Content'!$A$2:$B$3,2,FALSE),"Mutant","WT")),"")</f>
        <v/>
      </c>
      <c r="CX297" s="4" t="str">
        <f>IF(ISNUMBER(CJ297), IF($BV297&gt;VLOOKUP('Gene Table'!$G$2,'Array Content'!$A$2:$B$3,2,FALSE),IF(CJ297&lt;-$BV297,"mutant","WT"),IF(CJ297&lt;-VLOOKUP('Gene Table'!$G$2,'Array Content'!$A$2:$B$3,2,FALSE),"Mutant","WT")),"")</f>
        <v/>
      </c>
      <c r="CY297" s="4" t="str">
        <f>IF(ISNUMBER(CK297), IF($BV297&gt;VLOOKUP('Gene Table'!$G$2,'Array Content'!$A$2:$B$3,2,FALSE),IF(CK297&lt;-$BV297,"mutant","WT"),IF(CK297&lt;-VLOOKUP('Gene Table'!$G$2,'Array Content'!$A$2:$B$3,2,FALSE),"Mutant","WT")),"")</f>
        <v/>
      </c>
      <c r="DA297" s="4" t="s">
        <v>4954</v>
      </c>
      <c r="DB297" s="4">
        <f t="shared" si="349"/>
        <v>0</v>
      </c>
      <c r="DC297" s="4">
        <f t="shared" si="350"/>
        <v>0</v>
      </c>
      <c r="DD297" s="4" t="str">
        <f t="shared" si="351"/>
        <v/>
      </c>
      <c r="DE297" s="4" t="str">
        <f t="shared" si="352"/>
        <v/>
      </c>
      <c r="DF297" s="4" t="str">
        <f t="shared" si="353"/>
        <v/>
      </c>
      <c r="DG297" s="4" t="str">
        <f t="shared" si="354"/>
        <v/>
      </c>
      <c r="DH297" s="4" t="str">
        <f t="shared" si="355"/>
        <v/>
      </c>
      <c r="DI297" s="4" t="str">
        <f t="shared" si="356"/>
        <v/>
      </c>
      <c r="DJ297" s="4" t="str">
        <f t="shared" si="357"/>
        <v/>
      </c>
      <c r="DK297" s="4" t="str">
        <f t="shared" si="358"/>
        <v/>
      </c>
      <c r="DL297" s="4" t="str">
        <f t="shared" si="359"/>
        <v/>
      </c>
      <c r="DM297" s="4" t="str">
        <f t="shared" si="360"/>
        <v/>
      </c>
      <c r="DO297" s="4" t="s">
        <v>4954</v>
      </c>
      <c r="DP297" s="4" t="str">
        <f>IF(ISNUMBER(DB297), IF($AR297&gt;VLOOKUP('Gene Table'!$G$2,'Array Content'!$A$2:$B$3,2,FALSE),IF(DB297&lt;-$AR297,"mutant","WT"),IF(DB297&lt;-VLOOKUP('Gene Table'!$G$2,'Array Content'!$A$2:$B$3,2,FALSE),"Mutant","WT")),"")</f>
        <v>WT</v>
      </c>
      <c r="DQ297" s="4" t="str">
        <f>IF(ISNUMBER(DC297), IF($AR297&gt;VLOOKUP('Gene Table'!$G$2,'Array Content'!$A$2:$B$3,2,FALSE),IF(DC297&lt;-$AR297,"mutant","WT"),IF(DC297&lt;-VLOOKUP('Gene Table'!$G$2,'Array Content'!$A$2:$B$3,2,FALSE),"Mutant","WT")),"")</f>
        <v>WT</v>
      </c>
      <c r="DR297" s="4" t="str">
        <f>IF(ISNUMBER(DD297), IF($AR297&gt;VLOOKUP('Gene Table'!$G$2,'Array Content'!$A$2:$B$3,2,FALSE),IF(DD297&lt;-$AR297,"mutant","WT"),IF(DD297&lt;-VLOOKUP('Gene Table'!$G$2,'Array Content'!$A$2:$B$3,2,FALSE),"Mutant","WT")),"")</f>
        <v/>
      </c>
      <c r="DS297" s="4" t="str">
        <f>IF(ISNUMBER(DE297), IF($AR297&gt;VLOOKUP('Gene Table'!$G$2,'Array Content'!$A$2:$B$3,2,FALSE),IF(DE297&lt;-$AR297,"mutant","WT"),IF(DE297&lt;-VLOOKUP('Gene Table'!$G$2,'Array Content'!$A$2:$B$3,2,FALSE),"Mutant","WT")),"")</f>
        <v/>
      </c>
      <c r="DT297" s="4" t="str">
        <f>IF(ISNUMBER(DF297), IF($AR297&gt;VLOOKUP('Gene Table'!$G$2,'Array Content'!$A$2:$B$3,2,FALSE),IF(DF297&lt;-$AR297,"mutant","WT"),IF(DF297&lt;-VLOOKUP('Gene Table'!$G$2,'Array Content'!$A$2:$B$3,2,FALSE),"Mutant","WT")),"")</f>
        <v/>
      </c>
      <c r="DU297" s="4" t="str">
        <f>IF(ISNUMBER(DG297), IF($AR297&gt;VLOOKUP('Gene Table'!$G$2,'Array Content'!$A$2:$B$3,2,FALSE),IF(DG297&lt;-$AR297,"mutant","WT"),IF(DG297&lt;-VLOOKUP('Gene Table'!$G$2,'Array Content'!$A$2:$B$3,2,FALSE),"Mutant","WT")),"")</f>
        <v/>
      </c>
      <c r="DV297" s="4" t="str">
        <f>IF(ISNUMBER(DH297), IF($AR297&gt;VLOOKUP('Gene Table'!$G$2,'Array Content'!$A$2:$B$3,2,FALSE),IF(DH297&lt;-$AR297,"mutant","WT"),IF(DH297&lt;-VLOOKUP('Gene Table'!$G$2,'Array Content'!$A$2:$B$3,2,FALSE),"Mutant","WT")),"")</f>
        <v/>
      </c>
      <c r="DW297" s="4" t="str">
        <f>IF(ISNUMBER(DI297), IF($AR297&gt;VLOOKUP('Gene Table'!$G$2,'Array Content'!$A$2:$B$3,2,FALSE),IF(DI297&lt;-$AR297,"mutant","WT"),IF(DI297&lt;-VLOOKUP('Gene Table'!$G$2,'Array Content'!$A$2:$B$3,2,FALSE),"Mutant","WT")),"")</f>
        <v/>
      </c>
      <c r="DX297" s="4" t="str">
        <f>IF(ISNUMBER(DJ297), IF($AR297&gt;VLOOKUP('Gene Table'!$G$2,'Array Content'!$A$2:$B$3,2,FALSE),IF(DJ297&lt;-$AR297,"mutant","WT"),IF(DJ297&lt;-VLOOKUP('Gene Table'!$G$2,'Array Content'!$A$2:$B$3,2,FALSE),"Mutant","WT")),"")</f>
        <v/>
      </c>
      <c r="DY297" s="4" t="str">
        <f>IF(ISNUMBER(DK297), IF($AR297&gt;VLOOKUP('Gene Table'!$G$2,'Array Content'!$A$2:$B$3,2,FALSE),IF(DK297&lt;-$AR297,"mutant","WT"),IF(DK297&lt;-VLOOKUP('Gene Table'!$G$2,'Array Content'!$A$2:$B$3,2,FALSE),"Mutant","WT")),"")</f>
        <v/>
      </c>
      <c r="DZ297" s="4" t="str">
        <f>IF(ISNUMBER(DL297), IF($AR297&gt;VLOOKUP('Gene Table'!$G$2,'Array Content'!$A$2:$B$3,2,FALSE),IF(DL297&lt;-$AR297,"mutant","WT"),IF(DL297&lt;-VLOOKUP('Gene Table'!$G$2,'Array Content'!$A$2:$B$3,2,FALSE),"Mutant","WT")),"")</f>
        <v/>
      </c>
      <c r="EA297" s="4" t="str">
        <f>IF(ISNUMBER(DM297), IF($AR297&gt;VLOOKUP('Gene Table'!$G$2,'Array Content'!$A$2:$B$3,2,FALSE),IF(DM297&lt;-$AR297,"mutant","WT"),IF(DM297&lt;-VLOOKUP('Gene Table'!$G$2,'Array Content'!$A$2:$B$3,2,FALSE),"Mutant","WT")),"")</f>
        <v/>
      </c>
      <c r="EC297" s="4" t="s">
        <v>4954</v>
      </c>
      <c r="ED297" s="4" t="str">
        <f>IF('Gene Table'!$D297="copy number",D297,"")</f>
        <v/>
      </c>
      <c r="EE297" s="4" t="str">
        <f>IF('Gene Table'!$D297="copy number",E297,"")</f>
        <v/>
      </c>
      <c r="EF297" s="4" t="str">
        <f>IF('Gene Table'!$D297="copy number",F297,"")</f>
        <v/>
      </c>
      <c r="EG297" s="4" t="str">
        <f>IF('Gene Table'!$D297="copy number",G297,"")</f>
        <v/>
      </c>
      <c r="EH297" s="4" t="str">
        <f>IF('Gene Table'!$D297="copy number",H297,"")</f>
        <v/>
      </c>
      <c r="EI297" s="4" t="str">
        <f>IF('Gene Table'!$D297="copy number",I297,"")</f>
        <v/>
      </c>
      <c r="EJ297" s="4" t="str">
        <f>IF('Gene Table'!$D297="copy number",J297,"")</f>
        <v/>
      </c>
      <c r="EK297" s="4" t="str">
        <f>IF('Gene Table'!$D297="copy number",K297,"")</f>
        <v/>
      </c>
      <c r="EL297" s="4" t="str">
        <f>IF('Gene Table'!$D297="copy number",L297,"")</f>
        <v/>
      </c>
      <c r="EM297" s="4" t="str">
        <f>IF('Gene Table'!$D297="copy number",M297,"")</f>
        <v/>
      </c>
      <c r="EN297" s="4" t="str">
        <f>IF('Gene Table'!$D297="copy number",N297,"")</f>
        <v/>
      </c>
      <c r="EO297" s="4" t="str">
        <f>IF('Gene Table'!$D297="copy number",O297,"")</f>
        <v/>
      </c>
      <c r="EQ297" s="4" t="s">
        <v>4954</v>
      </c>
      <c r="ER297" s="4" t="str">
        <f>IF('Gene Table'!$D297="copy number",R297,"")</f>
        <v/>
      </c>
      <c r="ES297" s="4" t="str">
        <f>IF('Gene Table'!$D297="copy number",S297,"")</f>
        <v/>
      </c>
      <c r="ET297" s="4" t="str">
        <f>IF('Gene Table'!$D297="copy number",T297,"")</f>
        <v/>
      </c>
      <c r="EU297" s="4" t="str">
        <f>IF('Gene Table'!$D297="copy number",U297,"")</f>
        <v/>
      </c>
      <c r="EV297" s="4" t="str">
        <f>IF('Gene Table'!$D297="copy number",V297,"")</f>
        <v/>
      </c>
      <c r="EW297" s="4" t="str">
        <f>IF('Gene Table'!$D297="copy number",W297,"")</f>
        <v/>
      </c>
      <c r="EX297" s="4" t="str">
        <f>IF('Gene Table'!$D297="copy number",X297,"")</f>
        <v/>
      </c>
      <c r="EY297" s="4" t="str">
        <f>IF('Gene Table'!$D297="copy number",Y297,"")</f>
        <v/>
      </c>
      <c r="EZ297" s="4" t="str">
        <f>IF('Gene Table'!$D297="copy number",Z297,"")</f>
        <v/>
      </c>
      <c r="FA297" s="4" t="str">
        <f>IF('Gene Table'!$D297="copy number",AA297,"")</f>
        <v/>
      </c>
      <c r="FB297" s="4" t="str">
        <f>IF('Gene Table'!$D297="copy number",AB297,"")</f>
        <v/>
      </c>
      <c r="FC297" s="4" t="str">
        <f>IF('Gene Table'!$D297="copy number",AC297,"")</f>
        <v/>
      </c>
      <c r="FE297" s="4" t="s">
        <v>4954</v>
      </c>
      <c r="FF297" s="4" t="str">
        <f>IF('Gene Table'!$C297="SMPC",D297,"")</f>
        <v/>
      </c>
      <c r="FG297" s="4" t="str">
        <f>IF('Gene Table'!$C297="SMPC",E297,"")</f>
        <v/>
      </c>
      <c r="FH297" s="4" t="str">
        <f>IF('Gene Table'!$C297="SMPC",F297,"")</f>
        <v/>
      </c>
      <c r="FI297" s="4" t="str">
        <f>IF('Gene Table'!$C297="SMPC",G297,"")</f>
        <v/>
      </c>
      <c r="FJ297" s="4" t="str">
        <f>IF('Gene Table'!$C297="SMPC",H297,"")</f>
        <v/>
      </c>
      <c r="FK297" s="4" t="str">
        <f>IF('Gene Table'!$C297="SMPC",I297,"")</f>
        <v/>
      </c>
      <c r="FL297" s="4" t="str">
        <f>IF('Gene Table'!$C297="SMPC",J297,"")</f>
        <v/>
      </c>
      <c r="FM297" s="4" t="str">
        <f>IF('Gene Table'!$C297="SMPC",K297,"")</f>
        <v/>
      </c>
      <c r="FN297" s="4" t="str">
        <f>IF('Gene Table'!$C297="SMPC",L297,"")</f>
        <v/>
      </c>
      <c r="FO297" s="4" t="str">
        <f>IF('Gene Table'!$C297="SMPC",M297,"")</f>
        <v/>
      </c>
      <c r="FP297" s="4" t="str">
        <f>IF('Gene Table'!$C297="SMPC",N297,"")</f>
        <v/>
      </c>
      <c r="FQ297" s="4" t="str">
        <f>IF('Gene Table'!$C297="SMPC",O297,"")</f>
        <v/>
      </c>
      <c r="FS297" s="4" t="s">
        <v>4954</v>
      </c>
      <c r="FT297" s="4" t="str">
        <f>IF('Gene Table'!$C297="SMPC",R297,"")</f>
        <v/>
      </c>
      <c r="FU297" s="4" t="str">
        <f>IF('Gene Table'!$C297="SMPC",S297,"")</f>
        <v/>
      </c>
      <c r="FV297" s="4" t="str">
        <f>IF('Gene Table'!$C297="SMPC",T297,"")</f>
        <v/>
      </c>
      <c r="FW297" s="4" t="str">
        <f>IF('Gene Table'!$C297="SMPC",U297,"")</f>
        <v/>
      </c>
      <c r="FX297" s="4" t="str">
        <f>IF('Gene Table'!$C297="SMPC",V297,"")</f>
        <v/>
      </c>
      <c r="FY297" s="4" t="str">
        <f>IF('Gene Table'!$C297="SMPC",W297,"")</f>
        <v/>
      </c>
      <c r="FZ297" s="4" t="str">
        <f>IF('Gene Table'!$C297="SMPC",X297,"")</f>
        <v/>
      </c>
      <c r="GA297" s="4" t="str">
        <f>IF('Gene Table'!$C297="SMPC",Y297,"")</f>
        <v/>
      </c>
      <c r="GB297" s="4" t="str">
        <f>IF('Gene Table'!$C297="SMPC",Z297,"")</f>
        <v/>
      </c>
      <c r="GC297" s="4" t="str">
        <f>IF('Gene Table'!$C297="SMPC",AA297,"")</f>
        <v/>
      </c>
      <c r="GD297" s="4" t="str">
        <f>IF('Gene Table'!$C297="SMPC",AB297,"")</f>
        <v/>
      </c>
      <c r="GE297" s="4" t="str">
        <f>IF('Gene Table'!$C297="SMPC",AC297,"")</f>
        <v/>
      </c>
    </row>
    <row r="298" spans="1:187" ht="15" customHeight="1" x14ac:dyDescent="0.25">
      <c r="A298" s="4" t="str">
        <f>'Gene Table'!C298&amp;":"&amp;'Gene Table'!D298</f>
        <v>TP53:c.833C&gt;G</v>
      </c>
      <c r="B298" s="4">
        <f>IF('Gene Table'!$G$5="NO",IF(ISNUMBER(MATCH('Gene Table'!E298,'Array Content'!$M$2:$M$941,0)),VLOOKUP('Gene Table'!E298,'Array Content'!$M$2:$O$941,2,FALSE),35),IF('Gene Table'!$G$5="YES",IF(ISNUMBER(MATCH('Gene Table'!E298,'Array Content'!$M$2:$M$941,0)),VLOOKUP('Gene Table'!E298,'Array Content'!$M$2:$O$941,3,FALSE),35),"OOPS"))</f>
        <v>37</v>
      </c>
      <c r="C298" s="4" t="s">
        <v>4955</v>
      </c>
      <c r="D298" s="29">
        <f>IF('Control Sample Data'!D297="","",IF(SUM('Control Sample Data'!D$2:D$97)&gt;10,IF(AND(ISNUMBER('Control Sample Data'!D297),'Control Sample Data'!D297&lt;$B298, 'Control Sample Data'!D297&gt;0),'Control Sample Data'!D297,$B298),""))</f>
        <v>35</v>
      </c>
      <c r="E298" s="29">
        <f>IF('Control Sample Data'!E297="","",IF(SUM('Control Sample Data'!E$2:E$97)&gt;10,IF(AND(ISNUMBER('Control Sample Data'!E297),'Control Sample Data'!E297&lt;$B298, 'Control Sample Data'!E297&gt;0),'Control Sample Data'!E297,$B298),""))</f>
        <v>35</v>
      </c>
      <c r="F298" s="29" t="str">
        <f>IF('Control Sample Data'!F297="","",IF(SUM('Control Sample Data'!F$2:F$97)&gt;10,IF(AND(ISNUMBER('Control Sample Data'!F297),'Control Sample Data'!F297&lt;$B298, 'Control Sample Data'!F297&gt;0),'Control Sample Data'!F297,$B298),""))</f>
        <v/>
      </c>
      <c r="G298" s="29" t="str">
        <f>IF('Control Sample Data'!G297="","",IF(SUM('Control Sample Data'!G$2:G$97)&gt;10,IF(AND(ISNUMBER('Control Sample Data'!G297),'Control Sample Data'!G297&lt;$B298, 'Control Sample Data'!G297&gt;0),'Control Sample Data'!G297,$B298),""))</f>
        <v/>
      </c>
      <c r="H298" s="29" t="str">
        <f>IF('Control Sample Data'!H297="","",IF(SUM('Control Sample Data'!H$2:H$97)&gt;10,IF(AND(ISNUMBER('Control Sample Data'!H297),'Control Sample Data'!H297&lt;$B298, 'Control Sample Data'!H297&gt;0),'Control Sample Data'!H297,$B298),""))</f>
        <v/>
      </c>
      <c r="I298" s="29" t="str">
        <f>IF('Control Sample Data'!I297="","",IF(SUM('Control Sample Data'!I$2:I$97)&gt;10,IF(AND(ISNUMBER('Control Sample Data'!I297),'Control Sample Data'!I297&lt;$B298, 'Control Sample Data'!I297&gt;0),'Control Sample Data'!I297,$B298),""))</f>
        <v/>
      </c>
      <c r="J298" s="29" t="str">
        <f>IF('Control Sample Data'!J297="","",IF(SUM('Control Sample Data'!J$2:J$97)&gt;10,IF(AND(ISNUMBER('Control Sample Data'!J297),'Control Sample Data'!J297&lt;$B298, 'Control Sample Data'!J297&gt;0),'Control Sample Data'!J297,$B298),""))</f>
        <v/>
      </c>
      <c r="K298" s="29" t="str">
        <f>IF('Control Sample Data'!K297="","",IF(SUM('Control Sample Data'!K$2:K$97)&gt;10,IF(AND(ISNUMBER('Control Sample Data'!K297),'Control Sample Data'!K297&lt;$B298, 'Control Sample Data'!K297&gt;0),'Control Sample Data'!K297,$B298),""))</f>
        <v/>
      </c>
      <c r="L298" s="29" t="str">
        <f>IF('Control Sample Data'!L297="","",IF(SUM('Control Sample Data'!L$2:L$97)&gt;10,IF(AND(ISNUMBER('Control Sample Data'!L297),'Control Sample Data'!L297&lt;$B298, 'Control Sample Data'!L297&gt;0),'Control Sample Data'!L297,$B298),""))</f>
        <v/>
      </c>
      <c r="M298" s="29" t="str">
        <f>IF('Control Sample Data'!M297="","",IF(SUM('Control Sample Data'!M$2:M$97)&gt;10,IF(AND(ISNUMBER('Control Sample Data'!M297),'Control Sample Data'!M297&lt;$B298, 'Control Sample Data'!M297&gt;0),'Control Sample Data'!M297,$B298),""))</f>
        <v/>
      </c>
      <c r="N298" s="29" t="str">
        <f>IF('Control Sample Data'!N297="","",IF(SUM('Control Sample Data'!N$2:N$97)&gt;10,IF(AND(ISNUMBER('Control Sample Data'!N297),'Control Sample Data'!N297&lt;$B298, 'Control Sample Data'!N297&gt;0),'Control Sample Data'!N297,$B298),""))</f>
        <v/>
      </c>
      <c r="O298" s="29" t="str">
        <f>IF('Control Sample Data'!O297="","",IF(SUM('Control Sample Data'!O$2:O$97)&gt;10,IF(AND(ISNUMBER('Control Sample Data'!O297),'Control Sample Data'!O297&lt;$B298, 'Control Sample Data'!O297&gt;0),'Control Sample Data'!O297,$B298),""))</f>
        <v/>
      </c>
      <c r="Q298" s="4" t="s">
        <v>4955</v>
      </c>
      <c r="R298" s="29">
        <f>IF('Test Sample Data'!D297="","",IF(SUM('Test Sample Data'!D$2:D$97)&gt;10,IF(AND(ISNUMBER('Test Sample Data'!D297),'Test Sample Data'!D297&lt;$B298, 'Test Sample Data'!D297&gt;0),'Test Sample Data'!D297,$B298),""))</f>
        <v>35</v>
      </c>
      <c r="S298" s="29">
        <f>IF('Test Sample Data'!E297="","",IF(SUM('Test Sample Data'!E$2:E$97)&gt;10,IF(AND(ISNUMBER('Test Sample Data'!E297),'Test Sample Data'!E297&lt;$B298, 'Test Sample Data'!E297&gt;0),'Test Sample Data'!E297,$B298),""))</f>
        <v>35</v>
      </c>
      <c r="T298" s="29" t="str">
        <f>IF('Test Sample Data'!F297="","",IF(SUM('Test Sample Data'!F$2:F$97)&gt;10,IF(AND(ISNUMBER('Test Sample Data'!F297),'Test Sample Data'!F297&lt;$B298, 'Test Sample Data'!F297&gt;0),'Test Sample Data'!F297,$B298),""))</f>
        <v/>
      </c>
      <c r="U298" s="29" t="str">
        <f>IF('Test Sample Data'!G297="","",IF(SUM('Test Sample Data'!G$2:G$97)&gt;10,IF(AND(ISNUMBER('Test Sample Data'!G297),'Test Sample Data'!G297&lt;$B298, 'Test Sample Data'!G297&gt;0),'Test Sample Data'!G297,$B298),""))</f>
        <v/>
      </c>
      <c r="V298" s="29" t="str">
        <f>IF('Test Sample Data'!H297="","",IF(SUM('Test Sample Data'!H$2:H$97)&gt;10,IF(AND(ISNUMBER('Test Sample Data'!H297),'Test Sample Data'!H297&lt;$B298, 'Test Sample Data'!H297&gt;0),'Test Sample Data'!H297,$B298),""))</f>
        <v/>
      </c>
      <c r="W298" s="29" t="str">
        <f>IF('Test Sample Data'!I297="","",IF(SUM('Test Sample Data'!I$2:I$97)&gt;10,IF(AND(ISNUMBER('Test Sample Data'!I297),'Test Sample Data'!I297&lt;$B298, 'Test Sample Data'!I297&gt;0),'Test Sample Data'!I297,$B298),""))</f>
        <v/>
      </c>
      <c r="X298" s="29" t="str">
        <f>IF('Test Sample Data'!J297="","",IF(SUM('Test Sample Data'!J$2:J$97)&gt;10,IF(AND(ISNUMBER('Test Sample Data'!J297),'Test Sample Data'!J297&lt;$B298, 'Test Sample Data'!J297&gt;0),'Test Sample Data'!J297,$B298),""))</f>
        <v/>
      </c>
      <c r="Y298" s="29" t="str">
        <f>IF('Test Sample Data'!K297="","",IF(SUM('Test Sample Data'!K$2:K$97)&gt;10,IF(AND(ISNUMBER('Test Sample Data'!K297),'Test Sample Data'!K297&lt;$B298, 'Test Sample Data'!K297&gt;0),'Test Sample Data'!K297,$B298),""))</f>
        <v/>
      </c>
      <c r="Z298" s="29" t="str">
        <f>IF('Test Sample Data'!L297="","",IF(SUM('Test Sample Data'!L$2:L$97)&gt;10,IF(AND(ISNUMBER('Test Sample Data'!L297),'Test Sample Data'!L297&lt;$B298, 'Test Sample Data'!L297&gt;0),'Test Sample Data'!L297,$B298),""))</f>
        <v/>
      </c>
      <c r="AA298" s="29" t="str">
        <f>IF('Test Sample Data'!M297="","",IF(SUM('Test Sample Data'!M$2:M$97)&gt;10,IF(AND(ISNUMBER('Test Sample Data'!M297),'Test Sample Data'!M297&lt;$B298, 'Test Sample Data'!M297&gt;0),'Test Sample Data'!M297,$B298),""))</f>
        <v/>
      </c>
      <c r="AB298" s="29" t="str">
        <f>IF('Test Sample Data'!N297="","",IF(SUM('Test Sample Data'!N$2:N$97)&gt;10,IF(AND(ISNUMBER('Test Sample Data'!N297),'Test Sample Data'!N297&lt;$B298, 'Test Sample Data'!N297&gt;0),'Test Sample Data'!N297,$B298),""))</f>
        <v/>
      </c>
      <c r="AC298" s="29" t="str">
        <f>IF('Test Sample Data'!O297="","",IF(SUM('Test Sample Data'!O$2:O$97)&gt;10,IF(AND(ISNUMBER('Test Sample Data'!O297),'Test Sample Data'!O297&lt;$B298, 'Test Sample Data'!O297&gt;0),'Test Sample Data'!O297,$B298),""))</f>
        <v/>
      </c>
      <c r="AE298" s="4" t="s">
        <v>4955</v>
      </c>
      <c r="AF298" s="4">
        <f t="shared" si="311"/>
        <v>9</v>
      </c>
      <c r="AG298" s="4">
        <f t="shared" si="312"/>
        <v>9</v>
      </c>
      <c r="AH298" s="4" t="str">
        <f t="shared" si="313"/>
        <v/>
      </c>
      <c r="AI298" s="4" t="str">
        <f t="shared" si="314"/>
        <v/>
      </c>
      <c r="AJ298" s="4" t="str">
        <f t="shared" si="315"/>
        <v/>
      </c>
      <c r="AK298" s="4" t="str">
        <f t="shared" si="316"/>
        <v/>
      </c>
      <c r="AL298" s="4" t="str">
        <f t="shared" si="317"/>
        <v/>
      </c>
      <c r="AM298" s="4" t="str">
        <f t="shared" si="318"/>
        <v/>
      </c>
      <c r="AN298" s="4" t="str">
        <f t="shared" si="319"/>
        <v/>
      </c>
      <c r="AO298" s="4" t="str">
        <f t="shared" si="320"/>
        <v/>
      </c>
      <c r="AP298" s="4" t="str">
        <f t="shared" si="321"/>
        <v/>
      </c>
      <c r="AQ298" s="4" t="str">
        <f t="shared" si="322"/>
        <v/>
      </c>
      <c r="AR298" s="4">
        <f t="shared" si="323"/>
        <v>0</v>
      </c>
      <c r="AS298" s="4">
        <f t="shared" si="374"/>
        <v>9</v>
      </c>
      <c r="AU298" s="4" t="s">
        <v>4955</v>
      </c>
      <c r="AV298" s="4">
        <f t="shared" si="324"/>
        <v>9</v>
      </c>
      <c r="AW298" s="4">
        <f t="shared" si="325"/>
        <v>9</v>
      </c>
      <c r="AX298" s="4" t="str">
        <f t="shared" si="326"/>
        <v/>
      </c>
      <c r="AY298" s="4" t="str">
        <f t="shared" si="327"/>
        <v/>
      </c>
      <c r="AZ298" s="4" t="str">
        <f t="shared" si="328"/>
        <v/>
      </c>
      <c r="BA298" s="4" t="str">
        <f t="shared" si="329"/>
        <v/>
      </c>
      <c r="BB298" s="4" t="str">
        <f t="shared" si="330"/>
        <v/>
      </c>
      <c r="BC298" s="4" t="str">
        <f t="shared" si="331"/>
        <v/>
      </c>
      <c r="BD298" s="4" t="str">
        <f t="shared" si="332"/>
        <v/>
      </c>
      <c r="BE298" s="4" t="str">
        <f t="shared" si="333"/>
        <v/>
      </c>
      <c r="BF298" s="4" t="str">
        <f t="shared" si="334"/>
        <v/>
      </c>
      <c r="BG298" s="4" t="str">
        <f t="shared" si="335"/>
        <v/>
      </c>
      <c r="BI298" s="4" t="s">
        <v>4955</v>
      </c>
      <c r="BJ298" s="4">
        <f t="shared" si="361"/>
        <v>9</v>
      </c>
      <c r="BK298" s="4">
        <f t="shared" si="362"/>
        <v>9</v>
      </c>
      <c r="BL298" s="4" t="str">
        <f t="shared" si="363"/>
        <v/>
      </c>
      <c r="BM298" s="4" t="str">
        <f t="shared" si="364"/>
        <v/>
      </c>
      <c r="BN298" s="4" t="str">
        <f t="shared" si="365"/>
        <v/>
      </c>
      <c r="BO298" s="4" t="str">
        <f t="shared" si="366"/>
        <v/>
      </c>
      <c r="BP298" s="4" t="str">
        <f t="shared" si="367"/>
        <v/>
      </c>
      <c r="BQ298" s="4" t="str">
        <f t="shared" si="368"/>
        <v/>
      </c>
      <c r="BR298" s="4" t="str">
        <f t="shared" si="369"/>
        <v/>
      </c>
      <c r="BS298" s="4" t="str">
        <f t="shared" si="370"/>
        <v/>
      </c>
      <c r="BT298" s="4" t="str">
        <f t="shared" si="371"/>
        <v/>
      </c>
      <c r="BU298" s="4" t="str">
        <f t="shared" si="372"/>
        <v/>
      </c>
      <c r="BV298" s="4">
        <f t="shared" si="336"/>
        <v>0</v>
      </c>
      <c r="BW298" s="4">
        <f t="shared" si="373"/>
        <v>9</v>
      </c>
      <c r="BY298" s="4" t="s">
        <v>4955</v>
      </c>
      <c r="BZ298" s="4">
        <f t="shared" si="337"/>
        <v>0</v>
      </c>
      <c r="CA298" s="4">
        <f t="shared" si="338"/>
        <v>0</v>
      </c>
      <c r="CB298" s="4" t="str">
        <f t="shared" si="339"/>
        <v/>
      </c>
      <c r="CC298" s="4" t="str">
        <f t="shared" si="340"/>
        <v/>
      </c>
      <c r="CD298" s="4" t="str">
        <f t="shared" si="341"/>
        <v/>
      </c>
      <c r="CE298" s="4" t="str">
        <f t="shared" si="342"/>
        <v/>
      </c>
      <c r="CF298" s="4" t="str">
        <f t="shared" si="343"/>
        <v/>
      </c>
      <c r="CG298" s="4" t="str">
        <f t="shared" si="344"/>
        <v/>
      </c>
      <c r="CH298" s="4" t="str">
        <f t="shared" si="345"/>
        <v/>
      </c>
      <c r="CI298" s="4" t="str">
        <f t="shared" si="346"/>
        <v/>
      </c>
      <c r="CJ298" s="4" t="str">
        <f t="shared" si="347"/>
        <v/>
      </c>
      <c r="CK298" s="4" t="str">
        <f t="shared" si="348"/>
        <v/>
      </c>
      <c r="CM298" s="4" t="s">
        <v>4955</v>
      </c>
      <c r="CN298" s="4" t="str">
        <f>IF(ISNUMBER(BZ298), IF($BV298&gt;VLOOKUP('Gene Table'!$G$2,'Array Content'!$A$2:$B$3,2,FALSE),IF(BZ298&lt;-$BV298,"mutant","WT"),IF(BZ298&lt;-VLOOKUP('Gene Table'!$G$2,'Array Content'!$A$2:$B$3,2,FALSE),"Mutant","WT")),"")</f>
        <v>WT</v>
      </c>
      <c r="CO298" s="4" t="str">
        <f>IF(ISNUMBER(CA298), IF($BV298&gt;VLOOKUP('Gene Table'!$G$2,'Array Content'!$A$2:$B$3,2,FALSE),IF(CA298&lt;-$BV298,"mutant","WT"),IF(CA298&lt;-VLOOKUP('Gene Table'!$G$2,'Array Content'!$A$2:$B$3,2,FALSE),"Mutant","WT")),"")</f>
        <v>WT</v>
      </c>
      <c r="CP298" s="4" t="str">
        <f>IF(ISNUMBER(CB298), IF($BV298&gt;VLOOKUP('Gene Table'!$G$2,'Array Content'!$A$2:$B$3,2,FALSE),IF(CB298&lt;-$BV298,"mutant","WT"),IF(CB298&lt;-VLOOKUP('Gene Table'!$G$2,'Array Content'!$A$2:$B$3,2,FALSE),"Mutant","WT")),"")</f>
        <v/>
      </c>
      <c r="CQ298" s="4" t="str">
        <f>IF(ISNUMBER(CC298), IF($BV298&gt;VLOOKUP('Gene Table'!$G$2,'Array Content'!$A$2:$B$3,2,FALSE),IF(CC298&lt;-$BV298,"mutant","WT"),IF(CC298&lt;-VLOOKUP('Gene Table'!$G$2,'Array Content'!$A$2:$B$3,2,FALSE),"Mutant","WT")),"")</f>
        <v/>
      </c>
      <c r="CR298" s="4" t="str">
        <f>IF(ISNUMBER(CD298), IF($BV298&gt;VLOOKUP('Gene Table'!$G$2,'Array Content'!$A$2:$B$3,2,FALSE),IF(CD298&lt;-$BV298,"mutant","WT"),IF(CD298&lt;-VLOOKUP('Gene Table'!$G$2,'Array Content'!$A$2:$B$3,2,FALSE),"Mutant","WT")),"")</f>
        <v/>
      </c>
      <c r="CS298" s="4" t="str">
        <f>IF(ISNUMBER(CE298), IF($BV298&gt;VLOOKUP('Gene Table'!$G$2,'Array Content'!$A$2:$B$3,2,FALSE),IF(CE298&lt;-$BV298,"mutant","WT"),IF(CE298&lt;-VLOOKUP('Gene Table'!$G$2,'Array Content'!$A$2:$B$3,2,FALSE),"Mutant","WT")),"")</f>
        <v/>
      </c>
      <c r="CT298" s="4" t="str">
        <f>IF(ISNUMBER(CF298), IF($BV298&gt;VLOOKUP('Gene Table'!$G$2,'Array Content'!$A$2:$B$3,2,FALSE),IF(CF298&lt;-$BV298,"mutant","WT"),IF(CF298&lt;-VLOOKUP('Gene Table'!$G$2,'Array Content'!$A$2:$B$3,2,FALSE),"Mutant","WT")),"")</f>
        <v/>
      </c>
      <c r="CU298" s="4" t="str">
        <f>IF(ISNUMBER(CG298), IF($BV298&gt;VLOOKUP('Gene Table'!$G$2,'Array Content'!$A$2:$B$3,2,FALSE),IF(CG298&lt;-$BV298,"mutant","WT"),IF(CG298&lt;-VLOOKUP('Gene Table'!$G$2,'Array Content'!$A$2:$B$3,2,FALSE),"Mutant","WT")),"")</f>
        <v/>
      </c>
      <c r="CV298" s="4" t="str">
        <f>IF(ISNUMBER(CH298), IF($BV298&gt;VLOOKUP('Gene Table'!$G$2,'Array Content'!$A$2:$B$3,2,FALSE),IF(CH298&lt;-$BV298,"mutant","WT"),IF(CH298&lt;-VLOOKUP('Gene Table'!$G$2,'Array Content'!$A$2:$B$3,2,FALSE),"Mutant","WT")),"")</f>
        <v/>
      </c>
      <c r="CW298" s="4" t="str">
        <f>IF(ISNUMBER(CI298), IF($BV298&gt;VLOOKUP('Gene Table'!$G$2,'Array Content'!$A$2:$B$3,2,FALSE),IF(CI298&lt;-$BV298,"mutant","WT"),IF(CI298&lt;-VLOOKUP('Gene Table'!$G$2,'Array Content'!$A$2:$B$3,2,FALSE),"Mutant","WT")),"")</f>
        <v/>
      </c>
      <c r="CX298" s="4" t="str">
        <f>IF(ISNUMBER(CJ298), IF($BV298&gt;VLOOKUP('Gene Table'!$G$2,'Array Content'!$A$2:$B$3,2,FALSE),IF(CJ298&lt;-$BV298,"mutant","WT"),IF(CJ298&lt;-VLOOKUP('Gene Table'!$G$2,'Array Content'!$A$2:$B$3,2,FALSE),"Mutant","WT")),"")</f>
        <v/>
      </c>
      <c r="CY298" s="4" t="str">
        <f>IF(ISNUMBER(CK298), IF($BV298&gt;VLOOKUP('Gene Table'!$G$2,'Array Content'!$A$2:$B$3,2,FALSE),IF(CK298&lt;-$BV298,"mutant","WT"),IF(CK298&lt;-VLOOKUP('Gene Table'!$G$2,'Array Content'!$A$2:$B$3,2,FALSE),"Mutant","WT")),"")</f>
        <v/>
      </c>
      <c r="DA298" s="4" t="s">
        <v>4955</v>
      </c>
      <c r="DB298" s="4">
        <f t="shared" si="349"/>
        <v>0</v>
      </c>
      <c r="DC298" s="4">
        <f t="shared" si="350"/>
        <v>0</v>
      </c>
      <c r="DD298" s="4" t="str">
        <f t="shared" si="351"/>
        <v/>
      </c>
      <c r="DE298" s="4" t="str">
        <f t="shared" si="352"/>
        <v/>
      </c>
      <c r="DF298" s="4" t="str">
        <f t="shared" si="353"/>
        <v/>
      </c>
      <c r="DG298" s="4" t="str">
        <f t="shared" si="354"/>
        <v/>
      </c>
      <c r="DH298" s="4" t="str">
        <f t="shared" si="355"/>
        <v/>
      </c>
      <c r="DI298" s="4" t="str">
        <f t="shared" si="356"/>
        <v/>
      </c>
      <c r="DJ298" s="4" t="str">
        <f t="shared" si="357"/>
        <v/>
      </c>
      <c r="DK298" s="4" t="str">
        <f t="shared" si="358"/>
        <v/>
      </c>
      <c r="DL298" s="4" t="str">
        <f t="shared" si="359"/>
        <v/>
      </c>
      <c r="DM298" s="4" t="str">
        <f t="shared" si="360"/>
        <v/>
      </c>
      <c r="DO298" s="4" t="s">
        <v>4955</v>
      </c>
      <c r="DP298" s="4" t="str">
        <f>IF(ISNUMBER(DB298), IF($AR298&gt;VLOOKUP('Gene Table'!$G$2,'Array Content'!$A$2:$B$3,2,FALSE),IF(DB298&lt;-$AR298,"mutant","WT"),IF(DB298&lt;-VLOOKUP('Gene Table'!$G$2,'Array Content'!$A$2:$B$3,2,FALSE),"Mutant","WT")),"")</f>
        <v>WT</v>
      </c>
      <c r="DQ298" s="4" t="str">
        <f>IF(ISNUMBER(DC298), IF($AR298&gt;VLOOKUP('Gene Table'!$G$2,'Array Content'!$A$2:$B$3,2,FALSE),IF(DC298&lt;-$AR298,"mutant","WT"),IF(DC298&lt;-VLOOKUP('Gene Table'!$G$2,'Array Content'!$A$2:$B$3,2,FALSE),"Mutant","WT")),"")</f>
        <v>WT</v>
      </c>
      <c r="DR298" s="4" t="str">
        <f>IF(ISNUMBER(DD298), IF($AR298&gt;VLOOKUP('Gene Table'!$G$2,'Array Content'!$A$2:$B$3,2,FALSE),IF(DD298&lt;-$AR298,"mutant","WT"),IF(DD298&lt;-VLOOKUP('Gene Table'!$G$2,'Array Content'!$A$2:$B$3,2,FALSE),"Mutant","WT")),"")</f>
        <v/>
      </c>
      <c r="DS298" s="4" t="str">
        <f>IF(ISNUMBER(DE298), IF($AR298&gt;VLOOKUP('Gene Table'!$G$2,'Array Content'!$A$2:$B$3,2,FALSE),IF(DE298&lt;-$AR298,"mutant","WT"),IF(DE298&lt;-VLOOKUP('Gene Table'!$G$2,'Array Content'!$A$2:$B$3,2,FALSE),"Mutant","WT")),"")</f>
        <v/>
      </c>
      <c r="DT298" s="4" t="str">
        <f>IF(ISNUMBER(DF298), IF($AR298&gt;VLOOKUP('Gene Table'!$G$2,'Array Content'!$A$2:$B$3,2,FALSE),IF(DF298&lt;-$AR298,"mutant","WT"),IF(DF298&lt;-VLOOKUP('Gene Table'!$G$2,'Array Content'!$A$2:$B$3,2,FALSE),"Mutant","WT")),"")</f>
        <v/>
      </c>
      <c r="DU298" s="4" t="str">
        <f>IF(ISNUMBER(DG298), IF($AR298&gt;VLOOKUP('Gene Table'!$G$2,'Array Content'!$A$2:$B$3,2,FALSE),IF(DG298&lt;-$AR298,"mutant","WT"),IF(DG298&lt;-VLOOKUP('Gene Table'!$G$2,'Array Content'!$A$2:$B$3,2,FALSE),"Mutant","WT")),"")</f>
        <v/>
      </c>
      <c r="DV298" s="4" t="str">
        <f>IF(ISNUMBER(DH298), IF($AR298&gt;VLOOKUP('Gene Table'!$G$2,'Array Content'!$A$2:$B$3,2,FALSE),IF(DH298&lt;-$AR298,"mutant","WT"),IF(DH298&lt;-VLOOKUP('Gene Table'!$G$2,'Array Content'!$A$2:$B$3,2,FALSE),"Mutant","WT")),"")</f>
        <v/>
      </c>
      <c r="DW298" s="4" t="str">
        <f>IF(ISNUMBER(DI298), IF($AR298&gt;VLOOKUP('Gene Table'!$G$2,'Array Content'!$A$2:$B$3,2,FALSE),IF(DI298&lt;-$AR298,"mutant","WT"),IF(DI298&lt;-VLOOKUP('Gene Table'!$G$2,'Array Content'!$A$2:$B$3,2,FALSE),"Mutant","WT")),"")</f>
        <v/>
      </c>
      <c r="DX298" s="4" t="str">
        <f>IF(ISNUMBER(DJ298), IF($AR298&gt;VLOOKUP('Gene Table'!$G$2,'Array Content'!$A$2:$B$3,2,FALSE),IF(DJ298&lt;-$AR298,"mutant","WT"),IF(DJ298&lt;-VLOOKUP('Gene Table'!$G$2,'Array Content'!$A$2:$B$3,2,FALSE),"Mutant","WT")),"")</f>
        <v/>
      </c>
      <c r="DY298" s="4" t="str">
        <f>IF(ISNUMBER(DK298), IF($AR298&gt;VLOOKUP('Gene Table'!$G$2,'Array Content'!$A$2:$B$3,2,FALSE),IF(DK298&lt;-$AR298,"mutant","WT"),IF(DK298&lt;-VLOOKUP('Gene Table'!$G$2,'Array Content'!$A$2:$B$3,2,FALSE),"Mutant","WT")),"")</f>
        <v/>
      </c>
      <c r="DZ298" s="4" t="str">
        <f>IF(ISNUMBER(DL298), IF($AR298&gt;VLOOKUP('Gene Table'!$G$2,'Array Content'!$A$2:$B$3,2,FALSE),IF(DL298&lt;-$AR298,"mutant","WT"),IF(DL298&lt;-VLOOKUP('Gene Table'!$G$2,'Array Content'!$A$2:$B$3,2,FALSE),"Mutant","WT")),"")</f>
        <v/>
      </c>
      <c r="EA298" s="4" t="str">
        <f>IF(ISNUMBER(DM298), IF($AR298&gt;VLOOKUP('Gene Table'!$G$2,'Array Content'!$A$2:$B$3,2,FALSE),IF(DM298&lt;-$AR298,"mutant","WT"),IF(DM298&lt;-VLOOKUP('Gene Table'!$G$2,'Array Content'!$A$2:$B$3,2,FALSE),"Mutant","WT")),"")</f>
        <v/>
      </c>
      <c r="EC298" s="4" t="s">
        <v>4955</v>
      </c>
      <c r="ED298" s="4" t="str">
        <f>IF('Gene Table'!$D298="copy number",D298,"")</f>
        <v/>
      </c>
      <c r="EE298" s="4" t="str">
        <f>IF('Gene Table'!$D298="copy number",E298,"")</f>
        <v/>
      </c>
      <c r="EF298" s="4" t="str">
        <f>IF('Gene Table'!$D298="copy number",F298,"")</f>
        <v/>
      </c>
      <c r="EG298" s="4" t="str">
        <f>IF('Gene Table'!$D298="copy number",G298,"")</f>
        <v/>
      </c>
      <c r="EH298" s="4" t="str">
        <f>IF('Gene Table'!$D298="copy number",H298,"")</f>
        <v/>
      </c>
      <c r="EI298" s="4" t="str">
        <f>IF('Gene Table'!$D298="copy number",I298,"")</f>
        <v/>
      </c>
      <c r="EJ298" s="4" t="str">
        <f>IF('Gene Table'!$D298="copy number",J298,"")</f>
        <v/>
      </c>
      <c r="EK298" s="4" t="str">
        <f>IF('Gene Table'!$D298="copy number",K298,"")</f>
        <v/>
      </c>
      <c r="EL298" s="4" t="str">
        <f>IF('Gene Table'!$D298="copy number",L298,"")</f>
        <v/>
      </c>
      <c r="EM298" s="4" t="str">
        <f>IF('Gene Table'!$D298="copy number",M298,"")</f>
        <v/>
      </c>
      <c r="EN298" s="4" t="str">
        <f>IF('Gene Table'!$D298="copy number",N298,"")</f>
        <v/>
      </c>
      <c r="EO298" s="4" t="str">
        <f>IF('Gene Table'!$D298="copy number",O298,"")</f>
        <v/>
      </c>
      <c r="EQ298" s="4" t="s">
        <v>4955</v>
      </c>
      <c r="ER298" s="4" t="str">
        <f>IF('Gene Table'!$D298="copy number",R298,"")</f>
        <v/>
      </c>
      <c r="ES298" s="4" t="str">
        <f>IF('Gene Table'!$D298="copy number",S298,"")</f>
        <v/>
      </c>
      <c r="ET298" s="4" t="str">
        <f>IF('Gene Table'!$D298="copy number",T298,"")</f>
        <v/>
      </c>
      <c r="EU298" s="4" t="str">
        <f>IF('Gene Table'!$D298="copy number",U298,"")</f>
        <v/>
      </c>
      <c r="EV298" s="4" t="str">
        <f>IF('Gene Table'!$D298="copy number",V298,"")</f>
        <v/>
      </c>
      <c r="EW298" s="4" t="str">
        <f>IF('Gene Table'!$D298="copy number",W298,"")</f>
        <v/>
      </c>
      <c r="EX298" s="4" t="str">
        <f>IF('Gene Table'!$D298="copy number",X298,"")</f>
        <v/>
      </c>
      <c r="EY298" s="4" t="str">
        <f>IF('Gene Table'!$D298="copy number",Y298,"")</f>
        <v/>
      </c>
      <c r="EZ298" s="4" t="str">
        <f>IF('Gene Table'!$D298="copy number",Z298,"")</f>
        <v/>
      </c>
      <c r="FA298" s="4" t="str">
        <f>IF('Gene Table'!$D298="copy number",AA298,"")</f>
        <v/>
      </c>
      <c r="FB298" s="4" t="str">
        <f>IF('Gene Table'!$D298="copy number",AB298,"")</f>
        <v/>
      </c>
      <c r="FC298" s="4" t="str">
        <f>IF('Gene Table'!$D298="copy number",AC298,"")</f>
        <v/>
      </c>
      <c r="FE298" s="4" t="s">
        <v>4955</v>
      </c>
      <c r="FF298" s="4" t="str">
        <f>IF('Gene Table'!$C298="SMPC",D298,"")</f>
        <v/>
      </c>
      <c r="FG298" s="4" t="str">
        <f>IF('Gene Table'!$C298="SMPC",E298,"")</f>
        <v/>
      </c>
      <c r="FH298" s="4" t="str">
        <f>IF('Gene Table'!$C298="SMPC",F298,"")</f>
        <v/>
      </c>
      <c r="FI298" s="4" t="str">
        <f>IF('Gene Table'!$C298="SMPC",G298,"")</f>
        <v/>
      </c>
      <c r="FJ298" s="4" t="str">
        <f>IF('Gene Table'!$C298="SMPC",H298,"")</f>
        <v/>
      </c>
      <c r="FK298" s="4" t="str">
        <f>IF('Gene Table'!$C298="SMPC",I298,"")</f>
        <v/>
      </c>
      <c r="FL298" s="4" t="str">
        <f>IF('Gene Table'!$C298="SMPC",J298,"")</f>
        <v/>
      </c>
      <c r="FM298" s="4" t="str">
        <f>IF('Gene Table'!$C298="SMPC",K298,"")</f>
        <v/>
      </c>
      <c r="FN298" s="4" t="str">
        <f>IF('Gene Table'!$C298="SMPC",L298,"")</f>
        <v/>
      </c>
      <c r="FO298" s="4" t="str">
        <f>IF('Gene Table'!$C298="SMPC",M298,"")</f>
        <v/>
      </c>
      <c r="FP298" s="4" t="str">
        <f>IF('Gene Table'!$C298="SMPC",N298,"")</f>
        <v/>
      </c>
      <c r="FQ298" s="4" t="str">
        <f>IF('Gene Table'!$C298="SMPC",O298,"")</f>
        <v/>
      </c>
      <c r="FS298" s="4" t="s">
        <v>4955</v>
      </c>
      <c r="FT298" s="4" t="str">
        <f>IF('Gene Table'!$C298="SMPC",R298,"")</f>
        <v/>
      </c>
      <c r="FU298" s="4" t="str">
        <f>IF('Gene Table'!$C298="SMPC",S298,"")</f>
        <v/>
      </c>
      <c r="FV298" s="4" t="str">
        <f>IF('Gene Table'!$C298="SMPC",T298,"")</f>
        <v/>
      </c>
      <c r="FW298" s="4" t="str">
        <f>IF('Gene Table'!$C298="SMPC",U298,"")</f>
        <v/>
      </c>
      <c r="FX298" s="4" t="str">
        <f>IF('Gene Table'!$C298="SMPC",V298,"")</f>
        <v/>
      </c>
      <c r="FY298" s="4" t="str">
        <f>IF('Gene Table'!$C298="SMPC",W298,"")</f>
        <v/>
      </c>
      <c r="FZ298" s="4" t="str">
        <f>IF('Gene Table'!$C298="SMPC",X298,"")</f>
        <v/>
      </c>
      <c r="GA298" s="4" t="str">
        <f>IF('Gene Table'!$C298="SMPC",Y298,"")</f>
        <v/>
      </c>
      <c r="GB298" s="4" t="str">
        <f>IF('Gene Table'!$C298="SMPC",Z298,"")</f>
        <v/>
      </c>
      <c r="GC298" s="4" t="str">
        <f>IF('Gene Table'!$C298="SMPC",AA298,"")</f>
        <v/>
      </c>
      <c r="GD298" s="4" t="str">
        <f>IF('Gene Table'!$C298="SMPC",AB298,"")</f>
        <v/>
      </c>
      <c r="GE298" s="4" t="str">
        <f>IF('Gene Table'!$C298="SMPC",AC298,"")</f>
        <v/>
      </c>
    </row>
    <row r="299" spans="1:187" ht="15" customHeight="1" x14ac:dyDescent="0.25">
      <c r="A299" s="4" t="str">
        <f>'Gene Table'!C299&amp;":"&amp;'Gene Table'!D299</f>
        <v>TP53:c.833C&gt;T</v>
      </c>
      <c r="B299" s="4">
        <f>IF('Gene Table'!$G$5="NO",IF(ISNUMBER(MATCH('Gene Table'!E299,'Array Content'!$M$2:$M$941,0)),VLOOKUP('Gene Table'!E299,'Array Content'!$M$2:$O$941,2,FALSE),35),IF('Gene Table'!$G$5="YES",IF(ISNUMBER(MATCH('Gene Table'!E299,'Array Content'!$M$2:$M$941,0)),VLOOKUP('Gene Table'!E299,'Array Content'!$M$2:$O$941,3,FALSE),35),"OOPS"))</f>
        <v>35</v>
      </c>
      <c r="C299" s="4" t="s">
        <v>4956</v>
      </c>
      <c r="D299" s="29">
        <f>IF('Control Sample Data'!D298="","",IF(SUM('Control Sample Data'!D$2:D$97)&gt;10,IF(AND(ISNUMBER('Control Sample Data'!D298),'Control Sample Data'!D298&lt;$B299, 'Control Sample Data'!D298&gt;0),'Control Sample Data'!D298,$B299),""))</f>
        <v>35</v>
      </c>
      <c r="E299" s="29">
        <f>IF('Control Sample Data'!E298="","",IF(SUM('Control Sample Data'!E$2:E$97)&gt;10,IF(AND(ISNUMBER('Control Sample Data'!E298),'Control Sample Data'!E298&lt;$B299, 'Control Sample Data'!E298&gt;0),'Control Sample Data'!E298,$B299),""))</f>
        <v>35</v>
      </c>
      <c r="F299" s="29" t="str">
        <f>IF('Control Sample Data'!F298="","",IF(SUM('Control Sample Data'!F$2:F$97)&gt;10,IF(AND(ISNUMBER('Control Sample Data'!F298),'Control Sample Data'!F298&lt;$B299, 'Control Sample Data'!F298&gt;0),'Control Sample Data'!F298,$B299),""))</f>
        <v/>
      </c>
      <c r="G299" s="29" t="str">
        <f>IF('Control Sample Data'!G298="","",IF(SUM('Control Sample Data'!G$2:G$97)&gt;10,IF(AND(ISNUMBER('Control Sample Data'!G298),'Control Sample Data'!G298&lt;$B299, 'Control Sample Data'!G298&gt;0),'Control Sample Data'!G298,$B299),""))</f>
        <v/>
      </c>
      <c r="H299" s="29" t="str">
        <f>IF('Control Sample Data'!H298="","",IF(SUM('Control Sample Data'!H$2:H$97)&gt;10,IF(AND(ISNUMBER('Control Sample Data'!H298),'Control Sample Data'!H298&lt;$B299, 'Control Sample Data'!H298&gt;0),'Control Sample Data'!H298,$B299),""))</f>
        <v/>
      </c>
      <c r="I299" s="29" t="str">
        <f>IF('Control Sample Data'!I298="","",IF(SUM('Control Sample Data'!I$2:I$97)&gt;10,IF(AND(ISNUMBER('Control Sample Data'!I298),'Control Sample Data'!I298&lt;$B299, 'Control Sample Data'!I298&gt;0),'Control Sample Data'!I298,$B299),""))</f>
        <v/>
      </c>
      <c r="J299" s="29" t="str">
        <f>IF('Control Sample Data'!J298="","",IF(SUM('Control Sample Data'!J$2:J$97)&gt;10,IF(AND(ISNUMBER('Control Sample Data'!J298),'Control Sample Data'!J298&lt;$B299, 'Control Sample Data'!J298&gt;0),'Control Sample Data'!J298,$B299),""))</f>
        <v/>
      </c>
      <c r="K299" s="29" t="str">
        <f>IF('Control Sample Data'!K298="","",IF(SUM('Control Sample Data'!K$2:K$97)&gt;10,IF(AND(ISNUMBER('Control Sample Data'!K298),'Control Sample Data'!K298&lt;$B299, 'Control Sample Data'!K298&gt;0),'Control Sample Data'!K298,$B299),""))</f>
        <v/>
      </c>
      <c r="L299" s="29" t="str">
        <f>IF('Control Sample Data'!L298="","",IF(SUM('Control Sample Data'!L$2:L$97)&gt;10,IF(AND(ISNUMBER('Control Sample Data'!L298),'Control Sample Data'!L298&lt;$B299, 'Control Sample Data'!L298&gt;0),'Control Sample Data'!L298,$B299),""))</f>
        <v/>
      </c>
      <c r="M299" s="29" t="str">
        <f>IF('Control Sample Data'!M298="","",IF(SUM('Control Sample Data'!M$2:M$97)&gt;10,IF(AND(ISNUMBER('Control Sample Data'!M298),'Control Sample Data'!M298&lt;$B299, 'Control Sample Data'!M298&gt;0),'Control Sample Data'!M298,$B299),""))</f>
        <v/>
      </c>
      <c r="N299" s="29" t="str">
        <f>IF('Control Sample Data'!N298="","",IF(SUM('Control Sample Data'!N$2:N$97)&gt;10,IF(AND(ISNUMBER('Control Sample Data'!N298),'Control Sample Data'!N298&lt;$B299, 'Control Sample Data'!N298&gt;0),'Control Sample Data'!N298,$B299),""))</f>
        <v/>
      </c>
      <c r="O299" s="29" t="str">
        <f>IF('Control Sample Data'!O298="","",IF(SUM('Control Sample Data'!O$2:O$97)&gt;10,IF(AND(ISNUMBER('Control Sample Data'!O298),'Control Sample Data'!O298&lt;$B299, 'Control Sample Data'!O298&gt;0),'Control Sample Data'!O298,$B299),""))</f>
        <v/>
      </c>
      <c r="Q299" s="4" t="s">
        <v>4956</v>
      </c>
      <c r="R299" s="29">
        <f>IF('Test Sample Data'!D298="","",IF(SUM('Test Sample Data'!D$2:D$97)&gt;10,IF(AND(ISNUMBER('Test Sample Data'!D298),'Test Sample Data'!D298&lt;$B299, 'Test Sample Data'!D298&gt;0),'Test Sample Data'!D298,$B299),""))</f>
        <v>35</v>
      </c>
      <c r="S299" s="29">
        <f>IF('Test Sample Data'!E298="","",IF(SUM('Test Sample Data'!E$2:E$97)&gt;10,IF(AND(ISNUMBER('Test Sample Data'!E298),'Test Sample Data'!E298&lt;$B299, 'Test Sample Data'!E298&gt;0),'Test Sample Data'!E298,$B299),""))</f>
        <v>35</v>
      </c>
      <c r="T299" s="29" t="str">
        <f>IF('Test Sample Data'!F298="","",IF(SUM('Test Sample Data'!F$2:F$97)&gt;10,IF(AND(ISNUMBER('Test Sample Data'!F298),'Test Sample Data'!F298&lt;$B299, 'Test Sample Data'!F298&gt;0),'Test Sample Data'!F298,$B299),""))</f>
        <v/>
      </c>
      <c r="U299" s="29" t="str">
        <f>IF('Test Sample Data'!G298="","",IF(SUM('Test Sample Data'!G$2:G$97)&gt;10,IF(AND(ISNUMBER('Test Sample Data'!G298),'Test Sample Data'!G298&lt;$B299, 'Test Sample Data'!G298&gt;0),'Test Sample Data'!G298,$B299),""))</f>
        <v/>
      </c>
      <c r="V299" s="29" t="str">
        <f>IF('Test Sample Data'!H298="","",IF(SUM('Test Sample Data'!H$2:H$97)&gt;10,IF(AND(ISNUMBER('Test Sample Data'!H298),'Test Sample Data'!H298&lt;$B299, 'Test Sample Data'!H298&gt;0),'Test Sample Data'!H298,$B299),""))</f>
        <v/>
      </c>
      <c r="W299" s="29" t="str">
        <f>IF('Test Sample Data'!I298="","",IF(SUM('Test Sample Data'!I$2:I$97)&gt;10,IF(AND(ISNUMBER('Test Sample Data'!I298),'Test Sample Data'!I298&lt;$B299, 'Test Sample Data'!I298&gt;0),'Test Sample Data'!I298,$B299),""))</f>
        <v/>
      </c>
      <c r="X299" s="29" t="str">
        <f>IF('Test Sample Data'!J298="","",IF(SUM('Test Sample Data'!J$2:J$97)&gt;10,IF(AND(ISNUMBER('Test Sample Data'!J298),'Test Sample Data'!J298&lt;$B299, 'Test Sample Data'!J298&gt;0),'Test Sample Data'!J298,$B299),""))</f>
        <v/>
      </c>
      <c r="Y299" s="29" t="str">
        <f>IF('Test Sample Data'!K298="","",IF(SUM('Test Sample Data'!K$2:K$97)&gt;10,IF(AND(ISNUMBER('Test Sample Data'!K298),'Test Sample Data'!K298&lt;$B299, 'Test Sample Data'!K298&gt;0),'Test Sample Data'!K298,$B299),""))</f>
        <v/>
      </c>
      <c r="Z299" s="29" t="str">
        <f>IF('Test Sample Data'!L298="","",IF(SUM('Test Sample Data'!L$2:L$97)&gt;10,IF(AND(ISNUMBER('Test Sample Data'!L298),'Test Sample Data'!L298&lt;$B299, 'Test Sample Data'!L298&gt;0),'Test Sample Data'!L298,$B299),""))</f>
        <v/>
      </c>
      <c r="AA299" s="29" t="str">
        <f>IF('Test Sample Data'!M298="","",IF(SUM('Test Sample Data'!M$2:M$97)&gt;10,IF(AND(ISNUMBER('Test Sample Data'!M298),'Test Sample Data'!M298&lt;$B299, 'Test Sample Data'!M298&gt;0),'Test Sample Data'!M298,$B299),""))</f>
        <v/>
      </c>
      <c r="AB299" s="29" t="str">
        <f>IF('Test Sample Data'!N298="","",IF(SUM('Test Sample Data'!N$2:N$97)&gt;10,IF(AND(ISNUMBER('Test Sample Data'!N298),'Test Sample Data'!N298&lt;$B299, 'Test Sample Data'!N298&gt;0),'Test Sample Data'!N298,$B299),""))</f>
        <v/>
      </c>
      <c r="AC299" s="29" t="str">
        <f>IF('Test Sample Data'!O298="","",IF(SUM('Test Sample Data'!O$2:O$97)&gt;10,IF(AND(ISNUMBER('Test Sample Data'!O298),'Test Sample Data'!O298&lt;$B299, 'Test Sample Data'!O298&gt;0),'Test Sample Data'!O298,$B299),""))</f>
        <v/>
      </c>
      <c r="AE299" s="4" t="s">
        <v>4956</v>
      </c>
      <c r="AF299" s="4">
        <f t="shared" si="311"/>
        <v>9</v>
      </c>
      <c r="AG299" s="4">
        <f t="shared" si="312"/>
        <v>9</v>
      </c>
      <c r="AH299" s="4" t="str">
        <f t="shared" si="313"/>
        <v/>
      </c>
      <c r="AI299" s="4" t="str">
        <f t="shared" si="314"/>
        <v/>
      </c>
      <c r="AJ299" s="4" t="str">
        <f t="shared" si="315"/>
        <v/>
      </c>
      <c r="AK299" s="4" t="str">
        <f t="shared" si="316"/>
        <v/>
      </c>
      <c r="AL299" s="4" t="str">
        <f t="shared" si="317"/>
        <v/>
      </c>
      <c r="AM299" s="4" t="str">
        <f t="shared" si="318"/>
        <v/>
      </c>
      <c r="AN299" s="4" t="str">
        <f t="shared" si="319"/>
        <v/>
      </c>
      <c r="AO299" s="4" t="str">
        <f t="shared" si="320"/>
        <v/>
      </c>
      <c r="AP299" s="4" t="str">
        <f t="shared" si="321"/>
        <v/>
      </c>
      <c r="AQ299" s="4" t="str">
        <f t="shared" si="322"/>
        <v/>
      </c>
      <c r="AR299" s="4">
        <f t="shared" si="323"/>
        <v>0</v>
      </c>
      <c r="AS299" s="4">
        <f t="shared" si="374"/>
        <v>9</v>
      </c>
      <c r="AU299" s="4" t="s">
        <v>4956</v>
      </c>
      <c r="AV299" s="4">
        <f t="shared" si="324"/>
        <v>9</v>
      </c>
      <c r="AW299" s="4">
        <f t="shared" si="325"/>
        <v>9</v>
      </c>
      <c r="AX299" s="4" t="str">
        <f t="shared" si="326"/>
        <v/>
      </c>
      <c r="AY299" s="4" t="str">
        <f t="shared" si="327"/>
        <v/>
      </c>
      <c r="AZ299" s="4" t="str">
        <f t="shared" si="328"/>
        <v/>
      </c>
      <c r="BA299" s="4" t="str">
        <f t="shared" si="329"/>
        <v/>
      </c>
      <c r="BB299" s="4" t="str">
        <f t="shared" si="330"/>
        <v/>
      </c>
      <c r="BC299" s="4" t="str">
        <f t="shared" si="331"/>
        <v/>
      </c>
      <c r="BD299" s="4" t="str">
        <f t="shared" si="332"/>
        <v/>
      </c>
      <c r="BE299" s="4" t="str">
        <f t="shared" si="333"/>
        <v/>
      </c>
      <c r="BF299" s="4" t="str">
        <f t="shared" si="334"/>
        <v/>
      </c>
      <c r="BG299" s="4" t="str">
        <f t="shared" si="335"/>
        <v/>
      </c>
      <c r="BI299" s="4" t="s">
        <v>4956</v>
      </c>
      <c r="BJ299" s="4">
        <f t="shared" si="361"/>
        <v>9</v>
      </c>
      <c r="BK299" s="4">
        <f t="shared" si="362"/>
        <v>9</v>
      </c>
      <c r="BL299" s="4" t="str">
        <f t="shared" si="363"/>
        <v/>
      </c>
      <c r="BM299" s="4" t="str">
        <f t="shared" si="364"/>
        <v/>
      </c>
      <c r="BN299" s="4" t="str">
        <f t="shared" si="365"/>
        <v/>
      </c>
      <c r="BO299" s="4" t="str">
        <f t="shared" si="366"/>
        <v/>
      </c>
      <c r="BP299" s="4" t="str">
        <f t="shared" si="367"/>
        <v/>
      </c>
      <c r="BQ299" s="4" t="str">
        <f t="shared" si="368"/>
        <v/>
      </c>
      <c r="BR299" s="4" t="str">
        <f t="shared" si="369"/>
        <v/>
      </c>
      <c r="BS299" s="4" t="str">
        <f t="shared" si="370"/>
        <v/>
      </c>
      <c r="BT299" s="4" t="str">
        <f t="shared" si="371"/>
        <v/>
      </c>
      <c r="BU299" s="4" t="str">
        <f t="shared" si="372"/>
        <v/>
      </c>
      <c r="BV299" s="4">
        <f t="shared" si="336"/>
        <v>0</v>
      </c>
      <c r="BW299" s="4">
        <f t="shared" si="373"/>
        <v>9</v>
      </c>
      <c r="BY299" s="4" t="s">
        <v>4956</v>
      </c>
      <c r="BZ299" s="4">
        <f t="shared" si="337"/>
        <v>0</v>
      </c>
      <c r="CA299" s="4">
        <f t="shared" si="338"/>
        <v>0</v>
      </c>
      <c r="CB299" s="4" t="str">
        <f t="shared" si="339"/>
        <v/>
      </c>
      <c r="CC299" s="4" t="str">
        <f t="shared" si="340"/>
        <v/>
      </c>
      <c r="CD299" s="4" t="str">
        <f t="shared" si="341"/>
        <v/>
      </c>
      <c r="CE299" s="4" t="str">
        <f t="shared" si="342"/>
        <v/>
      </c>
      <c r="CF299" s="4" t="str">
        <f t="shared" si="343"/>
        <v/>
      </c>
      <c r="CG299" s="4" t="str">
        <f t="shared" si="344"/>
        <v/>
      </c>
      <c r="CH299" s="4" t="str">
        <f t="shared" si="345"/>
        <v/>
      </c>
      <c r="CI299" s="4" t="str">
        <f t="shared" si="346"/>
        <v/>
      </c>
      <c r="CJ299" s="4" t="str">
        <f t="shared" si="347"/>
        <v/>
      </c>
      <c r="CK299" s="4" t="str">
        <f t="shared" si="348"/>
        <v/>
      </c>
      <c r="CM299" s="4" t="s">
        <v>4956</v>
      </c>
      <c r="CN299" s="4" t="str">
        <f>IF(ISNUMBER(BZ299), IF($BV299&gt;VLOOKUP('Gene Table'!$G$2,'Array Content'!$A$2:$B$3,2,FALSE),IF(BZ299&lt;-$BV299,"mutant","WT"),IF(BZ299&lt;-VLOOKUP('Gene Table'!$G$2,'Array Content'!$A$2:$B$3,2,FALSE),"Mutant","WT")),"")</f>
        <v>WT</v>
      </c>
      <c r="CO299" s="4" t="str">
        <f>IF(ISNUMBER(CA299), IF($BV299&gt;VLOOKUP('Gene Table'!$G$2,'Array Content'!$A$2:$B$3,2,FALSE),IF(CA299&lt;-$BV299,"mutant","WT"),IF(CA299&lt;-VLOOKUP('Gene Table'!$G$2,'Array Content'!$A$2:$B$3,2,FALSE),"Mutant","WT")),"")</f>
        <v>WT</v>
      </c>
      <c r="CP299" s="4" t="str">
        <f>IF(ISNUMBER(CB299), IF($BV299&gt;VLOOKUP('Gene Table'!$G$2,'Array Content'!$A$2:$B$3,2,FALSE),IF(CB299&lt;-$BV299,"mutant","WT"),IF(CB299&lt;-VLOOKUP('Gene Table'!$G$2,'Array Content'!$A$2:$B$3,2,FALSE),"Mutant","WT")),"")</f>
        <v/>
      </c>
      <c r="CQ299" s="4" t="str">
        <f>IF(ISNUMBER(CC299), IF($BV299&gt;VLOOKUP('Gene Table'!$G$2,'Array Content'!$A$2:$B$3,2,FALSE),IF(CC299&lt;-$BV299,"mutant","WT"),IF(CC299&lt;-VLOOKUP('Gene Table'!$G$2,'Array Content'!$A$2:$B$3,2,FALSE),"Mutant","WT")),"")</f>
        <v/>
      </c>
      <c r="CR299" s="4" t="str">
        <f>IF(ISNUMBER(CD299), IF($BV299&gt;VLOOKUP('Gene Table'!$G$2,'Array Content'!$A$2:$B$3,2,FALSE),IF(CD299&lt;-$BV299,"mutant","WT"),IF(CD299&lt;-VLOOKUP('Gene Table'!$G$2,'Array Content'!$A$2:$B$3,2,FALSE),"Mutant","WT")),"")</f>
        <v/>
      </c>
      <c r="CS299" s="4" t="str">
        <f>IF(ISNUMBER(CE299), IF($BV299&gt;VLOOKUP('Gene Table'!$G$2,'Array Content'!$A$2:$B$3,2,FALSE),IF(CE299&lt;-$BV299,"mutant","WT"),IF(CE299&lt;-VLOOKUP('Gene Table'!$G$2,'Array Content'!$A$2:$B$3,2,FALSE),"Mutant","WT")),"")</f>
        <v/>
      </c>
      <c r="CT299" s="4" t="str">
        <f>IF(ISNUMBER(CF299), IF($BV299&gt;VLOOKUP('Gene Table'!$G$2,'Array Content'!$A$2:$B$3,2,FALSE),IF(CF299&lt;-$BV299,"mutant","WT"),IF(CF299&lt;-VLOOKUP('Gene Table'!$G$2,'Array Content'!$A$2:$B$3,2,FALSE),"Mutant","WT")),"")</f>
        <v/>
      </c>
      <c r="CU299" s="4" t="str">
        <f>IF(ISNUMBER(CG299), IF($BV299&gt;VLOOKUP('Gene Table'!$G$2,'Array Content'!$A$2:$B$3,2,FALSE),IF(CG299&lt;-$BV299,"mutant","WT"),IF(CG299&lt;-VLOOKUP('Gene Table'!$G$2,'Array Content'!$A$2:$B$3,2,FALSE),"Mutant","WT")),"")</f>
        <v/>
      </c>
      <c r="CV299" s="4" t="str">
        <f>IF(ISNUMBER(CH299), IF($BV299&gt;VLOOKUP('Gene Table'!$G$2,'Array Content'!$A$2:$B$3,2,FALSE),IF(CH299&lt;-$BV299,"mutant","WT"),IF(CH299&lt;-VLOOKUP('Gene Table'!$G$2,'Array Content'!$A$2:$B$3,2,FALSE),"Mutant","WT")),"")</f>
        <v/>
      </c>
      <c r="CW299" s="4" t="str">
        <f>IF(ISNUMBER(CI299), IF($BV299&gt;VLOOKUP('Gene Table'!$G$2,'Array Content'!$A$2:$B$3,2,FALSE),IF(CI299&lt;-$BV299,"mutant","WT"),IF(CI299&lt;-VLOOKUP('Gene Table'!$G$2,'Array Content'!$A$2:$B$3,2,FALSE),"Mutant","WT")),"")</f>
        <v/>
      </c>
      <c r="CX299" s="4" t="str">
        <f>IF(ISNUMBER(CJ299), IF($BV299&gt;VLOOKUP('Gene Table'!$G$2,'Array Content'!$A$2:$B$3,2,FALSE),IF(CJ299&lt;-$BV299,"mutant","WT"),IF(CJ299&lt;-VLOOKUP('Gene Table'!$G$2,'Array Content'!$A$2:$B$3,2,FALSE),"Mutant","WT")),"")</f>
        <v/>
      </c>
      <c r="CY299" s="4" t="str">
        <f>IF(ISNUMBER(CK299), IF($BV299&gt;VLOOKUP('Gene Table'!$G$2,'Array Content'!$A$2:$B$3,2,FALSE),IF(CK299&lt;-$BV299,"mutant","WT"),IF(CK299&lt;-VLOOKUP('Gene Table'!$G$2,'Array Content'!$A$2:$B$3,2,FALSE),"Mutant","WT")),"")</f>
        <v/>
      </c>
      <c r="DA299" s="4" t="s">
        <v>4956</v>
      </c>
      <c r="DB299" s="4">
        <f t="shared" si="349"/>
        <v>0</v>
      </c>
      <c r="DC299" s="4">
        <f t="shared" si="350"/>
        <v>0</v>
      </c>
      <c r="DD299" s="4" t="str">
        <f t="shared" si="351"/>
        <v/>
      </c>
      <c r="DE299" s="4" t="str">
        <f t="shared" si="352"/>
        <v/>
      </c>
      <c r="DF299" s="4" t="str">
        <f t="shared" si="353"/>
        <v/>
      </c>
      <c r="DG299" s="4" t="str">
        <f t="shared" si="354"/>
        <v/>
      </c>
      <c r="DH299" s="4" t="str">
        <f t="shared" si="355"/>
        <v/>
      </c>
      <c r="DI299" s="4" t="str">
        <f t="shared" si="356"/>
        <v/>
      </c>
      <c r="DJ299" s="4" t="str">
        <f t="shared" si="357"/>
        <v/>
      </c>
      <c r="DK299" s="4" t="str">
        <f t="shared" si="358"/>
        <v/>
      </c>
      <c r="DL299" s="4" t="str">
        <f t="shared" si="359"/>
        <v/>
      </c>
      <c r="DM299" s="4" t="str">
        <f t="shared" si="360"/>
        <v/>
      </c>
      <c r="DO299" s="4" t="s">
        <v>4956</v>
      </c>
      <c r="DP299" s="4" t="str">
        <f>IF(ISNUMBER(DB299), IF($AR299&gt;VLOOKUP('Gene Table'!$G$2,'Array Content'!$A$2:$B$3,2,FALSE),IF(DB299&lt;-$AR299,"mutant","WT"),IF(DB299&lt;-VLOOKUP('Gene Table'!$G$2,'Array Content'!$A$2:$B$3,2,FALSE),"Mutant","WT")),"")</f>
        <v>WT</v>
      </c>
      <c r="DQ299" s="4" t="str">
        <f>IF(ISNUMBER(DC299), IF($AR299&gt;VLOOKUP('Gene Table'!$G$2,'Array Content'!$A$2:$B$3,2,FALSE),IF(DC299&lt;-$AR299,"mutant","WT"),IF(DC299&lt;-VLOOKUP('Gene Table'!$G$2,'Array Content'!$A$2:$B$3,2,FALSE),"Mutant","WT")),"")</f>
        <v>WT</v>
      </c>
      <c r="DR299" s="4" t="str">
        <f>IF(ISNUMBER(DD299), IF($AR299&gt;VLOOKUP('Gene Table'!$G$2,'Array Content'!$A$2:$B$3,2,FALSE),IF(DD299&lt;-$AR299,"mutant","WT"),IF(DD299&lt;-VLOOKUP('Gene Table'!$G$2,'Array Content'!$A$2:$B$3,2,FALSE),"Mutant","WT")),"")</f>
        <v/>
      </c>
      <c r="DS299" s="4" t="str">
        <f>IF(ISNUMBER(DE299), IF($AR299&gt;VLOOKUP('Gene Table'!$G$2,'Array Content'!$A$2:$B$3,2,FALSE),IF(DE299&lt;-$AR299,"mutant","WT"),IF(DE299&lt;-VLOOKUP('Gene Table'!$G$2,'Array Content'!$A$2:$B$3,2,FALSE),"Mutant","WT")),"")</f>
        <v/>
      </c>
      <c r="DT299" s="4" t="str">
        <f>IF(ISNUMBER(DF299), IF($AR299&gt;VLOOKUP('Gene Table'!$G$2,'Array Content'!$A$2:$B$3,2,FALSE),IF(DF299&lt;-$AR299,"mutant","WT"),IF(DF299&lt;-VLOOKUP('Gene Table'!$G$2,'Array Content'!$A$2:$B$3,2,FALSE),"Mutant","WT")),"")</f>
        <v/>
      </c>
      <c r="DU299" s="4" t="str">
        <f>IF(ISNUMBER(DG299), IF($AR299&gt;VLOOKUP('Gene Table'!$G$2,'Array Content'!$A$2:$B$3,2,FALSE),IF(DG299&lt;-$AR299,"mutant","WT"),IF(DG299&lt;-VLOOKUP('Gene Table'!$G$2,'Array Content'!$A$2:$B$3,2,FALSE),"Mutant","WT")),"")</f>
        <v/>
      </c>
      <c r="DV299" s="4" t="str">
        <f>IF(ISNUMBER(DH299), IF($AR299&gt;VLOOKUP('Gene Table'!$G$2,'Array Content'!$A$2:$B$3,2,FALSE),IF(DH299&lt;-$AR299,"mutant","WT"),IF(DH299&lt;-VLOOKUP('Gene Table'!$G$2,'Array Content'!$A$2:$B$3,2,FALSE),"Mutant","WT")),"")</f>
        <v/>
      </c>
      <c r="DW299" s="4" t="str">
        <f>IF(ISNUMBER(DI299), IF($AR299&gt;VLOOKUP('Gene Table'!$G$2,'Array Content'!$A$2:$B$3,2,FALSE),IF(DI299&lt;-$AR299,"mutant","WT"),IF(DI299&lt;-VLOOKUP('Gene Table'!$G$2,'Array Content'!$A$2:$B$3,2,FALSE),"Mutant","WT")),"")</f>
        <v/>
      </c>
      <c r="DX299" s="4" t="str">
        <f>IF(ISNUMBER(DJ299), IF($AR299&gt;VLOOKUP('Gene Table'!$G$2,'Array Content'!$A$2:$B$3,2,FALSE),IF(DJ299&lt;-$AR299,"mutant","WT"),IF(DJ299&lt;-VLOOKUP('Gene Table'!$G$2,'Array Content'!$A$2:$B$3,2,FALSE),"Mutant","WT")),"")</f>
        <v/>
      </c>
      <c r="DY299" s="4" t="str">
        <f>IF(ISNUMBER(DK299), IF($AR299&gt;VLOOKUP('Gene Table'!$G$2,'Array Content'!$A$2:$B$3,2,FALSE),IF(DK299&lt;-$AR299,"mutant","WT"),IF(DK299&lt;-VLOOKUP('Gene Table'!$G$2,'Array Content'!$A$2:$B$3,2,FALSE),"Mutant","WT")),"")</f>
        <v/>
      </c>
      <c r="DZ299" s="4" t="str">
        <f>IF(ISNUMBER(DL299), IF($AR299&gt;VLOOKUP('Gene Table'!$G$2,'Array Content'!$A$2:$B$3,2,FALSE),IF(DL299&lt;-$AR299,"mutant","WT"),IF(DL299&lt;-VLOOKUP('Gene Table'!$G$2,'Array Content'!$A$2:$B$3,2,FALSE),"Mutant","WT")),"")</f>
        <v/>
      </c>
      <c r="EA299" s="4" t="str">
        <f>IF(ISNUMBER(DM299), IF($AR299&gt;VLOOKUP('Gene Table'!$G$2,'Array Content'!$A$2:$B$3,2,FALSE),IF(DM299&lt;-$AR299,"mutant","WT"),IF(DM299&lt;-VLOOKUP('Gene Table'!$G$2,'Array Content'!$A$2:$B$3,2,FALSE),"Mutant","WT")),"")</f>
        <v/>
      </c>
      <c r="EC299" s="4" t="s">
        <v>4956</v>
      </c>
      <c r="ED299" s="4" t="str">
        <f>IF('Gene Table'!$D299="copy number",D299,"")</f>
        <v/>
      </c>
      <c r="EE299" s="4" t="str">
        <f>IF('Gene Table'!$D299="copy number",E299,"")</f>
        <v/>
      </c>
      <c r="EF299" s="4" t="str">
        <f>IF('Gene Table'!$D299="copy number",F299,"")</f>
        <v/>
      </c>
      <c r="EG299" s="4" t="str">
        <f>IF('Gene Table'!$D299="copy number",G299,"")</f>
        <v/>
      </c>
      <c r="EH299" s="4" t="str">
        <f>IF('Gene Table'!$D299="copy number",H299,"")</f>
        <v/>
      </c>
      <c r="EI299" s="4" t="str">
        <f>IF('Gene Table'!$D299="copy number",I299,"")</f>
        <v/>
      </c>
      <c r="EJ299" s="4" t="str">
        <f>IF('Gene Table'!$D299="copy number",J299,"")</f>
        <v/>
      </c>
      <c r="EK299" s="4" t="str">
        <f>IF('Gene Table'!$D299="copy number",K299,"")</f>
        <v/>
      </c>
      <c r="EL299" s="4" t="str">
        <f>IF('Gene Table'!$D299="copy number",L299,"")</f>
        <v/>
      </c>
      <c r="EM299" s="4" t="str">
        <f>IF('Gene Table'!$D299="copy number",M299,"")</f>
        <v/>
      </c>
      <c r="EN299" s="4" t="str">
        <f>IF('Gene Table'!$D299="copy number",N299,"")</f>
        <v/>
      </c>
      <c r="EO299" s="4" t="str">
        <f>IF('Gene Table'!$D299="copy number",O299,"")</f>
        <v/>
      </c>
      <c r="EQ299" s="4" t="s">
        <v>4956</v>
      </c>
      <c r="ER299" s="4" t="str">
        <f>IF('Gene Table'!$D299="copy number",R299,"")</f>
        <v/>
      </c>
      <c r="ES299" s="4" t="str">
        <f>IF('Gene Table'!$D299="copy number",S299,"")</f>
        <v/>
      </c>
      <c r="ET299" s="4" t="str">
        <f>IF('Gene Table'!$D299="copy number",T299,"")</f>
        <v/>
      </c>
      <c r="EU299" s="4" t="str">
        <f>IF('Gene Table'!$D299="copy number",U299,"")</f>
        <v/>
      </c>
      <c r="EV299" s="4" t="str">
        <f>IF('Gene Table'!$D299="copy number",V299,"")</f>
        <v/>
      </c>
      <c r="EW299" s="4" t="str">
        <f>IF('Gene Table'!$D299="copy number",W299,"")</f>
        <v/>
      </c>
      <c r="EX299" s="4" t="str">
        <f>IF('Gene Table'!$D299="copy number",X299,"")</f>
        <v/>
      </c>
      <c r="EY299" s="4" t="str">
        <f>IF('Gene Table'!$D299="copy number",Y299,"")</f>
        <v/>
      </c>
      <c r="EZ299" s="4" t="str">
        <f>IF('Gene Table'!$D299="copy number",Z299,"")</f>
        <v/>
      </c>
      <c r="FA299" s="4" t="str">
        <f>IF('Gene Table'!$D299="copy number",AA299,"")</f>
        <v/>
      </c>
      <c r="FB299" s="4" t="str">
        <f>IF('Gene Table'!$D299="copy number",AB299,"")</f>
        <v/>
      </c>
      <c r="FC299" s="4" t="str">
        <f>IF('Gene Table'!$D299="copy number",AC299,"")</f>
        <v/>
      </c>
      <c r="FE299" s="4" t="s">
        <v>4956</v>
      </c>
      <c r="FF299" s="4" t="str">
        <f>IF('Gene Table'!$C299="SMPC",D299,"")</f>
        <v/>
      </c>
      <c r="FG299" s="4" t="str">
        <f>IF('Gene Table'!$C299="SMPC",E299,"")</f>
        <v/>
      </c>
      <c r="FH299" s="4" t="str">
        <f>IF('Gene Table'!$C299="SMPC",F299,"")</f>
        <v/>
      </c>
      <c r="FI299" s="4" t="str">
        <f>IF('Gene Table'!$C299="SMPC",G299,"")</f>
        <v/>
      </c>
      <c r="FJ299" s="4" t="str">
        <f>IF('Gene Table'!$C299="SMPC",H299,"")</f>
        <v/>
      </c>
      <c r="FK299" s="4" t="str">
        <f>IF('Gene Table'!$C299="SMPC",I299,"")</f>
        <v/>
      </c>
      <c r="FL299" s="4" t="str">
        <f>IF('Gene Table'!$C299="SMPC",J299,"")</f>
        <v/>
      </c>
      <c r="FM299" s="4" t="str">
        <f>IF('Gene Table'!$C299="SMPC",K299,"")</f>
        <v/>
      </c>
      <c r="FN299" s="4" t="str">
        <f>IF('Gene Table'!$C299="SMPC",L299,"")</f>
        <v/>
      </c>
      <c r="FO299" s="4" t="str">
        <f>IF('Gene Table'!$C299="SMPC",M299,"")</f>
        <v/>
      </c>
      <c r="FP299" s="4" t="str">
        <f>IF('Gene Table'!$C299="SMPC",N299,"")</f>
        <v/>
      </c>
      <c r="FQ299" s="4" t="str">
        <f>IF('Gene Table'!$C299="SMPC",O299,"")</f>
        <v/>
      </c>
      <c r="FS299" s="4" t="s">
        <v>4956</v>
      </c>
      <c r="FT299" s="4" t="str">
        <f>IF('Gene Table'!$C299="SMPC",R299,"")</f>
        <v/>
      </c>
      <c r="FU299" s="4" t="str">
        <f>IF('Gene Table'!$C299="SMPC",S299,"")</f>
        <v/>
      </c>
      <c r="FV299" s="4" t="str">
        <f>IF('Gene Table'!$C299="SMPC",T299,"")</f>
        <v/>
      </c>
      <c r="FW299" s="4" t="str">
        <f>IF('Gene Table'!$C299="SMPC",U299,"")</f>
        <v/>
      </c>
      <c r="FX299" s="4" t="str">
        <f>IF('Gene Table'!$C299="SMPC",V299,"")</f>
        <v/>
      </c>
      <c r="FY299" s="4" t="str">
        <f>IF('Gene Table'!$C299="SMPC",W299,"")</f>
        <v/>
      </c>
      <c r="FZ299" s="4" t="str">
        <f>IF('Gene Table'!$C299="SMPC",X299,"")</f>
        <v/>
      </c>
      <c r="GA299" s="4" t="str">
        <f>IF('Gene Table'!$C299="SMPC",Y299,"")</f>
        <v/>
      </c>
      <c r="GB299" s="4" t="str">
        <f>IF('Gene Table'!$C299="SMPC",Z299,"")</f>
        <v/>
      </c>
      <c r="GC299" s="4" t="str">
        <f>IF('Gene Table'!$C299="SMPC",AA299,"")</f>
        <v/>
      </c>
      <c r="GD299" s="4" t="str">
        <f>IF('Gene Table'!$C299="SMPC",AB299,"")</f>
        <v/>
      </c>
      <c r="GE299" s="4" t="str">
        <f>IF('Gene Table'!$C299="SMPC",AC299,"")</f>
        <v/>
      </c>
    </row>
    <row r="300" spans="1:187" ht="15" customHeight="1" x14ac:dyDescent="0.25">
      <c r="A300" s="4" t="str">
        <f>'Gene Table'!C300&amp;":"&amp;'Gene Table'!D300</f>
        <v>TP53:c.836G&gt;A</v>
      </c>
      <c r="B300" s="4">
        <f>IF('Gene Table'!$G$5="NO",IF(ISNUMBER(MATCH('Gene Table'!E300,'Array Content'!$M$2:$M$941,0)),VLOOKUP('Gene Table'!E300,'Array Content'!$M$2:$O$941,2,FALSE),35),IF('Gene Table'!$G$5="YES",IF(ISNUMBER(MATCH('Gene Table'!E300,'Array Content'!$M$2:$M$941,0)),VLOOKUP('Gene Table'!E300,'Array Content'!$M$2:$O$941,3,FALSE),35),"OOPS"))</f>
        <v>37</v>
      </c>
      <c r="C300" s="4" t="s">
        <v>4957</v>
      </c>
      <c r="D300" s="29">
        <f>IF('Control Sample Data'!D299="","",IF(SUM('Control Sample Data'!D$2:D$97)&gt;10,IF(AND(ISNUMBER('Control Sample Data'!D299),'Control Sample Data'!D299&lt;$B300, 'Control Sample Data'!D299&gt;0),'Control Sample Data'!D299,$B300),""))</f>
        <v>35</v>
      </c>
      <c r="E300" s="29">
        <f>IF('Control Sample Data'!E299="","",IF(SUM('Control Sample Data'!E$2:E$97)&gt;10,IF(AND(ISNUMBER('Control Sample Data'!E299),'Control Sample Data'!E299&lt;$B300, 'Control Sample Data'!E299&gt;0),'Control Sample Data'!E299,$B300),""))</f>
        <v>35</v>
      </c>
      <c r="F300" s="29" t="str">
        <f>IF('Control Sample Data'!F299="","",IF(SUM('Control Sample Data'!F$2:F$97)&gt;10,IF(AND(ISNUMBER('Control Sample Data'!F299),'Control Sample Data'!F299&lt;$B300, 'Control Sample Data'!F299&gt;0),'Control Sample Data'!F299,$B300),""))</f>
        <v/>
      </c>
      <c r="G300" s="29" t="str">
        <f>IF('Control Sample Data'!G299="","",IF(SUM('Control Sample Data'!G$2:G$97)&gt;10,IF(AND(ISNUMBER('Control Sample Data'!G299),'Control Sample Data'!G299&lt;$B300, 'Control Sample Data'!G299&gt;0),'Control Sample Data'!G299,$B300),""))</f>
        <v/>
      </c>
      <c r="H300" s="29" t="str">
        <f>IF('Control Sample Data'!H299="","",IF(SUM('Control Sample Data'!H$2:H$97)&gt;10,IF(AND(ISNUMBER('Control Sample Data'!H299),'Control Sample Data'!H299&lt;$B300, 'Control Sample Data'!H299&gt;0),'Control Sample Data'!H299,$B300),""))</f>
        <v/>
      </c>
      <c r="I300" s="29" t="str">
        <f>IF('Control Sample Data'!I299="","",IF(SUM('Control Sample Data'!I$2:I$97)&gt;10,IF(AND(ISNUMBER('Control Sample Data'!I299),'Control Sample Data'!I299&lt;$B300, 'Control Sample Data'!I299&gt;0),'Control Sample Data'!I299,$B300),""))</f>
        <v/>
      </c>
      <c r="J300" s="29" t="str">
        <f>IF('Control Sample Data'!J299="","",IF(SUM('Control Sample Data'!J$2:J$97)&gt;10,IF(AND(ISNUMBER('Control Sample Data'!J299),'Control Sample Data'!J299&lt;$B300, 'Control Sample Data'!J299&gt;0),'Control Sample Data'!J299,$B300),""))</f>
        <v/>
      </c>
      <c r="K300" s="29" t="str">
        <f>IF('Control Sample Data'!K299="","",IF(SUM('Control Sample Data'!K$2:K$97)&gt;10,IF(AND(ISNUMBER('Control Sample Data'!K299),'Control Sample Data'!K299&lt;$B300, 'Control Sample Data'!K299&gt;0),'Control Sample Data'!K299,$B300),""))</f>
        <v/>
      </c>
      <c r="L300" s="29" t="str">
        <f>IF('Control Sample Data'!L299="","",IF(SUM('Control Sample Data'!L$2:L$97)&gt;10,IF(AND(ISNUMBER('Control Sample Data'!L299),'Control Sample Data'!L299&lt;$B300, 'Control Sample Data'!L299&gt;0),'Control Sample Data'!L299,$B300),""))</f>
        <v/>
      </c>
      <c r="M300" s="29" t="str">
        <f>IF('Control Sample Data'!M299="","",IF(SUM('Control Sample Data'!M$2:M$97)&gt;10,IF(AND(ISNUMBER('Control Sample Data'!M299),'Control Sample Data'!M299&lt;$B300, 'Control Sample Data'!M299&gt;0),'Control Sample Data'!M299,$B300),""))</f>
        <v/>
      </c>
      <c r="N300" s="29" t="str">
        <f>IF('Control Sample Data'!N299="","",IF(SUM('Control Sample Data'!N$2:N$97)&gt;10,IF(AND(ISNUMBER('Control Sample Data'!N299),'Control Sample Data'!N299&lt;$B300, 'Control Sample Data'!N299&gt;0),'Control Sample Data'!N299,$B300),""))</f>
        <v/>
      </c>
      <c r="O300" s="29" t="str">
        <f>IF('Control Sample Data'!O299="","",IF(SUM('Control Sample Data'!O$2:O$97)&gt;10,IF(AND(ISNUMBER('Control Sample Data'!O299),'Control Sample Data'!O299&lt;$B300, 'Control Sample Data'!O299&gt;0),'Control Sample Data'!O299,$B300),""))</f>
        <v/>
      </c>
      <c r="Q300" s="4" t="s">
        <v>4957</v>
      </c>
      <c r="R300" s="29">
        <f>IF('Test Sample Data'!D299="","",IF(SUM('Test Sample Data'!D$2:D$97)&gt;10,IF(AND(ISNUMBER('Test Sample Data'!D299),'Test Sample Data'!D299&lt;$B300, 'Test Sample Data'!D299&gt;0),'Test Sample Data'!D299,$B300),""))</f>
        <v>35</v>
      </c>
      <c r="S300" s="29">
        <f>IF('Test Sample Data'!E299="","",IF(SUM('Test Sample Data'!E$2:E$97)&gt;10,IF(AND(ISNUMBER('Test Sample Data'!E299),'Test Sample Data'!E299&lt;$B300, 'Test Sample Data'!E299&gt;0),'Test Sample Data'!E299,$B300),""))</f>
        <v>35</v>
      </c>
      <c r="T300" s="29" t="str">
        <f>IF('Test Sample Data'!F299="","",IF(SUM('Test Sample Data'!F$2:F$97)&gt;10,IF(AND(ISNUMBER('Test Sample Data'!F299),'Test Sample Data'!F299&lt;$B300, 'Test Sample Data'!F299&gt;0),'Test Sample Data'!F299,$B300),""))</f>
        <v/>
      </c>
      <c r="U300" s="29" t="str">
        <f>IF('Test Sample Data'!G299="","",IF(SUM('Test Sample Data'!G$2:G$97)&gt;10,IF(AND(ISNUMBER('Test Sample Data'!G299),'Test Sample Data'!G299&lt;$B300, 'Test Sample Data'!G299&gt;0),'Test Sample Data'!G299,$B300),""))</f>
        <v/>
      </c>
      <c r="V300" s="29" t="str">
        <f>IF('Test Sample Data'!H299="","",IF(SUM('Test Sample Data'!H$2:H$97)&gt;10,IF(AND(ISNUMBER('Test Sample Data'!H299),'Test Sample Data'!H299&lt;$B300, 'Test Sample Data'!H299&gt;0),'Test Sample Data'!H299,$B300),""))</f>
        <v/>
      </c>
      <c r="W300" s="29" t="str">
        <f>IF('Test Sample Data'!I299="","",IF(SUM('Test Sample Data'!I$2:I$97)&gt;10,IF(AND(ISNUMBER('Test Sample Data'!I299),'Test Sample Data'!I299&lt;$B300, 'Test Sample Data'!I299&gt;0),'Test Sample Data'!I299,$B300),""))</f>
        <v/>
      </c>
      <c r="X300" s="29" t="str">
        <f>IF('Test Sample Data'!J299="","",IF(SUM('Test Sample Data'!J$2:J$97)&gt;10,IF(AND(ISNUMBER('Test Sample Data'!J299),'Test Sample Data'!J299&lt;$B300, 'Test Sample Data'!J299&gt;0),'Test Sample Data'!J299,$B300),""))</f>
        <v/>
      </c>
      <c r="Y300" s="29" t="str">
        <f>IF('Test Sample Data'!K299="","",IF(SUM('Test Sample Data'!K$2:K$97)&gt;10,IF(AND(ISNUMBER('Test Sample Data'!K299),'Test Sample Data'!K299&lt;$B300, 'Test Sample Data'!K299&gt;0),'Test Sample Data'!K299,$B300),""))</f>
        <v/>
      </c>
      <c r="Z300" s="29" t="str">
        <f>IF('Test Sample Data'!L299="","",IF(SUM('Test Sample Data'!L$2:L$97)&gt;10,IF(AND(ISNUMBER('Test Sample Data'!L299),'Test Sample Data'!L299&lt;$B300, 'Test Sample Data'!L299&gt;0),'Test Sample Data'!L299,$B300),""))</f>
        <v/>
      </c>
      <c r="AA300" s="29" t="str">
        <f>IF('Test Sample Data'!M299="","",IF(SUM('Test Sample Data'!M$2:M$97)&gt;10,IF(AND(ISNUMBER('Test Sample Data'!M299),'Test Sample Data'!M299&lt;$B300, 'Test Sample Data'!M299&gt;0),'Test Sample Data'!M299,$B300),""))</f>
        <v/>
      </c>
      <c r="AB300" s="29" t="str">
        <f>IF('Test Sample Data'!N299="","",IF(SUM('Test Sample Data'!N$2:N$97)&gt;10,IF(AND(ISNUMBER('Test Sample Data'!N299),'Test Sample Data'!N299&lt;$B300, 'Test Sample Data'!N299&gt;0),'Test Sample Data'!N299,$B300),""))</f>
        <v/>
      </c>
      <c r="AC300" s="29" t="str">
        <f>IF('Test Sample Data'!O299="","",IF(SUM('Test Sample Data'!O$2:O$97)&gt;10,IF(AND(ISNUMBER('Test Sample Data'!O299),'Test Sample Data'!O299&lt;$B300, 'Test Sample Data'!O299&gt;0),'Test Sample Data'!O299,$B300),""))</f>
        <v/>
      </c>
      <c r="AE300" s="4" t="s">
        <v>4957</v>
      </c>
      <c r="AF300" s="4">
        <f t="shared" si="311"/>
        <v>9</v>
      </c>
      <c r="AG300" s="4">
        <f t="shared" si="312"/>
        <v>9</v>
      </c>
      <c r="AH300" s="4" t="str">
        <f t="shared" si="313"/>
        <v/>
      </c>
      <c r="AI300" s="4" t="str">
        <f t="shared" si="314"/>
        <v/>
      </c>
      <c r="AJ300" s="4" t="str">
        <f t="shared" si="315"/>
        <v/>
      </c>
      <c r="AK300" s="4" t="str">
        <f t="shared" si="316"/>
        <v/>
      </c>
      <c r="AL300" s="4" t="str">
        <f t="shared" si="317"/>
        <v/>
      </c>
      <c r="AM300" s="4" t="str">
        <f t="shared" si="318"/>
        <v/>
      </c>
      <c r="AN300" s="4" t="str">
        <f t="shared" si="319"/>
        <v/>
      </c>
      <c r="AO300" s="4" t="str">
        <f t="shared" si="320"/>
        <v/>
      </c>
      <c r="AP300" s="4" t="str">
        <f t="shared" si="321"/>
        <v/>
      </c>
      <c r="AQ300" s="4" t="str">
        <f t="shared" si="322"/>
        <v/>
      </c>
      <c r="AR300" s="4">
        <f t="shared" si="323"/>
        <v>0</v>
      </c>
      <c r="AS300" s="4">
        <f t="shared" si="374"/>
        <v>9</v>
      </c>
      <c r="AU300" s="4" t="s">
        <v>4957</v>
      </c>
      <c r="AV300" s="4">
        <f t="shared" si="324"/>
        <v>9</v>
      </c>
      <c r="AW300" s="4">
        <f t="shared" si="325"/>
        <v>9</v>
      </c>
      <c r="AX300" s="4" t="str">
        <f t="shared" si="326"/>
        <v/>
      </c>
      <c r="AY300" s="4" t="str">
        <f t="shared" si="327"/>
        <v/>
      </c>
      <c r="AZ300" s="4" t="str">
        <f t="shared" si="328"/>
        <v/>
      </c>
      <c r="BA300" s="4" t="str">
        <f t="shared" si="329"/>
        <v/>
      </c>
      <c r="BB300" s="4" t="str">
        <f t="shared" si="330"/>
        <v/>
      </c>
      <c r="BC300" s="4" t="str">
        <f t="shared" si="331"/>
        <v/>
      </c>
      <c r="BD300" s="4" t="str">
        <f t="shared" si="332"/>
        <v/>
      </c>
      <c r="BE300" s="4" t="str">
        <f t="shared" si="333"/>
        <v/>
      </c>
      <c r="BF300" s="4" t="str">
        <f t="shared" si="334"/>
        <v/>
      </c>
      <c r="BG300" s="4" t="str">
        <f t="shared" si="335"/>
        <v/>
      </c>
      <c r="BI300" s="4" t="s">
        <v>4957</v>
      </c>
      <c r="BJ300" s="4">
        <f t="shared" si="361"/>
        <v>9</v>
      </c>
      <c r="BK300" s="4">
        <f t="shared" si="362"/>
        <v>9</v>
      </c>
      <c r="BL300" s="4" t="str">
        <f t="shared" si="363"/>
        <v/>
      </c>
      <c r="BM300" s="4" t="str">
        <f t="shared" si="364"/>
        <v/>
      </c>
      <c r="BN300" s="4" t="str">
        <f t="shared" si="365"/>
        <v/>
      </c>
      <c r="BO300" s="4" t="str">
        <f t="shared" si="366"/>
        <v/>
      </c>
      <c r="BP300" s="4" t="str">
        <f t="shared" si="367"/>
        <v/>
      </c>
      <c r="BQ300" s="4" t="str">
        <f t="shared" si="368"/>
        <v/>
      </c>
      <c r="BR300" s="4" t="str">
        <f t="shared" si="369"/>
        <v/>
      </c>
      <c r="BS300" s="4" t="str">
        <f t="shared" si="370"/>
        <v/>
      </c>
      <c r="BT300" s="4" t="str">
        <f t="shared" si="371"/>
        <v/>
      </c>
      <c r="BU300" s="4" t="str">
        <f t="shared" si="372"/>
        <v/>
      </c>
      <c r="BV300" s="4">
        <f t="shared" si="336"/>
        <v>0</v>
      </c>
      <c r="BW300" s="4">
        <f t="shared" si="373"/>
        <v>9</v>
      </c>
      <c r="BY300" s="4" t="s">
        <v>4957</v>
      </c>
      <c r="BZ300" s="4">
        <f t="shared" si="337"/>
        <v>0</v>
      </c>
      <c r="CA300" s="4">
        <f t="shared" si="338"/>
        <v>0</v>
      </c>
      <c r="CB300" s="4" t="str">
        <f t="shared" si="339"/>
        <v/>
      </c>
      <c r="CC300" s="4" t="str">
        <f t="shared" si="340"/>
        <v/>
      </c>
      <c r="CD300" s="4" t="str">
        <f t="shared" si="341"/>
        <v/>
      </c>
      <c r="CE300" s="4" t="str">
        <f t="shared" si="342"/>
        <v/>
      </c>
      <c r="CF300" s="4" t="str">
        <f t="shared" si="343"/>
        <v/>
      </c>
      <c r="CG300" s="4" t="str">
        <f t="shared" si="344"/>
        <v/>
      </c>
      <c r="CH300" s="4" t="str">
        <f t="shared" si="345"/>
        <v/>
      </c>
      <c r="CI300" s="4" t="str">
        <f t="shared" si="346"/>
        <v/>
      </c>
      <c r="CJ300" s="4" t="str">
        <f t="shared" si="347"/>
        <v/>
      </c>
      <c r="CK300" s="4" t="str">
        <f t="shared" si="348"/>
        <v/>
      </c>
      <c r="CM300" s="4" t="s">
        <v>4957</v>
      </c>
      <c r="CN300" s="4" t="str">
        <f>IF(ISNUMBER(BZ300), IF($BV300&gt;VLOOKUP('Gene Table'!$G$2,'Array Content'!$A$2:$B$3,2,FALSE),IF(BZ300&lt;-$BV300,"mutant","WT"),IF(BZ300&lt;-VLOOKUP('Gene Table'!$G$2,'Array Content'!$A$2:$B$3,2,FALSE),"Mutant","WT")),"")</f>
        <v>WT</v>
      </c>
      <c r="CO300" s="4" t="str">
        <f>IF(ISNUMBER(CA300), IF($BV300&gt;VLOOKUP('Gene Table'!$G$2,'Array Content'!$A$2:$B$3,2,FALSE),IF(CA300&lt;-$BV300,"mutant","WT"),IF(CA300&lt;-VLOOKUP('Gene Table'!$G$2,'Array Content'!$A$2:$B$3,2,FALSE),"Mutant","WT")),"")</f>
        <v>WT</v>
      </c>
      <c r="CP300" s="4" t="str">
        <f>IF(ISNUMBER(CB300), IF($BV300&gt;VLOOKUP('Gene Table'!$G$2,'Array Content'!$A$2:$B$3,2,FALSE),IF(CB300&lt;-$BV300,"mutant","WT"),IF(CB300&lt;-VLOOKUP('Gene Table'!$G$2,'Array Content'!$A$2:$B$3,2,FALSE),"Mutant","WT")),"")</f>
        <v/>
      </c>
      <c r="CQ300" s="4" t="str">
        <f>IF(ISNUMBER(CC300), IF($BV300&gt;VLOOKUP('Gene Table'!$G$2,'Array Content'!$A$2:$B$3,2,FALSE),IF(CC300&lt;-$BV300,"mutant","WT"),IF(CC300&lt;-VLOOKUP('Gene Table'!$G$2,'Array Content'!$A$2:$B$3,2,FALSE),"Mutant","WT")),"")</f>
        <v/>
      </c>
      <c r="CR300" s="4" t="str">
        <f>IF(ISNUMBER(CD300), IF($BV300&gt;VLOOKUP('Gene Table'!$G$2,'Array Content'!$A$2:$B$3,2,FALSE),IF(CD300&lt;-$BV300,"mutant","WT"),IF(CD300&lt;-VLOOKUP('Gene Table'!$G$2,'Array Content'!$A$2:$B$3,2,FALSE),"Mutant","WT")),"")</f>
        <v/>
      </c>
      <c r="CS300" s="4" t="str">
        <f>IF(ISNUMBER(CE300), IF($BV300&gt;VLOOKUP('Gene Table'!$G$2,'Array Content'!$A$2:$B$3,2,FALSE),IF(CE300&lt;-$BV300,"mutant","WT"),IF(CE300&lt;-VLOOKUP('Gene Table'!$G$2,'Array Content'!$A$2:$B$3,2,FALSE),"Mutant","WT")),"")</f>
        <v/>
      </c>
      <c r="CT300" s="4" t="str">
        <f>IF(ISNUMBER(CF300), IF($BV300&gt;VLOOKUP('Gene Table'!$G$2,'Array Content'!$A$2:$B$3,2,FALSE),IF(CF300&lt;-$BV300,"mutant","WT"),IF(CF300&lt;-VLOOKUP('Gene Table'!$G$2,'Array Content'!$A$2:$B$3,2,FALSE),"Mutant","WT")),"")</f>
        <v/>
      </c>
      <c r="CU300" s="4" t="str">
        <f>IF(ISNUMBER(CG300), IF($BV300&gt;VLOOKUP('Gene Table'!$G$2,'Array Content'!$A$2:$B$3,2,FALSE),IF(CG300&lt;-$BV300,"mutant","WT"),IF(CG300&lt;-VLOOKUP('Gene Table'!$G$2,'Array Content'!$A$2:$B$3,2,FALSE),"Mutant","WT")),"")</f>
        <v/>
      </c>
      <c r="CV300" s="4" t="str">
        <f>IF(ISNUMBER(CH300), IF($BV300&gt;VLOOKUP('Gene Table'!$G$2,'Array Content'!$A$2:$B$3,2,FALSE),IF(CH300&lt;-$BV300,"mutant","WT"),IF(CH300&lt;-VLOOKUP('Gene Table'!$G$2,'Array Content'!$A$2:$B$3,2,FALSE),"Mutant","WT")),"")</f>
        <v/>
      </c>
      <c r="CW300" s="4" t="str">
        <f>IF(ISNUMBER(CI300), IF($BV300&gt;VLOOKUP('Gene Table'!$G$2,'Array Content'!$A$2:$B$3,2,FALSE),IF(CI300&lt;-$BV300,"mutant","WT"),IF(CI300&lt;-VLOOKUP('Gene Table'!$G$2,'Array Content'!$A$2:$B$3,2,FALSE),"Mutant","WT")),"")</f>
        <v/>
      </c>
      <c r="CX300" s="4" t="str">
        <f>IF(ISNUMBER(CJ300), IF($BV300&gt;VLOOKUP('Gene Table'!$G$2,'Array Content'!$A$2:$B$3,2,FALSE),IF(CJ300&lt;-$BV300,"mutant","WT"),IF(CJ300&lt;-VLOOKUP('Gene Table'!$G$2,'Array Content'!$A$2:$B$3,2,FALSE),"Mutant","WT")),"")</f>
        <v/>
      </c>
      <c r="CY300" s="4" t="str">
        <f>IF(ISNUMBER(CK300), IF($BV300&gt;VLOOKUP('Gene Table'!$G$2,'Array Content'!$A$2:$B$3,2,FALSE),IF(CK300&lt;-$BV300,"mutant","WT"),IF(CK300&lt;-VLOOKUP('Gene Table'!$G$2,'Array Content'!$A$2:$B$3,2,FALSE),"Mutant","WT")),"")</f>
        <v/>
      </c>
      <c r="DA300" s="4" t="s">
        <v>4957</v>
      </c>
      <c r="DB300" s="4">
        <f t="shared" si="349"/>
        <v>0</v>
      </c>
      <c r="DC300" s="4">
        <f t="shared" si="350"/>
        <v>0</v>
      </c>
      <c r="DD300" s="4" t="str">
        <f t="shared" si="351"/>
        <v/>
      </c>
      <c r="DE300" s="4" t="str">
        <f t="shared" si="352"/>
        <v/>
      </c>
      <c r="DF300" s="4" t="str">
        <f t="shared" si="353"/>
        <v/>
      </c>
      <c r="DG300" s="4" t="str">
        <f t="shared" si="354"/>
        <v/>
      </c>
      <c r="DH300" s="4" t="str">
        <f t="shared" si="355"/>
        <v/>
      </c>
      <c r="DI300" s="4" t="str">
        <f t="shared" si="356"/>
        <v/>
      </c>
      <c r="DJ300" s="4" t="str">
        <f t="shared" si="357"/>
        <v/>
      </c>
      <c r="DK300" s="4" t="str">
        <f t="shared" si="358"/>
        <v/>
      </c>
      <c r="DL300" s="4" t="str">
        <f t="shared" si="359"/>
        <v/>
      </c>
      <c r="DM300" s="4" t="str">
        <f t="shared" si="360"/>
        <v/>
      </c>
      <c r="DO300" s="4" t="s">
        <v>4957</v>
      </c>
      <c r="DP300" s="4" t="str">
        <f>IF(ISNUMBER(DB300), IF($AR300&gt;VLOOKUP('Gene Table'!$G$2,'Array Content'!$A$2:$B$3,2,FALSE),IF(DB300&lt;-$AR300,"mutant","WT"),IF(DB300&lt;-VLOOKUP('Gene Table'!$G$2,'Array Content'!$A$2:$B$3,2,FALSE),"Mutant","WT")),"")</f>
        <v>WT</v>
      </c>
      <c r="DQ300" s="4" t="str">
        <f>IF(ISNUMBER(DC300), IF($AR300&gt;VLOOKUP('Gene Table'!$G$2,'Array Content'!$A$2:$B$3,2,FALSE),IF(DC300&lt;-$AR300,"mutant","WT"),IF(DC300&lt;-VLOOKUP('Gene Table'!$G$2,'Array Content'!$A$2:$B$3,2,FALSE),"Mutant","WT")),"")</f>
        <v>WT</v>
      </c>
      <c r="DR300" s="4" t="str">
        <f>IF(ISNUMBER(DD300), IF($AR300&gt;VLOOKUP('Gene Table'!$G$2,'Array Content'!$A$2:$B$3,2,FALSE),IF(DD300&lt;-$AR300,"mutant","WT"),IF(DD300&lt;-VLOOKUP('Gene Table'!$G$2,'Array Content'!$A$2:$B$3,2,FALSE),"Mutant","WT")),"")</f>
        <v/>
      </c>
      <c r="DS300" s="4" t="str">
        <f>IF(ISNUMBER(DE300), IF($AR300&gt;VLOOKUP('Gene Table'!$G$2,'Array Content'!$A$2:$B$3,2,FALSE),IF(DE300&lt;-$AR300,"mutant","WT"),IF(DE300&lt;-VLOOKUP('Gene Table'!$G$2,'Array Content'!$A$2:$B$3,2,FALSE),"Mutant","WT")),"")</f>
        <v/>
      </c>
      <c r="DT300" s="4" t="str">
        <f>IF(ISNUMBER(DF300), IF($AR300&gt;VLOOKUP('Gene Table'!$G$2,'Array Content'!$A$2:$B$3,2,FALSE),IF(DF300&lt;-$AR300,"mutant","WT"),IF(DF300&lt;-VLOOKUP('Gene Table'!$G$2,'Array Content'!$A$2:$B$3,2,FALSE),"Mutant","WT")),"")</f>
        <v/>
      </c>
      <c r="DU300" s="4" t="str">
        <f>IF(ISNUMBER(DG300), IF($AR300&gt;VLOOKUP('Gene Table'!$G$2,'Array Content'!$A$2:$B$3,2,FALSE),IF(DG300&lt;-$AR300,"mutant","WT"),IF(DG300&lt;-VLOOKUP('Gene Table'!$G$2,'Array Content'!$A$2:$B$3,2,FALSE),"Mutant","WT")),"")</f>
        <v/>
      </c>
      <c r="DV300" s="4" t="str">
        <f>IF(ISNUMBER(DH300), IF($AR300&gt;VLOOKUP('Gene Table'!$G$2,'Array Content'!$A$2:$B$3,2,FALSE),IF(DH300&lt;-$AR300,"mutant","WT"),IF(DH300&lt;-VLOOKUP('Gene Table'!$G$2,'Array Content'!$A$2:$B$3,2,FALSE),"Mutant","WT")),"")</f>
        <v/>
      </c>
      <c r="DW300" s="4" t="str">
        <f>IF(ISNUMBER(DI300), IF($AR300&gt;VLOOKUP('Gene Table'!$G$2,'Array Content'!$A$2:$B$3,2,FALSE),IF(DI300&lt;-$AR300,"mutant","WT"),IF(DI300&lt;-VLOOKUP('Gene Table'!$G$2,'Array Content'!$A$2:$B$3,2,FALSE),"Mutant","WT")),"")</f>
        <v/>
      </c>
      <c r="DX300" s="4" t="str">
        <f>IF(ISNUMBER(DJ300), IF($AR300&gt;VLOOKUP('Gene Table'!$G$2,'Array Content'!$A$2:$B$3,2,FALSE),IF(DJ300&lt;-$AR300,"mutant","WT"),IF(DJ300&lt;-VLOOKUP('Gene Table'!$G$2,'Array Content'!$A$2:$B$3,2,FALSE),"Mutant","WT")),"")</f>
        <v/>
      </c>
      <c r="DY300" s="4" t="str">
        <f>IF(ISNUMBER(DK300), IF($AR300&gt;VLOOKUP('Gene Table'!$G$2,'Array Content'!$A$2:$B$3,2,FALSE),IF(DK300&lt;-$AR300,"mutant","WT"),IF(DK300&lt;-VLOOKUP('Gene Table'!$G$2,'Array Content'!$A$2:$B$3,2,FALSE),"Mutant","WT")),"")</f>
        <v/>
      </c>
      <c r="DZ300" s="4" t="str">
        <f>IF(ISNUMBER(DL300), IF($AR300&gt;VLOOKUP('Gene Table'!$G$2,'Array Content'!$A$2:$B$3,2,FALSE),IF(DL300&lt;-$AR300,"mutant","WT"),IF(DL300&lt;-VLOOKUP('Gene Table'!$G$2,'Array Content'!$A$2:$B$3,2,FALSE),"Mutant","WT")),"")</f>
        <v/>
      </c>
      <c r="EA300" s="4" t="str">
        <f>IF(ISNUMBER(DM300), IF($AR300&gt;VLOOKUP('Gene Table'!$G$2,'Array Content'!$A$2:$B$3,2,FALSE),IF(DM300&lt;-$AR300,"mutant","WT"),IF(DM300&lt;-VLOOKUP('Gene Table'!$G$2,'Array Content'!$A$2:$B$3,2,FALSE),"Mutant","WT")),"")</f>
        <v/>
      </c>
      <c r="EC300" s="4" t="s">
        <v>4957</v>
      </c>
      <c r="ED300" s="4" t="str">
        <f>IF('Gene Table'!$D300="copy number",D300,"")</f>
        <v/>
      </c>
      <c r="EE300" s="4" t="str">
        <f>IF('Gene Table'!$D300="copy number",E300,"")</f>
        <v/>
      </c>
      <c r="EF300" s="4" t="str">
        <f>IF('Gene Table'!$D300="copy number",F300,"")</f>
        <v/>
      </c>
      <c r="EG300" s="4" t="str">
        <f>IF('Gene Table'!$D300="copy number",G300,"")</f>
        <v/>
      </c>
      <c r="EH300" s="4" t="str">
        <f>IF('Gene Table'!$D300="copy number",H300,"")</f>
        <v/>
      </c>
      <c r="EI300" s="4" t="str">
        <f>IF('Gene Table'!$D300="copy number",I300,"")</f>
        <v/>
      </c>
      <c r="EJ300" s="4" t="str">
        <f>IF('Gene Table'!$D300="copy number",J300,"")</f>
        <v/>
      </c>
      <c r="EK300" s="4" t="str">
        <f>IF('Gene Table'!$D300="copy number",K300,"")</f>
        <v/>
      </c>
      <c r="EL300" s="4" t="str">
        <f>IF('Gene Table'!$D300="copy number",L300,"")</f>
        <v/>
      </c>
      <c r="EM300" s="4" t="str">
        <f>IF('Gene Table'!$D300="copy number",M300,"")</f>
        <v/>
      </c>
      <c r="EN300" s="4" t="str">
        <f>IF('Gene Table'!$D300="copy number",N300,"")</f>
        <v/>
      </c>
      <c r="EO300" s="4" t="str">
        <f>IF('Gene Table'!$D300="copy number",O300,"")</f>
        <v/>
      </c>
      <c r="EQ300" s="4" t="s">
        <v>4957</v>
      </c>
      <c r="ER300" s="4" t="str">
        <f>IF('Gene Table'!$D300="copy number",R300,"")</f>
        <v/>
      </c>
      <c r="ES300" s="4" t="str">
        <f>IF('Gene Table'!$D300="copy number",S300,"")</f>
        <v/>
      </c>
      <c r="ET300" s="4" t="str">
        <f>IF('Gene Table'!$D300="copy number",T300,"")</f>
        <v/>
      </c>
      <c r="EU300" s="4" t="str">
        <f>IF('Gene Table'!$D300="copy number",U300,"")</f>
        <v/>
      </c>
      <c r="EV300" s="4" t="str">
        <f>IF('Gene Table'!$D300="copy number",V300,"")</f>
        <v/>
      </c>
      <c r="EW300" s="4" t="str">
        <f>IF('Gene Table'!$D300="copy number",W300,"")</f>
        <v/>
      </c>
      <c r="EX300" s="4" t="str">
        <f>IF('Gene Table'!$D300="copy number",X300,"")</f>
        <v/>
      </c>
      <c r="EY300" s="4" t="str">
        <f>IF('Gene Table'!$D300="copy number",Y300,"")</f>
        <v/>
      </c>
      <c r="EZ300" s="4" t="str">
        <f>IF('Gene Table'!$D300="copy number",Z300,"")</f>
        <v/>
      </c>
      <c r="FA300" s="4" t="str">
        <f>IF('Gene Table'!$D300="copy number",AA300,"")</f>
        <v/>
      </c>
      <c r="FB300" s="4" t="str">
        <f>IF('Gene Table'!$D300="copy number",AB300,"")</f>
        <v/>
      </c>
      <c r="FC300" s="4" t="str">
        <f>IF('Gene Table'!$D300="copy number",AC300,"")</f>
        <v/>
      </c>
      <c r="FE300" s="4" t="s">
        <v>4957</v>
      </c>
      <c r="FF300" s="4" t="str">
        <f>IF('Gene Table'!$C300="SMPC",D300,"")</f>
        <v/>
      </c>
      <c r="FG300" s="4" t="str">
        <f>IF('Gene Table'!$C300="SMPC",E300,"")</f>
        <v/>
      </c>
      <c r="FH300" s="4" t="str">
        <f>IF('Gene Table'!$C300="SMPC",F300,"")</f>
        <v/>
      </c>
      <c r="FI300" s="4" t="str">
        <f>IF('Gene Table'!$C300="SMPC",G300,"")</f>
        <v/>
      </c>
      <c r="FJ300" s="4" t="str">
        <f>IF('Gene Table'!$C300="SMPC",H300,"")</f>
        <v/>
      </c>
      <c r="FK300" s="4" t="str">
        <f>IF('Gene Table'!$C300="SMPC",I300,"")</f>
        <v/>
      </c>
      <c r="FL300" s="4" t="str">
        <f>IF('Gene Table'!$C300="SMPC",J300,"")</f>
        <v/>
      </c>
      <c r="FM300" s="4" t="str">
        <f>IF('Gene Table'!$C300="SMPC",K300,"")</f>
        <v/>
      </c>
      <c r="FN300" s="4" t="str">
        <f>IF('Gene Table'!$C300="SMPC",L300,"")</f>
        <v/>
      </c>
      <c r="FO300" s="4" t="str">
        <f>IF('Gene Table'!$C300="SMPC",M300,"")</f>
        <v/>
      </c>
      <c r="FP300" s="4" t="str">
        <f>IF('Gene Table'!$C300="SMPC",N300,"")</f>
        <v/>
      </c>
      <c r="FQ300" s="4" t="str">
        <f>IF('Gene Table'!$C300="SMPC",O300,"")</f>
        <v/>
      </c>
      <c r="FS300" s="4" t="s">
        <v>4957</v>
      </c>
      <c r="FT300" s="4" t="str">
        <f>IF('Gene Table'!$C300="SMPC",R300,"")</f>
        <v/>
      </c>
      <c r="FU300" s="4" t="str">
        <f>IF('Gene Table'!$C300="SMPC",S300,"")</f>
        <v/>
      </c>
      <c r="FV300" s="4" t="str">
        <f>IF('Gene Table'!$C300="SMPC",T300,"")</f>
        <v/>
      </c>
      <c r="FW300" s="4" t="str">
        <f>IF('Gene Table'!$C300="SMPC",U300,"")</f>
        <v/>
      </c>
      <c r="FX300" s="4" t="str">
        <f>IF('Gene Table'!$C300="SMPC",V300,"")</f>
        <v/>
      </c>
      <c r="FY300" s="4" t="str">
        <f>IF('Gene Table'!$C300="SMPC",W300,"")</f>
        <v/>
      </c>
      <c r="FZ300" s="4" t="str">
        <f>IF('Gene Table'!$C300="SMPC",X300,"")</f>
        <v/>
      </c>
      <c r="GA300" s="4" t="str">
        <f>IF('Gene Table'!$C300="SMPC",Y300,"")</f>
        <v/>
      </c>
      <c r="GB300" s="4" t="str">
        <f>IF('Gene Table'!$C300="SMPC",Z300,"")</f>
        <v/>
      </c>
      <c r="GC300" s="4" t="str">
        <f>IF('Gene Table'!$C300="SMPC",AA300,"")</f>
        <v/>
      </c>
      <c r="GD300" s="4" t="str">
        <f>IF('Gene Table'!$C300="SMPC",AB300,"")</f>
        <v/>
      </c>
      <c r="GE300" s="4" t="str">
        <f>IF('Gene Table'!$C300="SMPC",AC300,"")</f>
        <v/>
      </c>
    </row>
    <row r="301" spans="1:187" ht="15" customHeight="1" x14ac:dyDescent="0.25">
      <c r="A301" s="4" t="str">
        <f>'Gene Table'!C301&amp;":"&amp;'Gene Table'!D301</f>
        <v>TP53:c.839G&gt;A</v>
      </c>
      <c r="B301" s="4">
        <f>IF('Gene Table'!$G$5="NO",IF(ISNUMBER(MATCH('Gene Table'!E301,'Array Content'!$M$2:$M$941,0)),VLOOKUP('Gene Table'!E301,'Array Content'!$M$2:$O$941,2,FALSE),35),IF('Gene Table'!$G$5="YES",IF(ISNUMBER(MATCH('Gene Table'!E301,'Array Content'!$M$2:$M$941,0)),VLOOKUP('Gene Table'!E301,'Array Content'!$M$2:$O$941,3,FALSE),35),"OOPS"))</f>
        <v>37</v>
      </c>
      <c r="C301" s="4" t="s">
        <v>4958</v>
      </c>
      <c r="D301" s="29">
        <f>IF('Control Sample Data'!D300="","",IF(SUM('Control Sample Data'!D$2:D$97)&gt;10,IF(AND(ISNUMBER('Control Sample Data'!D300),'Control Sample Data'!D300&lt;$B301, 'Control Sample Data'!D300&gt;0),'Control Sample Data'!D300,$B301),""))</f>
        <v>35</v>
      </c>
      <c r="E301" s="29">
        <f>IF('Control Sample Data'!E300="","",IF(SUM('Control Sample Data'!E$2:E$97)&gt;10,IF(AND(ISNUMBER('Control Sample Data'!E300),'Control Sample Data'!E300&lt;$B301, 'Control Sample Data'!E300&gt;0),'Control Sample Data'!E300,$B301),""))</f>
        <v>35</v>
      </c>
      <c r="F301" s="29" t="str">
        <f>IF('Control Sample Data'!F300="","",IF(SUM('Control Sample Data'!F$2:F$97)&gt;10,IF(AND(ISNUMBER('Control Sample Data'!F300),'Control Sample Data'!F300&lt;$B301, 'Control Sample Data'!F300&gt;0),'Control Sample Data'!F300,$B301),""))</f>
        <v/>
      </c>
      <c r="G301" s="29" t="str">
        <f>IF('Control Sample Data'!G300="","",IF(SUM('Control Sample Data'!G$2:G$97)&gt;10,IF(AND(ISNUMBER('Control Sample Data'!G300),'Control Sample Data'!G300&lt;$B301, 'Control Sample Data'!G300&gt;0),'Control Sample Data'!G300,$B301),""))</f>
        <v/>
      </c>
      <c r="H301" s="29" t="str">
        <f>IF('Control Sample Data'!H300="","",IF(SUM('Control Sample Data'!H$2:H$97)&gt;10,IF(AND(ISNUMBER('Control Sample Data'!H300),'Control Sample Data'!H300&lt;$B301, 'Control Sample Data'!H300&gt;0),'Control Sample Data'!H300,$B301),""))</f>
        <v/>
      </c>
      <c r="I301" s="29" t="str">
        <f>IF('Control Sample Data'!I300="","",IF(SUM('Control Sample Data'!I$2:I$97)&gt;10,IF(AND(ISNUMBER('Control Sample Data'!I300),'Control Sample Data'!I300&lt;$B301, 'Control Sample Data'!I300&gt;0),'Control Sample Data'!I300,$B301),""))</f>
        <v/>
      </c>
      <c r="J301" s="29" t="str">
        <f>IF('Control Sample Data'!J300="","",IF(SUM('Control Sample Data'!J$2:J$97)&gt;10,IF(AND(ISNUMBER('Control Sample Data'!J300),'Control Sample Data'!J300&lt;$B301, 'Control Sample Data'!J300&gt;0),'Control Sample Data'!J300,$B301),""))</f>
        <v/>
      </c>
      <c r="K301" s="29" t="str">
        <f>IF('Control Sample Data'!K300="","",IF(SUM('Control Sample Data'!K$2:K$97)&gt;10,IF(AND(ISNUMBER('Control Sample Data'!K300),'Control Sample Data'!K300&lt;$B301, 'Control Sample Data'!K300&gt;0),'Control Sample Data'!K300,$B301),""))</f>
        <v/>
      </c>
      <c r="L301" s="29" t="str">
        <f>IF('Control Sample Data'!L300="","",IF(SUM('Control Sample Data'!L$2:L$97)&gt;10,IF(AND(ISNUMBER('Control Sample Data'!L300),'Control Sample Data'!L300&lt;$B301, 'Control Sample Data'!L300&gt;0),'Control Sample Data'!L300,$B301),""))</f>
        <v/>
      </c>
      <c r="M301" s="29" t="str">
        <f>IF('Control Sample Data'!M300="","",IF(SUM('Control Sample Data'!M$2:M$97)&gt;10,IF(AND(ISNUMBER('Control Sample Data'!M300),'Control Sample Data'!M300&lt;$B301, 'Control Sample Data'!M300&gt;0),'Control Sample Data'!M300,$B301),""))</f>
        <v/>
      </c>
      <c r="N301" s="29" t="str">
        <f>IF('Control Sample Data'!N300="","",IF(SUM('Control Sample Data'!N$2:N$97)&gt;10,IF(AND(ISNUMBER('Control Sample Data'!N300),'Control Sample Data'!N300&lt;$B301, 'Control Sample Data'!N300&gt;0),'Control Sample Data'!N300,$B301),""))</f>
        <v/>
      </c>
      <c r="O301" s="29" t="str">
        <f>IF('Control Sample Data'!O300="","",IF(SUM('Control Sample Data'!O$2:O$97)&gt;10,IF(AND(ISNUMBER('Control Sample Data'!O300),'Control Sample Data'!O300&lt;$B301, 'Control Sample Data'!O300&gt;0),'Control Sample Data'!O300,$B301),""))</f>
        <v/>
      </c>
      <c r="Q301" s="4" t="s">
        <v>4958</v>
      </c>
      <c r="R301" s="29">
        <f>IF('Test Sample Data'!D300="","",IF(SUM('Test Sample Data'!D$2:D$97)&gt;10,IF(AND(ISNUMBER('Test Sample Data'!D300),'Test Sample Data'!D300&lt;$B301, 'Test Sample Data'!D300&gt;0),'Test Sample Data'!D300,$B301),""))</f>
        <v>35</v>
      </c>
      <c r="S301" s="29">
        <f>IF('Test Sample Data'!E300="","",IF(SUM('Test Sample Data'!E$2:E$97)&gt;10,IF(AND(ISNUMBER('Test Sample Data'!E300),'Test Sample Data'!E300&lt;$B301, 'Test Sample Data'!E300&gt;0),'Test Sample Data'!E300,$B301),""))</f>
        <v>35</v>
      </c>
      <c r="T301" s="29" t="str">
        <f>IF('Test Sample Data'!F300="","",IF(SUM('Test Sample Data'!F$2:F$97)&gt;10,IF(AND(ISNUMBER('Test Sample Data'!F300),'Test Sample Data'!F300&lt;$B301, 'Test Sample Data'!F300&gt;0),'Test Sample Data'!F300,$B301),""))</f>
        <v/>
      </c>
      <c r="U301" s="29" t="str">
        <f>IF('Test Sample Data'!G300="","",IF(SUM('Test Sample Data'!G$2:G$97)&gt;10,IF(AND(ISNUMBER('Test Sample Data'!G300),'Test Sample Data'!G300&lt;$B301, 'Test Sample Data'!G300&gt;0),'Test Sample Data'!G300,$B301),""))</f>
        <v/>
      </c>
      <c r="V301" s="29" t="str">
        <f>IF('Test Sample Data'!H300="","",IF(SUM('Test Sample Data'!H$2:H$97)&gt;10,IF(AND(ISNUMBER('Test Sample Data'!H300),'Test Sample Data'!H300&lt;$B301, 'Test Sample Data'!H300&gt;0),'Test Sample Data'!H300,$B301),""))</f>
        <v/>
      </c>
      <c r="W301" s="29" t="str">
        <f>IF('Test Sample Data'!I300="","",IF(SUM('Test Sample Data'!I$2:I$97)&gt;10,IF(AND(ISNUMBER('Test Sample Data'!I300),'Test Sample Data'!I300&lt;$B301, 'Test Sample Data'!I300&gt;0),'Test Sample Data'!I300,$B301),""))</f>
        <v/>
      </c>
      <c r="X301" s="29" t="str">
        <f>IF('Test Sample Data'!J300="","",IF(SUM('Test Sample Data'!J$2:J$97)&gt;10,IF(AND(ISNUMBER('Test Sample Data'!J300),'Test Sample Data'!J300&lt;$B301, 'Test Sample Data'!J300&gt;0),'Test Sample Data'!J300,$B301),""))</f>
        <v/>
      </c>
      <c r="Y301" s="29" t="str">
        <f>IF('Test Sample Data'!K300="","",IF(SUM('Test Sample Data'!K$2:K$97)&gt;10,IF(AND(ISNUMBER('Test Sample Data'!K300),'Test Sample Data'!K300&lt;$B301, 'Test Sample Data'!K300&gt;0),'Test Sample Data'!K300,$B301),""))</f>
        <v/>
      </c>
      <c r="Z301" s="29" t="str">
        <f>IF('Test Sample Data'!L300="","",IF(SUM('Test Sample Data'!L$2:L$97)&gt;10,IF(AND(ISNUMBER('Test Sample Data'!L300),'Test Sample Data'!L300&lt;$B301, 'Test Sample Data'!L300&gt;0),'Test Sample Data'!L300,$B301),""))</f>
        <v/>
      </c>
      <c r="AA301" s="29" t="str">
        <f>IF('Test Sample Data'!M300="","",IF(SUM('Test Sample Data'!M$2:M$97)&gt;10,IF(AND(ISNUMBER('Test Sample Data'!M300),'Test Sample Data'!M300&lt;$B301, 'Test Sample Data'!M300&gt;0),'Test Sample Data'!M300,$B301),""))</f>
        <v/>
      </c>
      <c r="AB301" s="29" t="str">
        <f>IF('Test Sample Data'!N300="","",IF(SUM('Test Sample Data'!N$2:N$97)&gt;10,IF(AND(ISNUMBER('Test Sample Data'!N300),'Test Sample Data'!N300&lt;$B301, 'Test Sample Data'!N300&gt;0),'Test Sample Data'!N300,$B301),""))</f>
        <v/>
      </c>
      <c r="AC301" s="29" t="str">
        <f>IF('Test Sample Data'!O300="","",IF(SUM('Test Sample Data'!O$2:O$97)&gt;10,IF(AND(ISNUMBER('Test Sample Data'!O300),'Test Sample Data'!O300&lt;$B301, 'Test Sample Data'!O300&gt;0),'Test Sample Data'!O300,$B301),""))</f>
        <v/>
      </c>
      <c r="AE301" s="4" t="s">
        <v>4958</v>
      </c>
      <c r="AF301" s="4">
        <f t="shared" si="311"/>
        <v>9</v>
      </c>
      <c r="AG301" s="4">
        <f t="shared" si="312"/>
        <v>9</v>
      </c>
      <c r="AH301" s="4" t="str">
        <f t="shared" si="313"/>
        <v/>
      </c>
      <c r="AI301" s="4" t="str">
        <f t="shared" si="314"/>
        <v/>
      </c>
      <c r="AJ301" s="4" t="str">
        <f t="shared" si="315"/>
        <v/>
      </c>
      <c r="AK301" s="4" t="str">
        <f t="shared" si="316"/>
        <v/>
      </c>
      <c r="AL301" s="4" t="str">
        <f t="shared" si="317"/>
        <v/>
      </c>
      <c r="AM301" s="4" t="str">
        <f t="shared" si="318"/>
        <v/>
      </c>
      <c r="AN301" s="4" t="str">
        <f t="shared" si="319"/>
        <v/>
      </c>
      <c r="AO301" s="4" t="str">
        <f t="shared" si="320"/>
        <v/>
      </c>
      <c r="AP301" s="4" t="str">
        <f t="shared" si="321"/>
        <v/>
      </c>
      <c r="AQ301" s="4" t="str">
        <f t="shared" si="322"/>
        <v/>
      </c>
      <c r="AR301" s="4">
        <f t="shared" si="323"/>
        <v>0</v>
      </c>
      <c r="AS301" s="4">
        <f t="shared" si="374"/>
        <v>9</v>
      </c>
      <c r="AU301" s="4" t="s">
        <v>4958</v>
      </c>
      <c r="AV301" s="4">
        <f t="shared" si="324"/>
        <v>9</v>
      </c>
      <c r="AW301" s="4">
        <f t="shared" si="325"/>
        <v>9</v>
      </c>
      <c r="AX301" s="4" t="str">
        <f t="shared" si="326"/>
        <v/>
      </c>
      <c r="AY301" s="4" t="str">
        <f t="shared" si="327"/>
        <v/>
      </c>
      <c r="AZ301" s="4" t="str">
        <f t="shared" si="328"/>
        <v/>
      </c>
      <c r="BA301" s="4" t="str">
        <f t="shared" si="329"/>
        <v/>
      </c>
      <c r="BB301" s="4" t="str">
        <f t="shared" si="330"/>
        <v/>
      </c>
      <c r="BC301" s="4" t="str">
        <f t="shared" si="331"/>
        <v/>
      </c>
      <c r="BD301" s="4" t="str">
        <f t="shared" si="332"/>
        <v/>
      </c>
      <c r="BE301" s="4" t="str">
        <f t="shared" si="333"/>
        <v/>
      </c>
      <c r="BF301" s="4" t="str">
        <f t="shared" si="334"/>
        <v/>
      </c>
      <c r="BG301" s="4" t="str">
        <f t="shared" si="335"/>
        <v/>
      </c>
      <c r="BI301" s="4" t="s">
        <v>4958</v>
      </c>
      <c r="BJ301" s="4">
        <f t="shared" si="361"/>
        <v>9</v>
      </c>
      <c r="BK301" s="4">
        <f t="shared" si="362"/>
        <v>9</v>
      </c>
      <c r="BL301" s="4" t="str">
        <f t="shared" si="363"/>
        <v/>
      </c>
      <c r="BM301" s="4" t="str">
        <f t="shared" si="364"/>
        <v/>
      </c>
      <c r="BN301" s="4" t="str">
        <f t="shared" si="365"/>
        <v/>
      </c>
      <c r="BO301" s="4" t="str">
        <f t="shared" si="366"/>
        <v/>
      </c>
      <c r="BP301" s="4" t="str">
        <f t="shared" si="367"/>
        <v/>
      </c>
      <c r="BQ301" s="4" t="str">
        <f t="shared" si="368"/>
        <v/>
      </c>
      <c r="BR301" s="4" t="str">
        <f t="shared" si="369"/>
        <v/>
      </c>
      <c r="BS301" s="4" t="str">
        <f t="shared" si="370"/>
        <v/>
      </c>
      <c r="BT301" s="4" t="str">
        <f t="shared" si="371"/>
        <v/>
      </c>
      <c r="BU301" s="4" t="str">
        <f t="shared" si="372"/>
        <v/>
      </c>
      <c r="BV301" s="4">
        <f t="shared" si="336"/>
        <v>0</v>
      </c>
      <c r="BW301" s="4">
        <f t="shared" si="373"/>
        <v>9</v>
      </c>
      <c r="BY301" s="4" t="s">
        <v>4958</v>
      </c>
      <c r="BZ301" s="4">
        <f t="shared" si="337"/>
        <v>0</v>
      </c>
      <c r="CA301" s="4">
        <f t="shared" si="338"/>
        <v>0</v>
      </c>
      <c r="CB301" s="4" t="str">
        <f t="shared" si="339"/>
        <v/>
      </c>
      <c r="CC301" s="4" t="str">
        <f t="shared" si="340"/>
        <v/>
      </c>
      <c r="CD301" s="4" t="str">
        <f t="shared" si="341"/>
        <v/>
      </c>
      <c r="CE301" s="4" t="str">
        <f t="shared" si="342"/>
        <v/>
      </c>
      <c r="CF301" s="4" t="str">
        <f t="shared" si="343"/>
        <v/>
      </c>
      <c r="CG301" s="4" t="str">
        <f t="shared" si="344"/>
        <v/>
      </c>
      <c r="CH301" s="4" t="str">
        <f t="shared" si="345"/>
        <v/>
      </c>
      <c r="CI301" s="4" t="str">
        <f t="shared" si="346"/>
        <v/>
      </c>
      <c r="CJ301" s="4" t="str">
        <f t="shared" si="347"/>
        <v/>
      </c>
      <c r="CK301" s="4" t="str">
        <f t="shared" si="348"/>
        <v/>
      </c>
      <c r="CM301" s="4" t="s">
        <v>4958</v>
      </c>
      <c r="CN301" s="4" t="str">
        <f>IF(ISNUMBER(BZ301), IF($BV301&gt;VLOOKUP('Gene Table'!$G$2,'Array Content'!$A$2:$B$3,2,FALSE),IF(BZ301&lt;-$BV301,"mutant","WT"),IF(BZ301&lt;-VLOOKUP('Gene Table'!$G$2,'Array Content'!$A$2:$B$3,2,FALSE),"Mutant","WT")),"")</f>
        <v>WT</v>
      </c>
      <c r="CO301" s="4" t="str">
        <f>IF(ISNUMBER(CA301), IF($BV301&gt;VLOOKUP('Gene Table'!$G$2,'Array Content'!$A$2:$B$3,2,FALSE),IF(CA301&lt;-$BV301,"mutant","WT"),IF(CA301&lt;-VLOOKUP('Gene Table'!$G$2,'Array Content'!$A$2:$B$3,2,FALSE),"Mutant","WT")),"")</f>
        <v>WT</v>
      </c>
      <c r="CP301" s="4" t="str">
        <f>IF(ISNUMBER(CB301), IF($BV301&gt;VLOOKUP('Gene Table'!$G$2,'Array Content'!$A$2:$B$3,2,FALSE),IF(CB301&lt;-$BV301,"mutant","WT"),IF(CB301&lt;-VLOOKUP('Gene Table'!$G$2,'Array Content'!$A$2:$B$3,2,FALSE),"Mutant","WT")),"")</f>
        <v/>
      </c>
      <c r="CQ301" s="4" t="str">
        <f>IF(ISNUMBER(CC301), IF($BV301&gt;VLOOKUP('Gene Table'!$G$2,'Array Content'!$A$2:$B$3,2,FALSE),IF(CC301&lt;-$BV301,"mutant","WT"),IF(CC301&lt;-VLOOKUP('Gene Table'!$G$2,'Array Content'!$A$2:$B$3,2,FALSE),"Mutant","WT")),"")</f>
        <v/>
      </c>
      <c r="CR301" s="4" t="str">
        <f>IF(ISNUMBER(CD301), IF($BV301&gt;VLOOKUP('Gene Table'!$G$2,'Array Content'!$A$2:$B$3,2,FALSE),IF(CD301&lt;-$BV301,"mutant","WT"),IF(CD301&lt;-VLOOKUP('Gene Table'!$G$2,'Array Content'!$A$2:$B$3,2,FALSE),"Mutant","WT")),"")</f>
        <v/>
      </c>
      <c r="CS301" s="4" t="str">
        <f>IF(ISNUMBER(CE301), IF($BV301&gt;VLOOKUP('Gene Table'!$G$2,'Array Content'!$A$2:$B$3,2,FALSE),IF(CE301&lt;-$BV301,"mutant","WT"),IF(CE301&lt;-VLOOKUP('Gene Table'!$G$2,'Array Content'!$A$2:$B$3,2,FALSE),"Mutant","WT")),"")</f>
        <v/>
      </c>
      <c r="CT301" s="4" t="str">
        <f>IF(ISNUMBER(CF301), IF($BV301&gt;VLOOKUP('Gene Table'!$G$2,'Array Content'!$A$2:$B$3,2,FALSE),IF(CF301&lt;-$BV301,"mutant","WT"),IF(CF301&lt;-VLOOKUP('Gene Table'!$G$2,'Array Content'!$A$2:$B$3,2,FALSE),"Mutant","WT")),"")</f>
        <v/>
      </c>
      <c r="CU301" s="4" t="str">
        <f>IF(ISNUMBER(CG301), IF($BV301&gt;VLOOKUP('Gene Table'!$G$2,'Array Content'!$A$2:$B$3,2,FALSE),IF(CG301&lt;-$BV301,"mutant","WT"),IF(CG301&lt;-VLOOKUP('Gene Table'!$G$2,'Array Content'!$A$2:$B$3,2,FALSE),"Mutant","WT")),"")</f>
        <v/>
      </c>
      <c r="CV301" s="4" t="str">
        <f>IF(ISNUMBER(CH301), IF($BV301&gt;VLOOKUP('Gene Table'!$G$2,'Array Content'!$A$2:$B$3,2,FALSE),IF(CH301&lt;-$BV301,"mutant","WT"),IF(CH301&lt;-VLOOKUP('Gene Table'!$G$2,'Array Content'!$A$2:$B$3,2,FALSE),"Mutant","WT")),"")</f>
        <v/>
      </c>
      <c r="CW301" s="4" t="str">
        <f>IF(ISNUMBER(CI301), IF($BV301&gt;VLOOKUP('Gene Table'!$G$2,'Array Content'!$A$2:$B$3,2,FALSE),IF(CI301&lt;-$BV301,"mutant","WT"),IF(CI301&lt;-VLOOKUP('Gene Table'!$G$2,'Array Content'!$A$2:$B$3,2,FALSE),"Mutant","WT")),"")</f>
        <v/>
      </c>
      <c r="CX301" s="4" t="str">
        <f>IF(ISNUMBER(CJ301), IF($BV301&gt;VLOOKUP('Gene Table'!$G$2,'Array Content'!$A$2:$B$3,2,FALSE),IF(CJ301&lt;-$BV301,"mutant","WT"),IF(CJ301&lt;-VLOOKUP('Gene Table'!$G$2,'Array Content'!$A$2:$B$3,2,FALSE),"Mutant","WT")),"")</f>
        <v/>
      </c>
      <c r="CY301" s="4" t="str">
        <f>IF(ISNUMBER(CK301), IF($BV301&gt;VLOOKUP('Gene Table'!$G$2,'Array Content'!$A$2:$B$3,2,FALSE),IF(CK301&lt;-$BV301,"mutant","WT"),IF(CK301&lt;-VLOOKUP('Gene Table'!$G$2,'Array Content'!$A$2:$B$3,2,FALSE),"Mutant","WT")),"")</f>
        <v/>
      </c>
      <c r="DA301" s="4" t="s">
        <v>4958</v>
      </c>
      <c r="DB301" s="4">
        <f t="shared" si="349"/>
        <v>0</v>
      </c>
      <c r="DC301" s="4">
        <f t="shared" si="350"/>
        <v>0</v>
      </c>
      <c r="DD301" s="4" t="str">
        <f t="shared" si="351"/>
        <v/>
      </c>
      <c r="DE301" s="4" t="str">
        <f t="shared" si="352"/>
        <v/>
      </c>
      <c r="DF301" s="4" t="str">
        <f t="shared" si="353"/>
        <v/>
      </c>
      <c r="DG301" s="4" t="str">
        <f t="shared" si="354"/>
        <v/>
      </c>
      <c r="DH301" s="4" t="str">
        <f t="shared" si="355"/>
        <v/>
      </c>
      <c r="DI301" s="4" t="str">
        <f t="shared" si="356"/>
        <v/>
      </c>
      <c r="DJ301" s="4" t="str">
        <f t="shared" si="357"/>
        <v/>
      </c>
      <c r="DK301" s="4" t="str">
        <f t="shared" si="358"/>
        <v/>
      </c>
      <c r="DL301" s="4" t="str">
        <f t="shared" si="359"/>
        <v/>
      </c>
      <c r="DM301" s="4" t="str">
        <f t="shared" si="360"/>
        <v/>
      </c>
      <c r="DO301" s="4" t="s">
        <v>4958</v>
      </c>
      <c r="DP301" s="4" t="str">
        <f>IF(ISNUMBER(DB301), IF($AR301&gt;VLOOKUP('Gene Table'!$G$2,'Array Content'!$A$2:$B$3,2,FALSE),IF(DB301&lt;-$AR301,"mutant","WT"),IF(DB301&lt;-VLOOKUP('Gene Table'!$G$2,'Array Content'!$A$2:$B$3,2,FALSE),"Mutant","WT")),"")</f>
        <v>WT</v>
      </c>
      <c r="DQ301" s="4" t="str">
        <f>IF(ISNUMBER(DC301), IF($AR301&gt;VLOOKUP('Gene Table'!$G$2,'Array Content'!$A$2:$B$3,2,FALSE),IF(DC301&lt;-$AR301,"mutant","WT"),IF(DC301&lt;-VLOOKUP('Gene Table'!$G$2,'Array Content'!$A$2:$B$3,2,FALSE),"Mutant","WT")),"")</f>
        <v>WT</v>
      </c>
      <c r="DR301" s="4" t="str">
        <f>IF(ISNUMBER(DD301), IF($AR301&gt;VLOOKUP('Gene Table'!$G$2,'Array Content'!$A$2:$B$3,2,FALSE),IF(DD301&lt;-$AR301,"mutant","WT"),IF(DD301&lt;-VLOOKUP('Gene Table'!$G$2,'Array Content'!$A$2:$B$3,2,FALSE),"Mutant","WT")),"")</f>
        <v/>
      </c>
      <c r="DS301" s="4" t="str">
        <f>IF(ISNUMBER(DE301), IF($AR301&gt;VLOOKUP('Gene Table'!$G$2,'Array Content'!$A$2:$B$3,2,FALSE),IF(DE301&lt;-$AR301,"mutant","WT"),IF(DE301&lt;-VLOOKUP('Gene Table'!$G$2,'Array Content'!$A$2:$B$3,2,FALSE),"Mutant","WT")),"")</f>
        <v/>
      </c>
      <c r="DT301" s="4" t="str">
        <f>IF(ISNUMBER(DF301), IF($AR301&gt;VLOOKUP('Gene Table'!$G$2,'Array Content'!$A$2:$B$3,2,FALSE),IF(DF301&lt;-$AR301,"mutant","WT"),IF(DF301&lt;-VLOOKUP('Gene Table'!$G$2,'Array Content'!$A$2:$B$3,2,FALSE),"Mutant","WT")),"")</f>
        <v/>
      </c>
      <c r="DU301" s="4" t="str">
        <f>IF(ISNUMBER(DG301), IF($AR301&gt;VLOOKUP('Gene Table'!$G$2,'Array Content'!$A$2:$B$3,2,FALSE),IF(DG301&lt;-$AR301,"mutant","WT"),IF(DG301&lt;-VLOOKUP('Gene Table'!$G$2,'Array Content'!$A$2:$B$3,2,FALSE),"Mutant","WT")),"")</f>
        <v/>
      </c>
      <c r="DV301" s="4" t="str">
        <f>IF(ISNUMBER(DH301), IF($AR301&gt;VLOOKUP('Gene Table'!$G$2,'Array Content'!$A$2:$B$3,2,FALSE),IF(DH301&lt;-$AR301,"mutant","WT"),IF(DH301&lt;-VLOOKUP('Gene Table'!$G$2,'Array Content'!$A$2:$B$3,2,FALSE),"Mutant","WT")),"")</f>
        <v/>
      </c>
      <c r="DW301" s="4" t="str">
        <f>IF(ISNUMBER(DI301), IF($AR301&gt;VLOOKUP('Gene Table'!$G$2,'Array Content'!$A$2:$B$3,2,FALSE),IF(DI301&lt;-$AR301,"mutant","WT"),IF(DI301&lt;-VLOOKUP('Gene Table'!$G$2,'Array Content'!$A$2:$B$3,2,FALSE),"Mutant","WT")),"")</f>
        <v/>
      </c>
      <c r="DX301" s="4" t="str">
        <f>IF(ISNUMBER(DJ301), IF($AR301&gt;VLOOKUP('Gene Table'!$G$2,'Array Content'!$A$2:$B$3,2,FALSE),IF(DJ301&lt;-$AR301,"mutant","WT"),IF(DJ301&lt;-VLOOKUP('Gene Table'!$G$2,'Array Content'!$A$2:$B$3,2,FALSE),"Mutant","WT")),"")</f>
        <v/>
      </c>
      <c r="DY301" s="4" t="str">
        <f>IF(ISNUMBER(DK301), IF($AR301&gt;VLOOKUP('Gene Table'!$G$2,'Array Content'!$A$2:$B$3,2,FALSE),IF(DK301&lt;-$AR301,"mutant","WT"),IF(DK301&lt;-VLOOKUP('Gene Table'!$G$2,'Array Content'!$A$2:$B$3,2,FALSE),"Mutant","WT")),"")</f>
        <v/>
      </c>
      <c r="DZ301" s="4" t="str">
        <f>IF(ISNUMBER(DL301), IF($AR301&gt;VLOOKUP('Gene Table'!$G$2,'Array Content'!$A$2:$B$3,2,FALSE),IF(DL301&lt;-$AR301,"mutant","WT"),IF(DL301&lt;-VLOOKUP('Gene Table'!$G$2,'Array Content'!$A$2:$B$3,2,FALSE),"Mutant","WT")),"")</f>
        <v/>
      </c>
      <c r="EA301" s="4" t="str">
        <f>IF(ISNUMBER(DM301), IF($AR301&gt;VLOOKUP('Gene Table'!$G$2,'Array Content'!$A$2:$B$3,2,FALSE),IF(DM301&lt;-$AR301,"mutant","WT"),IF(DM301&lt;-VLOOKUP('Gene Table'!$G$2,'Array Content'!$A$2:$B$3,2,FALSE),"Mutant","WT")),"")</f>
        <v/>
      </c>
      <c r="EC301" s="4" t="s">
        <v>4958</v>
      </c>
      <c r="ED301" s="4" t="str">
        <f>IF('Gene Table'!$D301="copy number",D301,"")</f>
        <v/>
      </c>
      <c r="EE301" s="4" t="str">
        <f>IF('Gene Table'!$D301="copy number",E301,"")</f>
        <v/>
      </c>
      <c r="EF301" s="4" t="str">
        <f>IF('Gene Table'!$D301="copy number",F301,"")</f>
        <v/>
      </c>
      <c r="EG301" s="4" t="str">
        <f>IF('Gene Table'!$D301="copy number",G301,"")</f>
        <v/>
      </c>
      <c r="EH301" s="4" t="str">
        <f>IF('Gene Table'!$D301="copy number",H301,"")</f>
        <v/>
      </c>
      <c r="EI301" s="4" t="str">
        <f>IF('Gene Table'!$D301="copy number",I301,"")</f>
        <v/>
      </c>
      <c r="EJ301" s="4" t="str">
        <f>IF('Gene Table'!$D301="copy number",J301,"")</f>
        <v/>
      </c>
      <c r="EK301" s="4" t="str">
        <f>IF('Gene Table'!$D301="copy number",K301,"")</f>
        <v/>
      </c>
      <c r="EL301" s="4" t="str">
        <f>IF('Gene Table'!$D301="copy number",L301,"")</f>
        <v/>
      </c>
      <c r="EM301" s="4" t="str">
        <f>IF('Gene Table'!$D301="copy number",M301,"")</f>
        <v/>
      </c>
      <c r="EN301" s="4" t="str">
        <f>IF('Gene Table'!$D301="copy number",N301,"")</f>
        <v/>
      </c>
      <c r="EO301" s="4" t="str">
        <f>IF('Gene Table'!$D301="copy number",O301,"")</f>
        <v/>
      </c>
      <c r="EQ301" s="4" t="s">
        <v>4958</v>
      </c>
      <c r="ER301" s="4" t="str">
        <f>IF('Gene Table'!$D301="copy number",R301,"")</f>
        <v/>
      </c>
      <c r="ES301" s="4" t="str">
        <f>IF('Gene Table'!$D301="copy number",S301,"")</f>
        <v/>
      </c>
      <c r="ET301" s="4" t="str">
        <f>IF('Gene Table'!$D301="copy number",T301,"")</f>
        <v/>
      </c>
      <c r="EU301" s="4" t="str">
        <f>IF('Gene Table'!$D301="copy number",U301,"")</f>
        <v/>
      </c>
      <c r="EV301" s="4" t="str">
        <f>IF('Gene Table'!$D301="copy number",V301,"")</f>
        <v/>
      </c>
      <c r="EW301" s="4" t="str">
        <f>IF('Gene Table'!$D301="copy number",W301,"")</f>
        <v/>
      </c>
      <c r="EX301" s="4" t="str">
        <f>IF('Gene Table'!$D301="copy number",X301,"")</f>
        <v/>
      </c>
      <c r="EY301" s="4" t="str">
        <f>IF('Gene Table'!$D301="copy number",Y301,"")</f>
        <v/>
      </c>
      <c r="EZ301" s="4" t="str">
        <f>IF('Gene Table'!$D301="copy number",Z301,"")</f>
        <v/>
      </c>
      <c r="FA301" s="4" t="str">
        <f>IF('Gene Table'!$D301="copy number",AA301,"")</f>
        <v/>
      </c>
      <c r="FB301" s="4" t="str">
        <f>IF('Gene Table'!$D301="copy number",AB301,"")</f>
        <v/>
      </c>
      <c r="FC301" s="4" t="str">
        <f>IF('Gene Table'!$D301="copy number",AC301,"")</f>
        <v/>
      </c>
      <c r="FE301" s="4" t="s">
        <v>4958</v>
      </c>
      <c r="FF301" s="4" t="str">
        <f>IF('Gene Table'!$C301="SMPC",D301,"")</f>
        <v/>
      </c>
      <c r="FG301" s="4" t="str">
        <f>IF('Gene Table'!$C301="SMPC",E301,"")</f>
        <v/>
      </c>
      <c r="FH301" s="4" t="str">
        <f>IF('Gene Table'!$C301="SMPC",F301,"")</f>
        <v/>
      </c>
      <c r="FI301" s="4" t="str">
        <f>IF('Gene Table'!$C301="SMPC",G301,"")</f>
        <v/>
      </c>
      <c r="FJ301" s="4" t="str">
        <f>IF('Gene Table'!$C301="SMPC",H301,"")</f>
        <v/>
      </c>
      <c r="FK301" s="4" t="str">
        <f>IF('Gene Table'!$C301="SMPC",I301,"")</f>
        <v/>
      </c>
      <c r="FL301" s="4" t="str">
        <f>IF('Gene Table'!$C301="SMPC",J301,"")</f>
        <v/>
      </c>
      <c r="FM301" s="4" t="str">
        <f>IF('Gene Table'!$C301="SMPC",K301,"")</f>
        <v/>
      </c>
      <c r="FN301" s="4" t="str">
        <f>IF('Gene Table'!$C301="SMPC",L301,"")</f>
        <v/>
      </c>
      <c r="FO301" s="4" t="str">
        <f>IF('Gene Table'!$C301="SMPC",M301,"")</f>
        <v/>
      </c>
      <c r="FP301" s="4" t="str">
        <f>IF('Gene Table'!$C301="SMPC",N301,"")</f>
        <v/>
      </c>
      <c r="FQ301" s="4" t="str">
        <f>IF('Gene Table'!$C301="SMPC",O301,"")</f>
        <v/>
      </c>
      <c r="FS301" s="4" t="s">
        <v>4958</v>
      </c>
      <c r="FT301" s="4" t="str">
        <f>IF('Gene Table'!$C301="SMPC",R301,"")</f>
        <v/>
      </c>
      <c r="FU301" s="4" t="str">
        <f>IF('Gene Table'!$C301="SMPC",S301,"")</f>
        <v/>
      </c>
      <c r="FV301" s="4" t="str">
        <f>IF('Gene Table'!$C301="SMPC",T301,"")</f>
        <v/>
      </c>
      <c r="FW301" s="4" t="str">
        <f>IF('Gene Table'!$C301="SMPC",U301,"")</f>
        <v/>
      </c>
      <c r="FX301" s="4" t="str">
        <f>IF('Gene Table'!$C301="SMPC",V301,"")</f>
        <v/>
      </c>
      <c r="FY301" s="4" t="str">
        <f>IF('Gene Table'!$C301="SMPC",W301,"")</f>
        <v/>
      </c>
      <c r="FZ301" s="4" t="str">
        <f>IF('Gene Table'!$C301="SMPC",X301,"")</f>
        <v/>
      </c>
      <c r="GA301" s="4" t="str">
        <f>IF('Gene Table'!$C301="SMPC",Y301,"")</f>
        <v/>
      </c>
      <c r="GB301" s="4" t="str">
        <f>IF('Gene Table'!$C301="SMPC",Z301,"")</f>
        <v/>
      </c>
      <c r="GC301" s="4" t="str">
        <f>IF('Gene Table'!$C301="SMPC",AA301,"")</f>
        <v/>
      </c>
      <c r="GD301" s="4" t="str">
        <f>IF('Gene Table'!$C301="SMPC",AB301,"")</f>
        <v/>
      </c>
      <c r="GE301" s="4" t="str">
        <f>IF('Gene Table'!$C301="SMPC",AC301,"")</f>
        <v/>
      </c>
    </row>
    <row r="302" spans="1:187" ht="15" customHeight="1" x14ac:dyDescent="0.25">
      <c r="A302" s="4" t="str">
        <f>'Gene Table'!C302&amp;":"&amp;'Gene Table'!D302</f>
        <v>TP53:c.839G&gt;C</v>
      </c>
      <c r="B302" s="4">
        <f>IF('Gene Table'!$G$5="NO",IF(ISNUMBER(MATCH('Gene Table'!E302,'Array Content'!$M$2:$M$941,0)),VLOOKUP('Gene Table'!E302,'Array Content'!$M$2:$O$941,2,FALSE),35),IF('Gene Table'!$G$5="YES",IF(ISNUMBER(MATCH('Gene Table'!E302,'Array Content'!$M$2:$M$941,0)),VLOOKUP('Gene Table'!E302,'Array Content'!$M$2:$O$941,3,FALSE),35),"OOPS"))</f>
        <v>37</v>
      </c>
      <c r="C302" s="4" t="s">
        <v>4959</v>
      </c>
      <c r="D302" s="29">
        <f>IF('Control Sample Data'!D301="","",IF(SUM('Control Sample Data'!D$2:D$97)&gt;10,IF(AND(ISNUMBER('Control Sample Data'!D301),'Control Sample Data'!D301&lt;$B302, 'Control Sample Data'!D301&gt;0),'Control Sample Data'!D301,$B302),""))</f>
        <v>35</v>
      </c>
      <c r="E302" s="29">
        <f>IF('Control Sample Data'!E301="","",IF(SUM('Control Sample Data'!E$2:E$97)&gt;10,IF(AND(ISNUMBER('Control Sample Data'!E301),'Control Sample Data'!E301&lt;$B302, 'Control Sample Data'!E301&gt;0),'Control Sample Data'!E301,$B302),""))</f>
        <v>35</v>
      </c>
      <c r="F302" s="29" t="str">
        <f>IF('Control Sample Data'!F301="","",IF(SUM('Control Sample Data'!F$2:F$97)&gt;10,IF(AND(ISNUMBER('Control Sample Data'!F301),'Control Sample Data'!F301&lt;$B302, 'Control Sample Data'!F301&gt;0),'Control Sample Data'!F301,$B302),""))</f>
        <v/>
      </c>
      <c r="G302" s="29" t="str">
        <f>IF('Control Sample Data'!G301="","",IF(SUM('Control Sample Data'!G$2:G$97)&gt;10,IF(AND(ISNUMBER('Control Sample Data'!G301),'Control Sample Data'!G301&lt;$B302, 'Control Sample Data'!G301&gt;0),'Control Sample Data'!G301,$B302),""))</f>
        <v/>
      </c>
      <c r="H302" s="29" t="str">
        <f>IF('Control Sample Data'!H301="","",IF(SUM('Control Sample Data'!H$2:H$97)&gt;10,IF(AND(ISNUMBER('Control Sample Data'!H301),'Control Sample Data'!H301&lt;$B302, 'Control Sample Data'!H301&gt;0),'Control Sample Data'!H301,$B302),""))</f>
        <v/>
      </c>
      <c r="I302" s="29" t="str">
        <f>IF('Control Sample Data'!I301="","",IF(SUM('Control Sample Data'!I$2:I$97)&gt;10,IF(AND(ISNUMBER('Control Sample Data'!I301),'Control Sample Data'!I301&lt;$B302, 'Control Sample Data'!I301&gt;0),'Control Sample Data'!I301,$B302),""))</f>
        <v/>
      </c>
      <c r="J302" s="29" t="str">
        <f>IF('Control Sample Data'!J301="","",IF(SUM('Control Sample Data'!J$2:J$97)&gt;10,IF(AND(ISNUMBER('Control Sample Data'!J301),'Control Sample Data'!J301&lt;$B302, 'Control Sample Data'!J301&gt;0),'Control Sample Data'!J301,$B302),""))</f>
        <v/>
      </c>
      <c r="K302" s="29" t="str">
        <f>IF('Control Sample Data'!K301="","",IF(SUM('Control Sample Data'!K$2:K$97)&gt;10,IF(AND(ISNUMBER('Control Sample Data'!K301),'Control Sample Data'!K301&lt;$B302, 'Control Sample Data'!K301&gt;0),'Control Sample Data'!K301,$B302),""))</f>
        <v/>
      </c>
      <c r="L302" s="29" t="str">
        <f>IF('Control Sample Data'!L301="","",IF(SUM('Control Sample Data'!L$2:L$97)&gt;10,IF(AND(ISNUMBER('Control Sample Data'!L301),'Control Sample Data'!L301&lt;$B302, 'Control Sample Data'!L301&gt;0),'Control Sample Data'!L301,$B302),""))</f>
        <v/>
      </c>
      <c r="M302" s="29" t="str">
        <f>IF('Control Sample Data'!M301="","",IF(SUM('Control Sample Data'!M$2:M$97)&gt;10,IF(AND(ISNUMBER('Control Sample Data'!M301),'Control Sample Data'!M301&lt;$B302, 'Control Sample Data'!M301&gt;0),'Control Sample Data'!M301,$B302),""))</f>
        <v/>
      </c>
      <c r="N302" s="29" t="str">
        <f>IF('Control Sample Data'!N301="","",IF(SUM('Control Sample Data'!N$2:N$97)&gt;10,IF(AND(ISNUMBER('Control Sample Data'!N301),'Control Sample Data'!N301&lt;$B302, 'Control Sample Data'!N301&gt;0),'Control Sample Data'!N301,$B302),""))</f>
        <v/>
      </c>
      <c r="O302" s="29" t="str">
        <f>IF('Control Sample Data'!O301="","",IF(SUM('Control Sample Data'!O$2:O$97)&gt;10,IF(AND(ISNUMBER('Control Sample Data'!O301),'Control Sample Data'!O301&lt;$B302, 'Control Sample Data'!O301&gt;0),'Control Sample Data'!O301,$B302),""))</f>
        <v/>
      </c>
      <c r="Q302" s="4" t="s">
        <v>4959</v>
      </c>
      <c r="R302" s="29">
        <f>IF('Test Sample Data'!D301="","",IF(SUM('Test Sample Data'!D$2:D$97)&gt;10,IF(AND(ISNUMBER('Test Sample Data'!D301),'Test Sample Data'!D301&lt;$B302, 'Test Sample Data'!D301&gt;0),'Test Sample Data'!D301,$B302),""))</f>
        <v>35</v>
      </c>
      <c r="S302" s="29">
        <f>IF('Test Sample Data'!E301="","",IF(SUM('Test Sample Data'!E$2:E$97)&gt;10,IF(AND(ISNUMBER('Test Sample Data'!E301),'Test Sample Data'!E301&lt;$B302, 'Test Sample Data'!E301&gt;0),'Test Sample Data'!E301,$B302),""))</f>
        <v>35</v>
      </c>
      <c r="T302" s="29" t="str">
        <f>IF('Test Sample Data'!F301="","",IF(SUM('Test Sample Data'!F$2:F$97)&gt;10,IF(AND(ISNUMBER('Test Sample Data'!F301),'Test Sample Data'!F301&lt;$B302, 'Test Sample Data'!F301&gt;0),'Test Sample Data'!F301,$B302),""))</f>
        <v/>
      </c>
      <c r="U302" s="29" t="str">
        <f>IF('Test Sample Data'!G301="","",IF(SUM('Test Sample Data'!G$2:G$97)&gt;10,IF(AND(ISNUMBER('Test Sample Data'!G301),'Test Sample Data'!G301&lt;$B302, 'Test Sample Data'!G301&gt;0),'Test Sample Data'!G301,$B302),""))</f>
        <v/>
      </c>
      <c r="V302" s="29" t="str">
        <f>IF('Test Sample Data'!H301="","",IF(SUM('Test Sample Data'!H$2:H$97)&gt;10,IF(AND(ISNUMBER('Test Sample Data'!H301),'Test Sample Data'!H301&lt;$B302, 'Test Sample Data'!H301&gt;0),'Test Sample Data'!H301,$B302),""))</f>
        <v/>
      </c>
      <c r="W302" s="29" t="str">
        <f>IF('Test Sample Data'!I301="","",IF(SUM('Test Sample Data'!I$2:I$97)&gt;10,IF(AND(ISNUMBER('Test Sample Data'!I301),'Test Sample Data'!I301&lt;$B302, 'Test Sample Data'!I301&gt;0),'Test Sample Data'!I301,$B302),""))</f>
        <v/>
      </c>
      <c r="X302" s="29" t="str">
        <f>IF('Test Sample Data'!J301="","",IF(SUM('Test Sample Data'!J$2:J$97)&gt;10,IF(AND(ISNUMBER('Test Sample Data'!J301),'Test Sample Data'!J301&lt;$B302, 'Test Sample Data'!J301&gt;0),'Test Sample Data'!J301,$B302),""))</f>
        <v/>
      </c>
      <c r="Y302" s="29" t="str">
        <f>IF('Test Sample Data'!K301="","",IF(SUM('Test Sample Data'!K$2:K$97)&gt;10,IF(AND(ISNUMBER('Test Sample Data'!K301),'Test Sample Data'!K301&lt;$B302, 'Test Sample Data'!K301&gt;0),'Test Sample Data'!K301,$B302),""))</f>
        <v/>
      </c>
      <c r="Z302" s="29" t="str">
        <f>IF('Test Sample Data'!L301="","",IF(SUM('Test Sample Data'!L$2:L$97)&gt;10,IF(AND(ISNUMBER('Test Sample Data'!L301),'Test Sample Data'!L301&lt;$B302, 'Test Sample Data'!L301&gt;0),'Test Sample Data'!L301,$B302),""))</f>
        <v/>
      </c>
      <c r="AA302" s="29" t="str">
        <f>IF('Test Sample Data'!M301="","",IF(SUM('Test Sample Data'!M$2:M$97)&gt;10,IF(AND(ISNUMBER('Test Sample Data'!M301),'Test Sample Data'!M301&lt;$B302, 'Test Sample Data'!M301&gt;0),'Test Sample Data'!M301,$B302),""))</f>
        <v/>
      </c>
      <c r="AB302" s="29" t="str">
        <f>IF('Test Sample Data'!N301="","",IF(SUM('Test Sample Data'!N$2:N$97)&gt;10,IF(AND(ISNUMBER('Test Sample Data'!N301),'Test Sample Data'!N301&lt;$B302, 'Test Sample Data'!N301&gt;0),'Test Sample Data'!N301,$B302),""))</f>
        <v/>
      </c>
      <c r="AC302" s="29" t="str">
        <f>IF('Test Sample Data'!O301="","",IF(SUM('Test Sample Data'!O$2:O$97)&gt;10,IF(AND(ISNUMBER('Test Sample Data'!O301),'Test Sample Data'!O301&lt;$B302, 'Test Sample Data'!O301&gt;0),'Test Sample Data'!O301,$B302),""))</f>
        <v/>
      </c>
      <c r="AE302" s="4" t="s">
        <v>4959</v>
      </c>
      <c r="AF302" s="4">
        <f t="shared" si="311"/>
        <v>9</v>
      </c>
      <c r="AG302" s="4">
        <f t="shared" si="312"/>
        <v>9</v>
      </c>
      <c r="AH302" s="4" t="str">
        <f t="shared" si="313"/>
        <v/>
      </c>
      <c r="AI302" s="4" t="str">
        <f t="shared" si="314"/>
        <v/>
      </c>
      <c r="AJ302" s="4" t="str">
        <f t="shared" si="315"/>
        <v/>
      </c>
      <c r="AK302" s="4" t="str">
        <f t="shared" si="316"/>
        <v/>
      </c>
      <c r="AL302" s="4" t="str">
        <f t="shared" si="317"/>
        <v/>
      </c>
      <c r="AM302" s="4" t="str">
        <f t="shared" si="318"/>
        <v/>
      </c>
      <c r="AN302" s="4" t="str">
        <f t="shared" si="319"/>
        <v/>
      </c>
      <c r="AO302" s="4" t="str">
        <f t="shared" si="320"/>
        <v/>
      </c>
      <c r="AP302" s="4" t="str">
        <f t="shared" si="321"/>
        <v/>
      </c>
      <c r="AQ302" s="4" t="str">
        <f t="shared" si="322"/>
        <v/>
      </c>
      <c r="AR302" s="4">
        <f t="shared" si="323"/>
        <v>0</v>
      </c>
      <c r="AS302" s="4">
        <f t="shared" si="374"/>
        <v>9</v>
      </c>
      <c r="AU302" s="4" t="s">
        <v>4959</v>
      </c>
      <c r="AV302" s="4">
        <f t="shared" si="324"/>
        <v>9</v>
      </c>
      <c r="AW302" s="4">
        <f t="shared" si="325"/>
        <v>9</v>
      </c>
      <c r="AX302" s="4" t="str">
        <f t="shared" si="326"/>
        <v/>
      </c>
      <c r="AY302" s="4" t="str">
        <f t="shared" si="327"/>
        <v/>
      </c>
      <c r="AZ302" s="4" t="str">
        <f t="shared" si="328"/>
        <v/>
      </c>
      <c r="BA302" s="4" t="str">
        <f t="shared" si="329"/>
        <v/>
      </c>
      <c r="BB302" s="4" t="str">
        <f t="shared" si="330"/>
        <v/>
      </c>
      <c r="BC302" s="4" t="str">
        <f t="shared" si="331"/>
        <v/>
      </c>
      <c r="BD302" s="4" t="str">
        <f t="shared" si="332"/>
        <v/>
      </c>
      <c r="BE302" s="4" t="str">
        <f t="shared" si="333"/>
        <v/>
      </c>
      <c r="BF302" s="4" t="str">
        <f t="shared" si="334"/>
        <v/>
      </c>
      <c r="BG302" s="4" t="str">
        <f t="shared" si="335"/>
        <v/>
      </c>
      <c r="BI302" s="4" t="s">
        <v>4959</v>
      </c>
      <c r="BJ302" s="4">
        <f t="shared" si="361"/>
        <v>9</v>
      </c>
      <c r="BK302" s="4">
        <f t="shared" si="362"/>
        <v>9</v>
      </c>
      <c r="BL302" s="4" t="str">
        <f t="shared" si="363"/>
        <v/>
      </c>
      <c r="BM302" s="4" t="str">
        <f t="shared" si="364"/>
        <v/>
      </c>
      <c r="BN302" s="4" t="str">
        <f t="shared" si="365"/>
        <v/>
      </c>
      <c r="BO302" s="4" t="str">
        <f t="shared" si="366"/>
        <v/>
      </c>
      <c r="BP302" s="4" t="str">
        <f t="shared" si="367"/>
        <v/>
      </c>
      <c r="BQ302" s="4" t="str">
        <f t="shared" si="368"/>
        <v/>
      </c>
      <c r="BR302" s="4" t="str">
        <f t="shared" si="369"/>
        <v/>
      </c>
      <c r="BS302" s="4" t="str">
        <f t="shared" si="370"/>
        <v/>
      </c>
      <c r="BT302" s="4" t="str">
        <f t="shared" si="371"/>
        <v/>
      </c>
      <c r="BU302" s="4" t="str">
        <f t="shared" si="372"/>
        <v/>
      </c>
      <c r="BV302" s="4">
        <f t="shared" si="336"/>
        <v>0</v>
      </c>
      <c r="BW302" s="4">
        <f t="shared" si="373"/>
        <v>9</v>
      </c>
      <c r="BY302" s="4" t="s">
        <v>4959</v>
      </c>
      <c r="BZ302" s="4">
        <f t="shared" si="337"/>
        <v>0</v>
      </c>
      <c r="CA302" s="4">
        <f t="shared" si="338"/>
        <v>0</v>
      </c>
      <c r="CB302" s="4" t="str">
        <f t="shared" si="339"/>
        <v/>
      </c>
      <c r="CC302" s="4" t="str">
        <f t="shared" si="340"/>
        <v/>
      </c>
      <c r="CD302" s="4" t="str">
        <f t="shared" si="341"/>
        <v/>
      </c>
      <c r="CE302" s="4" t="str">
        <f t="shared" si="342"/>
        <v/>
      </c>
      <c r="CF302" s="4" t="str">
        <f t="shared" si="343"/>
        <v/>
      </c>
      <c r="CG302" s="4" t="str">
        <f t="shared" si="344"/>
        <v/>
      </c>
      <c r="CH302" s="4" t="str">
        <f t="shared" si="345"/>
        <v/>
      </c>
      <c r="CI302" s="4" t="str">
        <f t="shared" si="346"/>
        <v/>
      </c>
      <c r="CJ302" s="4" t="str">
        <f t="shared" si="347"/>
        <v/>
      </c>
      <c r="CK302" s="4" t="str">
        <f t="shared" si="348"/>
        <v/>
      </c>
      <c r="CM302" s="4" t="s">
        <v>4959</v>
      </c>
      <c r="CN302" s="4" t="str">
        <f>IF(ISNUMBER(BZ302), IF($BV302&gt;VLOOKUP('Gene Table'!$G$2,'Array Content'!$A$2:$B$3,2,FALSE),IF(BZ302&lt;-$BV302,"mutant","WT"),IF(BZ302&lt;-VLOOKUP('Gene Table'!$G$2,'Array Content'!$A$2:$B$3,2,FALSE),"Mutant","WT")),"")</f>
        <v>WT</v>
      </c>
      <c r="CO302" s="4" t="str">
        <f>IF(ISNUMBER(CA302), IF($BV302&gt;VLOOKUP('Gene Table'!$G$2,'Array Content'!$A$2:$B$3,2,FALSE),IF(CA302&lt;-$BV302,"mutant","WT"),IF(CA302&lt;-VLOOKUP('Gene Table'!$G$2,'Array Content'!$A$2:$B$3,2,FALSE),"Mutant","WT")),"")</f>
        <v>WT</v>
      </c>
      <c r="CP302" s="4" t="str">
        <f>IF(ISNUMBER(CB302), IF($BV302&gt;VLOOKUP('Gene Table'!$G$2,'Array Content'!$A$2:$B$3,2,FALSE),IF(CB302&lt;-$BV302,"mutant","WT"),IF(CB302&lt;-VLOOKUP('Gene Table'!$G$2,'Array Content'!$A$2:$B$3,2,FALSE),"Mutant","WT")),"")</f>
        <v/>
      </c>
      <c r="CQ302" s="4" t="str">
        <f>IF(ISNUMBER(CC302), IF($BV302&gt;VLOOKUP('Gene Table'!$G$2,'Array Content'!$A$2:$B$3,2,FALSE),IF(CC302&lt;-$BV302,"mutant","WT"),IF(CC302&lt;-VLOOKUP('Gene Table'!$G$2,'Array Content'!$A$2:$B$3,2,FALSE),"Mutant","WT")),"")</f>
        <v/>
      </c>
      <c r="CR302" s="4" t="str">
        <f>IF(ISNUMBER(CD302), IF($BV302&gt;VLOOKUP('Gene Table'!$G$2,'Array Content'!$A$2:$B$3,2,FALSE),IF(CD302&lt;-$BV302,"mutant","WT"),IF(CD302&lt;-VLOOKUP('Gene Table'!$G$2,'Array Content'!$A$2:$B$3,2,FALSE),"Mutant","WT")),"")</f>
        <v/>
      </c>
      <c r="CS302" s="4" t="str">
        <f>IF(ISNUMBER(CE302), IF($BV302&gt;VLOOKUP('Gene Table'!$G$2,'Array Content'!$A$2:$B$3,2,FALSE),IF(CE302&lt;-$BV302,"mutant","WT"),IF(CE302&lt;-VLOOKUP('Gene Table'!$G$2,'Array Content'!$A$2:$B$3,2,FALSE),"Mutant","WT")),"")</f>
        <v/>
      </c>
      <c r="CT302" s="4" t="str">
        <f>IF(ISNUMBER(CF302), IF($BV302&gt;VLOOKUP('Gene Table'!$G$2,'Array Content'!$A$2:$B$3,2,FALSE),IF(CF302&lt;-$BV302,"mutant","WT"),IF(CF302&lt;-VLOOKUP('Gene Table'!$G$2,'Array Content'!$A$2:$B$3,2,FALSE),"Mutant","WT")),"")</f>
        <v/>
      </c>
      <c r="CU302" s="4" t="str">
        <f>IF(ISNUMBER(CG302), IF($BV302&gt;VLOOKUP('Gene Table'!$G$2,'Array Content'!$A$2:$B$3,2,FALSE),IF(CG302&lt;-$BV302,"mutant","WT"),IF(CG302&lt;-VLOOKUP('Gene Table'!$G$2,'Array Content'!$A$2:$B$3,2,FALSE),"Mutant","WT")),"")</f>
        <v/>
      </c>
      <c r="CV302" s="4" t="str">
        <f>IF(ISNUMBER(CH302), IF($BV302&gt;VLOOKUP('Gene Table'!$G$2,'Array Content'!$A$2:$B$3,2,FALSE),IF(CH302&lt;-$BV302,"mutant","WT"),IF(CH302&lt;-VLOOKUP('Gene Table'!$G$2,'Array Content'!$A$2:$B$3,2,FALSE),"Mutant","WT")),"")</f>
        <v/>
      </c>
      <c r="CW302" s="4" t="str">
        <f>IF(ISNUMBER(CI302), IF($BV302&gt;VLOOKUP('Gene Table'!$G$2,'Array Content'!$A$2:$B$3,2,FALSE),IF(CI302&lt;-$BV302,"mutant","WT"),IF(CI302&lt;-VLOOKUP('Gene Table'!$G$2,'Array Content'!$A$2:$B$3,2,FALSE),"Mutant","WT")),"")</f>
        <v/>
      </c>
      <c r="CX302" s="4" t="str">
        <f>IF(ISNUMBER(CJ302), IF($BV302&gt;VLOOKUP('Gene Table'!$G$2,'Array Content'!$A$2:$B$3,2,FALSE),IF(CJ302&lt;-$BV302,"mutant","WT"),IF(CJ302&lt;-VLOOKUP('Gene Table'!$G$2,'Array Content'!$A$2:$B$3,2,FALSE),"Mutant","WT")),"")</f>
        <v/>
      </c>
      <c r="CY302" s="4" t="str">
        <f>IF(ISNUMBER(CK302), IF($BV302&gt;VLOOKUP('Gene Table'!$G$2,'Array Content'!$A$2:$B$3,2,FALSE),IF(CK302&lt;-$BV302,"mutant","WT"),IF(CK302&lt;-VLOOKUP('Gene Table'!$G$2,'Array Content'!$A$2:$B$3,2,FALSE),"Mutant","WT")),"")</f>
        <v/>
      </c>
      <c r="DA302" s="4" t="s">
        <v>4959</v>
      </c>
      <c r="DB302" s="4">
        <f t="shared" si="349"/>
        <v>0</v>
      </c>
      <c r="DC302" s="4">
        <f t="shared" si="350"/>
        <v>0</v>
      </c>
      <c r="DD302" s="4" t="str">
        <f t="shared" si="351"/>
        <v/>
      </c>
      <c r="DE302" s="4" t="str">
        <f t="shared" si="352"/>
        <v/>
      </c>
      <c r="DF302" s="4" t="str">
        <f t="shared" si="353"/>
        <v/>
      </c>
      <c r="DG302" s="4" t="str">
        <f t="shared" si="354"/>
        <v/>
      </c>
      <c r="DH302" s="4" t="str">
        <f t="shared" si="355"/>
        <v/>
      </c>
      <c r="DI302" s="4" t="str">
        <f t="shared" si="356"/>
        <v/>
      </c>
      <c r="DJ302" s="4" t="str">
        <f t="shared" si="357"/>
        <v/>
      </c>
      <c r="DK302" s="4" t="str">
        <f t="shared" si="358"/>
        <v/>
      </c>
      <c r="DL302" s="4" t="str">
        <f t="shared" si="359"/>
        <v/>
      </c>
      <c r="DM302" s="4" t="str">
        <f t="shared" si="360"/>
        <v/>
      </c>
      <c r="DO302" s="4" t="s">
        <v>4959</v>
      </c>
      <c r="DP302" s="4" t="str">
        <f>IF(ISNUMBER(DB302), IF($AR302&gt;VLOOKUP('Gene Table'!$G$2,'Array Content'!$A$2:$B$3,2,FALSE),IF(DB302&lt;-$AR302,"mutant","WT"),IF(DB302&lt;-VLOOKUP('Gene Table'!$G$2,'Array Content'!$A$2:$B$3,2,FALSE),"Mutant","WT")),"")</f>
        <v>WT</v>
      </c>
      <c r="DQ302" s="4" t="str">
        <f>IF(ISNUMBER(DC302), IF($AR302&gt;VLOOKUP('Gene Table'!$G$2,'Array Content'!$A$2:$B$3,2,FALSE),IF(DC302&lt;-$AR302,"mutant","WT"),IF(DC302&lt;-VLOOKUP('Gene Table'!$G$2,'Array Content'!$A$2:$B$3,2,FALSE),"Mutant","WT")),"")</f>
        <v>WT</v>
      </c>
      <c r="DR302" s="4" t="str">
        <f>IF(ISNUMBER(DD302), IF($AR302&gt;VLOOKUP('Gene Table'!$G$2,'Array Content'!$A$2:$B$3,2,FALSE),IF(DD302&lt;-$AR302,"mutant","WT"),IF(DD302&lt;-VLOOKUP('Gene Table'!$G$2,'Array Content'!$A$2:$B$3,2,FALSE),"Mutant","WT")),"")</f>
        <v/>
      </c>
      <c r="DS302" s="4" t="str">
        <f>IF(ISNUMBER(DE302), IF($AR302&gt;VLOOKUP('Gene Table'!$G$2,'Array Content'!$A$2:$B$3,2,FALSE),IF(DE302&lt;-$AR302,"mutant","WT"),IF(DE302&lt;-VLOOKUP('Gene Table'!$G$2,'Array Content'!$A$2:$B$3,2,FALSE),"Mutant","WT")),"")</f>
        <v/>
      </c>
      <c r="DT302" s="4" t="str">
        <f>IF(ISNUMBER(DF302), IF($AR302&gt;VLOOKUP('Gene Table'!$G$2,'Array Content'!$A$2:$B$3,2,FALSE),IF(DF302&lt;-$AR302,"mutant","WT"),IF(DF302&lt;-VLOOKUP('Gene Table'!$G$2,'Array Content'!$A$2:$B$3,2,FALSE),"Mutant","WT")),"")</f>
        <v/>
      </c>
      <c r="DU302" s="4" t="str">
        <f>IF(ISNUMBER(DG302), IF($AR302&gt;VLOOKUP('Gene Table'!$G$2,'Array Content'!$A$2:$B$3,2,FALSE),IF(DG302&lt;-$AR302,"mutant","WT"),IF(DG302&lt;-VLOOKUP('Gene Table'!$G$2,'Array Content'!$A$2:$B$3,2,FALSE),"Mutant","WT")),"")</f>
        <v/>
      </c>
      <c r="DV302" s="4" t="str">
        <f>IF(ISNUMBER(DH302), IF($AR302&gt;VLOOKUP('Gene Table'!$G$2,'Array Content'!$A$2:$B$3,2,FALSE),IF(DH302&lt;-$AR302,"mutant","WT"),IF(DH302&lt;-VLOOKUP('Gene Table'!$G$2,'Array Content'!$A$2:$B$3,2,FALSE),"Mutant","WT")),"")</f>
        <v/>
      </c>
      <c r="DW302" s="4" t="str">
        <f>IF(ISNUMBER(DI302), IF($AR302&gt;VLOOKUP('Gene Table'!$G$2,'Array Content'!$A$2:$B$3,2,FALSE),IF(DI302&lt;-$AR302,"mutant","WT"),IF(DI302&lt;-VLOOKUP('Gene Table'!$G$2,'Array Content'!$A$2:$B$3,2,FALSE),"Mutant","WT")),"")</f>
        <v/>
      </c>
      <c r="DX302" s="4" t="str">
        <f>IF(ISNUMBER(DJ302), IF($AR302&gt;VLOOKUP('Gene Table'!$G$2,'Array Content'!$A$2:$B$3,2,FALSE),IF(DJ302&lt;-$AR302,"mutant","WT"),IF(DJ302&lt;-VLOOKUP('Gene Table'!$G$2,'Array Content'!$A$2:$B$3,2,FALSE),"Mutant","WT")),"")</f>
        <v/>
      </c>
      <c r="DY302" s="4" t="str">
        <f>IF(ISNUMBER(DK302), IF($AR302&gt;VLOOKUP('Gene Table'!$G$2,'Array Content'!$A$2:$B$3,2,FALSE),IF(DK302&lt;-$AR302,"mutant","WT"),IF(DK302&lt;-VLOOKUP('Gene Table'!$G$2,'Array Content'!$A$2:$B$3,2,FALSE),"Mutant","WT")),"")</f>
        <v/>
      </c>
      <c r="DZ302" s="4" t="str">
        <f>IF(ISNUMBER(DL302), IF($AR302&gt;VLOOKUP('Gene Table'!$G$2,'Array Content'!$A$2:$B$3,2,FALSE),IF(DL302&lt;-$AR302,"mutant","WT"),IF(DL302&lt;-VLOOKUP('Gene Table'!$G$2,'Array Content'!$A$2:$B$3,2,FALSE),"Mutant","WT")),"")</f>
        <v/>
      </c>
      <c r="EA302" s="4" t="str">
        <f>IF(ISNUMBER(DM302), IF($AR302&gt;VLOOKUP('Gene Table'!$G$2,'Array Content'!$A$2:$B$3,2,FALSE),IF(DM302&lt;-$AR302,"mutant","WT"),IF(DM302&lt;-VLOOKUP('Gene Table'!$G$2,'Array Content'!$A$2:$B$3,2,FALSE),"Mutant","WT")),"")</f>
        <v/>
      </c>
      <c r="EC302" s="4" t="s">
        <v>4959</v>
      </c>
      <c r="ED302" s="4" t="str">
        <f>IF('Gene Table'!$D302="copy number",D302,"")</f>
        <v/>
      </c>
      <c r="EE302" s="4" t="str">
        <f>IF('Gene Table'!$D302="copy number",E302,"")</f>
        <v/>
      </c>
      <c r="EF302" s="4" t="str">
        <f>IF('Gene Table'!$D302="copy number",F302,"")</f>
        <v/>
      </c>
      <c r="EG302" s="4" t="str">
        <f>IF('Gene Table'!$D302="copy number",G302,"")</f>
        <v/>
      </c>
      <c r="EH302" s="4" t="str">
        <f>IF('Gene Table'!$D302="copy number",H302,"")</f>
        <v/>
      </c>
      <c r="EI302" s="4" t="str">
        <f>IF('Gene Table'!$D302="copy number",I302,"")</f>
        <v/>
      </c>
      <c r="EJ302" s="4" t="str">
        <f>IF('Gene Table'!$D302="copy number",J302,"")</f>
        <v/>
      </c>
      <c r="EK302" s="4" t="str">
        <f>IF('Gene Table'!$D302="copy number",K302,"")</f>
        <v/>
      </c>
      <c r="EL302" s="4" t="str">
        <f>IF('Gene Table'!$D302="copy number",L302,"")</f>
        <v/>
      </c>
      <c r="EM302" s="4" t="str">
        <f>IF('Gene Table'!$D302="copy number",M302,"")</f>
        <v/>
      </c>
      <c r="EN302" s="4" t="str">
        <f>IF('Gene Table'!$D302="copy number",N302,"")</f>
        <v/>
      </c>
      <c r="EO302" s="4" t="str">
        <f>IF('Gene Table'!$D302="copy number",O302,"")</f>
        <v/>
      </c>
      <c r="EQ302" s="4" t="s">
        <v>4959</v>
      </c>
      <c r="ER302" s="4" t="str">
        <f>IF('Gene Table'!$D302="copy number",R302,"")</f>
        <v/>
      </c>
      <c r="ES302" s="4" t="str">
        <f>IF('Gene Table'!$D302="copy number",S302,"")</f>
        <v/>
      </c>
      <c r="ET302" s="4" t="str">
        <f>IF('Gene Table'!$D302="copy number",T302,"")</f>
        <v/>
      </c>
      <c r="EU302" s="4" t="str">
        <f>IF('Gene Table'!$D302="copy number",U302,"")</f>
        <v/>
      </c>
      <c r="EV302" s="4" t="str">
        <f>IF('Gene Table'!$D302="copy number",V302,"")</f>
        <v/>
      </c>
      <c r="EW302" s="4" t="str">
        <f>IF('Gene Table'!$D302="copy number",W302,"")</f>
        <v/>
      </c>
      <c r="EX302" s="4" t="str">
        <f>IF('Gene Table'!$D302="copy number",X302,"")</f>
        <v/>
      </c>
      <c r="EY302" s="4" t="str">
        <f>IF('Gene Table'!$D302="copy number",Y302,"")</f>
        <v/>
      </c>
      <c r="EZ302" s="4" t="str">
        <f>IF('Gene Table'!$D302="copy number",Z302,"")</f>
        <v/>
      </c>
      <c r="FA302" s="4" t="str">
        <f>IF('Gene Table'!$D302="copy number",AA302,"")</f>
        <v/>
      </c>
      <c r="FB302" s="4" t="str">
        <f>IF('Gene Table'!$D302="copy number",AB302,"")</f>
        <v/>
      </c>
      <c r="FC302" s="4" t="str">
        <f>IF('Gene Table'!$D302="copy number",AC302,"")</f>
        <v/>
      </c>
      <c r="FE302" s="4" t="s">
        <v>4959</v>
      </c>
      <c r="FF302" s="4" t="str">
        <f>IF('Gene Table'!$C302="SMPC",D302,"")</f>
        <v/>
      </c>
      <c r="FG302" s="4" t="str">
        <f>IF('Gene Table'!$C302="SMPC",E302,"")</f>
        <v/>
      </c>
      <c r="FH302" s="4" t="str">
        <f>IF('Gene Table'!$C302="SMPC",F302,"")</f>
        <v/>
      </c>
      <c r="FI302" s="4" t="str">
        <f>IF('Gene Table'!$C302="SMPC",G302,"")</f>
        <v/>
      </c>
      <c r="FJ302" s="4" t="str">
        <f>IF('Gene Table'!$C302="SMPC",H302,"")</f>
        <v/>
      </c>
      <c r="FK302" s="4" t="str">
        <f>IF('Gene Table'!$C302="SMPC",I302,"")</f>
        <v/>
      </c>
      <c r="FL302" s="4" t="str">
        <f>IF('Gene Table'!$C302="SMPC",J302,"")</f>
        <v/>
      </c>
      <c r="FM302" s="4" t="str">
        <f>IF('Gene Table'!$C302="SMPC",K302,"")</f>
        <v/>
      </c>
      <c r="FN302" s="4" t="str">
        <f>IF('Gene Table'!$C302="SMPC",L302,"")</f>
        <v/>
      </c>
      <c r="FO302" s="4" t="str">
        <f>IF('Gene Table'!$C302="SMPC",M302,"")</f>
        <v/>
      </c>
      <c r="FP302" s="4" t="str">
        <f>IF('Gene Table'!$C302="SMPC",N302,"")</f>
        <v/>
      </c>
      <c r="FQ302" s="4" t="str">
        <f>IF('Gene Table'!$C302="SMPC",O302,"")</f>
        <v/>
      </c>
      <c r="FS302" s="4" t="s">
        <v>4959</v>
      </c>
      <c r="FT302" s="4" t="str">
        <f>IF('Gene Table'!$C302="SMPC",R302,"")</f>
        <v/>
      </c>
      <c r="FU302" s="4" t="str">
        <f>IF('Gene Table'!$C302="SMPC",S302,"")</f>
        <v/>
      </c>
      <c r="FV302" s="4" t="str">
        <f>IF('Gene Table'!$C302="SMPC",T302,"")</f>
        <v/>
      </c>
      <c r="FW302" s="4" t="str">
        <f>IF('Gene Table'!$C302="SMPC",U302,"")</f>
        <v/>
      </c>
      <c r="FX302" s="4" t="str">
        <f>IF('Gene Table'!$C302="SMPC",V302,"")</f>
        <v/>
      </c>
      <c r="FY302" s="4" t="str">
        <f>IF('Gene Table'!$C302="SMPC",W302,"")</f>
        <v/>
      </c>
      <c r="FZ302" s="4" t="str">
        <f>IF('Gene Table'!$C302="SMPC",X302,"")</f>
        <v/>
      </c>
      <c r="GA302" s="4" t="str">
        <f>IF('Gene Table'!$C302="SMPC",Y302,"")</f>
        <v/>
      </c>
      <c r="GB302" s="4" t="str">
        <f>IF('Gene Table'!$C302="SMPC",Z302,"")</f>
        <v/>
      </c>
      <c r="GC302" s="4" t="str">
        <f>IF('Gene Table'!$C302="SMPC",AA302,"")</f>
        <v/>
      </c>
      <c r="GD302" s="4" t="str">
        <f>IF('Gene Table'!$C302="SMPC",AB302,"")</f>
        <v/>
      </c>
      <c r="GE302" s="4" t="str">
        <f>IF('Gene Table'!$C302="SMPC",AC302,"")</f>
        <v/>
      </c>
    </row>
    <row r="303" spans="1:187" ht="15" customHeight="1" x14ac:dyDescent="0.25">
      <c r="A303" s="4" t="str">
        <f>'Gene Table'!C303&amp;":"&amp;'Gene Table'!D303</f>
        <v>TP53:c.843_844CC&gt;TT</v>
      </c>
      <c r="B303" s="4">
        <f>IF('Gene Table'!$G$5="NO",IF(ISNUMBER(MATCH('Gene Table'!E303,'Array Content'!$M$2:$M$941,0)),VLOOKUP('Gene Table'!E303,'Array Content'!$M$2:$O$941,2,FALSE),35),IF('Gene Table'!$G$5="YES",IF(ISNUMBER(MATCH('Gene Table'!E303,'Array Content'!$M$2:$M$941,0)),VLOOKUP('Gene Table'!E303,'Array Content'!$M$2:$O$941,3,FALSE),35),"OOPS"))</f>
        <v>37</v>
      </c>
      <c r="C303" s="4" t="s">
        <v>4960</v>
      </c>
      <c r="D303" s="29">
        <f>IF('Control Sample Data'!D302="","",IF(SUM('Control Sample Data'!D$2:D$97)&gt;10,IF(AND(ISNUMBER('Control Sample Data'!D302),'Control Sample Data'!D302&lt;$B303, 'Control Sample Data'!D302&gt;0),'Control Sample Data'!D302,$B303),""))</f>
        <v>35</v>
      </c>
      <c r="E303" s="29">
        <f>IF('Control Sample Data'!E302="","",IF(SUM('Control Sample Data'!E$2:E$97)&gt;10,IF(AND(ISNUMBER('Control Sample Data'!E302),'Control Sample Data'!E302&lt;$B303, 'Control Sample Data'!E302&gt;0),'Control Sample Data'!E302,$B303),""))</f>
        <v>35</v>
      </c>
      <c r="F303" s="29" t="str">
        <f>IF('Control Sample Data'!F302="","",IF(SUM('Control Sample Data'!F$2:F$97)&gt;10,IF(AND(ISNUMBER('Control Sample Data'!F302),'Control Sample Data'!F302&lt;$B303, 'Control Sample Data'!F302&gt;0),'Control Sample Data'!F302,$B303),""))</f>
        <v/>
      </c>
      <c r="G303" s="29" t="str">
        <f>IF('Control Sample Data'!G302="","",IF(SUM('Control Sample Data'!G$2:G$97)&gt;10,IF(AND(ISNUMBER('Control Sample Data'!G302),'Control Sample Data'!G302&lt;$B303, 'Control Sample Data'!G302&gt;0),'Control Sample Data'!G302,$B303),""))</f>
        <v/>
      </c>
      <c r="H303" s="29" t="str">
        <f>IF('Control Sample Data'!H302="","",IF(SUM('Control Sample Data'!H$2:H$97)&gt;10,IF(AND(ISNUMBER('Control Sample Data'!H302),'Control Sample Data'!H302&lt;$B303, 'Control Sample Data'!H302&gt;0),'Control Sample Data'!H302,$B303),""))</f>
        <v/>
      </c>
      <c r="I303" s="29" t="str">
        <f>IF('Control Sample Data'!I302="","",IF(SUM('Control Sample Data'!I$2:I$97)&gt;10,IF(AND(ISNUMBER('Control Sample Data'!I302),'Control Sample Data'!I302&lt;$B303, 'Control Sample Data'!I302&gt;0),'Control Sample Data'!I302,$B303),""))</f>
        <v/>
      </c>
      <c r="J303" s="29" t="str">
        <f>IF('Control Sample Data'!J302="","",IF(SUM('Control Sample Data'!J$2:J$97)&gt;10,IF(AND(ISNUMBER('Control Sample Data'!J302),'Control Sample Data'!J302&lt;$B303, 'Control Sample Data'!J302&gt;0),'Control Sample Data'!J302,$B303),""))</f>
        <v/>
      </c>
      <c r="K303" s="29" t="str">
        <f>IF('Control Sample Data'!K302="","",IF(SUM('Control Sample Data'!K$2:K$97)&gt;10,IF(AND(ISNUMBER('Control Sample Data'!K302),'Control Sample Data'!K302&lt;$B303, 'Control Sample Data'!K302&gt;0),'Control Sample Data'!K302,$B303),""))</f>
        <v/>
      </c>
      <c r="L303" s="29" t="str">
        <f>IF('Control Sample Data'!L302="","",IF(SUM('Control Sample Data'!L$2:L$97)&gt;10,IF(AND(ISNUMBER('Control Sample Data'!L302),'Control Sample Data'!L302&lt;$B303, 'Control Sample Data'!L302&gt;0),'Control Sample Data'!L302,$B303),""))</f>
        <v/>
      </c>
      <c r="M303" s="29" t="str">
        <f>IF('Control Sample Data'!M302="","",IF(SUM('Control Sample Data'!M$2:M$97)&gt;10,IF(AND(ISNUMBER('Control Sample Data'!M302),'Control Sample Data'!M302&lt;$B303, 'Control Sample Data'!M302&gt;0),'Control Sample Data'!M302,$B303),""))</f>
        <v/>
      </c>
      <c r="N303" s="29" t="str">
        <f>IF('Control Sample Data'!N302="","",IF(SUM('Control Sample Data'!N$2:N$97)&gt;10,IF(AND(ISNUMBER('Control Sample Data'!N302),'Control Sample Data'!N302&lt;$B303, 'Control Sample Data'!N302&gt;0),'Control Sample Data'!N302,$B303),""))</f>
        <v/>
      </c>
      <c r="O303" s="29" t="str">
        <f>IF('Control Sample Data'!O302="","",IF(SUM('Control Sample Data'!O$2:O$97)&gt;10,IF(AND(ISNUMBER('Control Sample Data'!O302),'Control Sample Data'!O302&lt;$B303, 'Control Sample Data'!O302&gt;0),'Control Sample Data'!O302,$B303),""))</f>
        <v/>
      </c>
      <c r="Q303" s="4" t="s">
        <v>4960</v>
      </c>
      <c r="R303" s="29">
        <f>IF('Test Sample Data'!D302="","",IF(SUM('Test Sample Data'!D$2:D$97)&gt;10,IF(AND(ISNUMBER('Test Sample Data'!D302),'Test Sample Data'!D302&lt;$B303, 'Test Sample Data'!D302&gt;0),'Test Sample Data'!D302,$B303),""))</f>
        <v>35</v>
      </c>
      <c r="S303" s="29">
        <f>IF('Test Sample Data'!E302="","",IF(SUM('Test Sample Data'!E$2:E$97)&gt;10,IF(AND(ISNUMBER('Test Sample Data'!E302),'Test Sample Data'!E302&lt;$B303, 'Test Sample Data'!E302&gt;0),'Test Sample Data'!E302,$B303),""))</f>
        <v>35</v>
      </c>
      <c r="T303" s="29" t="str">
        <f>IF('Test Sample Data'!F302="","",IF(SUM('Test Sample Data'!F$2:F$97)&gt;10,IF(AND(ISNUMBER('Test Sample Data'!F302),'Test Sample Data'!F302&lt;$B303, 'Test Sample Data'!F302&gt;0),'Test Sample Data'!F302,$B303),""))</f>
        <v/>
      </c>
      <c r="U303" s="29" t="str">
        <f>IF('Test Sample Data'!G302="","",IF(SUM('Test Sample Data'!G$2:G$97)&gt;10,IF(AND(ISNUMBER('Test Sample Data'!G302),'Test Sample Data'!G302&lt;$B303, 'Test Sample Data'!G302&gt;0),'Test Sample Data'!G302,$B303),""))</f>
        <v/>
      </c>
      <c r="V303" s="29" t="str">
        <f>IF('Test Sample Data'!H302="","",IF(SUM('Test Sample Data'!H$2:H$97)&gt;10,IF(AND(ISNUMBER('Test Sample Data'!H302),'Test Sample Data'!H302&lt;$B303, 'Test Sample Data'!H302&gt;0),'Test Sample Data'!H302,$B303),""))</f>
        <v/>
      </c>
      <c r="W303" s="29" t="str">
        <f>IF('Test Sample Data'!I302="","",IF(SUM('Test Sample Data'!I$2:I$97)&gt;10,IF(AND(ISNUMBER('Test Sample Data'!I302),'Test Sample Data'!I302&lt;$B303, 'Test Sample Data'!I302&gt;0),'Test Sample Data'!I302,$B303),""))</f>
        <v/>
      </c>
      <c r="X303" s="29" t="str">
        <f>IF('Test Sample Data'!J302="","",IF(SUM('Test Sample Data'!J$2:J$97)&gt;10,IF(AND(ISNUMBER('Test Sample Data'!J302),'Test Sample Data'!J302&lt;$B303, 'Test Sample Data'!J302&gt;0),'Test Sample Data'!J302,$B303),""))</f>
        <v/>
      </c>
      <c r="Y303" s="29" t="str">
        <f>IF('Test Sample Data'!K302="","",IF(SUM('Test Sample Data'!K$2:K$97)&gt;10,IF(AND(ISNUMBER('Test Sample Data'!K302),'Test Sample Data'!K302&lt;$B303, 'Test Sample Data'!K302&gt;0),'Test Sample Data'!K302,$B303),""))</f>
        <v/>
      </c>
      <c r="Z303" s="29" t="str">
        <f>IF('Test Sample Data'!L302="","",IF(SUM('Test Sample Data'!L$2:L$97)&gt;10,IF(AND(ISNUMBER('Test Sample Data'!L302),'Test Sample Data'!L302&lt;$B303, 'Test Sample Data'!L302&gt;0),'Test Sample Data'!L302,$B303),""))</f>
        <v/>
      </c>
      <c r="AA303" s="29" t="str">
        <f>IF('Test Sample Data'!M302="","",IF(SUM('Test Sample Data'!M$2:M$97)&gt;10,IF(AND(ISNUMBER('Test Sample Data'!M302),'Test Sample Data'!M302&lt;$B303, 'Test Sample Data'!M302&gt;0),'Test Sample Data'!M302,$B303),""))</f>
        <v/>
      </c>
      <c r="AB303" s="29" t="str">
        <f>IF('Test Sample Data'!N302="","",IF(SUM('Test Sample Data'!N$2:N$97)&gt;10,IF(AND(ISNUMBER('Test Sample Data'!N302),'Test Sample Data'!N302&lt;$B303, 'Test Sample Data'!N302&gt;0),'Test Sample Data'!N302,$B303),""))</f>
        <v/>
      </c>
      <c r="AC303" s="29" t="str">
        <f>IF('Test Sample Data'!O302="","",IF(SUM('Test Sample Data'!O$2:O$97)&gt;10,IF(AND(ISNUMBER('Test Sample Data'!O302),'Test Sample Data'!O302&lt;$B303, 'Test Sample Data'!O302&gt;0),'Test Sample Data'!O302,$B303),""))</f>
        <v/>
      </c>
      <c r="AE303" s="4" t="s">
        <v>4960</v>
      </c>
      <c r="AF303" s="4">
        <f t="shared" si="311"/>
        <v>9</v>
      </c>
      <c r="AG303" s="4">
        <f t="shared" si="312"/>
        <v>9</v>
      </c>
      <c r="AH303" s="4" t="str">
        <f t="shared" si="313"/>
        <v/>
      </c>
      <c r="AI303" s="4" t="str">
        <f t="shared" si="314"/>
        <v/>
      </c>
      <c r="AJ303" s="4" t="str">
        <f t="shared" si="315"/>
        <v/>
      </c>
      <c r="AK303" s="4" t="str">
        <f t="shared" si="316"/>
        <v/>
      </c>
      <c r="AL303" s="4" t="str">
        <f t="shared" si="317"/>
        <v/>
      </c>
      <c r="AM303" s="4" t="str">
        <f t="shared" si="318"/>
        <v/>
      </c>
      <c r="AN303" s="4" t="str">
        <f t="shared" si="319"/>
        <v/>
      </c>
      <c r="AO303" s="4" t="str">
        <f t="shared" si="320"/>
        <v/>
      </c>
      <c r="AP303" s="4" t="str">
        <f t="shared" si="321"/>
        <v/>
      </c>
      <c r="AQ303" s="4" t="str">
        <f t="shared" si="322"/>
        <v/>
      </c>
      <c r="AR303" s="4">
        <f t="shared" si="323"/>
        <v>0</v>
      </c>
      <c r="AS303" s="4">
        <f t="shared" si="374"/>
        <v>9</v>
      </c>
      <c r="AU303" s="4" t="s">
        <v>4960</v>
      </c>
      <c r="AV303" s="4">
        <f t="shared" si="324"/>
        <v>9</v>
      </c>
      <c r="AW303" s="4">
        <f t="shared" si="325"/>
        <v>9</v>
      </c>
      <c r="AX303" s="4" t="str">
        <f t="shared" si="326"/>
        <v/>
      </c>
      <c r="AY303" s="4" t="str">
        <f t="shared" si="327"/>
        <v/>
      </c>
      <c r="AZ303" s="4" t="str">
        <f t="shared" si="328"/>
        <v/>
      </c>
      <c r="BA303" s="4" t="str">
        <f t="shared" si="329"/>
        <v/>
      </c>
      <c r="BB303" s="4" t="str">
        <f t="shared" si="330"/>
        <v/>
      </c>
      <c r="BC303" s="4" t="str">
        <f t="shared" si="331"/>
        <v/>
      </c>
      <c r="BD303" s="4" t="str">
        <f t="shared" si="332"/>
        <v/>
      </c>
      <c r="BE303" s="4" t="str">
        <f t="shared" si="333"/>
        <v/>
      </c>
      <c r="BF303" s="4" t="str">
        <f t="shared" si="334"/>
        <v/>
      </c>
      <c r="BG303" s="4" t="str">
        <f t="shared" si="335"/>
        <v/>
      </c>
      <c r="BI303" s="4" t="s">
        <v>4960</v>
      </c>
      <c r="BJ303" s="4">
        <f t="shared" si="361"/>
        <v>9</v>
      </c>
      <c r="BK303" s="4">
        <f t="shared" si="362"/>
        <v>9</v>
      </c>
      <c r="BL303" s="4" t="str">
        <f t="shared" si="363"/>
        <v/>
      </c>
      <c r="BM303" s="4" t="str">
        <f t="shared" si="364"/>
        <v/>
      </c>
      <c r="BN303" s="4" t="str">
        <f t="shared" si="365"/>
        <v/>
      </c>
      <c r="BO303" s="4" t="str">
        <f t="shared" si="366"/>
        <v/>
      </c>
      <c r="BP303" s="4" t="str">
        <f t="shared" si="367"/>
        <v/>
      </c>
      <c r="BQ303" s="4" t="str">
        <f t="shared" si="368"/>
        <v/>
      </c>
      <c r="BR303" s="4" t="str">
        <f t="shared" si="369"/>
        <v/>
      </c>
      <c r="BS303" s="4" t="str">
        <f t="shared" si="370"/>
        <v/>
      </c>
      <c r="BT303" s="4" t="str">
        <f t="shared" si="371"/>
        <v/>
      </c>
      <c r="BU303" s="4" t="str">
        <f t="shared" si="372"/>
        <v/>
      </c>
      <c r="BV303" s="4">
        <f t="shared" si="336"/>
        <v>0</v>
      </c>
      <c r="BW303" s="4">
        <f t="shared" si="373"/>
        <v>9</v>
      </c>
      <c r="BY303" s="4" t="s">
        <v>4960</v>
      </c>
      <c r="BZ303" s="4">
        <f t="shared" si="337"/>
        <v>0</v>
      </c>
      <c r="CA303" s="4">
        <f t="shared" si="338"/>
        <v>0</v>
      </c>
      <c r="CB303" s="4" t="str">
        <f t="shared" si="339"/>
        <v/>
      </c>
      <c r="CC303" s="4" t="str">
        <f t="shared" si="340"/>
        <v/>
      </c>
      <c r="CD303" s="4" t="str">
        <f t="shared" si="341"/>
        <v/>
      </c>
      <c r="CE303" s="4" t="str">
        <f t="shared" si="342"/>
        <v/>
      </c>
      <c r="CF303" s="4" t="str">
        <f t="shared" si="343"/>
        <v/>
      </c>
      <c r="CG303" s="4" t="str">
        <f t="shared" si="344"/>
        <v/>
      </c>
      <c r="CH303" s="4" t="str">
        <f t="shared" si="345"/>
        <v/>
      </c>
      <c r="CI303" s="4" t="str">
        <f t="shared" si="346"/>
        <v/>
      </c>
      <c r="CJ303" s="4" t="str">
        <f t="shared" si="347"/>
        <v/>
      </c>
      <c r="CK303" s="4" t="str">
        <f t="shared" si="348"/>
        <v/>
      </c>
      <c r="CM303" s="4" t="s">
        <v>4960</v>
      </c>
      <c r="CN303" s="4" t="str">
        <f>IF(ISNUMBER(BZ303), IF($BV303&gt;VLOOKUP('Gene Table'!$G$2,'Array Content'!$A$2:$B$3,2,FALSE),IF(BZ303&lt;-$BV303,"mutant","WT"),IF(BZ303&lt;-VLOOKUP('Gene Table'!$G$2,'Array Content'!$A$2:$B$3,2,FALSE),"Mutant","WT")),"")</f>
        <v>WT</v>
      </c>
      <c r="CO303" s="4" t="str">
        <f>IF(ISNUMBER(CA303), IF($BV303&gt;VLOOKUP('Gene Table'!$G$2,'Array Content'!$A$2:$B$3,2,FALSE),IF(CA303&lt;-$BV303,"mutant","WT"),IF(CA303&lt;-VLOOKUP('Gene Table'!$G$2,'Array Content'!$A$2:$B$3,2,FALSE),"Mutant","WT")),"")</f>
        <v>WT</v>
      </c>
      <c r="CP303" s="4" t="str">
        <f>IF(ISNUMBER(CB303), IF($BV303&gt;VLOOKUP('Gene Table'!$G$2,'Array Content'!$A$2:$B$3,2,FALSE),IF(CB303&lt;-$BV303,"mutant","WT"),IF(CB303&lt;-VLOOKUP('Gene Table'!$G$2,'Array Content'!$A$2:$B$3,2,FALSE),"Mutant","WT")),"")</f>
        <v/>
      </c>
      <c r="CQ303" s="4" t="str">
        <f>IF(ISNUMBER(CC303), IF($BV303&gt;VLOOKUP('Gene Table'!$G$2,'Array Content'!$A$2:$B$3,2,FALSE),IF(CC303&lt;-$BV303,"mutant","WT"),IF(CC303&lt;-VLOOKUP('Gene Table'!$G$2,'Array Content'!$A$2:$B$3,2,FALSE),"Mutant","WT")),"")</f>
        <v/>
      </c>
      <c r="CR303" s="4" t="str">
        <f>IF(ISNUMBER(CD303), IF($BV303&gt;VLOOKUP('Gene Table'!$G$2,'Array Content'!$A$2:$B$3,2,FALSE),IF(CD303&lt;-$BV303,"mutant","WT"),IF(CD303&lt;-VLOOKUP('Gene Table'!$G$2,'Array Content'!$A$2:$B$3,2,FALSE),"Mutant","WT")),"")</f>
        <v/>
      </c>
      <c r="CS303" s="4" t="str">
        <f>IF(ISNUMBER(CE303), IF($BV303&gt;VLOOKUP('Gene Table'!$G$2,'Array Content'!$A$2:$B$3,2,FALSE),IF(CE303&lt;-$BV303,"mutant","WT"),IF(CE303&lt;-VLOOKUP('Gene Table'!$G$2,'Array Content'!$A$2:$B$3,2,FALSE),"Mutant","WT")),"")</f>
        <v/>
      </c>
      <c r="CT303" s="4" t="str">
        <f>IF(ISNUMBER(CF303), IF($BV303&gt;VLOOKUP('Gene Table'!$G$2,'Array Content'!$A$2:$B$3,2,FALSE),IF(CF303&lt;-$BV303,"mutant","WT"),IF(CF303&lt;-VLOOKUP('Gene Table'!$G$2,'Array Content'!$A$2:$B$3,2,FALSE),"Mutant","WT")),"")</f>
        <v/>
      </c>
      <c r="CU303" s="4" t="str">
        <f>IF(ISNUMBER(CG303), IF($BV303&gt;VLOOKUP('Gene Table'!$G$2,'Array Content'!$A$2:$B$3,2,FALSE),IF(CG303&lt;-$BV303,"mutant","WT"),IF(CG303&lt;-VLOOKUP('Gene Table'!$G$2,'Array Content'!$A$2:$B$3,2,FALSE),"Mutant","WT")),"")</f>
        <v/>
      </c>
      <c r="CV303" s="4" t="str">
        <f>IF(ISNUMBER(CH303), IF($BV303&gt;VLOOKUP('Gene Table'!$G$2,'Array Content'!$A$2:$B$3,2,FALSE),IF(CH303&lt;-$BV303,"mutant","WT"),IF(CH303&lt;-VLOOKUP('Gene Table'!$G$2,'Array Content'!$A$2:$B$3,2,FALSE),"Mutant","WT")),"")</f>
        <v/>
      </c>
      <c r="CW303" s="4" t="str">
        <f>IF(ISNUMBER(CI303), IF($BV303&gt;VLOOKUP('Gene Table'!$G$2,'Array Content'!$A$2:$B$3,2,FALSE),IF(CI303&lt;-$BV303,"mutant","WT"),IF(CI303&lt;-VLOOKUP('Gene Table'!$G$2,'Array Content'!$A$2:$B$3,2,FALSE),"Mutant","WT")),"")</f>
        <v/>
      </c>
      <c r="CX303" s="4" t="str">
        <f>IF(ISNUMBER(CJ303), IF($BV303&gt;VLOOKUP('Gene Table'!$G$2,'Array Content'!$A$2:$B$3,2,FALSE),IF(CJ303&lt;-$BV303,"mutant","WT"),IF(CJ303&lt;-VLOOKUP('Gene Table'!$G$2,'Array Content'!$A$2:$B$3,2,FALSE),"Mutant","WT")),"")</f>
        <v/>
      </c>
      <c r="CY303" s="4" t="str">
        <f>IF(ISNUMBER(CK303), IF($BV303&gt;VLOOKUP('Gene Table'!$G$2,'Array Content'!$A$2:$B$3,2,FALSE),IF(CK303&lt;-$BV303,"mutant","WT"),IF(CK303&lt;-VLOOKUP('Gene Table'!$G$2,'Array Content'!$A$2:$B$3,2,FALSE),"Mutant","WT")),"")</f>
        <v/>
      </c>
      <c r="DA303" s="4" t="s">
        <v>4960</v>
      </c>
      <c r="DB303" s="4">
        <f t="shared" si="349"/>
        <v>0</v>
      </c>
      <c r="DC303" s="4">
        <f t="shared" si="350"/>
        <v>0</v>
      </c>
      <c r="DD303" s="4" t="str">
        <f t="shared" si="351"/>
        <v/>
      </c>
      <c r="DE303" s="4" t="str">
        <f t="shared" si="352"/>
        <v/>
      </c>
      <c r="DF303" s="4" t="str">
        <f t="shared" si="353"/>
        <v/>
      </c>
      <c r="DG303" s="4" t="str">
        <f t="shared" si="354"/>
        <v/>
      </c>
      <c r="DH303" s="4" t="str">
        <f t="shared" si="355"/>
        <v/>
      </c>
      <c r="DI303" s="4" t="str">
        <f t="shared" si="356"/>
        <v/>
      </c>
      <c r="DJ303" s="4" t="str">
        <f t="shared" si="357"/>
        <v/>
      </c>
      <c r="DK303" s="4" t="str">
        <f t="shared" si="358"/>
        <v/>
      </c>
      <c r="DL303" s="4" t="str">
        <f t="shared" si="359"/>
        <v/>
      </c>
      <c r="DM303" s="4" t="str">
        <f t="shared" si="360"/>
        <v/>
      </c>
      <c r="DO303" s="4" t="s">
        <v>4960</v>
      </c>
      <c r="DP303" s="4" t="str">
        <f>IF(ISNUMBER(DB303), IF($AR303&gt;VLOOKUP('Gene Table'!$G$2,'Array Content'!$A$2:$B$3,2,FALSE),IF(DB303&lt;-$AR303,"mutant","WT"),IF(DB303&lt;-VLOOKUP('Gene Table'!$G$2,'Array Content'!$A$2:$B$3,2,FALSE),"Mutant","WT")),"")</f>
        <v>WT</v>
      </c>
      <c r="DQ303" s="4" t="str">
        <f>IF(ISNUMBER(DC303), IF($AR303&gt;VLOOKUP('Gene Table'!$G$2,'Array Content'!$A$2:$B$3,2,FALSE),IF(DC303&lt;-$AR303,"mutant","WT"),IF(DC303&lt;-VLOOKUP('Gene Table'!$G$2,'Array Content'!$A$2:$B$3,2,FALSE),"Mutant","WT")),"")</f>
        <v>WT</v>
      </c>
      <c r="DR303" s="4" t="str">
        <f>IF(ISNUMBER(DD303), IF($AR303&gt;VLOOKUP('Gene Table'!$G$2,'Array Content'!$A$2:$B$3,2,FALSE),IF(DD303&lt;-$AR303,"mutant","WT"),IF(DD303&lt;-VLOOKUP('Gene Table'!$G$2,'Array Content'!$A$2:$B$3,2,FALSE),"Mutant","WT")),"")</f>
        <v/>
      </c>
      <c r="DS303" s="4" t="str">
        <f>IF(ISNUMBER(DE303), IF($AR303&gt;VLOOKUP('Gene Table'!$G$2,'Array Content'!$A$2:$B$3,2,FALSE),IF(DE303&lt;-$AR303,"mutant","WT"),IF(DE303&lt;-VLOOKUP('Gene Table'!$G$2,'Array Content'!$A$2:$B$3,2,FALSE),"Mutant","WT")),"")</f>
        <v/>
      </c>
      <c r="DT303" s="4" t="str">
        <f>IF(ISNUMBER(DF303), IF($AR303&gt;VLOOKUP('Gene Table'!$G$2,'Array Content'!$A$2:$B$3,2,FALSE),IF(DF303&lt;-$AR303,"mutant","WT"),IF(DF303&lt;-VLOOKUP('Gene Table'!$G$2,'Array Content'!$A$2:$B$3,2,FALSE),"Mutant","WT")),"")</f>
        <v/>
      </c>
      <c r="DU303" s="4" t="str">
        <f>IF(ISNUMBER(DG303), IF($AR303&gt;VLOOKUP('Gene Table'!$G$2,'Array Content'!$A$2:$B$3,2,FALSE),IF(DG303&lt;-$AR303,"mutant","WT"),IF(DG303&lt;-VLOOKUP('Gene Table'!$G$2,'Array Content'!$A$2:$B$3,2,FALSE),"Mutant","WT")),"")</f>
        <v/>
      </c>
      <c r="DV303" s="4" t="str">
        <f>IF(ISNUMBER(DH303), IF($AR303&gt;VLOOKUP('Gene Table'!$G$2,'Array Content'!$A$2:$B$3,2,FALSE),IF(DH303&lt;-$AR303,"mutant","WT"),IF(DH303&lt;-VLOOKUP('Gene Table'!$G$2,'Array Content'!$A$2:$B$3,2,FALSE),"Mutant","WT")),"")</f>
        <v/>
      </c>
      <c r="DW303" s="4" t="str">
        <f>IF(ISNUMBER(DI303), IF($AR303&gt;VLOOKUP('Gene Table'!$G$2,'Array Content'!$A$2:$B$3,2,FALSE),IF(DI303&lt;-$AR303,"mutant","WT"),IF(DI303&lt;-VLOOKUP('Gene Table'!$G$2,'Array Content'!$A$2:$B$3,2,FALSE),"Mutant","WT")),"")</f>
        <v/>
      </c>
      <c r="DX303" s="4" t="str">
        <f>IF(ISNUMBER(DJ303), IF($AR303&gt;VLOOKUP('Gene Table'!$G$2,'Array Content'!$A$2:$B$3,2,FALSE),IF(DJ303&lt;-$AR303,"mutant","WT"),IF(DJ303&lt;-VLOOKUP('Gene Table'!$G$2,'Array Content'!$A$2:$B$3,2,FALSE),"Mutant","WT")),"")</f>
        <v/>
      </c>
      <c r="DY303" s="4" t="str">
        <f>IF(ISNUMBER(DK303), IF($AR303&gt;VLOOKUP('Gene Table'!$G$2,'Array Content'!$A$2:$B$3,2,FALSE),IF(DK303&lt;-$AR303,"mutant","WT"),IF(DK303&lt;-VLOOKUP('Gene Table'!$G$2,'Array Content'!$A$2:$B$3,2,FALSE),"Mutant","WT")),"")</f>
        <v/>
      </c>
      <c r="DZ303" s="4" t="str">
        <f>IF(ISNUMBER(DL303), IF($AR303&gt;VLOOKUP('Gene Table'!$G$2,'Array Content'!$A$2:$B$3,2,FALSE),IF(DL303&lt;-$AR303,"mutant","WT"),IF(DL303&lt;-VLOOKUP('Gene Table'!$G$2,'Array Content'!$A$2:$B$3,2,FALSE),"Mutant","WT")),"")</f>
        <v/>
      </c>
      <c r="EA303" s="4" t="str">
        <f>IF(ISNUMBER(DM303), IF($AR303&gt;VLOOKUP('Gene Table'!$G$2,'Array Content'!$A$2:$B$3,2,FALSE),IF(DM303&lt;-$AR303,"mutant","WT"),IF(DM303&lt;-VLOOKUP('Gene Table'!$G$2,'Array Content'!$A$2:$B$3,2,FALSE),"Mutant","WT")),"")</f>
        <v/>
      </c>
      <c r="EC303" s="4" t="s">
        <v>4960</v>
      </c>
      <c r="ED303" s="4" t="str">
        <f>IF('Gene Table'!$D303="copy number",D303,"")</f>
        <v/>
      </c>
      <c r="EE303" s="4" t="str">
        <f>IF('Gene Table'!$D303="copy number",E303,"")</f>
        <v/>
      </c>
      <c r="EF303" s="4" t="str">
        <f>IF('Gene Table'!$D303="copy number",F303,"")</f>
        <v/>
      </c>
      <c r="EG303" s="4" t="str">
        <f>IF('Gene Table'!$D303="copy number",G303,"")</f>
        <v/>
      </c>
      <c r="EH303" s="4" t="str">
        <f>IF('Gene Table'!$D303="copy number",H303,"")</f>
        <v/>
      </c>
      <c r="EI303" s="4" t="str">
        <f>IF('Gene Table'!$D303="copy number",I303,"")</f>
        <v/>
      </c>
      <c r="EJ303" s="4" t="str">
        <f>IF('Gene Table'!$D303="copy number",J303,"")</f>
        <v/>
      </c>
      <c r="EK303" s="4" t="str">
        <f>IF('Gene Table'!$D303="copy number",K303,"")</f>
        <v/>
      </c>
      <c r="EL303" s="4" t="str">
        <f>IF('Gene Table'!$D303="copy number",L303,"")</f>
        <v/>
      </c>
      <c r="EM303" s="4" t="str">
        <f>IF('Gene Table'!$D303="copy number",M303,"")</f>
        <v/>
      </c>
      <c r="EN303" s="4" t="str">
        <f>IF('Gene Table'!$D303="copy number",N303,"")</f>
        <v/>
      </c>
      <c r="EO303" s="4" t="str">
        <f>IF('Gene Table'!$D303="copy number",O303,"")</f>
        <v/>
      </c>
      <c r="EQ303" s="4" t="s">
        <v>4960</v>
      </c>
      <c r="ER303" s="4" t="str">
        <f>IF('Gene Table'!$D303="copy number",R303,"")</f>
        <v/>
      </c>
      <c r="ES303" s="4" t="str">
        <f>IF('Gene Table'!$D303="copy number",S303,"")</f>
        <v/>
      </c>
      <c r="ET303" s="4" t="str">
        <f>IF('Gene Table'!$D303="copy number",T303,"")</f>
        <v/>
      </c>
      <c r="EU303" s="4" t="str">
        <f>IF('Gene Table'!$D303="copy number",U303,"")</f>
        <v/>
      </c>
      <c r="EV303" s="4" t="str">
        <f>IF('Gene Table'!$D303="copy number",V303,"")</f>
        <v/>
      </c>
      <c r="EW303" s="4" t="str">
        <f>IF('Gene Table'!$D303="copy number",W303,"")</f>
        <v/>
      </c>
      <c r="EX303" s="4" t="str">
        <f>IF('Gene Table'!$D303="copy number",X303,"")</f>
        <v/>
      </c>
      <c r="EY303" s="4" t="str">
        <f>IF('Gene Table'!$D303="copy number",Y303,"")</f>
        <v/>
      </c>
      <c r="EZ303" s="4" t="str">
        <f>IF('Gene Table'!$D303="copy number",Z303,"")</f>
        <v/>
      </c>
      <c r="FA303" s="4" t="str">
        <f>IF('Gene Table'!$D303="copy number",AA303,"")</f>
        <v/>
      </c>
      <c r="FB303" s="4" t="str">
        <f>IF('Gene Table'!$D303="copy number",AB303,"")</f>
        <v/>
      </c>
      <c r="FC303" s="4" t="str">
        <f>IF('Gene Table'!$D303="copy number",AC303,"")</f>
        <v/>
      </c>
      <c r="FE303" s="4" t="s">
        <v>4960</v>
      </c>
      <c r="FF303" s="4" t="str">
        <f>IF('Gene Table'!$C303="SMPC",D303,"")</f>
        <v/>
      </c>
      <c r="FG303" s="4" t="str">
        <f>IF('Gene Table'!$C303="SMPC",E303,"")</f>
        <v/>
      </c>
      <c r="FH303" s="4" t="str">
        <f>IF('Gene Table'!$C303="SMPC",F303,"")</f>
        <v/>
      </c>
      <c r="FI303" s="4" t="str">
        <f>IF('Gene Table'!$C303="SMPC",G303,"")</f>
        <v/>
      </c>
      <c r="FJ303" s="4" t="str">
        <f>IF('Gene Table'!$C303="SMPC",H303,"")</f>
        <v/>
      </c>
      <c r="FK303" s="4" t="str">
        <f>IF('Gene Table'!$C303="SMPC",I303,"")</f>
        <v/>
      </c>
      <c r="FL303" s="4" t="str">
        <f>IF('Gene Table'!$C303="SMPC",J303,"")</f>
        <v/>
      </c>
      <c r="FM303" s="4" t="str">
        <f>IF('Gene Table'!$C303="SMPC",K303,"")</f>
        <v/>
      </c>
      <c r="FN303" s="4" t="str">
        <f>IF('Gene Table'!$C303="SMPC",L303,"")</f>
        <v/>
      </c>
      <c r="FO303" s="4" t="str">
        <f>IF('Gene Table'!$C303="SMPC",M303,"")</f>
        <v/>
      </c>
      <c r="FP303" s="4" t="str">
        <f>IF('Gene Table'!$C303="SMPC",N303,"")</f>
        <v/>
      </c>
      <c r="FQ303" s="4" t="str">
        <f>IF('Gene Table'!$C303="SMPC",O303,"")</f>
        <v/>
      </c>
      <c r="FS303" s="4" t="s">
        <v>4960</v>
      </c>
      <c r="FT303" s="4" t="str">
        <f>IF('Gene Table'!$C303="SMPC",R303,"")</f>
        <v/>
      </c>
      <c r="FU303" s="4" t="str">
        <f>IF('Gene Table'!$C303="SMPC",S303,"")</f>
        <v/>
      </c>
      <c r="FV303" s="4" t="str">
        <f>IF('Gene Table'!$C303="SMPC",T303,"")</f>
        <v/>
      </c>
      <c r="FW303" s="4" t="str">
        <f>IF('Gene Table'!$C303="SMPC",U303,"")</f>
        <v/>
      </c>
      <c r="FX303" s="4" t="str">
        <f>IF('Gene Table'!$C303="SMPC",V303,"")</f>
        <v/>
      </c>
      <c r="FY303" s="4" t="str">
        <f>IF('Gene Table'!$C303="SMPC",W303,"")</f>
        <v/>
      </c>
      <c r="FZ303" s="4" t="str">
        <f>IF('Gene Table'!$C303="SMPC",X303,"")</f>
        <v/>
      </c>
      <c r="GA303" s="4" t="str">
        <f>IF('Gene Table'!$C303="SMPC",Y303,"")</f>
        <v/>
      </c>
      <c r="GB303" s="4" t="str">
        <f>IF('Gene Table'!$C303="SMPC",Z303,"")</f>
        <v/>
      </c>
      <c r="GC303" s="4" t="str">
        <f>IF('Gene Table'!$C303="SMPC",AA303,"")</f>
        <v/>
      </c>
      <c r="GD303" s="4" t="str">
        <f>IF('Gene Table'!$C303="SMPC",AB303,"")</f>
        <v/>
      </c>
      <c r="GE303" s="4" t="str">
        <f>IF('Gene Table'!$C303="SMPC",AC303,"")</f>
        <v/>
      </c>
    </row>
    <row r="304" spans="1:187" ht="15" customHeight="1" x14ac:dyDescent="0.25">
      <c r="A304" s="4" t="str">
        <f>'Gene Table'!C304&amp;":"&amp;'Gene Table'!D304</f>
        <v>TP53:c.844C&gt;G</v>
      </c>
      <c r="B304" s="4">
        <f>IF('Gene Table'!$G$5="NO",IF(ISNUMBER(MATCH('Gene Table'!E304,'Array Content'!$M$2:$M$941,0)),VLOOKUP('Gene Table'!E304,'Array Content'!$M$2:$O$941,2,FALSE),35),IF('Gene Table'!$G$5="YES",IF(ISNUMBER(MATCH('Gene Table'!E304,'Array Content'!$M$2:$M$941,0)),VLOOKUP('Gene Table'!E304,'Array Content'!$M$2:$O$941,3,FALSE),35),"OOPS"))</f>
        <v>37</v>
      </c>
      <c r="C304" s="4" t="s">
        <v>4961</v>
      </c>
      <c r="D304" s="29">
        <f>IF('Control Sample Data'!D303="","",IF(SUM('Control Sample Data'!D$2:D$97)&gt;10,IF(AND(ISNUMBER('Control Sample Data'!D303),'Control Sample Data'!D303&lt;$B304, 'Control Sample Data'!D303&gt;0),'Control Sample Data'!D303,$B304),""))</f>
        <v>35</v>
      </c>
      <c r="E304" s="29">
        <f>IF('Control Sample Data'!E303="","",IF(SUM('Control Sample Data'!E$2:E$97)&gt;10,IF(AND(ISNUMBER('Control Sample Data'!E303),'Control Sample Data'!E303&lt;$B304, 'Control Sample Data'!E303&gt;0),'Control Sample Data'!E303,$B304),""))</f>
        <v>35</v>
      </c>
      <c r="F304" s="29" t="str">
        <f>IF('Control Sample Data'!F303="","",IF(SUM('Control Sample Data'!F$2:F$97)&gt;10,IF(AND(ISNUMBER('Control Sample Data'!F303),'Control Sample Data'!F303&lt;$B304, 'Control Sample Data'!F303&gt;0),'Control Sample Data'!F303,$B304),""))</f>
        <v/>
      </c>
      <c r="G304" s="29" t="str">
        <f>IF('Control Sample Data'!G303="","",IF(SUM('Control Sample Data'!G$2:G$97)&gt;10,IF(AND(ISNUMBER('Control Sample Data'!G303),'Control Sample Data'!G303&lt;$B304, 'Control Sample Data'!G303&gt;0),'Control Sample Data'!G303,$B304),""))</f>
        <v/>
      </c>
      <c r="H304" s="29" t="str">
        <f>IF('Control Sample Data'!H303="","",IF(SUM('Control Sample Data'!H$2:H$97)&gt;10,IF(AND(ISNUMBER('Control Sample Data'!H303),'Control Sample Data'!H303&lt;$B304, 'Control Sample Data'!H303&gt;0),'Control Sample Data'!H303,$B304),""))</f>
        <v/>
      </c>
      <c r="I304" s="29" t="str">
        <f>IF('Control Sample Data'!I303="","",IF(SUM('Control Sample Data'!I$2:I$97)&gt;10,IF(AND(ISNUMBER('Control Sample Data'!I303),'Control Sample Data'!I303&lt;$B304, 'Control Sample Data'!I303&gt;0),'Control Sample Data'!I303,$B304),""))</f>
        <v/>
      </c>
      <c r="J304" s="29" t="str">
        <f>IF('Control Sample Data'!J303="","",IF(SUM('Control Sample Data'!J$2:J$97)&gt;10,IF(AND(ISNUMBER('Control Sample Data'!J303),'Control Sample Data'!J303&lt;$B304, 'Control Sample Data'!J303&gt;0),'Control Sample Data'!J303,$B304),""))</f>
        <v/>
      </c>
      <c r="K304" s="29" t="str">
        <f>IF('Control Sample Data'!K303="","",IF(SUM('Control Sample Data'!K$2:K$97)&gt;10,IF(AND(ISNUMBER('Control Sample Data'!K303),'Control Sample Data'!K303&lt;$B304, 'Control Sample Data'!K303&gt;0),'Control Sample Data'!K303,$B304),""))</f>
        <v/>
      </c>
      <c r="L304" s="29" t="str">
        <f>IF('Control Sample Data'!L303="","",IF(SUM('Control Sample Data'!L$2:L$97)&gt;10,IF(AND(ISNUMBER('Control Sample Data'!L303),'Control Sample Data'!L303&lt;$B304, 'Control Sample Data'!L303&gt;0),'Control Sample Data'!L303,$B304),""))</f>
        <v/>
      </c>
      <c r="M304" s="29" t="str">
        <f>IF('Control Sample Data'!M303="","",IF(SUM('Control Sample Data'!M$2:M$97)&gt;10,IF(AND(ISNUMBER('Control Sample Data'!M303),'Control Sample Data'!M303&lt;$B304, 'Control Sample Data'!M303&gt;0),'Control Sample Data'!M303,$B304),""))</f>
        <v/>
      </c>
      <c r="N304" s="29" t="str">
        <f>IF('Control Sample Data'!N303="","",IF(SUM('Control Sample Data'!N$2:N$97)&gt;10,IF(AND(ISNUMBER('Control Sample Data'!N303),'Control Sample Data'!N303&lt;$B304, 'Control Sample Data'!N303&gt;0),'Control Sample Data'!N303,$B304),""))</f>
        <v/>
      </c>
      <c r="O304" s="29" t="str">
        <f>IF('Control Sample Data'!O303="","",IF(SUM('Control Sample Data'!O$2:O$97)&gt;10,IF(AND(ISNUMBER('Control Sample Data'!O303),'Control Sample Data'!O303&lt;$B304, 'Control Sample Data'!O303&gt;0),'Control Sample Data'!O303,$B304),""))</f>
        <v/>
      </c>
      <c r="Q304" s="4" t="s">
        <v>4961</v>
      </c>
      <c r="R304" s="29">
        <f>IF('Test Sample Data'!D303="","",IF(SUM('Test Sample Data'!D$2:D$97)&gt;10,IF(AND(ISNUMBER('Test Sample Data'!D303),'Test Sample Data'!D303&lt;$B304, 'Test Sample Data'!D303&gt;0),'Test Sample Data'!D303,$B304),""))</f>
        <v>35</v>
      </c>
      <c r="S304" s="29">
        <f>IF('Test Sample Data'!E303="","",IF(SUM('Test Sample Data'!E$2:E$97)&gt;10,IF(AND(ISNUMBER('Test Sample Data'!E303),'Test Sample Data'!E303&lt;$B304, 'Test Sample Data'!E303&gt;0),'Test Sample Data'!E303,$B304),""))</f>
        <v>35</v>
      </c>
      <c r="T304" s="29" t="str">
        <f>IF('Test Sample Data'!F303="","",IF(SUM('Test Sample Data'!F$2:F$97)&gt;10,IF(AND(ISNUMBER('Test Sample Data'!F303),'Test Sample Data'!F303&lt;$B304, 'Test Sample Data'!F303&gt;0),'Test Sample Data'!F303,$B304),""))</f>
        <v/>
      </c>
      <c r="U304" s="29" t="str">
        <f>IF('Test Sample Data'!G303="","",IF(SUM('Test Sample Data'!G$2:G$97)&gt;10,IF(AND(ISNUMBER('Test Sample Data'!G303),'Test Sample Data'!G303&lt;$B304, 'Test Sample Data'!G303&gt;0),'Test Sample Data'!G303,$B304),""))</f>
        <v/>
      </c>
      <c r="V304" s="29" t="str">
        <f>IF('Test Sample Data'!H303="","",IF(SUM('Test Sample Data'!H$2:H$97)&gt;10,IF(AND(ISNUMBER('Test Sample Data'!H303),'Test Sample Data'!H303&lt;$B304, 'Test Sample Data'!H303&gt;0),'Test Sample Data'!H303,$B304),""))</f>
        <v/>
      </c>
      <c r="W304" s="29" t="str">
        <f>IF('Test Sample Data'!I303="","",IF(SUM('Test Sample Data'!I$2:I$97)&gt;10,IF(AND(ISNUMBER('Test Sample Data'!I303),'Test Sample Data'!I303&lt;$B304, 'Test Sample Data'!I303&gt;0),'Test Sample Data'!I303,$B304),""))</f>
        <v/>
      </c>
      <c r="X304" s="29" t="str">
        <f>IF('Test Sample Data'!J303="","",IF(SUM('Test Sample Data'!J$2:J$97)&gt;10,IF(AND(ISNUMBER('Test Sample Data'!J303),'Test Sample Data'!J303&lt;$B304, 'Test Sample Data'!J303&gt;0),'Test Sample Data'!J303,$B304),""))</f>
        <v/>
      </c>
      <c r="Y304" s="29" t="str">
        <f>IF('Test Sample Data'!K303="","",IF(SUM('Test Sample Data'!K$2:K$97)&gt;10,IF(AND(ISNUMBER('Test Sample Data'!K303),'Test Sample Data'!K303&lt;$B304, 'Test Sample Data'!K303&gt;0),'Test Sample Data'!K303,$B304),""))</f>
        <v/>
      </c>
      <c r="Z304" s="29" t="str">
        <f>IF('Test Sample Data'!L303="","",IF(SUM('Test Sample Data'!L$2:L$97)&gt;10,IF(AND(ISNUMBER('Test Sample Data'!L303),'Test Sample Data'!L303&lt;$B304, 'Test Sample Data'!L303&gt;0),'Test Sample Data'!L303,$B304),""))</f>
        <v/>
      </c>
      <c r="AA304" s="29" t="str">
        <f>IF('Test Sample Data'!M303="","",IF(SUM('Test Sample Data'!M$2:M$97)&gt;10,IF(AND(ISNUMBER('Test Sample Data'!M303),'Test Sample Data'!M303&lt;$B304, 'Test Sample Data'!M303&gt;0),'Test Sample Data'!M303,$B304),""))</f>
        <v/>
      </c>
      <c r="AB304" s="29" t="str">
        <f>IF('Test Sample Data'!N303="","",IF(SUM('Test Sample Data'!N$2:N$97)&gt;10,IF(AND(ISNUMBER('Test Sample Data'!N303),'Test Sample Data'!N303&lt;$B304, 'Test Sample Data'!N303&gt;0),'Test Sample Data'!N303,$B304),""))</f>
        <v/>
      </c>
      <c r="AC304" s="29" t="str">
        <f>IF('Test Sample Data'!O303="","",IF(SUM('Test Sample Data'!O$2:O$97)&gt;10,IF(AND(ISNUMBER('Test Sample Data'!O303),'Test Sample Data'!O303&lt;$B304, 'Test Sample Data'!O303&gt;0),'Test Sample Data'!O303,$B304),""))</f>
        <v/>
      </c>
      <c r="AE304" s="4" t="s">
        <v>4961</v>
      </c>
      <c r="AF304" s="4">
        <f t="shared" si="311"/>
        <v>9</v>
      </c>
      <c r="AG304" s="4">
        <f t="shared" si="312"/>
        <v>9</v>
      </c>
      <c r="AH304" s="4" t="str">
        <f t="shared" si="313"/>
        <v/>
      </c>
      <c r="AI304" s="4" t="str">
        <f t="shared" si="314"/>
        <v/>
      </c>
      <c r="AJ304" s="4" t="str">
        <f t="shared" si="315"/>
        <v/>
      </c>
      <c r="AK304" s="4" t="str">
        <f t="shared" si="316"/>
        <v/>
      </c>
      <c r="AL304" s="4" t="str">
        <f t="shared" si="317"/>
        <v/>
      </c>
      <c r="AM304" s="4" t="str">
        <f t="shared" si="318"/>
        <v/>
      </c>
      <c r="AN304" s="4" t="str">
        <f t="shared" si="319"/>
        <v/>
      </c>
      <c r="AO304" s="4" t="str">
        <f t="shared" si="320"/>
        <v/>
      </c>
      <c r="AP304" s="4" t="str">
        <f t="shared" si="321"/>
        <v/>
      </c>
      <c r="AQ304" s="4" t="str">
        <f t="shared" si="322"/>
        <v/>
      </c>
      <c r="AR304" s="4">
        <f t="shared" si="323"/>
        <v>0</v>
      </c>
      <c r="AS304" s="4">
        <f t="shared" si="374"/>
        <v>9</v>
      </c>
      <c r="AU304" s="4" t="s">
        <v>4961</v>
      </c>
      <c r="AV304" s="4">
        <f t="shared" si="324"/>
        <v>9</v>
      </c>
      <c r="AW304" s="4">
        <f t="shared" si="325"/>
        <v>9</v>
      </c>
      <c r="AX304" s="4" t="str">
        <f t="shared" si="326"/>
        <v/>
      </c>
      <c r="AY304" s="4" t="str">
        <f t="shared" si="327"/>
        <v/>
      </c>
      <c r="AZ304" s="4" t="str">
        <f t="shared" si="328"/>
        <v/>
      </c>
      <c r="BA304" s="4" t="str">
        <f t="shared" si="329"/>
        <v/>
      </c>
      <c r="BB304" s="4" t="str">
        <f t="shared" si="330"/>
        <v/>
      </c>
      <c r="BC304" s="4" t="str">
        <f t="shared" si="331"/>
        <v/>
      </c>
      <c r="BD304" s="4" t="str">
        <f t="shared" si="332"/>
        <v/>
      </c>
      <c r="BE304" s="4" t="str">
        <f t="shared" si="333"/>
        <v/>
      </c>
      <c r="BF304" s="4" t="str">
        <f t="shared" si="334"/>
        <v/>
      </c>
      <c r="BG304" s="4" t="str">
        <f t="shared" si="335"/>
        <v/>
      </c>
      <c r="BI304" s="4" t="s">
        <v>4961</v>
      </c>
      <c r="BJ304" s="4">
        <f t="shared" si="361"/>
        <v>9</v>
      </c>
      <c r="BK304" s="4">
        <f t="shared" si="362"/>
        <v>9</v>
      </c>
      <c r="BL304" s="4" t="str">
        <f t="shared" si="363"/>
        <v/>
      </c>
      <c r="BM304" s="4" t="str">
        <f t="shared" si="364"/>
        <v/>
      </c>
      <c r="BN304" s="4" t="str">
        <f t="shared" si="365"/>
        <v/>
      </c>
      <c r="BO304" s="4" t="str">
        <f t="shared" si="366"/>
        <v/>
      </c>
      <c r="BP304" s="4" t="str">
        <f t="shared" si="367"/>
        <v/>
      </c>
      <c r="BQ304" s="4" t="str">
        <f t="shared" si="368"/>
        <v/>
      </c>
      <c r="BR304" s="4" t="str">
        <f t="shared" si="369"/>
        <v/>
      </c>
      <c r="BS304" s="4" t="str">
        <f t="shared" si="370"/>
        <v/>
      </c>
      <c r="BT304" s="4" t="str">
        <f t="shared" si="371"/>
        <v/>
      </c>
      <c r="BU304" s="4" t="str">
        <f t="shared" si="372"/>
        <v/>
      </c>
      <c r="BV304" s="4">
        <f t="shared" si="336"/>
        <v>0</v>
      </c>
      <c r="BW304" s="4">
        <f t="shared" si="373"/>
        <v>9</v>
      </c>
      <c r="BY304" s="4" t="s">
        <v>4961</v>
      </c>
      <c r="BZ304" s="4">
        <f t="shared" si="337"/>
        <v>0</v>
      </c>
      <c r="CA304" s="4">
        <f t="shared" si="338"/>
        <v>0</v>
      </c>
      <c r="CB304" s="4" t="str">
        <f t="shared" si="339"/>
        <v/>
      </c>
      <c r="CC304" s="4" t="str">
        <f t="shared" si="340"/>
        <v/>
      </c>
      <c r="CD304" s="4" t="str">
        <f t="shared" si="341"/>
        <v/>
      </c>
      <c r="CE304" s="4" t="str">
        <f t="shared" si="342"/>
        <v/>
      </c>
      <c r="CF304" s="4" t="str">
        <f t="shared" si="343"/>
        <v/>
      </c>
      <c r="CG304" s="4" t="str">
        <f t="shared" si="344"/>
        <v/>
      </c>
      <c r="CH304" s="4" t="str">
        <f t="shared" si="345"/>
        <v/>
      </c>
      <c r="CI304" s="4" t="str">
        <f t="shared" si="346"/>
        <v/>
      </c>
      <c r="CJ304" s="4" t="str">
        <f t="shared" si="347"/>
        <v/>
      </c>
      <c r="CK304" s="4" t="str">
        <f t="shared" si="348"/>
        <v/>
      </c>
      <c r="CM304" s="4" t="s">
        <v>4961</v>
      </c>
      <c r="CN304" s="4" t="str">
        <f>IF(ISNUMBER(BZ304), IF($BV304&gt;VLOOKUP('Gene Table'!$G$2,'Array Content'!$A$2:$B$3,2,FALSE),IF(BZ304&lt;-$BV304,"mutant","WT"),IF(BZ304&lt;-VLOOKUP('Gene Table'!$G$2,'Array Content'!$A$2:$B$3,2,FALSE),"Mutant","WT")),"")</f>
        <v>WT</v>
      </c>
      <c r="CO304" s="4" t="str">
        <f>IF(ISNUMBER(CA304), IF($BV304&gt;VLOOKUP('Gene Table'!$G$2,'Array Content'!$A$2:$B$3,2,FALSE),IF(CA304&lt;-$BV304,"mutant","WT"),IF(CA304&lt;-VLOOKUP('Gene Table'!$G$2,'Array Content'!$A$2:$B$3,2,FALSE),"Mutant","WT")),"")</f>
        <v>WT</v>
      </c>
      <c r="CP304" s="4" t="str">
        <f>IF(ISNUMBER(CB304), IF($BV304&gt;VLOOKUP('Gene Table'!$G$2,'Array Content'!$A$2:$B$3,2,FALSE),IF(CB304&lt;-$BV304,"mutant","WT"),IF(CB304&lt;-VLOOKUP('Gene Table'!$G$2,'Array Content'!$A$2:$B$3,2,FALSE),"Mutant","WT")),"")</f>
        <v/>
      </c>
      <c r="CQ304" s="4" t="str">
        <f>IF(ISNUMBER(CC304), IF($BV304&gt;VLOOKUP('Gene Table'!$G$2,'Array Content'!$A$2:$B$3,2,FALSE),IF(CC304&lt;-$BV304,"mutant","WT"),IF(CC304&lt;-VLOOKUP('Gene Table'!$G$2,'Array Content'!$A$2:$B$3,2,FALSE),"Mutant","WT")),"")</f>
        <v/>
      </c>
      <c r="CR304" s="4" t="str">
        <f>IF(ISNUMBER(CD304), IF($BV304&gt;VLOOKUP('Gene Table'!$G$2,'Array Content'!$A$2:$B$3,2,FALSE),IF(CD304&lt;-$BV304,"mutant","WT"),IF(CD304&lt;-VLOOKUP('Gene Table'!$G$2,'Array Content'!$A$2:$B$3,2,FALSE),"Mutant","WT")),"")</f>
        <v/>
      </c>
      <c r="CS304" s="4" t="str">
        <f>IF(ISNUMBER(CE304), IF($BV304&gt;VLOOKUP('Gene Table'!$G$2,'Array Content'!$A$2:$B$3,2,FALSE),IF(CE304&lt;-$BV304,"mutant","WT"),IF(CE304&lt;-VLOOKUP('Gene Table'!$G$2,'Array Content'!$A$2:$B$3,2,FALSE),"Mutant","WT")),"")</f>
        <v/>
      </c>
      <c r="CT304" s="4" t="str">
        <f>IF(ISNUMBER(CF304), IF($BV304&gt;VLOOKUP('Gene Table'!$G$2,'Array Content'!$A$2:$B$3,2,FALSE),IF(CF304&lt;-$BV304,"mutant","WT"),IF(CF304&lt;-VLOOKUP('Gene Table'!$G$2,'Array Content'!$A$2:$B$3,2,FALSE),"Mutant","WT")),"")</f>
        <v/>
      </c>
      <c r="CU304" s="4" t="str">
        <f>IF(ISNUMBER(CG304), IF($BV304&gt;VLOOKUP('Gene Table'!$G$2,'Array Content'!$A$2:$B$3,2,FALSE),IF(CG304&lt;-$BV304,"mutant","WT"),IF(CG304&lt;-VLOOKUP('Gene Table'!$G$2,'Array Content'!$A$2:$B$3,2,FALSE),"Mutant","WT")),"")</f>
        <v/>
      </c>
      <c r="CV304" s="4" t="str">
        <f>IF(ISNUMBER(CH304), IF($BV304&gt;VLOOKUP('Gene Table'!$G$2,'Array Content'!$A$2:$B$3,2,FALSE),IF(CH304&lt;-$BV304,"mutant","WT"),IF(CH304&lt;-VLOOKUP('Gene Table'!$G$2,'Array Content'!$A$2:$B$3,2,FALSE),"Mutant","WT")),"")</f>
        <v/>
      </c>
      <c r="CW304" s="4" t="str">
        <f>IF(ISNUMBER(CI304), IF($BV304&gt;VLOOKUP('Gene Table'!$G$2,'Array Content'!$A$2:$B$3,2,FALSE),IF(CI304&lt;-$BV304,"mutant","WT"),IF(CI304&lt;-VLOOKUP('Gene Table'!$G$2,'Array Content'!$A$2:$B$3,2,FALSE),"Mutant","WT")),"")</f>
        <v/>
      </c>
      <c r="CX304" s="4" t="str">
        <f>IF(ISNUMBER(CJ304), IF($BV304&gt;VLOOKUP('Gene Table'!$G$2,'Array Content'!$A$2:$B$3,2,FALSE),IF(CJ304&lt;-$BV304,"mutant","WT"),IF(CJ304&lt;-VLOOKUP('Gene Table'!$G$2,'Array Content'!$A$2:$B$3,2,FALSE),"Mutant","WT")),"")</f>
        <v/>
      </c>
      <c r="CY304" s="4" t="str">
        <f>IF(ISNUMBER(CK304), IF($BV304&gt;VLOOKUP('Gene Table'!$G$2,'Array Content'!$A$2:$B$3,2,FALSE),IF(CK304&lt;-$BV304,"mutant","WT"),IF(CK304&lt;-VLOOKUP('Gene Table'!$G$2,'Array Content'!$A$2:$B$3,2,FALSE),"Mutant","WT")),"")</f>
        <v/>
      </c>
      <c r="DA304" s="4" t="s">
        <v>4961</v>
      </c>
      <c r="DB304" s="4">
        <f t="shared" si="349"/>
        <v>0</v>
      </c>
      <c r="DC304" s="4">
        <f t="shared" si="350"/>
        <v>0</v>
      </c>
      <c r="DD304" s="4" t="str">
        <f t="shared" si="351"/>
        <v/>
      </c>
      <c r="DE304" s="4" t="str">
        <f t="shared" si="352"/>
        <v/>
      </c>
      <c r="DF304" s="4" t="str">
        <f t="shared" si="353"/>
        <v/>
      </c>
      <c r="DG304" s="4" t="str">
        <f t="shared" si="354"/>
        <v/>
      </c>
      <c r="DH304" s="4" t="str">
        <f t="shared" si="355"/>
        <v/>
      </c>
      <c r="DI304" s="4" t="str">
        <f t="shared" si="356"/>
        <v/>
      </c>
      <c r="DJ304" s="4" t="str">
        <f t="shared" si="357"/>
        <v/>
      </c>
      <c r="DK304" s="4" t="str">
        <f t="shared" si="358"/>
        <v/>
      </c>
      <c r="DL304" s="4" t="str">
        <f t="shared" si="359"/>
        <v/>
      </c>
      <c r="DM304" s="4" t="str">
        <f t="shared" si="360"/>
        <v/>
      </c>
      <c r="DO304" s="4" t="s">
        <v>4961</v>
      </c>
      <c r="DP304" s="4" t="str">
        <f>IF(ISNUMBER(DB304), IF($AR304&gt;VLOOKUP('Gene Table'!$G$2,'Array Content'!$A$2:$B$3,2,FALSE),IF(DB304&lt;-$AR304,"mutant","WT"),IF(DB304&lt;-VLOOKUP('Gene Table'!$G$2,'Array Content'!$A$2:$B$3,2,FALSE),"Mutant","WT")),"")</f>
        <v>WT</v>
      </c>
      <c r="DQ304" s="4" t="str">
        <f>IF(ISNUMBER(DC304), IF($AR304&gt;VLOOKUP('Gene Table'!$G$2,'Array Content'!$A$2:$B$3,2,FALSE),IF(DC304&lt;-$AR304,"mutant","WT"),IF(DC304&lt;-VLOOKUP('Gene Table'!$G$2,'Array Content'!$A$2:$B$3,2,FALSE),"Mutant","WT")),"")</f>
        <v>WT</v>
      </c>
      <c r="DR304" s="4" t="str">
        <f>IF(ISNUMBER(DD304), IF($AR304&gt;VLOOKUP('Gene Table'!$G$2,'Array Content'!$A$2:$B$3,2,FALSE),IF(DD304&lt;-$AR304,"mutant","WT"),IF(DD304&lt;-VLOOKUP('Gene Table'!$G$2,'Array Content'!$A$2:$B$3,2,FALSE),"Mutant","WT")),"")</f>
        <v/>
      </c>
      <c r="DS304" s="4" t="str">
        <f>IF(ISNUMBER(DE304), IF($AR304&gt;VLOOKUP('Gene Table'!$G$2,'Array Content'!$A$2:$B$3,2,FALSE),IF(DE304&lt;-$AR304,"mutant","WT"),IF(DE304&lt;-VLOOKUP('Gene Table'!$G$2,'Array Content'!$A$2:$B$3,2,FALSE),"Mutant","WT")),"")</f>
        <v/>
      </c>
      <c r="DT304" s="4" t="str">
        <f>IF(ISNUMBER(DF304), IF($AR304&gt;VLOOKUP('Gene Table'!$G$2,'Array Content'!$A$2:$B$3,2,FALSE),IF(DF304&lt;-$AR304,"mutant","WT"),IF(DF304&lt;-VLOOKUP('Gene Table'!$G$2,'Array Content'!$A$2:$B$3,2,FALSE),"Mutant","WT")),"")</f>
        <v/>
      </c>
      <c r="DU304" s="4" t="str">
        <f>IF(ISNUMBER(DG304), IF($AR304&gt;VLOOKUP('Gene Table'!$G$2,'Array Content'!$A$2:$B$3,2,FALSE),IF(DG304&lt;-$AR304,"mutant","WT"),IF(DG304&lt;-VLOOKUP('Gene Table'!$G$2,'Array Content'!$A$2:$B$3,2,FALSE),"Mutant","WT")),"")</f>
        <v/>
      </c>
      <c r="DV304" s="4" t="str">
        <f>IF(ISNUMBER(DH304), IF($AR304&gt;VLOOKUP('Gene Table'!$G$2,'Array Content'!$A$2:$B$3,2,FALSE),IF(DH304&lt;-$AR304,"mutant","WT"),IF(DH304&lt;-VLOOKUP('Gene Table'!$G$2,'Array Content'!$A$2:$B$3,2,FALSE),"Mutant","WT")),"")</f>
        <v/>
      </c>
      <c r="DW304" s="4" t="str">
        <f>IF(ISNUMBER(DI304), IF($AR304&gt;VLOOKUP('Gene Table'!$G$2,'Array Content'!$A$2:$B$3,2,FALSE),IF(DI304&lt;-$AR304,"mutant","WT"),IF(DI304&lt;-VLOOKUP('Gene Table'!$G$2,'Array Content'!$A$2:$B$3,2,FALSE),"Mutant","WT")),"")</f>
        <v/>
      </c>
      <c r="DX304" s="4" t="str">
        <f>IF(ISNUMBER(DJ304), IF($AR304&gt;VLOOKUP('Gene Table'!$G$2,'Array Content'!$A$2:$B$3,2,FALSE),IF(DJ304&lt;-$AR304,"mutant","WT"),IF(DJ304&lt;-VLOOKUP('Gene Table'!$G$2,'Array Content'!$A$2:$B$3,2,FALSE),"Mutant","WT")),"")</f>
        <v/>
      </c>
      <c r="DY304" s="4" t="str">
        <f>IF(ISNUMBER(DK304), IF($AR304&gt;VLOOKUP('Gene Table'!$G$2,'Array Content'!$A$2:$B$3,2,FALSE),IF(DK304&lt;-$AR304,"mutant","WT"),IF(DK304&lt;-VLOOKUP('Gene Table'!$G$2,'Array Content'!$A$2:$B$3,2,FALSE),"Mutant","WT")),"")</f>
        <v/>
      </c>
      <c r="DZ304" s="4" t="str">
        <f>IF(ISNUMBER(DL304), IF($AR304&gt;VLOOKUP('Gene Table'!$G$2,'Array Content'!$A$2:$B$3,2,FALSE),IF(DL304&lt;-$AR304,"mutant","WT"),IF(DL304&lt;-VLOOKUP('Gene Table'!$G$2,'Array Content'!$A$2:$B$3,2,FALSE),"Mutant","WT")),"")</f>
        <v/>
      </c>
      <c r="EA304" s="4" t="str">
        <f>IF(ISNUMBER(DM304), IF($AR304&gt;VLOOKUP('Gene Table'!$G$2,'Array Content'!$A$2:$B$3,2,FALSE),IF(DM304&lt;-$AR304,"mutant","WT"),IF(DM304&lt;-VLOOKUP('Gene Table'!$G$2,'Array Content'!$A$2:$B$3,2,FALSE),"Mutant","WT")),"")</f>
        <v/>
      </c>
      <c r="EC304" s="4" t="s">
        <v>4961</v>
      </c>
      <c r="ED304" s="4" t="str">
        <f>IF('Gene Table'!$D304="copy number",D304,"")</f>
        <v/>
      </c>
      <c r="EE304" s="4" t="str">
        <f>IF('Gene Table'!$D304="copy number",E304,"")</f>
        <v/>
      </c>
      <c r="EF304" s="4" t="str">
        <f>IF('Gene Table'!$D304="copy number",F304,"")</f>
        <v/>
      </c>
      <c r="EG304" s="4" t="str">
        <f>IF('Gene Table'!$D304="copy number",G304,"")</f>
        <v/>
      </c>
      <c r="EH304" s="4" t="str">
        <f>IF('Gene Table'!$D304="copy number",H304,"")</f>
        <v/>
      </c>
      <c r="EI304" s="4" t="str">
        <f>IF('Gene Table'!$D304="copy number",I304,"")</f>
        <v/>
      </c>
      <c r="EJ304" s="4" t="str">
        <f>IF('Gene Table'!$D304="copy number",J304,"")</f>
        <v/>
      </c>
      <c r="EK304" s="4" t="str">
        <f>IF('Gene Table'!$D304="copy number",K304,"")</f>
        <v/>
      </c>
      <c r="EL304" s="4" t="str">
        <f>IF('Gene Table'!$D304="copy number",L304,"")</f>
        <v/>
      </c>
      <c r="EM304" s="4" t="str">
        <f>IF('Gene Table'!$D304="copy number",M304,"")</f>
        <v/>
      </c>
      <c r="EN304" s="4" t="str">
        <f>IF('Gene Table'!$D304="copy number",N304,"")</f>
        <v/>
      </c>
      <c r="EO304" s="4" t="str">
        <f>IF('Gene Table'!$D304="copy number",O304,"")</f>
        <v/>
      </c>
      <c r="EQ304" s="4" t="s">
        <v>4961</v>
      </c>
      <c r="ER304" s="4" t="str">
        <f>IF('Gene Table'!$D304="copy number",R304,"")</f>
        <v/>
      </c>
      <c r="ES304" s="4" t="str">
        <f>IF('Gene Table'!$D304="copy number",S304,"")</f>
        <v/>
      </c>
      <c r="ET304" s="4" t="str">
        <f>IF('Gene Table'!$D304="copy number",T304,"")</f>
        <v/>
      </c>
      <c r="EU304" s="4" t="str">
        <f>IF('Gene Table'!$D304="copy number",U304,"")</f>
        <v/>
      </c>
      <c r="EV304" s="4" t="str">
        <f>IF('Gene Table'!$D304="copy number",V304,"")</f>
        <v/>
      </c>
      <c r="EW304" s="4" t="str">
        <f>IF('Gene Table'!$D304="copy number",W304,"")</f>
        <v/>
      </c>
      <c r="EX304" s="4" t="str">
        <f>IF('Gene Table'!$D304="copy number",X304,"")</f>
        <v/>
      </c>
      <c r="EY304" s="4" t="str">
        <f>IF('Gene Table'!$D304="copy number",Y304,"")</f>
        <v/>
      </c>
      <c r="EZ304" s="4" t="str">
        <f>IF('Gene Table'!$D304="copy number",Z304,"")</f>
        <v/>
      </c>
      <c r="FA304" s="4" t="str">
        <f>IF('Gene Table'!$D304="copy number",AA304,"")</f>
        <v/>
      </c>
      <c r="FB304" s="4" t="str">
        <f>IF('Gene Table'!$D304="copy number",AB304,"")</f>
        <v/>
      </c>
      <c r="FC304" s="4" t="str">
        <f>IF('Gene Table'!$D304="copy number",AC304,"")</f>
        <v/>
      </c>
      <c r="FE304" s="4" t="s">
        <v>4961</v>
      </c>
      <c r="FF304" s="4" t="str">
        <f>IF('Gene Table'!$C304="SMPC",D304,"")</f>
        <v/>
      </c>
      <c r="FG304" s="4" t="str">
        <f>IF('Gene Table'!$C304="SMPC",E304,"")</f>
        <v/>
      </c>
      <c r="FH304" s="4" t="str">
        <f>IF('Gene Table'!$C304="SMPC",F304,"")</f>
        <v/>
      </c>
      <c r="FI304" s="4" t="str">
        <f>IF('Gene Table'!$C304="SMPC",G304,"")</f>
        <v/>
      </c>
      <c r="FJ304" s="4" t="str">
        <f>IF('Gene Table'!$C304="SMPC",H304,"")</f>
        <v/>
      </c>
      <c r="FK304" s="4" t="str">
        <f>IF('Gene Table'!$C304="SMPC",I304,"")</f>
        <v/>
      </c>
      <c r="FL304" s="4" t="str">
        <f>IF('Gene Table'!$C304="SMPC",J304,"")</f>
        <v/>
      </c>
      <c r="FM304" s="4" t="str">
        <f>IF('Gene Table'!$C304="SMPC",K304,"")</f>
        <v/>
      </c>
      <c r="FN304" s="4" t="str">
        <f>IF('Gene Table'!$C304="SMPC",L304,"")</f>
        <v/>
      </c>
      <c r="FO304" s="4" t="str">
        <f>IF('Gene Table'!$C304="SMPC",M304,"")</f>
        <v/>
      </c>
      <c r="FP304" s="4" t="str">
        <f>IF('Gene Table'!$C304="SMPC",N304,"")</f>
        <v/>
      </c>
      <c r="FQ304" s="4" t="str">
        <f>IF('Gene Table'!$C304="SMPC",O304,"")</f>
        <v/>
      </c>
      <c r="FS304" s="4" t="s">
        <v>4961</v>
      </c>
      <c r="FT304" s="4" t="str">
        <f>IF('Gene Table'!$C304="SMPC",R304,"")</f>
        <v/>
      </c>
      <c r="FU304" s="4" t="str">
        <f>IF('Gene Table'!$C304="SMPC",S304,"")</f>
        <v/>
      </c>
      <c r="FV304" s="4" t="str">
        <f>IF('Gene Table'!$C304="SMPC",T304,"")</f>
        <v/>
      </c>
      <c r="FW304" s="4" t="str">
        <f>IF('Gene Table'!$C304="SMPC",U304,"")</f>
        <v/>
      </c>
      <c r="FX304" s="4" t="str">
        <f>IF('Gene Table'!$C304="SMPC",V304,"")</f>
        <v/>
      </c>
      <c r="FY304" s="4" t="str">
        <f>IF('Gene Table'!$C304="SMPC",W304,"")</f>
        <v/>
      </c>
      <c r="FZ304" s="4" t="str">
        <f>IF('Gene Table'!$C304="SMPC",X304,"")</f>
        <v/>
      </c>
      <c r="GA304" s="4" t="str">
        <f>IF('Gene Table'!$C304="SMPC",Y304,"")</f>
        <v/>
      </c>
      <c r="GB304" s="4" t="str">
        <f>IF('Gene Table'!$C304="SMPC",Z304,"")</f>
        <v/>
      </c>
      <c r="GC304" s="4" t="str">
        <f>IF('Gene Table'!$C304="SMPC",AA304,"")</f>
        <v/>
      </c>
      <c r="GD304" s="4" t="str">
        <f>IF('Gene Table'!$C304="SMPC",AB304,"")</f>
        <v/>
      </c>
      <c r="GE304" s="4" t="str">
        <f>IF('Gene Table'!$C304="SMPC",AC304,"")</f>
        <v/>
      </c>
    </row>
    <row r="305" spans="1:187" ht="15" customHeight="1" x14ac:dyDescent="0.25">
      <c r="A305" s="4" t="str">
        <f>'Gene Table'!C305&amp;":"&amp;'Gene Table'!D305</f>
        <v>TP53:c.844C&gt;T</v>
      </c>
      <c r="B305" s="4">
        <f>IF('Gene Table'!$G$5="NO",IF(ISNUMBER(MATCH('Gene Table'!E305,'Array Content'!$M$2:$M$941,0)),VLOOKUP('Gene Table'!E305,'Array Content'!$M$2:$O$941,2,FALSE),35),IF('Gene Table'!$G$5="YES",IF(ISNUMBER(MATCH('Gene Table'!E305,'Array Content'!$M$2:$M$941,0)),VLOOKUP('Gene Table'!E305,'Array Content'!$M$2:$O$941,3,FALSE),35),"OOPS"))</f>
        <v>35</v>
      </c>
      <c r="C305" s="4" t="s">
        <v>4962</v>
      </c>
      <c r="D305" s="29">
        <f>IF('Control Sample Data'!D304="","",IF(SUM('Control Sample Data'!D$2:D$97)&gt;10,IF(AND(ISNUMBER('Control Sample Data'!D304),'Control Sample Data'!D304&lt;$B305, 'Control Sample Data'!D304&gt;0),'Control Sample Data'!D304,$B305),""))</f>
        <v>35</v>
      </c>
      <c r="E305" s="29">
        <f>IF('Control Sample Data'!E304="","",IF(SUM('Control Sample Data'!E$2:E$97)&gt;10,IF(AND(ISNUMBER('Control Sample Data'!E304),'Control Sample Data'!E304&lt;$B305, 'Control Sample Data'!E304&gt;0),'Control Sample Data'!E304,$B305),""))</f>
        <v>35</v>
      </c>
      <c r="F305" s="29" t="str">
        <f>IF('Control Sample Data'!F304="","",IF(SUM('Control Sample Data'!F$2:F$97)&gt;10,IF(AND(ISNUMBER('Control Sample Data'!F304),'Control Sample Data'!F304&lt;$B305, 'Control Sample Data'!F304&gt;0),'Control Sample Data'!F304,$B305),""))</f>
        <v/>
      </c>
      <c r="G305" s="29" t="str">
        <f>IF('Control Sample Data'!G304="","",IF(SUM('Control Sample Data'!G$2:G$97)&gt;10,IF(AND(ISNUMBER('Control Sample Data'!G304),'Control Sample Data'!G304&lt;$B305, 'Control Sample Data'!G304&gt;0),'Control Sample Data'!G304,$B305),""))</f>
        <v/>
      </c>
      <c r="H305" s="29" t="str">
        <f>IF('Control Sample Data'!H304="","",IF(SUM('Control Sample Data'!H$2:H$97)&gt;10,IF(AND(ISNUMBER('Control Sample Data'!H304),'Control Sample Data'!H304&lt;$B305, 'Control Sample Data'!H304&gt;0),'Control Sample Data'!H304,$B305),""))</f>
        <v/>
      </c>
      <c r="I305" s="29" t="str">
        <f>IF('Control Sample Data'!I304="","",IF(SUM('Control Sample Data'!I$2:I$97)&gt;10,IF(AND(ISNUMBER('Control Sample Data'!I304),'Control Sample Data'!I304&lt;$B305, 'Control Sample Data'!I304&gt;0),'Control Sample Data'!I304,$B305),""))</f>
        <v/>
      </c>
      <c r="J305" s="29" t="str">
        <f>IF('Control Sample Data'!J304="","",IF(SUM('Control Sample Data'!J$2:J$97)&gt;10,IF(AND(ISNUMBER('Control Sample Data'!J304),'Control Sample Data'!J304&lt;$B305, 'Control Sample Data'!J304&gt;0),'Control Sample Data'!J304,$B305),""))</f>
        <v/>
      </c>
      <c r="K305" s="29" t="str">
        <f>IF('Control Sample Data'!K304="","",IF(SUM('Control Sample Data'!K$2:K$97)&gt;10,IF(AND(ISNUMBER('Control Sample Data'!K304),'Control Sample Data'!K304&lt;$B305, 'Control Sample Data'!K304&gt;0),'Control Sample Data'!K304,$B305),""))</f>
        <v/>
      </c>
      <c r="L305" s="29" t="str">
        <f>IF('Control Sample Data'!L304="","",IF(SUM('Control Sample Data'!L$2:L$97)&gt;10,IF(AND(ISNUMBER('Control Sample Data'!L304),'Control Sample Data'!L304&lt;$B305, 'Control Sample Data'!L304&gt;0),'Control Sample Data'!L304,$B305),""))</f>
        <v/>
      </c>
      <c r="M305" s="29" t="str">
        <f>IF('Control Sample Data'!M304="","",IF(SUM('Control Sample Data'!M$2:M$97)&gt;10,IF(AND(ISNUMBER('Control Sample Data'!M304),'Control Sample Data'!M304&lt;$B305, 'Control Sample Data'!M304&gt;0),'Control Sample Data'!M304,$B305),""))</f>
        <v/>
      </c>
      <c r="N305" s="29" t="str">
        <f>IF('Control Sample Data'!N304="","",IF(SUM('Control Sample Data'!N$2:N$97)&gt;10,IF(AND(ISNUMBER('Control Sample Data'!N304),'Control Sample Data'!N304&lt;$B305, 'Control Sample Data'!N304&gt;0),'Control Sample Data'!N304,$B305),""))</f>
        <v/>
      </c>
      <c r="O305" s="29" t="str">
        <f>IF('Control Sample Data'!O304="","",IF(SUM('Control Sample Data'!O$2:O$97)&gt;10,IF(AND(ISNUMBER('Control Sample Data'!O304),'Control Sample Data'!O304&lt;$B305, 'Control Sample Data'!O304&gt;0),'Control Sample Data'!O304,$B305),""))</f>
        <v/>
      </c>
      <c r="Q305" s="4" t="s">
        <v>4962</v>
      </c>
      <c r="R305" s="29">
        <f>IF('Test Sample Data'!D304="","",IF(SUM('Test Sample Data'!D$2:D$97)&gt;10,IF(AND(ISNUMBER('Test Sample Data'!D304),'Test Sample Data'!D304&lt;$B305, 'Test Sample Data'!D304&gt;0),'Test Sample Data'!D304,$B305),""))</f>
        <v>35</v>
      </c>
      <c r="S305" s="29">
        <f>IF('Test Sample Data'!E304="","",IF(SUM('Test Sample Data'!E$2:E$97)&gt;10,IF(AND(ISNUMBER('Test Sample Data'!E304),'Test Sample Data'!E304&lt;$B305, 'Test Sample Data'!E304&gt;0),'Test Sample Data'!E304,$B305),""))</f>
        <v>35</v>
      </c>
      <c r="T305" s="29" t="str">
        <f>IF('Test Sample Data'!F304="","",IF(SUM('Test Sample Data'!F$2:F$97)&gt;10,IF(AND(ISNUMBER('Test Sample Data'!F304),'Test Sample Data'!F304&lt;$B305, 'Test Sample Data'!F304&gt;0),'Test Sample Data'!F304,$B305),""))</f>
        <v/>
      </c>
      <c r="U305" s="29" t="str">
        <f>IF('Test Sample Data'!G304="","",IF(SUM('Test Sample Data'!G$2:G$97)&gt;10,IF(AND(ISNUMBER('Test Sample Data'!G304),'Test Sample Data'!G304&lt;$B305, 'Test Sample Data'!G304&gt;0),'Test Sample Data'!G304,$B305),""))</f>
        <v/>
      </c>
      <c r="V305" s="29" t="str">
        <f>IF('Test Sample Data'!H304="","",IF(SUM('Test Sample Data'!H$2:H$97)&gt;10,IF(AND(ISNUMBER('Test Sample Data'!H304),'Test Sample Data'!H304&lt;$B305, 'Test Sample Data'!H304&gt;0),'Test Sample Data'!H304,$B305),""))</f>
        <v/>
      </c>
      <c r="W305" s="29" t="str">
        <f>IF('Test Sample Data'!I304="","",IF(SUM('Test Sample Data'!I$2:I$97)&gt;10,IF(AND(ISNUMBER('Test Sample Data'!I304),'Test Sample Data'!I304&lt;$B305, 'Test Sample Data'!I304&gt;0),'Test Sample Data'!I304,$B305),""))</f>
        <v/>
      </c>
      <c r="X305" s="29" t="str">
        <f>IF('Test Sample Data'!J304="","",IF(SUM('Test Sample Data'!J$2:J$97)&gt;10,IF(AND(ISNUMBER('Test Sample Data'!J304),'Test Sample Data'!J304&lt;$B305, 'Test Sample Data'!J304&gt;0),'Test Sample Data'!J304,$B305),""))</f>
        <v/>
      </c>
      <c r="Y305" s="29" t="str">
        <f>IF('Test Sample Data'!K304="","",IF(SUM('Test Sample Data'!K$2:K$97)&gt;10,IF(AND(ISNUMBER('Test Sample Data'!K304),'Test Sample Data'!K304&lt;$B305, 'Test Sample Data'!K304&gt;0),'Test Sample Data'!K304,$B305),""))</f>
        <v/>
      </c>
      <c r="Z305" s="29" t="str">
        <f>IF('Test Sample Data'!L304="","",IF(SUM('Test Sample Data'!L$2:L$97)&gt;10,IF(AND(ISNUMBER('Test Sample Data'!L304),'Test Sample Data'!L304&lt;$B305, 'Test Sample Data'!L304&gt;0),'Test Sample Data'!L304,$B305),""))</f>
        <v/>
      </c>
      <c r="AA305" s="29" t="str">
        <f>IF('Test Sample Data'!M304="","",IF(SUM('Test Sample Data'!M$2:M$97)&gt;10,IF(AND(ISNUMBER('Test Sample Data'!M304),'Test Sample Data'!M304&lt;$B305, 'Test Sample Data'!M304&gt;0),'Test Sample Data'!M304,$B305),""))</f>
        <v/>
      </c>
      <c r="AB305" s="29" t="str">
        <f>IF('Test Sample Data'!N304="","",IF(SUM('Test Sample Data'!N$2:N$97)&gt;10,IF(AND(ISNUMBER('Test Sample Data'!N304),'Test Sample Data'!N304&lt;$B305, 'Test Sample Data'!N304&gt;0),'Test Sample Data'!N304,$B305),""))</f>
        <v/>
      </c>
      <c r="AC305" s="29" t="str">
        <f>IF('Test Sample Data'!O304="","",IF(SUM('Test Sample Data'!O$2:O$97)&gt;10,IF(AND(ISNUMBER('Test Sample Data'!O304),'Test Sample Data'!O304&lt;$B305, 'Test Sample Data'!O304&gt;0),'Test Sample Data'!O304,$B305),""))</f>
        <v/>
      </c>
      <c r="AE305" s="4" t="s">
        <v>4962</v>
      </c>
      <c r="AF305" s="4">
        <f t="shared" si="311"/>
        <v>9</v>
      </c>
      <c r="AG305" s="4">
        <f t="shared" si="312"/>
        <v>9</v>
      </c>
      <c r="AH305" s="4" t="str">
        <f t="shared" si="313"/>
        <v/>
      </c>
      <c r="AI305" s="4" t="str">
        <f t="shared" si="314"/>
        <v/>
      </c>
      <c r="AJ305" s="4" t="str">
        <f t="shared" si="315"/>
        <v/>
      </c>
      <c r="AK305" s="4" t="str">
        <f t="shared" si="316"/>
        <v/>
      </c>
      <c r="AL305" s="4" t="str">
        <f t="shared" si="317"/>
        <v/>
      </c>
      <c r="AM305" s="4" t="str">
        <f t="shared" si="318"/>
        <v/>
      </c>
      <c r="AN305" s="4" t="str">
        <f t="shared" si="319"/>
        <v/>
      </c>
      <c r="AO305" s="4" t="str">
        <f t="shared" si="320"/>
        <v/>
      </c>
      <c r="AP305" s="4" t="str">
        <f t="shared" si="321"/>
        <v/>
      </c>
      <c r="AQ305" s="4" t="str">
        <f t="shared" si="322"/>
        <v/>
      </c>
      <c r="AR305" s="4">
        <f t="shared" si="323"/>
        <v>0</v>
      </c>
      <c r="AS305" s="4">
        <f t="shared" si="374"/>
        <v>9</v>
      </c>
      <c r="AU305" s="4" t="s">
        <v>4962</v>
      </c>
      <c r="AV305" s="4">
        <f t="shared" si="324"/>
        <v>9</v>
      </c>
      <c r="AW305" s="4">
        <f t="shared" si="325"/>
        <v>9</v>
      </c>
      <c r="AX305" s="4" t="str">
        <f t="shared" si="326"/>
        <v/>
      </c>
      <c r="AY305" s="4" t="str">
        <f t="shared" si="327"/>
        <v/>
      </c>
      <c r="AZ305" s="4" t="str">
        <f t="shared" si="328"/>
        <v/>
      </c>
      <c r="BA305" s="4" t="str">
        <f t="shared" si="329"/>
        <v/>
      </c>
      <c r="BB305" s="4" t="str">
        <f t="shared" si="330"/>
        <v/>
      </c>
      <c r="BC305" s="4" t="str">
        <f t="shared" si="331"/>
        <v/>
      </c>
      <c r="BD305" s="4" t="str">
        <f t="shared" si="332"/>
        <v/>
      </c>
      <c r="BE305" s="4" t="str">
        <f t="shared" si="333"/>
        <v/>
      </c>
      <c r="BF305" s="4" t="str">
        <f t="shared" si="334"/>
        <v/>
      </c>
      <c r="BG305" s="4" t="str">
        <f t="shared" si="335"/>
        <v/>
      </c>
      <c r="BI305" s="4" t="s">
        <v>4962</v>
      </c>
      <c r="BJ305" s="4">
        <f t="shared" si="361"/>
        <v>9</v>
      </c>
      <c r="BK305" s="4">
        <f t="shared" si="362"/>
        <v>9</v>
      </c>
      <c r="BL305" s="4" t="str">
        <f t="shared" si="363"/>
        <v/>
      </c>
      <c r="BM305" s="4" t="str">
        <f t="shared" si="364"/>
        <v/>
      </c>
      <c r="BN305" s="4" t="str">
        <f t="shared" si="365"/>
        <v/>
      </c>
      <c r="BO305" s="4" t="str">
        <f t="shared" si="366"/>
        <v/>
      </c>
      <c r="BP305" s="4" t="str">
        <f t="shared" si="367"/>
        <v/>
      </c>
      <c r="BQ305" s="4" t="str">
        <f t="shared" si="368"/>
        <v/>
      </c>
      <c r="BR305" s="4" t="str">
        <f t="shared" si="369"/>
        <v/>
      </c>
      <c r="BS305" s="4" t="str">
        <f t="shared" si="370"/>
        <v/>
      </c>
      <c r="BT305" s="4" t="str">
        <f t="shared" si="371"/>
        <v/>
      </c>
      <c r="BU305" s="4" t="str">
        <f t="shared" si="372"/>
        <v/>
      </c>
      <c r="BV305" s="4">
        <f t="shared" si="336"/>
        <v>0</v>
      </c>
      <c r="BW305" s="4">
        <f t="shared" si="373"/>
        <v>9</v>
      </c>
      <c r="BY305" s="4" t="s">
        <v>4962</v>
      </c>
      <c r="BZ305" s="4">
        <f t="shared" si="337"/>
        <v>0</v>
      </c>
      <c r="CA305" s="4">
        <f t="shared" si="338"/>
        <v>0</v>
      </c>
      <c r="CB305" s="4" t="str">
        <f t="shared" si="339"/>
        <v/>
      </c>
      <c r="CC305" s="4" t="str">
        <f t="shared" si="340"/>
        <v/>
      </c>
      <c r="CD305" s="4" t="str">
        <f t="shared" si="341"/>
        <v/>
      </c>
      <c r="CE305" s="4" t="str">
        <f t="shared" si="342"/>
        <v/>
      </c>
      <c r="CF305" s="4" t="str">
        <f t="shared" si="343"/>
        <v/>
      </c>
      <c r="CG305" s="4" t="str">
        <f t="shared" si="344"/>
        <v/>
      </c>
      <c r="CH305" s="4" t="str">
        <f t="shared" si="345"/>
        <v/>
      </c>
      <c r="CI305" s="4" t="str">
        <f t="shared" si="346"/>
        <v/>
      </c>
      <c r="CJ305" s="4" t="str">
        <f t="shared" si="347"/>
        <v/>
      </c>
      <c r="CK305" s="4" t="str">
        <f t="shared" si="348"/>
        <v/>
      </c>
      <c r="CM305" s="4" t="s">
        <v>4962</v>
      </c>
      <c r="CN305" s="4" t="str">
        <f>IF(ISNUMBER(BZ305), IF($BV305&gt;VLOOKUP('Gene Table'!$G$2,'Array Content'!$A$2:$B$3,2,FALSE),IF(BZ305&lt;-$BV305,"mutant","WT"),IF(BZ305&lt;-VLOOKUP('Gene Table'!$G$2,'Array Content'!$A$2:$B$3,2,FALSE),"Mutant","WT")),"")</f>
        <v>WT</v>
      </c>
      <c r="CO305" s="4" t="str">
        <f>IF(ISNUMBER(CA305), IF($BV305&gt;VLOOKUP('Gene Table'!$G$2,'Array Content'!$A$2:$B$3,2,FALSE),IF(CA305&lt;-$BV305,"mutant","WT"),IF(CA305&lt;-VLOOKUP('Gene Table'!$G$2,'Array Content'!$A$2:$B$3,2,FALSE),"Mutant","WT")),"")</f>
        <v>WT</v>
      </c>
      <c r="CP305" s="4" t="str">
        <f>IF(ISNUMBER(CB305), IF($BV305&gt;VLOOKUP('Gene Table'!$G$2,'Array Content'!$A$2:$B$3,2,FALSE),IF(CB305&lt;-$BV305,"mutant","WT"),IF(CB305&lt;-VLOOKUP('Gene Table'!$G$2,'Array Content'!$A$2:$B$3,2,FALSE),"Mutant","WT")),"")</f>
        <v/>
      </c>
      <c r="CQ305" s="4" t="str">
        <f>IF(ISNUMBER(CC305), IF($BV305&gt;VLOOKUP('Gene Table'!$G$2,'Array Content'!$A$2:$B$3,2,FALSE),IF(CC305&lt;-$BV305,"mutant","WT"),IF(CC305&lt;-VLOOKUP('Gene Table'!$G$2,'Array Content'!$A$2:$B$3,2,FALSE),"Mutant","WT")),"")</f>
        <v/>
      </c>
      <c r="CR305" s="4" t="str">
        <f>IF(ISNUMBER(CD305), IF($BV305&gt;VLOOKUP('Gene Table'!$G$2,'Array Content'!$A$2:$B$3,2,FALSE),IF(CD305&lt;-$BV305,"mutant","WT"),IF(CD305&lt;-VLOOKUP('Gene Table'!$G$2,'Array Content'!$A$2:$B$3,2,FALSE),"Mutant","WT")),"")</f>
        <v/>
      </c>
      <c r="CS305" s="4" t="str">
        <f>IF(ISNUMBER(CE305), IF($BV305&gt;VLOOKUP('Gene Table'!$G$2,'Array Content'!$A$2:$B$3,2,FALSE),IF(CE305&lt;-$BV305,"mutant","WT"),IF(CE305&lt;-VLOOKUP('Gene Table'!$G$2,'Array Content'!$A$2:$B$3,2,FALSE),"Mutant","WT")),"")</f>
        <v/>
      </c>
      <c r="CT305" s="4" t="str">
        <f>IF(ISNUMBER(CF305), IF($BV305&gt;VLOOKUP('Gene Table'!$G$2,'Array Content'!$A$2:$B$3,2,FALSE),IF(CF305&lt;-$BV305,"mutant","WT"),IF(CF305&lt;-VLOOKUP('Gene Table'!$G$2,'Array Content'!$A$2:$B$3,2,FALSE),"Mutant","WT")),"")</f>
        <v/>
      </c>
      <c r="CU305" s="4" t="str">
        <f>IF(ISNUMBER(CG305), IF($BV305&gt;VLOOKUP('Gene Table'!$G$2,'Array Content'!$A$2:$B$3,2,FALSE),IF(CG305&lt;-$BV305,"mutant","WT"),IF(CG305&lt;-VLOOKUP('Gene Table'!$G$2,'Array Content'!$A$2:$B$3,2,FALSE),"Mutant","WT")),"")</f>
        <v/>
      </c>
      <c r="CV305" s="4" t="str">
        <f>IF(ISNUMBER(CH305), IF($BV305&gt;VLOOKUP('Gene Table'!$G$2,'Array Content'!$A$2:$B$3,2,FALSE),IF(CH305&lt;-$BV305,"mutant","WT"),IF(CH305&lt;-VLOOKUP('Gene Table'!$G$2,'Array Content'!$A$2:$B$3,2,FALSE),"Mutant","WT")),"")</f>
        <v/>
      </c>
      <c r="CW305" s="4" t="str">
        <f>IF(ISNUMBER(CI305), IF($BV305&gt;VLOOKUP('Gene Table'!$G$2,'Array Content'!$A$2:$B$3,2,FALSE),IF(CI305&lt;-$BV305,"mutant","WT"),IF(CI305&lt;-VLOOKUP('Gene Table'!$G$2,'Array Content'!$A$2:$B$3,2,FALSE),"Mutant","WT")),"")</f>
        <v/>
      </c>
      <c r="CX305" s="4" t="str">
        <f>IF(ISNUMBER(CJ305), IF($BV305&gt;VLOOKUP('Gene Table'!$G$2,'Array Content'!$A$2:$B$3,2,FALSE),IF(CJ305&lt;-$BV305,"mutant","WT"),IF(CJ305&lt;-VLOOKUP('Gene Table'!$G$2,'Array Content'!$A$2:$B$3,2,FALSE),"Mutant","WT")),"")</f>
        <v/>
      </c>
      <c r="CY305" s="4" t="str">
        <f>IF(ISNUMBER(CK305), IF($BV305&gt;VLOOKUP('Gene Table'!$G$2,'Array Content'!$A$2:$B$3,2,FALSE),IF(CK305&lt;-$BV305,"mutant","WT"),IF(CK305&lt;-VLOOKUP('Gene Table'!$G$2,'Array Content'!$A$2:$B$3,2,FALSE),"Mutant","WT")),"")</f>
        <v/>
      </c>
      <c r="DA305" s="4" t="s">
        <v>4962</v>
      </c>
      <c r="DB305" s="4">
        <f t="shared" si="349"/>
        <v>0</v>
      </c>
      <c r="DC305" s="4">
        <f t="shared" si="350"/>
        <v>0</v>
      </c>
      <c r="DD305" s="4" t="str">
        <f t="shared" si="351"/>
        <v/>
      </c>
      <c r="DE305" s="4" t="str">
        <f t="shared" si="352"/>
        <v/>
      </c>
      <c r="DF305" s="4" t="str">
        <f t="shared" si="353"/>
        <v/>
      </c>
      <c r="DG305" s="4" t="str">
        <f t="shared" si="354"/>
        <v/>
      </c>
      <c r="DH305" s="4" t="str">
        <f t="shared" si="355"/>
        <v/>
      </c>
      <c r="DI305" s="4" t="str">
        <f t="shared" si="356"/>
        <v/>
      </c>
      <c r="DJ305" s="4" t="str">
        <f t="shared" si="357"/>
        <v/>
      </c>
      <c r="DK305" s="4" t="str">
        <f t="shared" si="358"/>
        <v/>
      </c>
      <c r="DL305" s="4" t="str">
        <f t="shared" si="359"/>
        <v/>
      </c>
      <c r="DM305" s="4" t="str">
        <f t="shared" si="360"/>
        <v/>
      </c>
      <c r="DO305" s="4" t="s">
        <v>4962</v>
      </c>
      <c r="DP305" s="4" t="str">
        <f>IF(ISNUMBER(DB305), IF($AR305&gt;VLOOKUP('Gene Table'!$G$2,'Array Content'!$A$2:$B$3,2,FALSE),IF(DB305&lt;-$AR305,"mutant","WT"),IF(DB305&lt;-VLOOKUP('Gene Table'!$G$2,'Array Content'!$A$2:$B$3,2,FALSE),"Mutant","WT")),"")</f>
        <v>WT</v>
      </c>
      <c r="DQ305" s="4" t="str">
        <f>IF(ISNUMBER(DC305), IF($AR305&gt;VLOOKUP('Gene Table'!$G$2,'Array Content'!$A$2:$B$3,2,FALSE),IF(DC305&lt;-$AR305,"mutant","WT"),IF(DC305&lt;-VLOOKUP('Gene Table'!$G$2,'Array Content'!$A$2:$B$3,2,FALSE),"Mutant","WT")),"")</f>
        <v>WT</v>
      </c>
      <c r="DR305" s="4" t="str">
        <f>IF(ISNUMBER(DD305), IF($AR305&gt;VLOOKUP('Gene Table'!$G$2,'Array Content'!$A$2:$B$3,2,FALSE),IF(DD305&lt;-$AR305,"mutant","WT"),IF(DD305&lt;-VLOOKUP('Gene Table'!$G$2,'Array Content'!$A$2:$B$3,2,FALSE),"Mutant","WT")),"")</f>
        <v/>
      </c>
      <c r="DS305" s="4" t="str">
        <f>IF(ISNUMBER(DE305), IF($AR305&gt;VLOOKUP('Gene Table'!$G$2,'Array Content'!$A$2:$B$3,2,FALSE),IF(DE305&lt;-$AR305,"mutant","WT"),IF(DE305&lt;-VLOOKUP('Gene Table'!$G$2,'Array Content'!$A$2:$B$3,2,FALSE),"Mutant","WT")),"")</f>
        <v/>
      </c>
      <c r="DT305" s="4" t="str">
        <f>IF(ISNUMBER(DF305), IF($AR305&gt;VLOOKUP('Gene Table'!$G$2,'Array Content'!$A$2:$B$3,2,FALSE),IF(DF305&lt;-$AR305,"mutant","WT"),IF(DF305&lt;-VLOOKUP('Gene Table'!$G$2,'Array Content'!$A$2:$B$3,2,FALSE),"Mutant","WT")),"")</f>
        <v/>
      </c>
      <c r="DU305" s="4" t="str">
        <f>IF(ISNUMBER(DG305), IF($AR305&gt;VLOOKUP('Gene Table'!$G$2,'Array Content'!$A$2:$B$3,2,FALSE),IF(DG305&lt;-$AR305,"mutant","WT"),IF(DG305&lt;-VLOOKUP('Gene Table'!$G$2,'Array Content'!$A$2:$B$3,2,FALSE),"Mutant","WT")),"")</f>
        <v/>
      </c>
      <c r="DV305" s="4" t="str">
        <f>IF(ISNUMBER(DH305), IF($AR305&gt;VLOOKUP('Gene Table'!$G$2,'Array Content'!$A$2:$B$3,2,FALSE),IF(DH305&lt;-$AR305,"mutant","WT"),IF(DH305&lt;-VLOOKUP('Gene Table'!$G$2,'Array Content'!$A$2:$B$3,2,FALSE),"Mutant","WT")),"")</f>
        <v/>
      </c>
      <c r="DW305" s="4" t="str">
        <f>IF(ISNUMBER(DI305), IF($AR305&gt;VLOOKUP('Gene Table'!$G$2,'Array Content'!$A$2:$B$3,2,FALSE),IF(DI305&lt;-$AR305,"mutant","WT"),IF(DI305&lt;-VLOOKUP('Gene Table'!$G$2,'Array Content'!$A$2:$B$3,2,FALSE),"Mutant","WT")),"")</f>
        <v/>
      </c>
      <c r="DX305" s="4" t="str">
        <f>IF(ISNUMBER(DJ305), IF($AR305&gt;VLOOKUP('Gene Table'!$G$2,'Array Content'!$A$2:$B$3,2,FALSE),IF(DJ305&lt;-$AR305,"mutant","WT"),IF(DJ305&lt;-VLOOKUP('Gene Table'!$G$2,'Array Content'!$A$2:$B$3,2,FALSE),"Mutant","WT")),"")</f>
        <v/>
      </c>
      <c r="DY305" s="4" t="str">
        <f>IF(ISNUMBER(DK305), IF($AR305&gt;VLOOKUP('Gene Table'!$G$2,'Array Content'!$A$2:$B$3,2,FALSE),IF(DK305&lt;-$AR305,"mutant","WT"),IF(DK305&lt;-VLOOKUP('Gene Table'!$G$2,'Array Content'!$A$2:$B$3,2,FALSE),"Mutant","WT")),"")</f>
        <v/>
      </c>
      <c r="DZ305" s="4" t="str">
        <f>IF(ISNUMBER(DL305), IF($AR305&gt;VLOOKUP('Gene Table'!$G$2,'Array Content'!$A$2:$B$3,2,FALSE),IF(DL305&lt;-$AR305,"mutant","WT"),IF(DL305&lt;-VLOOKUP('Gene Table'!$G$2,'Array Content'!$A$2:$B$3,2,FALSE),"Mutant","WT")),"")</f>
        <v/>
      </c>
      <c r="EA305" s="4" t="str">
        <f>IF(ISNUMBER(DM305), IF($AR305&gt;VLOOKUP('Gene Table'!$G$2,'Array Content'!$A$2:$B$3,2,FALSE),IF(DM305&lt;-$AR305,"mutant","WT"),IF(DM305&lt;-VLOOKUP('Gene Table'!$G$2,'Array Content'!$A$2:$B$3,2,FALSE),"Mutant","WT")),"")</f>
        <v/>
      </c>
      <c r="EC305" s="4" t="s">
        <v>4962</v>
      </c>
      <c r="ED305" s="4" t="str">
        <f>IF('Gene Table'!$D305="copy number",D305,"")</f>
        <v/>
      </c>
      <c r="EE305" s="4" t="str">
        <f>IF('Gene Table'!$D305="copy number",E305,"")</f>
        <v/>
      </c>
      <c r="EF305" s="4" t="str">
        <f>IF('Gene Table'!$D305="copy number",F305,"")</f>
        <v/>
      </c>
      <c r="EG305" s="4" t="str">
        <f>IF('Gene Table'!$D305="copy number",G305,"")</f>
        <v/>
      </c>
      <c r="EH305" s="4" t="str">
        <f>IF('Gene Table'!$D305="copy number",H305,"")</f>
        <v/>
      </c>
      <c r="EI305" s="4" t="str">
        <f>IF('Gene Table'!$D305="copy number",I305,"")</f>
        <v/>
      </c>
      <c r="EJ305" s="4" t="str">
        <f>IF('Gene Table'!$D305="copy number",J305,"")</f>
        <v/>
      </c>
      <c r="EK305" s="4" t="str">
        <f>IF('Gene Table'!$D305="copy number",K305,"")</f>
        <v/>
      </c>
      <c r="EL305" s="4" t="str">
        <f>IF('Gene Table'!$D305="copy number",L305,"")</f>
        <v/>
      </c>
      <c r="EM305" s="4" t="str">
        <f>IF('Gene Table'!$D305="copy number",M305,"")</f>
        <v/>
      </c>
      <c r="EN305" s="4" t="str">
        <f>IF('Gene Table'!$D305="copy number",N305,"")</f>
        <v/>
      </c>
      <c r="EO305" s="4" t="str">
        <f>IF('Gene Table'!$D305="copy number",O305,"")</f>
        <v/>
      </c>
      <c r="EQ305" s="4" t="s">
        <v>4962</v>
      </c>
      <c r="ER305" s="4" t="str">
        <f>IF('Gene Table'!$D305="copy number",R305,"")</f>
        <v/>
      </c>
      <c r="ES305" s="4" t="str">
        <f>IF('Gene Table'!$D305="copy number",S305,"")</f>
        <v/>
      </c>
      <c r="ET305" s="4" t="str">
        <f>IF('Gene Table'!$D305="copy number",T305,"")</f>
        <v/>
      </c>
      <c r="EU305" s="4" t="str">
        <f>IF('Gene Table'!$D305="copy number",U305,"")</f>
        <v/>
      </c>
      <c r="EV305" s="4" t="str">
        <f>IF('Gene Table'!$D305="copy number",V305,"")</f>
        <v/>
      </c>
      <c r="EW305" s="4" t="str">
        <f>IF('Gene Table'!$D305="copy number",W305,"")</f>
        <v/>
      </c>
      <c r="EX305" s="4" t="str">
        <f>IF('Gene Table'!$D305="copy number",X305,"")</f>
        <v/>
      </c>
      <c r="EY305" s="4" t="str">
        <f>IF('Gene Table'!$D305="copy number",Y305,"")</f>
        <v/>
      </c>
      <c r="EZ305" s="4" t="str">
        <f>IF('Gene Table'!$D305="copy number",Z305,"")</f>
        <v/>
      </c>
      <c r="FA305" s="4" t="str">
        <f>IF('Gene Table'!$D305="copy number",AA305,"")</f>
        <v/>
      </c>
      <c r="FB305" s="4" t="str">
        <f>IF('Gene Table'!$D305="copy number",AB305,"")</f>
        <v/>
      </c>
      <c r="FC305" s="4" t="str">
        <f>IF('Gene Table'!$D305="copy number",AC305,"")</f>
        <v/>
      </c>
      <c r="FE305" s="4" t="s">
        <v>4962</v>
      </c>
      <c r="FF305" s="4" t="str">
        <f>IF('Gene Table'!$C305="SMPC",D305,"")</f>
        <v/>
      </c>
      <c r="FG305" s="4" t="str">
        <f>IF('Gene Table'!$C305="SMPC",E305,"")</f>
        <v/>
      </c>
      <c r="FH305" s="4" t="str">
        <f>IF('Gene Table'!$C305="SMPC",F305,"")</f>
        <v/>
      </c>
      <c r="FI305" s="4" t="str">
        <f>IF('Gene Table'!$C305="SMPC",G305,"")</f>
        <v/>
      </c>
      <c r="FJ305" s="4" t="str">
        <f>IF('Gene Table'!$C305="SMPC",H305,"")</f>
        <v/>
      </c>
      <c r="FK305" s="4" t="str">
        <f>IF('Gene Table'!$C305="SMPC",I305,"")</f>
        <v/>
      </c>
      <c r="FL305" s="4" t="str">
        <f>IF('Gene Table'!$C305="SMPC",J305,"")</f>
        <v/>
      </c>
      <c r="FM305" s="4" t="str">
        <f>IF('Gene Table'!$C305="SMPC",K305,"")</f>
        <v/>
      </c>
      <c r="FN305" s="4" t="str">
        <f>IF('Gene Table'!$C305="SMPC",L305,"")</f>
        <v/>
      </c>
      <c r="FO305" s="4" t="str">
        <f>IF('Gene Table'!$C305="SMPC",M305,"")</f>
        <v/>
      </c>
      <c r="FP305" s="4" t="str">
        <f>IF('Gene Table'!$C305="SMPC",N305,"")</f>
        <v/>
      </c>
      <c r="FQ305" s="4" t="str">
        <f>IF('Gene Table'!$C305="SMPC",O305,"")</f>
        <v/>
      </c>
      <c r="FS305" s="4" t="s">
        <v>4962</v>
      </c>
      <c r="FT305" s="4" t="str">
        <f>IF('Gene Table'!$C305="SMPC",R305,"")</f>
        <v/>
      </c>
      <c r="FU305" s="4" t="str">
        <f>IF('Gene Table'!$C305="SMPC",S305,"")</f>
        <v/>
      </c>
      <c r="FV305" s="4" t="str">
        <f>IF('Gene Table'!$C305="SMPC",T305,"")</f>
        <v/>
      </c>
      <c r="FW305" s="4" t="str">
        <f>IF('Gene Table'!$C305="SMPC",U305,"")</f>
        <v/>
      </c>
      <c r="FX305" s="4" t="str">
        <f>IF('Gene Table'!$C305="SMPC",V305,"")</f>
        <v/>
      </c>
      <c r="FY305" s="4" t="str">
        <f>IF('Gene Table'!$C305="SMPC",W305,"")</f>
        <v/>
      </c>
      <c r="FZ305" s="4" t="str">
        <f>IF('Gene Table'!$C305="SMPC",X305,"")</f>
        <v/>
      </c>
      <c r="GA305" s="4" t="str">
        <f>IF('Gene Table'!$C305="SMPC",Y305,"")</f>
        <v/>
      </c>
      <c r="GB305" s="4" t="str">
        <f>IF('Gene Table'!$C305="SMPC",Z305,"")</f>
        <v/>
      </c>
      <c r="GC305" s="4" t="str">
        <f>IF('Gene Table'!$C305="SMPC",AA305,"")</f>
        <v/>
      </c>
      <c r="GD305" s="4" t="str">
        <f>IF('Gene Table'!$C305="SMPC",AB305,"")</f>
        <v/>
      </c>
      <c r="GE305" s="4" t="str">
        <f>IF('Gene Table'!$C305="SMPC",AC305,"")</f>
        <v/>
      </c>
    </row>
    <row r="306" spans="1:187" ht="15" customHeight="1" x14ac:dyDescent="0.25">
      <c r="A306" s="4" t="str">
        <f>'Gene Table'!C306&amp;":"&amp;'Gene Table'!D306</f>
        <v>TP53:c.853G&gt;A</v>
      </c>
      <c r="B306" s="4">
        <f>IF('Gene Table'!$G$5="NO",IF(ISNUMBER(MATCH('Gene Table'!E306,'Array Content'!$M$2:$M$941,0)),VLOOKUP('Gene Table'!E306,'Array Content'!$M$2:$O$941,2,FALSE),35),IF('Gene Table'!$G$5="YES",IF(ISNUMBER(MATCH('Gene Table'!E306,'Array Content'!$M$2:$M$941,0)),VLOOKUP('Gene Table'!E306,'Array Content'!$M$2:$O$941,3,FALSE),35),"OOPS"))</f>
        <v>37</v>
      </c>
      <c r="C306" s="4" t="s">
        <v>4963</v>
      </c>
      <c r="D306" s="29">
        <f>IF('Control Sample Data'!D305="","",IF(SUM('Control Sample Data'!D$2:D$97)&gt;10,IF(AND(ISNUMBER('Control Sample Data'!D305),'Control Sample Data'!D305&lt;$B306, 'Control Sample Data'!D305&gt;0),'Control Sample Data'!D305,$B306),""))</f>
        <v>35</v>
      </c>
      <c r="E306" s="29">
        <f>IF('Control Sample Data'!E305="","",IF(SUM('Control Sample Data'!E$2:E$97)&gt;10,IF(AND(ISNUMBER('Control Sample Data'!E305),'Control Sample Data'!E305&lt;$B306, 'Control Sample Data'!E305&gt;0),'Control Sample Data'!E305,$B306),""))</f>
        <v>35</v>
      </c>
      <c r="F306" s="29" t="str">
        <f>IF('Control Sample Data'!F305="","",IF(SUM('Control Sample Data'!F$2:F$97)&gt;10,IF(AND(ISNUMBER('Control Sample Data'!F305),'Control Sample Data'!F305&lt;$B306, 'Control Sample Data'!F305&gt;0),'Control Sample Data'!F305,$B306),""))</f>
        <v/>
      </c>
      <c r="G306" s="29" t="str">
        <f>IF('Control Sample Data'!G305="","",IF(SUM('Control Sample Data'!G$2:G$97)&gt;10,IF(AND(ISNUMBER('Control Sample Data'!G305),'Control Sample Data'!G305&lt;$B306, 'Control Sample Data'!G305&gt;0),'Control Sample Data'!G305,$B306),""))</f>
        <v/>
      </c>
      <c r="H306" s="29" t="str">
        <f>IF('Control Sample Data'!H305="","",IF(SUM('Control Sample Data'!H$2:H$97)&gt;10,IF(AND(ISNUMBER('Control Sample Data'!H305),'Control Sample Data'!H305&lt;$B306, 'Control Sample Data'!H305&gt;0),'Control Sample Data'!H305,$B306),""))</f>
        <v/>
      </c>
      <c r="I306" s="29" t="str">
        <f>IF('Control Sample Data'!I305="","",IF(SUM('Control Sample Data'!I$2:I$97)&gt;10,IF(AND(ISNUMBER('Control Sample Data'!I305),'Control Sample Data'!I305&lt;$B306, 'Control Sample Data'!I305&gt;0),'Control Sample Data'!I305,$B306),""))</f>
        <v/>
      </c>
      <c r="J306" s="29" t="str">
        <f>IF('Control Sample Data'!J305="","",IF(SUM('Control Sample Data'!J$2:J$97)&gt;10,IF(AND(ISNUMBER('Control Sample Data'!J305),'Control Sample Data'!J305&lt;$B306, 'Control Sample Data'!J305&gt;0),'Control Sample Data'!J305,$B306),""))</f>
        <v/>
      </c>
      <c r="K306" s="29" t="str">
        <f>IF('Control Sample Data'!K305="","",IF(SUM('Control Sample Data'!K$2:K$97)&gt;10,IF(AND(ISNUMBER('Control Sample Data'!K305),'Control Sample Data'!K305&lt;$B306, 'Control Sample Data'!K305&gt;0),'Control Sample Data'!K305,$B306),""))</f>
        <v/>
      </c>
      <c r="L306" s="29" t="str">
        <f>IF('Control Sample Data'!L305="","",IF(SUM('Control Sample Data'!L$2:L$97)&gt;10,IF(AND(ISNUMBER('Control Sample Data'!L305),'Control Sample Data'!L305&lt;$B306, 'Control Sample Data'!L305&gt;0),'Control Sample Data'!L305,$B306),""))</f>
        <v/>
      </c>
      <c r="M306" s="29" t="str">
        <f>IF('Control Sample Data'!M305="","",IF(SUM('Control Sample Data'!M$2:M$97)&gt;10,IF(AND(ISNUMBER('Control Sample Data'!M305),'Control Sample Data'!M305&lt;$B306, 'Control Sample Data'!M305&gt;0),'Control Sample Data'!M305,$B306),""))</f>
        <v/>
      </c>
      <c r="N306" s="29" t="str">
        <f>IF('Control Sample Data'!N305="","",IF(SUM('Control Sample Data'!N$2:N$97)&gt;10,IF(AND(ISNUMBER('Control Sample Data'!N305),'Control Sample Data'!N305&lt;$B306, 'Control Sample Data'!N305&gt;0),'Control Sample Data'!N305,$B306),""))</f>
        <v/>
      </c>
      <c r="O306" s="29" t="str">
        <f>IF('Control Sample Data'!O305="","",IF(SUM('Control Sample Data'!O$2:O$97)&gt;10,IF(AND(ISNUMBER('Control Sample Data'!O305),'Control Sample Data'!O305&lt;$B306, 'Control Sample Data'!O305&gt;0),'Control Sample Data'!O305,$B306),""))</f>
        <v/>
      </c>
      <c r="Q306" s="4" t="s">
        <v>4963</v>
      </c>
      <c r="R306" s="29">
        <f>IF('Test Sample Data'!D305="","",IF(SUM('Test Sample Data'!D$2:D$97)&gt;10,IF(AND(ISNUMBER('Test Sample Data'!D305),'Test Sample Data'!D305&lt;$B306, 'Test Sample Data'!D305&gt;0),'Test Sample Data'!D305,$B306),""))</f>
        <v>35</v>
      </c>
      <c r="S306" s="29">
        <f>IF('Test Sample Data'!E305="","",IF(SUM('Test Sample Data'!E$2:E$97)&gt;10,IF(AND(ISNUMBER('Test Sample Data'!E305),'Test Sample Data'!E305&lt;$B306, 'Test Sample Data'!E305&gt;0),'Test Sample Data'!E305,$B306),""))</f>
        <v>35</v>
      </c>
      <c r="T306" s="29" t="str">
        <f>IF('Test Sample Data'!F305="","",IF(SUM('Test Sample Data'!F$2:F$97)&gt;10,IF(AND(ISNUMBER('Test Sample Data'!F305),'Test Sample Data'!F305&lt;$B306, 'Test Sample Data'!F305&gt;0),'Test Sample Data'!F305,$B306),""))</f>
        <v/>
      </c>
      <c r="U306" s="29" t="str">
        <f>IF('Test Sample Data'!G305="","",IF(SUM('Test Sample Data'!G$2:G$97)&gt;10,IF(AND(ISNUMBER('Test Sample Data'!G305),'Test Sample Data'!G305&lt;$B306, 'Test Sample Data'!G305&gt;0),'Test Sample Data'!G305,$B306),""))</f>
        <v/>
      </c>
      <c r="V306" s="29" t="str">
        <f>IF('Test Sample Data'!H305="","",IF(SUM('Test Sample Data'!H$2:H$97)&gt;10,IF(AND(ISNUMBER('Test Sample Data'!H305),'Test Sample Data'!H305&lt;$B306, 'Test Sample Data'!H305&gt;0),'Test Sample Data'!H305,$B306),""))</f>
        <v/>
      </c>
      <c r="W306" s="29" t="str">
        <f>IF('Test Sample Data'!I305="","",IF(SUM('Test Sample Data'!I$2:I$97)&gt;10,IF(AND(ISNUMBER('Test Sample Data'!I305),'Test Sample Data'!I305&lt;$B306, 'Test Sample Data'!I305&gt;0),'Test Sample Data'!I305,$B306),""))</f>
        <v/>
      </c>
      <c r="X306" s="29" t="str">
        <f>IF('Test Sample Data'!J305="","",IF(SUM('Test Sample Data'!J$2:J$97)&gt;10,IF(AND(ISNUMBER('Test Sample Data'!J305),'Test Sample Data'!J305&lt;$B306, 'Test Sample Data'!J305&gt;0),'Test Sample Data'!J305,$B306),""))</f>
        <v/>
      </c>
      <c r="Y306" s="29" t="str">
        <f>IF('Test Sample Data'!K305="","",IF(SUM('Test Sample Data'!K$2:K$97)&gt;10,IF(AND(ISNUMBER('Test Sample Data'!K305),'Test Sample Data'!K305&lt;$B306, 'Test Sample Data'!K305&gt;0),'Test Sample Data'!K305,$B306),""))</f>
        <v/>
      </c>
      <c r="Z306" s="29" t="str">
        <f>IF('Test Sample Data'!L305="","",IF(SUM('Test Sample Data'!L$2:L$97)&gt;10,IF(AND(ISNUMBER('Test Sample Data'!L305),'Test Sample Data'!L305&lt;$B306, 'Test Sample Data'!L305&gt;0),'Test Sample Data'!L305,$B306),""))</f>
        <v/>
      </c>
      <c r="AA306" s="29" t="str">
        <f>IF('Test Sample Data'!M305="","",IF(SUM('Test Sample Data'!M$2:M$97)&gt;10,IF(AND(ISNUMBER('Test Sample Data'!M305),'Test Sample Data'!M305&lt;$B306, 'Test Sample Data'!M305&gt;0),'Test Sample Data'!M305,$B306),""))</f>
        <v/>
      </c>
      <c r="AB306" s="29" t="str">
        <f>IF('Test Sample Data'!N305="","",IF(SUM('Test Sample Data'!N$2:N$97)&gt;10,IF(AND(ISNUMBER('Test Sample Data'!N305),'Test Sample Data'!N305&lt;$B306, 'Test Sample Data'!N305&gt;0),'Test Sample Data'!N305,$B306),""))</f>
        <v/>
      </c>
      <c r="AC306" s="29" t="str">
        <f>IF('Test Sample Data'!O305="","",IF(SUM('Test Sample Data'!O$2:O$97)&gt;10,IF(AND(ISNUMBER('Test Sample Data'!O305),'Test Sample Data'!O305&lt;$B306, 'Test Sample Data'!O305&gt;0),'Test Sample Data'!O305,$B306),""))</f>
        <v/>
      </c>
      <c r="AE306" s="4" t="s">
        <v>4963</v>
      </c>
      <c r="AF306" s="4">
        <f t="shared" si="311"/>
        <v>9</v>
      </c>
      <c r="AG306" s="4">
        <f t="shared" si="312"/>
        <v>9</v>
      </c>
      <c r="AH306" s="4" t="str">
        <f t="shared" si="313"/>
        <v/>
      </c>
      <c r="AI306" s="4" t="str">
        <f t="shared" si="314"/>
        <v/>
      </c>
      <c r="AJ306" s="4" t="str">
        <f t="shared" si="315"/>
        <v/>
      </c>
      <c r="AK306" s="4" t="str">
        <f t="shared" si="316"/>
        <v/>
      </c>
      <c r="AL306" s="4" t="str">
        <f t="shared" si="317"/>
        <v/>
      </c>
      <c r="AM306" s="4" t="str">
        <f t="shared" si="318"/>
        <v/>
      </c>
      <c r="AN306" s="4" t="str">
        <f t="shared" si="319"/>
        <v/>
      </c>
      <c r="AO306" s="4" t="str">
        <f t="shared" si="320"/>
        <v/>
      </c>
      <c r="AP306" s="4" t="str">
        <f t="shared" si="321"/>
        <v/>
      </c>
      <c r="AQ306" s="4" t="str">
        <f t="shared" si="322"/>
        <v/>
      </c>
      <c r="AR306" s="4">
        <f t="shared" si="323"/>
        <v>0</v>
      </c>
      <c r="AS306" s="4">
        <f t="shared" si="374"/>
        <v>9</v>
      </c>
      <c r="AU306" s="4" t="s">
        <v>4963</v>
      </c>
      <c r="AV306" s="4">
        <f t="shared" si="324"/>
        <v>9</v>
      </c>
      <c r="AW306" s="4">
        <f t="shared" si="325"/>
        <v>9</v>
      </c>
      <c r="AX306" s="4" t="str">
        <f t="shared" si="326"/>
        <v/>
      </c>
      <c r="AY306" s="4" t="str">
        <f t="shared" si="327"/>
        <v/>
      </c>
      <c r="AZ306" s="4" t="str">
        <f t="shared" si="328"/>
        <v/>
      </c>
      <c r="BA306" s="4" t="str">
        <f t="shared" si="329"/>
        <v/>
      </c>
      <c r="BB306" s="4" t="str">
        <f t="shared" si="330"/>
        <v/>
      </c>
      <c r="BC306" s="4" t="str">
        <f t="shared" si="331"/>
        <v/>
      </c>
      <c r="BD306" s="4" t="str">
        <f t="shared" si="332"/>
        <v/>
      </c>
      <c r="BE306" s="4" t="str">
        <f t="shared" si="333"/>
        <v/>
      </c>
      <c r="BF306" s="4" t="str">
        <f t="shared" si="334"/>
        <v/>
      </c>
      <c r="BG306" s="4" t="str">
        <f t="shared" si="335"/>
        <v/>
      </c>
      <c r="BI306" s="4" t="s">
        <v>4963</v>
      </c>
      <c r="BJ306" s="4">
        <f t="shared" si="361"/>
        <v>9</v>
      </c>
      <c r="BK306" s="4">
        <f t="shared" si="362"/>
        <v>9</v>
      </c>
      <c r="BL306" s="4" t="str">
        <f t="shared" si="363"/>
        <v/>
      </c>
      <c r="BM306" s="4" t="str">
        <f t="shared" si="364"/>
        <v/>
      </c>
      <c r="BN306" s="4" t="str">
        <f t="shared" si="365"/>
        <v/>
      </c>
      <c r="BO306" s="4" t="str">
        <f t="shared" si="366"/>
        <v/>
      </c>
      <c r="BP306" s="4" t="str">
        <f t="shared" si="367"/>
        <v/>
      </c>
      <c r="BQ306" s="4" t="str">
        <f t="shared" si="368"/>
        <v/>
      </c>
      <c r="BR306" s="4" t="str">
        <f t="shared" si="369"/>
        <v/>
      </c>
      <c r="BS306" s="4" t="str">
        <f t="shared" si="370"/>
        <v/>
      </c>
      <c r="BT306" s="4" t="str">
        <f t="shared" si="371"/>
        <v/>
      </c>
      <c r="BU306" s="4" t="str">
        <f t="shared" si="372"/>
        <v/>
      </c>
      <c r="BV306" s="4">
        <f t="shared" si="336"/>
        <v>0</v>
      </c>
      <c r="BW306" s="4">
        <f t="shared" si="373"/>
        <v>9</v>
      </c>
      <c r="BY306" s="4" t="s">
        <v>4963</v>
      </c>
      <c r="BZ306" s="4">
        <f t="shared" si="337"/>
        <v>0</v>
      </c>
      <c r="CA306" s="4">
        <f t="shared" si="338"/>
        <v>0</v>
      </c>
      <c r="CB306" s="4" t="str">
        <f t="shared" si="339"/>
        <v/>
      </c>
      <c r="CC306" s="4" t="str">
        <f t="shared" si="340"/>
        <v/>
      </c>
      <c r="CD306" s="4" t="str">
        <f t="shared" si="341"/>
        <v/>
      </c>
      <c r="CE306" s="4" t="str">
        <f t="shared" si="342"/>
        <v/>
      </c>
      <c r="CF306" s="4" t="str">
        <f t="shared" si="343"/>
        <v/>
      </c>
      <c r="CG306" s="4" t="str">
        <f t="shared" si="344"/>
        <v/>
      </c>
      <c r="CH306" s="4" t="str">
        <f t="shared" si="345"/>
        <v/>
      </c>
      <c r="CI306" s="4" t="str">
        <f t="shared" si="346"/>
        <v/>
      </c>
      <c r="CJ306" s="4" t="str">
        <f t="shared" si="347"/>
        <v/>
      </c>
      <c r="CK306" s="4" t="str">
        <f t="shared" si="348"/>
        <v/>
      </c>
      <c r="CM306" s="4" t="s">
        <v>4963</v>
      </c>
      <c r="CN306" s="4" t="str">
        <f>IF(ISNUMBER(BZ306), IF($BV306&gt;VLOOKUP('Gene Table'!$G$2,'Array Content'!$A$2:$B$3,2,FALSE),IF(BZ306&lt;-$BV306,"mutant","WT"),IF(BZ306&lt;-VLOOKUP('Gene Table'!$G$2,'Array Content'!$A$2:$B$3,2,FALSE),"Mutant","WT")),"")</f>
        <v>WT</v>
      </c>
      <c r="CO306" s="4" t="str">
        <f>IF(ISNUMBER(CA306), IF($BV306&gt;VLOOKUP('Gene Table'!$G$2,'Array Content'!$A$2:$B$3,2,FALSE),IF(CA306&lt;-$BV306,"mutant","WT"),IF(CA306&lt;-VLOOKUP('Gene Table'!$G$2,'Array Content'!$A$2:$B$3,2,FALSE),"Mutant","WT")),"")</f>
        <v>WT</v>
      </c>
      <c r="CP306" s="4" t="str">
        <f>IF(ISNUMBER(CB306), IF($BV306&gt;VLOOKUP('Gene Table'!$G$2,'Array Content'!$A$2:$B$3,2,FALSE),IF(CB306&lt;-$BV306,"mutant","WT"),IF(CB306&lt;-VLOOKUP('Gene Table'!$G$2,'Array Content'!$A$2:$B$3,2,FALSE),"Mutant","WT")),"")</f>
        <v/>
      </c>
      <c r="CQ306" s="4" t="str">
        <f>IF(ISNUMBER(CC306), IF($BV306&gt;VLOOKUP('Gene Table'!$G$2,'Array Content'!$A$2:$B$3,2,FALSE),IF(CC306&lt;-$BV306,"mutant","WT"),IF(CC306&lt;-VLOOKUP('Gene Table'!$G$2,'Array Content'!$A$2:$B$3,2,FALSE),"Mutant","WT")),"")</f>
        <v/>
      </c>
      <c r="CR306" s="4" t="str">
        <f>IF(ISNUMBER(CD306), IF($BV306&gt;VLOOKUP('Gene Table'!$G$2,'Array Content'!$A$2:$B$3,2,FALSE),IF(CD306&lt;-$BV306,"mutant","WT"),IF(CD306&lt;-VLOOKUP('Gene Table'!$G$2,'Array Content'!$A$2:$B$3,2,FALSE),"Mutant","WT")),"")</f>
        <v/>
      </c>
      <c r="CS306" s="4" t="str">
        <f>IF(ISNUMBER(CE306), IF($BV306&gt;VLOOKUP('Gene Table'!$G$2,'Array Content'!$A$2:$B$3,2,FALSE),IF(CE306&lt;-$BV306,"mutant","WT"),IF(CE306&lt;-VLOOKUP('Gene Table'!$G$2,'Array Content'!$A$2:$B$3,2,FALSE),"Mutant","WT")),"")</f>
        <v/>
      </c>
      <c r="CT306" s="4" t="str">
        <f>IF(ISNUMBER(CF306), IF($BV306&gt;VLOOKUP('Gene Table'!$G$2,'Array Content'!$A$2:$B$3,2,FALSE),IF(CF306&lt;-$BV306,"mutant","WT"),IF(CF306&lt;-VLOOKUP('Gene Table'!$G$2,'Array Content'!$A$2:$B$3,2,FALSE),"Mutant","WT")),"")</f>
        <v/>
      </c>
      <c r="CU306" s="4" t="str">
        <f>IF(ISNUMBER(CG306), IF($BV306&gt;VLOOKUP('Gene Table'!$G$2,'Array Content'!$A$2:$B$3,2,FALSE),IF(CG306&lt;-$BV306,"mutant","WT"),IF(CG306&lt;-VLOOKUP('Gene Table'!$G$2,'Array Content'!$A$2:$B$3,2,FALSE),"Mutant","WT")),"")</f>
        <v/>
      </c>
      <c r="CV306" s="4" t="str">
        <f>IF(ISNUMBER(CH306), IF($BV306&gt;VLOOKUP('Gene Table'!$G$2,'Array Content'!$A$2:$B$3,2,FALSE),IF(CH306&lt;-$BV306,"mutant","WT"),IF(CH306&lt;-VLOOKUP('Gene Table'!$G$2,'Array Content'!$A$2:$B$3,2,FALSE),"Mutant","WT")),"")</f>
        <v/>
      </c>
      <c r="CW306" s="4" t="str">
        <f>IF(ISNUMBER(CI306), IF($BV306&gt;VLOOKUP('Gene Table'!$G$2,'Array Content'!$A$2:$B$3,2,FALSE),IF(CI306&lt;-$BV306,"mutant","WT"),IF(CI306&lt;-VLOOKUP('Gene Table'!$G$2,'Array Content'!$A$2:$B$3,2,FALSE),"Mutant","WT")),"")</f>
        <v/>
      </c>
      <c r="CX306" s="4" t="str">
        <f>IF(ISNUMBER(CJ306), IF($BV306&gt;VLOOKUP('Gene Table'!$G$2,'Array Content'!$A$2:$B$3,2,FALSE),IF(CJ306&lt;-$BV306,"mutant","WT"),IF(CJ306&lt;-VLOOKUP('Gene Table'!$G$2,'Array Content'!$A$2:$B$3,2,FALSE),"Mutant","WT")),"")</f>
        <v/>
      </c>
      <c r="CY306" s="4" t="str">
        <f>IF(ISNUMBER(CK306), IF($BV306&gt;VLOOKUP('Gene Table'!$G$2,'Array Content'!$A$2:$B$3,2,FALSE),IF(CK306&lt;-$BV306,"mutant","WT"),IF(CK306&lt;-VLOOKUP('Gene Table'!$G$2,'Array Content'!$A$2:$B$3,2,FALSE),"Mutant","WT")),"")</f>
        <v/>
      </c>
      <c r="DA306" s="4" t="s">
        <v>4963</v>
      </c>
      <c r="DB306" s="4">
        <f t="shared" si="349"/>
        <v>0</v>
      </c>
      <c r="DC306" s="4">
        <f t="shared" si="350"/>
        <v>0</v>
      </c>
      <c r="DD306" s="4" t="str">
        <f t="shared" si="351"/>
        <v/>
      </c>
      <c r="DE306" s="4" t="str">
        <f t="shared" si="352"/>
        <v/>
      </c>
      <c r="DF306" s="4" t="str">
        <f t="shared" si="353"/>
        <v/>
      </c>
      <c r="DG306" s="4" t="str">
        <f t="shared" si="354"/>
        <v/>
      </c>
      <c r="DH306" s="4" t="str">
        <f t="shared" si="355"/>
        <v/>
      </c>
      <c r="DI306" s="4" t="str">
        <f t="shared" si="356"/>
        <v/>
      </c>
      <c r="DJ306" s="4" t="str">
        <f t="shared" si="357"/>
        <v/>
      </c>
      <c r="DK306" s="4" t="str">
        <f t="shared" si="358"/>
        <v/>
      </c>
      <c r="DL306" s="4" t="str">
        <f t="shared" si="359"/>
        <v/>
      </c>
      <c r="DM306" s="4" t="str">
        <f t="shared" si="360"/>
        <v/>
      </c>
      <c r="DO306" s="4" t="s">
        <v>4963</v>
      </c>
      <c r="DP306" s="4" t="str">
        <f>IF(ISNUMBER(DB306), IF($AR306&gt;VLOOKUP('Gene Table'!$G$2,'Array Content'!$A$2:$B$3,2,FALSE),IF(DB306&lt;-$AR306,"mutant","WT"),IF(DB306&lt;-VLOOKUP('Gene Table'!$G$2,'Array Content'!$A$2:$B$3,2,FALSE),"Mutant","WT")),"")</f>
        <v>WT</v>
      </c>
      <c r="DQ306" s="4" t="str">
        <f>IF(ISNUMBER(DC306), IF($AR306&gt;VLOOKUP('Gene Table'!$G$2,'Array Content'!$A$2:$B$3,2,FALSE),IF(DC306&lt;-$AR306,"mutant","WT"),IF(DC306&lt;-VLOOKUP('Gene Table'!$G$2,'Array Content'!$A$2:$B$3,2,FALSE),"Mutant","WT")),"")</f>
        <v>WT</v>
      </c>
      <c r="DR306" s="4" t="str">
        <f>IF(ISNUMBER(DD306), IF($AR306&gt;VLOOKUP('Gene Table'!$G$2,'Array Content'!$A$2:$B$3,2,FALSE),IF(DD306&lt;-$AR306,"mutant","WT"),IF(DD306&lt;-VLOOKUP('Gene Table'!$G$2,'Array Content'!$A$2:$B$3,2,FALSE),"Mutant","WT")),"")</f>
        <v/>
      </c>
      <c r="DS306" s="4" t="str">
        <f>IF(ISNUMBER(DE306), IF($AR306&gt;VLOOKUP('Gene Table'!$G$2,'Array Content'!$A$2:$B$3,2,FALSE),IF(DE306&lt;-$AR306,"mutant","WT"),IF(DE306&lt;-VLOOKUP('Gene Table'!$G$2,'Array Content'!$A$2:$B$3,2,FALSE),"Mutant","WT")),"")</f>
        <v/>
      </c>
      <c r="DT306" s="4" t="str">
        <f>IF(ISNUMBER(DF306), IF($AR306&gt;VLOOKUP('Gene Table'!$G$2,'Array Content'!$A$2:$B$3,2,FALSE),IF(DF306&lt;-$AR306,"mutant","WT"),IF(DF306&lt;-VLOOKUP('Gene Table'!$G$2,'Array Content'!$A$2:$B$3,2,FALSE),"Mutant","WT")),"")</f>
        <v/>
      </c>
      <c r="DU306" s="4" t="str">
        <f>IF(ISNUMBER(DG306), IF($AR306&gt;VLOOKUP('Gene Table'!$G$2,'Array Content'!$A$2:$B$3,2,FALSE),IF(DG306&lt;-$AR306,"mutant","WT"),IF(DG306&lt;-VLOOKUP('Gene Table'!$G$2,'Array Content'!$A$2:$B$3,2,FALSE),"Mutant","WT")),"")</f>
        <v/>
      </c>
      <c r="DV306" s="4" t="str">
        <f>IF(ISNUMBER(DH306), IF($AR306&gt;VLOOKUP('Gene Table'!$G$2,'Array Content'!$A$2:$B$3,2,FALSE),IF(DH306&lt;-$AR306,"mutant","WT"),IF(DH306&lt;-VLOOKUP('Gene Table'!$G$2,'Array Content'!$A$2:$B$3,2,FALSE),"Mutant","WT")),"")</f>
        <v/>
      </c>
      <c r="DW306" s="4" t="str">
        <f>IF(ISNUMBER(DI306), IF($AR306&gt;VLOOKUP('Gene Table'!$G$2,'Array Content'!$A$2:$B$3,2,FALSE),IF(DI306&lt;-$AR306,"mutant","WT"),IF(DI306&lt;-VLOOKUP('Gene Table'!$G$2,'Array Content'!$A$2:$B$3,2,FALSE),"Mutant","WT")),"")</f>
        <v/>
      </c>
      <c r="DX306" s="4" t="str">
        <f>IF(ISNUMBER(DJ306), IF($AR306&gt;VLOOKUP('Gene Table'!$G$2,'Array Content'!$A$2:$B$3,2,FALSE),IF(DJ306&lt;-$AR306,"mutant","WT"),IF(DJ306&lt;-VLOOKUP('Gene Table'!$G$2,'Array Content'!$A$2:$B$3,2,FALSE),"Mutant","WT")),"")</f>
        <v/>
      </c>
      <c r="DY306" s="4" t="str">
        <f>IF(ISNUMBER(DK306), IF($AR306&gt;VLOOKUP('Gene Table'!$G$2,'Array Content'!$A$2:$B$3,2,FALSE),IF(DK306&lt;-$AR306,"mutant","WT"),IF(DK306&lt;-VLOOKUP('Gene Table'!$G$2,'Array Content'!$A$2:$B$3,2,FALSE),"Mutant","WT")),"")</f>
        <v/>
      </c>
      <c r="DZ306" s="4" t="str">
        <f>IF(ISNUMBER(DL306), IF($AR306&gt;VLOOKUP('Gene Table'!$G$2,'Array Content'!$A$2:$B$3,2,FALSE),IF(DL306&lt;-$AR306,"mutant","WT"),IF(DL306&lt;-VLOOKUP('Gene Table'!$G$2,'Array Content'!$A$2:$B$3,2,FALSE),"Mutant","WT")),"")</f>
        <v/>
      </c>
      <c r="EA306" s="4" t="str">
        <f>IF(ISNUMBER(DM306), IF($AR306&gt;VLOOKUP('Gene Table'!$G$2,'Array Content'!$A$2:$B$3,2,FALSE),IF(DM306&lt;-$AR306,"mutant","WT"),IF(DM306&lt;-VLOOKUP('Gene Table'!$G$2,'Array Content'!$A$2:$B$3,2,FALSE),"Mutant","WT")),"")</f>
        <v/>
      </c>
      <c r="EC306" s="4" t="s">
        <v>4963</v>
      </c>
      <c r="ED306" s="4" t="str">
        <f>IF('Gene Table'!$D306="copy number",D306,"")</f>
        <v/>
      </c>
      <c r="EE306" s="4" t="str">
        <f>IF('Gene Table'!$D306="copy number",E306,"")</f>
        <v/>
      </c>
      <c r="EF306" s="4" t="str">
        <f>IF('Gene Table'!$D306="copy number",F306,"")</f>
        <v/>
      </c>
      <c r="EG306" s="4" t="str">
        <f>IF('Gene Table'!$D306="copy number",G306,"")</f>
        <v/>
      </c>
      <c r="EH306" s="4" t="str">
        <f>IF('Gene Table'!$D306="copy number",H306,"")</f>
        <v/>
      </c>
      <c r="EI306" s="4" t="str">
        <f>IF('Gene Table'!$D306="copy number",I306,"")</f>
        <v/>
      </c>
      <c r="EJ306" s="4" t="str">
        <f>IF('Gene Table'!$D306="copy number",J306,"")</f>
        <v/>
      </c>
      <c r="EK306" s="4" t="str">
        <f>IF('Gene Table'!$D306="copy number",K306,"")</f>
        <v/>
      </c>
      <c r="EL306" s="4" t="str">
        <f>IF('Gene Table'!$D306="copy number",L306,"")</f>
        <v/>
      </c>
      <c r="EM306" s="4" t="str">
        <f>IF('Gene Table'!$D306="copy number",M306,"")</f>
        <v/>
      </c>
      <c r="EN306" s="4" t="str">
        <f>IF('Gene Table'!$D306="copy number",N306,"")</f>
        <v/>
      </c>
      <c r="EO306" s="4" t="str">
        <f>IF('Gene Table'!$D306="copy number",O306,"")</f>
        <v/>
      </c>
      <c r="EQ306" s="4" t="s">
        <v>4963</v>
      </c>
      <c r="ER306" s="4" t="str">
        <f>IF('Gene Table'!$D306="copy number",R306,"")</f>
        <v/>
      </c>
      <c r="ES306" s="4" t="str">
        <f>IF('Gene Table'!$D306="copy number",S306,"")</f>
        <v/>
      </c>
      <c r="ET306" s="4" t="str">
        <f>IF('Gene Table'!$D306="copy number",T306,"")</f>
        <v/>
      </c>
      <c r="EU306" s="4" t="str">
        <f>IF('Gene Table'!$D306="copy number",U306,"")</f>
        <v/>
      </c>
      <c r="EV306" s="4" t="str">
        <f>IF('Gene Table'!$D306="copy number",V306,"")</f>
        <v/>
      </c>
      <c r="EW306" s="4" t="str">
        <f>IF('Gene Table'!$D306="copy number",W306,"")</f>
        <v/>
      </c>
      <c r="EX306" s="4" t="str">
        <f>IF('Gene Table'!$D306="copy number",X306,"")</f>
        <v/>
      </c>
      <c r="EY306" s="4" t="str">
        <f>IF('Gene Table'!$D306="copy number",Y306,"")</f>
        <v/>
      </c>
      <c r="EZ306" s="4" t="str">
        <f>IF('Gene Table'!$D306="copy number",Z306,"")</f>
        <v/>
      </c>
      <c r="FA306" s="4" t="str">
        <f>IF('Gene Table'!$D306="copy number",AA306,"")</f>
        <v/>
      </c>
      <c r="FB306" s="4" t="str">
        <f>IF('Gene Table'!$D306="copy number",AB306,"")</f>
        <v/>
      </c>
      <c r="FC306" s="4" t="str">
        <f>IF('Gene Table'!$D306="copy number",AC306,"")</f>
        <v/>
      </c>
      <c r="FE306" s="4" t="s">
        <v>4963</v>
      </c>
      <c r="FF306" s="4" t="str">
        <f>IF('Gene Table'!$C306="SMPC",D306,"")</f>
        <v/>
      </c>
      <c r="FG306" s="4" t="str">
        <f>IF('Gene Table'!$C306="SMPC",E306,"")</f>
        <v/>
      </c>
      <c r="FH306" s="4" t="str">
        <f>IF('Gene Table'!$C306="SMPC",F306,"")</f>
        <v/>
      </c>
      <c r="FI306" s="4" t="str">
        <f>IF('Gene Table'!$C306="SMPC",G306,"")</f>
        <v/>
      </c>
      <c r="FJ306" s="4" t="str">
        <f>IF('Gene Table'!$C306="SMPC",H306,"")</f>
        <v/>
      </c>
      <c r="FK306" s="4" t="str">
        <f>IF('Gene Table'!$C306="SMPC",I306,"")</f>
        <v/>
      </c>
      <c r="FL306" s="4" t="str">
        <f>IF('Gene Table'!$C306="SMPC",J306,"")</f>
        <v/>
      </c>
      <c r="FM306" s="4" t="str">
        <f>IF('Gene Table'!$C306="SMPC",K306,"")</f>
        <v/>
      </c>
      <c r="FN306" s="4" t="str">
        <f>IF('Gene Table'!$C306="SMPC",L306,"")</f>
        <v/>
      </c>
      <c r="FO306" s="4" t="str">
        <f>IF('Gene Table'!$C306="SMPC",M306,"")</f>
        <v/>
      </c>
      <c r="FP306" s="4" t="str">
        <f>IF('Gene Table'!$C306="SMPC",N306,"")</f>
        <v/>
      </c>
      <c r="FQ306" s="4" t="str">
        <f>IF('Gene Table'!$C306="SMPC",O306,"")</f>
        <v/>
      </c>
      <c r="FS306" s="4" t="s">
        <v>4963</v>
      </c>
      <c r="FT306" s="4" t="str">
        <f>IF('Gene Table'!$C306="SMPC",R306,"")</f>
        <v/>
      </c>
      <c r="FU306" s="4" t="str">
        <f>IF('Gene Table'!$C306="SMPC",S306,"")</f>
        <v/>
      </c>
      <c r="FV306" s="4" t="str">
        <f>IF('Gene Table'!$C306="SMPC",T306,"")</f>
        <v/>
      </c>
      <c r="FW306" s="4" t="str">
        <f>IF('Gene Table'!$C306="SMPC",U306,"")</f>
        <v/>
      </c>
      <c r="FX306" s="4" t="str">
        <f>IF('Gene Table'!$C306="SMPC",V306,"")</f>
        <v/>
      </c>
      <c r="FY306" s="4" t="str">
        <f>IF('Gene Table'!$C306="SMPC",W306,"")</f>
        <v/>
      </c>
      <c r="FZ306" s="4" t="str">
        <f>IF('Gene Table'!$C306="SMPC",X306,"")</f>
        <v/>
      </c>
      <c r="GA306" s="4" t="str">
        <f>IF('Gene Table'!$C306="SMPC",Y306,"")</f>
        <v/>
      </c>
      <c r="GB306" s="4" t="str">
        <f>IF('Gene Table'!$C306="SMPC",Z306,"")</f>
        <v/>
      </c>
      <c r="GC306" s="4" t="str">
        <f>IF('Gene Table'!$C306="SMPC",AA306,"")</f>
        <v/>
      </c>
      <c r="GD306" s="4" t="str">
        <f>IF('Gene Table'!$C306="SMPC",AB306,"")</f>
        <v/>
      </c>
      <c r="GE306" s="4" t="str">
        <f>IF('Gene Table'!$C306="SMPC",AC306,"")</f>
        <v/>
      </c>
    </row>
    <row r="307" spans="1:187" ht="15" customHeight="1" x14ac:dyDescent="0.25">
      <c r="A307" s="4" t="str">
        <f>'Gene Table'!C307&amp;":"&amp;'Gene Table'!D307</f>
        <v>TP53:c.856G&gt;A</v>
      </c>
      <c r="B307" s="4">
        <f>IF('Gene Table'!$G$5="NO",IF(ISNUMBER(MATCH('Gene Table'!E307,'Array Content'!$M$2:$M$941,0)),VLOOKUP('Gene Table'!E307,'Array Content'!$M$2:$O$941,2,FALSE),35),IF('Gene Table'!$G$5="YES",IF(ISNUMBER(MATCH('Gene Table'!E307,'Array Content'!$M$2:$M$941,0)),VLOOKUP('Gene Table'!E307,'Array Content'!$M$2:$O$941,3,FALSE),35),"OOPS"))</f>
        <v>37</v>
      </c>
      <c r="C307" s="4" t="s">
        <v>4964</v>
      </c>
      <c r="D307" s="29">
        <f>IF('Control Sample Data'!D306="","",IF(SUM('Control Sample Data'!D$2:D$97)&gt;10,IF(AND(ISNUMBER('Control Sample Data'!D306),'Control Sample Data'!D306&lt;$B307, 'Control Sample Data'!D306&gt;0),'Control Sample Data'!D306,$B307),""))</f>
        <v>35</v>
      </c>
      <c r="E307" s="29">
        <f>IF('Control Sample Data'!E306="","",IF(SUM('Control Sample Data'!E$2:E$97)&gt;10,IF(AND(ISNUMBER('Control Sample Data'!E306),'Control Sample Data'!E306&lt;$B307, 'Control Sample Data'!E306&gt;0),'Control Sample Data'!E306,$B307),""))</f>
        <v>35</v>
      </c>
      <c r="F307" s="29" t="str">
        <f>IF('Control Sample Data'!F306="","",IF(SUM('Control Sample Data'!F$2:F$97)&gt;10,IF(AND(ISNUMBER('Control Sample Data'!F306),'Control Sample Data'!F306&lt;$B307, 'Control Sample Data'!F306&gt;0),'Control Sample Data'!F306,$B307),""))</f>
        <v/>
      </c>
      <c r="G307" s="29" t="str">
        <f>IF('Control Sample Data'!G306="","",IF(SUM('Control Sample Data'!G$2:G$97)&gt;10,IF(AND(ISNUMBER('Control Sample Data'!G306),'Control Sample Data'!G306&lt;$B307, 'Control Sample Data'!G306&gt;0),'Control Sample Data'!G306,$B307),""))</f>
        <v/>
      </c>
      <c r="H307" s="29" t="str">
        <f>IF('Control Sample Data'!H306="","",IF(SUM('Control Sample Data'!H$2:H$97)&gt;10,IF(AND(ISNUMBER('Control Sample Data'!H306),'Control Sample Data'!H306&lt;$B307, 'Control Sample Data'!H306&gt;0),'Control Sample Data'!H306,$B307),""))</f>
        <v/>
      </c>
      <c r="I307" s="29" t="str">
        <f>IF('Control Sample Data'!I306="","",IF(SUM('Control Sample Data'!I$2:I$97)&gt;10,IF(AND(ISNUMBER('Control Sample Data'!I306),'Control Sample Data'!I306&lt;$B307, 'Control Sample Data'!I306&gt;0),'Control Sample Data'!I306,$B307),""))</f>
        <v/>
      </c>
      <c r="J307" s="29" t="str">
        <f>IF('Control Sample Data'!J306="","",IF(SUM('Control Sample Data'!J$2:J$97)&gt;10,IF(AND(ISNUMBER('Control Sample Data'!J306),'Control Sample Data'!J306&lt;$B307, 'Control Sample Data'!J306&gt;0),'Control Sample Data'!J306,$B307),""))</f>
        <v/>
      </c>
      <c r="K307" s="29" t="str">
        <f>IF('Control Sample Data'!K306="","",IF(SUM('Control Sample Data'!K$2:K$97)&gt;10,IF(AND(ISNUMBER('Control Sample Data'!K306),'Control Sample Data'!K306&lt;$B307, 'Control Sample Data'!K306&gt;0),'Control Sample Data'!K306,$B307),""))</f>
        <v/>
      </c>
      <c r="L307" s="29" t="str">
        <f>IF('Control Sample Data'!L306="","",IF(SUM('Control Sample Data'!L$2:L$97)&gt;10,IF(AND(ISNUMBER('Control Sample Data'!L306),'Control Sample Data'!L306&lt;$B307, 'Control Sample Data'!L306&gt;0),'Control Sample Data'!L306,$B307),""))</f>
        <v/>
      </c>
      <c r="M307" s="29" t="str">
        <f>IF('Control Sample Data'!M306="","",IF(SUM('Control Sample Data'!M$2:M$97)&gt;10,IF(AND(ISNUMBER('Control Sample Data'!M306),'Control Sample Data'!M306&lt;$B307, 'Control Sample Data'!M306&gt;0),'Control Sample Data'!M306,$B307),""))</f>
        <v/>
      </c>
      <c r="N307" s="29" t="str">
        <f>IF('Control Sample Data'!N306="","",IF(SUM('Control Sample Data'!N$2:N$97)&gt;10,IF(AND(ISNUMBER('Control Sample Data'!N306),'Control Sample Data'!N306&lt;$B307, 'Control Sample Data'!N306&gt;0),'Control Sample Data'!N306,$B307),""))</f>
        <v/>
      </c>
      <c r="O307" s="29" t="str">
        <f>IF('Control Sample Data'!O306="","",IF(SUM('Control Sample Data'!O$2:O$97)&gt;10,IF(AND(ISNUMBER('Control Sample Data'!O306),'Control Sample Data'!O306&lt;$B307, 'Control Sample Data'!O306&gt;0),'Control Sample Data'!O306,$B307),""))</f>
        <v/>
      </c>
      <c r="Q307" s="4" t="s">
        <v>4964</v>
      </c>
      <c r="R307" s="29">
        <f>IF('Test Sample Data'!D306="","",IF(SUM('Test Sample Data'!D$2:D$97)&gt;10,IF(AND(ISNUMBER('Test Sample Data'!D306),'Test Sample Data'!D306&lt;$B307, 'Test Sample Data'!D306&gt;0),'Test Sample Data'!D306,$B307),""))</f>
        <v>35</v>
      </c>
      <c r="S307" s="29">
        <f>IF('Test Sample Data'!E306="","",IF(SUM('Test Sample Data'!E$2:E$97)&gt;10,IF(AND(ISNUMBER('Test Sample Data'!E306),'Test Sample Data'!E306&lt;$B307, 'Test Sample Data'!E306&gt;0),'Test Sample Data'!E306,$B307),""))</f>
        <v>35</v>
      </c>
      <c r="T307" s="29" t="str">
        <f>IF('Test Sample Data'!F306="","",IF(SUM('Test Sample Data'!F$2:F$97)&gt;10,IF(AND(ISNUMBER('Test Sample Data'!F306),'Test Sample Data'!F306&lt;$B307, 'Test Sample Data'!F306&gt;0),'Test Sample Data'!F306,$B307),""))</f>
        <v/>
      </c>
      <c r="U307" s="29" t="str">
        <f>IF('Test Sample Data'!G306="","",IF(SUM('Test Sample Data'!G$2:G$97)&gt;10,IF(AND(ISNUMBER('Test Sample Data'!G306),'Test Sample Data'!G306&lt;$B307, 'Test Sample Data'!G306&gt;0),'Test Sample Data'!G306,$B307),""))</f>
        <v/>
      </c>
      <c r="V307" s="29" t="str">
        <f>IF('Test Sample Data'!H306="","",IF(SUM('Test Sample Data'!H$2:H$97)&gt;10,IF(AND(ISNUMBER('Test Sample Data'!H306),'Test Sample Data'!H306&lt;$B307, 'Test Sample Data'!H306&gt;0),'Test Sample Data'!H306,$B307),""))</f>
        <v/>
      </c>
      <c r="W307" s="29" t="str">
        <f>IF('Test Sample Data'!I306="","",IF(SUM('Test Sample Data'!I$2:I$97)&gt;10,IF(AND(ISNUMBER('Test Sample Data'!I306),'Test Sample Data'!I306&lt;$B307, 'Test Sample Data'!I306&gt;0),'Test Sample Data'!I306,$B307),""))</f>
        <v/>
      </c>
      <c r="X307" s="29" t="str">
        <f>IF('Test Sample Data'!J306="","",IF(SUM('Test Sample Data'!J$2:J$97)&gt;10,IF(AND(ISNUMBER('Test Sample Data'!J306),'Test Sample Data'!J306&lt;$B307, 'Test Sample Data'!J306&gt;0),'Test Sample Data'!J306,$B307),""))</f>
        <v/>
      </c>
      <c r="Y307" s="29" t="str">
        <f>IF('Test Sample Data'!K306="","",IF(SUM('Test Sample Data'!K$2:K$97)&gt;10,IF(AND(ISNUMBER('Test Sample Data'!K306),'Test Sample Data'!K306&lt;$B307, 'Test Sample Data'!K306&gt;0),'Test Sample Data'!K306,$B307),""))</f>
        <v/>
      </c>
      <c r="Z307" s="29" t="str">
        <f>IF('Test Sample Data'!L306="","",IF(SUM('Test Sample Data'!L$2:L$97)&gt;10,IF(AND(ISNUMBER('Test Sample Data'!L306),'Test Sample Data'!L306&lt;$B307, 'Test Sample Data'!L306&gt;0),'Test Sample Data'!L306,$B307),""))</f>
        <v/>
      </c>
      <c r="AA307" s="29" t="str">
        <f>IF('Test Sample Data'!M306="","",IF(SUM('Test Sample Data'!M$2:M$97)&gt;10,IF(AND(ISNUMBER('Test Sample Data'!M306),'Test Sample Data'!M306&lt;$B307, 'Test Sample Data'!M306&gt;0),'Test Sample Data'!M306,$B307),""))</f>
        <v/>
      </c>
      <c r="AB307" s="29" t="str">
        <f>IF('Test Sample Data'!N306="","",IF(SUM('Test Sample Data'!N$2:N$97)&gt;10,IF(AND(ISNUMBER('Test Sample Data'!N306),'Test Sample Data'!N306&lt;$B307, 'Test Sample Data'!N306&gt;0),'Test Sample Data'!N306,$B307),""))</f>
        <v/>
      </c>
      <c r="AC307" s="29" t="str">
        <f>IF('Test Sample Data'!O306="","",IF(SUM('Test Sample Data'!O$2:O$97)&gt;10,IF(AND(ISNUMBER('Test Sample Data'!O306),'Test Sample Data'!O306&lt;$B307, 'Test Sample Data'!O306&gt;0),'Test Sample Data'!O306,$B307),""))</f>
        <v/>
      </c>
      <c r="AE307" s="4" t="s">
        <v>4964</v>
      </c>
      <c r="AF307" s="4">
        <f t="shared" si="311"/>
        <v>9</v>
      </c>
      <c r="AG307" s="4">
        <f t="shared" si="312"/>
        <v>9</v>
      </c>
      <c r="AH307" s="4" t="str">
        <f t="shared" si="313"/>
        <v/>
      </c>
      <c r="AI307" s="4" t="str">
        <f t="shared" si="314"/>
        <v/>
      </c>
      <c r="AJ307" s="4" t="str">
        <f t="shared" si="315"/>
        <v/>
      </c>
      <c r="AK307" s="4" t="str">
        <f t="shared" si="316"/>
        <v/>
      </c>
      <c r="AL307" s="4" t="str">
        <f t="shared" si="317"/>
        <v/>
      </c>
      <c r="AM307" s="4" t="str">
        <f t="shared" si="318"/>
        <v/>
      </c>
      <c r="AN307" s="4" t="str">
        <f t="shared" si="319"/>
        <v/>
      </c>
      <c r="AO307" s="4" t="str">
        <f t="shared" si="320"/>
        <v/>
      </c>
      <c r="AP307" s="4" t="str">
        <f t="shared" si="321"/>
        <v/>
      </c>
      <c r="AQ307" s="4" t="str">
        <f t="shared" si="322"/>
        <v/>
      </c>
      <c r="AR307" s="4">
        <f t="shared" si="323"/>
        <v>0</v>
      </c>
      <c r="AS307" s="4">
        <f t="shared" si="374"/>
        <v>9</v>
      </c>
      <c r="AU307" s="4" t="s">
        <v>4964</v>
      </c>
      <c r="AV307" s="4">
        <f t="shared" si="324"/>
        <v>9</v>
      </c>
      <c r="AW307" s="4">
        <f t="shared" si="325"/>
        <v>9</v>
      </c>
      <c r="AX307" s="4" t="str">
        <f t="shared" si="326"/>
        <v/>
      </c>
      <c r="AY307" s="4" t="str">
        <f t="shared" si="327"/>
        <v/>
      </c>
      <c r="AZ307" s="4" t="str">
        <f t="shared" si="328"/>
        <v/>
      </c>
      <c r="BA307" s="4" t="str">
        <f t="shared" si="329"/>
        <v/>
      </c>
      <c r="BB307" s="4" t="str">
        <f t="shared" si="330"/>
        <v/>
      </c>
      <c r="BC307" s="4" t="str">
        <f t="shared" si="331"/>
        <v/>
      </c>
      <c r="BD307" s="4" t="str">
        <f t="shared" si="332"/>
        <v/>
      </c>
      <c r="BE307" s="4" t="str">
        <f t="shared" si="333"/>
        <v/>
      </c>
      <c r="BF307" s="4" t="str">
        <f t="shared" si="334"/>
        <v/>
      </c>
      <c r="BG307" s="4" t="str">
        <f t="shared" si="335"/>
        <v/>
      </c>
      <c r="BI307" s="4" t="s">
        <v>4964</v>
      </c>
      <c r="BJ307" s="4">
        <f t="shared" si="361"/>
        <v>9</v>
      </c>
      <c r="BK307" s="4">
        <f t="shared" si="362"/>
        <v>9</v>
      </c>
      <c r="BL307" s="4" t="str">
        <f t="shared" si="363"/>
        <v/>
      </c>
      <c r="BM307" s="4" t="str">
        <f t="shared" si="364"/>
        <v/>
      </c>
      <c r="BN307" s="4" t="str">
        <f t="shared" si="365"/>
        <v/>
      </c>
      <c r="BO307" s="4" t="str">
        <f t="shared" si="366"/>
        <v/>
      </c>
      <c r="BP307" s="4" t="str">
        <f t="shared" si="367"/>
        <v/>
      </c>
      <c r="BQ307" s="4" t="str">
        <f t="shared" si="368"/>
        <v/>
      </c>
      <c r="BR307" s="4" t="str">
        <f t="shared" si="369"/>
        <v/>
      </c>
      <c r="BS307" s="4" t="str">
        <f t="shared" si="370"/>
        <v/>
      </c>
      <c r="BT307" s="4" t="str">
        <f t="shared" si="371"/>
        <v/>
      </c>
      <c r="BU307" s="4" t="str">
        <f t="shared" si="372"/>
        <v/>
      </c>
      <c r="BV307" s="4">
        <f t="shared" si="336"/>
        <v>0</v>
      </c>
      <c r="BW307" s="4">
        <f t="shared" si="373"/>
        <v>9</v>
      </c>
      <c r="BY307" s="4" t="s">
        <v>4964</v>
      </c>
      <c r="BZ307" s="4">
        <f t="shared" si="337"/>
        <v>0</v>
      </c>
      <c r="CA307" s="4">
        <f t="shared" si="338"/>
        <v>0</v>
      </c>
      <c r="CB307" s="4" t="str">
        <f t="shared" si="339"/>
        <v/>
      </c>
      <c r="CC307" s="4" t="str">
        <f t="shared" si="340"/>
        <v/>
      </c>
      <c r="CD307" s="4" t="str">
        <f t="shared" si="341"/>
        <v/>
      </c>
      <c r="CE307" s="4" t="str">
        <f t="shared" si="342"/>
        <v/>
      </c>
      <c r="CF307" s="4" t="str">
        <f t="shared" si="343"/>
        <v/>
      </c>
      <c r="CG307" s="4" t="str">
        <f t="shared" si="344"/>
        <v/>
      </c>
      <c r="CH307" s="4" t="str">
        <f t="shared" si="345"/>
        <v/>
      </c>
      <c r="CI307" s="4" t="str">
        <f t="shared" si="346"/>
        <v/>
      </c>
      <c r="CJ307" s="4" t="str">
        <f t="shared" si="347"/>
        <v/>
      </c>
      <c r="CK307" s="4" t="str">
        <f t="shared" si="348"/>
        <v/>
      </c>
      <c r="CM307" s="4" t="s">
        <v>4964</v>
      </c>
      <c r="CN307" s="4" t="str">
        <f>IF(ISNUMBER(BZ307), IF($BV307&gt;VLOOKUP('Gene Table'!$G$2,'Array Content'!$A$2:$B$3,2,FALSE),IF(BZ307&lt;-$BV307,"mutant","WT"),IF(BZ307&lt;-VLOOKUP('Gene Table'!$G$2,'Array Content'!$A$2:$B$3,2,FALSE),"Mutant","WT")),"")</f>
        <v>WT</v>
      </c>
      <c r="CO307" s="4" t="str">
        <f>IF(ISNUMBER(CA307), IF($BV307&gt;VLOOKUP('Gene Table'!$G$2,'Array Content'!$A$2:$B$3,2,FALSE),IF(CA307&lt;-$BV307,"mutant","WT"),IF(CA307&lt;-VLOOKUP('Gene Table'!$G$2,'Array Content'!$A$2:$B$3,2,FALSE),"Mutant","WT")),"")</f>
        <v>WT</v>
      </c>
      <c r="CP307" s="4" t="str">
        <f>IF(ISNUMBER(CB307), IF($BV307&gt;VLOOKUP('Gene Table'!$G$2,'Array Content'!$A$2:$B$3,2,FALSE),IF(CB307&lt;-$BV307,"mutant","WT"),IF(CB307&lt;-VLOOKUP('Gene Table'!$G$2,'Array Content'!$A$2:$B$3,2,FALSE),"Mutant","WT")),"")</f>
        <v/>
      </c>
      <c r="CQ307" s="4" t="str">
        <f>IF(ISNUMBER(CC307), IF($BV307&gt;VLOOKUP('Gene Table'!$G$2,'Array Content'!$A$2:$B$3,2,FALSE),IF(CC307&lt;-$BV307,"mutant","WT"),IF(CC307&lt;-VLOOKUP('Gene Table'!$G$2,'Array Content'!$A$2:$B$3,2,FALSE),"Mutant","WT")),"")</f>
        <v/>
      </c>
      <c r="CR307" s="4" t="str">
        <f>IF(ISNUMBER(CD307), IF($BV307&gt;VLOOKUP('Gene Table'!$G$2,'Array Content'!$A$2:$B$3,2,FALSE),IF(CD307&lt;-$BV307,"mutant","WT"),IF(CD307&lt;-VLOOKUP('Gene Table'!$G$2,'Array Content'!$A$2:$B$3,2,FALSE),"Mutant","WT")),"")</f>
        <v/>
      </c>
      <c r="CS307" s="4" t="str">
        <f>IF(ISNUMBER(CE307), IF($BV307&gt;VLOOKUP('Gene Table'!$G$2,'Array Content'!$A$2:$B$3,2,FALSE),IF(CE307&lt;-$BV307,"mutant","WT"),IF(CE307&lt;-VLOOKUP('Gene Table'!$G$2,'Array Content'!$A$2:$B$3,2,FALSE),"Mutant","WT")),"")</f>
        <v/>
      </c>
      <c r="CT307" s="4" t="str">
        <f>IF(ISNUMBER(CF307), IF($BV307&gt;VLOOKUP('Gene Table'!$G$2,'Array Content'!$A$2:$B$3,2,FALSE),IF(CF307&lt;-$BV307,"mutant","WT"),IF(CF307&lt;-VLOOKUP('Gene Table'!$G$2,'Array Content'!$A$2:$B$3,2,FALSE),"Mutant","WT")),"")</f>
        <v/>
      </c>
      <c r="CU307" s="4" t="str">
        <f>IF(ISNUMBER(CG307), IF($BV307&gt;VLOOKUP('Gene Table'!$G$2,'Array Content'!$A$2:$B$3,2,FALSE),IF(CG307&lt;-$BV307,"mutant","WT"),IF(CG307&lt;-VLOOKUP('Gene Table'!$G$2,'Array Content'!$A$2:$B$3,2,FALSE),"Mutant","WT")),"")</f>
        <v/>
      </c>
      <c r="CV307" s="4" t="str">
        <f>IF(ISNUMBER(CH307), IF($BV307&gt;VLOOKUP('Gene Table'!$G$2,'Array Content'!$A$2:$B$3,2,FALSE),IF(CH307&lt;-$BV307,"mutant","WT"),IF(CH307&lt;-VLOOKUP('Gene Table'!$G$2,'Array Content'!$A$2:$B$3,2,FALSE),"Mutant","WT")),"")</f>
        <v/>
      </c>
      <c r="CW307" s="4" t="str">
        <f>IF(ISNUMBER(CI307), IF($BV307&gt;VLOOKUP('Gene Table'!$G$2,'Array Content'!$A$2:$B$3,2,FALSE),IF(CI307&lt;-$BV307,"mutant","WT"),IF(CI307&lt;-VLOOKUP('Gene Table'!$G$2,'Array Content'!$A$2:$B$3,2,FALSE),"Mutant","WT")),"")</f>
        <v/>
      </c>
      <c r="CX307" s="4" t="str">
        <f>IF(ISNUMBER(CJ307), IF($BV307&gt;VLOOKUP('Gene Table'!$G$2,'Array Content'!$A$2:$B$3,2,FALSE),IF(CJ307&lt;-$BV307,"mutant","WT"),IF(CJ307&lt;-VLOOKUP('Gene Table'!$G$2,'Array Content'!$A$2:$B$3,2,FALSE),"Mutant","WT")),"")</f>
        <v/>
      </c>
      <c r="CY307" s="4" t="str">
        <f>IF(ISNUMBER(CK307), IF($BV307&gt;VLOOKUP('Gene Table'!$G$2,'Array Content'!$A$2:$B$3,2,FALSE),IF(CK307&lt;-$BV307,"mutant","WT"),IF(CK307&lt;-VLOOKUP('Gene Table'!$G$2,'Array Content'!$A$2:$B$3,2,FALSE),"Mutant","WT")),"")</f>
        <v/>
      </c>
      <c r="DA307" s="4" t="s">
        <v>4964</v>
      </c>
      <c r="DB307" s="4">
        <f t="shared" si="349"/>
        <v>0</v>
      </c>
      <c r="DC307" s="4">
        <f t="shared" si="350"/>
        <v>0</v>
      </c>
      <c r="DD307" s="4" t="str">
        <f t="shared" si="351"/>
        <v/>
      </c>
      <c r="DE307" s="4" t="str">
        <f t="shared" si="352"/>
        <v/>
      </c>
      <c r="DF307" s="4" t="str">
        <f t="shared" si="353"/>
        <v/>
      </c>
      <c r="DG307" s="4" t="str">
        <f t="shared" si="354"/>
        <v/>
      </c>
      <c r="DH307" s="4" t="str">
        <f t="shared" si="355"/>
        <v/>
      </c>
      <c r="DI307" s="4" t="str">
        <f t="shared" si="356"/>
        <v/>
      </c>
      <c r="DJ307" s="4" t="str">
        <f t="shared" si="357"/>
        <v/>
      </c>
      <c r="DK307" s="4" t="str">
        <f t="shared" si="358"/>
        <v/>
      </c>
      <c r="DL307" s="4" t="str">
        <f t="shared" si="359"/>
        <v/>
      </c>
      <c r="DM307" s="4" t="str">
        <f t="shared" si="360"/>
        <v/>
      </c>
      <c r="DO307" s="4" t="s">
        <v>4964</v>
      </c>
      <c r="DP307" s="4" t="str">
        <f>IF(ISNUMBER(DB307), IF($AR307&gt;VLOOKUP('Gene Table'!$G$2,'Array Content'!$A$2:$B$3,2,FALSE),IF(DB307&lt;-$AR307,"mutant","WT"),IF(DB307&lt;-VLOOKUP('Gene Table'!$G$2,'Array Content'!$A$2:$B$3,2,FALSE),"Mutant","WT")),"")</f>
        <v>WT</v>
      </c>
      <c r="DQ307" s="4" t="str">
        <f>IF(ISNUMBER(DC307), IF($AR307&gt;VLOOKUP('Gene Table'!$G$2,'Array Content'!$A$2:$B$3,2,FALSE),IF(DC307&lt;-$AR307,"mutant","WT"),IF(DC307&lt;-VLOOKUP('Gene Table'!$G$2,'Array Content'!$A$2:$B$3,2,FALSE),"Mutant","WT")),"")</f>
        <v>WT</v>
      </c>
      <c r="DR307" s="4" t="str">
        <f>IF(ISNUMBER(DD307), IF($AR307&gt;VLOOKUP('Gene Table'!$G$2,'Array Content'!$A$2:$B$3,2,FALSE),IF(DD307&lt;-$AR307,"mutant","WT"),IF(DD307&lt;-VLOOKUP('Gene Table'!$G$2,'Array Content'!$A$2:$B$3,2,FALSE),"Mutant","WT")),"")</f>
        <v/>
      </c>
      <c r="DS307" s="4" t="str">
        <f>IF(ISNUMBER(DE307), IF($AR307&gt;VLOOKUP('Gene Table'!$G$2,'Array Content'!$A$2:$B$3,2,FALSE),IF(DE307&lt;-$AR307,"mutant","WT"),IF(DE307&lt;-VLOOKUP('Gene Table'!$G$2,'Array Content'!$A$2:$B$3,2,FALSE),"Mutant","WT")),"")</f>
        <v/>
      </c>
      <c r="DT307" s="4" t="str">
        <f>IF(ISNUMBER(DF307), IF($AR307&gt;VLOOKUP('Gene Table'!$G$2,'Array Content'!$A$2:$B$3,2,FALSE),IF(DF307&lt;-$AR307,"mutant","WT"),IF(DF307&lt;-VLOOKUP('Gene Table'!$G$2,'Array Content'!$A$2:$B$3,2,FALSE),"Mutant","WT")),"")</f>
        <v/>
      </c>
      <c r="DU307" s="4" t="str">
        <f>IF(ISNUMBER(DG307), IF($AR307&gt;VLOOKUP('Gene Table'!$G$2,'Array Content'!$A$2:$B$3,2,FALSE),IF(DG307&lt;-$AR307,"mutant","WT"),IF(DG307&lt;-VLOOKUP('Gene Table'!$G$2,'Array Content'!$A$2:$B$3,2,FALSE),"Mutant","WT")),"")</f>
        <v/>
      </c>
      <c r="DV307" s="4" t="str">
        <f>IF(ISNUMBER(DH307), IF($AR307&gt;VLOOKUP('Gene Table'!$G$2,'Array Content'!$A$2:$B$3,2,FALSE),IF(DH307&lt;-$AR307,"mutant","WT"),IF(DH307&lt;-VLOOKUP('Gene Table'!$G$2,'Array Content'!$A$2:$B$3,2,FALSE),"Mutant","WT")),"")</f>
        <v/>
      </c>
      <c r="DW307" s="4" t="str">
        <f>IF(ISNUMBER(DI307), IF($AR307&gt;VLOOKUP('Gene Table'!$G$2,'Array Content'!$A$2:$B$3,2,FALSE),IF(DI307&lt;-$AR307,"mutant","WT"),IF(DI307&lt;-VLOOKUP('Gene Table'!$G$2,'Array Content'!$A$2:$B$3,2,FALSE),"Mutant","WT")),"")</f>
        <v/>
      </c>
      <c r="DX307" s="4" t="str">
        <f>IF(ISNUMBER(DJ307), IF($AR307&gt;VLOOKUP('Gene Table'!$G$2,'Array Content'!$A$2:$B$3,2,FALSE),IF(DJ307&lt;-$AR307,"mutant","WT"),IF(DJ307&lt;-VLOOKUP('Gene Table'!$G$2,'Array Content'!$A$2:$B$3,2,FALSE),"Mutant","WT")),"")</f>
        <v/>
      </c>
      <c r="DY307" s="4" t="str">
        <f>IF(ISNUMBER(DK307), IF($AR307&gt;VLOOKUP('Gene Table'!$G$2,'Array Content'!$A$2:$B$3,2,FALSE),IF(DK307&lt;-$AR307,"mutant","WT"),IF(DK307&lt;-VLOOKUP('Gene Table'!$G$2,'Array Content'!$A$2:$B$3,2,FALSE),"Mutant","WT")),"")</f>
        <v/>
      </c>
      <c r="DZ307" s="4" t="str">
        <f>IF(ISNUMBER(DL307), IF($AR307&gt;VLOOKUP('Gene Table'!$G$2,'Array Content'!$A$2:$B$3,2,FALSE),IF(DL307&lt;-$AR307,"mutant","WT"),IF(DL307&lt;-VLOOKUP('Gene Table'!$G$2,'Array Content'!$A$2:$B$3,2,FALSE),"Mutant","WT")),"")</f>
        <v/>
      </c>
      <c r="EA307" s="4" t="str">
        <f>IF(ISNUMBER(DM307), IF($AR307&gt;VLOOKUP('Gene Table'!$G$2,'Array Content'!$A$2:$B$3,2,FALSE),IF(DM307&lt;-$AR307,"mutant","WT"),IF(DM307&lt;-VLOOKUP('Gene Table'!$G$2,'Array Content'!$A$2:$B$3,2,FALSE),"Mutant","WT")),"")</f>
        <v/>
      </c>
      <c r="EC307" s="4" t="s">
        <v>4964</v>
      </c>
      <c r="ED307" s="4" t="str">
        <f>IF('Gene Table'!$D307="copy number",D307,"")</f>
        <v/>
      </c>
      <c r="EE307" s="4" t="str">
        <f>IF('Gene Table'!$D307="copy number",E307,"")</f>
        <v/>
      </c>
      <c r="EF307" s="4" t="str">
        <f>IF('Gene Table'!$D307="copy number",F307,"")</f>
        <v/>
      </c>
      <c r="EG307" s="4" t="str">
        <f>IF('Gene Table'!$D307="copy number",G307,"")</f>
        <v/>
      </c>
      <c r="EH307" s="4" t="str">
        <f>IF('Gene Table'!$D307="copy number",H307,"")</f>
        <v/>
      </c>
      <c r="EI307" s="4" t="str">
        <f>IF('Gene Table'!$D307="copy number",I307,"")</f>
        <v/>
      </c>
      <c r="EJ307" s="4" t="str">
        <f>IF('Gene Table'!$D307="copy number",J307,"")</f>
        <v/>
      </c>
      <c r="EK307" s="4" t="str">
        <f>IF('Gene Table'!$D307="copy number",K307,"")</f>
        <v/>
      </c>
      <c r="EL307" s="4" t="str">
        <f>IF('Gene Table'!$D307="copy number",L307,"")</f>
        <v/>
      </c>
      <c r="EM307" s="4" t="str">
        <f>IF('Gene Table'!$D307="copy number",M307,"")</f>
        <v/>
      </c>
      <c r="EN307" s="4" t="str">
        <f>IF('Gene Table'!$D307="copy number",N307,"")</f>
        <v/>
      </c>
      <c r="EO307" s="4" t="str">
        <f>IF('Gene Table'!$D307="copy number",O307,"")</f>
        <v/>
      </c>
      <c r="EQ307" s="4" t="s">
        <v>4964</v>
      </c>
      <c r="ER307" s="4" t="str">
        <f>IF('Gene Table'!$D307="copy number",R307,"")</f>
        <v/>
      </c>
      <c r="ES307" s="4" t="str">
        <f>IF('Gene Table'!$D307="copy number",S307,"")</f>
        <v/>
      </c>
      <c r="ET307" s="4" t="str">
        <f>IF('Gene Table'!$D307="copy number",T307,"")</f>
        <v/>
      </c>
      <c r="EU307" s="4" t="str">
        <f>IF('Gene Table'!$D307="copy number",U307,"")</f>
        <v/>
      </c>
      <c r="EV307" s="4" t="str">
        <f>IF('Gene Table'!$D307="copy number",V307,"")</f>
        <v/>
      </c>
      <c r="EW307" s="4" t="str">
        <f>IF('Gene Table'!$D307="copy number",W307,"")</f>
        <v/>
      </c>
      <c r="EX307" s="4" t="str">
        <f>IF('Gene Table'!$D307="copy number",X307,"")</f>
        <v/>
      </c>
      <c r="EY307" s="4" t="str">
        <f>IF('Gene Table'!$D307="copy number",Y307,"")</f>
        <v/>
      </c>
      <c r="EZ307" s="4" t="str">
        <f>IF('Gene Table'!$D307="copy number",Z307,"")</f>
        <v/>
      </c>
      <c r="FA307" s="4" t="str">
        <f>IF('Gene Table'!$D307="copy number",AA307,"")</f>
        <v/>
      </c>
      <c r="FB307" s="4" t="str">
        <f>IF('Gene Table'!$D307="copy number",AB307,"")</f>
        <v/>
      </c>
      <c r="FC307" s="4" t="str">
        <f>IF('Gene Table'!$D307="copy number",AC307,"")</f>
        <v/>
      </c>
      <c r="FE307" s="4" t="s">
        <v>4964</v>
      </c>
      <c r="FF307" s="4" t="str">
        <f>IF('Gene Table'!$C307="SMPC",D307,"")</f>
        <v/>
      </c>
      <c r="FG307" s="4" t="str">
        <f>IF('Gene Table'!$C307="SMPC",E307,"")</f>
        <v/>
      </c>
      <c r="FH307" s="4" t="str">
        <f>IF('Gene Table'!$C307="SMPC",F307,"")</f>
        <v/>
      </c>
      <c r="FI307" s="4" t="str">
        <f>IF('Gene Table'!$C307="SMPC",G307,"")</f>
        <v/>
      </c>
      <c r="FJ307" s="4" t="str">
        <f>IF('Gene Table'!$C307="SMPC",H307,"")</f>
        <v/>
      </c>
      <c r="FK307" s="4" t="str">
        <f>IF('Gene Table'!$C307="SMPC",I307,"")</f>
        <v/>
      </c>
      <c r="FL307" s="4" t="str">
        <f>IF('Gene Table'!$C307="SMPC",J307,"")</f>
        <v/>
      </c>
      <c r="FM307" s="4" t="str">
        <f>IF('Gene Table'!$C307="SMPC",K307,"")</f>
        <v/>
      </c>
      <c r="FN307" s="4" t="str">
        <f>IF('Gene Table'!$C307="SMPC",L307,"")</f>
        <v/>
      </c>
      <c r="FO307" s="4" t="str">
        <f>IF('Gene Table'!$C307="SMPC",M307,"")</f>
        <v/>
      </c>
      <c r="FP307" s="4" t="str">
        <f>IF('Gene Table'!$C307="SMPC",N307,"")</f>
        <v/>
      </c>
      <c r="FQ307" s="4" t="str">
        <f>IF('Gene Table'!$C307="SMPC",O307,"")</f>
        <v/>
      </c>
      <c r="FS307" s="4" t="s">
        <v>4964</v>
      </c>
      <c r="FT307" s="4" t="str">
        <f>IF('Gene Table'!$C307="SMPC",R307,"")</f>
        <v/>
      </c>
      <c r="FU307" s="4" t="str">
        <f>IF('Gene Table'!$C307="SMPC",S307,"")</f>
        <v/>
      </c>
      <c r="FV307" s="4" t="str">
        <f>IF('Gene Table'!$C307="SMPC",T307,"")</f>
        <v/>
      </c>
      <c r="FW307" s="4" t="str">
        <f>IF('Gene Table'!$C307="SMPC",U307,"")</f>
        <v/>
      </c>
      <c r="FX307" s="4" t="str">
        <f>IF('Gene Table'!$C307="SMPC",V307,"")</f>
        <v/>
      </c>
      <c r="FY307" s="4" t="str">
        <f>IF('Gene Table'!$C307="SMPC",W307,"")</f>
        <v/>
      </c>
      <c r="FZ307" s="4" t="str">
        <f>IF('Gene Table'!$C307="SMPC",X307,"")</f>
        <v/>
      </c>
      <c r="GA307" s="4" t="str">
        <f>IF('Gene Table'!$C307="SMPC",Y307,"")</f>
        <v/>
      </c>
      <c r="GB307" s="4" t="str">
        <f>IF('Gene Table'!$C307="SMPC",Z307,"")</f>
        <v/>
      </c>
      <c r="GC307" s="4" t="str">
        <f>IF('Gene Table'!$C307="SMPC",AA307,"")</f>
        <v/>
      </c>
      <c r="GD307" s="4" t="str">
        <f>IF('Gene Table'!$C307="SMPC",AB307,"")</f>
        <v/>
      </c>
      <c r="GE307" s="4" t="str">
        <f>IF('Gene Table'!$C307="SMPC",AC307,"")</f>
        <v/>
      </c>
    </row>
    <row r="308" spans="1:187" ht="15" customHeight="1" x14ac:dyDescent="0.25">
      <c r="A308" s="4" t="str">
        <f>'Gene Table'!C308&amp;":"&amp;'Gene Table'!D308</f>
        <v>TP53:c.880G&gt;T</v>
      </c>
      <c r="B308" s="4">
        <f>IF('Gene Table'!$G$5="NO",IF(ISNUMBER(MATCH('Gene Table'!E308,'Array Content'!$M$2:$M$941,0)),VLOOKUP('Gene Table'!E308,'Array Content'!$M$2:$O$941,2,FALSE),35),IF('Gene Table'!$G$5="YES",IF(ISNUMBER(MATCH('Gene Table'!E308,'Array Content'!$M$2:$M$941,0)),VLOOKUP('Gene Table'!E308,'Array Content'!$M$2:$O$941,3,FALSE),35),"OOPS"))</f>
        <v>36</v>
      </c>
      <c r="C308" s="4" t="s">
        <v>4965</v>
      </c>
      <c r="D308" s="29">
        <f>IF('Control Sample Data'!D307="","",IF(SUM('Control Sample Data'!D$2:D$97)&gt;10,IF(AND(ISNUMBER('Control Sample Data'!D307),'Control Sample Data'!D307&lt;$B308, 'Control Sample Data'!D307&gt;0),'Control Sample Data'!D307,$B308),""))</f>
        <v>35</v>
      </c>
      <c r="E308" s="29">
        <f>IF('Control Sample Data'!E307="","",IF(SUM('Control Sample Data'!E$2:E$97)&gt;10,IF(AND(ISNUMBER('Control Sample Data'!E307),'Control Sample Data'!E307&lt;$B308, 'Control Sample Data'!E307&gt;0),'Control Sample Data'!E307,$B308),""))</f>
        <v>35</v>
      </c>
      <c r="F308" s="29" t="str">
        <f>IF('Control Sample Data'!F307="","",IF(SUM('Control Sample Data'!F$2:F$97)&gt;10,IF(AND(ISNUMBER('Control Sample Data'!F307),'Control Sample Data'!F307&lt;$B308, 'Control Sample Data'!F307&gt;0),'Control Sample Data'!F307,$B308),""))</f>
        <v/>
      </c>
      <c r="G308" s="29" t="str">
        <f>IF('Control Sample Data'!G307="","",IF(SUM('Control Sample Data'!G$2:G$97)&gt;10,IF(AND(ISNUMBER('Control Sample Data'!G307),'Control Sample Data'!G307&lt;$B308, 'Control Sample Data'!G307&gt;0),'Control Sample Data'!G307,$B308),""))</f>
        <v/>
      </c>
      <c r="H308" s="29" t="str">
        <f>IF('Control Sample Data'!H307="","",IF(SUM('Control Sample Data'!H$2:H$97)&gt;10,IF(AND(ISNUMBER('Control Sample Data'!H307),'Control Sample Data'!H307&lt;$B308, 'Control Sample Data'!H307&gt;0),'Control Sample Data'!H307,$B308),""))</f>
        <v/>
      </c>
      <c r="I308" s="29" t="str">
        <f>IF('Control Sample Data'!I307="","",IF(SUM('Control Sample Data'!I$2:I$97)&gt;10,IF(AND(ISNUMBER('Control Sample Data'!I307),'Control Sample Data'!I307&lt;$B308, 'Control Sample Data'!I307&gt;0),'Control Sample Data'!I307,$B308),""))</f>
        <v/>
      </c>
      <c r="J308" s="29" t="str">
        <f>IF('Control Sample Data'!J307="","",IF(SUM('Control Sample Data'!J$2:J$97)&gt;10,IF(AND(ISNUMBER('Control Sample Data'!J307),'Control Sample Data'!J307&lt;$B308, 'Control Sample Data'!J307&gt;0),'Control Sample Data'!J307,$B308),""))</f>
        <v/>
      </c>
      <c r="K308" s="29" t="str">
        <f>IF('Control Sample Data'!K307="","",IF(SUM('Control Sample Data'!K$2:K$97)&gt;10,IF(AND(ISNUMBER('Control Sample Data'!K307),'Control Sample Data'!K307&lt;$B308, 'Control Sample Data'!K307&gt;0),'Control Sample Data'!K307,$B308),""))</f>
        <v/>
      </c>
      <c r="L308" s="29" t="str">
        <f>IF('Control Sample Data'!L307="","",IF(SUM('Control Sample Data'!L$2:L$97)&gt;10,IF(AND(ISNUMBER('Control Sample Data'!L307),'Control Sample Data'!L307&lt;$B308, 'Control Sample Data'!L307&gt;0),'Control Sample Data'!L307,$B308),""))</f>
        <v/>
      </c>
      <c r="M308" s="29" t="str">
        <f>IF('Control Sample Data'!M307="","",IF(SUM('Control Sample Data'!M$2:M$97)&gt;10,IF(AND(ISNUMBER('Control Sample Data'!M307),'Control Sample Data'!M307&lt;$B308, 'Control Sample Data'!M307&gt;0),'Control Sample Data'!M307,$B308),""))</f>
        <v/>
      </c>
      <c r="N308" s="29" t="str">
        <f>IF('Control Sample Data'!N307="","",IF(SUM('Control Sample Data'!N$2:N$97)&gt;10,IF(AND(ISNUMBER('Control Sample Data'!N307),'Control Sample Data'!N307&lt;$B308, 'Control Sample Data'!N307&gt;0),'Control Sample Data'!N307,$B308),""))</f>
        <v/>
      </c>
      <c r="O308" s="29" t="str">
        <f>IF('Control Sample Data'!O307="","",IF(SUM('Control Sample Data'!O$2:O$97)&gt;10,IF(AND(ISNUMBER('Control Sample Data'!O307),'Control Sample Data'!O307&lt;$B308, 'Control Sample Data'!O307&gt;0),'Control Sample Data'!O307,$B308),""))</f>
        <v/>
      </c>
      <c r="Q308" s="4" t="s">
        <v>4965</v>
      </c>
      <c r="R308" s="29">
        <f>IF('Test Sample Data'!D307="","",IF(SUM('Test Sample Data'!D$2:D$97)&gt;10,IF(AND(ISNUMBER('Test Sample Data'!D307),'Test Sample Data'!D307&lt;$B308, 'Test Sample Data'!D307&gt;0),'Test Sample Data'!D307,$B308),""))</f>
        <v>35</v>
      </c>
      <c r="S308" s="29">
        <f>IF('Test Sample Data'!E307="","",IF(SUM('Test Sample Data'!E$2:E$97)&gt;10,IF(AND(ISNUMBER('Test Sample Data'!E307),'Test Sample Data'!E307&lt;$B308, 'Test Sample Data'!E307&gt;0),'Test Sample Data'!E307,$B308),""))</f>
        <v>35</v>
      </c>
      <c r="T308" s="29" t="str">
        <f>IF('Test Sample Data'!F307="","",IF(SUM('Test Sample Data'!F$2:F$97)&gt;10,IF(AND(ISNUMBER('Test Sample Data'!F307),'Test Sample Data'!F307&lt;$B308, 'Test Sample Data'!F307&gt;0),'Test Sample Data'!F307,$B308),""))</f>
        <v/>
      </c>
      <c r="U308" s="29" t="str">
        <f>IF('Test Sample Data'!G307="","",IF(SUM('Test Sample Data'!G$2:G$97)&gt;10,IF(AND(ISNUMBER('Test Sample Data'!G307),'Test Sample Data'!G307&lt;$B308, 'Test Sample Data'!G307&gt;0),'Test Sample Data'!G307,$B308),""))</f>
        <v/>
      </c>
      <c r="V308" s="29" t="str">
        <f>IF('Test Sample Data'!H307="","",IF(SUM('Test Sample Data'!H$2:H$97)&gt;10,IF(AND(ISNUMBER('Test Sample Data'!H307),'Test Sample Data'!H307&lt;$B308, 'Test Sample Data'!H307&gt;0),'Test Sample Data'!H307,$B308),""))</f>
        <v/>
      </c>
      <c r="W308" s="29" t="str">
        <f>IF('Test Sample Data'!I307="","",IF(SUM('Test Sample Data'!I$2:I$97)&gt;10,IF(AND(ISNUMBER('Test Sample Data'!I307),'Test Sample Data'!I307&lt;$B308, 'Test Sample Data'!I307&gt;0),'Test Sample Data'!I307,$B308),""))</f>
        <v/>
      </c>
      <c r="X308" s="29" t="str">
        <f>IF('Test Sample Data'!J307="","",IF(SUM('Test Sample Data'!J$2:J$97)&gt;10,IF(AND(ISNUMBER('Test Sample Data'!J307),'Test Sample Data'!J307&lt;$B308, 'Test Sample Data'!J307&gt;0),'Test Sample Data'!J307,$B308),""))</f>
        <v/>
      </c>
      <c r="Y308" s="29" t="str">
        <f>IF('Test Sample Data'!K307="","",IF(SUM('Test Sample Data'!K$2:K$97)&gt;10,IF(AND(ISNUMBER('Test Sample Data'!K307),'Test Sample Data'!K307&lt;$B308, 'Test Sample Data'!K307&gt;0),'Test Sample Data'!K307,$B308),""))</f>
        <v/>
      </c>
      <c r="Z308" s="29" t="str">
        <f>IF('Test Sample Data'!L307="","",IF(SUM('Test Sample Data'!L$2:L$97)&gt;10,IF(AND(ISNUMBER('Test Sample Data'!L307),'Test Sample Data'!L307&lt;$B308, 'Test Sample Data'!L307&gt;0),'Test Sample Data'!L307,$B308),""))</f>
        <v/>
      </c>
      <c r="AA308" s="29" t="str">
        <f>IF('Test Sample Data'!M307="","",IF(SUM('Test Sample Data'!M$2:M$97)&gt;10,IF(AND(ISNUMBER('Test Sample Data'!M307),'Test Sample Data'!M307&lt;$B308, 'Test Sample Data'!M307&gt;0),'Test Sample Data'!M307,$B308),""))</f>
        <v/>
      </c>
      <c r="AB308" s="29" t="str">
        <f>IF('Test Sample Data'!N307="","",IF(SUM('Test Sample Data'!N$2:N$97)&gt;10,IF(AND(ISNUMBER('Test Sample Data'!N307),'Test Sample Data'!N307&lt;$B308, 'Test Sample Data'!N307&gt;0),'Test Sample Data'!N307,$B308),""))</f>
        <v/>
      </c>
      <c r="AC308" s="29" t="str">
        <f>IF('Test Sample Data'!O307="","",IF(SUM('Test Sample Data'!O$2:O$97)&gt;10,IF(AND(ISNUMBER('Test Sample Data'!O307),'Test Sample Data'!O307&lt;$B308, 'Test Sample Data'!O307&gt;0),'Test Sample Data'!O307,$B308),""))</f>
        <v/>
      </c>
      <c r="AE308" s="4" t="s">
        <v>4965</v>
      </c>
      <c r="AF308" s="4">
        <f t="shared" si="311"/>
        <v>9</v>
      </c>
      <c r="AG308" s="4">
        <f t="shared" si="312"/>
        <v>9</v>
      </c>
      <c r="AH308" s="4" t="str">
        <f t="shared" si="313"/>
        <v/>
      </c>
      <c r="AI308" s="4" t="str">
        <f t="shared" si="314"/>
        <v/>
      </c>
      <c r="AJ308" s="4" t="str">
        <f t="shared" si="315"/>
        <v/>
      </c>
      <c r="AK308" s="4" t="str">
        <f t="shared" si="316"/>
        <v/>
      </c>
      <c r="AL308" s="4" t="str">
        <f t="shared" si="317"/>
        <v/>
      </c>
      <c r="AM308" s="4" t="str">
        <f t="shared" si="318"/>
        <v/>
      </c>
      <c r="AN308" s="4" t="str">
        <f t="shared" si="319"/>
        <v/>
      </c>
      <c r="AO308" s="4" t="str">
        <f t="shared" si="320"/>
        <v/>
      </c>
      <c r="AP308" s="4" t="str">
        <f t="shared" si="321"/>
        <v/>
      </c>
      <c r="AQ308" s="4" t="str">
        <f t="shared" si="322"/>
        <v/>
      </c>
      <c r="AR308" s="4">
        <f t="shared" si="323"/>
        <v>0</v>
      </c>
      <c r="AS308" s="4">
        <f t="shared" si="374"/>
        <v>9</v>
      </c>
      <c r="AU308" s="4" t="s">
        <v>4965</v>
      </c>
      <c r="AV308" s="4">
        <f t="shared" si="324"/>
        <v>9</v>
      </c>
      <c r="AW308" s="4">
        <f t="shared" si="325"/>
        <v>9</v>
      </c>
      <c r="AX308" s="4" t="str">
        <f t="shared" si="326"/>
        <v/>
      </c>
      <c r="AY308" s="4" t="str">
        <f t="shared" si="327"/>
        <v/>
      </c>
      <c r="AZ308" s="4" t="str">
        <f t="shared" si="328"/>
        <v/>
      </c>
      <c r="BA308" s="4" t="str">
        <f t="shared" si="329"/>
        <v/>
      </c>
      <c r="BB308" s="4" t="str">
        <f t="shared" si="330"/>
        <v/>
      </c>
      <c r="BC308" s="4" t="str">
        <f t="shared" si="331"/>
        <v/>
      </c>
      <c r="BD308" s="4" t="str">
        <f t="shared" si="332"/>
        <v/>
      </c>
      <c r="BE308" s="4" t="str">
        <f t="shared" si="333"/>
        <v/>
      </c>
      <c r="BF308" s="4" t="str">
        <f t="shared" si="334"/>
        <v/>
      </c>
      <c r="BG308" s="4" t="str">
        <f t="shared" si="335"/>
        <v/>
      </c>
      <c r="BI308" s="4" t="s">
        <v>4965</v>
      </c>
      <c r="BJ308" s="4">
        <f t="shared" si="361"/>
        <v>9</v>
      </c>
      <c r="BK308" s="4">
        <f t="shared" si="362"/>
        <v>9</v>
      </c>
      <c r="BL308" s="4" t="str">
        <f t="shared" si="363"/>
        <v/>
      </c>
      <c r="BM308" s="4" t="str">
        <f t="shared" si="364"/>
        <v/>
      </c>
      <c r="BN308" s="4" t="str">
        <f t="shared" si="365"/>
        <v/>
      </c>
      <c r="BO308" s="4" t="str">
        <f t="shared" si="366"/>
        <v/>
      </c>
      <c r="BP308" s="4" t="str">
        <f t="shared" si="367"/>
        <v/>
      </c>
      <c r="BQ308" s="4" t="str">
        <f t="shared" si="368"/>
        <v/>
      </c>
      <c r="BR308" s="4" t="str">
        <f t="shared" si="369"/>
        <v/>
      </c>
      <c r="BS308" s="4" t="str">
        <f t="shared" si="370"/>
        <v/>
      </c>
      <c r="BT308" s="4" t="str">
        <f t="shared" si="371"/>
        <v/>
      </c>
      <c r="BU308" s="4" t="str">
        <f t="shared" si="372"/>
        <v/>
      </c>
      <c r="BV308" s="4">
        <f t="shared" si="336"/>
        <v>0</v>
      </c>
      <c r="BW308" s="4">
        <f t="shared" si="373"/>
        <v>9</v>
      </c>
      <c r="BY308" s="4" t="s">
        <v>4965</v>
      </c>
      <c r="BZ308" s="4">
        <f t="shared" si="337"/>
        <v>0</v>
      </c>
      <c r="CA308" s="4">
        <f t="shared" si="338"/>
        <v>0</v>
      </c>
      <c r="CB308" s="4" t="str">
        <f t="shared" si="339"/>
        <v/>
      </c>
      <c r="CC308" s="4" t="str">
        <f t="shared" si="340"/>
        <v/>
      </c>
      <c r="CD308" s="4" t="str">
        <f t="shared" si="341"/>
        <v/>
      </c>
      <c r="CE308" s="4" t="str">
        <f t="shared" si="342"/>
        <v/>
      </c>
      <c r="CF308" s="4" t="str">
        <f t="shared" si="343"/>
        <v/>
      </c>
      <c r="CG308" s="4" t="str">
        <f t="shared" si="344"/>
        <v/>
      </c>
      <c r="CH308" s="4" t="str">
        <f t="shared" si="345"/>
        <v/>
      </c>
      <c r="CI308" s="4" t="str">
        <f t="shared" si="346"/>
        <v/>
      </c>
      <c r="CJ308" s="4" t="str">
        <f t="shared" si="347"/>
        <v/>
      </c>
      <c r="CK308" s="4" t="str">
        <f t="shared" si="348"/>
        <v/>
      </c>
      <c r="CM308" s="4" t="s">
        <v>4965</v>
      </c>
      <c r="CN308" s="4" t="str">
        <f>IF(ISNUMBER(BZ308), IF($BV308&gt;VLOOKUP('Gene Table'!$G$2,'Array Content'!$A$2:$B$3,2,FALSE),IF(BZ308&lt;-$BV308,"mutant","WT"),IF(BZ308&lt;-VLOOKUP('Gene Table'!$G$2,'Array Content'!$A$2:$B$3,2,FALSE),"Mutant","WT")),"")</f>
        <v>WT</v>
      </c>
      <c r="CO308" s="4" t="str">
        <f>IF(ISNUMBER(CA308), IF($BV308&gt;VLOOKUP('Gene Table'!$G$2,'Array Content'!$A$2:$B$3,2,FALSE),IF(CA308&lt;-$BV308,"mutant","WT"),IF(CA308&lt;-VLOOKUP('Gene Table'!$G$2,'Array Content'!$A$2:$B$3,2,FALSE),"Mutant","WT")),"")</f>
        <v>WT</v>
      </c>
      <c r="CP308" s="4" t="str">
        <f>IF(ISNUMBER(CB308), IF($BV308&gt;VLOOKUP('Gene Table'!$G$2,'Array Content'!$A$2:$B$3,2,FALSE),IF(CB308&lt;-$BV308,"mutant","WT"),IF(CB308&lt;-VLOOKUP('Gene Table'!$G$2,'Array Content'!$A$2:$B$3,2,FALSE),"Mutant","WT")),"")</f>
        <v/>
      </c>
      <c r="CQ308" s="4" t="str">
        <f>IF(ISNUMBER(CC308), IF($BV308&gt;VLOOKUP('Gene Table'!$G$2,'Array Content'!$A$2:$B$3,2,FALSE),IF(CC308&lt;-$BV308,"mutant","WT"),IF(CC308&lt;-VLOOKUP('Gene Table'!$G$2,'Array Content'!$A$2:$B$3,2,FALSE),"Mutant","WT")),"")</f>
        <v/>
      </c>
      <c r="CR308" s="4" t="str">
        <f>IF(ISNUMBER(CD308), IF($BV308&gt;VLOOKUP('Gene Table'!$G$2,'Array Content'!$A$2:$B$3,2,FALSE),IF(CD308&lt;-$BV308,"mutant","WT"),IF(CD308&lt;-VLOOKUP('Gene Table'!$G$2,'Array Content'!$A$2:$B$3,2,FALSE),"Mutant","WT")),"")</f>
        <v/>
      </c>
      <c r="CS308" s="4" t="str">
        <f>IF(ISNUMBER(CE308), IF($BV308&gt;VLOOKUP('Gene Table'!$G$2,'Array Content'!$A$2:$B$3,2,FALSE),IF(CE308&lt;-$BV308,"mutant","WT"),IF(CE308&lt;-VLOOKUP('Gene Table'!$G$2,'Array Content'!$A$2:$B$3,2,FALSE),"Mutant","WT")),"")</f>
        <v/>
      </c>
      <c r="CT308" s="4" t="str">
        <f>IF(ISNUMBER(CF308), IF($BV308&gt;VLOOKUP('Gene Table'!$G$2,'Array Content'!$A$2:$B$3,2,FALSE),IF(CF308&lt;-$BV308,"mutant","WT"),IF(CF308&lt;-VLOOKUP('Gene Table'!$G$2,'Array Content'!$A$2:$B$3,2,FALSE),"Mutant","WT")),"")</f>
        <v/>
      </c>
      <c r="CU308" s="4" t="str">
        <f>IF(ISNUMBER(CG308), IF($BV308&gt;VLOOKUP('Gene Table'!$G$2,'Array Content'!$A$2:$B$3,2,FALSE),IF(CG308&lt;-$BV308,"mutant","WT"),IF(CG308&lt;-VLOOKUP('Gene Table'!$G$2,'Array Content'!$A$2:$B$3,2,FALSE),"Mutant","WT")),"")</f>
        <v/>
      </c>
      <c r="CV308" s="4" t="str">
        <f>IF(ISNUMBER(CH308), IF($BV308&gt;VLOOKUP('Gene Table'!$G$2,'Array Content'!$A$2:$B$3,2,FALSE),IF(CH308&lt;-$BV308,"mutant","WT"),IF(CH308&lt;-VLOOKUP('Gene Table'!$G$2,'Array Content'!$A$2:$B$3,2,FALSE),"Mutant","WT")),"")</f>
        <v/>
      </c>
      <c r="CW308" s="4" t="str">
        <f>IF(ISNUMBER(CI308), IF($BV308&gt;VLOOKUP('Gene Table'!$G$2,'Array Content'!$A$2:$B$3,2,FALSE),IF(CI308&lt;-$BV308,"mutant","WT"),IF(CI308&lt;-VLOOKUP('Gene Table'!$G$2,'Array Content'!$A$2:$B$3,2,FALSE),"Mutant","WT")),"")</f>
        <v/>
      </c>
      <c r="CX308" s="4" t="str">
        <f>IF(ISNUMBER(CJ308), IF($BV308&gt;VLOOKUP('Gene Table'!$G$2,'Array Content'!$A$2:$B$3,2,FALSE),IF(CJ308&lt;-$BV308,"mutant","WT"),IF(CJ308&lt;-VLOOKUP('Gene Table'!$G$2,'Array Content'!$A$2:$B$3,2,FALSE),"Mutant","WT")),"")</f>
        <v/>
      </c>
      <c r="CY308" s="4" t="str">
        <f>IF(ISNUMBER(CK308), IF($BV308&gt;VLOOKUP('Gene Table'!$G$2,'Array Content'!$A$2:$B$3,2,FALSE),IF(CK308&lt;-$BV308,"mutant","WT"),IF(CK308&lt;-VLOOKUP('Gene Table'!$G$2,'Array Content'!$A$2:$B$3,2,FALSE),"Mutant","WT")),"")</f>
        <v/>
      </c>
      <c r="DA308" s="4" t="s">
        <v>4965</v>
      </c>
      <c r="DB308" s="4">
        <f t="shared" si="349"/>
        <v>0</v>
      </c>
      <c r="DC308" s="4">
        <f t="shared" si="350"/>
        <v>0</v>
      </c>
      <c r="DD308" s="4" t="str">
        <f t="shared" si="351"/>
        <v/>
      </c>
      <c r="DE308" s="4" t="str">
        <f t="shared" si="352"/>
        <v/>
      </c>
      <c r="DF308" s="4" t="str">
        <f t="shared" si="353"/>
        <v/>
      </c>
      <c r="DG308" s="4" t="str">
        <f t="shared" si="354"/>
        <v/>
      </c>
      <c r="DH308" s="4" t="str">
        <f t="shared" si="355"/>
        <v/>
      </c>
      <c r="DI308" s="4" t="str">
        <f t="shared" si="356"/>
        <v/>
      </c>
      <c r="DJ308" s="4" t="str">
        <f t="shared" si="357"/>
        <v/>
      </c>
      <c r="DK308" s="4" t="str">
        <f t="shared" si="358"/>
        <v/>
      </c>
      <c r="DL308" s="4" t="str">
        <f t="shared" si="359"/>
        <v/>
      </c>
      <c r="DM308" s="4" t="str">
        <f t="shared" si="360"/>
        <v/>
      </c>
      <c r="DO308" s="4" t="s">
        <v>4965</v>
      </c>
      <c r="DP308" s="4" t="str">
        <f>IF(ISNUMBER(DB308), IF($AR308&gt;VLOOKUP('Gene Table'!$G$2,'Array Content'!$A$2:$B$3,2,FALSE),IF(DB308&lt;-$AR308,"mutant","WT"),IF(DB308&lt;-VLOOKUP('Gene Table'!$G$2,'Array Content'!$A$2:$B$3,2,FALSE),"Mutant","WT")),"")</f>
        <v>WT</v>
      </c>
      <c r="DQ308" s="4" t="str">
        <f>IF(ISNUMBER(DC308), IF($AR308&gt;VLOOKUP('Gene Table'!$G$2,'Array Content'!$A$2:$B$3,2,FALSE),IF(DC308&lt;-$AR308,"mutant","WT"),IF(DC308&lt;-VLOOKUP('Gene Table'!$G$2,'Array Content'!$A$2:$B$3,2,FALSE),"Mutant","WT")),"")</f>
        <v>WT</v>
      </c>
      <c r="DR308" s="4" t="str">
        <f>IF(ISNUMBER(DD308), IF($AR308&gt;VLOOKUP('Gene Table'!$G$2,'Array Content'!$A$2:$B$3,2,FALSE),IF(DD308&lt;-$AR308,"mutant","WT"),IF(DD308&lt;-VLOOKUP('Gene Table'!$G$2,'Array Content'!$A$2:$B$3,2,FALSE),"Mutant","WT")),"")</f>
        <v/>
      </c>
      <c r="DS308" s="4" t="str">
        <f>IF(ISNUMBER(DE308), IF($AR308&gt;VLOOKUP('Gene Table'!$G$2,'Array Content'!$A$2:$B$3,2,FALSE),IF(DE308&lt;-$AR308,"mutant","WT"),IF(DE308&lt;-VLOOKUP('Gene Table'!$G$2,'Array Content'!$A$2:$B$3,2,FALSE),"Mutant","WT")),"")</f>
        <v/>
      </c>
      <c r="DT308" s="4" t="str">
        <f>IF(ISNUMBER(DF308), IF($AR308&gt;VLOOKUP('Gene Table'!$G$2,'Array Content'!$A$2:$B$3,2,FALSE),IF(DF308&lt;-$AR308,"mutant","WT"),IF(DF308&lt;-VLOOKUP('Gene Table'!$G$2,'Array Content'!$A$2:$B$3,2,FALSE),"Mutant","WT")),"")</f>
        <v/>
      </c>
      <c r="DU308" s="4" t="str">
        <f>IF(ISNUMBER(DG308), IF($AR308&gt;VLOOKUP('Gene Table'!$G$2,'Array Content'!$A$2:$B$3,2,FALSE),IF(DG308&lt;-$AR308,"mutant","WT"),IF(DG308&lt;-VLOOKUP('Gene Table'!$G$2,'Array Content'!$A$2:$B$3,2,FALSE),"Mutant","WT")),"")</f>
        <v/>
      </c>
      <c r="DV308" s="4" t="str">
        <f>IF(ISNUMBER(DH308), IF($AR308&gt;VLOOKUP('Gene Table'!$G$2,'Array Content'!$A$2:$B$3,2,FALSE),IF(DH308&lt;-$AR308,"mutant","WT"),IF(DH308&lt;-VLOOKUP('Gene Table'!$G$2,'Array Content'!$A$2:$B$3,2,FALSE),"Mutant","WT")),"")</f>
        <v/>
      </c>
      <c r="DW308" s="4" t="str">
        <f>IF(ISNUMBER(DI308), IF($AR308&gt;VLOOKUP('Gene Table'!$G$2,'Array Content'!$A$2:$B$3,2,FALSE),IF(DI308&lt;-$AR308,"mutant","WT"),IF(DI308&lt;-VLOOKUP('Gene Table'!$G$2,'Array Content'!$A$2:$B$3,2,FALSE),"Mutant","WT")),"")</f>
        <v/>
      </c>
      <c r="DX308" s="4" t="str">
        <f>IF(ISNUMBER(DJ308), IF($AR308&gt;VLOOKUP('Gene Table'!$G$2,'Array Content'!$A$2:$B$3,2,FALSE),IF(DJ308&lt;-$AR308,"mutant","WT"),IF(DJ308&lt;-VLOOKUP('Gene Table'!$G$2,'Array Content'!$A$2:$B$3,2,FALSE),"Mutant","WT")),"")</f>
        <v/>
      </c>
      <c r="DY308" s="4" t="str">
        <f>IF(ISNUMBER(DK308), IF($AR308&gt;VLOOKUP('Gene Table'!$G$2,'Array Content'!$A$2:$B$3,2,FALSE),IF(DK308&lt;-$AR308,"mutant","WT"),IF(DK308&lt;-VLOOKUP('Gene Table'!$G$2,'Array Content'!$A$2:$B$3,2,FALSE),"Mutant","WT")),"")</f>
        <v/>
      </c>
      <c r="DZ308" s="4" t="str">
        <f>IF(ISNUMBER(DL308), IF($AR308&gt;VLOOKUP('Gene Table'!$G$2,'Array Content'!$A$2:$B$3,2,FALSE),IF(DL308&lt;-$AR308,"mutant","WT"),IF(DL308&lt;-VLOOKUP('Gene Table'!$G$2,'Array Content'!$A$2:$B$3,2,FALSE),"Mutant","WT")),"")</f>
        <v/>
      </c>
      <c r="EA308" s="4" t="str">
        <f>IF(ISNUMBER(DM308), IF($AR308&gt;VLOOKUP('Gene Table'!$G$2,'Array Content'!$A$2:$B$3,2,FALSE),IF(DM308&lt;-$AR308,"mutant","WT"),IF(DM308&lt;-VLOOKUP('Gene Table'!$G$2,'Array Content'!$A$2:$B$3,2,FALSE),"Mutant","WT")),"")</f>
        <v/>
      </c>
      <c r="EC308" s="4" t="s">
        <v>4965</v>
      </c>
      <c r="ED308" s="4" t="str">
        <f>IF('Gene Table'!$D308="copy number",D308,"")</f>
        <v/>
      </c>
      <c r="EE308" s="4" t="str">
        <f>IF('Gene Table'!$D308="copy number",E308,"")</f>
        <v/>
      </c>
      <c r="EF308" s="4" t="str">
        <f>IF('Gene Table'!$D308="copy number",F308,"")</f>
        <v/>
      </c>
      <c r="EG308" s="4" t="str">
        <f>IF('Gene Table'!$D308="copy number",G308,"")</f>
        <v/>
      </c>
      <c r="EH308" s="4" t="str">
        <f>IF('Gene Table'!$D308="copy number",H308,"")</f>
        <v/>
      </c>
      <c r="EI308" s="4" t="str">
        <f>IF('Gene Table'!$D308="copy number",I308,"")</f>
        <v/>
      </c>
      <c r="EJ308" s="4" t="str">
        <f>IF('Gene Table'!$D308="copy number",J308,"")</f>
        <v/>
      </c>
      <c r="EK308" s="4" t="str">
        <f>IF('Gene Table'!$D308="copy number",K308,"")</f>
        <v/>
      </c>
      <c r="EL308" s="4" t="str">
        <f>IF('Gene Table'!$D308="copy number",L308,"")</f>
        <v/>
      </c>
      <c r="EM308" s="4" t="str">
        <f>IF('Gene Table'!$D308="copy number",M308,"")</f>
        <v/>
      </c>
      <c r="EN308" s="4" t="str">
        <f>IF('Gene Table'!$D308="copy number",N308,"")</f>
        <v/>
      </c>
      <c r="EO308" s="4" t="str">
        <f>IF('Gene Table'!$D308="copy number",O308,"")</f>
        <v/>
      </c>
      <c r="EQ308" s="4" t="s">
        <v>4965</v>
      </c>
      <c r="ER308" s="4" t="str">
        <f>IF('Gene Table'!$D308="copy number",R308,"")</f>
        <v/>
      </c>
      <c r="ES308" s="4" t="str">
        <f>IF('Gene Table'!$D308="copy number",S308,"")</f>
        <v/>
      </c>
      <c r="ET308" s="4" t="str">
        <f>IF('Gene Table'!$D308="copy number",T308,"")</f>
        <v/>
      </c>
      <c r="EU308" s="4" t="str">
        <f>IF('Gene Table'!$D308="copy number",U308,"")</f>
        <v/>
      </c>
      <c r="EV308" s="4" t="str">
        <f>IF('Gene Table'!$D308="copy number",V308,"")</f>
        <v/>
      </c>
      <c r="EW308" s="4" t="str">
        <f>IF('Gene Table'!$D308="copy number",W308,"")</f>
        <v/>
      </c>
      <c r="EX308" s="4" t="str">
        <f>IF('Gene Table'!$D308="copy number",X308,"")</f>
        <v/>
      </c>
      <c r="EY308" s="4" t="str">
        <f>IF('Gene Table'!$D308="copy number",Y308,"")</f>
        <v/>
      </c>
      <c r="EZ308" s="4" t="str">
        <f>IF('Gene Table'!$D308="copy number",Z308,"")</f>
        <v/>
      </c>
      <c r="FA308" s="4" t="str">
        <f>IF('Gene Table'!$D308="copy number",AA308,"")</f>
        <v/>
      </c>
      <c r="FB308" s="4" t="str">
        <f>IF('Gene Table'!$D308="copy number",AB308,"")</f>
        <v/>
      </c>
      <c r="FC308" s="4" t="str">
        <f>IF('Gene Table'!$D308="copy number",AC308,"")</f>
        <v/>
      </c>
      <c r="FE308" s="4" t="s">
        <v>4965</v>
      </c>
      <c r="FF308" s="4" t="str">
        <f>IF('Gene Table'!$C308="SMPC",D308,"")</f>
        <v/>
      </c>
      <c r="FG308" s="4" t="str">
        <f>IF('Gene Table'!$C308="SMPC",E308,"")</f>
        <v/>
      </c>
      <c r="FH308" s="4" t="str">
        <f>IF('Gene Table'!$C308="SMPC",F308,"")</f>
        <v/>
      </c>
      <c r="FI308" s="4" t="str">
        <f>IF('Gene Table'!$C308="SMPC",G308,"")</f>
        <v/>
      </c>
      <c r="FJ308" s="4" t="str">
        <f>IF('Gene Table'!$C308="SMPC",H308,"")</f>
        <v/>
      </c>
      <c r="FK308" s="4" t="str">
        <f>IF('Gene Table'!$C308="SMPC",I308,"")</f>
        <v/>
      </c>
      <c r="FL308" s="4" t="str">
        <f>IF('Gene Table'!$C308="SMPC",J308,"")</f>
        <v/>
      </c>
      <c r="FM308" s="4" t="str">
        <f>IF('Gene Table'!$C308="SMPC",K308,"")</f>
        <v/>
      </c>
      <c r="FN308" s="4" t="str">
        <f>IF('Gene Table'!$C308="SMPC",L308,"")</f>
        <v/>
      </c>
      <c r="FO308" s="4" t="str">
        <f>IF('Gene Table'!$C308="SMPC",M308,"")</f>
        <v/>
      </c>
      <c r="FP308" s="4" t="str">
        <f>IF('Gene Table'!$C308="SMPC",N308,"")</f>
        <v/>
      </c>
      <c r="FQ308" s="4" t="str">
        <f>IF('Gene Table'!$C308="SMPC",O308,"")</f>
        <v/>
      </c>
      <c r="FS308" s="4" t="s">
        <v>4965</v>
      </c>
      <c r="FT308" s="4" t="str">
        <f>IF('Gene Table'!$C308="SMPC",R308,"")</f>
        <v/>
      </c>
      <c r="FU308" s="4" t="str">
        <f>IF('Gene Table'!$C308="SMPC",S308,"")</f>
        <v/>
      </c>
      <c r="FV308" s="4" t="str">
        <f>IF('Gene Table'!$C308="SMPC",T308,"")</f>
        <v/>
      </c>
      <c r="FW308" s="4" t="str">
        <f>IF('Gene Table'!$C308="SMPC",U308,"")</f>
        <v/>
      </c>
      <c r="FX308" s="4" t="str">
        <f>IF('Gene Table'!$C308="SMPC",V308,"")</f>
        <v/>
      </c>
      <c r="FY308" s="4" t="str">
        <f>IF('Gene Table'!$C308="SMPC",W308,"")</f>
        <v/>
      </c>
      <c r="FZ308" s="4" t="str">
        <f>IF('Gene Table'!$C308="SMPC",X308,"")</f>
        <v/>
      </c>
      <c r="GA308" s="4" t="str">
        <f>IF('Gene Table'!$C308="SMPC",Y308,"")</f>
        <v/>
      </c>
      <c r="GB308" s="4" t="str">
        <f>IF('Gene Table'!$C308="SMPC",Z308,"")</f>
        <v/>
      </c>
      <c r="GC308" s="4" t="str">
        <f>IF('Gene Table'!$C308="SMPC",AA308,"")</f>
        <v/>
      </c>
      <c r="GD308" s="4" t="str">
        <f>IF('Gene Table'!$C308="SMPC",AB308,"")</f>
        <v/>
      </c>
      <c r="GE308" s="4" t="str">
        <f>IF('Gene Table'!$C308="SMPC",AC308,"")</f>
        <v/>
      </c>
    </row>
    <row r="309" spans="1:187" ht="15" customHeight="1" x14ac:dyDescent="0.25">
      <c r="A309" s="4" t="str">
        <f>'Gene Table'!C309&amp;":"&amp;'Gene Table'!D309</f>
        <v>TP53:c.892G&gt;T</v>
      </c>
      <c r="B309" s="4">
        <f>IF('Gene Table'!$G$5="NO",IF(ISNUMBER(MATCH('Gene Table'!E309,'Array Content'!$M$2:$M$941,0)),VLOOKUP('Gene Table'!E309,'Array Content'!$M$2:$O$941,2,FALSE),35),IF('Gene Table'!$G$5="YES",IF(ISNUMBER(MATCH('Gene Table'!E309,'Array Content'!$M$2:$M$941,0)),VLOOKUP('Gene Table'!E309,'Array Content'!$M$2:$O$941,3,FALSE),35),"OOPS"))</f>
        <v>36</v>
      </c>
      <c r="C309" s="4" t="s">
        <v>4966</v>
      </c>
      <c r="D309" s="29">
        <f>IF('Control Sample Data'!D308="","",IF(SUM('Control Sample Data'!D$2:D$97)&gt;10,IF(AND(ISNUMBER('Control Sample Data'!D308),'Control Sample Data'!D308&lt;$B309, 'Control Sample Data'!D308&gt;0),'Control Sample Data'!D308,$B309),""))</f>
        <v>35</v>
      </c>
      <c r="E309" s="29">
        <f>IF('Control Sample Data'!E308="","",IF(SUM('Control Sample Data'!E$2:E$97)&gt;10,IF(AND(ISNUMBER('Control Sample Data'!E308),'Control Sample Data'!E308&lt;$B309, 'Control Sample Data'!E308&gt;0),'Control Sample Data'!E308,$B309),""))</f>
        <v>35</v>
      </c>
      <c r="F309" s="29" t="str">
        <f>IF('Control Sample Data'!F308="","",IF(SUM('Control Sample Data'!F$2:F$97)&gt;10,IF(AND(ISNUMBER('Control Sample Data'!F308),'Control Sample Data'!F308&lt;$B309, 'Control Sample Data'!F308&gt;0),'Control Sample Data'!F308,$B309),""))</f>
        <v/>
      </c>
      <c r="G309" s="29" t="str">
        <f>IF('Control Sample Data'!G308="","",IF(SUM('Control Sample Data'!G$2:G$97)&gt;10,IF(AND(ISNUMBER('Control Sample Data'!G308),'Control Sample Data'!G308&lt;$B309, 'Control Sample Data'!G308&gt;0),'Control Sample Data'!G308,$B309),""))</f>
        <v/>
      </c>
      <c r="H309" s="29" t="str">
        <f>IF('Control Sample Data'!H308="","",IF(SUM('Control Sample Data'!H$2:H$97)&gt;10,IF(AND(ISNUMBER('Control Sample Data'!H308),'Control Sample Data'!H308&lt;$B309, 'Control Sample Data'!H308&gt;0),'Control Sample Data'!H308,$B309),""))</f>
        <v/>
      </c>
      <c r="I309" s="29" t="str">
        <f>IF('Control Sample Data'!I308="","",IF(SUM('Control Sample Data'!I$2:I$97)&gt;10,IF(AND(ISNUMBER('Control Sample Data'!I308),'Control Sample Data'!I308&lt;$B309, 'Control Sample Data'!I308&gt;0),'Control Sample Data'!I308,$B309),""))</f>
        <v/>
      </c>
      <c r="J309" s="29" t="str">
        <f>IF('Control Sample Data'!J308="","",IF(SUM('Control Sample Data'!J$2:J$97)&gt;10,IF(AND(ISNUMBER('Control Sample Data'!J308),'Control Sample Data'!J308&lt;$B309, 'Control Sample Data'!J308&gt;0),'Control Sample Data'!J308,$B309),""))</f>
        <v/>
      </c>
      <c r="K309" s="29" t="str">
        <f>IF('Control Sample Data'!K308="","",IF(SUM('Control Sample Data'!K$2:K$97)&gt;10,IF(AND(ISNUMBER('Control Sample Data'!K308),'Control Sample Data'!K308&lt;$B309, 'Control Sample Data'!K308&gt;0),'Control Sample Data'!K308,$B309),""))</f>
        <v/>
      </c>
      <c r="L309" s="29" t="str">
        <f>IF('Control Sample Data'!L308="","",IF(SUM('Control Sample Data'!L$2:L$97)&gt;10,IF(AND(ISNUMBER('Control Sample Data'!L308),'Control Sample Data'!L308&lt;$B309, 'Control Sample Data'!L308&gt;0),'Control Sample Data'!L308,$B309),""))</f>
        <v/>
      </c>
      <c r="M309" s="29" t="str">
        <f>IF('Control Sample Data'!M308="","",IF(SUM('Control Sample Data'!M$2:M$97)&gt;10,IF(AND(ISNUMBER('Control Sample Data'!M308),'Control Sample Data'!M308&lt;$B309, 'Control Sample Data'!M308&gt;0),'Control Sample Data'!M308,$B309),""))</f>
        <v/>
      </c>
      <c r="N309" s="29" t="str">
        <f>IF('Control Sample Data'!N308="","",IF(SUM('Control Sample Data'!N$2:N$97)&gt;10,IF(AND(ISNUMBER('Control Sample Data'!N308),'Control Sample Data'!N308&lt;$B309, 'Control Sample Data'!N308&gt;0),'Control Sample Data'!N308,$B309),""))</f>
        <v/>
      </c>
      <c r="O309" s="29" t="str">
        <f>IF('Control Sample Data'!O308="","",IF(SUM('Control Sample Data'!O$2:O$97)&gt;10,IF(AND(ISNUMBER('Control Sample Data'!O308),'Control Sample Data'!O308&lt;$B309, 'Control Sample Data'!O308&gt;0),'Control Sample Data'!O308,$B309),""))</f>
        <v/>
      </c>
      <c r="Q309" s="4" t="s">
        <v>4966</v>
      </c>
      <c r="R309" s="29">
        <f>IF('Test Sample Data'!D308="","",IF(SUM('Test Sample Data'!D$2:D$97)&gt;10,IF(AND(ISNUMBER('Test Sample Data'!D308),'Test Sample Data'!D308&lt;$B309, 'Test Sample Data'!D308&gt;0),'Test Sample Data'!D308,$B309),""))</f>
        <v>35</v>
      </c>
      <c r="S309" s="29">
        <f>IF('Test Sample Data'!E308="","",IF(SUM('Test Sample Data'!E$2:E$97)&gt;10,IF(AND(ISNUMBER('Test Sample Data'!E308),'Test Sample Data'!E308&lt;$B309, 'Test Sample Data'!E308&gt;0),'Test Sample Data'!E308,$B309),""))</f>
        <v>35</v>
      </c>
      <c r="T309" s="29" t="str">
        <f>IF('Test Sample Data'!F308="","",IF(SUM('Test Sample Data'!F$2:F$97)&gt;10,IF(AND(ISNUMBER('Test Sample Data'!F308),'Test Sample Data'!F308&lt;$B309, 'Test Sample Data'!F308&gt;0),'Test Sample Data'!F308,$B309),""))</f>
        <v/>
      </c>
      <c r="U309" s="29" t="str">
        <f>IF('Test Sample Data'!G308="","",IF(SUM('Test Sample Data'!G$2:G$97)&gt;10,IF(AND(ISNUMBER('Test Sample Data'!G308),'Test Sample Data'!G308&lt;$B309, 'Test Sample Data'!G308&gt;0),'Test Sample Data'!G308,$B309),""))</f>
        <v/>
      </c>
      <c r="V309" s="29" t="str">
        <f>IF('Test Sample Data'!H308="","",IF(SUM('Test Sample Data'!H$2:H$97)&gt;10,IF(AND(ISNUMBER('Test Sample Data'!H308),'Test Sample Data'!H308&lt;$B309, 'Test Sample Data'!H308&gt;0),'Test Sample Data'!H308,$B309),""))</f>
        <v/>
      </c>
      <c r="W309" s="29" t="str">
        <f>IF('Test Sample Data'!I308="","",IF(SUM('Test Sample Data'!I$2:I$97)&gt;10,IF(AND(ISNUMBER('Test Sample Data'!I308),'Test Sample Data'!I308&lt;$B309, 'Test Sample Data'!I308&gt;0),'Test Sample Data'!I308,$B309),""))</f>
        <v/>
      </c>
      <c r="X309" s="29" t="str">
        <f>IF('Test Sample Data'!J308="","",IF(SUM('Test Sample Data'!J$2:J$97)&gt;10,IF(AND(ISNUMBER('Test Sample Data'!J308),'Test Sample Data'!J308&lt;$B309, 'Test Sample Data'!J308&gt;0),'Test Sample Data'!J308,$B309),""))</f>
        <v/>
      </c>
      <c r="Y309" s="29" t="str">
        <f>IF('Test Sample Data'!K308="","",IF(SUM('Test Sample Data'!K$2:K$97)&gt;10,IF(AND(ISNUMBER('Test Sample Data'!K308),'Test Sample Data'!K308&lt;$B309, 'Test Sample Data'!K308&gt;0),'Test Sample Data'!K308,$B309),""))</f>
        <v/>
      </c>
      <c r="Z309" s="29" t="str">
        <f>IF('Test Sample Data'!L308="","",IF(SUM('Test Sample Data'!L$2:L$97)&gt;10,IF(AND(ISNUMBER('Test Sample Data'!L308),'Test Sample Data'!L308&lt;$B309, 'Test Sample Data'!L308&gt;0),'Test Sample Data'!L308,$B309),""))</f>
        <v/>
      </c>
      <c r="AA309" s="29" t="str">
        <f>IF('Test Sample Data'!M308="","",IF(SUM('Test Sample Data'!M$2:M$97)&gt;10,IF(AND(ISNUMBER('Test Sample Data'!M308),'Test Sample Data'!M308&lt;$B309, 'Test Sample Data'!M308&gt;0),'Test Sample Data'!M308,$B309),""))</f>
        <v/>
      </c>
      <c r="AB309" s="29" t="str">
        <f>IF('Test Sample Data'!N308="","",IF(SUM('Test Sample Data'!N$2:N$97)&gt;10,IF(AND(ISNUMBER('Test Sample Data'!N308),'Test Sample Data'!N308&lt;$B309, 'Test Sample Data'!N308&gt;0),'Test Sample Data'!N308,$B309),""))</f>
        <v/>
      </c>
      <c r="AC309" s="29" t="str">
        <f>IF('Test Sample Data'!O308="","",IF(SUM('Test Sample Data'!O$2:O$97)&gt;10,IF(AND(ISNUMBER('Test Sample Data'!O308),'Test Sample Data'!O308&lt;$B309, 'Test Sample Data'!O308&gt;0),'Test Sample Data'!O308,$B309),""))</f>
        <v/>
      </c>
      <c r="AE309" s="4" t="s">
        <v>4966</v>
      </c>
      <c r="AF309" s="4">
        <f t="shared" si="311"/>
        <v>9</v>
      </c>
      <c r="AG309" s="4">
        <f t="shared" si="312"/>
        <v>9</v>
      </c>
      <c r="AH309" s="4" t="str">
        <f t="shared" si="313"/>
        <v/>
      </c>
      <c r="AI309" s="4" t="str">
        <f t="shared" si="314"/>
        <v/>
      </c>
      <c r="AJ309" s="4" t="str">
        <f t="shared" si="315"/>
        <v/>
      </c>
      <c r="AK309" s="4" t="str">
        <f t="shared" si="316"/>
        <v/>
      </c>
      <c r="AL309" s="4" t="str">
        <f t="shared" si="317"/>
        <v/>
      </c>
      <c r="AM309" s="4" t="str">
        <f t="shared" si="318"/>
        <v/>
      </c>
      <c r="AN309" s="4" t="str">
        <f t="shared" si="319"/>
        <v/>
      </c>
      <c r="AO309" s="4" t="str">
        <f t="shared" si="320"/>
        <v/>
      </c>
      <c r="AP309" s="4" t="str">
        <f t="shared" si="321"/>
        <v/>
      </c>
      <c r="AQ309" s="4" t="str">
        <f t="shared" si="322"/>
        <v/>
      </c>
      <c r="AR309" s="4">
        <f t="shared" si="323"/>
        <v>0</v>
      </c>
      <c r="AS309" s="4">
        <f t="shared" si="374"/>
        <v>9</v>
      </c>
      <c r="AU309" s="4" t="s">
        <v>4966</v>
      </c>
      <c r="AV309" s="4">
        <f t="shared" si="324"/>
        <v>9</v>
      </c>
      <c r="AW309" s="4">
        <f t="shared" si="325"/>
        <v>9</v>
      </c>
      <c r="AX309" s="4" t="str">
        <f t="shared" si="326"/>
        <v/>
      </c>
      <c r="AY309" s="4" t="str">
        <f t="shared" si="327"/>
        <v/>
      </c>
      <c r="AZ309" s="4" t="str">
        <f t="shared" si="328"/>
        <v/>
      </c>
      <c r="BA309" s="4" t="str">
        <f t="shared" si="329"/>
        <v/>
      </c>
      <c r="BB309" s="4" t="str">
        <f t="shared" si="330"/>
        <v/>
      </c>
      <c r="BC309" s="4" t="str">
        <f t="shared" si="331"/>
        <v/>
      </c>
      <c r="BD309" s="4" t="str">
        <f t="shared" si="332"/>
        <v/>
      </c>
      <c r="BE309" s="4" t="str">
        <f t="shared" si="333"/>
        <v/>
      </c>
      <c r="BF309" s="4" t="str">
        <f t="shared" si="334"/>
        <v/>
      </c>
      <c r="BG309" s="4" t="str">
        <f t="shared" si="335"/>
        <v/>
      </c>
      <c r="BI309" s="4" t="s">
        <v>4966</v>
      </c>
      <c r="BJ309" s="4">
        <f t="shared" si="361"/>
        <v>9</v>
      </c>
      <c r="BK309" s="4">
        <f t="shared" si="362"/>
        <v>9</v>
      </c>
      <c r="BL309" s="4" t="str">
        <f t="shared" si="363"/>
        <v/>
      </c>
      <c r="BM309" s="4" t="str">
        <f t="shared" si="364"/>
        <v/>
      </c>
      <c r="BN309" s="4" t="str">
        <f t="shared" si="365"/>
        <v/>
      </c>
      <c r="BO309" s="4" t="str">
        <f t="shared" si="366"/>
        <v/>
      </c>
      <c r="BP309" s="4" t="str">
        <f t="shared" si="367"/>
        <v/>
      </c>
      <c r="BQ309" s="4" t="str">
        <f t="shared" si="368"/>
        <v/>
      </c>
      <c r="BR309" s="4" t="str">
        <f t="shared" si="369"/>
        <v/>
      </c>
      <c r="BS309" s="4" t="str">
        <f t="shared" si="370"/>
        <v/>
      </c>
      <c r="BT309" s="4" t="str">
        <f t="shared" si="371"/>
        <v/>
      </c>
      <c r="BU309" s="4" t="str">
        <f t="shared" si="372"/>
        <v/>
      </c>
      <c r="BV309" s="4">
        <f t="shared" si="336"/>
        <v>0</v>
      </c>
      <c r="BW309" s="4">
        <f t="shared" si="373"/>
        <v>9</v>
      </c>
      <c r="BY309" s="4" t="s">
        <v>4966</v>
      </c>
      <c r="BZ309" s="4">
        <f t="shared" si="337"/>
        <v>0</v>
      </c>
      <c r="CA309" s="4">
        <f t="shared" si="338"/>
        <v>0</v>
      </c>
      <c r="CB309" s="4" t="str">
        <f t="shared" si="339"/>
        <v/>
      </c>
      <c r="CC309" s="4" t="str">
        <f t="shared" si="340"/>
        <v/>
      </c>
      <c r="CD309" s="4" t="str">
        <f t="shared" si="341"/>
        <v/>
      </c>
      <c r="CE309" s="4" t="str">
        <f t="shared" si="342"/>
        <v/>
      </c>
      <c r="CF309" s="4" t="str">
        <f t="shared" si="343"/>
        <v/>
      </c>
      <c r="CG309" s="4" t="str">
        <f t="shared" si="344"/>
        <v/>
      </c>
      <c r="CH309" s="4" t="str">
        <f t="shared" si="345"/>
        <v/>
      </c>
      <c r="CI309" s="4" t="str">
        <f t="shared" si="346"/>
        <v/>
      </c>
      <c r="CJ309" s="4" t="str">
        <f t="shared" si="347"/>
        <v/>
      </c>
      <c r="CK309" s="4" t="str">
        <f t="shared" si="348"/>
        <v/>
      </c>
      <c r="CM309" s="4" t="s">
        <v>4966</v>
      </c>
      <c r="CN309" s="4" t="str">
        <f>IF(ISNUMBER(BZ309), IF($BV309&gt;VLOOKUP('Gene Table'!$G$2,'Array Content'!$A$2:$B$3,2,FALSE),IF(BZ309&lt;-$BV309,"mutant","WT"),IF(BZ309&lt;-VLOOKUP('Gene Table'!$G$2,'Array Content'!$A$2:$B$3,2,FALSE),"Mutant","WT")),"")</f>
        <v>WT</v>
      </c>
      <c r="CO309" s="4" t="str">
        <f>IF(ISNUMBER(CA309), IF($BV309&gt;VLOOKUP('Gene Table'!$G$2,'Array Content'!$A$2:$B$3,2,FALSE),IF(CA309&lt;-$BV309,"mutant","WT"),IF(CA309&lt;-VLOOKUP('Gene Table'!$G$2,'Array Content'!$A$2:$B$3,2,FALSE),"Mutant","WT")),"")</f>
        <v>WT</v>
      </c>
      <c r="CP309" s="4" t="str">
        <f>IF(ISNUMBER(CB309), IF($BV309&gt;VLOOKUP('Gene Table'!$G$2,'Array Content'!$A$2:$B$3,2,FALSE),IF(CB309&lt;-$BV309,"mutant","WT"),IF(CB309&lt;-VLOOKUP('Gene Table'!$G$2,'Array Content'!$A$2:$B$3,2,FALSE),"Mutant","WT")),"")</f>
        <v/>
      </c>
      <c r="CQ309" s="4" t="str">
        <f>IF(ISNUMBER(CC309), IF($BV309&gt;VLOOKUP('Gene Table'!$G$2,'Array Content'!$A$2:$B$3,2,FALSE),IF(CC309&lt;-$BV309,"mutant","WT"),IF(CC309&lt;-VLOOKUP('Gene Table'!$G$2,'Array Content'!$A$2:$B$3,2,FALSE),"Mutant","WT")),"")</f>
        <v/>
      </c>
      <c r="CR309" s="4" t="str">
        <f>IF(ISNUMBER(CD309), IF($BV309&gt;VLOOKUP('Gene Table'!$G$2,'Array Content'!$A$2:$B$3,2,FALSE),IF(CD309&lt;-$BV309,"mutant","WT"),IF(CD309&lt;-VLOOKUP('Gene Table'!$G$2,'Array Content'!$A$2:$B$3,2,FALSE),"Mutant","WT")),"")</f>
        <v/>
      </c>
      <c r="CS309" s="4" t="str">
        <f>IF(ISNUMBER(CE309), IF($BV309&gt;VLOOKUP('Gene Table'!$G$2,'Array Content'!$A$2:$B$3,2,FALSE),IF(CE309&lt;-$BV309,"mutant","WT"),IF(CE309&lt;-VLOOKUP('Gene Table'!$G$2,'Array Content'!$A$2:$B$3,2,FALSE),"Mutant","WT")),"")</f>
        <v/>
      </c>
      <c r="CT309" s="4" t="str">
        <f>IF(ISNUMBER(CF309), IF($BV309&gt;VLOOKUP('Gene Table'!$G$2,'Array Content'!$A$2:$B$3,2,FALSE),IF(CF309&lt;-$BV309,"mutant","WT"),IF(CF309&lt;-VLOOKUP('Gene Table'!$G$2,'Array Content'!$A$2:$B$3,2,FALSE),"Mutant","WT")),"")</f>
        <v/>
      </c>
      <c r="CU309" s="4" t="str">
        <f>IF(ISNUMBER(CG309), IF($BV309&gt;VLOOKUP('Gene Table'!$G$2,'Array Content'!$A$2:$B$3,2,FALSE),IF(CG309&lt;-$BV309,"mutant","WT"),IF(CG309&lt;-VLOOKUP('Gene Table'!$G$2,'Array Content'!$A$2:$B$3,2,FALSE),"Mutant","WT")),"")</f>
        <v/>
      </c>
      <c r="CV309" s="4" t="str">
        <f>IF(ISNUMBER(CH309), IF($BV309&gt;VLOOKUP('Gene Table'!$G$2,'Array Content'!$A$2:$B$3,2,FALSE),IF(CH309&lt;-$BV309,"mutant","WT"),IF(CH309&lt;-VLOOKUP('Gene Table'!$G$2,'Array Content'!$A$2:$B$3,2,FALSE),"Mutant","WT")),"")</f>
        <v/>
      </c>
      <c r="CW309" s="4" t="str">
        <f>IF(ISNUMBER(CI309), IF($BV309&gt;VLOOKUP('Gene Table'!$G$2,'Array Content'!$A$2:$B$3,2,FALSE),IF(CI309&lt;-$BV309,"mutant","WT"),IF(CI309&lt;-VLOOKUP('Gene Table'!$G$2,'Array Content'!$A$2:$B$3,2,FALSE),"Mutant","WT")),"")</f>
        <v/>
      </c>
      <c r="CX309" s="4" t="str">
        <f>IF(ISNUMBER(CJ309), IF($BV309&gt;VLOOKUP('Gene Table'!$G$2,'Array Content'!$A$2:$B$3,2,FALSE),IF(CJ309&lt;-$BV309,"mutant","WT"),IF(CJ309&lt;-VLOOKUP('Gene Table'!$G$2,'Array Content'!$A$2:$B$3,2,FALSE),"Mutant","WT")),"")</f>
        <v/>
      </c>
      <c r="CY309" s="4" t="str">
        <f>IF(ISNUMBER(CK309), IF($BV309&gt;VLOOKUP('Gene Table'!$G$2,'Array Content'!$A$2:$B$3,2,FALSE),IF(CK309&lt;-$BV309,"mutant","WT"),IF(CK309&lt;-VLOOKUP('Gene Table'!$G$2,'Array Content'!$A$2:$B$3,2,FALSE),"Mutant","WT")),"")</f>
        <v/>
      </c>
      <c r="DA309" s="4" t="s">
        <v>4966</v>
      </c>
      <c r="DB309" s="4">
        <f t="shared" si="349"/>
        <v>0</v>
      </c>
      <c r="DC309" s="4">
        <f t="shared" si="350"/>
        <v>0</v>
      </c>
      <c r="DD309" s="4" t="str">
        <f t="shared" si="351"/>
        <v/>
      </c>
      <c r="DE309" s="4" t="str">
        <f t="shared" si="352"/>
        <v/>
      </c>
      <c r="DF309" s="4" t="str">
        <f t="shared" si="353"/>
        <v/>
      </c>
      <c r="DG309" s="4" t="str">
        <f t="shared" si="354"/>
        <v/>
      </c>
      <c r="DH309" s="4" t="str">
        <f t="shared" si="355"/>
        <v/>
      </c>
      <c r="DI309" s="4" t="str">
        <f t="shared" si="356"/>
        <v/>
      </c>
      <c r="DJ309" s="4" t="str">
        <f t="shared" si="357"/>
        <v/>
      </c>
      <c r="DK309" s="4" t="str">
        <f t="shared" si="358"/>
        <v/>
      </c>
      <c r="DL309" s="4" t="str">
        <f t="shared" si="359"/>
        <v/>
      </c>
      <c r="DM309" s="4" t="str">
        <f t="shared" si="360"/>
        <v/>
      </c>
      <c r="DO309" s="4" t="s">
        <v>4966</v>
      </c>
      <c r="DP309" s="4" t="str">
        <f>IF(ISNUMBER(DB309), IF($AR309&gt;VLOOKUP('Gene Table'!$G$2,'Array Content'!$A$2:$B$3,2,FALSE),IF(DB309&lt;-$AR309,"mutant","WT"),IF(DB309&lt;-VLOOKUP('Gene Table'!$G$2,'Array Content'!$A$2:$B$3,2,FALSE),"Mutant","WT")),"")</f>
        <v>WT</v>
      </c>
      <c r="DQ309" s="4" t="str">
        <f>IF(ISNUMBER(DC309), IF($AR309&gt;VLOOKUP('Gene Table'!$G$2,'Array Content'!$A$2:$B$3,2,FALSE),IF(DC309&lt;-$AR309,"mutant","WT"),IF(DC309&lt;-VLOOKUP('Gene Table'!$G$2,'Array Content'!$A$2:$B$3,2,FALSE),"Mutant","WT")),"")</f>
        <v>WT</v>
      </c>
      <c r="DR309" s="4" t="str">
        <f>IF(ISNUMBER(DD309), IF($AR309&gt;VLOOKUP('Gene Table'!$G$2,'Array Content'!$A$2:$B$3,2,FALSE),IF(DD309&lt;-$AR309,"mutant","WT"),IF(DD309&lt;-VLOOKUP('Gene Table'!$G$2,'Array Content'!$A$2:$B$3,2,FALSE),"Mutant","WT")),"")</f>
        <v/>
      </c>
      <c r="DS309" s="4" t="str">
        <f>IF(ISNUMBER(DE309), IF($AR309&gt;VLOOKUP('Gene Table'!$G$2,'Array Content'!$A$2:$B$3,2,FALSE),IF(DE309&lt;-$AR309,"mutant","WT"),IF(DE309&lt;-VLOOKUP('Gene Table'!$G$2,'Array Content'!$A$2:$B$3,2,FALSE),"Mutant","WT")),"")</f>
        <v/>
      </c>
      <c r="DT309" s="4" t="str">
        <f>IF(ISNUMBER(DF309), IF($AR309&gt;VLOOKUP('Gene Table'!$G$2,'Array Content'!$A$2:$B$3,2,FALSE),IF(DF309&lt;-$AR309,"mutant","WT"),IF(DF309&lt;-VLOOKUP('Gene Table'!$G$2,'Array Content'!$A$2:$B$3,2,FALSE),"Mutant","WT")),"")</f>
        <v/>
      </c>
      <c r="DU309" s="4" t="str">
        <f>IF(ISNUMBER(DG309), IF($AR309&gt;VLOOKUP('Gene Table'!$G$2,'Array Content'!$A$2:$B$3,2,FALSE),IF(DG309&lt;-$AR309,"mutant","WT"),IF(DG309&lt;-VLOOKUP('Gene Table'!$G$2,'Array Content'!$A$2:$B$3,2,FALSE),"Mutant","WT")),"")</f>
        <v/>
      </c>
      <c r="DV309" s="4" t="str">
        <f>IF(ISNUMBER(DH309), IF($AR309&gt;VLOOKUP('Gene Table'!$G$2,'Array Content'!$A$2:$B$3,2,FALSE),IF(DH309&lt;-$AR309,"mutant","WT"),IF(DH309&lt;-VLOOKUP('Gene Table'!$G$2,'Array Content'!$A$2:$B$3,2,FALSE),"Mutant","WT")),"")</f>
        <v/>
      </c>
      <c r="DW309" s="4" t="str">
        <f>IF(ISNUMBER(DI309), IF($AR309&gt;VLOOKUP('Gene Table'!$G$2,'Array Content'!$A$2:$B$3,2,FALSE),IF(DI309&lt;-$AR309,"mutant","WT"),IF(DI309&lt;-VLOOKUP('Gene Table'!$G$2,'Array Content'!$A$2:$B$3,2,FALSE),"Mutant","WT")),"")</f>
        <v/>
      </c>
      <c r="DX309" s="4" t="str">
        <f>IF(ISNUMBER(DJ309), IF($AR309&gt;VLOOKUP('Gene Table'!$G$2,'Array Content'!$A$2:$B$3,2,FALSE),IF(DJ309&lt;-$AR309,"mutant","WT"),IF(DJ309&lt;-VLOOKUP('Gene Table'!$G$2,'Array Content'!$A$2:$B$3,2,FALSE),"Mutant","WT")),"")</f>
        <v/>
      </c>
      <c r="DY309" s="4" t="str">
        <f>IF(ISNUMBER(DK309), IF($AR309&gt;VLOOKUP('Gene Table'!$G$2,'Array Content'!$A$2:$B$3,2,FALSE),IF(DK309&lt;-$AR309,"mutant","WT"),IF(DK309&lt;-VLOOKUP('Gene Table'!$G$2,'Array Content'!$A$2:$B$3,2,FALSE),"Mutant","WT")),"")</f>
        <v/>
      </c>
      <c r="DZ309" s="4" t="str">
        <f>IF(ISNUMBER(DL309), IF($AR309&gt;VLOOKUP('Gene Table'!$G$2,'Array Content'!$A$2:$B$3,2,FALSE),IF(DL309&lt;-$AR309,"mutant","WT"),IF(DL309&lt;-VLOOKUP('Gene Table'!$G$2,'Array Content'!$A$2:$B$3,2,FALSE),"Mutant","WT")),"")</f>
        <v/>
      </c>
      <c r="EA309" s="4" t="str">
        <f>IF(ISNUMBER(DM309), IF($AR309&gt;VLOOKUP('Gene Table'!$G$2,'Array Content'!$A$2:$B$3,2,FALSE),IF(DM309&lt;-$AR309,"mutant","WT"),IF(DM309&lt;-VLOOKUP('Gene Table'!$G$2,'Array Content'!$A$2:$B$3,2,FALSE),"Mutant","WT")),"")</f>
        <v/>
      </c>
      <c r="EC309" s="4" t="s">
        <v>4966</v>
      </c>
      <c r="ED309" s="4" t="str">
        <f>IF('Gene Table'!$D309="copy number",D309,"")</f>
        <v/>
      </c>
      <c r="EE309" s="4" t="str">
        <f>IF('Gene Table'!$D309="copy number",E309,"")</f>
        <v/>
      </c>
      <c r="EF309" s="4" t="str">
        <f>IF('Gene Table'!$D309="copy number",F309,"")</f>
        <v/>
      </c>
      <c r="EG309" s="4" t="str">
        <f>IF('Gene Table'!$D309="copy number",G309,"")</f>
        <v/>
      </c>
      <c r="EH309" s="4" t="str">
        <f>IF('Gene Table'!$D309="copy number",H309,"")</f>
        <v/>
      </c>
      <c r="EI309" s="4" t="str">
        <f>IF('Gene Table'!$D309="copy number",I309,"")</f>
        <v/>
      </c>
      <c r="EJ309" s="4" t="str">
        <f>IF('Gene Table'!$D309="copy number",J309,"")</f>
        <v/>
      </c>
      <c r="EK309" s="4" t="str">
        <f>IF('Gene Table'!$D309="copy number",K309,"")</f>
        <v/>
      </c>
      <c r="EL309" s="4" t="str">
        <f>IF('Gene Table'!$D309="copy number",L309,"")</f>
        <v/>
      </c>
      <c r="EM309" s="4" t="str">
        <f>IF('Gene Table'!$D309="copy number",M309,"")</f>
        <v/>
      </c>
      <c r="EN309" s="4" t="str">
        <f>IF('Gene Table'!$D309="copy number",N309,"")</f>
        <v/>
      </c>
      <c r="EO309" s="4" t="str">
        <f>IF('Gene Table'!$D309="copy number",O309,"")</f>
        <v/>
      </c>
      <c r="EQ309" s="4" t="s">
        <v>4966</v>
      </c>
      <c r="ER309" s="4" t="str">
        <f>IF('Gene Table'!$D309="copy number",R309,"")</f>
        <v/>
      </c>
      <c r="ES309" s="4" t="str">
        <f>IF('Gene Table'!$D309="copy number",S309,"")</f>
        <v/>
      </c>
      <c r="ET309" s="4" t="str">
        <f>IF('Gene Table'!$D309="copy number",T309,"")</f>
        <v/>
      </c>
      <c r="EU309" s="4" t="str">
        <f>IF('Gene Table'!$D309="copy number",U309,"")</f>
        <v/>
      </c>
      <c r="EV309" s="4" t="str">
        <f>IF('Gene Table'!$D309="copy number",V309,"")</f>
        <v/>
      </c>
      <c r="EW309" s="4" t="str">
        <f>IF('Gene Table'!$D309="copy number",W309,"")</f>
        <v/>
      </c>
      <c r="EX309" s="4" t="str">
        <f>IF('Gene Table'!$D309="copy number",X309,"")</f>
        <v/>
      </c>
      <c r="EY309" s="4" t="str">
        <f>IF('Gene Table'!$D309="copy number",Y309,"")</f>
        <v/>
      </c>
      <c r="EZ309" s="4" t="str">
        <f>IF('Gene Table'!$D309="copy number",Z309,"")</f>
        <v/>
      </c>
      <c r="FA309" s="4" t="str">
        <f>IF('Gene Table'!$D309="copy number",AA309,"")</f>
        <v/>
      </c>
      <c r="FB309" s="4" t="str">
        <f>IF('Gene Table'!$D309="copy number",AB309,"")</f>
        <v/>
      </c>
      <c r="FC309" s="4" t="str">
        <f>IF('Gene Table'!$D309="copy number",AC309,"")</f>
        <v/>
      </c>
      <c r="FE309" s="4" t="s">
        <v>4966</v>
      </c>
      <c r="FF309" s="4" t="str">
        <f>IF('Gene Table'!$C309="SMPC",D309,"")</f>
        <v/>
      </c>
      <c r="FG309" s="4" t="str">
        <f>IF('Gene Table'!$C309="SMPC",E309,"")</f>
        <v/>
      </c>
      <c r="FH309" s="4" t="str">
        <f>IF('Gene Table'!$C309="SMPC",F309,"")</f>
        <v/>
      </c>
      <c r="FI309" s="4" t="str">
        <f>IF('Gene Table'!$C309="SMPC",G309,"")</f>
        <v/>
      </c>
      <c r="FJ309" s="4" t="str">
        <f>IF('Gene Table'!$C309="SMPC",H309,"")</f>
        <v/>
      </c>
      <c r="FK309" s="4" t="str">
        <f>IF('Gene Table'!$C309="SMPC",I309,"")</f>
        <v/>
      </c>
      <c r="FL309" s="4" t="str">
        <f>IF('Gene Table'!$C309="SMPC",J309,"")</f>
        <v/>
      </c>
      <c r="FM309" s="4" t="str">
        <f>IF('Gene Table'!$C309="SMPC",K309,"")</f>
        <v/>
      </c>
      <c r="FN309" s="4" t="str">
        <f>IF('Gene Table'!$C309="SMPC",L309,"")</f>
        <v/>
      </c>
      <c r="FO309" s="4" t="str">
        <f>IF('Gene Table'!$C309="SMPC",M309,"")</f>
        <v/>
      </c>
      <c r="FP309" s="4" t="str">
        <f>IF('Gene Table'!$C309="SMPC",N309,"")</f>
        <v/>
      </c>
      <c r="FQ309" s="4" t="str">
        <f>IF('Gene Table'!$C309="SMPC",O309,"")</f>
        <v/>
      </c>
      <c r="FS309" s="4" t="s">
        <v>4966</v>
      </c>
      <c r="FT309" s="4" t="str">
        <f>IF('Gene Table'!$C309="SMPC",R309,"")</f>
        <v/>
      </c>
      <c r="FU309" s="4" t="str">
        <f>IF('Gene Table'!$C309="SMPC",S309,"")</f>
        <v/>
      </c>
      <c r="FV309" s="4" t="str">
        <f>IF('Gene Table'!$C309="SMPC",T309,"")</f>
        <v/>
      </c>
      <c r="FW309" s="4" t="str">
        <f>IF('Gene Table'!$C309="SMPC",U309,"")</f>
        <v/>
      </c>
      <c r="FX309" s="4" t="str">
        <f>IF('Gene Table'!$C309="SMPC",V309,"")</f>
        <v/>
      </c>
      <c r="FY309" s="4" t="str">
        <f>IF('Gene Table'!$C309="SMPC",W309,"")</f>
        <v/>
      </c>
      <c r="FZ309" s="4" t="str">
        <f>IF('Gene Table'!$C309="SMPC",X309,"")</f>
        <v/>
      </c>
      <c r="GA309" s="4" t="str">
        <f>IF('Gene Table'!$C309="SMPC",Y309,"")</f>
        <v/>
      </c>
      <c r="GB309" s="4" t="str">
        <f>IF('Gene Table'!$C309="SMPC",Z309,"")</f>
        <v/>
      </c>
      <c r="GC309" s="4" t="str">
        <f>IF('Gene Table'!$C309="SMPC",AA309,"")</f>
        <v/>
      </c>
      <c r="GD309" s="4" t="str">
        <f>IF('Gene Table'!$C309="SMPC",AB309,"")</f>
        <v/>
      </c>
      <c r="GE309" s="4" t="str">
        <f>IF('Gene Table'!$C309="SMPC",AC309,"")</f>
        <v/>
      </c>
    </row>
    <row r="310" spans="1:187" ht="15" customHeight="1" x14ac:dyDescent="0.25">
      <c r="A310" s="4" t="str">
        <f>'Gene Table'!C310&amp;":"&amp;'Gene Table'!D310</f>
        <v>TP53:c.578A&gt;T</v>
      </c>
      <c r="B310" s="4">
        <f>IF('Gene Table'!$G$5="NO",IF(ISNUMBER(MATCH('Gene Table'!E310,'Array Content'!$M$2:$M$941,0)),VLOOKUP('Gene Table'!E310,'Array Content'!$M$2:$O$941,2,FALSE),35),IF('Gene Table'!$G$5="YES",IF(ISNUMBER(MATCH('Gene Table'!E310,'Array Content'!$M$2:$M$941,0)),VLOOKUP('Gene Table'!E310,'Array Content'!$M$2:$O$941,3,FALSE),35),"OOPS"))</f>
        <v>36</v>
      </c>
      <c r="C310" s="4" t="s">
        <v>4967</v>
      </c>
      <c r="D310" s="29">
        <f>IF('Control Sample Data'!D309="","",IF(SUM('Control Sample Data'!D$2:D$97)&gt;10,IF(AND(ISNUMBER('Control Sample Data'!D309),'Control Sample Data'!D309&lt;$B310, 'Control Sample Data'!D309&gt;0),'Control Sample Data'!D309,$B310),""))</f>
        <v>35</v>
      </c>
      <c r="E310" s="29">
        <f>IF('Control Sample Data'!E309="","",IF(SUM('Control Sample Data'!E$2:E$97)&gt;10,IF(AND(ISNUMBER('Control Sample Data'!E309),'Control Sample Data'!E309&lt;$B310, 'Control Sample Data'!E309&gt;0),'Control Sample Data'!E309,$B310),""))</f>
        <v>35</v>
      </c>
      <c r="F310" s="29" t="str">
        <f>IF('Control Sample Data'!F309="","",IF(SUM('Control Sample Data'!F$2:F$97)&gt;10,IF(AND(ISNUMBER('Control Sample Data'!F309),'Control Sample Data'!F309&lt;$B310, 'Control Sample Data'!F309&gt;0),'Control Sample Data'!F309,$B310),""))</f>
        <v/>
      </c>
      <c r="G310" s="29" t="str">
        <f>IF('Control Sample Data'!G309="","",IF(SUM('Control Sample Data'!G$2:G$97)&gt;10,IF(AND(ISNUMBER('Control Sample Data'!G309),'Control Sample Data'!G309&lt;$B310, 'Control Sample Data'!G309&gt;0),'Control Sample Data'!G309,$B310),""))</f>
        <v/>
      </c>
      <c r="H310" s="29" t="str">
        <f>IF('Control Sample Data'!H309="","",IF(SUM('Control Sample Data'!H$2:H$97)&gt;10,IF(AND(ISNUMBER('Control Sample Data'!H309),'Control Sample Data'!H309&lt;$B310, 'Control Sample Data'!H309&gt;0),'Control Sample Data'!H309,$B310),""))</f>
        <v/>
      </c>
      <c r="I310" s="29" t="str">
        <f>IF('Control Sample Data'!I309="","",IF(SUM('Control Sample Data'!I$2:I$97)&gt;10,IF(AND(ISNUMBER('Control Sample Data'!I309),'Control Sample Data'!I309&lt;$B310, 'Control Sample Data'!I309&gt;0),'Control Sample Data'!I309,$B310),""))</f>
        <v/>
      </c>
      <c r="J310" s="29" t="str">
        <f>IF('Control Sample Data'!J309="","",IF(SUM('Control Sample Data'!J$2:J$97)&gt;10,IF(AND(ISNUMBER('Control Sample Data'!J309),'Control Sample Data'!J309&lt;$B310, 'Control Sample Data'!J309&gt;0),'Control Sample Data'!J309,$B310),""))</f>
        <v/>
      </c>
      <c r="K310" s="29" t="str">
        <f>IF('Control Sample Data'!K309="","",IF(SUM('Control Sample Data'!K$2:K$97)&gt;10,IF(AND(ISNUMBER('Control Sample Data'!K309),'Control Sample Data'!K309&lt;$B310, 'Control Sample Data'!K309&gt;0),'Control Sample Data'!K309,$B310),""))</f>
        <v/>
      </c>
      <c r="L310" s="29" t="str">
        <f>IF('Control Sample Data'!L309="","",IF(SUM('Control Sample Data'!L$2:L$97)&gt;10,IF(AND(ISNUMBER('Control Sample Data'!L309),'Control Sample Data'!L309&lt;$B310, 'Control Sample Data'!L309&gt;0),'Control Sample Data'!L309,$B310),""))</f>
        <v/>
      </c>
      <c r="M310" s="29" t="str">
        <f>IF('Control Sample Data'!M309="","",IF(SUM('Control Sample Data'!M$2:M$97)&gt;10,IF(AND(ISNUMBER('Control Sample Data'!M309),'Control Sample Data'!M309&lt;$B310, 'Control Sample Data'!M309&gt;0),'Control Sample Data'!M309,$B310),""))</f>
        <v/>
      </c>
      <c r="N310" s="29" t="str">
        <f>IF('Control Sample Data'!N309="","",IF(SUM('Control Sample Data'!N$2:N$97)&gt;10,IF(AND(ISNUMBER('Control Sample Data'!N309),'Control Sample Data'!N309&lt;$B310, 'Control Sample Data'!N309&gt;0),'Control Sample Data'!N309,$B310),""))</f>
        <v/>
      </c>
      <c r="O310" s="29" t="str">
        <f>IF('Control Sample Data'!O309="","",IF(SUM('Control Sample Data'!O$2:O$97)&gt;10,IF(AND(ISNUMBER('Control Sample Data'!O309),'Control Sample Data'!O309&lt;$B310, 'Control Sample Data'!O309&gt;0),'Control Sample Data'!O309,$B310),""))</f>
        <v/>
      </c>
      <c r="Q310" s="4" t="s">
        <v>4967</v>
      </c>
      <c r="R310" s="29">
        <f>IF('Test Sample Data'!D309="","",IF(SUM('Test Sample Data'!D$2:D$97)&gt;10,IF(AND(ISNUMBER('Test Sample Data'!D309),'Test Sample Data'!D309&lt;$B310, 'Test Sample Data'!D309&gt;0),'Test Sample Data'!D309,$B310),""))</f>
        <v>35</v>
      </c>
      <c r="S310" s="29">
        <f>IF('Test Sample Data'!E309="","",IF(SUM('Test Sample Data'!E$2:E$97)&gt;10,IF(AND(ISNUMBER('Test Sample Data'!E309),'Test Sample Data'!E309&lt;$B310, 'Test Sample Data'!E309&gt;0),'Test Sample Data'!E309,$B310),""))</f>
        <v>35</v>
      </c>
      <c r="T310" s="29" t="str">
        <f>IF('Test Sample Data'!F309="","",IF(SUM('Test Sample Data'!F$2:F$97)&gt;10,IF(AND(ISNUMBER('Test Sample Data'!F309),'Test Sample Data'!F309&lt;$B310, 'Test Sample Data'!F309&gt;0),'Test Sample Data'!F309,$B310),""))</f>
        <v/>
      </c>
      <c r="U310" s="29" t="str">
        <f>IF('Test Sample Data'!G309="","",IF(SUM('Test Sample Data'!G$2:G$97)&gt;10,IF(AND(ISNUMBER('Test Sample Data'!G309),'Test Sample Data'!G309&lt;$B310, 'Test Sample Data'!G309&gt;0),'Test Sample Data'!G309,$B310),""))</f>
        <v/>
      </c>
      <c r="V310" s="29" t="str">
        <f>IF('Test Sample Data'!H309="","",IF(SUM('Test Sample Data'!H$2:H$97)&gt;10,IF(AND(ISNUMBER('Test Sample Data'!H309),'Test Sample Data'!H309&lt;$B310, 'Test Sample Data'!H309&gt;0),'Test Sample Data'!H309,$B310),""))</f>
        <v/>
      </c>
      <c r="W310" s="29" t="str">
        <f>IF('Test Sample Data'!I309="","",IF(SUM('Test Sample Data'!I$2:I$97)&gt;10,IF(AND(ISNUMBER('Test Sample Data'!I309),'Test Sample Data'!I309&lt;$B310, 'Test Sample Data'!I309&gt;0),'Test Sample Data'!I309,$B310),""))</f>
        <v/>
      </c>
      <c r="X310" s="29" t="str">
        <f>IF('Test Sample Data'!J309="","",IF(SUM('Test Sample Data'!J$2:J$97)&gt;10,IF(AND(ISNUMBER('Test Sample Data'!J309),'Test Sample Data'!J309&lt;$B310, 'Test Sample Data'!J309&gt;0),'Test Sample Data'!J309,$B310),""))</f>
        <v/>
      </c>
      <c r="Y310" s="29" t="str">
        <f>IF('Test Sample Data'!K309="","",IF(SUM('Test Sample Data'!K$2:K$97)&gt;10,IF(AND(ISNUMBER('Test Sample Data'!K309),'Test Sample Data'!K309&lt;$B310, 'Test Sample Data'!K309&gt;0),'Test Sample Data'!K309,$B310),""))</f>
        <v/>
      </c>
      <c r="Z310" s="29" t="str">
        <f>IF('Test Sample Data'!L309="","",IF(SUM('Test Sample Data'!L$2:L$97)&gt;10,IF(AND(ISNUMBER('Test Sample Data'!L309),'Test Sample Data'!L309&lt;$B310, 'Test Sample Data'!L309&gt;0),'Test Sample Data'!L309,$B310),""))</f>
        <v/>
      </c>
      <c r="AA310" s="29" t="str">
        <f>IF('Test Sample Data'!M309="","",IF(SUM('Test Sample Data'!M$2:M$97)&gt;10,IF(AND(ISNUMBER('Test Sample Data'!M309),'Test Sample Data'!M309&lt;$B310, 'Test Sample Data'!M309&gt;0),'Test Sample Data'!M309,$B310),""))</f>
        <v/>
      </c>
      <c r="AB310" s="29" t="str">
        <f>IF('Test Sample Data'!N309="","",IF(SUM('Test Sample Data'!N$2:N$97)&gt;10,IF(AND(ISNUMBER('Test Sample Data'!N309),'Test Sample Data'!N309&lt;$B310, 'Test Sample Data'!N309&gt;0),'Test Sample Data'!N309,$B310),""))</f>
        <v/>
      </c>
      <c r="AC310" s="29" t="str">
        <f>IF('Test Sample Data'!O309="","",IF(SUM('Test Sample Data'!O$2:O$97)&gt;10,IF(AND(ISNUMBER('Test Sample Data'!O309),'Test Sample Data'!O309&lt;$B310, 'Test Sample Data'!O309&gt;0),'Test Sample Data'!O309,$B310),""))</f>
        <v/>
      </c>
      <c r="AE310" s="4" t="s">
        <v>4967</v>
      </c>
      <c r="AF310" s="4">
        <f t="shared" si="311"/>
        <v>9</v>
      </c>
      <c r="AG310" s="4">
        <f t="shared" si="312"/>
        <v>9</v>
      </c>
      <c r="AH310" s="4" t="str">
        <f t="shared" si="313"/>
        <v/>
      </c>
      <c r="AI310" s="4" t="str">
        <f t="shared" si="314"/>
        <v/>
      </c>
      <c r="AJ310" s="4" t="str">
        <f t="shared" si="315"/>
        <v/>
      </c>
      <c r="AK310" s="4" t="str">
        <f t="shared" si="316"/>
        <v/>
      </c>
      <c r="AL310" s="4" t="str">
        <f t="shared" si="317"/>
        <v/>
      </c>
      <c r="AM310" s="4" t="str">
        <f t="shared" si="318"/>
        <v/>
      </c>
      <c r="AN310" s="4" t="str">
        <f t="shared" si="319"/>
        <v/>
      </c>
      <c r="AO310" s="4" t="str">
        <f t="shared" si="320"/>
        <v/>
      </c>
      <c r="AP310" s="4" t="str">
        <f t="shared" si="321"/>
        <v/>
      </c>
      <c r="AQ310" s="4" t="str">
        <f t="shared" si="322"/>
        <v/>
      </c>
      <c r="AR310" s="4">
        <f t="shared" si="323"/>
        <v>0</v>
      </c>
      <c r="AS310" s="4">
        <f t="shared" si="374"/>
        <v>9</v>
      </c>
      <c r="AU310" s="4" t="s">
        <v>4967</v>
      </c>
      <c r="AV310" s="4">
        <f t="shared" si="324"/>
        <v>9</v>
      </c>
      <c r="AW310" s="4">
        <f t="shared" si="325"/>
        <v>9</v>
      </c>
      <c r="AX310" s="4" t="str">
        <f t="shared" si="326"/>
        <v/>
      </c>
      <c r="AY310" s="4" t="str">
        <f t="shared" si="327"/>
        <v/>
      </c>
      <c r="AZ310" s="4" t="str">
        <f t="shared" si="328"/>
        <v/>
      </c>
      <c r="BA310" s="4" t="str">
        <f t="shared" si="329"/>
        <v/>
      </c>
      <c r="BB310" s="4" t="str">
        <f t="shared" si="330"/>
        <v/>
      </c>
      <c r="BC310" s="4" t="str">
        <f t="shared" si="331"/>
        <v/>
      </c>
      <c r="BD310" s="4" t="str">
        <f t="shared" si="332"/>
        <v/>
      </c>
      <c r="BE310" s="4" t="str">
        <f t="shared" si="333"/>
        <v/>
      </c>
      <c r="BF310" s="4" t="str">
        <f t="shared" si="334"/>
        <v/>
      </c>
      <c r="BG310" s="4" t="str">
        <f t="shared" si="335"/>
        <v/>
      </c>
      <c r="BI310" s="4" t="s">
        <v>4967</v>
      </c>
      <c r="BJ310" s="4">
        <f t="shared" si="361"/>
        <v>9</v>
      </c>
      <c r="BK310" s="4">
        <f t="shared" si="362"/>
        <v>9</v>
      </c>
      <c r="BL310" s="4" t="str">
        <f t="shared" si="363"/>
        <v/>
      </c>
      <c r="BM310" s="4" t="str">
        <f t="shared" si="364"/>
        <v/>
      </c>
      <c r="BN310" s="4" t="str">
        <f t="shared" si="365"/>
        <v/>
      </c>
      <c r="BO310" s="4" t="str">
        <f t="shared" si="366"/>
        <v/>
      </c>
      <c r="BP310" s="4" t="str">
        <f t="shared" si="367"/>
        <v/>
      </c>
      <c r="BQ310" s="4" t="str">
        <f t="shared" si="368"/>
        <v/>
      </c>
      <c r="BR310" s="4" t="str">
        <f t="shared" si="369"/>
        <v/>
      </c>
      <c r="BS310" s="4" t="str">
        <f t="shared" si="370"/>
        <v/>
      </c>
      <c r="BT310" s="4" t="str">
        <f t="shared" si="371"/>
        <v/>
      </c>
      <c r="BU310" s="4" t="str">
        <f t="shared" si="372"/>
        <v/>
      </c>
      <c r="BV310" s="4">
        <f t="shared" si="336"/>
        <v>0</v>
      </c>
      <c r="BW310" s="4">
        <f t="shared" si="373"/>
        <v>9</v>
      </c>
      <c r="BY310" s="4" t="s">
        <v>4967</v>
      </c>
      <c r="BZ310" s="4">
        <f t="shared" si="337"/>
        <v>0</v>
      </c>
      <c r="CA310" s="4">
        <f t="shared" si="338"/>
        <v>0</v>
      </c>
      <c r="CB310" s="4" t="str">
        <f t="shared" si="339"/>
        <v/>
      </c>
      <c r="CC310" s="4" t="str">
        <f t="shared" si="340"/>
        <v/>
      </c>
      <c r="CD310" s="4" t="str">
        <f t="shared" si="341"/>
        <v/>
      </c>
      <c r="CE310" s="4" t="str">
        <f t="shared" si="342"/>
        <v/>
      </c>
      <c r="CF310" s="4" t="str">
        <f t="shared" si="343"/>
        <v/>
      </c>
      <c r="CG310" s="4" t="str">
        <f t="shared" si="344"/>
        <v/>
      </c>
      <c r="CH310" s="4" t="str">
        <f t="shared" si="345"/>
        <v/>
      </c>
      <c r="CI310" s="4" t="str">
        <f t="shared" si="346"/>
        <v/>
      </c>
      <c r="CJ310" s="4" t="str">
        <f t="shared" si="347"/>
        <v/>
      </c>
      <c r="CK310" s="4" t="str">
        <f t="shared" si="348"/>
        <v/>
      </c>
      <c r="CM310" s="4" t="s">
        <v>4967</v>
      </c>
      <c r="CN310" s="4" t="str">
        <f>IF(ISNUMBER(BZ310), IF($BV310&gt;VLOOKUP('Gene Table'!$G$2,'Array Content'!$A$2:$B$3,2,FALSE),IF(BZ310&lt;-$BV310,"mutant","WT"),IF(BZ310&lt;-VLOOKUP('Gene Table'!$G$2,'Array Content'!$A$2:$B$3,2,FALSE),"Mutant","WT")),"")</f>
        <v>WT</v>
      </c>
      <c r="CO310" s="4" t="str">
        <f>IF(ISNUMBER(CA310), IF($BV310&gt;VLOOKUP('Gene Table'!$G$2,'Array Content'!$A$2:$B$3,2,FALSE),IF(CA310&lt;-$BV310,"mutant","WT"),IF(CA310&lt;-VLOOKUP('Gene Table'!$G$2,'Array Content'!$A$2:$B$3,2,FALSE),"Mutant","WT")),"")</f>
        <v>WT</v>
      </c>
      <c r="CP310" s="4" t="str">
        <f>IF(ISNUMBER(CB310), IF($BV310&gt;VLOOKUP('Gene Table'!$G$2,'Array Content'!$A$2:$B$3,2,FALSE),IF(CB310&lt;-$BV310,"mutant","WT"),IF(CB310&lt;-VLOOKUP('Gene Table'!$G$2,'Array Content'!$A$2:$B$3,2,FALSE),"Mutant","WT")),"")</f>
        <v/>
      </c>
      <c r="CQ310" s="4" t="str">
        <f>IF(ISNUMBER(CC310), IF($BV310&gt;VLOOKUP('Gene Table'!$G$2,'Array Content'!$A$2:$B$3,2,FALSE),IF(CC310&lt;-$BV310,"mutant","WT"),IF(CC310&lt;-VLOOKUP('Gene Table'!$G$2,'Array Content'!$A$2:$B$3,2,FALSE),"Mutant","WT")),"")</f>
        <v/>
      </c>
      <c r="CR310" s="4" t="str">
        <f>IF(ISNUMBER(CD310), IF($BV310&gt;VLOOKUP('Gene Table'!$G$2,'Array Content'!$A$2:$B$3,2,FALSE),IF(CD310&lt;-$BV310,"mutant","WT"),IF(CD310&lt;-VLOOKUP('Gene Table'!$G$2,'Array Content'!$A$2:$B$3,2,FALSE),"Mutant","WT")),"")</f>
        <v/>
      </c>
      <c r="CS310" s="4" t="str">
        <f>IF(ISNUMBER(CE310), IF($BV310&gt;VLOOKUP('Gene Table'!$G$2,'Array Content'!$A$2:$B$3,2,FALSE),IF(CE310&lt;-$BV310,"mutant","WT"),IF(CE310&lt;-VLOOKUP('Gene Table'!$G$2,'Array Content'!$A$2:$B$3,2,FALSE),"Mutant","WT")),"")</f>
        <v/>
      </c>
      <c r="CT310" s="4" t="str">
        <f>IF(ISNUMBER(CF310), IF($BV310&gt;VLOOKUP('Gene Table'!$G$2,'Array Content'!$A$2:$B$3,2,FALSE),IF(CF310&lt;-$BV310,"mutant","WT"),IF(CF310&lt;-VLOOKUP('Gene Table'!$G$2,'Array Content'!$A$2:$B$3,2,FALSE),"Mutant","WT")),"")</f>
        <v/>
      </c>
      <c r="CU310" s="4" t="str">
        <f>IF(ISNUMBER(CG310), IF($BV310&gt;VLOOKUP('Gene Table'!$G$2,'Array Content'!$A$2:$B$3,2,FALSE),IF(CG310&lt;-$BV310,"mutant","WT"),IF(CG310&lt;-VLOOKUP('Gene Table'!$G$2,'Array Content'!$A$2:$B$3,2,FALSE),"Mutant","WT")),"")</f>
        <v/>
      </c>
      <c r="CV310" s="4" t="str">
        <f>IF(ISNUMBER(CH310), IF($BV310&gt;VLOOKUP('Gene Table'!$G$2,'Array Content'!$A$2:$B$3,2,FALSE),IF(CH310&lt;-$BV310,"mutant","WT"),IF(CH310&lt;-VLOOKUP('Gene Table'!$G$2,'Array Content'!$A$2:$B$3,2,FALSE),"Mutant","WT")),"")</f>
        <v/>
      </c>
      <c r="CW310" s="4" t="str">
        <f>IF(ISNUMBER(CI310), IF($BV310&gt;VLOOKUP('Gene Table'!$G$2,'Array Content'!$A$2:$B$3,2,FALSE),IF(CI310&lt;-$BV310,"mutant","WT"),IF(CI310&lt;-VLOOKUP('Gene Table'!$G$2,'Array Content'!$A$2:$B$3,2,FALSE),"Mutant","WT")),"")</f>
        <v/>
      </c>
      <c r="CX310" s="4" t="str">
        <f>IF(ISNUMBER(CJ310), IF($BV310&gt;VLOOKUP('Gene Table'!$G$2,'Array Content'!$A$2:$B$3,2,FALSE),IF(CJ310&lt;-$BV310,"mutant","WT"),IF(CJ310&lt;-VLOOKUP('Gene Table'!$G$2,'Array Content'!$A$2:$B$3,2,FALSE),"Mutant","WT")),"")</f>
        <v/>
      </c>
      <c r="CY310" s="4" t="str">
        <f>IF(ISNUMBER(CK310), IF($BV310&gt;VLOOKUP('Gene Table'!$G$2,'Array Content'!$A$2:$B$3,2,FALSE),IF(CK310&lt;-$BV310,"mutant","WT"),IF(CK310&lt;-VLOOKUP('Gene Table'!$G$2,'Array Content'!$A$2:$B$3,2,FALSE),"Mutant","WT")),"")</f>
        <v/>
      </c>
      <c r="DA310" s="4" t="s">
        <v>4967</v>
      </c>
      <c r="DB310" s="4">
        <f t="shared" si="349"/>
        <v>0</v>
      </c>
      <c r="DC310" s="4">
        <f t="shared" si="350"/>
        <v>0</v>
      </c>
      <c r="DD310" s="4" t="str">
        <f t="shared" si="351"/>
        <v/>
      </c>
      <c r="DE310" s="4" t="str">
        <f t="shared" si="352"/>
        <v/>
      </c>
      <c r="DF310" s="4" t="str">
        <f t="shared" si="353"/>
        <v/>
      </c>
      <c r="DG310" s="4" t="str">
        <f t="shared" si="354"/>
        <v/>
      </c>
      <c r="DH310" s="4" t="str">
        <f t="shared" si="355"/>
        <v/>
      </c>
      <c r="DI310" s="4" t="str">
        <f t="shared" si="356"/>
        <v/>
      </c>
      <c r="DJ310" s="4" t="str">
        <f t="shared" si="357"/>
        <v/>
      </c>
      <c r="DK310" s="4" t="str">
        <f t="shared" si="358"/>
        <v/>
      </c>
      <c r="DL310" s="4" t="str">
        <f t="shared" si="359"/>
        <v/>
      </c>
      <c r="DM310" s="4" t="str">
        <f t="shared" si="360"/>
        <v/>
      </c>
      <c r="DO310" s="4" t="s">
        <v>4967</v>
      </c>
      <c r="DP310" s="4" t="str">
        <f>IF(ISNUMBER(DB310), IF($AR310&gt;VLOOKUP('Gene Table'!$G$2,'Array Content'!$A$2:$B$3,2,FALSE),IF(DB310&lt;-$AR310,"mutant","WT"),IF(DB310&lt;-VLOOKUP('Gene Table'!$G$2,'Array Content'!$A$2:$B$3,2,FALSE),"Mutant","WT")),"")</f>
        <v>WT</v>
      </c>
      <c r="DQ310" s="4" t="str">
        <f>IF(ISNUMBER(DC310), IF($AR310&gt;VLOOKUP('Gene Table'!$G$2,'Array Content'!$A$2:$B$3,2,FALSE),IF(DC310&lt;-$AR310,"mutant","WT"),IF(DC310&lt;-VLOOKUP('Gene Table'!$G$2,'Array Content'!$A$2:$B$3,2,FALSE),"Mutant","WT")),"")</f>
        <v>WT</v>
      </c>
      <c r="DR310" s="4" t="str">
        <f>IF(ISNUMBER(DD310), IF($AR310&gt;VLOOKUP('Gene Table'!$G$2,'Array Content'!$A$2:$B$3,2,FALSE),IF(DD310&lt;-$AR310,"mutant","WT"),IF(DD310&lt;-VLOOKUP('Gene Table'!$G$2,'Array Content'!$A$2:$B$3,2,FALSE),"Mutant","WT")),"")</f>
        <v/>
      </c>
      <c r="DS310" s="4" t="str">
        <f>IF(ISNUMBER(DE310), IF($AR310&gt;VLOOKUP('Gene Table'!$G$2,'Array Content'!$A$2:$B$3,2,FALSE),IF(DE310&lt;-$AR310,"mutant","WT"),IF(DE310&lt;-VLOOKUP('Gene Table'!$G$2,'Array Content'!$A$2:$B$3,2,FALSE),"Mutant","WT")),"")</f>
        <v/>
      </c>
      <c r="DT310" s="4" t="str">
        <f>IF(ISNUMBER(DF310), IF($AR310&gt;VLOOKUP('Gene Table'!$G$2,'Array Content'!$A$2:$B$3,2,FALSE),IF(DF310&lt;-$AR310,"mutant","WT"),IF(DF310&lt;-VLOOKUP('Gene Table'!$G$2,'Array Content'!$A$2:$B$3,2,FALSE),"Mutant","WT")),"")</f>
        <v/>
      </c>
      <c r="DU310" s="4" t="str">
        <f>IF(ISNUMBER(DG310), IF($AR310&gt;VLOOKUP('Gene Table'!$G$2,'Array Content'!$A$2:$B$3,2,FALSE),IF(DG310&lt;-$AR310,"mutant","WT"),IF(DG310&lt;-VLOOKUP('Gene Table'!$G$2,'Array Content'!$A$2:$B$3,2,FALSE),"Mutant","WT")),"")</f>
        <v/>
      </c>
      <c r="DV310" s="4" t="str">
        <f>IF(ISNUMBER(DH310), IF($AR310&gt;VLOOKUP('Gene Table'!$G$2,'Array Content'!$A$2:$B$3,2,FALSE),IF(DH310&lt;-$AR310,"mutant","WT"),IF(DH310&lt;-VLOOKUP('Gene Table'!$G$2,'Array Content'!$A$2:$B$3,2,FALSE),"Mutant","WT")),"")</f>
        <v/>
      </c>
      <c r="DW310" s="4" t="str">
        <f>IF(ISNUMBER(DI310), IF($AR310&gt;VLOOKUP('Gene Table'!$G$2,'Array Content'!$A$2:$B$3,2,FALSE),IF(DI310&lt;-$AR310,"mutant","WT"),IF(DI310&lt;-VLOOKUP('Gene Table'!$G$2,'Array Content'!$A$2:$B$3,2,FALSE),"Mutant","WT")),"")</f>
        <v/>
      </c>
      <c r="DX310" s="4" t="str">
        <f>IF(ISNUMBER(DJ310), IF($AR310&gt;VLOOKUP('Gene Table'!$G$2,'Array Content'!$A$2:$B$3,2,FALSE),IF(DJ310&lt;-$AR310,"mutant","WT"),IF(DJ310&lt;-VLOOKUP('Gene Table'!$G$2,'Array Content'!$A$2:$B$3,2,FALSE),"Mutant","WT")),"")</f>
        <v/>
      </c>
      <c r="DY310" s="4" t="str">
        <f>IF(ISNUMBER(DK310), IF($AR310&gt;VLOOKUP('Gene Table'!$G$2,'Array Content'!$A$2:$B$3,2,FALSE),IF(DK310&lt;-$AR310,"mutant","WT"),IF(DK310&lt;-VLOOKUP('Gene Table'!$G$2,'Array Content'!$A$2:$B$3,2,FALSE),"Mutant","WT")),"")</f>
        <v/>
      </c>
      <c r="DZ310" s="4" t="str">
        <f>IF(ISNUMBER(DL310), IF($AR310&gt;VLOOKUP('Gene Table'!$G$2,'Array Content'!$A$2:$B$3,2,FALSE),IF(DL310&lt;-$AR310,"mutant","WT"),IF(DL310&lt;-VLOOKUP('Gene Table'!$G$2,'Array Content'!$A$2:$B$3,2,FALSE),"Mutant","WT")),"")</f>
        <v/>
      </c>
      <c r="EA310" s="4" t="str">
        <f>IF(ISNUMBER(DM310), IF($AR310&gt;VLOOKUP('Gene Table'!$G$2,'Array Content'!$A$2:$B$3,2,FALSE),IF(DM310&lt;-$AR310,"mutant","WT"),IF(DM310&lt;-VLOOKUP('Gene Table'!$G$2,'Array Content'!$A$2:$B$3,2,FALSE),"Mutant","WT")),"")</f>
        <v/>
      </c>
      <c r="EC310" s="4" t="s">
        <v>4967</v>
      </c>
      <c r="ED310" s="4" t="str">
        <f>IF('Gene Table'!$D310="copy number",D310,"")</f>
        <v/>
      </c>
      <c r="EE310" s="4" t="str">
        <f>IF('Gene Table'!$D310="copy number",E310,"")</f>
        <v/>
      </c>
      <c r="EF310" s="4" t="str">
        <f>IF('Gene Table'!$D310="copy number",F310,"")</f>
        <v/>
      </c>
      <c r="EG310" s="4" t="str">
        <f>IF('Gene Table'!$D310="copy number",G310,"")</f>
        <v/>
      </c>
      <c r="EH310" s="4" t="str">
        <f>IF('Gene Table'!$D310="copy number",H310,"")</f>
        <v/>
      </c>
      <c r="EI310" s="4" t="str">
        <f>IF('Gene Table'!$D310="copy number",I310,"")</f>
        <v/>
      </c>
      <c r="EJ310" s="4" t="str">
        <f>IF('Gene Table'!$D310="copy number",J310,"")</f>
        <v/>
      </c>
      <c r="EK310" s="4" t="str">
        <f>IF('Gene Table'!$D310="copy number",K310,"")</f>
        <v/>
      </c>
      <c r="EL310" s="4" t="str">
        <f>IF('Gene Table'!$D310="copy number",L310,"")</f>
        <v/>
      </c>
      <c r="EM310" s="4" t="str">
        <f>IF('Gene Table'!$D310="copy number",M310,"")</f>
        <v/>
      </c>
      <c r="EN310" s="4" t="str">
        <f>IF('Gene Table'!$D310="copy number",N310,"")</f>
        <v/>
      </c>
      <c r="EO310" s="4" t="str">
        <f>IF('Gene Table'!$D310="copy number",O310,"")</f>
        <v/>
      </c>
      <c r="EQ310" s="4" t="s">
        <v>4967</v>
      </c>
      <c r="ER310" s="4" t="str">
        <f>IF('Gene Table'!$D310="copy number",R310,"")</f>
        <v/>
      </c>
      <c r="ES310" s="4" t="str">
        <f>IF('Gene Table'!$D310="copy number",S310,"")</f>
        <v/>
      </c>
      <c r="ET310" s="4" t="str">
        <f>IF('Gene Table'!$D310="copy number",T310,"")</f>
        <v/>
      </c>
      <c r="EU310" s="4" t="str">
        <f>IF('Gene Table'!$D310="copy number",U310,"")</f>
        <v/>
      </c>
      <c r="EV310" s="4" t="str">
        <f>IF('Gene Table'!$D310="copy number",V310,"")</f>
        <v/>
      </c>
      <c r="EW310" s="4" t="str">
        <f>IF('Gene Table'!$D310="copy number",W310,"")</f>
        <v/>
      </c>
      <c r="EX310" s="4" t="str">
        <f>IF('Gene Table'!$D310="copy number",X310,"")</f>
        <v/>
      </c>
      <c r="EY310" s="4" t="str">
        <f>IF('Gene Table'!$D310="copy number",Y310,"")</f>
        <v/>
      </c>
      <c r="EZ310" s="4" t="str">
        <f>IF('Gene Table'!$D310="copy number",Z310,"")</f>
        <v/>
      </c>
      <c r="FA310" s="4" t="str">
        <f>IF('Gene Table'!$D310="copy number",AA310,"")</f>
        <v/>
      </c>
      <c r="FB310" s="4" t="str">
        <f>IF('Gene Table'!$D310="copy number",AB310,"")</f>
        <v/>
      </c>
      <c r="FC310" s="4" t="str">
        <f>IF('Gene Table'!$D310="copy number",AC310,"")</f>
        <v/>
      </c>
      <c r="FE310" s="4" t="s">
        <v>4967</v>
      </c>
      <c r="FF310" s="4" t="str">
        <f>IF('Gene Table'!$C310="SMPC",D310,"")</f>
        <v/>
      </c>
      <c r="FG310" s="4" t="str">
        <f>IF('Gene Table'!$C310="SMPC",E310,"")</f>
        <v/>
      </c>
      <c r="FH310" s="4" t="str">
        <f>IF('Gene Table'!$C310="SMPC",F310,"")</f>
        <v/>
      </c>
      <c r="FI310" s="4" t="str">
        <f>IF('Gene Table'!$C310="SMPC",G310,"")</f>
        <v/>
      </c>
      <c r="FJ310" s="4" t="str">
        <f>IF('Gene Table'!$C310="SMPC",H310,"")</f>
        <v/>
      </c>
      <c r="FK310" s="4" t="str">
        <f>IF('Gene Table'!$C310="SMPC",I310,"")</f>
        <v/>
      </c>
      <c r="FL310" s="4" t="str">
        <f>IF('Gene Table'!$C310="SMPC",J310,"")</f>
        <v/>
      </c>
      <c r="FM310" s="4" t="str">
        <f>IF('Gene Table'!$C310="SMPC",K310,"")</f>
        <v/>
      </c>
      <c r="FN310" s="4" t="str">
        <f>IF('Gene Table'!$C310="SMPC",L310,"")</f>
        <v/>
      </c>
      <c r="FO310" s="4" t="str">
        <f>IF('Gene Table'!$C310="SMPC",M310,"")</f>
        <v/>
      </c>
      <c r="FP310" s="4" t="str">
        <f>IF('Gene Table'!$C310="SMPC",N310,"")</f>
        <v/>
      </c>
      <c r="FQ310" s="4" t="str">
        <f>IF('Gene Table'!$C310="SMPC",O310,"")</f>
        <v/>
      </c>
      <c r="FS310" s="4" t="s">
        <v>4967</v>
      </c>
      <c r="FT310" s="4" t="str">
        <f>IF('Gene Table'!$C310="SMPC",R310,"")</f>
        <v/>
      </c>
      <c r="FU310" s="4" t="str">
        <f>IF('Gene Table'!$C310="SMPC",S310,"")</f>
        <v/>
      </c>
      <c r="FV310" s="4" t="str">
        <f>IF('Gene Table'!$C310="SMPC",T310,"")</f>
        <v/>
      </c>
      <c r="FW310" s="4" t="str">
        <f>IF('Gene Table'!$C310="SMPC",U310,"")</f>
        <v/>
      </c>
      <c r="FX310" s="4" t="str">
        <f>IF('Gene Table'!$C310="SMPC",V310,"")</f>
        <v/>
      </c>
      <c r="FY310" s="4" t="str">
        <f>IF('Gene Table'!$C310="SMPC",W310,"")</f>
        <v/>
      </c>
      <c r="FZ310" s="4" t="str">
        <f>IF('Gene Table'!$C310="SMPC",X310,"")</f>
        <v/>
      </c>
      <c r="GA310" s="4" t="str">
        <f>IF('Gene Table'!$C310="SMPC",Y310,"")</f>
        <v/>
      </c>
      <c r="GB310" s="4" t="str">
        <f>IF('Gene Table'!$C310="SMPC",Z310,"")</f>
        <v/>
      </c>
      <c r="GC310" s="4" t="str">
        <f>IF('Gene Table'!$C310="SMPC",AA310,"")</f>
        <v/>
      </c>
      <c r="GD310" s="4" t="str">
        <f>IF('Gene Table'!$C310="SMPC",AB310,"")</f>
        <v/>
      </c>
      <c r="GE310" s="4" t="str">
        <f>IF('Gene Table'!$C310="SMPC",AC310,"")</f>
        <v/>
      </c>
    </row>
    <row r="311" spans="1:187" ht="15" customHeight="1" x14ac:dyDescent="0.25">
      <c r="A311" s="4" t="str">
        <f>'Gene Table'!C311&amp;":"&amp;'Gene Table'!D311</f>
        <v>TSHR:c.1358T&gt;C</v>
      </c>
      <c r="B311" s="4">
        <f>IF('Gene Table'!$G$5="NO",IF(ISNUMBER(MATCH('Gene Table'!E311,'Array Content'!$M$2:$M$941,0)),VLOOKUP('Gene Table'!E311,'Array Content'!$M$2:$O$941,2,FALSE),35),IF('Gene Table'!$G$5="YES",IF(ISNUMBER(MATCH('Gene Table'!E311,'Array Content'!$M$2:$M$941,0)),VLOOKUP('Gene Table'!E311,'Array Content'!$M$2:$O$941,3,FALSE),35),"OOPS"))</f>
        <v>37</v>
      </c>
      <c r="C311" s="4" t="s">
        <v>4968</v>
      </c>
      <c r="D311" s="29">
        <f>IF('Control Sample Data'!D310="","",IF(SUM('Control Sample Data'!D$2:D$97)&gt;10,IF(AND(ISNUMBER('Control Sample Data'!D310),'Control Sample Data'!D310&lt;$B311, 'Control Sample Data'!D310&gt;0),'Control Sample Data'!D310,$B311),""))</f>
        <v>35</v>
      </c>
      <c r="E311" s="29">
        <f>IF('Control Sample Data'!E310="","",IF(SUM('Control Sample Data'!E$2:E$97)&gt;10,IF(AND(ISNUMBER('Control Sample Data'!E310),'Control Sample Data'!E310&lt;$B311, 'Control Sample Data'!E310&gt;0),'Control Sample Data'!E310,$B311),""))</f>
        <v>35</v>
      </c>
      <c r="F311" s="29" t="str">
        <f>IF('Control Sample Data'!F310="","",IF(SUM('Control Sample Data'!F$2:F$97)&gt;10,IF(AND(ISNUMBER('Control Sample Data'!F310),'Control Sample Data'!F310&lt;$B311, 'Control Sample Data'!F310&gt;0),'Control Sample Data'!F310,$B311),""))</f>
        <v/>
      </c>
      <c r="G311" s="29" t="str">
        <f>IF('Control Sample Data'!G310="","",IF(SUM('Control Sample Data'!G$2:G$97)&gt;10,IF(AND(ISNUMBER('Control Sample Data'!G310),'Control Sample Data'!G310&lt;$B311, 'Control Sample Data'!G310&gt;0),'Control Sample Data'!G310,$B311),""))</f>
        <v/>
      </c>
      <c r="H311" s="29" t="str">
        <f>IF('Control Sample Data'!H310="","",IF(SUM('Control Sample Data'!H$2:H$97)&gt;10,IF(AND(ISNUMBER('Control Sample Data'!H310),'Control Sample Data'!H310&lt;$B311, 'Control Sample Data'!H310&gt;0),'Control Sample Data'!H310,$B311),""))</f>
        <v/>
      </c>
      <c r="I311" s="29" t="str">
        <f>IF('Control Sample Data'!I310="","",IF(SUM('Control Sample Data'!I$2:I$97)&gt;10,IF(AND(ISNUMBER('Control Sample Data'!I310),'Control Sample Data'!I310&lt;$B311, 'Control Sample Data'!I310&gt;0),'Control Sample Data'!I310,$B311),""))</f>
        <v/>
      </c>
      <c r="J311" s="29" t="str">
        <f>IF('Control Sample Data'!J310="","",IF(SUM('Control Sample Data'!J$2:J$97)&gt;10,IF(AND(ISNUMBER('Control Sample Data'!J310),'Control Sample Data'!J310&lt;$B311, 'Control Sample Data'!J310&gt;0),'Control Sample Data'!J310,$B311),""))</f>
        <v/>
      </c>
      <c r="K311" s="29" t="str">
        <f>IF('Control Sample Data'!K310="","",IF(SUM('Control Sample Data'!K$2:K$97)&gt;10,IF(AND(ISNUMBER('Control Sample Data'!K310),'Control Sample Data'!K310&lt;$B311, 'Control Sample Data'!K310&gt;0),'Control Sample Data'!K310,$B311),""))</f>
        <v/>
      </c>
      <c r="L311" s="29" t="str">
        <f>IF('Control Sample Data'!L310="","",IF(SUM('Control Sample Data'!L$2:L$97)&gt;10,IF(AND(ISNUMBER('Control Sample Data'!L310),'Control Sample Data'!L310&lt;$B311, 'Control Sample Data'!L310&gt;0),'Control Sample Data'!L310,$B311),""))</f>
        <v/>
      </c>
      <c r="M311" s="29" t="str">
        <f>IF('Control Sample Data'!M310="","",IF(SUM('Control Sample Data'!M$2:M$97)&gt;10,IF(AND(ISNUMBER('Control Sample Data'!M310),'Control Sample Data'!M310&lt;$B311, 'Control Sample Data'!M310&gt;0),'Control Sample Data'!M310,$B311),""))</f>
        <v/>
      </c>
      <c r="N311" s="29" t="str">
        <f>IF('Control Sample Data'!N310="","",IF(SUM('Control Sample Data'!N$2:N$97)&gt;10,IF(AND(ISNUMBER('Control Sample Data'!N310),'Control Sample Data'!N310&lt;$B311, 'Control Sample Data'!N310&gt;0),'Control Sample Data'!N310,$B311),""))</f>
        <v/>
      </c>
      <c r="O311" s="29" t="str">
        <f>IF('Control Sample Data'!O310="","",IF(SUM('Control Sample Data'!O$2:O$97)&gt;10,IF(AND(ISNUMBER('Control Sample Data'!O310),'Control Sample Data'!O310&lt;$B311, 'Control Sample Data'!O310&gt;0),'Control Sample Data'!O310,$B311),""))</f>
        <v/>
      </c>
      <c r="Q311" s="4" t="s">
        <v>4968</v>
      </c>
      <c r="R311" s="29">
        <f>IF('Test Sample Data'!D310="","",IF(SUM('Test Sample Data'!D$2:D$97)&gt;10,IF(AND(ISNUMBER('Test Sample Data'!D310),'Test Sample Data'!D310&lt;$B311, 'Test Sample Data'!D310&gt;0),'Test Sample Data'!D310,$B311),""))</f>
        <v>35</v>
      </c>
      <c r="S311" s="29">
        <f>IF('Test Sample Data'!E310="","",IF(SUM('Test Sample Data'!E$2:E$97)&gt;10,IF(AND(ISNUMBER('Test Sample Data'!E310),'Test Sample Data'!E310&lt;$B311, 'Test Sample Data'!E310&gt;0),'Test Sample Data'!E310,$B311),""))</f>
        <v>35</v>
      </c>
      <c r="T311" s="29" t="str">
        <f>IF('Test Sample Data'!F310="","",IF(SUM('Test Sample Data'!F$2:F$97)&gt;10,IF(AND(ISNUMBER('Test Sample Data'!F310),'Test Sample Data'!F310&lt;$B311, 'Test Sample Data'!F310&gt;0),'Test Sample Data'!F310,$B311),""))</f>
        <v/>
      </c>
      <c r="U311" s="29" t="str">
        <f>IF('Test Sample Data'!G310="","",IF(SUM('Test Sample Data'!G$2:G$97)&gt;10,IF(AND(ISNUMBER('Test Sample Data'!G310),'Test Sample Data'!G310&lt;$B311, 'Test Sample Data'!G310&gt;0),'Test Sample Data'!G310,$B311),""))</f>
        <v/>
      </c>
      <c r="V311" s="29" t="str">
        <f>IF('Test Sample Data'!H310="","",IF(SUM('Test Sample Data'!H$2:H$97)&gt;10,IF(AND(ISNUMBER('Test Sample Data'!H310),'Test Sample Data'!H310&lt;$B311, 'Test Sample Data'!H310&gt;0),'Test Sample Data'!H310,$B311),""))</f>
        <v/>
      </c>
      <c r="W311" s="29" t="str">
        <f>IF('Test Sample Data'!I310="","",IF(SUM('Test Sample Data'!I$2:I$97)&gt;10,IF(AND(ISNUMBER('Test Sample Data'!I310),'Test Sample Data'!I310&lt;$B311, 'Test Sample Data'!I310&gt;0),'Test Sample Data'!I310,$B311),""))</f>
        <v/>
      </c>
      <c r="X311" s="29" t="str">
        <f>IF('Test Sample Data'!J310="","",IF(SUM('Test Sample Data'!J$2:J$97)&gt;10,IF(AND(ISNUMBER('Test Sample Data'!J310),'Test Sample Data'!J310&lt;$B311, 'Test Sample Data'!J310&gt;0),'Test Sample Data'!J310,$B311),""))</f>
        <v/>
      </c>
      <c r="Y311" s="29" t="str">
        <f>IF('Test Sample Data'!K310="","",IF(SUM('Test Sample Data'!K$2:K$97)&gt;10,IF(AND(ISNUMBER('Test Sample Data'!K310),'Test Sample Data'!K310&lt;$B311, 'Test Sample Data'!K310&gt;0),'Test Sample Data'!K310,$B311),""))</f>
        <v/>
      </c>
      <c r="Z311" s="29" t="str">
        <f>IF('Test Sample Data'!L310="","",IF(SUM('Test Sample Data'!L$2:L$97)&gt;10,IF(AND(ISNUMBER('Test Sample Data'!L310),'Test Sample Data'!L310&lt;$B311, 'Test Sample Data'!L310&gt;0),'Test Sample Data'!L310,$B311),""))</f>
        <v/>
      </c>
      <c r="AA311" s="29" t="str">
        <f>IF('Test Sample Data'!M310="","",IF(SUM('Test Sample Data'!M$2:M$97)&gt;10,IF(AND(ISNUMBER('Test Sample Data'!M310),'Test Sample Data'!M310&lt;$B311, 'Test Sample Data'!M310&gt;0),'Test Sample Data'!M310,$B311),""))</f>
        <v/>
      </c>
      <c r="AB311" s="29" t="str">
        <f>IF('Test Sample Data'!N310="","",IF(SUM('Test Sample Data'!N$2:N$97)&gt;10,IF(AND(ISNUMBER('Test Sample Data'!N310),'Test Sample Data'!N310&lt;$B311, 'Test Sample Data'!N310&gt;0),'Test Sample Data'!N310,$B311),""))</f>
        <v/>
      </c>
      <c r="AC311" s="29" t="str">
        <f>IF('Test Sample Data'!O310="","",IF(SUM('Test Sample Data'!O$2:O$97)&gt;10,IF(AND(ISNUMBER('Test Sample Data'!O310),'Test Sample Data'!O310&lt;$B311, 'Test Sample Data'!O310&gt;0),'Test Sample Data'!O310,$B311),""))</f>
        <v/>
      </c>
      <c r="AE311" s="4" t="s">
        <v>4968</v>
      </c>
      <c r="AF311" s="4">
        <f t="shared" si="311"/>
        <v>9</v>
      </c>
      <c r="AG311" s="4">
        <f t="shared" si="312"/>
        <v>9</v>
      </c>
      <c r="AH311" s="4" t="str">
        <f t="shared" si="313"/>
        <v/>
      </c>
      <c r="AI311" s="4" t="str">
        <f t="shared" si="314"/>
        <v/>
      </c>
      <c r="AJ311" s="4" t="str">
        <f t="shared" si="315"/>
        <v/>
      </c>
      <c r="AK311" s="4" t="str">
        <f t="shared" si="316"/>
        <v/>
      </c>
      <c r="AL311" s="4" t="str">
        <f t="shared" si="317"/>
        <v/>
      </c>
      <c r="AM311" s="4" t="str">
        <f t="shared" si="318"/>
        <v/>
      </c>
      <c r="AN311" s="4" t="str">
        <f t="shared" si="319"/>
        <v/>
      </c>
      <c r="AO311" s="4" t="str">
        <f t="shared" si="320"/>
        <v/>
      </c>
      <c r="AP311" s="4" t="str">
        <f t="shared" si="321"/>
        <v/>
      </c>
      <c r="AQ311" s="4" t="str">
        <f t="shared" si="322"/>
        <v/>
      </c>
      <c r="AR311" s="4">
        <f t="shared" si="323"/>
        <v>0</v>
      </c>
      <c r="AS311" s="4">
        <f t="shared" si="374"/>
        <v>9</v>
      </c>
      <c r="AU311" s="4" t="s">
        <v>4968</v>
      </c>
      <c r="AV311" s="4">
        <f t="shared" si="324"/>
        <v>9</v>
      </c>
      <c r="AW311" s="4">
        <f t="shared" si="325"/>
        <v>9</v>
      </c>
      <c r="AX311" s="4" t="str">
        <f t="shared" si="326"/>
        <v/>
      </c>
      <c r="AY311" s="4" t="str">
        <f t="shared" si="327"/>
        <v/>
      </c>
      <c r="AZ311" s="4" t="str">
        <f t="shared" si="328"/>
        <v/>
      </c>
      <c r="BA311" s="4" t="str">
        <f t="shared" si="329"/>
        <v/>
      </c>
      <c r="BB311" s="4" t="str">
        <f t="shared" si="330"/>
        <v/>
      </c>
      <c r="BC311" s="4" t="str">
        <f t="shared" si="331"/>
        <v/>
      </c>
      <c r="BD311" s="4" t="str">
        <f t="shared" si="332"/>
        <v/>
      </c>
      <c r="BE311" s="4" t="str">
        <f t="shared" si="333"/>
        <v/>
      </c>
      <c r="BF311" s="4" t="str">
        <f t="shared" si="334"/>
        <v/>
      </c>
      <c r="BG311" s="4" t="str">
        <f t="shared" si="335"/>
        <v/>
      </c>
      <c r="BI311" s="4" t="s">
        <v>4968</v>
      </c>
      <c r="BJ311" s="4">
        <f t="shared" si="361"/>
        <v>9</v>
      </c>
      <c r="BK311" s="4">
        <f t="shared" si="362"/>
        <v>9</v>
      </c>
      <c r="BL311" s="4" t="str">
        <f t="shared" si="363"/>
        <v/>
      </c>
      <c r="BM311" s="4" t="str">
        <f t="shared" si="364"/>
        <v/>
      </c>
      <c r="BN311" s="4" t="str">
        <f t="shared" si="365"/>
        <v/>
      </c>
      <c r="BO311" s="4" t="str">
        <f t="shared" si="366"/>
        <v/>
      </c>
      <c r="BP311" s="4" t="str">
        <f t="shared" si="367"/>
        <v/>
      </c>
      <c r="BQ311" s="4" t="str">
        <f t="shared" si="368"/>
        <v/>
      </c>
      <c r="BR311" s="4" t="str">
        <f t="shared" si="369"/>
        <v/>
      </c>
      <c r="BS311" s="4" t="str">
        <f t="shared" si="370"/>
        <v/>
      </c>
      <c r="BT311" s="4" t="str">
        <f t="shared" si="371"/>
        <v/>
      </c>
      <c r="BU311" s="4" t="str">
        <f t="shared" si="372"/>
        <v/>
      </c>
      <c r="BV311" s="4">
        <f t="shared" si="336"/>
        <v>0</v>
      </c>
      <c r="BW311" s="4">
        <f t="shared" si="373"/>
        <v>9</v>
      </c>
      <c r="BY311" s="4" t="s">
        <v>4968</v>
      </c>
      <c r="BZ311" s="4">
        <f t="shared" si="337"/>
        <v>0</v>
      </c>
      <c r="CA311" s="4">
        <f t="shared" si="338"/>
        <v>0</v>
      </c>
      <c r="CB311" s="4" t="str">
        <f t="shared" si="339"/>
        <v/>
      </c>
      <c r="CC311" s="4" t="str">
        <f t="shared" si="340"/>
        <v/>
      </c>
      <c r="CD311" s="4" t="str">
        <f t="shared" si="341"/>
        <v/>
      </c>
      <c r="CE311" s="4" t="str">
        <f t="shared" si="342"/>
        <v/>
      </c>
      <c r="CF311" s="4" t="str">
        <f t="shared" si="343"/>
        <v/>
      </c>
      <c r="CG311" s="4" t="str">
        <f t="shared" si="344"/>
        <v/>
      </c>
      <c r="CH311" s="4" t="str">
        <f t="shared" si="345"/>
        <v/>
      </c>
      <c r="CI311" s="4" t="str">
        <f t="shared" si="346"/>
        <v/>
      </c>
      <c r="CJ311" s="4" t="str">
        <f t="shared" si="347"/>
        <v/>
      </c>
      <c r="CK311" s="4" t="str">
        <f t="shared" si="348"/>
        <v/>
      </c>
      <c r="CM311" s="4" t="s">
        <v>4968</v>
      </c>
      <c r="CN311" s="4" t="str">
        <f>IF(ISNUMBER(BZ311), IF($BV311&gt;VLOOKUP('Gene Table'!$G$2,'Array Content'!$A$2:$B$3,2,FALSE),IF(BZ311&lt;-$BV311,"mutant","WT"),IF(BZ311&lt;-VLOOKUP('Gene Table'!$G$2,'Array Content'!$A$2:$B$3,2,FALSE),"Mutant","WT")),"")</f>
        <v>WT</v>
      </c>
      <c r="CO311" s="4" t="str">
        <f>IF(ISNUMBER(CA311), IF($BV311&gt;VLOOKUP('Gene Table'!$G$2,'Array Content'!$A$2:$B$3,2,FALSE),IF(CA311&lt;-$BV311,"mutant","WT"),IF(CA311&lt;-VLOOKUP('Gene Table'!$G$2,'Array Content'!$A$2:$B$3,2,FALSE),"Mutant","WT")),"")</f>
        <v>WT</v>
      </c>
      <c r="CP311" s="4" t="str">
        <f>IF(ISNUMBER(CB311), IF($BV311&gt;VLOOKUP('Gene Table'!$G$2,'Array Content'!$A$2:$B$3,2,FALSE),IF(CB311&lt;-$BV311,"mutant","WT"),IF(CB311&lt;-VLOOKUP('Gene Table'!$G$2,'Array Content'!$A$2:$B$3,2,FALSE),"Mutant","WT")),"")</f>
        <v/>
      </c>
      <c r="CQ311" s="4" t="str">
        <f>IF(ISNUMBER(CC311), IF($BV311&gt;VLOOKUP('Gene Table'!$G$2,'Array Content'!$A$2:$B$3,2,FALSE),IF(CC311&lt;-$BV311,"mutant","WT"),IF(CC311&lt;-VLOOKUP('Gene Table'!$G$2,'Array Content'!$A$2:$B$3,2,FALSE),"Mutant","WT")),"")</f>
        <v/>
      </c>
      <c r="CR311" s="4" t="str">
        <f>IF(ISNUMBER(CD311), IF($BV311&gt;VLOOKUP('Gene Table'!$G$2,'Array Content'!$A$2:$B$3,2,FALSE),IF(CD311&lt;-$BV311,"mutant","WT"),IF(CD311&lt;-VLOOKUP('Gene Table'!$G$2,'Array Content'!$A$2:$B$3,2,FALSE),"Mutant","WT")),"")</f>
        <v/>
      </c>
      <c r="CS311" s="4" t="str">
        <f>IF(ISNUMBER(CE311), IF($BV311&gt;VLOOKUP('Gene Table'!$G$2,'Array Content'!$A$2:$B$3,2,FALSE),IF(CE311&lt;-$BV311,"mutant","WT"),IF(CE311&lt;-VLOOKUP('Gene Table'!$G$2,'Array Content'!$A$2:$B$3,2,FALSE),"Mutant","WT")),"")</f>
        <v/>
      </c>
      <c r="CT311" s="4" t="str">
        <f>IF(ISNUMBER(CF311), IF($BV311&gt;VLOOKUP('Gene Table'!$G$2,'Array Content'!$A$2:$B$3,2,FALSE),IF(CF311&lt;-$BV311,"mutant","WT"),IF(CF311&lt;-VLOOKUP('Gene Table'!$G$2,'Array Content'!$A$2:$B$3,2,FALSE),"Mutant","WT")),"")</f>
        <v/>
      </c>
      <c r="CU311" s="4" t="str">
        <f>IF(ISNUMBER(CG311), IF($BV311&gt;VLOOKUP('Gene Table'!$G$2,'Array Content'!$A$2:$B$3,2,FALSE),IF(CG311&lt;-$BV311,"mutant","WT"),IF(CG311&lt;-VLOOKUP('Gene Table'!$G$2,'Array Content'!$A$2:$B$3,2,FALSE),"Mutant","WT")),"")</f>
        <v/>
      </c>
      <c r="CV311" s="4" t="str">
        <f>IF(ISNUMBER(CH311), IF($BV311&gt;VLOOKUP('Gene Table'!$G$2,'Array Content'!$A$2:$B$3,2,FALSE),IF(CH311&lt;-$BV311,"mutant","WT"),IF(CH311&lt;-VLOOKUP('Gene Table'!$G$2,'Array Content'!$A$2:$B$3,2,FALSE),"Mutant","WT")),"")</f>
        <v/>
      </c>
      <c r="CW311" s="4" t="str">
        <f>IF(ISNUMBER(CI311), IF($BV311&gt;VLOOKUP('Gene Table'!$G$2,'Array Content'!$A$2:$B$3,2,FALSE),IF(CI311&lt;-$BV311,"mutant","WT"),IF(CI311&lt;-VLOOKUP('Gene Table'!$G$2,'Array Content'!$A$2:$B$3,2,FALSE),"Mutant","WT")),"")</f>
        <v/>
      </c>
      <c r="CX311" s="4" t="str">
        <f>IF(ISNUMBER(CJ311), IF($BV311&gt;VLOOKUP('Gene Table'!$G$2,'Array Content'!$A$2:$B$3,2,FALSE),IF(CJ311&lt;-$BV311,"mutant","WT"),IF(CJ311&lt;-VLOOKUP('Gene Table'!$G$2,'Array Content'!$A$2:$B$3,2,FALSE),"Mutant","WT")),"")</f>
        <v/>
      </c>
      <c r="CY311" s="4" t="str">
        <f>IF(ISNUMBER(CK311), IF($BV311&gt;VLOOKUP('Gene Table'!$G$2,'Array Content'!$A$2:$B$3,2,FALSE),IF(CK311&lt;-$BV311,"mutant","WT"),IF(CK311&lt;-VLOOKUP('Gene Table'!$G$2,'Array Content'!$A$2:$B$3,2,FALSE),"Mutant","WT")),"")</f>
        <v/>
      </c>
      <c r="DA311" s="4" t="s">
        <v>4968</v>
      </c>
      <c r="DB311" s="4">
        <f t="shared" si="349"/>
        <v>0</v>
      </c>
      <c r="DC311" s="4">
        <f t="shared" si="350"/>
        <v>0</v>
      </c>
      <c r="DD311" s="4" t="str">
        <f t="shared" si="351"/>
        <v/>
      </c>
      <c r="DE311" s="4" t="str">
        <f t="shared" si="352"/>
        <v/>
      </c>
      <c r="DF311" s="4" t="str">
        <f t="shared" si="353"/>
        <v/>
      </c>
      <c r="DG311" s="4" t="str">
        <f t="shared" si="354"/>
        <v/>
      </c>
      <c r="DH311" s="4" t="str">
        <f t="shared" si="355"/>
        <v/>
      </c>
      <c r="DI311" s="4" t="str">
        <f t="shared" si="356"/>
        <v/>
      </c>
      <c r="DJ311" s="4" t="str">
        <f t="shared" si="357"/>
        <v/>
      </c>
      <c r="DK311" s="4" t="str">
        <f t="shared" si="358"/>
        <v/>
      </c>
      <c r="DL311" s="4" t="str">
        <f t="shared" si="359"/>
        <v/>
      </c>
      <c r="DM311" s="4" t="str">
        <f t="shared" si="360"/>
        <v/>
      </c>
      <c r="DO311" s="4" t="s">
        <v>4968</v>
      </c>
      <c r="DP311" s="4" t="str">
        <f>IF(ISNUMBER(DB311), IF($AR311&gt;VLOOKUP('Gene Table'!$G$2,'Array Content'!$A$2:$B$3,2,FALSE),IF(DB311&lt;-$AR311,"mutant","WT"),IF(DB311&lt;-VLOOKUP('Gene Table'!$G$2,'Array Content'!$A$2:$B$3,2,FALSE),"Mutant","WT")),"")</f>
        <v>WT</v>
      </c>
      <c r="DQ311" s="4" t="str">
        <f>IF(ISNUMBER(DC311), IF($AR311&gt;VLOOKUP('Gene Table'!$G$2,'Array Content'!$A$2:$B$3,2,FALSE),IF(DC311&lt;-$AR311,"mutant","WT"),IF(DC311&lt;-VLOOKUP('Gene Table'!$G$2,'Array Content'!$A$2:$B$3,2,FALSE),"Mutant","WT")),"")</f>
        <v>WT</v>
      </c>
      <c r="DR311" s="4" t="str">
        <f>IF(ISNUMBER(DD311), IF($AR311&gt;VLOOKUP('Gene Table'!$G$2,'Array Content'!$A$2:$B$3,2,FALSE),IF(DD311&lt;-$AR311,"mutant","WT"),IF(DD311&lt;-VLOOKUP('Gene Table'!$G$2,'Array Content'!$A$2:$B$3,2,FALSE),"Mutant","WT")),"")</f>
        <v/>
      </c>
      <c r="DS311" s="4" t="str">
        <f>IF(ISNUMBER(DE311), IF($AR311&gt;VLOOKUP('Gene Table'!$G$2,'Array Content'!$A$2:$B$3,2,FALSE),IF(DE311&lt;-$AR311,"mutant","WT"),IF(DE311&lt;-VLOOKUP('Gene Table'!$G$2,'Array Content'!$A$2:$B$3,2,FALSE),"Mutant","WT")),"")</f>
        <v/>
      </c>
      <c r="DT311" s="4" t="str">
        <f>IF(ISNUMBER(DF311), IF($AR311&gt;VLOOKUP('Gene Table'!$G$2,'Array Content'!$A$2:$B$3,2,FALSE),IF(DF311&lt;-$AR311,"mutant","WT"),IF(DF311&lt;-VLOOKUP('Gene Table'!$G$2,'Array Content'!$A$2:$B$3,2,FALSE),"Mutant","WT")),"")</f>
        <v/>
      </c>
      <c r="DU311" s="4" t="str">
        <f>IF(ISNUMBER(DG311), IF($AR311&gt;VLOOKUP('Gene Table'!$G$2,'Array Content'!$A$2:$B$3,2,FALSE),IF(DG311&lt;-$AR311,"mutant","WT"),IF(DG311&lt;-VLOOKUP('Gene Table'!$G$2,'Array Content'!$A$2:$B$3,2,FALSE),"Mutant","WT")),"")</f>
        <v/>
      </c>
      <c r="DV311" s="4" t="str">
        <f>IF(ISNUMBER(DH311), IF($AR311&gt;VLOOKUP('Gene Table'!$G$2,'Array Content'!$A$2:$B$3,2,FALSE),IF(DH311&lt;-$AR311,"mutant","WT"),IF(DH311&lt;-VLOOKUP('Gene Table'!$G$2,'Array Content'!$A$2:$B$3,2,FALSE),"Mutant","WT")),"")</f>
        <v/>
      </c>
      <c r="DW311" s="4" t="str">
        <f>IF(ISNUMBER(DI311), IF($AR311&gt;VLOOKUP('Gene Table'!$G$2,'Array Content'!$A$2:$B$3,2,FALSE),IF(DI311&lt;-$AR311,"mutant","WT"),IF(DI311&lt;-VLOOKUP('Gene Table'!$G$2,'Array Content'!$A$2:$B$3,2,FALSE),"Mutant","WT")),"")</f>
        <v/>
      </c>
      <c r="DX311" s="4" t="str">
        <f>IF(ISNUMBER(DJ311), IF($AR311&gt;VLOOKUP('Gene Table'!$G$2,'Array Content'!$A$2:$B$3,2,FALSE),IF(DJ311&lt;-$AR311,"mutant","WT"),IF(DJ311&lt;-VLOOKUP('Gene Table'!$G$2,'Array Content'!$A$2:$B$3,2,FALSE),"Mutant","WT")),"")</f>
        <v/>
      </c>
      <c r="DY311" s="4" t="str">
        <f>IF(ISNUMBER(DK311), IF($AR311&gt;VLOOKUP('Gene Table'!$G$2,'Array Content'!$A$2:$B$3,2,FALSE),IF(DK311&lt;-$AR311,"mutant","WT"),IF(DK311&lt;-VLOOKUP('Gene Table'!$G$2,'Array Content'!$A$2:$B$3,2,FALSE),"Mutant","WT")),"")</f>
        <v/>
      </c>
      <c r="DZ311" s="4" t="str">
        <f>IF(ISNUMBER(DL311), IF($AR311&gt;VLOOKUP('Gene Table'!$G$2,'Array Content'!$A$2:$B$3,2,FALSE),IF(DL311&lt;-$AR311,"mutant","WT"),IF(DL311&lt;-VLOOKUP('Gene Table'!$G$2,'Array Content'!$A$2:$B$3,2,FALSE),"Mutant","WT")),"")</f>
        <v/>
      </c>
      <c r="EA311" s="4" t="str">
        <f>IF(ISNUMBER(DM311), IF($AR311&gt;VLOOKUP('Gene Table'!$G$2,'Array Content'!$A$2:$B$3,2,FALSE),IF(DM311&lt;-$AR311,"mutant","WT"),IF(DM311&lt;-VLOOKUP('Gene Table'!$G$2,'Array Content'!$A$2:$B$3,2,FALSE),"Mutant","WT")),"")</f>
        <v/>
      </c>
      <c r="EC311" s="4" t="s">
        <v>4968</v>
      </c>
      <c r="ED311" s="4" t="str">
        <f>IF('Gene Table'!$D311="copy number",D311,"")</f>
        <v/>
      </c>
      <c r="EE311" s="4" t="str">
        <f>IF('Gene Table'!$D311="copy number",E311,"")</f>
        <v/>
      </c>
      <c r="EF311" s="4" t="str">
        <f>IF('Gene Table'!$D311="copy number",F311,"")</f>
        <v/>
      </c>
      <c r="EG311" s="4" t="str">
        <f>IF('Gene Table'!$D311="copy number",G311,"")</f>
        <v/>
      </c>
      <c r="EH311" s="4" t="str">
        <f>IF('Gene Table'!$D311="copy number",H311,"")</f>
        <v/>
      </c>
      <c r="EI311" s="4" t="str">
        <f>IF('Gene Table'!$D311="copy number",I311,"")</f>
        <v/>
      </c>
      <c r="EJ311" s="4" t="str">
        <f>IF('Gene Table'!$D311="copy number",J311,"")</f>
        <v/>
      </c>
      <c r="EK311" s="4" t="str">
        <f>IF('Gene Table'!$D311="copy number",K311,"")</f>
        <v/>
      </c>
      <c r="EL311" s="4" t="str">
        <f>IF('Gene Table'!$D311="copy number",L311,"")</f>
        <v/>
      </c>
      <c r="EM311" s="4" t="str">
        <f>IF('Gene Table'!$D311="copy number",M311,"")</f>
        <v/>
      </c>
      <c r="EN311" s="4" t="str">
        <f>IF('Gene Table'!$D311="copy number",N311,"")</f>
        <v/>
      </c>
      <c r="EO311" s="4" t="str">
        <f>IF('Gene Table'!$D311="copy number",O311,"")</f>
        <v/>
      </c>
      <c r="EQ311" s="4" t="s">
        <v>4968</v>
      </c>
      <c r="ER311" s="4" t="str">
        <f>IF('Gene Table'!$D311="copy number",R311,"")</f>
        <v/>
      </c>
      <c r="ES311" s="4" t="str">
        <f>IF('Gene Table'!$D311="copy number",S311,"")</f>
        <v/>
      </c>
      <c r="ET311" s="4" t="str">
        <f>IF('Gene Table'!$D311="copy number",T311,"")</f>
        <v/>
      </c>
      <c r="EU311" s="4" t="str">
        <f>IF('Gene Table'!$D311="copy number",U311,"")</f>
        <v/>
      </c>
      <c r="EV311" s="4" t="str">
        <f>IF('Gene Table'!$D311="copy number",V311,"")</f>
        <v/>
      </c>
      <c r="EW311" s="4" t="str">
        <f>IF('Gene Table'!$D311="copy number",W311,"")</f>
        <v/>
      </c>
      <c r="EX311" s="4" t="str">
        <f>IF('Gene Table'!$D311="copy number",X311,"")</f>
        <v/>
      </c>
      <c r="EY311" s="4" t="str">
        <f>IF('Gene Table'!$D311="copy number",Y311,"")</f>
        <v/>
      </c>
      <c r="EZ311" s="4" t="str">
        <f>IF('Gene Table'!$D311="copy number",Z311,"")</f>
        <v/>
      </c>
      <c r="FA311" s="4" t="str">
        <f>IF('Gene Table'!$D311="copy number",AA311,"")</f>
        <v/>
      </c>
      <c r="FB311" s="4" t="str">
        <f>IF('Gene Table'!$D311="copy number",AB311,"")</f>
        <v/>
      </c>
      <c r="FC311" s="4" t="str">
        <f>IF('Gene Table'!$D311="copy number",AC311,"")</f>
        <v/>
      </c>
      <c r="FE311" s="4" t="s">
        <v>4968</v>
      </c>
      <c r="FF311" s="4" t="str">
        <f>IF('Gene Table'!$C311="SMPC",D311,"")</f>
        <v/>
      </c>
      <c r="FG311" s="4" t="str">
        <f>IF('Gene Table'!$C311="SMPC",E311,"")</f>
        <v/>
      </c>
      <c r="FH311" s="4" t="str">
        <f>IF('Gene Table'!$C311="SMPC",F311,"")</f>
        <v/>
      </c>
      <c r="FI311" s="4" t="str">
        <f>IF('Gene Table'!$C311="SMPC",G311,"")</f>
        <v/>
      </c>
      <c r="FJ311" s="4" t="str">
        <f>IF('Gene Table'!$C311="SMPC",H311,"")</f>
        <v/>
      </c>
      <c r="FK311" s="4" t="str">
        <f>IF('Gene Table'!$C311="SMPC",I311,"")</f>
        <v/>
      </c>
      <c r="FL311" s="4" t="str">
        <f>IF('Gene Table'!$C311="SMPC",J311,"")</f>
        <v/>
      </c>
      <c r="FM311" s="4" t="str">
        <f>IF('Gene Table'!$C311="SMPC",K311,"")</f>
        <v/>
      </c>
      <c r="FN311" s="4" t="str">
        <f>IF('Gene Table'!$C311="SMPC",L311,"")</f>
        <v/>
      </c>
      <c r="FO311" s="4" t="str">
        <f>IF('Gene Table'!$C311="SMPC",M311,"")</f>
        <v/>
      </c>
      <c r="FP311" s="4" t="str">
        <f>IF('Gene Table'!$C311="SMPC",N311,"")</f>
        <v/>
      </c>
      <c r="FQ311" s="4" t="str">
        <f>IF('Gene Table'!$C311="SMPC",O311,"")</f>
        <v/>
      </c>
      <c r="FS311" s="4" t="s">
        <v>4968</v>
      </c>
      <c r="FT311" s="4" t="str">
        <f>IF('Gene Table'!$C311="SMPC",R311,"")</f>
        <v/>
      </c>
      <c r="FU311" s="4" t="str">
        <f>IF('Gene Table'!$C311="SMPC",S311,"")</f>
        <v/>
      </c>
      <c r="FV311" s="4" t="str">
        <f>IF('Gene Table'!$C311="SMPC",T311,"")</f>
        <v/>
      </c>
      <c r="FW311" s="4" t="str">
        <f>IF('Gene Table'!$C311="SMPC",U311,"")</f>
        <v/>
      </c>
      <c r="FX311" s="4" t="str">
        <f>IF('Gene Table'!$C311="SMPC",V311,"")</f>
        <v/>
      </c>
      <c r="FY311" s="4" t="str">
        <f>IF('Gene Table'!$C311="SMPC",W311,"")</f>
        <v/>
      </c>
      <c r="FZ311" s="4" t="str">
        <f>IF('Gene Table'!$C311="SMPC",X311,"")</f>
        <v/>
      </c>
      <c r="GA311" s="4" t="str">
        <f>IF('Gene Table'!$C311="SMPC",Y311,"")</f>
        <v/>
      </c>
      <c r="GB311" s="4" t="str">
        <f>IF('Gene Table'!$C311="SMPC",Z311,"")</f>
        <v/>
      </c>
      <c r="GC311" s="4" t="str">
        <f>IF('Gene Table'!$C311="SMPC",AA311,"")</f>
        <v/>
      </c>
      <c r="GD311" s="4" t="str">
        <f>IF('Gene Table'!$C311="SMPC",AB311,"")</f>
        <v/>
      </c>
      <c r="GE311" s="4" t="str">
        <f>IF('Gene Table'!$C311="SMPC",AC311,"")</f>
        <v/>
      </c>
    </row>
    <row r="312" spans="1:187" ht="15" customHeight="1" x14ac:dyDescent="0.25">
      <c r="A312" s="4" t="str">
        <f>'Gene Table'!C312&amp;":"&amp;'Gene Table'!D312</f>
        <v>TSHR:c.1456A&gt;T</v>
      </c>
      <c r="B312" s="4">
        <f>IF('Gene Table'!$G$5="NO",IF(ISNUMBER(MATCH('Gene Table'!E312,'Array Content'!$M$2:$M$941,0)),VLOOKUP('Gene Table'!E312,'Array Content'!$M$2:$O$941,2,FALSE),35),IF('Gene Table'!$G$5="YES",IF(ISNUMBER(MATCH('Gene Table'!E312,'Array Content'!$M$2:$M$941,0)),VLOOKUP('Gene Table'!E312,'Array Content'!$M$2:$O$941,3,FALSE),35),"OOPS"))</f>
        <v>37</v>
      </c>
      <c r="C312" s="4" t="s">
        <v>4969</v>
      </c>
      <c r="D312" s="29">
        <f>IF('Control Sample Data'!D311="","",IF(SUM('Control Sample Data'!D$2:D$97)&gt;10,IF(AND(ISNUMBER('Control Sample Data'!D311),'Control Sample Data'!D311&lt;$B312, 'Control Sample Data'!D311&gt;0),'Control Sample Data'!D311,$B312),""))</f>
        <v>35</v>
      </c>
      <c r="E312" s="29">
        <f>IF('Control Sample Data'!E311="","",IF(SUM('Control Sample Data'!E$2:E$97)&gt;10,IF(AND(ISNUMBER('Control Sample Data'!E311),'Control Sample Data'!E311&lt;$B312, 'Control Sample Data'!E311&gt;0),'Control Sample Data'!E311,$B312),""))</f>
        <v>35</v>
      </c>
      <c r="F312" s="29" t="str">
        <f>IF('Control Sample Data'!F311="","",IF(SUM('Control Sample Data'!F$2:F$97)&gt;10,IF(AND(ISNUMBER('Control Sample Data'!F311),'Control Sample Data'!F311&lt;$B312, 'Control Sample Data'!F311&gt;0),'Control Sample Data'!F311,$B312),""))</f>
        <v/>
      </c>
      <c r="G312" s="29" t="str">
        <f>IF('Control Sample Data'!G311="","",IF(SUM('Control Sample Data'!G$2:G$97)&gt;10,IF(AND(ISNUMBER('Control Sample Data'!G311),'Control Sample Data'!G311&lt;$B312, 'Control Sample Data'!G311&gt;0),'Control Sample Data'!G311,$B312),""))</f>
        <v/>
      </c>
      <c r="H312" s="29" t="str">
        <f>IF('Control Sample Data'!H311="","",IF(SUM('Control Sample Data'!H$2:H$97)&gt;10,IF(AND(ISNUMBER('Control Sample Data'!H311),'Control Sample Data'!H311&lt;$B312, 'Control Sample Data'!H311&gt;0),'Control Sample Data'!H311,$B312),""))</f>
        <v/>
      </c>
      <c r="I312" s="29" t="str">
        <f>IF('Control Sample Data'!I311="","",IF(SUM('Control Sample Data'!I$2:I$97)&gt;10,IF(AND(ISNUMBER('Control Sample Data'!I311),'Control Sample Data'!I311&lt;$B312, 'Control Sample Data'!I311&gt;0),'Control Sample Data'!I311,$B312),""))</f>
        <v/>
      </c>
      <c r="J312" s="29" t="str">
        <f>IF('Control Sample Data'!J311="","",IF(SUM('Control Sample Data'!J$2:J$97)&gt;10,IF(AND(ISNUMBER('Control Sample Data'!J311),'Control Sample Data'!J311&lt;$B312, 'Control Sample Data'!J311&gt;0),'Control Sample Data'!J311,$B312),""))</f>
        <v/>
      </c>
      <c r="K312" s="29" t="str">
        <f>IF('Control Sample Data'!K311="","",IF(SUM('Control Sample Data'!K$2:K$97)&gt;10,IF(AND(ISNUMBER('Control Sample Data'!K311),'Control Sample Data'!K311&lt;$B312, 'Control Sample Data'!K311&gt;0),'Control Sample Data'!K311,$B312),""))</f>
        <v/>
      </c>
      <c r="L312" s="29" t="str">
        <f>IF('Control Sample Data'!L311="","",IF(SUM('Control Sample Data'!L$2:L$97)&gt;10,IF(AND(ISNUMBER('Control Sample Data'!L311),'Control Sample Data'!L311&lt;$B312, 'Control Sample Data'!L311&gt;0),'Control Sample Data'!L311,$B312),""))</f>
        <v/>
      </c>
      <c r="M312" s="29" t="str">
        <f>IF('Control Sample Data'!M311="","",IF(SUM('Control Sample Data'!M$2:M$97)&gt;10,IF(AND(ISNUMBER('Control Sample Data'!M311),'Control Sample Data'!M311&lt;$B312, 'Control Sample Data'!M311&gt;0),'Control Sample Data'!M311,$B312),""))</f>
        <v/>
      </c>
      <c r="N312" s="29" t="str">
        <f>IF('Control Sample Data'!N311="","",IF(SUM('Control Sample Data'!N$2:N$97)&gt;10,IF(AND(ISNUMBER('Control Sample Data'!N311),'Control Sample Data'!N311&lt;$B312, 'Control Sample Data'!N311&gt;0),'Control Sample Data'!N311,$B312),""))</f>
        <v/>
      </c>
      <c r="O312" s="29" t="str">
        <f>IF('Control Sample Data'!O311="","",IF(SUM('Control Sample Data'!O$2:O$97)&gt;10,IF(AND(ISNUMBER('Control Sample Data'!O311),'Control Sample Data'!O311&lt;$B312, 'Control Sample Data'!O311&gt;0),'Control Sample Data'!O311,$B312),""))</f>
        <v/>
      </c>
      <c r="Q312" s="4" t="s">
        <v>4969</v>
      </c>
      <c r="R312" s="29">
        <f>IF('Test Sample Data'!D311="","",IF(SUM('Test Sample Data'!D$2:D$97)&gt;10,IF(AND(ISNUMBER('Test Sample Data'!D311),'Test Sample Data'!D311&lt;$B312, 'Test Sample Data'!D311&gt;0),'Test Sample Data'!D311,$B312),""))</f>
        <v>35</v>
      </c>
      <c r="S312" s="29">
        <f>IF('Test Sample Data'!E311="","",IF(SUM('Test Sample Data'!E$2:E$97)&gt;10,IF(AND(ISNUMBER('Test Sample Data'!E311),'Test Sample Data'!E311&lt;$B312, 'Test Sample Data'!E311&gt;0),'Test Sample Data'!E311,$B312),""))</f>
        <v>35</v>
      </c>
      <c r="T312" s="29" t="str">
        <f>IF('Test Sample Data'!F311="","",IF(SUM('Test Sample Data'!F$2:F$97)&gt;10,IF(AND(ISNUMBER('Test Sample Data'!F311),'Test Sample Data'!F311&lt;$B312, 'Test Sample Data'!F311&gt;0),'Test Sample Data'!F311,$B312),""))</f>
        <v/>
      </c>
      <c r="U312" s="29" t="str">
        <f>IF('Test Sample Data'!G311="","",IF(SUM('Test Sample Data'!G$2:G$97)&gt;10,IF(AND(ISNUMBER('Test Sample Data'!G311),'Test Sample Data'!G311&lt;$B312, 'Test Sample Data'!G311&gt;0),'Test Sample Data'!G311,$B312),""))</f>
        <v/>
      </c>
      <c r="V312" s="29" t="str">
        <f>IF('Test Sample Data'!H311="","",IF(SUM('Test Sample Data'!H$2:H$97)&gt;10,IF(AND(ISNUMBER('Test Sample Data'!H311),'Test Sample Data'!H311&lt;$B312, 'Test Sample Data'!H311&gt;0),'Test Sample Data'!H311,$B312),""))</f>
        <v/>
      </c>
      <c r="W312" s="29" t="str">
        <f>IF('Test Sample Data'!I311="","",IF(SUM('Test Sample Data'!I$2:I$97)&gt;10,IF(AND(ISNUMBER('Test Sample Data'!I311),'Test Sample Data'!I311&lt;$B312, 'Test Sample Data'!I311&gt;0),'Test Sample Data'!I311,$B312),""))</f>
        <v/>
      </c>
      <c r="X312" s="29" t="str">
        <f>IF('Test Sample Data'!J311="","",IF(SUM('Test Sample Data'!J$2:J$97)&gt;10,IF(AND(ISNUMBER('Test Sample Data'!J311),'Test Sample Data'!J311&lt;$B312, 'Test Sample Data'!J311&gt;0),'Test Sample Data'!J311,$B312),""))</f>
        <v/>
      </c>
      <c r="Y312" s="29" t="str">
        <f>IF('Test Sample Data'!K311="","",IF(SUM('Test Sample Data'!K$2:K$97)&gt;10,IF(AND(ISNUMBER('Test Sample Data'!K311),'Test Sample Data'!K311&lt;$B312, 'Test Sample Data'!K311&gt;0),'Test Sample Data'!K311,$B312),""))</f>
        <v/>
      </c>
      <c r="Z312" s="29" t="str">
        <f>IF('Test Sample Data'!L311="","",IF(SUM('Test Sample Data'!L$2:L$97)&gt;10,IF(AND(ISNUMBER('Test Sample Data'!L311),'Test Sample Data'!L311&lt;$B312, 'Test Sample Data'!L311&gt;0),'Test Sample Data'!L311,$B312),""))</f>
        <v/>
      </c>
      <c r="AA312" s="29" t="str">
        <f>IF('Test Sample Data'!M311="","",IF(SUM('Test Sample Data'!M$2:M$97)&gt;10,IF(AND(ISNUMBER('Test Sample Data'!M311),'Test Sample Data'!M311&lt;$B312, 'Test Sample Data'!M311&gt;0),'Test Sample Data'!M311,$B312),""))</f>
        <v/>
      </c>
      <c r="AB312" s="29" t="str">
        <f>IF('Test Sample Data'!N311="","",IF(SUM('Test Sample Data'!N$2:N$97)&gt;10,IF(AND(ISNUMBER('Test Sample Data'!N311),'Test Sample Data'!N311&lt;$B312, 'Test Sample Data'!N311&gt;0),'Test Sample Data'!N311,$B312),""))</f>
        <v/>
      </c>
      <c r="AC312" s="29" t="str">
        <f>IF('Test Sample Data'!O311="","",IF(SUM('Test Sample Data'!O$2:O$97)&gt;10,IF(AND(ISNUMBER('Test Sample Data'!O311),'Test Sample Data'!O311&lt;$B312, 'Test Sample Data'!O311&gt;0),'Test Sample Data'!O311,$B312),""))</f>
        <v/>
      </c>
      <c r="AE312" s="4" t="s">
        <v>4969</v>
      </c>
      <c r="AF312" s="4">
        <f t="shared" si="311"/>
        <v>9</v>
      </c>
      <c r="AG312" s="4">
        <f t="shared" si="312"/>
        <v>9</v>
      </c>
      <c r="AH312" s="4" t="str">
        <f t="shared" si="313"/>
        <v/>
      </c>
      <c r="AI312" s="4" t="str">
        <f t="shared" si="314"/>
        <v/>
      </c>
      <c r="AJ312" s="4" t="str">
        <f t="shared" si="315"/>
        <v/>
      </c>
      <c r="AK312" s="4" t="str">
        <f t="shared" si="316"/>
        <v/>
      </c>
      <c r="AL312" s="4" t="str">
        <f t="shared" si="317"/>
        <v/>
      </c>
      <c r="AM312" s="4" t="str">
        <f t="shared" si="318"/>
        <v/>
      </c>
      <c r="AN312" s="4" t="str">
        <f t="shared" si="319"/>
        <v/>
      </c>
      <c r="AO312" s="4" t="str">
        <f t="shared" si="320"/>
        <v/>
      </c>
      <c r="AP312" s="4" t="str">
        <f t="shared" si="321"/>
        <v/>
      </c>
      <c r="AQ312" s="4" t="str">
        <f t="shared" si="322"/>
        <v/>
      </c>
      <c r="AR312" s="4">
        <f t="shared" si="323"/>
        <v>0</v>
      </c>
      <c r="AS312" s="4">
        <f t="shared" si="374"/>
        <v>9</v>
      </c>
      <c r="AU312" s="4" t="s">
        <v>4969</v>
      </c>
      <c r="AV312" s="4">
        <f t="shared" si="324"/>
        <v>9</v>
      </c>
      <c r="AW312" s="4">
        <f t="shared" si="325"/>
        <v>9</v>
      </c>
      <c r="AX312" s="4" t="str">
        <f t="shared" si="326"/>
        <v/>
      </c>
      <c r="AY312" s="4" t="str">
        <f t="shared" si="327"/>
        <v/>
      </c>
      <c r="AZ312" s="4" t="str">
        <f t="shared" si="328"/>
        <v/>
      </c>
      <c r="BA312" s="4" t="str">
        <f t="shared" si="329"/>
        <v/>
      </c>
      <c r="BB312" s="4" t="str">
        <f t="shared" si="330"/>
        <v/>
      </c>
      <c r="BC312" s="4" t="str">
        <f t="shared" si="331"/>
        <v/>
      </c>
      <c r="BD312" s="4" t="str">
        <f t="shared" si="332"/>
        <v/>
      </c>
      <c r="BE312" s="4" t="str">
        <f t="shared" si="333"/>
        <v/>
      </c>
      <c r="BF312" s="4" t="str">
        <f t="shared" si="334"/>
        <v/>
      </c>
      <c r="BG312" s="4" t="str">
        <f t="shared" si="335"/>
        <v/>
      </c>
      <c r="BI312" s="4" t="s">
        <v>4969</v>
      </c>
      <c r="BJ312" s="4">
        <f t="shared" si="361"/>
        <v>9</v>
      </c>
      <c r="BK312" s="4">
        <f t="shared" si="362"/>
        <v>9</v>
      </c>
      <c r="BL312" s="4" t="str">
        <f t="shared" si="363"/>
        <v/>
      </c>
      <c r="BM312" s="4" t="str">
        <f t="shared" si="364"/>
        <v/>
      </c>
      <c r="BN312" s="4" t="str">
        <f t="shared" si="365"/>
        <v/>
      </c>
      <c r="BO312" s="4" t="str">
        <f t="shared" si="366"/>
        <v/>
      </c>
      <c r="BP312" s="4" t="str">
        <f t="shared" si="367"/>
        <v/>
      </c>
      <c r="BQ312" s="4" t="str">
        <f t="shared" si="368"/>
        <v/>
      </c>
      <c r="BR312" s="4" t="str">
        <f t="shared" si="369"/>
        <v/>
      </c>
      <c r="BS312" s="4" t="str">
        <f t="shared" si="370"/>
        <v/>
      </c>
      <c r="BT312" s="4" t="str">
        <f t="shared" si="371"/>
        <v/>
      </c>
      <c r="BU312" s="4" t="str">
        <f t="shared" si="372"/>
        <v/>
      </c>
      <c r="BV312" s="4">
        <f t="shared" si="336"/>
        <v>0</v>
      </c>
      <c r="BW312" s="4">
        <f t="shared" si="373"/>
        <v>9</v>
      </c>
      <c r="BY312" s="4" t="s">
        <v>4969</v>
      </c>
      <c r="BZ312" s="4">
        <f t="shared" si="337"/>
        <v>0</v>
      </c>
      <c r="CA312" s="4">
        <f t="shared" si="338"/>
        <v>0</v>
      </c>
      <c r="CB312" s="4" t="str">
        <f t="shared" si="339"/>
        <v/>
      </c>
      <c r="CC312" s="4" t="str">
        <f t="shared" si="340"/>
        <v/>
      </c>
      <c r="CD312" s="4" t="str">
        <f t="shared" si="341"/>
        <v/>
      </c>
      <c r="CE312" s="4" t="str">
        <f t="shared" si="342"/>
        <v/>
      </c>
      <c r="CF312" s="4" t="str">
        <f t="shared" si="343"/>
        <v/>
      </c>
      <c r="CG312" s="4" t="str">
        <f t="shared" si="344"/>
        <v/>
      </c>
      <c r="CH312" s="4" t="str">
        <f t="shared" si="345"/>
        <v/>
      </c>
      <c r="CI312" s="4" t="str">
        <f t="shared" si="346"/>
        <v/>
      </c>
      <c r="CJ312" s="4" t="str">
        <f t="shared" si="347"/>
        <v/>
      </c>
      <c r="CK312" s="4" t="str">
        <f t="shared" si="348"/>
        <v/>
      </c>
      <c r="CM312" s="4" t="s">
        <v>4969</v>
      </c>
      <c r="CN312" s="4" t="str">
        <f>IF(ISNUMBER(BZ312), IF($BV312&gt;VLOOKUP('Gene Table'!$G$2,'Array Content'!$A$2:$B$3,2,FALSE),IF(BZ312&lt;-$BV312,"mutant","WT"),IF(BZ312&lt;-VLOOKUP('Gene Table'!$G$2,'Array Content'!$A$2:$B$3,2,FALSE),"Mutant","WT")),"")</f>
        <v>WT</v>
      </c>
      <c r="CO312" s="4" t="str">
        <f>IF(ISNUMBER(CA312), IF($BV312&gt;VLOOKUP('Gene Table'!$G$2,'Array Content'!$A$2:$B$3,2,FALSE),IF(CA312&lt;-$BV312,"mutant","WT"),IF(CA312&lt;-VLOOKUP('Gene Table'!$G$2,'Array Content'!$A$2:$B$3,2,FALSE),"Mutant","WT")),"")</f>
        <v>WT</v>
      </c>
      <c r="CP312" s="4" t="str">
        <f>IF(ISNUMBER(CB312), IF($BV312&gt;VLOOKUP('Gene Table'!$G$2,'Array Content'!$A$2:$B$3,2,FALSE),IF(CB312&lt;-$BV312,"mutant","WT"),IF(CB312&lt;-VLOOKUP('Gene Table'!$G$2,'Array Content'!$A$2:$B$3,2,FALSE),"Mutant","WT")),"")</f>
        <v/>
      </c>
      <c r="CQ312" s="4" t="str">
        <f>IF(ISNUMBER(CC312), IF($BV312&gt;VLOOKUP('Gene Table'!$G$2,'Array Content'!$A$2:$B$3,2,FALSE),IF(CC312&lt;-$BV312,"mutant","WT"),IF(CC312&lt;-VLOOKUP('Gene Table'!$G$2,'Array Content'!$A$2:$B$3,2,FALSE),"Mutant","WT")),"")</f>
        <v/>
      </c>
      <c r="CR312" s="4" t="str">
        <f>IF(ISNUMBER(CD312), IF($BV312&gt;VLOOKUP('Gene Table'!$G$2,'Array Content'!$A$2:$B$3,2,FALSE),IF(CD312&lt;-$BV312,"mutant","WT"),IF(CD312&lt;-VLOOKUP('Gene Table'!$G$2,'Array Content'!$A$2:$B$3,2,FALSE),"Mutant","WT")),"")</f>
        <v/>
      </c>
      <c r="CS312" s="4" t="str">
        <f>IF(ISNUMBER(CE312), IF($BV312&gt;VLOOKUP('Gene Table'!$G$2,'Array Content'!$A$2:$B$3,2,FALSE),IF(CE312&lt;-$BV312,"mutant","WT"),IF(CE312&lt;-VLOOKUP('Gene Table'!$G$2,'Array Content'!$A$2:$B$3,2,FALSE),"Mutant","WT")),"")</f>
        <v/>
      </c>
      <c r="CT312" s="4" t="str">
        <f>IF(ISNUMBER(CF312), IF($BV312&gt;VLOOKUP('Gene Table'!$G$2,'Array Content'!$A$2:$B$3,2,FALSE),IF(CF312&lt;-$BV312,"mutant","WT"),IF(CF312&lt;-VLOOKUP('Gene Table'!$G$2,'Array Content'!$A$2:$B$3,2,FALSE),"Mutant","WT")),"")</f>
        <v/>
      </c>
      <c r="CU312" s="4" t="str">
        <f>IF(ISNUMBER(CG312), IF($BV312&gt;VLOOKUP('Gene Table'!$G$2,'Array Content'!$A$2:$B$3,2,FALSE),IF(CG312&lt;-$BV312,"mutant","WT"),IF(CG312&lt;-VLOOKUP('Gene Table'!$G$2,'Array Content'!$A$2:$B$3,2,FALSE),"Mutant","WT")),"")</f>
        <v/>
      </c>
      <c r="CV312" s="4" t="str">
        <f>IF(ISNUMBER(CH312), IF($BV312&gt;VLOOKUP('Gene Table'!$G$2,'Array Content'!$A$2:$B$3,2,FALSE),IF(CH312&lt;-$BV312,"mutant","WT"),IF(CH312&lt;-VLOOKUP('Gene Table'!$G$2,'Array Content'!$A$2:$B$3,2,FALSE),"Mutant","WT")),"")</f>
        <v/>
      </c>
      <c r="CW312" s="4" t="str">
        <f>IF(ISNUMBER(CI312), IF($BV312&gt;VLOOKUP('Gene Table'!$G$2,'Array Content'!$A$2:$B$3,2,FALSE),IF(CI312&lt;-$BV312,"mutant","WT"),IF(CI312&lt;-VLOOKUP('Gene Table'!$G$2,'Array Content'!$A$2:$B$3,2,FALSE),"Mutant","WT")),"")</f>
        <v/>
      </c>
      <c r="CX312" s="4" t="str">
        <f>IF(ISNUMBER(CJ312), IF($BV312&gt;VLOOKUP('Gene Table'!$G$2,'Array Content'!$A$2:$B$3,2,FALSE),IF(CJ312&lt;-$BV312,"mutant","WT"),IF(CJ312&lt;-VLOOKUP('Gene Table'!$G$2,'Array Content'!$A$2:$B$3,2,FALSE),"Mutant","WT")),"")</f>
        <v/>
      </c>
      <c r="CY312" s="4" t="str">
        <f>IF(ISNUMBER(CK312), IF($BV312&gt;VLOOKUP('Gene Table'!$G$2,'Array Content'!$A$2:$B$3,2,FALSE),IF(CK312&lt;-$BV312,"mutant","WT"),IF(CK312&lt;-VLOOKUP('Gene Table'!$G$2,'Array Content'!$A$2:$B$3,2,FALSE),"Mutant","WT")),"")</f>
        <v/>
      </c>
      <c r="DA312" s="4" t="s">
        <v>4969</v>
      </c>
      <c r="DB312" s="4">
        <f t="shared" si="349"/>
        <v>0</v>
      </c>
      <c r="DC312" s="4">
        <f t="shared" si="350"/>
        <v>0</v>
      </c>
      <c r="DD312" s="4" t="str">
        <f t="shared" si="351"/>
        <v/>
      </c>
      <c r="DE312" s="4" t="str">
        <f t="shared" si="352"/>
        <v/>
      </c>
      <c r="DF312" s="4" t="str">
        <f t="shared" si="353"/>
        <v/>
      </c>
      <c r="DG312" s="4" t="str">
        <f t="shared" si="354"/>
        <v/>
      </c>
      <c r="DH312" s="4" t="str">
        <f t="shared" si="355"/>
        <v/>
      </c>
      <c r="DI312" s="4" t="str">
        <f t="shared" si="356"/>
        <v/>
      </c>
      <c r="DJ312" s="4" t="str">
        <f t="shared" si="357"/>
        <v/>
      </c>
      <c r="DK312" s="4" t="str">
        <f t="shared" si="358"/>
        <v/>
      </c>
      <c r="DL312" s="4" t="str">
        <f t="shared" si="359"/>
        <v/>
      </c>
      <c r="DM312" s="4" t="str">
        <f t="shared" si="360"/>
        <v/>
      </c>
      <c r="DO312" s="4" t="s">
        <v>4969</v>
      </c>
      <c r="DP312" s="4" t="str">
        <f>IF(ISNUMBER(DB312), IF($AR312&gt;VLOOKUP('Gene Table'!$G$2,'Array Content'!$A$2:$B$3,2,FALSE),IF(DB312&lt;-$AR312,"mutant","WT"),IF(DB312&lt;-VLOOKUP('Gene Table'!$G$2,'Array Content'!$A$2:$B$3,2,FALSE),"Mutant","WT")),"")</f>
        <v>WT</v>
      </c>
      <c r="DQ312" s="4" t="str">
        <f>IF(ISNUMBER(DC312), IF($AR312&gt;VLOOKUP('Gene Table'!$G$2,'Array Content'!$A$2:$B$3,2,FALSE),IF(DC312&lt;-$AR312,"mutant","WT"),IF(DC312&lt;-VLOOKUP('Gene Table'!$G$2,'Array Content'!$A$2:$B$3,2,FALSE),"Mutant","WT")),"")</f>
        <v>WT</v>
      </c>
      <c r="DR312" s="4" t="str">
        <f>IF(ISNUMBER(DD312), IF($AR312&gt;VLOOKUP('Gene Table'!$G$2,'Array Content'!$A$2:$B$3,2,FALSE),IF(DD312&lt;-$AR312,"mutant","WT"),IF(DD312&lt;-VLOOKUP('Gene Table'!$G$2,'Array Content'!$A$2:$B$3,2,FALSE),"Mutant","WT")),"")</f>
        <v/>
      </c>
      <c r="DS312" s="4" t="str">
        <f>IF(ISNUMBER(DE312), IF($AR312&gt;VLOOKUP('Gene Table'!$G$2,'Array Content'!$A$2:$B$3,2,FALSE),IF(DE312&lt;-$AR312,"mutant","WT"),IF(DE312&lt;-VLOOKUP('Gene Table'!$G$2,'Array Content'!$A$2:$B$3,2,FALSE),"Mutant","WT")),"")</f>
        <v/>
      </c>
      <c r="DT312" s="4" t="str">
        <f>IF(ISNUMBER(DF312), IF($AR312&gt;VLOOKUP('Gene Table'!$G$2,'Array Content'!$A$2:$B$3,2,FALSE),IF(DF312&lt;-$AR312,"mutant","WT"),IF(DF312&lt;-VLOOKUP('Gene Table'!$G$2,'Array Content'!$A$2:$B$3,2,FALSE),"Mutant","WT")),"")</f>
        <v/>
      </c>
      <c r="DU312" s="4" t="str">
        <f>IF(ISNUMBER(DG312), IF($AR312&gt;VLOOKUP('Gene Table'!$G$2,'Array Content'!$A$2:$B$3,2,FALSE),IF(DG312&lt;-$AR312,"mutant","WT"),IF(DG312&lt;-VLOOKUP('Gene Table'!$G$2,'Array Content'!$A$2:$B$3,2,FALSE),"Mutant","WT")),"")</f>
        <v/>
      </c>
      <c r="DV312" s="4" t="str">
        <f>IF(ISNUMBER(DH312), IF($AR312&gt;VLOOKUP('Gene Table'!$G$2,'Array Content'!$A$2:$B$3,2,FALSE),IF(DH312&lt;-$AR312,"mutant","WT"),IF(DH312&lt;-VLOOKUP('Gene Table'!$G$2,'Array Content'!$A$2:$B$3,2,FALSE),"Mutant","WT")),"")</f>
        <v/>
      </c>
      <c r="DW312" s="4" t="str">
        <f>IF(ISNUMBER(DI312), IF($AR312&gt;VLOOKUP('Gene Table'!$G$2,'Array Content'!$A$2:$B$3,2,FALSE),IF(DI312&lt;-$AR312,"mutant","WT"),IF(DI312&lt;-VLOOKUP('Gene Table'!$G$2,'Array Content'!$A$2:$B$3,2,FALSE),"Mutant","WT")),"")</f>
        <v/>
      </c>
      <c r="DX312" s="4" t="str">
        <f>IF(ISNUMBER(DJ312), IF($AR312&gt;VLOOKUP('Gene Table'!$G$2,'Array Content'!$A$2:$B$3,2,FALSE),IF(DJ312&lt;-$AR312,"mutant","WT"),IF(DJ312&lt;-VLOOKUP('Gene Table'!$G$2,'Array Content'!$A$2:$B$3,2,FALSE),"Mutant","WT")),"")</f>
        <v/>
      </c>
      <c r="DY312" s="4" t="str">
        <f>IF(ISNUMBER(DK312), IF($AR312&gt;VLOOKUP('Gene Table'!$G$2,'Array Content'!$A$2:$B$3,2,FALSE),IF(DK312&lt;-$AR312,"mutant","WT"),IF(DK312&lt;-VLOOKUP('Gene Table'!$G$2,'Array Content'!$A$2:$B$3,2,FALSE),"Mutant","WT")),"")</f>
        <v/>
      </c>
      <c r="DZ312" s="4" t="str">
        <f>IF(ISNUMBER(DL312), IF($AR312&gt;VLOOKUP('Gene Table'!$G$2,'Array Content'!$A$2:$B$3,2,FALSE),IF(DL312&lt;-$AR312,"mutant","WT"),IF(DL312&lt;-VLOOKUP('Gene Table'!$G$2,'Array Content'!$A$2:$B$3,2,FALSE),"Mutant","WT")),"")</f>
        <v/>
      </c>
      <c r="EA312" s="4" t="str">
        <f>IF(ISNUMBER(DM312), IF($AR312&gt;VLOOKUP('Gene Table'!$G$2,'Array Content'!$A$2:$B$3,2,FALSE),IF(DM312&lt;-$AR312,"mutant","WT"),IF(DM312&lt;-VLOOKUP('Gene Table'!$G$2,'Array Content'!$A$2:$B$3,2,FALSE),"Mutant","WT")),"")</f>
        <v/>
      </c>
      <c r="EC312" s="4" t="s">
        <v>4969</v>
      </c>
      <c r="ED312" s="4" t="str">
        <f>IF('Gene Table'!$D312="copy number",D312,"")</f>
        <v/>
      </c>
      <c r="EE312" s="4" t="str">
        <f>IF('Gene Table'!$D312="copy number",E312,"")</f>
        <v/>
      </c>
      <c r="EF312" s="4" t="str">
        <f>IF('Gene Table'!$D312="copy number",F312,"")</f>
        <v/>
      </c>
      <c r="EG312" s="4" t="str">
        <f>IF('Gene Table'!$D312="copy number",G312,"")</f>
        <v/>
      </c>
      <c r="EH312" s="4" t="str">
        <f>IF('Gene Table'!$D312="copy number",H312,"")</f>
        <v/>
      </c>
      <c r="EI312" s="4" t="str">
        <f>IF('Gene Table'!$D312="copy number",I312,"")</f>
        <v/>
      </c>
      <c r="EJ312" s="4" t="str">
        <f>IF('Gene Table'!$D312="copy number",J312,"")</f>
        <v/>
      </c>
      <c r="EK312" s="4" t="str">
        <f>IF('Gene Table'!$D312="copy number",K312,"")</f>
        <v/>
      </c>
      <c r="EL312" s="4" t="str">
        <f>IF('Gene Table'!$D312="copy number",L312,"")</f>
        <v/>
      </c>
      <c r="EM312" s="4" t="str">
        <f>IF('Gene Table'!$D312="copy number",M312,"")</f>
        <v/>
      </c>
      <c r="EN312" s="4" t="str">
        <f>IF('Gene Table'!$D312="copy number",N312,"")</f>
        <v/>
      </c>
      <c r="EO312" s="4" t="str">
        <f>IF('Gene Table'!$D312="copy number",O312,"")</f>
        <v/>
      </c>
      <c r="EQ312" s="4" t="s">
        <v>4969</v>
      </c>
      <c r="ER312" s="4" t="str">
        <f>IF('Gene Table'!$D312="copy number",R312,"")</f>
        <v/>
      </c>
      <c r="ES312" s="4" t="str">
        <f>IF('Gene Table'!$D312="copy number",S312,"")</f>
        <v/>
      </c>
      <c r="ET312" s="4" t="str">
        <f>IF('Gene Table'!$D312="copy number",T312,"")</f>
        <v/>
      </c>
      <c r="EU312" s="4" t="str">
        <f>IF('Gene Table'!$D312="copy number",U312,"")</f>
        <v/>
      </c>
      <c r="EV312" s="4" t="str">
        <f>IF('Gene Table'!$D312="copy number",V312,"")</f>
        <v/>
      </c>
      <c r="EW312" s="4" t="str">
        <f>IF('Gene Table'!$D312="copy number",W312,"")</f>
        <v/>
      </c>
      <c r="EX312" s="4" t="str">
        <f>IF('Gene Table'!$D312="copy number",X312,"")</f>
        <v/>
      </c>
      <c r="EY312" s="4" t="str">
        <f>IF('Gene Table'!$D312="copy number",Y312,"")</f>
        <v/>
      </c>
      <c r="EZ312" s="4" t="str">
        <f>IF('Gene Table'!$D312="copy number",Z312,"")</f>
        <v/>
      </c>
      <c r="FA312" s="4" t="str">
        <f>IF('Gene Table'!$D312="copy number",AA312,"")</f>
        <v/>
      </c>
      <c r="FB312" s="4" t="str">
        <f>IF('Gene Table'!$D312="copy number",AB312,"")</f>
        <v/>
      </c>
      <c r="FC312" s="4" t="str">
        <f>IF('Gene Table'!$D312="copy number",AC312,"")</f>
        <v/>
      </c>
      <c r="FE312" s="4" t="s">
        <v>4969</v>
      </c>
      <c r="FF312" s="4" t="str">
        <f>IF('Gene Table'!$C312="SMPC",D312,"")</f>
        <v/>
      </c>
      <c r="FG312" s="4" t="str">
        <f>IF('Gene Table'!$C312="SMPC",E312,"")</f>
        <v/>
      </c>
      <c r="FH312" s="4" t="str">
        <f>IF('Gene Table'!$C312="SMPC",F312,"")</f>
        <v/>
      </c>
      <c r="FI312" s="4" t="str">
        <f>IF('Gene Table'!$C312="SMPC",G312,"")</f>
        <v/>
      </c>
      <c r="FJ312" s="4" t="str">
        <f>IF('Gene Table'!$C312="SMPC",H312,"")</f>
        <v/>
      </c>
      <c r="FK312" s="4" t="str">
        <f>IF('Gene Table'!$C312="SMPC",I312,"")</f>
        <v/>
      </c>
      <c r="FL312" s="4" t="str">
        <f>IF('Gene Table'!$C312="SMPC",J312,"")</f>
        <v/>
      </c>
      <c r="FM312" s="4" t="str">
        <f>IF('Gene Table'!$C312="SMPC",K312,"")</f>
        <v/>
      </c>
      <c r="FN312" s="4" t="str">
        <f>IF('Gene Table'!$C312="SMPC",L312,"")</f>
        <v/>
      </c>
      <c r="FO312" s="4" t="str">
        <f>IF('Gene Table'!$C312="SMPC",M312,"")</f>
        <v/>
      </c>
      <c r="FP312" s="4" t="str">
        <f>IF('Gene Table'!$C312="SMPC",N312,"")</f>
        <v/>
      </c>
      <c r="FQ312" s="4" t="str">
        <f>IF('Gene Table'!$C312="SMPC",O312,"")</f>
        <v/>
      </c>
      <c r="FS312" s="4" t="s">
        <v>4969</v>
      </c>
      <c r="FT312" s="4" t="str">
        <f>IF('Gene Table'!$C312="SMPC",R312,"")</f>
        <v/>
      </c>
      <c r="FU312" s="4" t="str">
        <f>IF('Gene Table'!$C312="SMPC",S312,"")</f>
        <v/>
      </c>
      <c r="FV312" s="4" t="str">
        <f>IF('Gene Table'!$C312="SMPC",T312,"")</f>
        <v/>
      </c>
      <c r="FW312" s="4" t="str">
        <f>IF('Gene Table'!$C312="SMPC",U312,"")</f>
        <v/>
      </c>
      <c r="FX312" s="4" t="str">
        <f>IF('Gene Table'!$C312="SMPC",V312,"")</f>
        <v/>
      </c>
      <c r="FY312" s="4" t="str">
        <f>IF('Gene Table'!$C312="SMPC",W312,"")</f>
        <v/>
      </c>
      <c r="FZ312" s="4" t="str">
        <f>IF('Gene Table'!$C312="SMPC",X312,"")</f>
        <v/>
      </c>
      <c r="GA312" s="4" t="str">
        <f>IF('Gene Table'!$C312="SMPC",Y312,"")</f>
        <v/>
      </c>
      <c r="GB312" s="4" t="str">
        <f>IF('Gene Table'!$C312="SMPC",Z312,"")</f>
        <v/>
      </c>
      <c r="GC312" s="4" t="str">
        <f>IF('Gene Table'!$C312="SMPC",AA312,"")</f>
        <v/>
      </c>
      <c r="GD312" s="4" t="str">
        <f>IF('Gene Table'!$C312="SMPC",AB312,"")</f>
        <v/>
      </c>
      <c r="GE312" s="4" t="str">
        <f>IF('Gene Table'!$C312="SMPC",AC312,"")</f>
        <v/>
      </c>
    </row>
    <row r="313" spans="1:187" ht="15" customHeight="1" x14ac:dyDescent="0.25">
      <c r="A313" s="4" t="str">
        <f>'Gene Table'!C313&amp;":"&amp;'Gene Table'!D313</f>
        <v>TSHR:c.1535T&gt;A</v>
      </c>
      <c r="B313" s="4">
        <f>IF('Gene Table'!$G$5="NO",IF(ISNUMBER(MATCH('Gene Table'!E313,'Array Content'!$M$2:$M$941,0)),VLOOKUP('Gene Table'!E313,'Array Content'!$M$2:$O$941,2,FALSE),35),IF('Gene Table'!$G$5="YES",IF(ISNUMBER(MATCH('Gene Table'!E313,'Array Content'!$M$2:$M$941,0)),VLOOKUP('Gene Table'!E313,'Array Content'!$M$2:$O$941,3,FALSE),35),"OOPS"))</f>
        <v>37</v>
      </c>
      <c r="C313" s="4" t="s">
        <v>4970</v>
      </c>
      <c r="D313" s="29">
        <f>IF('Control Sample Data'!D312="","",IF(SUM('Control Sample Data'!D$2:D$97)&gt;10,IF(AND(ISNUMBER('Control Sample Data'!D312),'Control Sample Data'!D312&lt;$B313, 'Control Sample Data'!D312&gt;0),'Control Sample Data'!D312,$B313),""))</f>
        <v>35</v>
      </c>
      <c r="E313" s="29">
        <f>IF('Control Sample Data'!E312="","",IF(SUM('Control Sample Data'!E$2:E$97)&gt;10,IF(AND(ISNUMBER('Control Sample Data'!E312),'Control Sample Data'!E312&lt;$B313, 'Control Sample Data'!E312&gt;0),'Control Sample Data'!E312,$B313),""))</f>
        <v>35</v>
      </c>
      <c r="F313" s="29" t="str">
        <f>IF('Control Sample Data'!F312="","",IF(SUM('Control Sample Data'!F$2:F$97)&gt;10,IF(AND(ISNUMBER('Control Sample Data'!F312),'Control Sample Data'!F312&lt;$B313, 'Control Sample Data'!F312&gt;0),'Control Sample Data'!F312,$B313),""))</f>
        <v/>
      </c>
      <c r="G313" s="29" t="str">
        <f>IF('Control Sample Data'!G312="","",IF(SUM('Control Sample Data'!G$2:G$97)&gt;10,IF(AND(ISNUMBER('Control Sample Data'!G312),'Control Sample Data'!G312&lt;$B313, 'Control Sample Data'!G312&gt;0),'Control Sample Data'!G312,$B313),""))</f>
        <v/>
      </c>
      <c r="H313" s="29" t="str">
        <f>IF('Control Sample Data'!H312="","",IF(SUM('Control Sample Data'!H$2:H$97)&gt;10,IF(AND(ISNUMBER('Control Sample Data'!H312),'Control Sample Data'!H312&lt;$B313, 'Control Sample Data'!H312&gt;0),'Control Sample Data'!H312,$B313),""))</f>
        <v/>
      </c>
      <c r="I313" s="29" t="str">
        <f>IF('Control Sample Data'!I312="","",IF(SUM('Control Sample Data'!I$2:I$97)&gt;10,IF(AND(ISNUMBER('Control Sample Data'!I312),'Control Sample Data'!I312&lt;$B313, 'Control Sample Data'!I312&gt;0),'Control Sample Data'!I312,$B313),""))</f>
        <v/>
      </c>
      <c r="J313" s="29" t="str">
        <f>IF('Control Sample Data'!J312="","",IF(SUM('Control Sample Data'!J$2:J$97)&gt;10,IF(AND(ISNUMBER('Control Sample Data'!J312),'Control Sample Data'!J312&lt;$B313, 'Control Sample Data'!J312&gt;0),'Control Sample Data'!J312,$B313),""))</f>
        <v/>
      </c>
      <c r="K313" s="29" t="str">
        <f>IF('Control Sample Data'!K312="","",IF(SUM('Control Sample Data'!K$2:K$97)&gt;10,IF(AND(ISNUMBER('Control Sample Data'!K312),'Control Sample Data'!K312&lt;$B313, 'Control Sample Data'!K312&gt;0),'Control Sample Data'!K312,$B313),""))</f>
        <v/>
      </c>
      <c r="L313" s="29" t="str">
        <f>IF('Control Sample Data'!L312="","",IF(SUM('Control Sample Data'!L$2:L$97)&gt;10,IF(AND(ISNUMBER('Control Sample Data'!L312),'Control Sample Data'!L312&lt;$B313, 'Control Sample Data'!L312&gt;0),'Control Sample Data'!L312,$B313),""))</f>
        <v/>
      </c>
      <c r="M313" s="29" t="str">
        <f>IF('Control Sample Data'!M312="","",IF(SUM('Control Sample Data'!M$2:M$97)&gt;10,IF(AND(ISNUMBER('Control Sample Data'!M312),'Control Sample Data'!M312&lt;$B313, 'Control Sample Data'!M312&gt;0),'Control Sample Data'!M312,$B313),""))</f>
        <v/>
      </c>
      <c r="N313" s="29" t="str">
        <f>IF('Control Sample Data'!N312="","",IF(SUM('Control Sample Data'!N$2:N$97)&gt;10,IF(AND(ISNUMBER('Control Sample Data'!N312),'Control Sample Data'!N312&lt;$B313, 'Control Sample Data'!N312&gt;0),'Control Sample Data'!N312,$B313),""))</f>
        <v/>
      </c>
      <c r="O313" s="29" t="str">
        <f>IF('Control Sample Data'!O312="","",IF(SUM('Control Sample Data'!O$2:O$97)&gt;10,IF(AND(ISNUMBER('Control Sample Data'!O312),'Control Sample Data'!O312&lt;$B313, 'Control Sample Data'!O312&gt;0),'Control Sample Data'!O312,$B313),""))</f>
        <v/>
      </c>
      <c r="Q313" s="4" t="s">
        <v>4970</v>
      </c>
      <c r="R313" s="29">
        <f>IF('Test Sample Data'!D312="","",IF(SUM('Test Sample Data'!D$2:D$97)&gt;10,IF(AND(ISNUMBER('Test Sample Data'!D312),'Test Sample Data'!D312&lt;$B313, 'Test Sample Data'!D312&gt;0),'Test Sample Data'!D312,$B313),""))</f>
        <v>35</v>
      </c>
      <c r="S313" s="29">
        <f>IF('Test Sample Data'!E312="","",IF(SUM('Test Sample Data'!E$2:E$97)&gt;10,IF(AND(ISNUMBER('Test Sample Data'!E312),'Test Sample Data'!E312&lt;$B313, 'Test Sample Data'!E312&gt;0),'Test Sample Data'!E312,$B313),""))</f>
        <v>35</v>
      </c>
      <c r="T313" s="29" t="str">
        <f>IF('Test Sample Data'!F312="","",IF(SUM('Test Sample Data'!F$2:F$97)&gt;10,IF(AND(ISNUMBER('Test Sample Data'!F312),'Test Sample Data'!F312&lt;$B313, 'Test Sample Data'!F312&gt;0),'Test Sample Data'!F312,$B313),""))</f>
        <v/>
      </c>
      <c r="U313" s="29" t="str">
        <f>IF('Test Sample Data'!G312="","",IF(SUM('Test Sample Data'!G$2:G$97)&gt;10,IF(AND(ISNUMBER('Test Sample Data'!G312),'Test Sample Data'!G312&lt;$B313, 'Test Sample Data'!G312&gt;0),'Test Sample Data'!G312,$B313),""))</f>
        <v/>
      </c>
      <c r="V313" s="29" t="str">
        <f>IF('Test Sample Data'!H312="","",IF(SUM('Test Sample Data'!H$2:H$97)&gt;10,IF(AND(ISNUMBER('Test Sample Data'!H312),'Test Sample Data'!H312&lt;$B313, 'Test Sample Data'!H312&gt;0),'Test Sample Data'!H312,$B313),""))</f>
        <v/>
      </c>
      <c r="W313" s="29" t="str">
        <f>IF('Test Sample Data'!I312="","",IF(SUM('Test Sample Data'!I$2:I$97)&gt;10,IF(AND(ISNUMBER('Test Sample Data'!I312),'Test Sample Data'!I312&lt;$B313, 'Test Sample Data'!I312&gt;0),'Test Sample Data'!I312,$B313),""))</f>
        <v/>
      </c>
      <c r="X313" s="29" t="str">
        <f>IF('Test Sample Data'!J312="","",IF(SUM('Test Sample Data'!J$2:J$97)&gt;10,IF(AND(ISNUMBER('Test Sample Data'!J312),'Test Sample Data'!J312&lt;$B313, 'Test Sample Data'!J312&gt;0),'Test Sample Data'!J312,$B313),""))</f>
        <v/>
      </c>
      <c r="Y313" s="29" t="str">
        <f>IF('Test Sample Data'!K312="","",IF(SUM('Test Sample Data'!K$2:K$97)&gt;10,IF(AND(ISNUMBER('Test Sample Data'!K312),'Test Sample Data'!K312&lt;$B313, 'Test Sample Data'!K312&gt;0),'Test Sample Data'!K312,$B313),""))</f>
        <v/>
      </c>
      <c r="Z313" s="29" t="str">
        <f>IF('Test Sample Data'!L312="","",IF(SUM('Test Sample Data'!L$2:L$97)&gt;10,IF(AND(ISNUMBER('Test Sample Data'!L312),'Test Sample Data'!L312&lt;$B313, 'Test Sample Data'!L312&gt;0),'Test Sample Data'!L312,$B313),""))</f>
        <v/>
      </c>
      <c r="AA313" s="29" t="str">
        <f>IF('Test Sample Data'!M312="","",IF(SUM('Test Sample Data'!M$2:M$97)&gt;10,IF(AND(ISNUMBER('Test Sample Data'!M312),'Test Sample Data'!M312&lt;$B313, 'Test Sample Data'!M312&gt;0),'Test Sample Data'!M312,$B313),""))</f>
        <v/>
      </c>
      <c r="AB313" s="29" t="str">
        <f>IF('Test Sample Data'!N312="","",IF(SUM('Test Sample Data'!N$2:N$97)&gt;10,IF(AND(ISNUMBER('Test Sample Data'!N312),'Test Sample Data'!N312&lt;$B313, 'Test Sample Data'!N312&gt;0),'Test Sample Data'!N312,$B313),""))</f>
        <v/>
      </c>
      <c r="AC313" s="29" t="str">
        <f>IF('Test Sample Data'!O312="","",IF(SUM('Test Sample Data'!O$2:O$97)&gt;10,IF(AND(ISNUMBER('Test Sample Data'!O312),'Test Sample Data'!O312&lt;$B313, 'Test Sample Data'!O312&gt;0),'Test Sample Data'!O312,$B313),""))</f>
        <v/>
      </c>
      <c r="AE313" s="4" t="s">
        <v>4970</v>
      </c>
      <c r="AF313" s="4">
        <f t="shared" si="311"/>
        <v>9</v>
      </c>
      <c r="AG313" s="4">
        <f t="shared" si="312"/>
        <v>9</v>
      </c>
      <c r="AH313" s="4" t="str">
        <f t="shared" si="313"/>
        <v/>
      </c>
      <c r="AI313" s="4" t="str">
        <f t="shared" si="314"/>
        <v/>
      </c>
      <c r="AJ313" s="4" t="str">
        <f t="shared" si="315"/>
        <v/>
      </c>
      <c r="AK313" s="4" t="str">
        <f t="shared" si="316"/>
        <v/>
      </c>
      <c r="AL313" s="4" t="str">
        <f t="shared" si="317"/>
        <v/>
      </c>
      <c r="AM313" s="4" t="str">
        <f t="shared" si="318"/>
        <v/>
      </c>
      <c r="AN313" s="4" t="str">
        <f t="shared" si="319"/>
        <v/>
      </c>
      <c r="AO313" s="4" t="str">
        <f t="shared" si="320"/>
        <v/>
      </c>
      <c r="AP313" s="4" t="str">
        <f t="shared" si="321"/>
        <v/>
      </c>
      <c r="AQ313" s="4" t="str">
        <f t="shared" si="322"/>
        <v/>
      </c>
      <c r="AR313" s="4">
        <f t="shared" si="323"/>
        <v>0</v>
      </c>
      <c r="AS313" s="4">
        <f t="shared" si="374"/>
        <v>9</v>
      </c>
      <c r="AU313" s="4" t="s">
        <v>4970</v>
      </c>
      <c r="AV313" s="4">
        <f t="shared" si="324"/>
        <v>9</v>
      </c>
      <c r="AW313" s="4">
        <f t="shared" si="325"/>
        <v>9</v>
      </c>
      <c r="AX313" s="4" t="str">
        <f t="shared" si="326"/>
        <v/>
      </c>
      <c r="AY313" s="4" t="str">
        <f t="shared" si="327"/>
        <v/>
      </c>
      <c r="AZ313" s="4" t="str">
        <f t="shared" si="328"/>
        <v/>
      </c>
      <c r="BA313" s="4" t="str">
        <f t="shared" si="329"/>
        <v/>
      </c>
      <c r="BB313" s="4" t="str">
        <f t="shared" si="330"/>
        <v/>
      </c>
      <c r="BC313" s="4" t="str">
        <f t="shared" si="331"/>
        <v/>
      </c>
      <c r="BD313" s="4" t="str">
        <f t="shared" si="332"/>
        <v/>
      </c>
      <c r="BE313" s="4" t="str">
        <f t="shared" si="333"/>
        <v/>
      </c>
      <c r="BF313" s="4" t="str">
        <f t="shared" si="334"/>
        <v/>
      </c>
      <c r="BG313" s="4" t="str">
        <f t="shared" si="335"/>
        <v/>
      </c>
      <c r="BI313" s="4" t="s">
        <v>4970</v>
      </c>
      <c r="BJ313" s="4">
        <f t="shared" si="361"/>
        <v>9</v>
      </c>
      <c r="BK313" s="4">
        <f t="shared" si="362"/>
        <v>9</v>
      </c>
      <c r="BL313" s="4" t="str">
        <f t="shared" si="363"/>
        <v/>
      </c>
      <c r="BM313" s="4" t="str">
        <f t="shared" si="364"/>
        <v/>
      </c>
      <c r="BN313" s="4" t="str">
        <f t="shared" si="365"/>
        <v/>
      </c>
      <c r="BO313" s="4" t="str">
        <f t="shared" si="366"/>
        <v/>
      </c>
      <c r="BP313" s="4" t="str">
        <f t="shared" si="367"/>
        <v/>
      </c>
      <c r="BQ313" s="4" t="str">
        <f t="shared" si="368"/>
        <v/>
      </c>
      <c r="BR313" s="4" t="str">
        <f t="shared" si="369"/>
        <v/>
      </c>
      <c r="BS313" s="4" t="str">
        <f t="shared" si="370"/>
        <v/>
      </c>
      <c r="BT313" s="4" t="str">
        <f t="shared" si="371"/>
        <v/>
      </c>
      <c r="BU313" s="4" t="str">
        <f t="shared" si="372"/>
        <v/>
      </c>
      <c r="BV313" s="4">
        <f t="shared" si="336"/>
        <v>0</v>
      </c>
      <c r="BW313" s="4">
        <f t="shared" si="373"/>
        <v>9</v>
      </c>
      <c r="BY313" s="4" t="s">
        <v>4970</v>
      </c>
      <c r="BZ313" s="4">
        <f t="shared" si="337"/>
        <v>0</v>
      </c>
      <c r="CA313" s="4">
        <f t="shared" si="338"/>
        <v>0</v>
      </c>
      <c r="CB313" s="4" t="str">
        <f t="shared" si="339"/>
        <v/>
      </c>
      <c r="CC313" s="4" t="str">
        <f t="shared" si="340"/>
        <v/>
      </c>
      <c r="CD313" s="4" t="str">
        <f t="shared" si="341"/>
        <v/>
      </c>
      <c r="CE313" s="4" t="str">
        <f t="shared" si="342"/>
        <v/>
      </c>
      <c r="CF313" s="4" t="str">
        <f t="shared" si="343"/>
        <v/>
      </c>
      <c r="CG313" s="4" t="str">
        <f t="shared" si="344"/>
        <v/>
      </c>
      <c r="CH313" s="4" t="str">
        <f t="shared" si="345"/>
        <v/>
      </c>
      <c r="CI313" s="4" t="str">
        <f t="shared" si="346"/>
        <v/>
      </c>
      <c r="CJ313" s="4" t="str">
        <f t="shared" si="347"/>
        <v/>
      </c>
      <c r="CK313" s="4" t="str">
        <f t="shared" si="348"/>
        <v/>
      </c>
      <c r="CM313" s="4" t="s">
        <v>4970</v>
      </c>
      <c r="CN313" s="4" t="str">
        <f>IF(ISNUMBER(BZ313), IF($BV313&gt;VLOOKUP('Gene Table'!$G$2,'Array Content'!$A$2:$B$3,2,FALSE),IF(BZ313&lt;-$BV313,"mutant","WT"),IF(BZ313&lt;-VLOOKUP('Gene Table'!$G$2,'Array Content'!$A$2:$B$3,2,FALSE),"Mutant","WT")),"")</f>
        <v>WT</v>
      </c>
      <c r="CO313" s="4" t="str">
        <f>IF(ISNUMBER(CA313), IF($BV313&gt;VLOOKUP('Gene Table'!$G$2,'Array Content'!$A$2:$B$3,2,FALSE),IF(CA313&lt;-$BV313,"mutant","WT"),IF(CA313&lt;-VLOOKUP('Gene Table'!$G$2,'Array Content'!$A$2:$B$3,2,FALSE),"Mutant","WT")),"")</f>
        <v>WT</v>
      </c>
      <c r="CP313" s="4" t="str">
        <f>IF(ISNUMBER(CB313), IF($BV313&gt;VLOOKUP('Gene Table'!$G$2,'Array Content'!$A$2:$B$3,2,FALSE),IF(CB313&lt;-$BV313,"mutant","WT"),IF(CB313&lt;-VLOOKUP('Gene Table'!$G$2,'Array Content'!$A$2:$B$3,2,FALSE),"Mutant","WT")),"")</f>
        <v/>
      </c>
      <c r="CQ313" s="4" t="str">
        <f>IF(ISNUMBER(CC313), IF($BV313&gt;VLOOKUP('Gene Table'!$G$2,'Array Content'!$A$2:$B$3,2,FALSE),IF(CC313&lt;-$BV313,"mutant","WT"),IF(CC313&lt;-VLOOKUP('Gene Table'!$G$2,'Array Content'!$A$2:$B$3,2,FALSE),"Mutant","WT")),"")</f>
        <v/>
      </c>
      <c r="CR313" s="4" t="str">
        <f>IF(ISNUMBER(CD313), IF($BV313&gt;VLOOKUP('Gene Table'!$G$2,'Array Content'!$A$2:$B$3,2,FALSE),IF(CD313&lt;-$BV313,"mutant","WT"),IF(CD313&lt;-VLOOKUP('Gene Table'!$G$2,'Array Content'!$A$2:$B$3,2,FALSE),"Mutant","WT")),"")</f>
        <v/>
      </c>
      <c r="CS313" s="4" t="str">
        <f>IF(ISNUMBER(CE313), IF($BV313&gt;VLOOKUP('Gene Table'!$G$2,'Array Content'!$A$2:$B$3,2,FALSE),IF(CE313&lt;-$BV313,"mutant","WT"),IF(CE313&lt;-VLOOKUP('Gene Table'!$G$2,'Array Content'!$A$2:$B$3,2,FALSE),"Mutant","WT")),"")</f>
        <v/>
      </c>
      <c r="CT313" s="4" t="str">
        <f>IF(ISNUMBER(CF313), IF($BV313&gt;VLOOKUP('Gene Table'!$G$2,'Array Content'!$A$2:$B$3,2,FALSE),IF(CF313&lt;-$BV313,"mutant","WT"),IF(CF313&lt;-VLOOKUP('Gene Table'!$G$2,'Array Content'!$A$2:$B$3,2,FALSE),"Mutant","WT")),"")</f>
        <v/>
      </c>
      <c r="CU313" s="4" t="str">
        <f>IF(ISNUMBER(CG313), IF($BV313&gt;VLOOKUP('Gene Table'!$G$2,'Array Content'!$A$2:$B$3,2,FALSE),IF(CG313&lt;-$BV313,"mutant","WT"),IF(CG313&lt;-VLOOKUP('Gene Table'!$G$2,'Array Content'!$A$2:$B$3,2,FALSE),"Mutant","WT")),"")</f>
        <v/>
      </c>
      <c r="CV313" s="4" t="str">
        <f>IF(ISNUMBER(CH313), IF($BV313&gt;VLOOKUP('Gene Table'!$G$2,'Array Content'!$A$2:$B$3,2,FALSE),IF(CH313&lt;-$BV313,"mutant","WT"),IF(CH313&lt;-VLOOKUP('Gene Table'!$G$2,'Array Content'!$A$2:$B$3,2,FALSE),"Mutant","WT")),"")</f>
        <v/>
      </c>
      <c r="CW313" s="4" t="str">
        <f>IF(ISNUMBER(CI313), IF($BV313&gt;VLOOKUP('Gene Table'!$G$2,'Array Content'!$A$2:$B$3,2,FALSE),IF(CI313&lt;-$BV313,"mutant","WT"),IF(CI313&lt;-VLOOKUP('Gene Table'!$G$2,'Array Content'!$A$2:$B$3,2,FALSE),"Mutant","WT")),"")</f>
        <v/>
      </c>
      <c r="CX313" s="4" t="str">
        <f>IF(ISNUMBER(CJ313), IF($BV313&gt;VLOOKUP('Gene Table'!$G$2,'Array Content'!$A$2:$B$3,2,FALSE),IF(CJ313&lt;-$BV313,"mutant","WT"),IF(CJ313&lt;-VLOOKUP('Gene Table'!$G$2,'Array Content'!$A$2:$B$3,2,FALSE),"Mutant","WT")),"")</f>
        <v/>
      </c>
      <c r="CY313" s="4" t="str">
        <f>IF(ISNUMBER(CK313), IF($BV313&gt;VLOOKUP('Gene Table'!$G$2,'Array Content'!$A$2:$B$3,2,FALSE),IF(CK313&lt;-$BV313,"mutant","WT"),IF(CK313&lt;-VLOOKUP('Gene Table'!$G$2,'Array Content'!$A$2:$B$3,2,FALSE),"Mutant","WT")),"")</f>
        <v/>
      </c>
      <c r="DA313" s="4" t="s">
        <v>4970</v>
      </c>
      <c r="DB313" s="4">
        <f t="shared" si="349"/>
        <v>0</v>
      </c>
      <c r="DC313" s="4">
        <f t="shared" si="350"/>
        <v>0</v>
      </c>
      <c r="DD313" s="4" t="str">
        <f t="shared" si="351"/>
        <v/>
      </c>
      <c r="DE313" s="4" t="str">
        <f t="shared" si="352"/>
        <v/>
      </c>
      <c r="DF313" s="4" t="str">
        <f t="shared" si="353"/>
        <v/>
      </c>
      <c r="DG313" s="4" t="str">
        <f t="shared" si="354"/>
        <v/>
      </c>
      <c r="DH313" s="4" t="str">
        <f t="shared" si="355"/>
        <v/>
      </c>
      <c r="DI313" s="4" t="str">
        <f t="shared" si="356"/>
        <v/>
      </c>
      <c r="DJ313" s="4" t="str">
        <f t="shared" si="357"/>
        <v/>
      </c>
      <c r="DK313" s="4" t="str">
        <f t="shared" si="358"/>
        <v/>
      </c>
      <c r="DL313" s="4" t="str">
        <f t="shared" si="359"/>
        <v/>
      </c>
      <c r="DM313" s="4" t="str">
        <f t="shared" si="360"/>
        <v/>
      </c>
      <c r="DO313" s="4" t="s">
        <v>4970</v>
      </c>
      <c r="DP313" s="4" t="str">
        <f>IF(ISNUMBER(DB313), IF($AR313&gt;VLOOKUP('Gene Table'!$G$2,'Array Content'!$A$2:$B$3,2,FALSE),IF(DB313&lt;-$AR313,"mutant","WT"),IF(DB313&lt;-VLOOKUP('Gene Table'!$G$2,'Array Content'!$A$2:$B$3,2,FALSE),"Mutant","WT")),"")</f>
        <v>WT</v>
      </c>
      <c r="DQ313" s="4" t="str">
        <f>IF(ISNUMBER(DC313), IF($AR313&gt;VLOOKUP('Gene Table'!$G$2,'Array Content'!$A$2:$B$3,2,FALSE),IF(DC313&lt;-$AR313,"mutant","WT"),IF(DC313&lt;-VLOOKUP('Gene Table'!$G$2,'Array Content'!$A$2:$B$3,2,FALSE),"Mutant","WT")),"")</f>
        <v>WT</v>
      </c>
      <c r="DR313" s="4" t="str">
        <f>IF(ISNUMBER(DD313), IF($AR313&gt;VLOOKUP('Gene Table'!$G$2,'Array Content'!$A$2:$B$3,2,FALSE),IF(DD313&lt;-$AR313,"mutant","WT"),IF(DD313&lt;-VLOOKUP('Gene Table'!$G$2,'Array Content'!$A$2:$B$3,2,FALSE),"Mutant","WT")),"")</f>
        <v/>
      </c>
      <c r="DS313" s="4" t="str">
        <f>IF(ISNUMBER(DE313), IF($AR313&gt;VLOOKUP('Gene Table'!$G$2,'Array Content'!$A$2:$B$3,2,FALSE),IF(DE313&lt;-$AR313,"mutant","WT"),IF(DE313&lt;-VLOOKUP('Gene Table'!$G$2,'Array Content'!$A$2:$B$3,2,FALSE),"Mutant","WT")),"")</f>
        <v/>
      </c>
      <c r="DT313" s="4" t="str">
        <f>IF(ISNUMBER(DF313), IF($AR313&gt;VLOOKUP('Gene Table'!$G$2,'Array Content'!$A$2:$B$3,2,FALSE),IF(DF313&lt;-$AR313,"mutant","WT"),IF(DF313&lt;-VLOOKUP('Gene Table'!$G$2,'Array Content'!$A$2:$B$3,2,FALSE),"Mutant","WT")),"")</f>
        <v/>
      </c>
      <c r="DU313" s="4" t="str">
        <f>IF(ISNUMBER(DG313), IF($AR313&gt;VLOOKUP('Gene Table'!$G$2,'Array Content'!$A$2:$B$3,2,FALSE),IF(DG313&lt;-$AR313,"mutant","WT"),IF(DG313&lt;-VLOOKUP('Gene Table'!$G$2,'Array Content'!$A$2:$B$3,2,FALSE),"Mutant","WT")),"")</f>
        <v/>
      </c>
      <c r="DV313" s="4" t="str">
        <f>IF(ISNUMBER(DH313), IF($AR313&gt;VLOOKUP('Gene Table'!$G$2,'Array Content'!$A$2:$B$3,2,FALSE),IF(DH313&lt;-$AR313,"mutant","WT"),IF(DH313&lt;-VLOOKUP('Gene Table'!$G$2,'Array Content'!$A$2:$B$3,2,FALSE),"Mutant","WT")),"")</f>
        <v/>
      </c>
      <c r="DW313" s="4" t="str">
        <f>IF(ISNUMBER(DI313), IF($AR313&gt;VLOOKUP('Gene Table'!$G$2,'Array Content'!$A$2:$B$3,2,FALSE),IF(DI313&lt;-$AR313,"mutant","WT"),IF(DI313&lt;-VLOOKUP('Gene Table'!$G$2,'Array Content'!$A$2:$B$3,2,FALSE),"Mutant","WT")),"")</f>
        <v/>
      </c>
      <c r="DX313" s="4" t="str">
        <f>IF(ISNUMBER(DJ313), IF($AR313&gt;VLOOKUP('Gene Table'!$G$2,'Array Content'!$A$2:$B$3,2,FALSE),IF(DJ313&lt;-$AR313,"mutant","WT"),IF(DJ313&lt;-VLOOKUP('Gene Table'!$G$2,'Array Content'!$A$2:$B$3,2,FALSE),"Mutant","WT")),"")</f>
        <v/>
      </c>
      <c r="DY313" s="4" t="str">
        <f>IF(ISNUMBER(DK313), IF($AR313&gt;VLOOKUP('Gene Table'!$G$2,'Array Content'!$A$2:$B$3,2,FALSE),IF(DK313&lt;-$AR313,"mutant","WT"),IF(DK313&lt;-VLOOKUP('Gene Table'!$G$2,'Array Content'!$A$2:$B$3,2,FALSE),"Mutant","WT")),"")</f>
        <v/>
      </c>
      <c r="DZ313" s="4" t="str">
        <f>IF(ISNUMBER(DL313), IF($AR313&gt;VLOOKUP('Gene Table'!$G$2,'Array Content'!$A$2:$B$3,2,FALSE),IF(DL313&lt;-$AR313,"mutant","WT"),IF(DL313&lt;-VLOOKUP('Gene Table'!$G$2,'Array Content'!$A$2:$B$3,2,FALSE),"Mutant","WT")),"")</f>
        <v/>
      </c>
      <c r="EA313" s="4" t="str">
        <f>IF(ISNUMBER(DM313), IF($AR313&gt;VLOOKUP('Gene Table'!$G$2,'Array Content'!$A$2:$B$3,2,FALSE),IF(DM313&lt;-$AR313,"mutant","WT"),IF(DM313&lt;-VLOOKUP('Gene Table'!$G$2,'Array Content'!$A$2:$B$3,2,FALSE),"Mutant","WT")),"")</f>
        <v/>
      </c>
      <c r="EC313" s="4" t="s">
        <v>4970</v>
      </c>
      <c r="ED313" s="4" t="str">
        <f>IF('Gene Table'!$D313="copy number",D313,"")</f>
        <v/>
      </c>
      <c r="EE313" s="4" t="str">
        <f>IF('Gene Table'!$D313="copy number",E313,"")</f>
        <v/>
      </c>
      <c r="EF313" s="4" t="str">
        <f>IF('Gene Table'!$D313="copy number",F313,"")</f>
        <v/>
      </c>
      <c r="EG313" s="4" t="str">
        <f>IF('Gene Table'!$D313="copy number",G313,"")</f>
        <v/>
      </c>
      <c r="EH313" s="4" t="str">
        <f>IF('Gene Table'!$D313="copy number",H313,"")</f>
        <v/>
      </c>
      <c r="EI313" s="4" t="str">
        <f>IF('Gene Table'!$D313="copy number",I313,"")</f>
        <v/>
      </c>
      <c r="EJ313" s="4" t="str">
        <f>IF('Gene Table'!$D313="copy number",J313,"")</f>
        <v/>
      </c>
      <c r="EK313" s="4" t="str">
        <f>IF('Gene Table'!$D313="copy number",K313,"")</f>
        <v/>
      </c>
      <c r="EL313" s="4" t="str">
        <f>IF('Gene Table'!$D313="copy number",L313,"")</f>
        <v/>
      </c>
      <c r="EM313" s="4" t="str">
        <f>IF('Gene Table'!$D313="copy number",M313,"")</f>
        <v/>
      </c>
      <c r="EN313" s="4" t="str">
        <f>IF('Gene Table'!$D313="copy number",N313,"")</f>
        <v/>
      </c>
      <c r="EO313" s="4" t="str">
        <f>IF('Gene Table'!$D313="copy number",O313,"")</f>
        <v/>
      </c>
      <c r="EQ313" s="4" t="s">
        <v>4970</v>
      </c>
      <c r="ER313" s="4" t="str">
        <f>IF('Gene Table'!$D313="copy number",R313,"")</f>
        <v/>
      </c>
      <c r="ES313" s="4" t="str">
        <f>IF('Gene Table'!$D313="copy number",S313,"")</f>
        <v/>
      </c>
      <c r="ET313" s="4" t="str">
        <f>IF('Gene Table'!$D313="copy number",T313,"")</f>
        <v/>
      </c>
      <c r="EU313" s="4" t="str">
        <f>IF('Gene Table'!$D313="copy number",U313,"")</f>
        <v/>
      </c>
      <c r="EV313" s="4" t="str">
        <f>IF('Gene Table'!$D313="copy number",V313,"")</f>
        <v/>
      </c>
      <c r="EW313" s="4" t="str">
        <f>IF('Gene Table'!$D313="copy number",W313,"")</f>
        <v/>
      </c>
      <c r="EX313" s="4" t="str">
        <f>IF('Gene Table'!$D313="copy number",X313,"")</f>
        <v/>
      </c>
      <c r="EY313" s="4" t="str">
        <f>IF('Gene Table'!$D313="copy number",Y313,"")</f>
        <v/>
      </c>
      <c r="EZ313" s="4" t="str">
        <f>IF('Gene Table'!$D313="copy number",Z313,"")</f>
        <v/>
      </c>
      <c r="FA313" s="4" t="str">
        <f>IF('Gene Table'!$D313="copy number",AA313,"")</f>
        <v/>
      </c>
      <c r="FB313" s="4" t="str">
        <f>IF('Gene Table'!$D313="copy number",AB313,"")</f>
        <v/>
      </c>
      <c r="FC313" s="4" t="str">
        <f>IF('Gene Table'!$D313="copy number",AC313,"")</f>
        <v/>
      </c>
      <c r="FE313" s="4" t="s">
        <v>4970</v>
      </c>
      <c r="FF313" s="4" t="str">
        <f>IF('Gene Table'!$C313="SMPC",D313,"")</f>
        <v/>
      </c>
      <c r="FG313" s="4" t="str">
        <f>IF('Gene Table'!$C313="SMPC",E313,"")</f>
        <v/>
      </c>
      <c r="FH313" s="4" t="str">
        <f>IF('Gene Table'!$C313="SMPC",F313,"")</f>
        <v/>
      </c>
      <c r="FI313" s="4" t="str">
        <f>IF('Gene Table'!$C313="SMPC",G313,"")</f>
        <v/>
      </c>
      <c r="FJ313" s="4" t="str">
        <f>IF('Gene Table'!$C313="SMPC",H313,"")</f>
        <v/>
      </c>
      <c r="FK313" s="4" t="str">
        <f>IF('Gene Table'!$C313="SMPC",I313,"")</f>
        <v/>
      </c>
      <c r="FL313" s="4" t="str">
        <f>IF('Gene Table'!$C313="SMPC",J313,"")</f>
        <v/>
      </c>
      <c r="FM313" s="4" t="str">
        <f>IF('Gene Table'!$C313="SMPC",K313,"")</f>
        <v/>
      </c>
      <c r="FN313" s="4" t="str">
        <f>IF('Gene Table'!$C313="SMPC",L313,"")</f>
        <v/>
      </c>
      <c r="FO313" s="4" t="str">
        <f>IF('Gene Table'!$C313="SMPC",M313,"")</f>
        <v/>
      </c>
      <c r="FP313" s="4" t="str">
        <f>IF('Gene Table'!$C313="SMPC",N313,"")</f>
        <v/>
      </c>
      <c r="FQ313" s="4" t="str">
        <f>IF('Gene Table'!$C313="SMPC",O313,"")</f>
        <v/>
      </c>
      <c r="FS313" s="4" t="s">
        <v>4970</v>
      </c>
      <c r="FT313" s="4" t="str">
        <f>IF('Gene Table'!$C313="SMPC",R313,"")</f>
        <v/>
      </c>
      <c r="FU313" s="4" t="str">
        <f>IF('Gene Table'!$C313="SMPC",S313,"")</f>
        <v/>
      </c>
      <c r="FV313" s="4" t="str">
        <f>IF('Gene Table'!$C313="SMPC",T313,"")</f>
        <v/>
      </c>
      <c r="FW313" s="4" t="str">
        <f>IF('Gene Table'!$C313="SMPC",U313,"")</f>
        <v/>
      </c>
      <c r="FX313" s="4" t="str">
        <f>IF('Gene Table'!$C313="SMPC",V313,"")</f>
        <v/>
      </c>
      <c r="FY313" s="4" t="str">
        <f>IF('Gene Table'!$C313="SMPC",W313,"")</f>
        <v/>
      </c>
      <c r="FZ313" s="4" t="str">
        <f>IF('Gene Table'!$C313="SMPC",X313,"")</f>
        <v/>
      </c>
      <c r="GA313" s="4" t="str">
        <f>IF('Gene Table'!$C313="SMPC",Y313,"")</f>
        <v/>
      </c>
      <c r="GB313" s="4" t="str">
        <f>IF('Gene Table'!$C313="SMPC",Z313,"")</f>
        <v/>
      </c>
      <c r="GC313" s="4" t="str">
        <f>IF('Gene Table'!$C313="SMPC",AA313,"")</f>
        <v/>
      </c>
      <c r="GD313" s="4" t="str">
        <f>IF('Gene Table'!$C313="SMPC",AB313,"")</f>
        <v/>
      </c>
      <c r="GE313" s="4" t="str">
        <f>IF('Gene Table'!$C313="SMPC",AC313,"")</f>
        <v/>
      </c>
    </row>
    <row r="314" spans="1:187" ht="15" customHeight="1" x14ac:dyDescent="0.25">
      <c r="A314" s="4" t="str">
        <f>'Gene Table'!C314&amp;":"&amp;'Gene Table'!D314</f>
        <v>TSHR:c.1535T&gt;G</v>
      </c>
      <c r="B314" s="4">
        <f>IF('Gene Table'!$G$5="NO",IF(ISNUMBER(MATCH('Gene Table'!E314,'Array Content'!$M$2:$M$941,0)),VLOOKUP('Gene Table'!E314,'Array Content'!$M$2:$O$941,2,FALSE),35),IF('Gene Table'!$G$5="YES",IF(ISNUMBER(MATCH('Gene Table'!E314,'Array Content'!$M$2:$M$941,0)),VLOOKUP('Gene Table'!E314,'Array Content'!$M$2:$O$941,3,FALSE),35),"OOPS"))</f>
        <v>37</v>
      </c>
      <c r="C314" s="4" t="s">
        <v>4971</v>
      </c>
      <c r="D314" s="29">
        <f>IF('Control Sample Data'!D313="","",IF(SUM('Control Sample Data'!D$2:D$97)&gt;10,IF(AND(ISNUMBER('Control Sample Data'!D313),'Control Sample Data'!D313&lt;$B314, 'Control Sample Data'!D313&gt;0),'Control Sample Data'!D313,$B314),""))</f>
        <v>35</v>
      </c>
      <c r="E314" s="29">
        <f>IF('Control Sample Data'!E313="","",IF(SUM('Control Sample Data'!E$2:E$97)&gt;10,IF(AND(ISNUMBER('Control Sample Data'!E313),'Control Sample Data'!E313&lt;$B314, 'Control Sample Data'!E313&gt;0),'Control Sample Data'!E313,$B314),""))</f>
        <v>35</v>
      </c>
      <c r="F314" s="29" t="str">
        <f>IF('Control Sample Data'!F313="","",IF(SUM('Control Sample Data'!F$2:F$97)&gt;10,IF(AND(ISNUMBER('Control Sample Data'!F313),'Control Sample Data'!F313&lt;$B314, 'Control Sample Data'!F313&gt;0),'Control Sample Data'!F313,$B314),""))</f>
        <v/>
      </c>
      <c r="G314" s="29" t="str">
        <f>IF('Control Sample Data'!G313="","",IF(SUM('Control Sample Data'!G$2:G$97)&gt;10,IF(AND(ISNUMBER('Control Sample Data'!G313),'Control Sample Data'!G313&lt;$B314, 'Control Sample Data'!G313&gt;0),'Control Sample Data'!G313,$B314),""))</f>
        <v/>
      </c>
      <c r="H314" s="29" t="str">
        <f>IF('Control Sample Data'!H313="","",IF(SUM('Control Sample Data'!H$2:H$97)&gt;10,IF(AND(ISNUMBER('Control Sample Data'!H313),'Control Sample Data'!H313&lt;$B314, 'Control Sample Data'!H313&gt;0),'Control Sample Data'!H313,$B314),""))</f>
        <v/>
      </c>
      <c r="I314" s="29" t="str">
        <f>IF('Control Sample Data'!I313="","",IF(SUM('Control Sample Data'!I$2:I$97)&gt;10,IF(AND(ISNUMBER('Control Sample Data'!I313),'Control Sample Data'!I313&lt;$B314, 'Control Sample Data'!I313&gt;0),'Control Sample Data'!I313,$B314),""))</f>
        <v/>
      </c>
      <c r="J314" s="29" t="str">
        <f>IF('Control Sample Data'!J313="","",IF(SUM('Control Sample Data'!J$2:J$97)&gt;10,IF(AND(ISNUMBER('Control Sample Data'!J313),'Control Sample Data'!J313&lt;$B314, 'Control Sample Data'!J313&gt;0),'Control Sample Data'!J313,$B314),""))</f>
        <v/>
      </c>
      <c r="K314" s="29" t="str">
        <f>IF('Control Sample Data'!K313="","",IF(SUM('Control Sample Data'!K$2:K$97)&gt;10,IF(AND(ISNUMBER('Control Sample Data'!K313),'Control Sample Data'!K313&lt;$B314, 'Control Sample Data'!K313&gt;0),'Control Sample Data'!K313,$B314),""))</f>
        <v/>
      </c>
      <c r="L314" s="29" t="str">
        <f>IF('Control Sample Data'!L313="","",IF(SUM('Control Sample Data'!L$2:L$97)&gt;10,IF(AND(ISNUMBER('Control Sample Data'!L313),'Control Sample Data'!L313&lt;$B314, 'Control Sample Data'!L313&gt;0),'Control Sample Data'!L313,$B314),""))</f>
        <v/>
      </c>
      <c r="M314" s="29" t="str">
        <f>IF('Control Sample Data'!M313="","",IF(SUM('Control Sample Data'!M$2:M$97)&gt;10,IF(AND(ISNUMBER('Control Sample Data'!M313),'Control Sample Data'!M313&lt;$B314, 'Control Sample Data'!M313&gt;0),'Control Sample Data'!M313,$B314),""))</f>
        <v/>
      </c>
      <c r="N314" s="29" t="str">
        <f>IF('Control Sample Data'!N313="","",IF(SUM('Control Sample Data'!N$2:N$97)&gt;10,IF(AND(ISNUMBER('Control Sample Data'!N313),'Control Sample Data'!N313&lt;$B314, 'Control Sample Data'!N313&gt;0),'Control Sample Data'!N313,$B314),""))</f>
        <v/>
      </c>
      <c r="O314" s="29" t="str">
        <f>IF('Control Sample Data'!O313="","",IF(SUM('Control Sample Data'!O$2:O$97)&gt;10,IF(AND(ISNUMBER('Control Sample Data'!O313),'Control Sample Data'!O313&lt;$B314, 'Control Sample Data'!O313&gt;0),'Control Sample Data'!O313,$B314),""))</f>
        <v/>
      </c>
      <c r="Q314" s="4" t="s">
        <v>4971</v>
      </c>
      <c r="R314" s="29">
        <f>IF('Test Sample Data'!D313="","",IF(SUM('Test Sample Data'!D$2:D$97)&gt;10,IF(AND(ISNUMBER('Test Sample Data'!D313),'Test Sample Data'!D313&lt;$B314, 'Test Sample Data'!D313&gt;0),'Test Sample Data'!D313,$B314),""))</f>
        <v>35</v>
      </c>
      <c r="S314" s="29">
        <f>IF('Test Sample Data'!E313="","",IF(SUM('Test Sample Data'!E$2:E$97)&gt;10,IF(AND(ISNUMBER('Test Sample Data'!E313),'Test Sample Data'!E313&lt;$B314, 'Test Sample Data'!E313&gt;0),'Test Sample Data'!E313,$B314),""))</f>
        <v>35</v>
      </c>
      <c r="T314" s="29" t="str">
        <f>IF('Test Sample Data'!F313="","",IF(SUM('Test Sample Data'!F$2:F$97)&gt;10,IF(AND(ISNUMBER('Test Sample Data'!F313),'Test Sample Data'!F313&lt;$B314, 'Test Sample Data'!F313&gt;0),'Test Sample Data'!F313,$B314),""))</f>
        <v/>
      </c>
      <c r="U314" s="29" t="str">
        <f>IF('Test Sample Data'!G313="","",IF(SUM('Test Sample Data'!G$2:G$97)&gt;10,IF(AND(ISNUMBER('Test Sample Data'!G313),'Test Sample Data'!G313&lt;$B314, 'Test Sample Data'!G313&gt;0),'Test Sample Data'!G313,$B314),""))</f>
        <v/>
      </c>
      <c r="V314" s="29" t="str">
        <f>IF('Test Sample Data'!H313="","",IF(SUM('Test Sample Data'!H$2:H$97)&gt;10,IF(AND(ISNUMBER('Test Sample Data'!H313),'Test Sample Data'!H313&lt;$B314, 'Test Sample Data'!H313&gt;0),'Test Sample Data'!H313,$B314),""))</f>
        <v/>
      </c>
      <c r="W314" s="29" t="str">
        <f>IF('Test Sample Data'!I313="","",IF(SUM('Test Sample Data'!I$2:I$97)&gt;10,IF(AND(ISNUMBER('Test Sample Data'!I313),'Test Sample Data'!I313&lt;$B314, 'Test Sample Data'!I313&gt;0),'Test Sample Data'!I313,$B314),""))</f>
        <v/>
      </c>
      <c r="X314" s="29" t="str">
        <f>IF('Test Sample Data'!J313="","",IF(SUM('Test Sample Data'!J$2:J$97)&gt;10,IF(AND(ISNUMBER('Test Sample Data'!J313),'Test Sample Data'!J313&lt;$B314, 'Test Sample Data'!J313&gt;0),'Test Sample Data'!J313,$B314),""))</f>
        <v/>
      </c>
      <c r="Y314" s="29" t="str">
        <f>IF('Test Sample Data'!K313="","",IF(SUM('Test Sample Data'!K$2:K$97)&gt;10,IF(AND(ISNUMBER('Test Sample Data'!K313),'Test Sample Data'!K313&lt;$B314, 'Test Sample Data'!K313&gt;0),'Test Sample Data'!K313,$B314),""))</f>
        <v/>
      </c>
      <c r="Z314" s="29" t="str">
        <f>IF('Test Sample Data'!L313="","",IF(SUM('Test Sample Data'!L$2:L$97)&gt;10,IF(AND(ISNUMBER('Test Sample Data'!L313),'Test Sample Data'!L313&lt;$B314, 'Test Sample Data'!L313&gt;0),'Test Sample Data'!L313,$B314),""))</f>
        <v/>
      </c>
      <c r="AA314" s="29" t="str">
        <f>IF('Test Sample Data'!M313="","",IF(SUM('Test Sample Data'!M$2:M$97)&gt;10,IF(AND(ISNUMBER('Test Sample Data'!M313),'Test Sample Data'!M313&lt;$B314, 'Test Sample Data'!M313&gt;0),'Test Sample Data'!M313,$B314),""))</f>
        <v/>
      </c>
      <c r="AB314" s="29" t="str">
        <f>IF('Test Sample Data'!N313="","",IF(SUM('Test Sample Data'!N$2:N$97)&gt;10,IF(AND(ISNUMBER('Test Sample Data'!N313),'Test Sample Data'!N313&lt;$B314, 'Test Sample Data'!N313&gt;0),'Test Sample Data'!N313,$B314),""))</f>
        <v/>
      </c>
      <c r="AC314" s="29" t="str">
        <f>IF('Test Sample Data'!O313="","",IF(SUM('Test Sample Data'!O$2:O$97)&gt;10,IF(AND(ISNUMBER('Test Sample Data'!O313),'Test Sample Data'!O313&lt;$B314, 'Test Sample Data'!O313&gt;0),'Test Sample Data'!O313,$B314),""))</f>
        <v/>
      </c>
      <c r="AE314" s="4" t="s">
        <v>4971</v>
      </c>
      <c r="AF314" s="4">
        <f t="shared" si="311"/>
        <v>9</v>
      </c>
      <c r="AG314" s="4">
        <f t="shared" si="312"/>
        <v>9</v>
      </c>
      <c r="AH314" s="4" t="str">
        <f t="shared" si="313"/>
        <v/>
      </c>
      <c r="AI314" s="4" t="str">
        <f t="shared" si="314"/>
        <v/>
      </c>
      <c r="AJ314" s="4" t="str">
        <f t="shared" si="315"/>
        <v/>
      </c>
      <c r="AK314" s="4" t="str">
        <f t="shared" si="316"/>
        <v/>
      </c>
      <c r="AL314" s="4" t="str">
        <f t="shared" si="317"/>
        <v/>
      </c>
      <c r="AM314" s="4" t="str">
        <f t="shared" si="318"/>
        <v/>
      </c>
      <c r="AN314" s="4" t="str">
        <f t="shared" si="319"/>
        <v/>
      </c>
      <c r="AO314" s="4" t="str">
        <f t="shared" si="320"/>
        <v/>
      </c>
      <c r="AP314" s="4" t="str">
        <f t="shared" si="321"/>
        <v/>
      </c>
      <c r="AQ314" s="4" t="str">
        <f t="shared" si="322"/>
        <v/>
      </c>
      <c r="AR314" s="4">
        <f t="shared" si="323"/>
        <v>0</v>
      </c>
      <c r="AS314" s="4">
        <f t="shared" si="374"/>
        <v>9</v>
      </c>
      <c r="AU314" s="4" t="s">
        <v>4971</v>
      </c>
      <c r="AV314" s="4">
        <f t="shared" si="324"/>
        <v>9</v>
      </c>
      <c r="AW314" s="4">
        <f t="shared" si="325"/>
        <v>9</v>
      </c>
      <c r="AX314" s="4" t="str">
        <f t="shared" si="326"/>
        <v/>
      </c>
      <c r="AY314" s="4" t="str">
        <f t="shared" si="327"/>
        <v/>
      </c>
      <c r="AZ314" s="4" t="str">
        <f t="shared" si="328"/>
        <v/>
      </c>
      <c r="BA314" s="4" t="str">
        <f t="shared" si="329"/>
        <v/>
      </c>
      <c r="BB314" s="4" t="str">
        <f t="shared" si="330"/>
        <v/>
      </c>
      <c r="BC314" s="4" t="str">
        <f t="shared" si="331"/>
        <v/>
      </c>
      <c r="BD314" s="4" t="str">
        <f t="shared" si="332"/>
        <v/>
      </c>
      <c r="BE314" s="4" t="str">
        <f t="shared" si="333"/>
        <v/>
      </c>
      <c r="BF314" s="4" t="str">
        <f t="shared" si="334"/>
        <v/>
      </c>
      <c r="BG314" s="4" t="str">
        <f t="shared" si="335"/>
        <v/>
      </c>
      <c r="BI314" s="4" t="s">
        <v>4971</v>
      </c>
      <c r="BJ314" s="4">
        <f t="shared" si="361"/>
        <v>9</v>
      </c>
      <c r="BK314" s="4">
        <f t="shared" si="362"/>
        <v>9</v>
      </c>
      <c r="BL314" s="4" t="str">
        <f t="shared" si="363"/>
        <v/>
      </c>
      <c r="BM314" s="4" t="str">
        <f t="shared" si="364"/>
        <v/>
      </c>
      <c r="BN314" s="4" t="str">
        <f t="shared" si="365"/>
        <v/>
      </c>
      <c r="BO314" s="4" t="str">
        <f t="shared" si="366"/>
        <v/>
      </c>
      <c r="BP314" s="4" t="str">
        <f t="shared" si="367"/>
        <v/>
      </c>
      <c r="BQ314" s="4" t="str">
        <f t="shared" si="368"/>
        <v/>
      </c>
      <c r="BR314" s="4" t="str">
        <f t="shared" si="369"/>
        <v/>
      </c>
      <c r="BS314" s="4" t="str">
        <f t="shared" si="370"/>
        <v/>
      </c>
      <c r="BT314" s="4" t="str">
        <f t="shared" si="371"/>
        <v/>
      </c>
      <c r="BU314" s="4" t="str">
        <f t="shared" si="372"/>
        <v/>
      </c>
      <c r="BV314" s="4">
        <f t="shared" si="336"/>
        <v>0</v>
      </c>
      <c r="BW314" s="4">
        <f t="shared" si="373"/>
        <v>9</v>
      </c>
      <c r="BY314" s="4" t="s">
        <v>4971</v>
      </c>
      <c r="BZ314" s="4">
        <f t="shared" si="337"/>
        <v>0</v>
      </c>
      <c r="CA314" s="4">
        <f t="shared" si="338"/>
        <v>0</v>
      </c>
      <c r="CB314" s="4" t="str">
        <f t="shared" si="339"/>
        <v/>
      </c>
      <c r="CC314" s="4" t="str">
        <f t="shared" si="340"/>
        <v/>
      </c>
      <c r="CD314" s="4" t="str">
        <f t="shared" si="341"/>
        <v/>
      </c>
      <c r="CE314" s="4" t="str">
        <f t="shared" si="342"/>
        <v/>
      </c>
      <c r="CF314" s="4" t="str">
        <f t="shared" si="343"/>
        <v/>
      </c>
      <c r="CG314" s="4" t="str">
        <f t="shared" si="344"/>
        <v/>
      </c>
      <c r="CH314" s="4" t="str">
        <f t="shared" si="345"/>
        <v/>
      </c>
      <c r="CI314" s="4" t="str">
        <f t="shared" si="346"/>
        <v/>
      </c>
      <c r="CJ314" s="4" t="str">
        <f t="shared" si="347"/>
        <v/>
      </c>
      <c r="CK314" s="4" t="str">
        <f t="shared" si="348"/>
        <v/>
      </c>
      <c r="CM314" s="4" t="s">
        <v>4971</v>
      </c>
      <c r="CN314" s="4" t="str">
        <f>IF(ISNUMBER(BZ314), IF($BV314&gt;VLOOKUP('Gene Table'!$G$2,'Array Content'!$A$2:$B$3,2,FALSE),IF(BZ314&lt;-$BV314,"mutant","WT"),IF(BZ314&lt;-VLOOKUP('Gene Table'!$G$2,'Array Content'!$A$2:$B$3,2,FALSE),"Mutant","WT")),"")</f>
        <v>WT</v>
      </c>
      <c r="CO314" s="4" t="str">
        <f>IF(ISNUMBER(CA314), IF($BV314&gt;VLOOKUP('Gene Table'!$G$2,'Array Content'!$A$2:$B$3,2,FALSE),IF(CA314&lt;-$BV314,"mutant","WT"),IF(CA314&lt;-VLOOKUP('Gene Table'!$G$2,'Array Content'!$A$2:$B$3,2,FALSE),"Mutant","WT")),"")</f>
        <v>WT</v>
      </c>
      <c r="CP314" s="4" t="str">
        <f>IF(ISNUMBER(CB314), IF($BV314&gt;VLOOKUP('Gene Table'!$G$2,'Array Content'!$A$2:$B$3,2,FALSE),IF(CB314&lt;-$BV314,"mutant","WT"),IF(CB314&lt;-VLOOKUP('Gene Table'!$G$2,'Array Content'!$A$2:$B$3,2,FALSE),"Mutant","WT")),"")</f>
        <v/>
      </c>
      <c r="CQ314" s="4" t="str">
        <f>IF(ISNUMBER(CC314), IF($BV314&gt;VLOOKUP('Gene Table'!$G$2,'Array Content'!$A$2:$B$3,2,FALSE),IF(CC314&lt;-$BV314,"mutant","WT"),IF(CC314&lt;-VLOOKUP('Gene Table'!$G$2,'Array Content'!$A$2:$B$3,2,FALSE),"Mutant","WT")),"")</f>
        <v/>
      </c>
      <c r="CR314" s="4" t="str">
        <f>IF(ISNUMBER(CD314), IF($BV314&gt;VLOOKUP('Gene Table'!$G$2,'Array Content'!$A$2:$B$3,2,FALSE),IF(CD314&lt;-$BV314,"mutant","WT"),IF(CD314&lt;-VLOOKUP('Gene Table'!$G$2,'Array Content'!$A$2:$B$3,2,FALSE),"Mutant","WT")),"")</f>
        <v/>
      </c>
      <c r="CS314" s="4" t="str">
        <f>IF(ISNUMBER(CE314), IF($BV314&gt;VLOOKUP('Gene Table'!$G$2,'Array Content'!$A$2:$B$3,2,FALSE),IF(CE314&lt;-$BV314,"mutant","WT"),IF(CE314&lt;-VLOOKUP('Gene Table'!$G$2,'Array Content'!$A$2:$B$3,2,FALSE),"Mutant","WT")),"")</f>
        <v/>
      </c>
      <c r="CT314" s="4" t="str">
        <f>IF(ISNUMBER(CF314), IF($BV314&gt;VLOOKUP('Gene Table'!$G$2,'Array Content'!$A$2:$B$3,2,FALSE),IF(CF314&lt;-$BV314,"mutant","WT"),IF(CF314&lt;-VLOOKUP('Gene Table'!$G$2,'Array Content'!$A$2:$B$3,2,FALSE),"Mutant","WT")),"")</f>
        <v/>
      </c>
      <c r="CU314" s="4" t="str">
        <f>IF(ISNUMBER(CG314), IF($BV314&gt;VLOOKUP('Gene Table'!$G$2,'Array Content'!$A$2:$B$3,2,FALSE),IF(CG314&lt;-$BV314,"mutant","WT"),IF(CG314&lt;-VLOOKUP('Gene Table'!$G$2,'Array Content'!$A$2:$B$3,2,FALSE),"Mutant","WT")),"")</f>
        <v/>
      </c>
      <c r="CV314" s="4" t="str">
        <f>IF(ISNUMBER(CH314), IF($BV314&gt;VLOOKUP('Gene Table'!$G$2,'Array Content'!$A$2:$B$3,2,FALSE),IF(CH314&lt;-$BV314,"mutant","WT"),IF(CH314&lt;-VLOOKUP('Gene Table'!$G$2,'Array Content'!$A$2:$B$3,2,FALSE),"Mutant","WT")),"")</f>
        <v/>
      </c>
      <c r="CW314" s="4" t="str">
        <f>IF(ISNUMBER(CI314), IF($BV314&gt;VLOOKUP('Gene Table'!$G$2,'Array Content'!$A$2:$B$3,2,FALSE),IF(CI314&lt;-$BV314,"mutant","WT"),IF(CI314&lt;-VLOOKUP('Gene Table'!$G$2,'Array Content'!$A$2:$B$3,2,FALSE),"Mutant","WT")),"")</f>
        <v/>
      </c>
      <c r="CX314" s="4" t="str">
        <f>IF(ISNUMBER(CJ314), IF($BV314&gt;VLOOKUP('Gene Table'!$G$2,'Array Content'!$A$2:$B$3,2,FALSE),IF(CJ314&lt;-$BV314,"mutant","WT"),IF(CJ314&lt;-VLOOKUP('Gene Table'!$G$2,'Array Content'!$A$2:$B$3,2,FALSE),"Mutant","WT")),"")</f>
        <v/>
      </c>
      <c r="CY314" s="4" t="str">
        <f>IF(ISNUMBER(CK314), IF($BV314&gt;VLOOKUP('Gene Table'!$G$2,'Array Content'!$A$2:$B$3,2,FALSE),IF(CK314&lt;-$BV314,"mutant","WT"),IF(CK314&lt;-VLOOKUP('Gene Table'!$G$2,'Array Content'!$A$2:$B$3,2,FALSE),"Mutant","WT")),"")</f>
        <v/>
      </c>
      <c r="DA314" s="4" t="s">
        <v>4971</v>
      </c>
      <c r="DB314" s="4">
        <f t="shared" si="349"/>
        <v>0</v>
      </c>
      <c r="DC314" s="4">
        <f t="shared" si="350"/>
        <v>0</v>
      </c>
      <c r="DD314" s="4" t="str">
        <f t="shared" si="351"/>
        <v/>
      </c>
      <c r="DE314" s="4" t="str">
        <f t="shared" si="352"/>
        <v/>
      </c>
      <c r="DF314" s="4" t="str">
        <f t="shared" si="353"/>
        <v/>
      </c>
      <c r="DG314" s="4" t="str">
        <f t="shared" si="354"/>
        <v/>
      </c>
      <c r="DH314" s="4" t="str">
        <f t="shared" si="355"/>
        <v/>
      </c>
      <c r="DI314" s="4" t="str">
        <f t="shared" si="356"/>
        <v/>
      </c>
      <c r="DJ314" s="4" t="str">
        <f t="shared" si="357"/>
        <v/>
      </c>
      <c r="DK314" s="4" t="str">
        <f t="shared" si="358"/>
        <v/>
      </c>
      <c r="DL314" s="4" t="str">
        <f t="shared" si="359"/>
        <v/>
      </c>
      <c r="DM314" s="4" t="str">
        <f t="shared" si="360"/>
        <v/>
      </c>
      <c r="DO314" s="4" t="s">
        <v>4971</v>
      </c>
      <c r="DP314" s="4" t="str">
        <f>IF(ISNUMBER(DB314), IF($AR314&gt;VLOOKUP('Gene Table'!$G$2,'Array Content'!$A$2:$B$3,2,FALSE),IF(DB314&lt;-$AR314,"mutant","WT"),IF(DB314&lt;-VLOOKUP('Gene Table'!$G$2,'Array Content'!$A$2:$B$3,2,FALSE),"Mutant","WT")),"")</f>
        <v>WT</v>
      </c>
      <c r="DQ314" s="4" t="str">
        <f>IF(ISNUMBER(DC314), IF($AR314&gt;VLOOKUP('Gene Table'!$G$2,'Array Content'!$A$2:$B$3,2,FALSE),IF(DC314&lt;-$AR314,"mutant","WT"),IF(DC314&lt;-VLOOKUP('Gene Table'!$G$2,'Array Content'!$A$2:$B$3,2,FALSE),"Mutant","WT")),"")</f>
        <v>WT</v>
      </c>
      <c r="DR314" s="4" t="str">
        <f>IF(ISNUMBER(DD314), IF($AR314&gt;VLOOKUP('Gene Table'!$G$2,'Array Content'!$A$2:$B$3,2,FALSE),IF(DD314&lt;-$AR314,"mutant","WT"),IF(DD314&lt;-VLOOKUP('Gene Table'!$G$2,'Array Content'!$A$2:$B$3,2,FALSE),"Mutant","WT")),"")</f>
        <v/>
      </c>
      <c r="DS314" s="4" t="str">
        <f>IF(ISNUMBER(DE314), IF($AR314&gt;VLOOKUP('Gene Table'!$G$2,'Array Content'!$A$2:$B$3,2,FALSE),IF(DE314&lt;-$AR314,"mutant","WT"),IF(DE314&lt;-VLOOKUP('Gene Table'!$G$2,'Array Content'!$A$2:$B$3,2,FALSE),"Mutant","WT")),"")</f>
        <v/>
      </c>
      <c r="DT314" s="4" t="str">
        <f>IF(ISNUMBER(DF314), IF($AR314&gt;VLOOKUP('Gene Table'!$G$2,'Array Content'!$A$2:$B$3,2,FALSE),IF(DF314&lt;-$AR314,"mutant","WT"),IF(DF314&lt;-VLOOKUP('Gene Table'!$G$2,'Array Content'!$A$2:$B$3,2,FALSE),"Mutant","WT")),"")</f>
        <v/>
      </c>
      <c r="DU314" s="4" t="str">
        <f>IF(ISNUMBER(DG314), IF($AR314&gt;VLOOKUP('Gene Table'!$G$2,'Array Content'!$A$2:$B$3,2,FALSE),IF(DG314&lt;-$AR314,"mutant","WT"),IF(DG314&lt;-VLOOKUP('Gene Table'!$G$2,'Array Content'!$A$2:$B$3,2,FALSE),"Mutant","WT")),"")</f>
        <v/>
      </c>
      <c r="DV314" s="4" t="str">
        <f>IF(ISNUMBER(DH314), IF($AR314&gt;VLOOKUP('Gene Table'!$G$2,'Array Content'!$A$2:$B$3,2,FALSE),IF(DH314&lt;-$AR314,"mutant","WT"),IF(DH314&lt;-VLOOKUP('Gene Table'!$G$2,'Array Content'!$A$2:$B$3,2,FALSE),"Mutant","WT")),"")</f>
        <v/>
      </c>
      <c r="DW314" s="4" t="str">
        <f>IF(ISNUMBER(DI314), IF($AR314&gt;VLOOKUP('Gene Table'!$G$2,'Array Content'!$A$2:$B$3,2,FALSE),IF(DI314&lt;-$AR314,"mutant","WT"),IF(DI314&lt;-VLOOKUP('Gene Table'!$G$2,'Array Content'!$A$2:$B$3,2,FALSE),"Mutant","WT")),"")</f>
        <v/>
      </c>
      <c r="DX314" s="4" t="str">
        <f>IF(ISNUMBER(DJ314), IF($AR314&gt;VLOOKUP('Gene Table'!$G$2,'Array Content'!$A$2:$B$3,2,FALSE),IF(DJ314&lt;-$AR314,"mutant","WT"),IF(DJ314&lt;-VLOOKUP('Gene Table'!$G$2,'Array Content'!$A$2:$B$3,2,FALSE),"Mutant","WT")),"")</f>
        <v/>
      </c>
      <c r="DY314" s="4" t="str">
        <f>IF(ISNUMBER(DK314), IF($AR314&gt;VLOOKUP('Gene Table'!$G$2,'Array Content'!$A$2:$B$3,2,FALSE),IF(DK314&lt;-$AR314,"mutant","WT"),IF(DK314&lt;-VLOOKUP('Gene Table'!$G$2,'Array Content'!$A$2:$B$3,2,FALSE),"Mutant","WT")),"")</f>
        <v/>
      </c>
      <c r="DZ314" s="4" t="str">
        <f>IF(ISNUMBER(DL314), IF($AR314&gt;VLOOKUP('Gene Table'!$G$2,'Array Content'!$A$2:$B$3,2,FALSE),IF(DL314&lt;-$AR314,"mutant","WT"),IF(DL314&lt;-VLOOKUP('Gene Table'!$G$2,'Array Content'!$A$2:$B$3,2,FALSE),"Mutant","WT")),"")</f>
        <v/>
      </c>
      <c r="EA314" s="4" t="str">
        <f>IF(ISNUMBER(DM314), IF($AR314&gt;VLOOKUP('Gene Table'!$G$2,'Array Content'!$A$2:$B$3,2,FALSE),IF(DM314&lt;-$AR314,"mutant","WT"),IF(DM314&lt;-VLOOKUP('Gene Table'!$G$2,'Array Content'!$A$2:$B$3,2,FALSE),"Mutant","WT")),"")</f>
        <v/>
      </c>
      <c r="EC314" s="4" t="s">
        <v>4971</v>
      </c>
      <c r="ED314" s="4" t="str">
        <f>IF('Gene Table'!$D314="copy number",D314,"")</f>
        <v/>
      </c>
      <c r="EE314" s="4" t="str">
        <f>IF('Gene Table'!$D314="copy number",E314,"")</f>
        <v/>
      </c>
      <c r="EF314" s="4" t="str">
        <f>IF('Gene Table'!$D314="copy number",F314,"")</f>
        <v/>
      </c>
      <c r="EG314" s="4" t="str">
        <f>IF('Gene Table'!$D314="copy number",G314,"")</f>
        <v/>
      </c>
      <c r="EH314" s="4" t="str">
        <f>IF('Gene Table'!$D314="copy number",H314,"")</f>
        <v/>
      </c>
      <c r="EI314" s="4" t="str">
        <f>IF('Gene Table'!$D314="copy number",I314,"")</f>
        <v/>
      </c>
      <c r="EJ314" s="4" t="str">
        <f>IF('Gene Table'!$D314="copy number",J314,"")</f>
        <v/>
      </c>
      <c r="EK314" s="4" t="str">
        <f>IF('Gene Table'!$D314="copy number",K314,"")</f>
        <v/>
      </c>
      <c r="EL314" s="4" t="str">
        <f>IF('Gene Table'!$D314="copy number",L314,"")</f>
        <v/>
      </c>
      <c r="EM314" s="4" t="str">
        <f>IF('Gene Table'!$D314="copy number",M314,"")</f>
        <v/>
      </c>
      <c r="EN314" s="4" t="str">
        <f>IF('Gene Table'!$D314="copy number",N314,"")</f>
        <v/>
      </c>
      <c r="EO314" s="4" t="str">
        <f>IF('Gene Table'!$D314="copy number",O314,"")</f>
        <v/>
      </c>
      <c r="EQ314" s="4" t="s">
        <v>4971</v>
      </c>
      <c r="ER314" s="4" t="str">
        <f>IF('Gene Table'!$D314="copy number",R314,"")</f>
        <v/>
      </c>
      <c r="ES314" s="4" t="str">
        <f>IF('Gene Table'!$D314="copy number",S314,"")</f>
        <v/>
      </c>
      <c r="ET314" s="4" t="str">
        <f>IF('Gene Table'!$D314="copy number",T314,"")</f>
        <v/>
      </c>
      <c r="EU314" s="4" t="str">
        <f>IF('Gene Table'!$D314="copy number",U314,"")</f>
        <v/>
      </c>
      <c r="EV314" s="4" t="str">
        <f>IF('Gene Table'!$D314="copy number",V314,"")</f>
        <v/>
      </c>
      <c r="EW314" s="4" t="str">
        <f>IF('Gene Table'!$D314="copy number",W314,"")</f>
        <v/>
      </c>
      <c r="EX314" s="4" t="str">
        <f>IF('Gene Table'!$D314="copy number",X314,"")</f>
        <v/>
      </c>
      <c r="EY314" s="4" t="str">
        <f>IF('Gene Table'!$D314="copy number",Y314,"")</f>
        <v/>
      </c>
      <c r="EZ314" s="4" t="str">
        <f>IF('Gene Table'!$D314="copy number",Z314,"")</f>
        <v/>
      </c>
      <c r="FA314" s="4" t="str">
        <f>IF('Gene Table'!$D314="copy number",AA314,"")</f>
        <v/>
      </c>
      <c r="FB314" s="4" t="str">
        <f>IF('Gene Table'!$D314="copy number",AB314,"")</f>
        <v/>
      </c>
      <c r="FC314" s="4" t="str">
        <f>IF('Gene Table'!$D314="copy number",AC314,"")</f>
        <v/>
      </c>
      <c r="FE314" s="4" t="s">
        <v>4971</v>
      </c>
      <c r="FF314" s="4" t="str">
        <f>IF('Gene Table'!$C314="SMPC",D314,"")</f>
        <v/>
      </c>
      <c r="FG314" s="4" t="str">
        <f>IF('Gene Table'!$C314="SMPC",E314,"")</f>
        <v/>
      </c>
      <c r="FH314" s="4" t="str">
        <f>IF('Gene Table'!$C314="SMPC",F314,"")</f>
        <v/>
      </c>
      <c r="FI314" s="4" t="str">
        <f>IF('Gene Table'!$C314="SMPC",G314,"")</f>
        <v/>
      </c>
      <c r="FJ314" s="4" t="str">
        <f>IF('Gene Table'!$C314="SMPC",H314,"")</f>
        <v/>
      </c>
      <c r="FK314" s="4" t="str">
        <f>IF('Gene Table'!$C314="SMPC",I314,"")</f>
        <v/>
      </c>
      <c r="FL314" s="4" t="str">
        <f>IF('Gene Table'!$C314="SMPC",J314,"")</f>
        <v/>
      </c>
      <c r="FM314" s="4" t="str">
        <f>IF('Gene Table'!$C314="SMPC",K314,"")</f>
        <v/>
      </c>
      <c r="FN314" s="4" t="str">
        <f>IF('Gene Table'!$C314="SMPC",L314,"")</f>
        <v/>
      </c>
      <c r="FO314" s="4" t="str">
        <f>IF('Gene Table'!$C314="SMPC",M314,"")</f>
        <v/>
      </c>
      <c r="FP314" s="4" t="str">
        <f>IF('Gene Table'!$C314="SMPC",N314,"")</f>
        <v/>
      </c>
      <c r="FQ314" s="4" t="str">
        <f>IF('Gene Table'!$C314="SMPC",O314,"")</f>
        <v/>
      </c>
      <c r="FS314" s="4" t="s">
        <v>4971</v>
      </c>
      <c r="FT314" s="4" t="str">
        <f>IF('Gene Table'!$C314="SMPC",R314,"")</f>
        <v/>
      </c>
      <c r="FU314" s="4" t="str">
        <f>IF('Gene Table'!$C314="SMPC",S314,"")</f>
        <v/>
      </c>
      <c r="FV314" s="4" t="str">
        <f>IF('Gene Table'!$C314="SMPC",T314,"")</f>
        <v/>
      </c>
      <c r="FW314" s="4" t="str">
        <f>IF('Gene Table'!$C314="SMPC",U314,"")</f>
        <v/>
      </c>
      <c r="FX314" s="4" t="str">
        <f>IF('Gene Table'!$C314="SMPC",V314,"")</f>
        <v/>
      </c>
      <c r="FY314" s="4" t="str">
        <f>IF('Gene Table'!$C314="SMPC",W314,"")</f>
        <v/>
      </c>
      <c r="FZ314" s="4" t="str">
        <f>IF('Gene Table'!$C314="SMPC",X314,"")</f>
        <v/>
      </c>
      <c r="GA314" s="4" t="str">
        <f>IF('Gene Table'!$C314="SMPC",Y314,"")</f>
        <v/>
      </c>
      <c r="GB314" s="4" t="str">
        <f>IF('Gene Table'!$C314="SMPC",Z314,"")</f>
        <v/>
      </c>
      <c r="GC314" s="4" t="str">
        <f>IF('Gene Table'!$C314="SMPC",AA314,"")</f>
        <v/>
      </c>
      <c r="GD314" s="4" t="str">
        <f>IF('Gene Table'!$C314="SMPC",AB314,"")</f>
        <v/>
      </c>
      <c r="GE314" s="4" t="str">
        <f>IF('Gene Table'!$C314="SMPC",AC314,"")</f>
        <v/>
      </c>
    </row>
    <row r="315" spans="1:187" ht="15" customHeight="1" x14ac:dyDescent="0.25">
      <c r="A315" s="4" t="str">
        <f>'Gene Table'!C315&amp;":"&amp;'Gene Table'!D315</f>
        <v>TSHR:c.1703T&gt;C</v>
      </c>
      <c r="B315" s="4">
        <f>IF('Gene Table'!$G$5="NO",IF(ISNUMBER(MATCH('Gene Table'!E315,'Array Content'!$M$2:$M$941,0)),VLOOKUP('Gene Table'!E315,'Array Content'!$M$2:$O$941,2,FALSE),35),IF('Gene Table'!$G$5="YES",IF(ISNUMBER(MATCH('Gene Table'!E315,'Array Content'!$M$2:$M$941,0)),VLOOKUP('Gene Table'!E315,'Array Content'!$M$2:$O$941,3,FALSE),35),"OOPS"))</f>
        <v>37</v>
      </c>
      <c r="C315" s="4" t="s">
        <v>4972</v>
      </c>
      <c r="D315" s="29">
        <f>IF('Control Sample Data'!D314="","",IF(SUM('Control Sample Data'!D$2:D$97)&gt;10,IF(AND(ISNUMBER('Control Sample Data'!D314),'Control Sample Data'!D314&lt;$B315, 'Control Sample Data'!D314&gt;0),'Control Sample Data'!D314,$B315),""))</f>
        <v>35</v>
      </c>
      <c r="E315" s="29">
        <f>IF('Control Sample Data'!E314="","",IF(SUM('Control Sample Data'!E$2:E$97)&gt;10,IF(AND(ISNUMBER('Control Sample Data'!E314),'Control Sample Data'!E314&lt;$B315, 'Control Sample Data'!E314&gt;0),'Control Sample Data'!E314,$B315),""))</f>
        <v>35</v>
      </c>
      <c r="F315" s="29" t="str">
        <f>IF('Control Sample Data'!F314="","",IF(SUM('Control Sample Data'!F$2:F$97)&gt;10,IF(AND(ISNUMBER('Control Sample Data'!F314),'Control Sample Data'!F314&lt;$B315, 'Control Sample Data'!F314&gt;0),'Control Sample Data'!F314,$B315),""))</f>
        <v/>
      </c>
      <c r="G315" s="29" t="str">
        <f>IF('Control Sample Data'!G314="","",IF(SUM('Control Sample Data'!G$2:G$97)&gt;10,IF(AND(ISNUMBER('Control Sample Data'!G314),'Control Sample Data'!G314&lt;$B315, 'Control Sample Data'!G314&gt;0),'Control Sample Data'!G314,$B315),""))</f>
        <v/>
      </c>
      <c r="H315" s="29" t="str">
        <f>IF('Control Sample Data'!H314="","",IF(SUM('Control Sample Data'!H$2:H$97)&gt;10,IF(AND(ISNUMBER('Control Sample Data'!H314),'Control Sample Data'!H314&lt;$B315, 'Control Sample Data'!H314&gt;0),'Control Sample Data'!H314,$B315),""))</f>
        <v/>
      </c>
      <c r="I315" s="29" t="str">
        <f>IF('Control Sample Data'!I314="","",IF(SUM('Control Sample Data'!I$2:I$97)&gt;10,IF(AND(ISNUMBER('Control Sample Data'!I314),'Control Sample Data'!I314&lt;$B315, 'Control Sample Data'!I314&gt;0),'Control Sample Data'!I314,$B315),""))</f>
        <v/>
      </c>
      <c r="J315" s="29" t="str">
        <f>IF('Control Sample Data'!J314="","",IF(SUM('Control Sample Data'!J$2:J$97)&gt;10,IF(AND(ISNUMBER('Control Sample Data'!J314),'Control Sample Data'!J314&lt;$B315, 'Control Sample Data'!J314&gt;0),'Control Sample Data'!J314,$B315),""))</f>
        <v/>
      </c>
      <c r="K315" s="29" t="str">
        <f>IF('Control Sample Data'!K314="","",IF(SUM('Control Sample Data'!K$2:K$97)&gt;10,IF(AND(ISNUMBER('Control Sample Data'!K314),'Control Sample Data'!K314&lt;$B315, 'Control Sample Data'!K314&gt;0),'Control Sample Data'!K314,$B315),""))</f>
        <v/>
      </c>
      <c r="L315" s="29" t="str">
        <f>IF('Control Sample Data'!L314="","",IF(SUM('Control Sample Data'!L$2:L$97)&gt;10,IF(AND(ISNUMBER('Control Sample Data'!L314),'Control Sample Data'!L314&lt;$B315, 'Control Sample Data'!L314&gt;0),'Control Sample Data'!L314,$B315),""))</f>
        <v/>
      </c>
      <c r="M315" s="29" t="str">
        <f>IF('Control Sample Data'!M314="","",IF(SUM('Control Sample Data'!M$2:M$97)&gt;10,IF(AND(ISNUMBER('Control Sample Data'!M314),'Control Sample Data'!M314&lt;$B315, 'Control Sample Data'!M314&gt;0),'Control Sample Data'!M314,$B315),""))</f>
        <v/>
      </c>
      <c r="N315" s="29" t="str">
        <f>IF('Control Sample Data'!N314="","",IF(SUM('Control Sample Data'!N$2:N$97)&gt;10,IF(AND(ISNUMBER('Control Sample Data'!N314),'Control Sample Data'!N314&lt;$B315, 'Control Sample Data'!N314&gt;0),'Control Sample Data'!N314,$B315),""))</f>
        <v/>
      </c>
      <c r="O315" s="29" t="str">
        <f>IF('Control Sample Data'!O314="","",IF(SUM('Control Sample Data'!O$2:O$97)&gt;10,IF(AND(ISNUMBER('Control Sample Data'!O314),'Control Sample Data'!O314&lt;$B315, 'Control Sample Data'!O314&gt;0),'Control Sample Data'!O314,$B315),""))</f>
        <v/>
      </c>
      <c r="Q315" s="4" t="s">
        <v>4972</v>
      </c>
      <c r="R315" s="29">
        <f>IF('Test Sample Data'!D314="","",IF(SUM('Test Sample Data'!D$2:D$97)&gt;10,IF(AND(ISNUMBER('Test Sample Data'!D314),'Test Sample Data'!D314&lt;$B315, 'Test Sample Data'!D314&gt;0),'Test Sample Data'!D314,$B315),""))</f>
        <v>35</v>
      </c>
      <c r="S315" s="29">
        <f>IF('Test Sample Data'!E314="","",IF(SUM('Test Sample Data'!E$2:E$97)&gt;10,IF(AND(ISNUMBER('Test Sample Data'!E314),'Test Sample Data'!E314&lt;$B315, 'Test Sample Data'!E314&gt;0),'Test Sample Data'!E314,$B315),""))</f>
        <v>35</v>
      </c>
      <c r="T315" s="29" t="str">
        <f>IF('Test Sample Data'!F314="","",IF(SUM('Test Sample Data'!F$2:F$97)&gt;10,IF(AND(ISNUMBER('Test Sample Data'!F314),'Test Sample Data'!F314&lt;$B315, 'Test Sample Data'!F314&gt;0),'Test Sample Data'!F314,$B315),""))</f>
        <v/>
      </c>
      <c r="U315" s="29" t="str">
        <f>IF('Test Sample Data'!G314="","",IF(SUM('Test Sample Data'!G$2:G$97)&gt;10,IF(AND(ISNUMBER('Test Sample Data'!G314),'Test Sample Data'!G314&lt;$B315, 'Test Sample Data'!G314&gt;0),'Test Sample Data'!G314,$B315),""))</f>
        <v/>
      </c>
      <c r="V315" s="29" t="str">
        <f>IF('Test Sample Data'!H314="","",IF(SUM('Test Sample Data'!H$2:H$97)&gt;10,IF(AND(ISNUMBER('Test Sample Data'!H314),'Test Sample Data'!H314&lt;$B315, 'Test Sample Data'!H314&gt;0),'Test Sample Data'!H314,$B315),""))</f>
        <v/>
      </c>
      <c r="W315" s="29" t="str">
        <f>IF('Test Sample Data'!I314="","",IF(SUM('Test Sample Data'!I$2:I$97)&gt;10,IF(AND(ISNUMBER('Test Sample Data'!I314),'Test Sample Data'!I314&lt;$B315, 'Test Sample Data'!I314&gt;0),'Test Sample Data'!I314,$B315),""))</f>
        <v/>
      </c>
      <c r="X315" s="29" t="str">
        <f>IF('Test Sample Data'!J314="","",IF(SUM('Test Sample Data'!J$2:J$97)&gt;10,IF(AND(ISNUMBER('Test Sample Data'!J314),'Test Sample Data'!J314&lt;$B315, 'Test Sample Data'!J314&gt;0),'Test Sample Data'!J314,$B315),""))</f>
        <v/>
      </c>
      <c r="Y315" s="29" t="str">
        <f>IF('Test Sample Data'!K314="","",IF(SUM('Test Sample Data'!K$2:K$97)&gt;10,IF(AND(ISNUMBER('Test Sample Data'!K314),'Test Sample Data'!K314&lt;$B315, 'Test Sample Data'!K314&gt;0),'Test Sample Data'!K314,$B315),""))</f>
        <v/>
      </c>
      <c r="Z315" s="29" t="str">
        <f>IF('Test Sample Data'!L314="","",IF(SUM('Test Sample Data'!L$2:L$97)&gt;10,IF(AND(ISNUMBER('Test Sample Data'!L314),'Test Sample Data'!L314&lt;$B315, 'Test Sample Data'!L314&gt;0),'Test Sample Data'!L314,$B315),""))</f>
        <v/>
      </c>
      <c r="AA315" s="29" t="str">
        <f>IF('Test Sample Data'!M314="","",IF(SUM('Test Sample Data'!M$2:M$97)&gt;10,IF(AND(ISNUMBER('Test Sample Data'!M314),'Test Sample Data'!M314&lt;$B315, 'Test Sample Data'!M314&gt;0),'Test Sample Data'!M314,$B315),""))</f>
        <v/>
      </c>
      <c r="AB315" s="29" t="str">
        <f>IF('Test Sample Data'!N314="","",IF(SUM('Test Sample Data'!N$2:N$97)&gt;10,IF(AND(ISNUMBER('Test Sample Data'!N314),'Test Sample Data'!N314&lt;$B315, 'Test Sample Data'!N314&gt;0),'Test Sample Data'!N314,$B315),""))</f>
        <v/>
      </c>
      <c r="AC315" s="29" t="str">
        <f>IF('Test Sample Data'!O314="","",IF(SUM('Test Sample Data'!O$2:O$97)&gt;10,IF(AND(ISNUMBER('Test Sample Data'!O314),'Test Sample Data'!O314&lt;$B315, 'Test Sample Data'!O314&gt;0),'Test Sample Data'!O314,$B315),""))</f>
        <v/>
      </c>
      <c r="AE315" s="4" t="s">
        <v>4972</v>
      </c>
      <c r="AF315" s="4">
        <f t="shared" si="311"/>
        <v>9</v>
      </c>
      <c r="AG315" s="4">
        <f t="shared" si="312"/>
        <v>9</v>
      </c>
      <c r="AH315" s="4" t="str">
        <f t="shared" si="313"/>
        <v/>
      </c>
      <c r="AI315" s="4" t="str">
        <f t="shared" si="314"/>
        <v/>
      </c>
      <c r="AJ315" s="4" t="str">
        <f t="shared" si="315"/>
        <v/>
      </c>
      <c r="AK315" s="4" t="str">
        <f t="shared" si="316"/>
        <v/>
      </c>
      <c r="AL315" s="4" t="str">
        <f t="shared" si="317"/>
        <v/>
      </c>
      <c r="AM315" s="4" t="str">
        <f t="shared" si="318"/>
        <v/>
      </c>
      <c r="AN315" s="4" t="str">
        <f t="shared" si="319"/>
        <v/>
      </c>
      <c r="AO315" s="4" t="str">
        <f t="shared" si="320"/>
        <v/>
      </c>
      <c r="AP315" s="4" t="str">
        <f t="shared" si="321"/>
        <v/>
      </c>
      <c r="AQ315" s="4" t="str">
        <f t="shared" si="322"/>
        <v/>
      </c>
      <c r="AR315" s="4">
        <f t="shared" si="323"/>
        <v>0</v>
      </c>
      <c r="AS315" s="4">
        <f t="shared" si="374"/>
        <v>9</v>
      </c>
      <c r="AU315" s="4" t="s">
        <v>4972</v>
      </c>
      <c r="AV315" s="4">
        <f t="shared" si="324"/>
        <v>9</v>
      </c>
      <c r="AW315" s="4">
        <f t="shared" si="325"/>
        <v>9</v>
      </c>
      <c r="AX315" s="4" t="str">
        <f t="shared" si="326"/>
        <v/>
      </c>
      <c r="AY315" s="4" t="str">
        <f t="shared" si="327"/>
        <v/>
      </c>
      <c r="AZ315" s="4" t="str">
        <f t="shared" si="328"/>
        <v/>
      </c>
      <c r="BA315" s="4" t="str">
        <f t="shared" si="329"/>
        <v/>
      </c>
      <c r="BB315" s="4" t="str">
        <f t="shared" si="330"/>
        <v/>
      </c>
      <c r="BC315" s="4" t="str">
        <f t="shared" si="331"/>
        <v/>
      </c>
      <c r="BD315" s="4" t="str">
        <f t="shared" si="332"/>
        <v/>
      </c>
      <c r="BE315" s="4" t="str">
        <f t="shared" si="333"/>
        <v/>
      </c>
      <c r="BF315" s="4" t="str">
        <f t="shared" si="334"/>
        <v/>
      </c>
      <c r="BG315" s="4" t="str">
        <f t="shared" si="335"/>
        <v/>
      </c>
      <c r="BI315" s="4" t="s">
        <v>4972</v>
      </c>
      <c r="BJ315" s="4">
        <f t="shared" si="361"/>
        <v>9</v>
      </c>
      <c r="BK315" s="4">
        <f t="shared" si="362"/>
        <v>9</v>
      </c>
      <c r="BL315" s="4" t="str">
        <f t="shared" si="363"/>
        <v/>
      </c>
      <c r="BM315" s="4" t="str">
        <f t="shared" si="364"/>
        <v/>
      </c>
      <c r="BN315" s="4" t="str">
        <f t="shared" si="365"/>
        <v/>
      </c>
      <c r="BO315" s="4" t="str">
        <f t="shared" si="366"/>
        <v/>
      </c>
      <c r="BP315" s="4" t="str">
        <f t="shared" si="367"/>
        <v/>
      </c>
      <c r="BQ315" s="4" t="str">
        <f t="shared" si="368"/>
        <v/>
      </c>
      <c r="BR315" s="4" t="str">
        <f t="shared" si="369"/>
        <v/>
      </c>
      <c r="BS315" s="4" t="str">
        <f t="shared" si="370"/>
        <v/>
      </c>
      <c r="BT315" s="4" t="str">
        <f t="shared" si="371"/>
        <v/>
      </c>
      <c r="BU315" s="4" t="str">
        <f t="shared" si="372"/>
        <v/>
      </c>
      <c r="BV315" s="4">
        <f t="shared" si="336"/>
        <v>0</v>
      </c>
      <c r="BW315" s="4">
        <f t="shared" si="373"/>
        <v>9</v>
      </c>
      <c r="BY315" s="4" t="s">
        <v>4972</v>
      </c>
      <c r="BZ315" s="4">
        <f t="shared" si="337"/>
        <v>0</v>
      </c>
      <c r="CA315" s="4">
        <f t="shared" si="338"/>
        <v>0</v>
      </c>
      <c r="CB315" s="4" t="str">
        <f t="shared" si="339"/>
        <v/>
      </c>
      <c r="CC315" s="4" t="str">
        <f t="shared" si="340"/>
        <v/>
      </c>
      <c r="CD315" s="4" t="str">
        <f t="shared" si="341"/>
        <v/>
      </c>
      <c r="CE315" s="4" t="str">
        <f t="shared" si="342"/>
        <v/>
      </c>
      <c r="CF315" s="4" t="str">
        <f t="shared" si="343"/>
        <v/>
      </c>
      <c r="CG315" s="4" t="str">
        <f t="shared" si="344"/>
        <v/>
      </c>
      <c r="CH315" s="4" t="str">
        <f t="shared" si="345"/>
        <v/>
      </c>
      <c r="CI315" s="4" t="str">
        <f t="shared" si="346"/>
        <v/>
      </c>
      <c r="CJ315" s="4" t="str">
        <f t="shared" si="347"/>
        <v/>
      </c>
      <c r="CK315" s="4" t="str">
        <f t="shared" si="348"/>
        <v/>
      </c>
      <c r="CM315" s="4" t="s">
        <v>4972</v>
      </c>
      <c r="CN315" s="4" t="str">
        <f>IF(ISNUMBER(BZ315), IF($BV315&gt;VLOOKUP('Gene Table'!$G$2,'Array Content'!$A$2:$B$3,2,FALSE),IF(BZ315&lt;-$BV315,"mutant","WT"),IF(BZ315&lt;-VLOOKUP('Gene Table'!$G$2,'Array Content'!$A$2:$B$3,2,FALSE),"Mutant","WT")),"")</f>
        <v>WT</v>
      </c>
      <c r="CO315" s="4" t="str">
        <f>IF(ISNUMBER(CA315), IF($BV315&gt;VLOOKUP('Gene Table'!$G$2,'Array Content'!$A$2:$B$3,2,FALSE),IF(CA315&lt;-$BV315,"mutant","WT"),IF(CA315&lt;-VLOOKUP('Gene Table'!$G$2,'Array Content'!$A$2:$B$3,2,FALSE),"Mutant","WT")),"")</f>
        <v>WT</v>
      </c>
      <c r="CP315" s="4" t="str">
        <f>IF(ISNUMBER(CB315), IF($BV315&gt;VLOOKUP('Gene Table'!$G$2,'Array Content'!$A$2:$B$3,2,FALSE),IF(CB315&lt;-$BV315,"mutant","WT"),IF(CB315&lt;-VLOOKUP('Gene Table'!$G$2,'Array Content'!$A$2:$B$3,2,FALSE),"Mutant","WT")),"")</f>
        <v/>
      </c>
      <c r="CQ315" s="4" t="str">
        <f>IF(ISNUMBER(CC315), IF($BV315&gt;VLOOKUP('Gene Table'!$G$2,'Array Content'!$A$2:$B$3,2,FALSE),IF(CC315&lt;-$BV315,"mutant","WT"),IF(CC315&lt;-VLOOKUP('Gene Table'!$G$2,'Array Content'!$A$2:$B$3,2,FALSE),"Mutant","WT")),"")</f>
        <v/>
      </c>
      <c r="CR315" s="4" t="str">
        <f>IF(ISNUMBER(CD315), IF($BV315&gt;VLOOKUP('Gene Table'!$G$2,'Array Content'!$A$2:$B$3,2,FALSE),IF(CD315&lt;-$BV315,"mutant","WT"),IF(CD315&lt;-VLOOKUP('Gene Table'!$G$2,'Array Content'!$A$2:$B$3,2,FALSE),"Mutant","WT")),"")</f>
        <v/>
      </c>
      <c r="CS315" s="4" t="str">
        <f>IF(ISNUMBER(CE315), IF($BV315&gt;VLOOKUP('Gene Table'!$G$2,'Array Content'!$A$2:$B$3,2,FALSE),IF(CE315&lt;-$BV315,"mutant","WT"),IF(CE315&lt;-VLOOKUP('Gene Table'!$G$2,'Array Content'!$A$2:$B$3,2,FALSE),"Mutant","WT")),"")</f>
        <v/>
      </c>
      <c r="CT315" s="4" t="str">
        <f>IF(ISNUMBER(CF315), IF($BV315&gt;VLOOKUP('Gene Table'!$G$2,'Array Content'!$A$2:$B$3,2,FALSE),IF(CF315&lt;-$BV315,"mutant","WT"),IF(CF315&lt;-VLOOKUP('Gene Table'!$G$2,'Array Content'!$A$2:$B$3,2,FALSE),"Mutant","WT")),"")</f>
        <v/>
      </c>
      <c r="CU315" s="4" t="str">
        <f>IF(ISNUMBER(CG315), IF($BV315&gt;VLOOKUP('Gene Table'!$G$2,'Array Content'!$A$2:$B$3,2,FALSE),IF(CG315&lt;-$BV315,"mutant","WT"),IF(CG315&lt;-VLOOKUP('Gene Table'!$G$2,'Array Content'!$A$2:$B$3,2,FALSE),"Mutant","WT")),"")</f>
        <v/>
      </c>
      <c r="CV315" s="4" t="str">
        <f>IF(ISNUMBER(CH315), IF($BV315&gt;VLOOKUP('Gene Table'!$G$2,'Array Content'!$A$2:$B$3,2,FALSE),IF(CH315&lt;-$BV315,"mutant","WT"),IF(CH315&lt;-VLOOKUP('Gene Table'!$G$2,'Array Content'!$A$2:$B$3,2,FALSE),"Mutant","WT")),"")</f>
        <v/>
      </c>
      <c r="CW315" s="4" t="str">
        <f>IF(ISNUMBER(CI315), IF($BV315&gt;VLOOKUP('Gene Table'!$G$2,'Array Content'!$A$2:$B$3,2,FALSE),IF(CI315&lt;-$BV315,"mutant","WT"),IF(CI315&lt;-VLOOKUP('Gene Table'!$G$2,'Array Content'!$A$2:$B$3,2,FALSE),"Mutant","WT")),"")</f>
        <v/>
      </c>
      <c r="CX315" s="4" t="str">
        <f>IF(ISNUMBER(CJ315), IF($BV315&gt;VLOOKUP('Gene Table'!$G$2,'Array Content'!$A$2:$B$3,2,FALSE),IF(CJ315&lt;-$BV315,"mutant","WT"),IF(CJ315&lt;-VLOOKUP('Gene Table'!$G$2,'Array Content'!$A$2:$B$3,2,FALSE),"Mutant","WT")),"")</f>
        <v/>
      </c>
      <c r="CY315" s="4" t="str">
        <f>IF(ISNUMBER(CK315), IF($BV315&gt;VLOOKUP('Gene Table'!$G$2,'Array Content'!$A$2:$B$3,2,FALSE),IF(CK315&lt;-$BV315,"mutant","WT"),IF(CK315&lt;-VLOOKUP('Gene Table'!$G$2,'Array Content'!$A$2:$B$3,2,FALSE),"Mutant","WT")),"")</f>
        <v/>
      </c>
      <c r="DA315" s="4" t="s">
        <v>4972</v>
      </c>
      <c r="DB315" s="4">
        <f t="shared" si="349"/>
        <v>0</v>
      </c>
      <c r="DC315" s="4">
        <f t="shared" si="350"/>
        <v>0</v>
      </c>
      <c r="DD315" s="4" t="str">
        <f t="shared" si="351"/>
        <v/>
      </c>
      <c r="DE315" s="4" t="str">
        <f t="shared" si="352"/>
        <v/>
      </c>
      <c r="DF315" s="4" t="str">
        <f t="shared" si="353"/>
        <v/>
      </c>
      <c r="DG315" s="4" t="str">
        <f t="shared" si="354"/>
        <v/>
      </c>
      <c r="DH315" s="4" t="str">
        <f t="shared" si="355"/>
        <v/>
      </c>
      <c r="DI315" s="4" t="str">
        <f t="shared" si="356"/>
        <v/>
      </c>
      <c r="DJ315" s="4" t="str">
        <f t="shared" si="357"/>
        <v/>
      </c>
      <c r="DK315" s="4" t="str">
        <f t="shared" si="358"/>
        <v/>
      </c>
      <c r="DL315" s="4" t="str">
        <f t="shared" si="359"/>
        <v/>
      </c>
      <c r="DM315" s="4" t="str">
        <f t="shared" si="360"/>
        <v/>
      </c>
      <c r="DO315" s="4" t="s">
        <v>4972</v>
      </c>
      <c r="DP315" s="4" t="str">
        <f>IF(ISNUMBER(DB315), IF($AR315&gt;VLOOKUP('Gene Table'!$G$2,'Array Content'!$A$2:$B$3,2,FALSE),IF(DB315&lt;-$AR315,"mutant","WT"),IF(DB315&lt;-VLOOKUP('Gene Table'!$G$2,'Array Content'!$A$2:$B$3,2,FALSE),"Mutant","WT")),"")</f>
        <v>WT</v>
      </c>
      <c r="DQ315" s="4" t="str">
        <f>IF(ISNUMBER(DC315), IF($AR315&gt;VLOOKUP('Gene Table'!$G$2,'Array Content'!$A$2:$B$3,2,FALSE),IF(DC315&lt;-$AR315,"mutant","WT"),IF(DC315&lt;-VLOOKUP('Gene Table'!$G$2,'Array Content'!$A$2:$B$3,2,FALSE),"Mutant","WT")),"")</f>
        <v>WT</v>
      </c>
      <c r="DR315" s="4" t="str">
        <f>IF(ISNUMBER(DD315), IF($AR315&gt;VLOOKUP('Gene Table'!$G$2,'Array Content'!$A$2:$B$3,2,FALSE),IF(DD315&lt;-$AR315,"mutant","WT"),IF(DD315&lt;-VLOOKUP('Gene Table'!$G$2,'Array Content'!$A$2:$B$3,2,FALSE),"Mutant","WT")),"")</f>
        <v/>
      </c>
      <c r="DS315" s="4" t="str">
        <f>IF(ISNUMBER(DE315), IF($AR315&gt;VLOOKUP('Gene Table'!$G$2,'Array Content'!$A$2:$B$3,2,FALSE),IF(DE315&lt;-$AR315,"mutant","WT"),IF(DE315&lt;-VLOOKUP('Gene Table'!$G$2,'Array Content'!$A$2:$B$3,2,FALSE),"Mutant","WT")),"")</f>
        <v/>
      </c>
      <c r="DT315" s="4" t="str">
        <f>IF(ISNUMBER(DF315), IF($AR315&gt;VLOOKUP('Gene Table'!$G$2,'Array Content'!$A$2:$B$3,2,FALSE),IF(DF315&lt;-$AR315,"mutant","WT"),IF(DF315&lt;-VLOOKUP('Gene Table'!$G$2,'Array Content'!$A$2:$B$3,2,FALSE),"Mutant","WT")),"")</f>
        <v/>
      </c>
      <c r="DU315" s="4" t="str">
        <f>IF(ISNUMBER(DG315), IF($AR315&gt;VLOOKUP('Gene Table'!$G$2,'Array Content'!$A$2:$B$3,2,FALSE),IF(DG315&lt;-$AR315,"mutant","WT"),IF(DG315&lt;-VLOOKUP('Gene Table'!$G$2,'Array Content'!$A$2:$B$3,2,FALSE),"Mutant","WT")),"")</f>
        <v/>
      </c>
      <c r="DV315" s="4" t="str">
        <f>IF(ISNUMBER(DH315), IF($AR315&gt;VLOOKUP('Gene Table'!$G$2,'Array Content'!$A$2:$B$3,2,FALSE),IF(DH315&lt;-$AR315,"mutant","WT"),IF(DH315&lt;-VLOOKUP('Gene Table'!$G$2,'Array Content'!$A$2:$B$3,2,FALSE),"Mutant","WT")),"")</f>
        <v/>
      </c>
      <c r="DW315" s="4" t="str">
        <f>IF(ISNUMBER(DI315), IF($AR315&gt;VLOOKUP('Gene Table'!$G$2,'Array Content'!$A$2:$B$3,2,FALSE),IF(DI315&lt;-$AR315,"mutant","WT"),IF(DI315&lt;-VLOOKUP('Gene Table'!$G$2,'Array Content'!$A$2:$B$3,2,FALSE),"Mutant","WT")),"")</f>
        <v/>
      </c>
      <c r="DX315" s="4" t="str">
        <f>IF(ISNUMBER(DJ315), IF($AR315&gt;VLOOKUP('Gene Table'!$G$2,'Array Content'!$A$2:$B$3,2,FALSE),IF(DJ315&lt;-$AR315,"mutant","WT"),IF(DJ315&lt;-VLOOKUP('Gene Table'!$G$2,'Array Content'!$A$2:$B$3,2,FALSE),"Mutant","WT")),"")</f>
        <v/>
      </c>
      <c r="DY315" s="4" t="str">
        <f>IF(ISNUMBER(DK315), IF($AR315&gt;VLOOKUP('Gene Table'!$G$2,'Array Content'!$A$2:$B$3,2,FALSE),IF(DK315&lt;-$AR315,"mutant","WT"),IF(DK315&lt;-VLOOKUP('Gene Table'!$G$2,'Array Content'!$A$2:$B$3,2,FALSE),"Mutant","WT")),"")</f>
        <v/>
      </c>
      <c r="DZ315" s="4" t="str">
        <f>IF(ISNUMBER(DL315), IF($AR315&gt;VLOOKUP('Gene Table'!$G$2,'Array Content'!$A$2:$B$3,2,FALSE),IF(DL315&lt;-$AR315,"mutant","WT"),IF(DL315&lt;-VLOOKUP('Gene Table'!$G$2,'Array Content'!$A$2:$B$3,2,FALSE),"Mutant","WT")),"")</f>
        <v/>
      </c>
      <c r="EA315" s="4" t="str">
        <f>IF(ISNUMBER(DM315), IF($AR315&gt;VLOOKUP('Gene Table'!$G$2,'Array Content'!$A$2:$B$3,2,FALSE),IF(DM315&lt;-$AR315,"mutant","WT"),IF(DM315&lt;-VLOOKUP('Gene Table'!$G$2,'Array Content'!$A$2:$B$3,2,FALSE),"Mutant","WT")),"")</f>
        <v/>
      </c>
      <c r="EC315" s="4" t="s">
        <v>4972</v>
      </c>
      <c r="ED315" s="4" t="str">
        <f>IF('Gene Table'!$D315="copy number",D315,"")</f>
        <v/>
      </c>
      <c r="EE315" s="4" t="str">
        <f>IF('Gene Table'!$D315="copy number",E315,"")</f>
        <v/>
      </c>
      <c r="EF315" s="4" t="str">
        <f>IF('Gene Table'!$D315="copy number",F315,"")</f>
        <v/>
      </c>
      <c r="EG315" s="4" t="str">
        <f>IF('Gene Table'!$D315="copy number",G315,"")</f>
        <v/>
      </c>
      <c r="EH315" s="4" t="str">
        <f>IF('Gene Table'!$D315="copy number",H315,"")</f>
        <v/>
      </c>
      <c r="EI315" s="4" t="str">
        <f>IF('Gene Table'!$D315="copy number",I315,"")</f>
        <v/>
      </c>
      <c r="EJ315" s="4" t="str">
        <f>IF('Gene Table'!$D315="copy number",J315,"")</f>
        <v/>
      </c>
      <c r="EK315" s="4" t="str">
        <f>IF('Gene Table'!$D315="copy number",K315,"")</f>
        <v/>
      </c>
      <c r="EL315" s="4" t="str">
        <f>IF('Gene Table'!$D315="copy number",L315,"")</f>
        <v/>
      </c>
      <c r="EM315" s="4" t="str">
        <f>IF('Gene Table'!$D315="copy number",M315,"")</f>
        <v/>
      </c>
      <c r="EN315" s="4" t="str">
        <f>IF('Gene Table'!$D315="copy number",N315,"")</f>
        <v/>
      </c>
      <c r="EO315" s="4" t="str">
        <f>IF('Gene Table'!$D315="copy number",O315,"")</f>
        <v/>
      </c>
      <c r="EQ315" s="4" t="s">
        <v>4972</v>
      </c>
      <c r="ER315" s="4" t="str">
        <f>IF('Gene Table'!$D315="copy number",R315,"")</f>
        <v/>
      </c>
      <c r="ES315" s="4" t="str">
        <f>IF('Gene Table'!$D315="copy number",S315,"")</f>
        <v/>
      </c>
      <c r="ET315" s="4" t="str">
        <f>IF('Gene Table'!$D315="copy number",T315,"")</f>
        <v/>
      </c>
      <c r="EU315" s="4" t="str">
        <f>IF('Gene Table'!$D315="copy number",U315,"")</f>
        <v/>
      </c>
      <c r="EV315" s="4" t="str">
        <f>IF('Gene Table'!$D315="copy number",V315,"")</f>
        <v/>
      </c>
      <c r="EW315" s="4" t="str">
        <f>IF('Gene Table'!$D315="copy number",W315,"")</f>
        <v/>
      </c>
      <c r="EX315" s="4" t="str">
        <f>IF('Gene Table'!$D315="copy number",X315,"")</f>
        <v/>
      </c>
      <c r="EY315" s="4" t="str">
        <f>IF('Gene Table'!$D315="copy number",Y315,"")</f>
        <v/>
      </c>
      <c r="EZ315" s="4" t="str">
        <f>IF('Gene Table'!$D315="copy number",Z315,"")</f>
        <v/>
      </c>
      <c r="FA315" s="4" t="str">
        <f>IF('Gene Table'!$D315="copy number",AA315,"")</f>
        <v/>
      </c>
      <c r="FB315" s="4" t="str">
        <f>IF('Gene Table'!$D315="copy number",AB315,"")</f>
        <v/>
      </c>
      <c r="FC315" s="4" t="str">
        <f>IF('Gene Table'!$D315="copy number",AC315,"")</f>
        <v/>
      </c>
      <c r="FE315" s="4" t="s">
        <v>4972</v>
      </c>
      <c r="FF315" s="4" t="str">
        <f>IF('Gene Table'!$C315="SMPC",D315,"")</f>
        <v/>
      </c>
      <c r="FG315" s="4" t="str">
        <f>IF('Gene Table'!$C315="SMPC",E315,"")</f>
        <v/>
      </c>
      <c r="FH315" s="4" t="str">
        <f>IF('Gene Table'!$C315="SMPC",F315,"")</f>
        <v/>
      </c>
      <c r="FI315" s="4" t="str">
        <f>IF('Gene Table'!$C315="SMPC",G315,"")</f>
        <v/>
      </c>
      <c r="FJ315" s="4" t="str">
        <f>IF('Gene Table'!$C315="SMPC",H315,"")</f>
        <v/>
      </c>
      <c r="FK315" s="4" t="str">
        <f>IF('Gene Table'!$C315="SMPC",I315,"")</f>
        <v/>
      </c>
      <c r="FL315" s="4" t="str">
        <f>IF('Gene Table'!$C315="SMPC",J315,"")</f>
        <v/>
      </c>
      <c r="FM315" s="4" t="str">
        <f>IF('Gene Table'!$C315="SMPC",K315,"")</f>
        <v/>
      </c>
      <c r="FN315" s="4" t="str">
        <f>IF('Gene Table'!$C315="SMPC",L315,"")</f>
        <v/>
      </c>
      <c r="FO315" s="4" t="str">
        <f>IF('Gene Table'!$C315="SMPC",M315,"")</f>
        <v/>
      </c>
      <c r="FP315" s="4" t="str">
        <f>IF('Gene Table'!$C315="SMPC",N315,"")</f>
        <v/>
      </c>
      <c r="FQ315" s="4" t="str">
        <f>IF('Gene Table'!$C315="SMPC",O315,"")</f>
        <v/>
      </c>
      <c r="FS315" s="4" t="s">
        <v>4972</v>
      </c>
      <c r="FT315" s="4" t="str">
        <f>IF('Gene Table'!$C315="SMPC",R315,"")</f>
        <v/>
      </c>
      <c r="FU315" s="4" t="str">
        <f>IF('Gene Table'!$C315="SMPC",S315,"")</f>
        <v/>
      </c>
      <c r="FV315" s="4" t="str">
        <f>IF('Gene Table'!$C315="SMPC",T315,"")</f>
        <v/>
      </c>
      <c r="FW315" s="4" t="str">
        <f>IF('Gene Table'!$C315="SMPC",U315,"")</f>
        <v/>
      </c>
      <c r="FX315" s="4" t="str">
        <f>IF('Gene Table'!$C315="SMPC",V315,"")</f>
        <v/>
      </c>
      <c r="FY315" s="4" t="str">
        <f>IF('Gene Table'!$C315="SMPC",W315,"")</f>
        <v/>
      </c>
      <c r="FZ315" s="4" t="str">
        <f>IF('Gene Table'!$C315="SMPC",X315,"")</f>
        <v/>
      </c>
      <c r="GA315" s="4" t="str">
        <f>IF('Gene Table'!$C315="SMPC",Y315,"")</f>
        <v/>
      </c>
      <c r="GB315" s="4" t="str">
        <f>IF('Gene Table'!$C315="SMPC",Z315,"")</f>
        <v/>
      </c>
      <c r="GC315" s="4" t="str">
        <f>IF('Gene Table'!$C315="SMPC",AA315,"")</f>
        <v/>
      </c>
      <c r="GD315" s="4" t="str">
        <f>IF('Gene Table'!$C315="SMPC",AB315,"")</f>
        <v/>
      </c>
      <c r="GE315" s="4" t="str">
        <f>IF('Gene Table'!$C315="SMPC",AC315,"")</f>
        <v/>
      </c>
    </row>
    <row r="316" spans="1:187" ht="15" customHeight="1" x14ac:dyDescent="0.25">
      <c r="A316" s="4" t="str">
        <f>'Gene Table'!C316&amp;":"&amp;'Gene Table'!D316</f>
        <v>TSHR:c.1856A&gt;G</v>
      </c>
      <c r="B316" s="4">
        <f>IF('Gene Table'!$G$5="NO",IF(ISNUMBER(MATCH('Gene Table'!E316,'Array Content'!$M$2:$M$941,0)),VLOOKUP('Gene Table'!E316,'Array Content'!$M$2:$O$941,2,FALSE),35),IF('Gene Table'!$G$5="YES",IF(ISNUMBER(MATCH('Gene Table'!E316,'Array Content'!$M$2:$M$941,0)),VLOOKUP('Gene Table'!E316,'Array Content'!$M$2:$O$941,3,FALSE),35),"OOPS"))</f>
        <v>37</v>
      </c>
      <c r="C316" s="4" t="s">
        <v>4973</v>
      </c>
      <c r="D316" s="29">
        <f>IF('Control Sample Data'!D315="","",IF(SUM('Control Sample Data'!D$2:D$97)&gt;10,IF(AND(ISNUMBER('Control Sample Data'!D315),'Control Sample Data'!D315&lt;$B316, 'Control Sample Data'!D315&gt;0),'Control Sample Data'!D315,$B316),""))</f>
        <v>35</v>
      </c>
      <c r="E316" s="29">
        <f>IF('Control Sample Data'!E315="","",IF(SUM('Control Sample Data'!E$2:E$97)&gt;10,IF(AND(ISNUMBER('Control Sample Data'!E315),'Control Sample Data'!E315&lt;$B316, 'Control Sample Data'!E315&gt;0),'Control Sample Data'!E315,$B316),""))</f>
        <v>35</v>
      </c>
      <c r="F316" s="29" t="str">
        <f>IF('Control Sample Data'!F315="","",IF(SUM('Control Sample Data'!F$2:F$97)&gt;10,IF(AND(ISNUMBER('Control Sample Data'!F315),'Control Sample Data'!F315&lt;$B316, 'Control Sample Data'!F315&gt;0),'Control Sample Data'!F315,$B316),""))</f>
        <v/>
      </c>
      <c r="G316" s="29" t="str">
        <f>IF('Control Sample Data'!G315="","",IF(SUM('Control Sample Data'!G$2:G$97)&gt;10,IF(AND(ISNUMBER('Control Sample Data'!G315),'Control Sample Data'!G315&lt;$B316, 'Control Sample Data'!G315&gt;0),'Control Sample Data'!G315,$B316),""))</f>
        <v/>
      </c>
      <c r="H316" s="29" t="str">
        <f>IF('Control Sample Data'!H315="","",IF(SUM('Control Sample Data'!H$2:H$97)&gt;10,IF(AND(ISNUMBER('Control Sample Data'!H315),'Control Sample Data'!H315&lt;$B316, 'Control Sample Data'!H315&gt;0),'Control Sample Data'!H315,$B316),""))</f>
        <v/>
      </c>
      <c r="I316" s="29" t="str">
        <f>IF('Control Sample Data'!I315="","",IF(SUM('Control Sample Data'!I$2:I$97)&gt;10,IF(AND(ISNUMBER('Control Sample Data'!I315),'Control Sample Data'!I315&lt;$B316, 'Control Sample Data'!I315&gt;0),'Control Sample Data'!I315,$B316),""))</f>
        <v/>
      </c>
      <c r="J316" s="29" t="str">
        <f>IF('Control Sample Data'!J315="","",IF(SUM('Control Sample Data'!J$2:J$97)&gt;10,IF(AND(ISNUMBER('Control Sample Data'!J315),'Control Sample Data'!J315&lt;$B316, 'Control Sample Data'!J315&gt;0),'Control Sample Data'!J315,$B316),""))</f>
        <v/>
      </c>
      <c r="K316" s="29" t="str">
        <f>IF('Control Sample Data'!K315="","",IF(SUM('Control Sample Data'!K$2:K$97)&gt;10,IF(AND(ISNUMBER('Control Sample Data'!K315),'Control Sample Data'!K315&lt;$B316, 'Control Sample Data'!K315&gt;0),'Control Sample Data'!K315,$B316),""))</f>
        <v/>
      </c>
      <c r="L316" s="29" t="str">
        <f>IF('Control Sample Data'!L315="","",IF(SUM('Control Sample Data'!L$2:L$97)&gt;10,IF(AND(ISNUMBER('Control Sample Data'!L315),'Control Sample Data'!L315&lt;$B316, 'Control Sample Data'!L315&gt;0),'Control Sample Data'!L315,$B316),""))</f>
        <v/>
      </c>
      <c r="M316" s="29" t="str">
        <f>IF('Control Sample Data'!M315="","",IF(SUM('Control Sample Data'!M$2:M$97)&gt;10,IF(AND(ISNUMBER('Control Sample Data'!M315),'Control Sample Data'!M315&lt;$B316, 'Control Sample Data'!M315&gt;0),'Control Sample Data'!M315,$B316),""))</f>
        <v/>
      </c>
      <c r="N316" s="29" t="str">
        <f>IF('Control Sample Data'!N315="","",IF(SUM('Control Sample Data'!N$2:N$97)&gt;10,IF(AND(ISNUMBER('Control Sample Data'!N315),'Control Sample Data'!N315&lt;$B316, 'Control Sample Data'!N315&gt;0),'Control Sample Data'!N315,$B316),""))</f>
        <v/>
      </c>
      <c r="O316" s="29" t="str">
        <f>IF('Control Sample Data'!O315="","",IF(SUM('Control Sample Data'!O$2:O$97)&gt;10,IF(AND(ISNUMBER('Control Sample Data'!O315),'Control Sample Data'!O315&lt;$B316, 'Control Sample Data'!O315&gt;0),'Control Sample Data'!O315,$B316),""))</f>
        <v/>
      </c>
      <c r="Q316" s="4" t="s">
        <v>4973</v>
      </c>
      <c r="R316" s="29">
        <f>IF('Test Sample Data'!D315="","",IF(SUM('Test Sample Data'!D$2:D$97)&gt;10,IF(AND(ISNUMBER('Test Sample Data'!D315),'Test Sample Data'!D315&lt;$B316, 'Test Sample Data'!D315&gt;0),'Test Sample Data'!D315,$B316),""))</f>
        <v>35</v>
      </c>
      <c r="S316" s="29">
        <f>IF('Test Sample Data'!E315="","",IF(SUM('Test Sample Data'!E$2:E$97)&gt;10,IF(AND(ISNUMBER('Test Sample Data'!E315),'Test Sample Data'!E315&lt;$B316, 'Test Sample Data'!E315&gt;0),'Test Sample Data'!E315,$B316),""))</f>
        <v>35</v>
      </c>
      <c r="T316" s="29" t="str">
        <f>IF('Test Sample Data'!F315="","",IF(SUM('Test Sample Data'!F$2:F$97)&gt;10,IF(AND(ISNUMBER('Test Sample Data'!F315),'Test Sample Data'!F315&lt;$B316, 'Test Sample Data'!F315&gt;0),'Test Sample Data'!F315,$B316),""))</f>
        <v/>
      </c>
      <c r="U316" s="29" t="str">
        <f>IF('Test Sample Data'!G315="","",IF(SUM('Test Sample Data'!G$2:G$97)&gt;10,IF(AND(ISNUMBER('Test Sample Data'!G315),'Test Sample Data'!G315&lt;$B316, 'Test Sample Data'!G315&gt;0),'Test Sample Data'!G315,$B316),""))</f>
        <v/>
      </c>
      <c r="V316" s="29" t="str">
        <f>IF('Test Sample Data'!H315="","",IF(SUM('Test Sample Data'!H$2:H$97)&gt;10,IF(AND(ISNUMBER('Test Sample Data'!H315),'Test Sample Data'!H315&lt;$B316, 'Test Sample Data'!H315&gt;0),'Test Sample Data'!H315,$B316),""))</f>
        <v/>
      </c>
      <c r="W316" s="29" t="str">
        <f>IF('Test Sample Data'!I315="","",IF(SUM('Test Sample Data'!I$2:I$97)&gt;10,IF(AND(ISNUMBER('Test Sample Data'!I315),'Test Sample Data'!I315&lt;$B316, 'Test Sample Data'!I315&gt;0),'Test Sample Data'!I315,$B316),""))</f>
        <v/>
      </c>
      <c r="X316" s="29" t="str">
        <f>IF('Test Sample Data'!J315="","",IF(SUM('Test Sample Data'!J$2:J$97)&gt;10,IF(AND(ISNUMBER('Test Sample Data'!J315),'Test Sample Data'!J315&lt;$B316, 'Test Sample Data'!J315&gt;0),'Test Sample Data'!J315,$B316),""))</f>
        <v/>
      </c>
      <c r="Y316" s="29" t="str">
        <f>IF('Test Sample Data'!K315="","",IF(SUM('Test Sample Data'!K$2:K$97)&gt;10,IF(AND(ISNUMBER('Test Sample Data'!K315),'Test Sample Data'!K315&lt;$B316, 'Test Sample Data'!K315&gt;0),'Test Sample Data'!K315,$B316),""))</f>
        <v/>
      </c>
      <c r="Z316" s="29" t="str">
        <f>IF('Test Sample Data'!L315="","",IF(SUM('Test Sample Data'!L$2:L$97)&gt;10,IF(AND(ISNUMBER('Test Sample Data'!L315),'Test Sample Data'!L315&lt;$B316, 'Test Sample Data'!L315&gt;0),'Test Sample Data'!L315,$B316),""))</f>
        <v/>
      </c>
      <c r="AA316" s="29" t="str">
        <f>IF('Test Sample Data'!M315="","",IF(SUM('Test Sample Data'!M$2:M$97)&gt;10,IF(AND(ISNUMBER('Test Sample Data'!M315),'Test Sample Data'!M315&lt;$B316, 'Test Sample Data'!M315&gt;0),'Test Sample Data'!M315,$B316),""))</f>
        <v/>
      </c>
      <c r="AB316" s="29" t="str">
        <f>IF('Test Sample Data'!N315="","",IF(SUM('Test Sample Data'!N$2:N$97)&gt;10,IF(AND(ISNUMBER('Test Sample Data'!N315),'Test Sample Data'!N315&lt;$B316, 'Test Sample Data'!N315&gt;0),'Test Sample Data'!N315,$B316),""))</f>
        <v/>
      </c>
      <c r="AC316" s="29" t="str">
        <f>IF('Test Sample Data'!O315="","",IF(SUM('Test Sample Data'!O$2:O$97)&gt;10,IF(AND(ISNUMBER('Test Sample Data'!O315),'Test Sample Data'!O315&lt;$B316, 'Test Sample Data'!O315&gt;0),'Test Sample Data'!O315,$B316),""))</f>
        <v/>
      </c>
      <c r="AE316" s="4" t="s">
        <v>4973</v>
      </c>
      <c r="AF316" s="4">
        <f t="shared" si="311"/>
        <v>9</v>
      </c>
      <c r="AG316" s="4">
        <f t="shared" si="312"/>
        <v>9</v>
      </c>
      <c r="AH316" s="4" t="str">
        <f t="shared" si="313"/>
        <v/>
      </c>
      <c r="AI316" s="4" t="str">
        <f t="shared" si="314"/>
        <v/>
      </c>
      <c r="AJ316" s="4" t="str">
        <f t="shared" si="315"/>
        <v/>
      </c>
      <c r="AK316" s="4" t="str">
        <f t="shared" si="316"/>
        <v/>
      </c>
      <c r="AL316" s="4" t="str">
        <f t="shared" si="317"/>
        <v/>
      </c>
      <c r="AM316" s="4" t="str">
        <f t="shared" si="318"/>
        <v/>
      </c>
      <c r="AN316" s="4" t="str">
        <f t="shared" si="319"/>
        <v/>
      </c>
      <c r="AO316" s="4" t="str">
        <f t="shared" si="320"/>
        <v/>
      </c>
      <c r="AP316" s="4" t="str">
        <f t="shared" si="321"/>
        <v/>
      </c>
      <c r="AQ316" s="4" t="str">
        <f t="shared" si="322"/>
        <v/>
      </c>
      <c r="AR316" s="4">
        <f t="shared" si="323"/>
        <v>0</v>
      </c>
      <c r="AS316" s="4">
        <f t="shared" si="374"/>
        <v>9</v>
      </c>
      <c r="AU316" s="4" t="s">
        <v>4973</v>
      </c>
      <c r="AV316" s="4">
        <f t="shared" si="324"/>
        <v>9</v>
      </c>
      <c r="AW316" s="4">
        <f t="shared" si="325"/>
        <v>9</v>
      </c>
      <c r="AX316" s="4" t="str">
        <f t="shared" si="326"/>
        <v/>
      </c>
      <c r="AY316" s="4" t="str">
        <f t="shared" si="327"/>
        <v/>
      </c>
      <c r="AZ316" s="4" t="str">
        <f t="shared" si="328"/>
        <v/>
      </c>
      <c r="BA316" s="4" t="str">
        <f t="shared" si="329"/>
        <v/>
      </c>
      <c r="BB316" s="4" t="str">
        <f t="shared" si="330"/>
        <v/>
      </c>
      <c r="BC316" s="4" t="str">
        <f t="shared" si="331"/>
        <v/>
      </c>
      <c r="BD316" s="4" t="str">
        <f t="shared" si="332"/>
        <v/>
      </c>
      <c r="BE316" s="4" t="str">
        <f t="shared" si="333"/>
        <v/>
      </c>
      <c r="BF316" s="4" t="str">
        <f t="shared" si="334"/>
        <v/>
      </c>
      <c r="BG316" s="4" t="str">
        <f t="shared" si="335"/>
        <v/>
      </c>
      <c r="BI316" s="4" t="s">
        <v>4973</v>
      </c>
      <c r="BJ316" s="4">
        <f t="shared" si="361"/>
        <v>9</v>
      </c>
      <c r="BK316" s="4">
        <f t="shared" si="362"/>
        <v>9</v>
      </c>
      <c r="BL316" s="4" t="str">
        <f t="shared" si="363"/>
        <v/>
      </c>
      <c r="BM316" s="4" t="str">
        <f t="shared" si="364"/>
        <v/>
      </c>
      <c r="BN316" s="4" t="str">
        <f t="shared" si="365"/>
        <v/>
      </c>
      <c r="BO316" s="4" t="str">
        <f t="shared" si="366"/>
        <v/>
      </c>
      <c r="BP316" s="4" t="str">
        <f t="shared" si="367"/>
        <v/>
      </c>
      <c r="BQ316" s="4" t="str">
        <f t="shared" si="368"/>
        <v/>
      </c>
      <c r="BR316" s="4" t="str">
        <f t="shared" si="369"/>
        <v/>
      </c>
      <c r="BS316" s="4" t="str">
        <f t="shared" si="370"/>
        <v/>
      </c>
      <c r="BT316" s="4" t="str">
        <f t="shared" si="371"/>
        <v/>
      </c>
      <c r="BU316" s="4" t="str">
        <f t="shared" si="372"/>
        <v/>
      </c>
      <c r="BV316" s="4">
        <f t="shared" si="336"/>
        <v>0</v>
      </c>
      <c r="BW316" s="4">
        <f t="shared" si="373"/>
        <v>9</v>
      </c>
      <c r="BY316" s="4" t="s">
        <v>4973</v>
      </c>
      <c r="BZ316" s="4">
        <f t="shared" si="337"/>
        <v>0</v>
      </c>
      <c r="CA316" s="4">
        <f t="shared" si="338"/>
        <v>0</v>
      </c>
      <c r="CB316" s="4" t="str">
        <f t="shared" si="339"/>
        <v/>
      </c>
      <c r="CC316" s="4" t="str">
        <f t="shared" si="340"/>
        <v/>
      </c>
      <c r="CD316" s="4" t="str">
        <f t="shared" si="341"/>
        <v/>
      </c>
      <c r="CE316" s="4" t="str">
        <f t="shared" si="342"/>
        <v/>
      </c>
      <c r="CF316" s="4" t="str">
        <f t="shared" si="343"/>
        <v/>
      </c>
      <c r="CG316" s="4" t="str">
        <f t="shared" si="344"/>
        <v/>
      </c>
      <c r="CH316" s="4" t="str">
        <f t="shared" si="345"/>
        <v/>
      </c>
      <c r="CI316" s="4" t="str">
        <f t="shared" si="346"/>
        <v/>
      </c>
      <c r="CJ316" s="4" t="str">
        <f t="shared" si="347"/>
        <v/>
      </c>
      <c r="CK316" s="4" t="str">
        <f t="shared" si="348"/>
        <v/>
      </c>
      <c r="CM316" s="4" t="s">
        <v>4973</v>
      </c>
      <c r="CN316" s="4" t="str">
        <f>IF(ISNUMBER(BZ316), IF($BV316&gt;VLOOKUP('Gene Table'!$G$2,'Array Content'!$A$2:$B$3,2,FALSE),IF(BZ316&lt;-$BV316,"mutant","WT"),IF(BZ316&lt;-VLOOKUP('Gene Table'!$G$2,'Array Content'!$A$2:$B$3,2,FALSE),"Mutant","WT")),"")</f>
        <v>WT</v>
      </c>
      <c r="CO316" s="4" t="str">
        <f>IF(ISNUMBER(CA316), IF($BV316&gt;VLOOKUP('Gene Table'!$G$2,'Array Content'!$A$2:$B$3,2,FALSE),IF(CA316&lt;-$BV316,"mutant","WT"),IF(CA316&lt;-VLOOKUP('Gene Table'!$G$2,'Array Content'!$A$2:$B$3,2,FALSE),"Mutant","WT")),"")</f>
        <v>WT</v>
      </c>
      <c r="CP316" s="4" t="str">
        <f>IF(ISNUMBER(CB316), IF($BV316&gt;VLOOKUP('Gene Table'!$G$2,'Array Content'!$A$2:$B$3,2,FALSE),IF(CB316&lt;-$BV316,"mutant","WT"),IF(CB316&lt;-VLOOKUP('Gene Table'!$G$2,'Array Content'!$A$2:$B$3,2,FALSE),"Mutant","WT")),"")</f>
        <v/>
      </c>
      <c r="CQ316" s="4" t="str">
        <f>IF(ISNUMBER(CC316), IF($BV316&gt;VLOOKUP('Gene Table'!$G$2,'Array Content'!$A$2:$B$3,2,FALSE),IF(CC316&lt;-$BV316,"mutant","WT"),IF(CC316&lt;-VLOOKUP('Gene Table'!$G$2,'Array Content'!$A$2:$B$3,2,FALSE),"Mutant","WT")),"")</f>
        <v/>
      </c>
      <c r="CR316" s="4" t="str">
        <f>IF(ISNUMBER(CD316), IF($BV316&gt;VLOOKUP('Gene Table'!$G$2,'Array Content'!$A$2:$B$3,2,FALSE),IF(CD316&lt;-$BV316,"mutant","WT"),IF(CD316&lt;-VLOOKUP('Gene Table'!$G$2,'Array Content'!$A$2:$B$3,2,FALSE),"Mutant","WT")),"")</f>
        <v/>
      </c>
      <c r="CS316" s="4" t="str">
        <f>IF(ISNUMBER(CE316), IF($BV316&gt;VLOOKUP('Gene Table'!$G$2,'Array Content'!$A$2:$B$3,2,FALSE),IF(CE316&lt;-$BV316,"mutant","WT"),IF(CE316&lt;-VLOOKUP('Gene Table'!$G$2,'Array Content'!$A$2:$B$3,2,FALSE),"Mutant","WT")),"")</f>
        <v/>
      </c>
      <c r="CT316" s="4" t="str">
        <f>IF(ISNUMBER(CF316), IF($BV316&gt;VLOOKUP('Gene Table'!$G$2,'Array Content'!$A$2:$B$3,2,FALSE),IF(CF316&lt;-$BV316,"mutant","WT"),IF(CF316&lt;-VLOOKUP('Gene Table'!$G$2,'Array Content'!$A$2:$B$3,2,FALSE),"Mutant","WT")),"")</f>
        <v/>
      </c>
      <c r="CU316" s="4" t="str">
        <f>IF(ISNUMBER(CG316), IF($BV316&gt;VLOOKUP('Gene Table'!$G$2,'Array Content'!$A$2:$B$3,2,FALSE),IF(CG316&lt;-$BV316,"mutant","WT"),IF(CG316&lt;-VLOOKUP('Gene Table'!$G$2,'Array Content'!$A$2:$B$3,2,FALSE),"Mutant","WT")),"")</f>
        <v/>
      </c>
      <c r="CV316" s="4" t="str">
        <f>IF(ISNUMBER(CH316), IF($BV316&gt;VLOOKUP('Gene Table'!$G$2,'Array Content'!$A$2:$B$3,2,FALSE),IF(CH316&lt;-$BV316,"mutant","WT"),IF(CH316&lt;-VLOOKUP('Gene Table'!$G$2,'Array Content'!$A$2:$B$3,2,FALSE),"Mutant","WT")),"")</f>
        <v/>
      </c>
      <c r="CW316" s="4" t="str">
        <f>IF(ISNUMBER(CI316), IF($BV316&gt;VLOOKUP('Gene Table'!$G$2,'Array Content'!$A$2:$B$3,2,FALSE),IF(CI316&lt;-$BV316,"mutant","WT"),IF(CI316&lt;-VLOOKUP('Gene Table'!$G$2,'Array Content'!$A$2:$B$3,2,FALSE),"Mutant","WT")),"")</f>
        <v/>
      </c>
      <c r="CX316" s="4" t="str">
        <f>IF(ISNUMBER(CJ316), IF($BV316&gt;VLOOKUP('Gene Table'!$G$2,'Array Content'!$A$2:$B$3,2,FALSE),IF(CJ316&lt;-$BV316,"mutant","WT"),IF(CJ316&lt;-VLOOKUP('Gene Table'!$G$2,'Array Content'!$A$2:$B$3,2,FALSE),"Mutant","WT")),"")</f>
        <v/>
      </c>
      <c r="CY316" s="4" t="str">
        <f>IF(ISNUMBER(CK316), IF($BV316&gt;VLOOKUP('Gene Table'!$G$2,'Array Content'!$A$2:$B$3,2,FALSE),IF(CK316&lt;-$BV316,"mutant","WT"),IF(CK316&lt;-VLOOKUP('Gene Table'!$G$2,'Array Content'!$A$2:$B$3,2,FALSE),"Mutant","WT")),"")</f>
        <v/>
      </c>
      <c r="DA316" s="4" t="s">
        <v>4973</v>
      </c>
      <c r="DB316" s="4">
        <f t="shared" si="349"/>
        <v>0</v>
      </c>
      <c r="DC316" s="4">
        <f t="shared" si="350"/>
        <v>0</v>
      </c>
      <c r="DD316" s="4" t="str">
        <f t="shared" si="351"/>
        <v/>
      </c>
      <c r="DE316" s="4" t="str">
        <f t="shared" si="352"/>
        <v/>
      </c>
      <c r="DF316" s="4" t="str">
        <f t="shared" si="353"/>
        <v/>
      </c>
      <c r="DG316" s="4" t="str">
        <f t="shared" si="354"/>
        <v/>
      </c>
      <c r="DH316" s="4" t="str">
        <f t="shared" si="355"/>
        <v/>
      </c>
      <c r="DI316" s="4" t="str">
        <f t="shared" si="356"/>
        <v/>
      </c>
      <c r="DJ316" s="4" t="str">
        <f t="shared" si="357"/>
        <v/>
      </c>
      <c r="DK316" s="4" t="str">
        <f t="shared" si="358"/>
        <v/>
      </c>
      <c r="DL316" s="4" t="str">
        <f t="shared" si="359"/>
        <v/>
      </c>
      <c r="DM316" s="4" t="str">
        <f t="shared" si="360"/>
        <v/>
      </c>
      <c r="DO316" s="4" t="s">
        <v>4973</v>
      </c>
      <c r="DP316" s="4" t="str">
        <f>IF(ISNUMBER(DB316), IF($AR316&gt;VLOOKUP('Gene Table'!$G$2,'Array Content'!$A$2:$B$3,2,FALSE),IF(DB316&lt;-$AR316,"mutant","WT"),IF(DB316&lt;-VLOOKUP('Gene Table'!$G$2,'Array Content'!$A$2:$B$3,2,FALSE),"Mutant","WT")),"")</f>
        <v>WT</v>
      </c>
      <c r="DQ316" s="4" t="str">
        <f>IF(ISNUMBER(DC316), IF($AR316&gt;VLOOKUP('Gene Table'!$G$2,'Array Content'!$A$2:$B$3,2,FALSE),IF(DC316&lt;-$AR316,"mutant","WT"),IF(DC316&lt;-VLOOKUP('Gene Table'!$G$2,'Array Content'!$A$2:$B$3,2,FALSE),"Mutant","WT")),"")</f>
        <v>WT</v>
      </c>
      <c r="DR316" s="4" t="str">
        <f>IF(ISNUMBER(DD316), IF($AR316&gt;VLOOKUP('Gene Table'!$G$2,'Array Content'!$A$2:$B$3,2,FALSE),IF(DD316&lt;-$AR316,"mutant","WT"),IF(DD316&lt;-VLOOKUP('Gene Table'!$G$2,'Array Content'!$A$2:$B$3,2,FALSE),"Mutant","WT")),"")</f>
        <v/>
      </c>
      <c r="DS316" s="4" t="str">
        <f>IF(ISNUMBER(DE316), IF($AR316&gt;VLOOKUP('Gene Table'!$G$2,'Array Content'!$A$2:$B$3,2,FALSE),IF(DE316&lt;-$AR316,"mutant","WT"),IF(DE316&lt;-VLOOKUP('Gene Table'!$G$2,'Array Content'!$A$2:$B$3,2,FALSE),"Mutant","WT")),"")</f>
        <v/>
      </c>
      <c r="DT316" s="4" t="str">
        <f>IF(ISNUMBER(DF316), IF($AR316&gt;VLOOKUP('Gene Table'!$G$2,'Array Content'!$A$2:$B$3,2,FALSE),IF(DF316&lt;-$AR316,"mutant","WT"),IF(DF316&lt;-VLOOKUP('Gene Table'!$G$2,'Array Content'!$A$2:$B$3,2,FALSE),"Mutant","WT")),"")</f>
        <v/>
      </c>
      <c r="DU316" s="4" t="str">
        <f>IF(ISNUMBER(DG316), IF($AR316&gt;VLOOKUP('Gene Table'!$G$2,'Array Content'!$A$2:$B$3,2,FALSE),IF(DG316&lt;-$AR316,"mutant","WT"),IF(DG316&lt;-VLOOKUP('Gene Table'!$G$2,'Array Content'!$A$2:$B$3,2,FALSE),"Mutant","WT")),"")</f>
        <v/>
      </c>
      <c r="DV316" s="4" t="str">
        <f>IF(ISNUMBER(DH316), IF($AR316&gt;VLOOKUP('Gene Table'!$G$2,'Array Content'!$A$2:$B$3,2,FALSE),IF(DH316&lt;-$AR316,"mutant","WT"),IF(DH316&lt;-VLOOKUP('Gene Table'!$G$2,'Array Content'!$A$2:$B$3,2,FALSE),"Mutant","WT")),"")</f>
        <v/>
      </c>
      <c r="DW316" s="4" t="str">
        <f>IF(ISNUMBER(DI316), IF($AR316&gt;VLOOKUP('Gene Table'!$G$2,'Array Content'!$A$2:$B$3,2,FALSE),IF(DI316&lt;-$AR316,"mutant","WT"),IF(DI316&lt;-VLOOKUP('Gene Table'!$G$2,'Array Content'!$A$2:$B$3,2,FALSE),"Mutant","WT")),"")</f>
        <v/>
      </c>
      <c r="DX316" s="4" t="str">
        <f>IF(ISNUMBER(DJ316), IF($AR316&gt;VLOOKUP('Gene Table'!$G$2,'Array Content'!$A$2:$B$3,2,FALSE),IF(DJ316&lt;-$AR316,"mutant","WT"),IF(DJ316&lt;-VLOOKUP('Gene Table'!$G$2,'Array Content'!$A$2:$B$3,2,FALSE),"Mutant","WT")),"")</f>
        <v/>
      </c>
      <c r="DY316" s="4" t="str">
        <f>IF(ISNUMBER(DK316), IF($AR316&gt;VLOOKUP('Gene Table'!$G$2,'Array Content'!$A$2:$B$3,2,FALSE),IF(DK316&lt;-$AR316,"mutant","WT"),IF(DK316&lt;-VLOOKUP('Gene Table'!$G$2,'Array Content'!$A$2:$B$3,2,FALSE),"Mutant","WT")),"")</f>
        <v/>
      </c>
      <c r="DZ316" s="4" t="str">
        <f>IF(ISNUMBER(DL316), IF($AR316&gt;VLOOKUP('Gene Table'!$G$2,'Array Content'!$A$2:$B$3,2,FALSE),IF(DL316&lt;-$AR316,"mutant","WT"),IF(DL316&lt;-VLOOKUP('Gene Table'!$G$2,'Array Content'!$A$2:$B$3,2,FALSE),"Mutant","WT")),"")</f>
        <v/>
      </c>
      <c r="EA316" s="4" t="str">
        <f>IF(ISNUMBER(DM316), IF($AR316&gt;VLOOKUP('Gene Table'!$G$2,'Array Content'!$A$2:$B$3,2,FALSE),IF(DM316&lt;-$AR316,"mutant","WT"),IF(DM316&lt;-VLOOKUP('Gene Table'!$G$2,'Array Content'!$A$2:$B$3,2,FALSE),"Mutant","WT")),"")</f>
        <v/>
      </c>
      <c r="EC316" s="4" t="s">
        <v>4973</v>
      </c>
      <c r="ED316" s="4" t="str">
        <f>IF('Gene Table'!$D316="copy number",D316,"")</f>
        <v/>
      </c>
      <c r="EE316" s="4" t="str">
        <f>IF('Gene Table'!$D316="copy number",E316,"")</f>
        <v/>
      </c>
      <c r="EF316" s="4" t="str">
        <f>IF('Gene Table'!$D316="copy number",F316,"")</f>
        <v/>
      </c>
      <c r="EG316" s="4" t="str">
        <f>IF('Gene Table'!$D316="copy number",G316,"")</f>
        <v/>
      </c>
      <c r="EH316" s="4" t="str">
        <f>IF('Gene Table'!$D316="copy number",H316,"")</f>
        <v/>
      </c>
      <c r="EI316" s="4" t="str">
        <f>IF('Gene Table'!$D316="copy number",I316,"")</f>
        <v/>
      </c>
      <c r="EJ316" s="4" t="str">
        <f>IF('Gene Table'!$D316="copy number",J316,"")</f>
        <v/>
      </c>
      <c r="EK316" s="4" t="str">
        <f>IF('Gene Table'!$D316="copy number",K316,"")</f>
        <v/>
      </c>
      <c r="EL316" s="4" t="str">
        <f>IF('Gene Table'!$D316="copy number",L316,"")</f>
        <v/>
      </c>
      <c r="EM316" s="4" t="str">
        <f>IF('Gene Table'!$D316="copy number",M316,"")</f>
        <v/>
      </c>
      <c r="EN316" s="4" t="str">
        <f>IF('Gene Table'!$D316="copy number",N316,"")</f>
        <v/>
      </c>
      <c r="EO316" s="4" t="str">
        <f>IF('Gene Table'!$D316="copy number",O316,"")</f>
        <v/>
      </c>
      <c r="EQ316" s="4" t="s">
        <v>4973</v>
      </c>
      <c r="ER316" s="4" t="str">
        <f>IF('Gene Table'!$D316="copy number",R316,"")</f>
        <v/>
      </c>
      <c r="ES316" s="4" t="str">
        <f>IF('Gene Table'!$D316="copy number",S316,"")</f>
        <v/>
      </c>
      <c r="ET316" s="4" t="str">
        <f>IF('Gene Table'!$D316="copy number",T316,"")</f>
        <v/>
      </c>
      <c r="EU316" s="4" t="str">
        <f>IF('Gene Table'!$D316="copy number",U316,"")</f>
        <v/>
      </c>
      <c r="EV316" s="4" t="str">
        <f>IF('Gene Table'!$D316="copy number",V316,"")</f>
        <v/>
      </c>
      <c r="EW316" s="4" t="str">
        <f>IF('Gene Table'!$D316="copy number",W316,"")</f>
        <v/>
      </c>
      <c r="EX316" s="4" t="str">
        <f>IF('Gene Table'!$D316="copy number",X316,"")</f>
        <v/>
      </c>
      <c r="EY316" s="4" t="str">
        <f>IF('Gene Table'!$D316="copy number",Y316,"")</f>
        <v/>
      </c>
      <c r="EZ316" s="4" t="str">
        <f>IF('Gene Table'!$D316="copy number",Z316,"")</f>
        <v/>
      </c>
      <c r="FA316" s="4" t="str">
        <f>IF('Gene Table'!$D316="copy number",AA316,"")</f>
        <v/>
      </c>
      <c r="FB316" s="4" t="str">
        <f>IF('Gene Table'!$D316="copy number",AB316,"")</f>
        <v/>
      </c>
      <c r="FC316" s="4" t="str">
        <f>IF('Gene Table'!$D316="copy number",AC316,"")</f>
        <v/>
      </c>
      <c r="FE316" s="4" t="s">
        <v>4973</v>
      </c>
      <c r="FF316" s="4" t="str">
        <f>IF('Gene Table'!$C316="SMPC",D316,"")</f>
        <v/>
      </c>
      <c r="FG316" s="4" t="str">
        <f>IF('Gene Table'!$C316="SMPC",E316,"")</f>
        <v/>
      </c>
      <c r="FH316" s="4" t="str">
        <f>IF('Gene Table'!$C316="SMPC",F316,"")</f>
        <v/>
      </c>
      <c r="FI316" s="4" t="str">
        <f>IF('Gene Table'!$C316="SMPC",G316,"")</f>
        <v/>
      </c>
      <c r="FJ316" s="4" t="str">
        <f>IF('Gene Table'!$C316="SMPC",H316,"")</f>
        <v/>
      </c>
      <c r="FK316" s="4" t="str">
        <f>IF('Gene Table'!$C316="SMPC",I316,"")</f>
        <v/>
      </c>
      <c r="FL316" s="4" t="str">
        <f>IF('Gene Table'!$C316="SMPC",J316,"")</f>
        <v/>
      </c>
      <c r="FM316" s="4" t="str">
        <f>IF('Gene Table'!$C316="SMPC",K316,"")</f>
        <v/>
      </c>
      <c r="FN316" s="4" t="str">
        <f>IF('Gene Table'!$C316="SMPC",L316,"")</f>
        <v/>
      </c>
      <c r="FO316" s="4" t="str">
        <f>IF('Gene Table'!$C316="SMPC",M316,"")</f>
        <v/>
      </c>
      <c r="FP316" s="4" t="str">
        <f>IF('Gene Table'!$C316="SMPC",N316,"")</f>
        <v/>
      </c>
      <c r="FQ316" s="4" t="str">
        <f>IF('Gene Table'!$C316="SMPC",O316,"")</f>
        <v/>
      </c>
      <c r="FS316" s="4" t="s">
        <v>4973</v>
      </c>
      <c r="FT316" s="4" t="str">
        <f>IF('Gene Table'!$C316="SMPC",R316,"")</f>
        <v/>
      </c>
      <c r="FU316" s="4" t="str">
        <f>IF('Gene Table'!$C316="SMPC",S316,"")</f>
        <v/>
      </c>
      <c r="FV316" s="4" t="str">
        <f>IF('Gene Table'!$C316="SMPC",T316,"")</f>
        <v/>
      </c>
      <c r="FW316" s="4" t="str">
        <f>IF('Gene Table'!$C316="SMPC",U316,"")</f>
        <v/>
      </c>
      <c r="FX316" s="4" t="str">
        <f>IF('Gene Table'!$C316="SMPC",V316,"")</f>
        <v/>
      </c>
      <c r="FY316" s="4" t="str">
        <f>IF('Gene Table'!$C316="SMPC",W316,"")</f>
        <v/>
      </c>
      <c r="FZ316" s="4" t="str">
        <f>IF('Gene Table'!$C316="SMPC",X316,"")</f>
        <v/>
      </c>
      <c r="GA316" s="4" t="str">
        <f>IF('Gene Table'!$C316="SMPC",Y316,"")</f>
        <v/>
      </c>
      <c r="GB316" s="4" t="str">
        <f>IF('Gene Table'!$C316="SMPC",Z316,"")</f>
        <v/>
      </c>
      <c r="GC316" s="4" t="str">
        <f>IF('Gene Table'!$C316="SMPC",AA316,"")</f>
        <v/>
      </c>
      <c r="GD316" s="4" t="str">
        <f>IF('Gene Table'!$C316="SMPC",AB316,"")</f>
        <v/>
      </c>
      <c r="GE316" s="4" t="str">
        <f>IF('Gene Table'!$C316="SMPC",AC316,"")</f>
        <v/>
      </c>
    </row>
    <row r="317" spans="1:187" ht="15" customHeight="1" x14ac:dyDescent="0.25">
      <c r="A317" s="4" t="str">
        <f>'Gene Table'!C317&amp;":"&amp;'Gene Table'!D317</f>
        <v>TSHR:c.1867G&gt;T</v>
      </c>
      <c r="B317" s="4">
        <f>IF('Gene Table'!$G$5="NO",IF(ISNUMBER(MATCH('Gene Table'!E317,'Array Content'!$M$2:$M$941,0)),VLOOKUP('Gene Table'!E317,'Array Content'!$M$2:$O$941,2,FALSE),35),IF('Gene Table'!$G$5="YES",IF(ISNUMBER(MATCH('Gene Table'!E317,'Array Content'!$M$2:$M$941,0)),VLOOKUP('Gene Table'!E317,'Array Content'!$M$2:$O$941,3,FALSE),35),"OOPS"))</f>
        <v>37</v>
      </c>
      <c r="C317" s="4" t="s">
        <v>4974</v>
      </c>
      <c r="D317" s="29">
        <f>IF('Control Sample Data'!D316="","",IF(SUM('Control Sample Data'!D$2:D$97)&gt;10,IF(AND(ISNUMBER('Control Sample Data'!D316),'Control Sample Data'!D316&lt;$B317, 'Control Sample Data'!D316&gt;0),'Control Sample Data'!D316,$B317),""))</f>
        <v>35</v>
      </c>
      <c r="E317" s="29">
        <f>IF('Control Sample Data'!E316="","",IF(SUM('Control Sample Data'!E$2:E$97)&gt;10,IF(AND(ISNUMBER('Control Sample Data'!E316),'Control Sample Data'!E316&lt;$B317, 'Control Sample Data'!E316&gt;0),'Control Sample Data'!E316,$B317),""))</f>
        <v>35</v>
      </c>
      <c r="F317" s="29" t="str">
        <f>IF('Control Sample Data'!F316="","",IF(SUM('Control Sample Data'!F$2:F$97)&gt;10,IF(AND(ISNUMBER('Control Sample Data'!F316),'Control Sample Data'!F316&lt;$B317, 'Control Sample Data'!F316&gt;0),'Control Sample Data'!F316,$B317),""))</f>
        <v/>
      </c>
      <c r="G317" s="29" t="str">
        <f>IF('Control Sample Data'!G316="","",IF(SUM('Control Sample Data'!G$2:G$97)&gt;10,IF(AND(ISNUMBER('Control Sample Data'!G316),'Control Sample Data'!G316&lt;$B317, 'Control Sample Data'!G316&gt;0),'Control Sample Data'!G316,$B317),""))</f>
        <v/>
      </c>
      <c r="H317" s="29" t="str">
        <f>IF('Control Sample Data'!H316="","",IF(SUM('Control Sample Data'!H$2:H$97)&gt;10,IF(AND(ISNUMBER('Control Sample Data'!H316),'Control Sample Data'!H316&lt;$B317, 'Control Sample Data'!H316&gt;0),'Control Sample Data'!H316,$B317),""))</f>
        <v/>
      </c>
      <c r="I317" s="29" t="str">
        <f>IF('Control Sample Data'!I316="","",IF(SUM('Control Sample Data'!I$2:I$97)&gt;10,IF(AND(ISNUMBER('Control Sample Data'!I316),'Control Sample Data'!I316&lt;$B317, 'Control Sample Data'!I316&gt;0),'Control Sample Data'!I316,$B317),""))</f>
        <v/>
      </c>
      <c r="J317" s="29" t="str">
        <f>IF('Control Sample Data'!J316="","",IF(SUM('Control Sample Data'!J$2:J$97)&gt;10,IF(AND(ISNUMBER('Control Sample Data'!J316),'Control Sample Data'!J316&lt;$B317, 'Control Sample Data'!J316&gt;0),'Control Sample Data'!J316,$B317),""))</f>
        <v/>
      </c>
      <c r="K317" s="29" t="str">
        <f>IF('Control Sample Data'!K316="","",IF(SUM('Control Sample Data'!K$2:K$97)&gt;10,IF(AND(ISNUMBER('Control Sample Data'!K316),'Control Sample Data'!K316&lt;$B317, 'Control Sample Data'!K316&gt;0),'Control Sample Data'!K316,$B317),""))</f>
        <v/>
      </c>
      <c r="L317" s="29" t="str">
        <f>IF('Control Sample Data'!L316="","",IF(SUM('Control Sample Data'!L$2:L$97)&gt;10,IF(AND(ISNUMBER('Control Sample Data'!L316),'Control Sample Data'!L316&lt;$B317, 'Control Sample Data'!L316&gt;0),'Control Sample Data'!L316,$B317),""))</f>
        <v/>
      </c>
      <c r="M317" s="29" t="str">
        <f>IF('Control Sample Data'!M316="","",IF(SUM('Control Sample Data'!M$2:M$97)&gt;10,IF(AND(ISNUMBER('Control Sample Data'!M316),'Control Sample Data'!M316&lt;$B317, 'Control Sample Data'!M316&gt;0),'Control Sample Data'!M316,$B317),""))</f>
        <v/>
      </c>
      <c r="N317" s="29" t="str">
        <f>IF('Control Sample Data'!N316="","",IF(SUM('Control Sample Data'!N$2:N$97)&gt;10,IF(AND(ISNUMBER('Control Sample Data'!N316),'Control Sample Data'!N316&lt;$B317, 'Control Sample Data'!N316&gt;0),'Control Sample Data'!N316,$B317),""))</f>
        <v/>
      </c>
      <c r="O317" s="29" t="str">
        <f>IF('Control Sample Data'!O316="","",IF(SUM('Control Sample Data'!O$2:O$97)&gt;10,IF(AND(ISNUMBER('Control Sample Data'!O316),'Control Sample Data'!O316&lt;$B317, 'Control Sample Data'!O316&gt;0),'Control Sample Data'!O316,$B317),""))</f>
        <v/>
      </c>
      <c r="Q317" s="4" t="s">
        <v>4974</v>
      </c>
      <c r="R317" s="29">
        <f>IF('Test Sample Data'!D316="","",IF(SUM('Test Sample Data'!D$2:D$97)&gt;10,IF(AND(ISNUMBER('Test Sample Data'!D316),'Test Sample Data'!D316&lt;$B317, 'Test Sample Data'!D316&gt;0),'Test Sample Data'!D316,$B317),""))</f>
        <v>35</v>
      </c>
      <c r="S317" s="29">
        <f>IF('Test Sample Data'!E316="","",IF(SUM('Test Sample Data'!E$2:E$97)&gt;10,IF(AND(ISNUMBER('Test Sample Data'!E316),'Test Sample Data'!E316&lt;$B317, 'Test Sample Data'!E316&gt;0),'Test Sample Data'!E316,$B317),""))</f>
        <v>35</v>
      </c>
      <c r="T317" s="29" t="str">
        <f>IF('Test Sample Data'!F316="","",IF(SUM('Test Sample Data'!F$2:F$97)&gt;10,IF(AND(ISNUMBER('Test Sample Data'!F316),'Test Sample Data'!F316&lt;$B317, 'Test Sample Data'!F316&gt;0),'Test Sample Data'!F316,$B317),""))</f>
        <v/>
      </c>
      <c r="U317" s="29" t="str">
        <f>IF('Test Sample Data'!G316="","",IF(SUM('Test Sample Data'!G$2:G$97)&gt;10,IF(AND(ISNUMBER('Test Sample Data'!G316),'Test Sample Data'!G316&lt;$B317, 'Test Sample Data'!G316&gt;0),'Test Sample Data'!G316,$B317),""))</f>
        <v/>
      </c>
      <c r="V317" s="29" t="str">
        <f>IF('Test Sample Data'!H316="","",IF(SUM('Test Sample Data'!H$2:H$97)&gt;10,IF(AND(ISNUMBER('Test Sample Data'!H316),'Test Sample Data'!H316&lt;$B317, 'Test Sample Data'!H316&gt;0),'Test Sample Data'!H316,$B317),""))</f>
        <v/>
      </c>
      <c r="W317" s="29" t="str">
        <f>IF('Test Sample Data'!I316="","",IF(SUM('Test Sample Data'!I$2:I$97)&gt;10,IF(AND(ISNUMBER('Test Sample Data'!I316),'Test Sample Data'!I316&lt;$B317, 'Test Sample Data'!I316&gt;0),'Test Sample Data'!I316,$B317),""))</f>
        <v/>
      </c>
      <c r="X317" s="29" t="str">
        <f>IF('Test Sample Data'!J316="","",IF(SUM('Test Sample Data'!J$2:J$97)&gt;10,IF(AND(ISNUMBER('Test Sample Data'!J316),'Test Sample Data'!J316&lt;$B317, 'Test Sample Data'!J316&gt;0),'Test Sample Data'!J316,$B317),""))</f>
        <v/>
      </c>
      <c r="Y317" s="29" t="str">
        <f>IF('Test Sample Data'!K316="","",IF(SUM('Test Sample Data'!K$2:K$97)&gt;10,IF(AND(ISNUMBER('Test Sample Data'!K316),'Test Sample Data'!K316&lt;$B317, 'Test Sample Data'!K316&gt;0),'Test Sample Data'!K316,$B317),""))</f>
        <v/>
      </c>
      <c r="Z317" s="29" t="str">
        <f>IF('Test Sample Data'!L316="","",IF(SUM('Test Sample Data'!L$2:L$97)&gt;10,IF(AND(ISNUMBER('Test Sample Data'!L316),'Test Sample Data'!L316&lt;$B317, 'Test Sample Data'!L316&gt;0),'Test Sample Data'!L316,$B317),""))</f>
        <v/>
      </c>
      <c r="AA317" s="29" t="str">
        <f>IF('Test Sample Data'!M316="","",IF(SUM('Test Sample Data'!M$2:M$97)&gt;10,IF(AND(ISNUMBER('Test Sample Data'!M316),'Test Sample Data'!M316&lt;$B317, 'Test Sample Data'!M316&gt;0),'Test Sample Data'!M316,$B317),""))</f>
        <v/>
      </c>
      <c r="AB317" s="29" t="str">
        <f>IF('Test Sample Data'!N316="","",IF(SUM('Test Sample Data'!N$2:N$97)&gt;10,IF(AND(ISNUMBER('Test Sample Data'!N316),'Test Sample Data'!N316&lt;$B317, 'Test Sample Data'!N316&gt;0),'Test Sample Data'!N316,$B317),""))</f>
        <v/>
      </c>
      <c r="AC317" s="29" t="str">
        <f>IF('Test Sample Data'!O316="","",IF(SUM('Test Sample Data'!O$2:O$97)&gt;10,IF(AND(ISNUMBER('Test Sample Data'!O316),'Test Sample Data'!O316&lt;$B317, 'Test Sample Data'!O316&gt;0),'Test Sample Data'!O316,$B317),""))</f>
        <v/>
      </c>
      <c r="AE317" s="4" t="s">
        <v>4974</v>
      </c>
      <c r="AF317" s="4">
        <f t="shared" si="311"/>
        <v>9</v>
      </c>
      <c r="AG317" s="4">
        <f t="shared" si="312"/>
        <v>9</v>
      </c>
      <c r="AH317" s="4" t="str">
        <f t="shared" si="313"/>
        <v/>
      </c>
      <c r="AI317" s="4" t="str">
        <f t="shared" si="314"/>
        <v/>
      </c>
      <c r="AJ317" s="4" t="str">
        <f t="shared" si="315"/>
        <v/>
      </c>
      <c r="AK317" s="4" t="str">
        <f t="shared" si="316"/>
        <v/>
      </c>
      <c r="AL317" s="4" t="str">
        <f t="shared" si="317"/>
        <v/>
      </c>
      <c r="AM317" s="4" t="str">
        <f t="shared" si="318"/>
        <v/>
      </c>
      <c r="AN317" s="4" t="str">
        <f t="shared" si="319"/>
        <v/>
      </c>
      <c r="AO317" s="4" t="str">
        <f t="shared" si="320"/>
        <v/>
      </c>
      <c r="AP317" s="4" t="str">
        <f t="shared" si="321"/>
        <v/>
      </c>
      <c r="AQ317" s="4" t="str">
        <f t="shared" si="322"/>
        <v/>
      </c>
      <c r="AR317" s="4">
        <f t="shared" si="323"/>
        <v>0</v>
      </c>
      <c r="AS317" s="4">
        <f t="shared" si="374"/>
        <v>9</v>
      </c>
      <c r="AU317" s="4" t="s">
        <v>4974</v>
      </c>
      <c r="AV317" s="4">
        <f t="shared" si="324"/>
        <v>9</v>
      </c>
      <c r="AW317" s="4">
        <f t="shared" si="325"/>
        <v>9</v>
      </c>
      <c r="AX317" s="4" t="str">
        <f t="shared" si="326"/>
        <v/>
      </c>
      <c r="AY317" s="4" t="str">
        <f t="shared" si="327"/>
        <v/>
      </c>
      <c r="AZ317" s="4" t="str">
        <f t="shared" si="328"/>
        <v/>
      </c>
      <c r="BA317" s="4" t="str">
        <f t="shared" si="329"/>
        <v/>
      </c>
      <c r="BB317" s="4" t="str">
        <f t="shared" si="330"/>
        <v/>
      </c>
      <c r="BC317" s="4" t="str">
        <f t="shared" si="331"/>
        <v/>
      </c>
      <c r="BD317" s="4" t="str">
        <f t="shared" si="332"/>
        <v/>
      </c>
      <c r="BE317" s="4" t="str">
        <f t="shared" si="333"/>
        <v/>
      </c>
      <c r="BF317" s="4" t="str">
        <f t="shared" si="334"/>
        <v/>
      </c>
      <c r="BG317" s="4" t="str">
        <f t="shared" si="335"/>
        <v/>
      </c>
      <c r="BI317" s="4" t="s">
        <v>4974</v>
      </c>
      <c r="BJ317" s="4">
        <f t="shared" si="361"/>
        <v>9</v>
      </c>
      <c r="BK317" s="4">
        <f t="shared" si="362"/>
        <v>9</v>
      </c>
      <c r="BL317" s="4" t="str">
        <f t="shared" si="363"/>
        <v/>
      </c>
      <c r="BM317" s="4" t="str">
        <f t="shared" si="364"/>
        <v/>
      </c>
      <c r="BN317" s="4" t="str">
        <f t="shared" si="365"/>
        <v/>
      </c>
      <c r="BO317" s="4" t="str">
        <f t="shared" si="366"/>
        <v/>
      </c>
      <c r="BP317" s="4" t="str">
        <f t="shared" si="367"/>
        <v/>
      </c>
      <c r="BQ317" s="4" t="str">
        <f t="shared" si="368"/>
        <v/>
      </c>
      <c r="BR317" s="4" t="str">
        <f t="shared" si="369"/>
        <v/>
      </c>
      <c r="BS317" s="4" t="str">
        <f t="shared" si="370"/>
        <v/>
      </c>
      <c r="BT317" s="4" t="str">
        <f t="shared" si="371"/>
        <v/>
      </c>
      <c r="BU317" s="4" t="str">
        <f t="shared" si="372"/>
        <v/>
      </c>
      <c r="BV317" s="4">
        <f t="shared" si="336"/>
        <v>0</v>
      </c>
      <c r="BW317" s="4">
        <f t="shared" si="373"/>
        <v>9</v>
      </c>
      <c r="BY317" s="4" t="s">
        <v>4974</v>
      </c>
      <c r="BZ317" s="4">
        <f t="shared" si="337"/>
        <v>0</v>
      </c>
      <c r="CA317" s="4">
        <f t="shared" si="338"/>
        <v>0</v>
      </c>
      <c r="CB317" s="4" t="str">
        <f t="shared" si="339"/>
        <v/>
      </c>
      <c r="CC317" s="4" t="str">
        <f t="shared" si="340"/>
        <v/>
      </c>
      <c r="CD317" s="4" t="str">
        <f t="shared" si="341"/>
        <v/>
      </c>
      <c r="CE317" s="4" t="str">
        <f t="shared" si="342"/>
        <v/>
      </c>
      <c r="CF317" s="4" t="str">
        <f t="shared" si="343"/>
        <v/>
      </c>
      <c r="CG317" s="4" t="str">
        <f t="shared" si="344"/>
        <v/>
      </c>
      <c r="CH317" s="4" t="str">
        <f t="shared" si="345"/>
        <v/>
      </c>
      <c r="CI317" s="4" t="str">
        <f t="shared" si="346"/>
        <v/>
      </c>
      <c r="CJ317" s="4" t="str">
        <f t="shared" si="347"/>
        <v/>
      </c>
      <c r="CK317" s="4" t="str">
        <f t="shared" si="348"/>
        <v/>
      </c>
      <c r="CM317" s="4" t="s">
        <v>4974</v>
      </c>
      <c r="CN317" s="4" t="str">
        <f>IF(ISNUMBER(BZ317), IF($BV317&gt;VLOOKUP('Gene Table'!$G$2,'Array Content'!$A$2:$B$3,2,FALSE),IF(BZ317&lt;-$BV317,"mutant","WT"),IF(BZ317&lt;-VLOOKUP('Gene Table'!$G$2,'Array Content'!$A$2:$B$3,2,FALSE),"Mutant","WT")),"")</f>
        <v>WT</v>
      </c>
      <c r="CO317" s="4" t="str">
        <f>IF(ISNUMBER(CA317), IF($BV317&gt;VLOOKUP('Gene Table'!$G$2,'Array Content'!$A$2:$B$3,2,FALSE),IF(CA317&lt;-$BV317,"mutant","WT"),IF(CA317&lt;-VLOOKUP('Gene Table'!$G$2,'Array Content'!$A$2:$B$3,2,FALSE),"Mutant","WT")),"")</f>
        <v>WT</v>
      </c>
      <c r="CP317" s="4" t="str">
        <f>IF(ISNUMBER(CB317), IF($BV317&gt;VLOOKUP('Gene Table'!$G$2,'Array Content'!$A$2:$B$3,2,FALSE),IF(CB317&lt;-$BV317,"mutant","WT"),IF(CB317&lt;-VLOOKUP('Gene Table'!$G$2,'Array Content'!$A$2:$B$3,2,FALSE),"Mutant","WT")),"")</f>
        <v/>
      </c>
      <c r="CQ317" s="4" t="str">
        <f>IF(ISNUMBER(CC317), IF($BV317&gt;VLOOKUP('Gene Table'!$G$2,'Array Content'!$A$2:$B$3,2,FALSE),IF(CC317&lt;-$BV317,"mutant","WT"),IF(CC317&lt;-VLOOKUP('Gene Table'!$G$2,'Array Content'!$A$2:$B$3,2,FALSE),"Mutant","WT")),"")</f>
        <v/>
      </c>
      <c r="CR317" s="4" t="str">
        <f>IF(ISNUMBER(CD317), IF($BV317&gt;VLOOKUP('Gene Table'!$G$2,'Array Content'!$A$2:$B$3,2,FALSE),IF(CD317&lt;-$BV317,"mutant","WT"),IF(CD317&lt;-VLOOKUP('Gene Table'!$G$2,'Array Content'!$A$2:$B$3,2,FALSE),"Mutant","WT")),"")</f>
        <v/>
      </c>
      <c r="CS317" s="4" t="str">
        <f>IF(ISNUMBER(CE317), IF($BV317&gt;VLOOKUP('Gene Table'!$G$2,'Array Content'!$A$2:$B$3,2,FALSE),IF(CE317&lt;-$BV317,"mutant","WT"),IF(CE317&lt;-VLOOKUP('Gene Table'!$G$2,'Array Content'!$A$2:$B$3,2,FALSE),"Mutant","WT")),"")</f>
        <v/>
      </c>
      <c r="CT317" s="4" t="str">
        <f>IF(ISNUMBER(CF317), IF($BV317&gt;VLOOKUP('Gene Table'!$G$2,'Array Content'!$A$2:$B$3,2,FALSE),IF(CF317&lt;-$BV317,"mutant","WT"),IF(CF317&lt;-VLOOKUP('Gene Table'!$G$2,'Array Content'!$A$2:$B$3,2,FALSE),"Mutant","WT")),"")</f>
        <v/>
      </c>
      <c r="CU317" s="4" t="str">
        <f>IF(ISNUMBER(CG317), IF($BV317&gt;VLOOKUP('Gene Table'!$G$2,'Array Content'!$A$2:$B$3,2,FALSE),IF(CG317&lt;-$BV317,"mutant","WT"),IF(CG317&lt;-VLOOKUP('Gene Table'!$G$2,'Array Content'!$A$2:$B$3,2,FALSE),"Mutant","WT")),"")</f>
        <v/>
      </c>
      <c r="CV317" s="4" t="str">
        <f>IF(ISNUMBER(CH317), IF($BV317&gt;VLOOKUP('Gene Table'!$G$2,'Array Content'!$A$2:$B$3,2,FALSE),IF(CH317&lt;-$BV317,"mutant","WT"),IF(CH317&lt;-VLOOKUP('Gene Table'!$G$2,'Array Content'!$A$2:$B$3,2,FALSE),"Mutant","WT")),"")</f>
        <v/>
      </c>
      <c r="CW317" s="4" t="str">
        <f>IF(ISNUMBER(CI317), IF($BV317&gt;VLOOKUP('Gene Table'!$G$2,'Array Content'!$A$2:$B$3,2,FALSE),IF(CI317&lt;-$BV317,"mutant","WT"),IF(CI317&lt;-VLOOKUP('Gene Table'!$G$2,'Array Content'!$A$2:$B$3,2,FALSE),"Mutant","WT")),"")</f>
        <v/>
      </c>
      <c r="CX317" s="4" t="str">
        <f>IF(ISNUMBER(CJ317), IF($BV317&gt;VLOOKUP('Gene Table'!$G$2,'Array Content'!$A$2:$B$3,2,FALSE),IF(CJ317&lt;-$BV317,"mutant","WT"),IF(CJ317&lt;-VLOOKUP('Gene Table'!$G$2,'Array Content'!$A$2:$B$3,2,FALSE),"Mutant","WT")),"")</f>
        <v/>
      </c>
      <c r="CY317" s="4" t="str">
        <f>IF(ISNUMBER(CK317), IF($BV317&gt;VLOOKUP('Gene Table'!$G$2,'Array Content'!$A$2:$B$3,2,FALSE),IF(CK317&lt;-$BV317,"mutant","WT"),IF(CK317&lt;-VLOOKUP('Gene Table'!$G$2,'Array Content'!$A$2:$B$3,2,FALSE),"Mutant","WT")),"")</f>
        <v/>
      </c>
      <c r="DA317" s="4" t="s">
        <v>4974</v>
      </c>
      <c r="DB317" s="4">
        <f t="shared" si="349"/>
        <v>0</v>
      </c>
      <c r="DC317" s="4">
        <f t="shared" si="350"/>
        <v>0</v>
      </c>
      <c r="DD317" s="4" t="str">
        <f t="shared" si="351"/>
        <v/>
      </c>
      <c r="DE317" s="4" t="str">
        <f t="shared" si="352"/>
        <v/>
      </c>
      <c r="DF317" s="4" t="str">
        <f t="shared" si="353"/>
        <v/>
      </c>
      <c r="DG317" s="4" t="str">
        <f t="shared" si="354"/>
        <v/>
      </c>
      <c r="DH317" s="4" t="str">
        <f t="shared" si="355"/>
        <v/>
      </c>
      <c r="DI317" s="4" t="str">
        <f t="shared" si="356"/>
        <v/>
      </c>
      <c r="DJ317" s="4" t="str">
        <f t="shared" si="357"/>
        <v/>
      </c>
      <c r="DK317" s="4" t="str">
        <f t="shared" si="358"/>
        <v/>
      </c>
      <c r="DL317" s="4" t="str">
        <f t="shared" si="359"/>
        <v/>
      </c>
      <c r="DM317" s="4" t="str">
        <f t="shared" si="360"/>
        <v/>
      </c>
      <c r="DO317" s="4" t="s">
        <v>4974</v>
      </c>
      <c r="DP317" s="4" t="str">
        <f>IF(ISNUMBER(DB317), IF($AR317&gt;VLOOKUP('Gene Table'!$G$2,'Array Content'!$A$2:$B$3,2,FALSE),IF(DB317&lt;-$AR317,"mutant","WT"),IF(DB317&lt;-VLOOKUP('Gene Table'!$G$2,'Array Content'!$A$2:$B$3,2,FALSE),"Mutant","WT")),"")</f>
        <v>WT</v>
      </c>
      <c r="DQ317" s="4" t="str">
        <f>IF(ISNUMBER(DC317), IF($AR317&gt;VLOOKUP('Gene Table'!$G$2,'Array Content'!$A$2:$B$3,2,FALSE),IF(DC317&lt;-$AR317,"mutant","WT"),IF(DC317&lt;-VLOOKUP('Gene Table'!$G$2,'Array Content'!$A$2:$B$3,2,FALSE),"Mutant","WT")),"")</f>
        <v>WT</v>
      </c>
      <c r="DR317" s="4" t="str">
        <f>IF(ISNUMBER(DD317), IF($AR317&gt;VLOOKUP('Gene Table'!$G$2,'Array Content'!$A$2:$B$3,2,FALSE),IF(DD317&lt;-$AR317,"mutant","WT"),IF(DD317&lt;-VLOOKUP('Gene Table'!$G$2,'Array Content'!$A$2:$B$3,2,FALSE),"Mutant","WT")),"")</f>
        <v/>
      </c>
      <c r="DS317" s="4" t="str">
        <f>IF(ISNUMBER(DE317), IF($AR317&gt;VLOOKUP('Gene Table'!$G$2,'Array Content'!$A$2:$B$3,2,FALSE),IF(DE317&lt;-$AR317,"mutant","WT"),IF(DE317&lt;-VLOOKUP('Gene Table'!$G$2,'Array Content'!$A$2:$B$3,2,FALSE),"Mutant","WT")),"")</f>
        <v/>
      </c>
      <c r="DT317" s="4" t="str">
        <f>IF(ISNUMBER(DF317), IF($AR317&gt;VLOOKUP('Gene Table'!$G$2,'Array Content'!$A$2:$B$3,2,FALSE),IF(DF317&lt;-$AR317,"mutant","WT"),IF(DF317&lt;-VLOOKUP('Gene Table'!$G$2,'Array Content'!$A$2:$B$3,2,FALSE),"Mutant","WT")),"")</f>
        <v/>
      </c>
      <c r="DU317" s="4" t="str">
        <f>IF(ISNUMBER(DG317), IF($AR317&gt;VLOOKUP('Gene Table'!$G$2,'Array Content'!$A$2:$B$3,2,FALSE),IF(DG317&lt;-$AR317,"mutant","WT"),IF(DG317&lt;-VLOOKUP('Gene Table'!$G$2,'Array Content'!$A$2:$B$3,2,FALSE),"Mutant","WT")),"")</f>
        <v/>
      </c>
      <c r="DV317" s="4" t="str">
        <f>IF(ISNUMBER(DH317), IF($AR317&gt;VLOOKUP('Gene Table'!$G$2,'Array Content'!$A$2:$B$3,2,FALSE),IF(DH317&lt;-$AR317,"mutant","WT"),IF(DH317&lt;-VLOOKUP('Gene Table'!$G$2,'Array Content'!$A$2:$B$3,2,FALSE),"Mutant","WT")),"")</f>
        <v/>
      </c>
      <c r="DW317" s="4" t="str">
        <f>IF(ISNUMBER(DI317), IF($AR317&gt;VLOOKUP('Gene Table'!$G$2,'Array Content'!$A$2:$B$3,2,FALSE),IF(DI317&lt;-$AR317,"mutant","WT"),IF(DI317&lt;-VLOOKUP('Gene Table'!$G$2,'Array Content'!$A$2:$B$3,2,FALSE),"Mutant","WT")),"")</f>
        <v/>
      </c>
      <c r="DX317" s="4" t="str">
        <f>IF(ISNUMBER(DJ317), IF($AR317&gt;VLOOKUP('Gene Table'!$G$2,'Array Content'!$A$2:$B$3,2,FALSE),IF(DJ317&lt;-$AR317,"mutant","WT"),IF(DJ317&lt;-VLOOKUP('Gene Table'!$G$2,'Array Content'!$A$2:$B$3,2,FALSE),"Mutant","WT")),"")</f>
        <v/>
      </c>
      <c r="DY317" s="4" t="str">
        <f>IF(ISNUMBER(DK317), IF($AR317&gt;VLOOKUP('Gene Table'!$G$2,'Array Content'!$A$2:$B$3,2,FALSE),IF(DK317&lt;-$AR317,"mutant","WT"),IF(DK317&lt;-VLOOKUP('Gene Table'!$G$2,'Array Content'!$A$2:$B$3,2,FALSE),"Mutant","WT")),"")</f>
        <v/>
      </c>
      <c r="DZ317" s="4" t="str">
        <f>IF(ISNUMBER(DL317), IF($AR317&gt;VLOOKUP('Gene Table'!$G$2,'Array Content'!$A$2:$B$3,2,FALSE),IF(DL317&lt;-$AR317,"mutant","WT"),IF(DL317&lt;-VLOOKUP('Gene Table'!$G$2,'Array Content'!$A$2:$B$3,2,FALSE),"Mutant","WT")),"")</f>
        <v/>
      </c>
      <c r="EA317" s="4" t="str">
        <f>IF(ISNUMBER(DM317), IF($AR317&gt;VLOOKUP('Gene Table'!$G$2,'Array Content'!$A$2:$B$3,2,FALSE),IF(DM317&lt;-$AR317,"mutant","WT"),IF(DM317&lt;-VLOOKUP('Gene Table'!$G$2,'Array Content'!$A$2:$B$3,2,FALSE),"Mutant","WT")),"")</f>
        <v/>
      </c>
      <c r="EC317" s="4" t="s">
        <v>4974</v>
      </c>
      <c r="ED317" s="4" t="str">
        <f>IF('Gene Table'!$D317="copy number",D317,"")</f>
        <v/>
      </c>
      <c r="EE317" s="4" t="str">
        <f>IF('Gene Table'!$D317="copy number",E317,"")</f>
        <v/>
      </c>
      <c r="EF317" s="4" t="str">
        <f>IF('Gene Table'!$D317="copy number",F317,"")</f>
        <v/>
      </c>
      <c r="EG317" s="4" t="str">
        <f>IF('Gene Table'!$D317="copy number",G317,"")</f>
        <v/>
      </c>
      <c r="EH317" s="4" t="str">
        <f>IF('Gene Table'!$D317="copy number",H317,"")</f>
        <v/>
      </c>
      <c r="EI317" s="4" t="str">
        <f>IF('Gene Table'!$D317="copy number",I317,"")</f>
        <v/>
      </c>
      <c r="EJ317" s="4" t="str">
        <f>IF('Gene Table'!$D317="copy number",J317,"")</f>
        <v/>
      </c>
      <c r="EK317" s="4" t="str">
        <f>IF('Gene Table'!$D317="copy number",K317,"")</f>
        <v/>
      </c>
      <c r="EL317" s="4" t="str">
        <f>IF('Gene Table'!$D317="copy number",L317,"")</f>
        <v/>
      </c>
      <c r="EM317" s="4" t="str">
        <f>IF('Gene Table'!$D317="copy number",M317,"")</f>
        <v/>
      </c>
      <c r="EN317" s="4" t="str">
        <f>IF('Gene Table'!$D317="copy number",N317,"")</f>
        <v/>
      </c>
      <c r="EO317" s="4" t="str">
        <f>IF('Gene Table'!$D317="copy number",O317,"")</f>
        <v/>
      </c>
      <c r="EQ317" s="4" t="s">
        <v>4974</v>
      </c>
      <c r="ER317" s="4" t="str">
        <f>IF('Gene Table'!$D317="copy number",R317,"")</f>
        <v/>
      </c>
      <c r="ES317" s="4" t="str">
        <f>IF('Gene Table'!$D317="copy number",S317,"")</f>
        <v/>
      </c>
      <c r="ET317" s="4" t="str">
        <f>IF('Gene Table'!$D317="copy number",T317,"")</f>
        <v/>
      </c>
      <c r="EU317" s="4" t="str">
        <f>IF('Gene Table'!$D317="copy number",U317,"")</f>
        <v/>
      </c>
      <c r="EV317" s="4" t="str">
        <f>IF('Gene Table'!$D317="copy number",V317,"")</f>
        <v/>
      </c>
      <c r="EW317" s="4" t="str">
        <f>IF('Gene Table'!$D317="copy number",W317,"")</f>
        <v/>
      </c>
      <c r="EX317" s="4" t="str">
        <f>IF('Gene Table'!$D317="copy number",X317,"")</f>
        <v/>
      </c>
      <c r="EY317" s="4" t="str">
        <f>IF('Gene Table'!$D317="copy number",Y317,"")</f>
        <v/>
      </c>
      <c r="EZ317" s="4" t="str">
        <f>IF('Gene Table'!$D317="copy number",Z317,"")</f>
        <v/>
      </c>
      <c r="FA317" s="4" t="str">
        <f>IF('Gene Table'!$D317="copy number",AA317,"")</f>
        <v/>
      </c>
      <c r="FB317" s="4" t="str">
        <f>IF('Gene Table'!$D317="copy number",AB317,"")</f>
        <v/>
      </c>
      <c r="FC317" s="4" t="str">
        <f>IF('Gene Table'!$D317="copy number",AC317,"")</f>
        <v/>
      </c>
      <c r="FE317" s="4" t="s">
        <v>4974</v>
      </c>
      <c r="FF317" s="4" t="str">
        <f>IF('Gene Table'!$C317="SMPC",D317,"")</f>
        <v/>
      </c>
      <c r="FG317" s="4" t="str">
        <f>IF('Gene Table'!$C317="SMPC",E317,"")</f>
        <v/>
      </c>
      <c r="FH317" s="4" t="str">
        <f>IF('Gene Table'!$C317="SMPC",F317,"")</f>
        <v/>
      </c>
      <c r="FI317" s="4" t="str">
        <f>IF('Gene Table'!$C317="SMPC",G317,"")</f>
        <v/>
      </c>
      <c r="FJ317" s="4" t="str">
        <f>IF('Gene Table'!$C317="SMPC",H317,"")</f>
        <v/>
      </c>
      <c r="FK317" s="4" t="str">
        <f>IF('Gene Table'!$C317="SMPC",I317,"")</f>
        <v/>
      </c>
      <c r="FL317" s="4" t="str">
        <f>IF('Gene Table'!$C317="SMPC",J317,"")</f>
        <v/>
      </c>
      <c r="FM317" s="4" t="str">
        <f>IF('Gene Table'!$C317="SMPC",K317,"")</f>
        <v/>
      </c>
      <c r="FN317" s="4" t="str">
        <f>IF('Gene Table'!$C317="SMPC",L317,"")</f>
        <v/>
      </c>
      <c r="FO317" s="4" t="str">
        <f>IF('Gene Table'!$C317="SMPC",M317,"")</f>
        <v/>
      </c>
      <c r="FP317" s="4" t="str">
        <f>IF('Gene Table'!$C317="SMPC",N317,"")</f>
        <v/>
      </c>
      <c r="FQ317" s="4" t="str">
        <f>IF('Gene Table'!$C317="SMPC",O317,"")</f>
        <v/>
      </c>
      <c r="FS317" s="4" t="s">
        <v>4974</v>
      </c>
      <c r="FT317" s="4" t="str">
        <f>IF('Gene Table'!$C317="SMPC",R317,"")</f>
        <v/>
      </c>
      <c r="FU317" s="4" t="str">
        <f>IF('Gene Table'!$C317="SMPC",S317,"")</f>
        <v/>
      </c>
      <c r="FV317" s="4" t="str">
        <f>IF('Gene Table'!$C317="SMPC",T317,"")</f>
        <v/>
      </c>
      <c r="FW317" s="4" t="str">
        <f>IF('Gene Table'!$C317="SMPC",U317,"")</f>
        <v/>
      </c>
      <c r="FX317" s="4" t="str">
        <f>IF('Gene Table'!$C317="SMPC",V317,"")</f>
        <v/>
      </c>
      <c r="FY317" s="4" t="str">
        <f>IF('Gene Table'!$C317="SMPC",W317,"")</f>
        <v/>
      </c>
      <c r="FZ317" s="4" t="str">
        <f>IF('Gene Table'!$C317="SMPC",X317,"")</f>
        <v/>
      </c>
      <c r="GA317" s="4" t="str">
        <f>IF('Gene Table'!$C317="SMPC",Y317,"")</f>
        <v/>
      </c>
      <c r="GB317" s="4" t="str">
        <f>IF('Gene Table'!$C317="SMPC",Z317,"")</f>
        <v/>
      </c>
      <c r="GC317" s="4" t="str">
        <f>IF('Gene Table'!$C317="SMPC",AA317,"")</f>
        <v/>
      </c>
      <c r="GD317" s="4" t="str">
        <f>IF('Gene Table'!$C317="SMPC",AB317,"")</f>
        <v/>
      </c>
      <c r="GE317" s="4" t="str">
        <f>IF('Gene Table'!$C317="SMPC",AC317,"")</f>
        <v/>
      </c>
    </row>
    <row r="318" spans="1:187" ht="15" customHeight="1" x14ac:dyDescent="0.25">
      <c r="A318" s="4" t="str">
        <f>'Gene Table'!C318&amp;":"&amp;'Gene Table'!D318</f>
        <v>TSHR:c.1868C&gt;T</v>
      </c>
      <c r="B318" s="4">
        <f>IF('Gene Table'!$G$5="NO",IF(ISNUMBER(MATCH('Gene Table'!E318,'Array Content'!$M$2:$M$941,0)),VLOOKUP('Gene Table'!E318,'Array Content'!$M$2:$O$941,2,FALSE),35),IF('Gene Table'!$G$5="YES",IF(ISNUMBER(MATCH('Gene Table'!E318,'Array Content'!$M$2:$M$941,0)),VLOOKUP('Gene Table'!E318,'Array Content'!$M$2:$O$941,3,FALSE),35),"OOPS"))</f>
        <v>37</v>
      </c>
      <c r="C318" s="4" t="s">
        <v>4975</v>
      </c>
      <c r="D318" s="29">
        <f>IF('Control Sample Data'!D317="","",IF(SUM('Control Sample Data'!D$2:D$97)&gt;10,IF(AND(ISNUMBER('Control Sample Data'!D317),'Control Sample Data'!D317&lt;$B318, 'Control Sample Data'!D317&gt;0),'Control Sample Data'!D317,$B318),""))</f>
        <v>35</v>
      </c>
      <c r="E318" s="29">
        <f>IF('Control Sample Data'!E317="","",IF(SUM('Control Sample Data'!E$2:E$97)&gt;10,IF(AND(ISNUMBER('Control Sample Data'!E317),'Control Sample Data'!E317&lt;$B318, 'Control Sample Data'!E317&gt;0),'Control Sample Data'!E317,$B318),""))</f>
        <v>35</v>
      </c>
      <c r="F318" s="29" t="str">
        <f>IF('Control Sample Data'!F317="","",IF(SUM('Control Sample Data'!F$2:F$97)&gt;10,IF(AND(ISNUMBER('Control Sample Data'!F317),'Control Sample Data'!F317&lt;$B318, 'Control Sample Data'!F317&gt;0),'Control Sample Data'!F317,$B318),""))</f>
        <v/>
      </c>
      <c r="G318" s="29" t="str">
        <f>IF('Control Sample Data'!G317="","",IF(SUM('Control Sample Data'!G$2:G$97)&gt;10,IF(AND(ISNUMBER('Control Sample Data'!G317),'Control Sample Data'!G317&lt;$B318, 'Control Sample Data'!G317&gt;0),'Control Sample Data'!G317,$B318),""))</f>
        <v/>
      </c>
      <c r="H318" s="29" t="str">
        <f>IF('Control Sample Data'!H317="","",IF(SUM('Control Sample Data'!H$2:H$97)&gt;10,IF(AND(ISNUMBER('Control Sample Data'!H317),'Control Sample Data'!H317&lt;$B318, 'Control Sample Data'!H317&gt;0),'Control Sample Data'!H317,$B318),""))</f>
        <v/>
      </c>
      <c r="I318" s="29" t="str">
        <f>IF('Control Sample Data'!I317="","",IF(SUM('Control Sample Data'!I$2:I$97)&gt;10,IF(AND(ISNUMBER('Control Sample Data'!I317),'Control Sample Data'!I317&lt;$B318, 'Control Sample Data'!I317&gt;0),'Control Sample Data'!I317,$B318),""))</f>
        <v/>
      </c>
      <c r="J318" s="29" t="str">
        <f>IF('Control Sample Data'!J317="","",IF(SUM('Control Sample Data'!J$2:J$97)&gt;10,IF(AND(ISNUMBER('Control Sample Data'!J317),'Control Sample Data'!J317&lt;$B318, 'Control Sample Data'!J317&gt;0),'Control Sample Data'!J317,$B318),""))</f>
        <v/>
      </c>
      <c r="K318" s="29" t="str">
        <f>IF('Control Sample Data'!K317="","",IF(SUM('Control Sample Data'!K$2:K$97)&gt;10,IF(AND(ISNUMBER('Control Sample Data'!K317),'Control Sample Data'!K317&lt;$B318, 'Control Sample Data'!K317&gt;0),'Control Sample Data'!K317,$B318),""))</f>
        <v/>
      </c>
      <c r="L318" s="29" t="str">
        <f>IF('Control Sample Data'!L317="","",IF(SUM('Control Sample Data'!L$2:L$97)&gt;10,IF(AND(ISNUMBER('Control Sample Data'!L317),'Control Sample Data'!L317&lt;$B318, 'Control Sample Data'!L317&gt;0),'Control Sample Data'!L317,$B318),""))</f>
        <v/>
      </c>
      <c r="M318" s="29" t="str">
        <f>IF('Control Sample Data'!M317="","",IF(SUM('Control Sample Data'!M$2:M$97)&gt;10,IF(AND(ISNUMBER('Control Sample Data'!M317),'Control Sample Data'!M317&lt;$B318, 'Control Sample Data'!M317&gt;0),'Control Sample Data'!M317,$B318),""))</f>
        <v/>
      </c>
      <c r="N318" s="29" t="str">
        <f>IF('Control Sample Data'!N317="","",IF(SUM('Control Sample Data'!N$2:N$97)&gt;10,IF(AND(ISNUMBER('Control Sample Data'!N317),'Control Sample Data'!N317&lt;$B318, 'Control Sample Data'!N317&gt;0),'Control Sample Data'!N317,$B318),""))</f>
        <v/>
      </c>
      <c r="O318" s="29" t="str">
        <f>IF('Control Sample Data'!O317="","",IF(SUM('Control Sample Data'!O$2:O$97)&gt;10,IF(AND(ISNUMBER('Control Sample Data'!O317),'Control Sample Data'!O317&lt;$B318, 'Control Sample Data'!O317&gt;0),'Control Sample Data'!O317,$B318),""))</f>
        <v/>
      </c>
      <c r="Q318" s="4" t="s">
        <v>4975</v>
      </c>
      <c r="R318" s="29">
        <f>IF('Test Sample Data'!D317="","",IF(SUM('Test Sample Data'!D$2:D$97)&gt;10,IF(AND(ISNUMBER('Test Sample Data'!D317),'Test Sample Data'!D317&lt;$B318, 'Test Sample Data'!D317&gt;0),'Test Sample Data'!D317,$B318),""))</f>
        <v>35</v>
      </c>
      <c r="S318" s="29">
        <f>IF('Test Sample Data'!E317="","",IF(SUM('Test Sample Data'!E$2:E$97)&gt;10,IF(AND(ISNUMBER('Test Sample Data'!E317),'Test Sample Data'!E317&lt;$B318, 'Test Sample Data'!E317&gt;0),'Test Sample Data'!E317,$B318),""))</f>
        <v>35</v>
      </c>
      <c r="T318" s="29" t="str">
        <f>IF('Test Sample Data'!F317="","",IF(SUM('Test Sample Data'!F$2:F$97)&gt;10,IF(AND(ISNUMBER('Test Sample Data'!F317),'Test Sample Data'!F317&lt;$B318, 'Test Sample Data'!F317&gt;0),'Test Sample Data'!F317,$B318),""))</f>
        <v/>
      </c>
      <c r="U318" s="29" t="str">
        <f>IF('Test Sample Data'!G317="","",IF(SUM('Test Sample Data'!G$2:G$97)&gt;10,IF(AND(ISNUMBER('Test Sample Data'!G317),'Test Sample Data'!G317&lt;$B318, 'Test Sample Data'!G317&gt;0),'Test Sample Data'!G317,$B318),""))</f>
        <v/>
      </c>
      <c r="V318" s="29" t="str">
        <f>IF('Test Sample Data'!H317="","",IF(SUM('Test Sample Data'!H$2:H$97)&gt;10,IF(AND(ISNUMBER('Test Sample Data'!H317),'Test Sample Data'!H317&lt;$B318, 'Test Sample Data'!H317&gt;0),'Test Sample Data'!H317,$B318),""))</f>
        <v/>
      </c>
      <c r="W318" s="29" t="str">
        <f>IF('Test Sample Data'!I317="","",IF(SUM('Test Sample Data'!I$2:I$97)&gt;10,IF(AND(ISNUMBER('Test Sample Data'!I317),'Test Sample Data'!I317&lt;$B318, 'Test Sample Data'!I317&gt;0),'Test Sample Data'!I317,$B318),""))</f>
        <v/>
      </c>
      <c r="X318" s="29" t="str">
        <f>IF('Test Sample Data'!J317="","",IF(SUM('Test Sample Data'!J$2:J$97)&gt;10,IF(AND(ISNUMBER('Test Sample Data'!J317),'Test Sample Data'!J317&lt;$B318, 'Test Sample Data'!J317&gt;0),'Test Sample Data'!J317,$B318),""))</f>
        <v/>
      </c>
      <c r="Y318" s="29" t="str">
        <f>IF('Test Sample Data'!K317="","",IF(SUM('Test Sample Data'!K$2:K$97)&gt;10,IF(AND(ISNUMBER('Test Sample Data'!K317),'Test Sample Data'!K317&lt;$B318, 'Test Sample Data'!K317&gt;0),'Test Sample Data'!K317,$B318),""))</f>
        <v/>
      </c>
      <c r="Z318" s="29" t="str">
        <f>IF('Test Sample Data'!L317="","",IF(SUM('Test Sample Data'!L$2:L$97)&gt;10,IF(AND(ISNUMBER('Test Sample Data'!L317),'Test Sample Data'!L317&lt;$B318, 'Test Sample Data'!L317&gt;0),'Test Sample Data'!L317,$B318),""))</f>
        <v/>
      </c>
      <c r="AA318" s="29" t="str">
        <f>IF('Test Sample Data'!M317="","",IF(SUM('Test Sample Data'!M$2:M$97)&gt;10,IF(AND(ISNUMBER('Test Sample Data'!M317),'Test Sample Data'!M317&lt;$B318, 'Test Sample Data'!M317&gt;0),'Test Sample Data'!M317,$B318),""))</f>
        <v/>
      </c>
      <c r="AB318" s="29" t="str">
        <f>IF('Test Sample Data'!N317="","",IF(SUM('Test Sample Data'!N$2:N$97)&gt;10,IF(AND(ISNUMBER('Test Sample Data'!N317),'Test Sample Data'!N317&lt;$B318, 'Test Sample Data'!N317&gt;0),'Test Sample Data'!N317,$B318),""))</f>
        <v/>
      </c>
      <c r="AC318" s="29" t="str">
        <f>IF('Test Sample Data'!O317="","",IF(SUM('Test Sample Data'!O$2:O$97)&gt;10,IF(AND(ISNUMBER('Test Sample Data'!O317),'Test Sample Data'!O317&lt;$B318, 'Test Sample Data'!O317&gt;0),'Test Sample Data'!O317,$B318),""))</f>
        <v/>
      </c>
      <c r="AE318" s="4" t="s">
        <v>4975</v>
      </c>
      <c r="AF318" s="4">
        <f t="shared" si="311"/>
        <v>9</v>
      </c>
      <c r="AG318" s="4">
        <f t="shared" si="312"/>
        <v>9</v>
      </c>
      <c r="AH318" s="4" t="str">
        <f t="shared" si="313"/>
        <v/>
      </c>
      <c r="AI318" s="4" t="str">
        <f t="shared" si="314"/>
        <v/>
      </c>
      <c r="AJ318" s="4" t="str">
        <f t="shared" si="315"/>
        <v/>
      </c>
      <c r="AK318" s="4" t="str">
        <f t="shared" si="316"/>
        <v/>
      </c>
      <c r="AL318" s="4" t="str">
        <f t="shared" si="317"/>
        <v/>
      </c>
      <c r="AM318" s="4" t="str">
        <f t="shared" si="318"/>
        <v/>
      </c>
      <c r="AN318" s="4" t="str">
        <f t="shared" si="319"/>
        <v/>
      </c>
      <c r="AO318" s="4" t="str">
        <f t="shared" si="320"/>
        <v/>
      </c>
      <c r="AP318" s="4" t="str">
        <f t="shared" si="321"/>
        <v/>
      </c>
      <c r="AQ318" s="4" t="str">
        <f t="shared" si="322"/>
        <v/>
      </c>
      <c r="AR318" s="4">
        <f t="shared" si="323"/>
        <v>0</v>
      </c>
      <c r="AS318" s="4">
        <f t="shared" si="374"/>
        <v>9</v>
      </c>
      <c r="AU318" s="4" t="s">
        <v>4975</v>
      </c>
      <c r="AV318" s="4">
        <f t="shared" si="324"/>
        <v>9</v>
      </c>
      <c r="AW318" s="4">
        <f t="shared" si="325"/>
        <v>9</v>
      </c>
      <c r="AX318" s="4" t="str">
        <f t="shared" si="326"/>
        <v/>
      </c>
      <c r="AY318" s="4" t="str">
        <f t="shared" si="327"/>
        <v/>
      </c>
      <c r="AZ318" s="4" t="str">
        <f t="shared" si="328"/>
        <v/>
      </c>
      <c r="BA318" s="4" t="str">
        <f t="shared" si="329"/>
        <v/>
      </c>
      <c r="BB318" s="4" t="str">
        <f t="shared" si="330"/>
        <v/>
      </c>
      <c r="BC318" s="4" t="str">
        <f t="shared" si="331"/>
        <v/>
      </c>
      <c r="BD318" s="4" t="str">
        <f t="shared" si="332"/>
        <v/>
      </c>
      <c r="BE318" s="4" t="str">
        <f t="shared" si="333"/>
        <v/>
      </c>
      <c r="BF318" s="4" t="str">
        <f t="shared" si="334"/>
        <v/>
      </c>
      <c r="BG318" s="4" t="str">
        <f t="shared" si="335"/>
        <v/>
      </c>
      <c r="BI318" s="4" t="s">
        <v>4975</v>
      </c>
      <c r="BJ318" s="4">
        <f t="shared" si="361"/>
        <v>9</v>
      </c>
      <c r="BK318" s="4">
        <f t="shared" si="362"/>
        <v>9</v>
      </c>
      <c r="BL318" s="4" t="str">
        <f t="shared" si="363"/>
        <v/>
      </c>
      <c r="BM318" s="4" t="str">
        <f t="shared" si="364"/>
        <v/>
      </c>
      <c r="BN318" s="4" t="str">
        <f t="shared" si="365"/>
        <v/>
      </c>
      <c r="BO318" s="4" t="str">
        <f t="shared" si="366"/>
        <v/>
      </c>
      <c r="BP318" s="4" t="str">
        <f t="shared" si="367"/>
        <v/>
      </c>
      <c r="BQ318" s="4" t="str">
        <f t="shared" si="368"/>
        <v/>
      </c>
      <c r="BR318" s="4" t="str">
        <f t="shared" si="369"/>
        <v/>
      </c>
      <c r="BS318" s="4" t="str">
        <f t="shared" si="370"/>
        <v/>
      </c>
      <c r="BT318" s="4" t="str">
        <f t="shared" si="371"/>
        <v/>
      </c>
      <c r="BU318" s="4" t="str">
        <f t="shared" si="372"/>
        <v/>
      </c>
      <c r="BV318" s="4">
        <f t="shared" si="336"/>
        <v>0</v>
      </c>
      <c r="BW318" s="4">
        <f t="shared" si="373"/>
        <v>9</v>
      </c>
      <c r="BY318" s="4" t="s">
        <v>4975</v>
      </c>
      <c r="BZ318" s="4">
        <f t="shared" si="337"/>
        <v>0</v>
      </c>
      <c r="CA318" s="4">
        <f t="shared" si="338"/>
        <v>0</v>
      </c>
      <c r="CB318" s="4" t="str">
        <f t="shared" si="339"/>
        <v/>
      </c>
      <c r="CC318" s="4" t="str">
        <f t="shared" si="340"/>
        <v/>
      </c>
      <c r="CD318" s="4" t="str">
        <f t="shared" si="341"/>
        <v/>
      </c>
      <c r="CE318" s="4" t="str">
        <f t="shared" si="342"/>
        <v/>
      </c>
      <c r="CF318" s="4" t="str">
        <f t="shared" si="343"/>
        <v/>
      </c>
      <c r="CG318" s="4" t="str">
        <f t="shared" si="344"/>
        <v/>
      </c>
      <c r="CH318" s="4" t="str">
        <f t="shared" si="345"/>
        <v/>
      </c>
      <c r="CI318" s="4" t="str">
        <f t="shared" si="346"/>
        <v/>
      </c>
      <c r="CJ318" s="4" t="str">
        <f t="shared" si="347"/>
        <v/>
      </c>
      <c r="CK318" s="4" t="str">
        <f t="shared" si="348"/>
        <v/>
      </c>
      <c r="CM318" s="4" t="s">
        <v>4975</v>
      </c>
      <c r="CN318" s="4" t="str">
        <f>IF(ISNUMBER(BZ318), IF($BV318&gt;VLOOKUP('Gene Table'!$G$2,'Array Content'!$A$2:$B$3,2,FALSE),IF(BZ318&lt;-$BV318,"mutant","WT"),IF(BZ318&lt;-VLOOKUP('Gene Table'!$G$2,'Array Content'!$A$2:$B$3,2,FALSE),"Mutant","WT")),"")</f>
        <v>WT</v>
      </c>
      <c r="CO318" s="4" t="str">
        <f>IF(ISNUMBER(CA318), IF($BV318&gt;VLOOKUP('Gene Table'!$G$2,'Array Content'!$A$2:$B$3,2,FALSE),IF(CA318&lt;-$BV318,"mutant","WT"),IF(CA318&lt;-VLOOKUP('Gene Table'!$G$2,'Array Content'!$A$2:$B$3,2,FALSE),"Mutant","WT")),"")</f>
        <v>WT</v>
      </c>
      <c r="CP318" s="4" t="str">
        <f>IF(ISNUMBER(CB318), IF($BV318&gt;VLOOKUP('Gene Table'!$G$2,'Array Content'!$A$2:$B$3,2,FALSE),IF(CB318&lt;-$BV318,"mutant","WT"),IF(CB318&lt;-VLOOKUP('Gene Table'!$G$2,'Array Content'!$A$2:$B$3,2,FALSE),"Mutant","WT")),"")</f>
        <v/>
      </c>
      <c r="CQ318" s="4" t="str">
        <f>IF(ISNUMBER(CC318), IF($BV318&gt;VLOOKUP('Gene Table'!$G$2,'Array Content'!$A$2:$B$3,2,FALSE),IF(CC318&lt;-$BV318,"mutant","WT"),IF(CC318&lt;-VLOOKUP('Gene Table'!$G$2,'Array Content'!$A$2:$B$3,2,FALSE),"Mutant","WT")),"")</f>
        <v/>
      </c>
      <c r="CR318" s="4" t="str">
        <f>IF(ISNUMBER(CD318), IF($BV318&gt;VLOOKUP('Gene Table'!$G$2,'Array Content'!$A$2:$B$3,2,FALSE),IF(CD318&lt;-$BV318,"mutant","WT"),IF(CD318&lt;-VLOOKUP('Gene Table'!$G$2,'Array Content'!$A$2:$B$3,2,FALSE),"Mutant","WT")),"")</f>
        <v/>
      </c>
      <c r="CS318" s="4" t="str">
        <f>IF(ISNUMBER(CE318), IF($BV318&gt;VLOOKUP('Gene Table'!$G$2,'Array Content'!$A$2:$B$3,2,FALSE),IF(CE318&lt;-$BV318,"mutant","WT"),IF(CE318&lt;-VLOOKUP('Gene Table'!$G$2,'Array Content'!$A$2:$B$3,2,FALSE),"Mutant","WT")),"")</f>
        <v/>
      </c>
      <c r="CT318" s="4" t="str">
        <f>IF(ISNUMBER(CF318), IF($BV318&gt;VLOOKUP('Gene Table'!$G$2,'Array Content'!$A$2:$B$3,2,FALSE),IF(CF318&lt;-$BV318,"mutant","WT"),IF(CF318&lt;-VLOOKUP('Gene Table'!$G$2,'Array Content'!$A$2:$B$3,2,FALSE),"Mutant","WT")),"")</f>
        <v/>
      </c>
      <c r="CU318" s="4" t="str">
        <f>IF(ISNUMBER(CG318), IF($BV318&gt;VLOOKUP('Gene Table'!$G$2,'Array Content'!$A$2:$B$3,2,FALSE),IF(CG318&lt;-$BV318,"mutant","WT"),IF(CG318&lt;-VLOOKUP('Gene Table'!$G$2,'Array Content'!$A$2:$B$3,2,FALSE),"Mutant","WT")),"")</f>
        <v/>
      </c>
      <c r="CV318" s="4" t="str">
        <f>IF(ISNUMBER(CH318), IF($BV318&gt;VLOOKUP('Gene Table'!$G$2,'Array Content'!$A$2:$B$3,2,FALSE),IF(CH318&lt;-$BV318,"mutant","WT"),IF(CH318&lt;-VLOOKUP('Gene Table'!$G$2,'Array Content'!$A$2:$B$3,2,FALSE),"Mutant","WT")),"")</f>
        <v/>
      </c>
      <c r="CW318" s="4" t="str">
        <f>IF(ISNUMBER(CI318), IF($BV318&gt;VLOOKUP('Gene Table'!$G$2,'Array Content'!$A$2:$B$3,2,FALSE),IF(CI318&lt;-$BV318,"mutant","WT"),IF(CI318&lt;-VLOOKUP('Gene Table'!$G$2,'Array Content'!$A$2:$B$3,2,FALSE),"Mutant","WT")),"")</f>
        <v/>
      </c>
      <c r="CX318" s="4" t="str">
        <f>IF(ISNUMBER(CJ318), IF($BV318&gt;VLOOKUP('Gene Table'!$G$2,'Array Content'!$A$2:$B$3,2,FALSE),IF(CJ318&lt;-$BV318,"mutant","WT"),IF(CJ318&lt;-VLOOKUP('Gene Table'!$G$2,'Array Content'!$A$2:$B$3,2,FALSE),"Mutant","WT")),"")</f>
        <v/>
      </c>
      <c r="CY318" s="4" t="str">
        <f>IF(ISNUMBER(CK318), IF($BV318&gt;VLOOKUP('Gene Table'!$G$2,'Array Content'!$A$2:$B$3,2,FALSE),IF(CK318&lt;-$BV318,"mutant","WT"),IF(CK318&lt;-VLOOKUP('Gene Table'!$G$2,'Array Content'!$A$2:$B$3,2,FALSE),"Mutant","WT")),"")</f>
        <v/>
      </c>
      <c r="DA318" s="4" t="s">
        <v>4975</v>
      </c>
      <c r="DB318" s="4">
        <f t="shared" si="349"/>
        <v>0</v>
      </c>
      <c r="DC318" s="4">
        <f t="shared" si="350"/>
        <v>0</v>
      </c>
      <c r="DD318" s="4" t="str">
        <f t="shared" si="351"/>
        <v/>
      </c>
      <c r="DE318" s="4" t="str">
        <f t="shared" si="352"/>
        <v/>
      </c>
      <c r="DF318" s="4" t="str">
        <f t="shared" si="353"/>
        <v/>
      </c>
      <c r="DG318" s="4" t="str">
        <f t="shared" si="354"/>
        <v/>
      </c>
      <c r="DH318" s="4" t="str">
        <f t="shared" si="355"/>
        <v/>
      </c>
      <c r="DI318" s="4" t="str">
        <f t="shared" si="356"/>
        <v/>
      </c>
      <c r="DJ318" s="4" t="str">
        <f t="shared" si="357"/>
        <v/>
      </c>
      <c r="DK318" s="4" t="str">
        <f t="shared" si="358"/>
        <v/>
      </c>
      <c r="DL318" s="4" t="str">
        <f t="shared" si="359"/>
        <v/>
      </c>
      <c r="DM318" s="4" t="str">
        <f t="shared" si="360"/>
        <v/>
      </c>
      <c r="DO318" s="4" t="s">
        <v>4975</v>
      </c>
      <c r="DP318" s="4" t="str">
        <f>IF(ISNUMBER(DB318), IF($AR318&gt;VLOOKUP('Gene Table'!$G$2,'Array Content'!$A$2:$B$3,2,FALSE),IF(DB318&lt;-$AR318,"mutant","WT"),IF(DB318&lt;-VLOOKUP('Gene Table'!$G$2,'Array Content'!$A$2:$B$3,2,FALSE),"Mutant","WT")),"")</f>
        <v>WT</v>
      </c>
      <c r="DQ318" s="4" t="str">
        <f>IF(ISNUMBER(DC318), IF($AR318&gt;VLOOKUP('Gene Table'!$G$2,'Array Content'!$A$2:$B$3,2,FALSE),IF(DC318&lt;-$AR318,"mutant","WT"),IF(DC318&lt;-VLOOKUP('Gene Table'!$G$2,'Array Content'!$A$2:$B$3,2,FALSE),"Mutant","WT")),"")</f>
        <v>WT</v>
      </c>
      <c r="DR318" s="4" t="str">
        <f>IF(ISNUMBER(DD318), IF($AR318&gt;VLOOKUP('Gene Table'!$G$2,'Array Content'!$A$2:$B$3,2,FALSE),IF(DD318&lt;-$AR318,"mutant","WT"),IF(DD318&lt;-VLOOKUP('Gene Table'!$G$2,'Array Content'!$A$2:$B$3,2,FALSE),"Mutant","WT")),"")</f>
        <v/>
      </c>
      <c r="DS318" s="4" t="str">
        <f>IF(ISNUMBER(DE318), IF($AR318&gt;VLOOKUP('Gene Table'!$G$2,'Array Content'!$A$2:$B$3,2,FALSE),IF(DE318&lt;-$AR318,"mutant","WT"),IF(DE318&lt;-VLOOKUP('Gene Table'!$G$2,'Array Content'!$A$2:$B$3,2,FALSE),"Mutant","WT")),"")</f>
        <v/>
      </c>
      <c r="DT318" s="4" t="str">
        <f>IF(ISNUMBER(DF318), IF($AR318&gt;VLOOKUP('Gene Table'!$G$2,'Array Content'!$A$2:$B$3,2,FALSE),IF(DF318&lt;-$AR318,"mutant","WT"),IF(DF318&lt;-VLOOKUP('Gene Table'!$G$2,'Array Content'!$A$2:$B$3,2,FALSE),"Mutant","WT")),"")</f>
        <v/>
      </c>
      <c r="DU318" s="4" t="str">
        <f>IF(ISNUMBER(DG318), IF($AR318&gt;VLOOKUP('Gene Table'!$G$2,'Array Content'!$A$2:$B$3,2,FALSE),IF(DG318&lt;-$AR318,"mutant","WT"),IF(DG318&lt;-VLOOKUP('Gene Table'!$G$2,'Array Content'!$A$2:$B$3,2,FALSE),"Mutant","WT")),"")</f>
        <v/>
      </c>
      <c r="DV318" s="4" t="str">
        <f>IF(ISNUMBER(DH318), IF($AR318&gt;VLOOKUP('Gene Table'!$G$2,'Array Content'!$A$2:$B$3,2,FALSE),IF(DH318&lt;-$AR318,"mutant","WT"),IF(DH318&lt;-VLOOKUP('Gene Table'!$G$2,'Array Content'!$A$2:$B$3,2,FALSE),"Mutant","WT")),"")</f>
        <v/>
      </c>
      <c r="DW318" s="4" t="str">
        <f>IF(ISNUMBER(DI318), IF($AR318&gt;VLOOKUP('Gene Table'!$G$2,'Array Content'!$A$2:$B$3,2,FALSE),IF(DI318&lt;-$AR318,"mutant","WT"),IF(DI318&lt;-VLOOKUP('Gene Table'!$G$2,'Array Content'!$A$2:$B$3,2,FALSE),"Mutant","WT")),"")</f>
        <v/>
      </c>
      <c r="DX318" s="4" t="str">
        <f>IF(ISNUMBER(DJ318), IF($AR318&gt;VLOOKUP('Gene Table'!$G$2,'Array Content'!$A$2:$B$3,2,FALSE),IF(DJ318&lt;-$AR318,"mutant","WT"),IF(DJ318&lt;-VLOOKUP('Gene Table'!$G$2,'Array Content'!$A$2:$B$3,2,FALSE),"Mutant","WT")),"")</f>
        <v/>
      </c>
      <c r="DY318" s="4" t="str">
        <f>IF(ISNUMBER(DK318), IF($AR318&gt;VLOOKUP('Gene Table'!$G$2,'Array Content'!$A$2:$B$3,2,FALSE),IF(DK318&lt;-$AR318,"mutant","WT"),IF(DK318&lt;-VLOOKUP('Gene Table'!$G$2,'Array Content'!$A$2:$B$3,2,FALSE),"Mutant","WT")),"")</f>
        <v/>
      </c>
      <c r="DZ318" s="4" t="str">
        <f>IF(ISNUMBER(DL318), IF($AR318&gt;VLOOKUP('Gene Table'!$G$2,'Array Content'!$A$2:$B$3,2,FALSE),IF(DL318&lt;-$AR318,"mutant","WT"),IF(DL318&lt;-VLOOKUP('Gene Table'!$G$2,'Array Content'!$A$2:$B$3,2,FALSE),"Mutant","WT")),"")</f>
        <v/>
      </c>
      <c r="EA318" s="4" t="str">
        <f>IF(ISNUMBER(DM318), IF($AR318&gt;VLOOKUP('Gene Table'!$G$2,'Array Content'!$A$2:$B$3,2,FALSE),IF(DM318&lt;-$AR318,"mutant","WT"),IF(DM318&lt;-VLOOKUP('Gene Table'!$G$2,'Array Content'!$A$2:$B$3,2,FALSE),"Mutant","WT")),"")</f>
        <v/>
      </c>
      <c r="EC318" s="4" t="s">
        <v>4975</v>
      </c>
      <c r="ED318" s="4" t="str">
        <f>IF('Gene Table'!$D318="copy number",D318,"")</f>
        <v/>
      </c>
      <c r="EE318" s="4" t="str">
        <f>IF('Gene Table'!$D318="copy number",E318,"")</f>
        <v/>
      </c>
      <c r="EF318" s="4" t="str">
        <f>IF('Gene Table'!$D318="copy number",F318,"")</f>
        <v/>
      </c>
      <c r="EG318" s="4" t="str">
        <f>IF('Gene Table'!$D318="copy number",G318,"")</f>
        <v/>
      </c>
      <c r="EH318" s="4" t="str">
        <f>IF('Gene Table'!$D318="copy number",H318,"")</f>
        <v/>
      </c>
      <c r="EI318" s="4" t="str">
        <f>IF('Gene Table'!$D318="copy number",I318,"")</f>
        <v/>
      </c>
      <c r="EJ318" s="4" t="str">
        <f>IF('Gene Table'!$D318="copy number",J318,"")</f>
        <v/>
      </c>
      <c r="EK318" s="4" t="str">
        <f>IF('Gene Table'!$D318="copy number",K318,"")</f>
        <v/>
      </c>
      <c r="EL318" s="4" t="str">
        <f>IF('Gene Table'!$D318="copy number",L318,"")</f>
        <v/>
      </c>
      <c r="EM318" s="4" t="str">
        <f>IF('Gene Table'!$D318="copy number",M318,"")</f>
        <v/>
      </c>
      <c r="EN318" s="4" t="str">
        <f>IF('Gene Table'!$D318="copy number",N318,"")</f>
        <v/>
      </c>
      <c r="EO318" s="4" t="str">
        <f>IF('Gene Table'!$D318="copy number",O318,"")</f>
        <v/>
      </c>
      <c r="EQ318" s="4" t="s">
        <v>4975</v>
      </c>
      <c r="ER318" s="4" t="str">
        <f>IF('Gene Table'!$D318="copy number",R318,"")</f>
        <v/>
      </c>
      <c r="ES318" s="4" t="str">
        <f>IF('Gene Table'!$D318="copy number",S318,"")</f>
        <v/>
      </c>
      <c r="ET318" s="4" t="str">
        <f>IF('Gene Table'!$D318="copy number",T318,"")</f>
        <v/>
      </c>
      <c r="EU318" s="4" t="str">
        <f>IF('Gene Table'!$D318="copy number",U318,"")</f>
        <v/>
      </c>
      <c r="EV318" s="4" t="str">
        <f>IF('Gene Table'!$D318="copy number",V318,"")</f>
        <v/>
      </c>
      <c r="EW318" s="4" t="str">
        <f>IF('Gene Table'!$D318="copy number",W318,"")</f>
        <v/>
      </c>
      <c r="EX318" s="4" t="str">
        <f>IF('Gene Table'!$D318="copy number",X318,"")</f>
        <v/>
      </c>
      <c r="EY318" s="4" t="str">
        <f>IF('Gene Table'!$D318="copy number",Y318,"")</f>
        <v/>
      </c>
      <c r="EZ318" s="4" t="str">
        <f>IF('Gene Table'!$D318="copy number",Z318,"")</f>
        <v/>
      </c>
      <c r="FA318" s="4" t="str">
        <f>IF('Gene Table'!$D318="copy number",AA318,"")</f>
        <v/>
      </c>
      <c r="FB318" s="4" t="str">
        <f>IF('Gene Table'!$D318="copy number",AB318,"")</f>
        <v/>
      </c>
      <c r="FC318" s="4" t="str">
        <f>IF('Gene Table'!$D318="copy number",AC318,"")</f>
        <v/>
      </c>
      <c r="FE318" s="4" t="s">
        <v>4975</v>
      </c>
      <c r="FF318" s="4" t="str">
        <f>IF('Gene Table'!$C318="SMPC",D318,"")</f>
        <v/>
      </c>
      <c r="FG318" s="4" t="str">
        <f>IF('Gene Table'!$C318="SMPC",E318,"")</f>
        <v/>
      </c>
      <c r="FH318" s="4" t="str">
        <f>IF('Gene Table'!$C318="SMPC",F318,"")</f>
        <v/>
      </c>
      <c r="FI318" s="4" t="str">
        <f>IF('Gene Table'!$C318="SMPC",G318,"")</f>
        <v/>
      </c>
      <c r="FJ318" s="4" t="str">
        <f>IF('Gene Table'!$C318="SMPC",H318,"")</f>
        <v/>
      </c>
      <c r="FK318" s="4" t="str">
        <f>IF('Gene Table'!$C318="SMPC",I318,"")</f>
        <v/>
      </c>
      <c r="FL318" s="4" t="str">
        <f>IF('Gene Table'!$C318="SMPC",J318,"")</f>
        <v/>
      </c>
      <c r="FM318" s="4" t="str">
        <f>IF('Gene Table'!$C318="SMPC",K318,"")</f>
        <v/>
      </c>
      <c r="FN318" s="4" t="str">
        <f>IF('Gene Table'!$C318="SMPC",L318,"")</f>
        <v/>
      </c>
      <c r="FO318" s="4" t="str">
        <f>IF('Gene Table'!$C318="SMPC",M318,"")</f>
        <v/>
      </c>
      <c r="FP318" s="4" t="str">
        <f>IF('Gene Table'!$C318="SMPC",N318,"")</f>
        <v/>
      </c>
      <c r="FQ318" s="4" t="str">
        <f>IF('Gene Table'!$C318="SMPC",O318,"")</f>
        <v/>
      </c>
      <c r="FS318" s="4" t="s">
        <v>4975</v>
      </c>
      <c r="FT318" s="4" t="str">
        <f>IF('Gene Table'!$C318="SMPC",R318,"")</f>
        <v/>
      </c>
      <c r="FU318" s="4" t="str">
        <f>IF('Gene Table'!$C318="SMPC",S318,"")</f>
        <v/>
      </c>
      <c r="FV318" s="4" t="str">
        <f>IF('Gene Table'!$C318="SMPC",T318,"")</f>
        <v/>
      </c>
      <c r="FW318" s="4" t="str">
        <f>IF('Gene Table'!$C318="SMPC",U318,"")</f>
        <v/>
      </c>
      <c r="FX318" s="4" t="str">
        <f>IF('Gene Table'!$C318="SMPC",V318,"")</f>
        <v/>
      </c>
      <c r="FY318" s="4" t="str">
        <f>IF('Gene Table'!$C318="SMPC",W318,"")</f>
        <v/>
      </c>
      <c r="FZ318" s="4" t="str">
        <f>IF('Gene Table'!$C318="SMPC",X318,"")</f>
        <v/>
      </c>
      <c r="GA318" s="4" t="str">
        <f>IF('Gene Table'!$C318="SMPC",Y318,"")</f>
        <v/>
      </c>
      <c r="GB318" s="4" t="str">
        <f>IF('Gene Table'!$C318="SMPC",Z318,"")</f>
        <v/>
      </c>
      <c r="GC318" s="4" t="str">
        <f>IF('Gene Table'!$C318="SMPC",AA318,"")</f>
        <v/>
      </c>
      <c r="GD318" s="4" t="str">
        <f>IF('Gene Table'!$C318="SMPC",AB318,"")</f>
        <v/>
      </c>
      <c r="GE318" s="4" t="str">
        <f>IF('Gene Table'!$C318="SMPC",AC318,"")</f>
        <v/>
      </c>
    </row>
    <row r="319" spans="1:187" ht="15" customHeight="1" x14ac:dyDescent="0.25">
      <c r="A319" s="4" t="str">
        <f>'Gene Table'!C319&amp;":"&amp;'Gene Table'!D319</f>
        <v>TSHR:c.1887G&gt;C</v>
      </c>
      <c r="B319" s="4">
        <f>IF('Gene Table'!$G$5="NO",IF(ISNUMBER(MATCH('Gene Table'!E319,'Array Content'!$M$2:$M$941,0)),VLOOKUP('Gene Table'!E319,'Array Content'!$M$2:$O$941,2,FALSE),35),IF('Gene Table'!$G$5="YES",IF(ISNUMBER(MATCH('Gene Table'!E319,'Array Content'!$M$2:$M$941,0)),VLOOKUP('Gene Table'!E319,'Array Content'!$M$2:$O$941,3,FALSE),35),"OOPS"))</f>
        <v>37</v>
      </c>
      <c r="C319" s="4" t="s">
        <v>4976</v>
      </c>
      <c r="D319" s="29">
        <f>IF('Control Sample Data'!D318="","",IF(SUM('Control Sample Data'!D$2:D$97)&gt;10,IF(AND(ISNUMBER('Control Sample Data'!D318),'Control Sample Data'!D318&lt;$B319, 'Control Sample Data'!D318&gt;0),'Control Sample Data'!D318,$B319),""))</f>
        <v>35</v>
      </c>
      <c r="E319" s="29">
        <f>IF('Control Sample Data'!E318="","",IF(SUM('Control Sample Data'!E$2:E$97)&gt;10,IF(AND(ISNUMBER('Control Sample Data'!E318),'Control Sample Data'!E318&lt;$B319, 'Control Sample Data'!E318&gt;0),'Control Sample Data'!E318,$B319),""))</f>
        <v>35</v>
      </c>
      <c r="F319" s="29" t="str">
        <f>IF('Control Sample Data'!F318="","",IF(SUM('Control Sample Data'!F$2:F$97)&gt;10,IF(AND(ISNUMBER('Control Sample Data'!F318),'Control Sample Data'!F318&lt;$B319, 'Control Sample Data'!F318&gt;0),'Control Sample Data'!F318,$B319),""))</f>
        <v/>
      </c>
      <c r="G319" s="29" t="str">
        <f>IF('Control Sample Data'!G318="","",IF(SUM('Control Sample Data'!G$2:G$97)&gt;10,IF(AND(ISNUMBER('Control Sample Data'!G318),'Control Sample Data'!G318&lt;$B319, 'Control Sample Data'!G318&gt;0),'Control Sample Data'!G318,$B319),""))</f>
        <v/>
      </c>
      <c r="H319" s="29" t="str">
        <f>IF('Control Sample Data'!H318="","",IF(SUM('Control Sample Data'!H$2:H$97)&gt;10,IF(AND(ISNUMBER('Control Sample Data'!H318),'Control Sample Data'!H318&lt;$B319, 'Control Sample Data'!H318&gt;0),'Control Sample Data'!H318,$B319),""))</f>
        <v/>
      </c>
      <c r="I319" s="29" t="str">
        <f>IF('Control Sample Data'!I318="","",IF(SUM('Control Sample Data'!I$2:I$97)&gt;10,IF(AND(ISNUMBER('Control Sample Data'!I318),'Control Sample Data'!I318&lt;$B319, 'Control Sample Data'!I318&gt;0),'Control Sample Data'!I318,$B319),""))</f>
        <v/>
      </c>
      <c r="J319" s="29" t="str">
        <f>IF('Control Sample Data'!J318="","",IF(SUM('Control Sample Data'!J$2:J$97)&gt;10,IF(AND(ISNUMBER('Control Sample Data'!J318),'Control Sample Data'!J318&lt;$B319, 'Control Sample Data'!J318&gt;0),'Control Sample Data'!J318,$B319),""))</f>
        <v/>
      </c>
      <c r="K319" s="29" t="str">
        <f>IF('Control Sample Data'!K318="","",IF(SUM('Control Sample Data'!K$2:K$97)&gt;10,IF(AND(ISNUMBER('Control Sample Data'!K318),'Control Sample Data'!K318&lt;$B319, 'Control Sample Data'!K318&gt;0),'Control Sample Data'!K318,$B319),""))</f>
        <v/>
      </c>
      <c r="L319" s="29" t="str">
        <f>IF('Control Sample Data'!L318="","",IF(SUM('Control Sample Data'!L$2:L$97)&gt;10,IF(AND(ISNUMBER('Control Sample Data'!L318),'Control Sample Data'!L318&lt;$B319, 'Control Sample Data'!L318&gt;0),'Control Sample Data'!L318,$B319),""))</f>
        <v/>
      </c>
      <c r="M319" s="29" t="str">
        <f>IF('Control Sample Data'!M318="","",IF(SUM('Control Sample Data'!M$2:M$97)&gt;10,IF(AND(ISNUMBER('Control Sample Data'!M318),'Control Sample Data'!M318&lt;$B319, 'Control Sample Data'!M318&gt;0),'Control Sample Data'!M318,$B319),""))</f>
        <v/>
      </c>
      <c r="N319" s="29" t="str">
        <f>IF('Control Sample Data'!N318="","",IF(SUM('Control Sample Data'!N$2:N$97)&gt;10,IF(AND(ISNUMBER('Control Sample Data'!N318),'Control Sample Data'!N318&lt;$B319, 'Control Sample Data'!N318&gt;0),'Control Sample Data'!N318,$B319),""))</f>
        <v/>
      </c>
      <c r="O319" s="29" t="str">
        <f>IF('Control Sample Data'!O318="","",IF(SUM('Control Sample Data'!O$2:O$97)&gt;10,IF(AND(ISNUMBER('Control Sample Data'!O318),'Control Sample Data'!O318&lt;$B319, 'Control Sample Data'!O318&gt;0),'Control Sample Data'!O318,$B319),""))</f>
        <v/>
      </c>
      <c r="Q319" s="4" t="s">
        <v>4976</v>
      </c>
      <c r="R319" s="29">
        <f>IF('Test Sample Data'!D318="","",IF(SUM('Test Sample Data'!D$2:D$97)&gt;10,IF(AND(ISNUMBER('Test Sample Data'!D318),'Test Sample Data'!D318&lt;$B319, 'Test Sample Data'!D318&gt;0),'Test Sample Data'!D318,$B319),""))</f>
        <v>35</v>
      </c>
      <c r="S319" s="29">
        <f>IF('Test Sample Data'!E318="","",IF(SUM('Test Sample Data'!E$2:E$97)&gt;10,IF(AND(ISNUMBER('Test Sample Data'!E318),'Test Sample Data'!E318&lt;$B319, 'Test Sample Data'!E318&gt;0),'Test Sample Data'!E318,$B319),""))</f>
        <v>35</v>
      </c>
      <c r="T319" s="29" t="str">
        <f>IF('Test Sample Data'!F318="","",IF(SUM('Test Sample Data'!F$2:F$97)&gt;10,IF(AND(ISNUMBER('Test Sample Data'!F318),'Test Sample Data'!F318&lt;$B319, 'Test Sample Data'!F318&gt;0),'Test Sample Data'!F318,$B319),""))</f>
        <v/>
      </c>
      <c r="U319" s="29" t="str">
        <f>IF('Test Sample Data'!G318="","",IF(SUM('Test Sample Data'!G$2:G$97)&gt;10,IF(AND(ISNUMBER('Test Sample Data'!G318),'Test Sample Data'!G318&lt;$B319, 'Test Sample Data'!G318&gt;0),'Test Sample Data'!G318,$B319),""))</f>
        <v/>
      </c>
      <c r="V319" s="29" t="str">
        <f>IF('Test Sample Data'!H318="","",IF(SUM('Test Sample Data'!H$2:H$97)&gt;10,IF(AND(ISNUMBER('Test Sample Data'!H318),'Test Sample Data'!H318&lt;$B319, 'Test Sample Data'!H318&gt;0),'Test Sample Data'!H318,$B319),""))</f>
        <v/>
      </c>
      <c r="W319" s="29" t="str">
        <f>IF('Test Sample Data'!I318="","",IF(SUM('Test Sample Data'!I$2:I$97)&gt;10,IF(AND(ISNUMBER('Test Sample Data'!I318),'Test Sample Data'!I318&lt;$B319, 'Test Sample Data'!I318&gt;0),'Test Sample Data'!I318,$B319),""))</f>
        <v/>
      </c>
      <c r="X319" s="29" t="str">
        <f>IF('Test Sample Data'!J318="","",IF(SUM('Test Sample Data'!J$2:J$97)&gt;10,IF(AND(ISNUMBER('Test Sample Data'!J318),'Test Sample Data'!J318&lt;$B319, 'Test Sample Data'!J318&gt;0),'Test Sample Data'!J318,$B319),""))</f>
        <v/>
      </c>
      <c r="Y319" s="29" t="str">
        <f>IF('Test Sample Data'!K318="","",IF(SUM('Test Sample Data'!K$2:K$97)&gt;10,IF(AND(ISNUMBER('Test Sample Data'!K318),'Test Sample Data'!K318&lt;$B319, 'Test Sample Data'!K318&gt;0),'Test Sample Data'!K318,$B319),""))</f>
        <v/>
      </c>
      <c r="Z319" s="29" t="str">
        <f>IF('Test Sample Data'!L318="","",IF(SUM('Test Sample Data'!L$2:L$97)&gt;10,IF(AND(ISNUMBER('Test Sample Data'!L318),'Test Sample Data'!L318&lt;$B319, 'Test Sample Data'!L318&gt;0),'Test Sample Data'!L318,$B319),""))</f>
        <v/>
      </c>
      <c r="AA319" s="29" t="str">
        <f>IF('Test Sample Data'!M318="","",IF(SUM('Test Sample Data'!M$2:M$97)&gt;10,IF(AND(ISNUMBER('Test Sample Data'!M318),'Test Sample Data'!M318&lt;$B319, 'Test Sample Data'!M318&gt;0),'Test Sample Data'!M318,$B319),""))</f>
        <v/>
      </c>
      <c r="AB319" s="29" t="str">
        <f>IF('Test Sample Data'!N318="","",IF(SUM('Test Sample Data'!N$2:N$97)&gt;10,IF(AND(ISNUMBER('Test Sample Data'!N318),'Test Sample Data'!N318&lt;$B319, 'Test Sample Data'!N318&gt;0),'Test Sample Data'!N318,$B319),""))</f>
        <v/>
      </c>
      <c r="AC319" s="29" t="str">
        <f>IF('Test Sample Data'!O318="","",IF(SUM('Test Sample Data'!O$2:O$97)&gt;10,IF(AND(ISNUMBER('Test Sample Data'!O318),'Test Sample Data'!O318&lt;$B319, 'Test Sample Data'!O318&gt;0),'Test Sample Data'!O318,$B319),""))</f>
        <v/>
      </c>
      <c r="AE319" s="4" t="s">
        <v>4976</v>
      </c>
      <c r="AF319" s="4">
        <f t="shared" si="311"/>
        <v>9</v>
      </c>
      <c r="AG319" s="4">
        <f t="shared" si="312"/>
        <v>9</v>
      </c>
      <c r="AH319" s="4" t="str">
        <f t="shared" si="313"/>
        <v/>
      </c>
      <c r="AI319" s="4" t="str">
        <f t="shared" si="314"/>
        <v/>
      </c>
      <c r="AJ319" s="4" t="str">
        <f t="shared" si="315"/>
        <v/>
      </c>
      <c r="AK319" s="4" t="str">
        <f t="shared" si="316"/>
        <v/>
      </c>
      <c r="AL319" s="4" t="str">
        <f t="shared" si="317"/>
        <v/>
      </c>
      <c r="AM319" s="4" t="str">
        <f t="shared" si="318"/>
        <v/>
      </c>
      <c r="AN319" s="4" t="str">
        <f t="shared" si="319"/>
        <v/>
      </c>
      <c r="AO319" s="4" t="str">
        <f t="shared" si="320"/>
        <v/>
      </c>
      <c r="AP319" s="4" t="str">
        <f t="shared" si="321"/>
        <v/>
      </c>
      <c r="AQ319" s="4" t="str">
        <f t="shared" si="322"/>
        <v/>
      </c>
      <c r="AR319" s="4">
        <f t="shared" si="323"/>
        <v>0</v>
      </c>
      <c r="AS319" s="4">
        <f t="shared" si="374"/>
        <v>9</v>
      </c>
      <c r="AU319" s="4" t="s">
        <v>4976</v>
      </c>
      <c r="AV319" s="4">
        <f t="shared" si="324"/>
        <v>9</v>
      </c>
      <c r="AW319" s="4">
        <f t="shared" si="325"/>
        <v>9</v>
      </c>
      <c r="AX319" s="4" t="str">
        <f t="shared" si="326"/>
        <v/>
      </c>
      <c r="AY319" s="4" t="str">
        <f t="shared" si="327"/>
        <v/>
      </c>
      <c r="AZ319" s="4" t="str">
        <f t="shared" si="328"/>
        <v/>
      </c>
      <c r="BA319" s="4" t="str">
        <f t="shared" si="329"/>
        <v/>
      </c>
      <c r="BB319" s="4" t="str">
        <f t="shared" si="330"/>
        <v/>
      </c>
      <c r="BC319" s="4" t="str">
        <f t="shared" si="331"/>
        <v/>
      </c>
      <c r="BD319" s="4" t="str">
        <f t="shared" si="332"/>
        <v/>
      </c>
      <c r="BE319" s="4" t="str">
        <f t="shared" si="333"/>
        <v/>
      </c>
      <c r="BF319" s="4" t="str">
        <f t="shared" si="334"/>
        <v/>
      </c>
      <c r="BG319" s="4" t="str">
        <f t="shared" si="335"/>
        <v/>
      </c>
      <c r="BI319" s="4" t="s">
        <v>4976</v>
      </c>
      <c r="BJ319" s="4">
        <f t="shared" si="361"/>
        <v>9</v>
      </c>
      <c r="BK319" s="4">
        <f t="shared" si="362"/>
        <v>9</v>
      </c>
      <c r="BL319" s="4" t="str">
        <f t="shared" si="363"/>
        <v/>
      </c>
      <c r="BM319" s="4" t="str">
        <f t="shared" si="364"/>
        <v/>
      </c>
      <c r="BN319" s="4" t="str">
        <f t="shared" si="365"/>
        <v/>
      </c>
      <c r="BO319" s="4" t="str">
        <f t="shared" si="366"/>
        <v/>
      </c>
      <c r="BP319" s="4" t="str">
        <f t="shared" si="367"/>
        <v/>
      </c>
      <c r="BQ319" s="4" t="str">
        <f t="shared" si="368"/>
        <v/>
      </c>
      <c r="BR319" s="4" t="str">
        <f t="shared" si="369"/>
        <v/>
      </c>
      <c r="BS319" s="4" t="str">
        <f t="shared" si="370"/>
        <v/>
      </c>
      <c r="BT319" s="4" t="str">
        <f t="shared" si="371"/>
        <v/>
      </c>
      <c r="BU319" s="4" t="str">
        <f t="shared" si="372"/>
        <v/>
      </c>
      <c r="BV319" s="4">
        <f t="shared" si="336"/>
        <v>0</v>
      </c>
      <c r="BW319" s="4">
        <f t="shared" si="373"/>
        <v>9</v>
      </c>
      <c r="BY319" s="4" t="s">
        <v>4976</v>
      </c>
      <c r="BZ319" s="4">
        <f t="shared" si="337"/>
        <v>0</v>
      </c>
      <c r="CA319" s="4">
        <f t="shared" si="338"/>
        <v>0</v>
      </c>
      <c r="CB319" s="4" t="str">
        <f t="shared" si="339"/>
        <v/>
      </c>
      <c r="CC319" s="4" t="str">
        <f t="shared" si="340"/>
        <v/>
      </c>
      <c r="CD319" s="4" t="str">
        <f t="shared" si="341"/>
        <v/>
      </c>
      <c r="CE319" s="4" t="str">
        <f t="shared" si="342"/>
        <v/>
      </c>
      <c r="CF319" s="4" t="str">
        <f t="shared" si="343"/>
        <v/>
      </c>
      <c r="CG319" s="4" t="str">
        <f t="shared" si="344"/>
        <v/>
      </c>
      <c r="CH319" s="4" t="str">
        <f t="shared" si="345"/>
        <v/>
      </c>
      <c r="CI319" s="4" t="str">
        <f t="shared" si="346"/>
        <v/>
      </c>
      <c r="CJ319" s="4" t="str">
        <f t="shared" si="347"/>
        <v/>
      </c>
      <c r="CK319" s="4" t="str">
        <f t="shared" si="348"/>
        <v/>
      </c>
      <c r="CM319" s="4" t="s">
        <v>4976</v>
      </c>
      <c r="CN319" s="4" t="str">
        <f>IF(ISNUMBER(BZ319), IF($BV319&gt;VLOOKUP('Gene Table'!$G$2,'Array Content'!$A$2:$B$3,2,FALSE),IF(BZ319&lt;-$BV319,"mutant","WT"),IF(BZ319&lt;-VLOOKUP('Gene Table'!$G$2,'Array Content'!$A$2:$B$3,2,FALSE),"Mutant","WT")),"")</f>
        <v>WT</v>
      </c>
      <c r="CO319" s="4" t="str">
        <f>IF(ISNUMBER(CA319), IF($BV319&gt;VLOOKUP('Gene Table'!$G$2,'Array Content'!$A$2:$B$3,2,FALSE),IF(CA319&lt;-$BV319,"mutant","WT"),IF(CA319&lt;-VLOOKUP('Gene Table'!$G$2,'Array Content'!$A$2:$B$3,2,FALSE),"Mutant","WT")),"")</f>
        <v>WT</v>
      </c>
      <c r="CP319" s="4" t="str">
        <f>IF(ISNUMBER(CB319), IF($BV319&gt;VLOOKUP('Gene Table'!$G$2,'Array Content'!$A$2:$B$3,2,FALSE),IF(CB319&lt;-$BV319,"mutant","WT"),IF(CB319&lt;-VLOOKUP('Gene Table'!$G$2,'Array Content'!$A$2:$B$3,2,FALSE),"Mutant","WT")),"")</f>
        <v/>
      </c>
      <c r="CQ319" s="4" t="str">
        <f>IF(ISNUMBER(CC319), IF($BV319&gt;VLOOKUP('Gene Table'!$G$2,'Array Content'!$A$2:$B$3,2,FALSE),IF(CC319&lt;-$BV319,"mutant","WT"),IF(CC319&lt;-VLOOKUP('Gene Table'!$G$2,'Array Content'!$A$2:$B$3,2,FALSE),"Mutant","WT")),"")</f>
        <v/>
      </c>
      <c r="CR319" s="4" t="str">
        <f>IF(ISNUMBER(CD319), IF($BV319&gt;VLOOKUP('Gene Table'!$G$2,'Array Content'!$A$2:$B$3,2,FALSE),IF(CD319&lt;-$BV319,"mutant","WT"),IF(CD319&lt;-VLOOKUP('Gene Table'!$G$2,'Array Content'!$A$2:$B$3,2,FALSE),"Mutant","WT")),"")</f>
        <v/>
      </c>
      <c r="CS319" s="4" t="str">
        <f>IF(ISNUMBER(CE319), IF($BV319&gt;VLOOKUP('Gene Table'!$G$2,'Array Content'!$A$2:$B$3,2,FALSE),IF(CE319&lt;-$BV319,"mutant","WT"),IF(CE319&lt;-VLOOKUP('Gene Table'!$G$2,'Array Content'!$A$2:$B$3,2,FALSE),"Mutant","WT")),"")</f>
        <v/>
      </c>
      <c r="CT319" s="4" t="str">
        <f>IF(ISNUMBER(CF319), IF($BV319&gt;VLOOKUP('Gene Table'!$G$2,'Array Content'!$A$2:$B$3,2,FALSE),IF(CF319&lt;-$BV319,"mutant","WT"),IF(CF319&lt;-VLOOKUP('Gene Table'!$G$2,'Array Content'!$A$2:$B$3,2,FALSE),"Mutant","WT")),"")</f>
        <v/>
      </c>
      <c r="CU319" s="4" t="str">
        <f>IF(ISNUMBER(CG319), IF($BV319&gt;VLOOKUP('Gene Table'!$G$2,'Array Content'!$A$2:$B$3,2,FALSE),IF(CG319&lt;-$BV319,"mutant","WT"),IF(CG319&lt;-VLOOKUP('Gene Table'!$G$2,'Array Content'!$A$2:$B$3,2,FALSE),"Mutant","WT")),"")</f>
        <v/>
      </c>
      <c r="CV319" s="4" t="str">
        <f>IF(ISNUMBER(CH319), IF($BV319&gt;VLOOKUP('Gene Table'!$G$2,'Array Content'!$A$2:$B$3,2,FALSE),IF(CH319&lt;-$BV319,"mutant","WT"),IF(CH319&lt;-VLOOKUP('Gene Table'!$G$2,'Array Content'!$A$2:$B$3,2,FALSE),"Mutant","WT")),"")</f>
        <v/>
      </c>
      <c r="CW319" s="4" t="str">
        <f>IF(ISNUMBER(CI319), IF($BV319&gt;VLOOKUP('Gene Table'!$G$2,'Array Content'!$A$2:$B$3,2,FALSE),IF(CI319&lt;-$BV319,"mutant","WT"),IF(CI319&lt;-VLOOKUP('Gene Table'!$G$2,'Array Content'!$A$2:$B$3,2,FALSE),"Mutant","WT")),"")</f>
        <v/>
      </c>
      <c r="CX319" s="4" t="str">
        <f>IF(ISNUMBER(CJ319), IF($BV319&gt;VLOOKUP('Gene Table'!$G$2,'Array Content'!$A$2:$B$3,2,FALSE),IF(CJ319&lt;-$BV319,"mutant","WT"),IF(CJ319&lt;-VLOOKUP('Gene Table'!$G$2,'Array Content'!$A$2:$B$3,2,FALSE),"Mutant","WT")),"")</f>
        <v/>
      </c>
      <c r="CY319" s="4" t="str">
        <f>IF(ISNUMBER(CK319), IF($BV319&gt;VLOOKUP('Gene Table'!$G$2,'Array Content'!$A$2:$B$3,2,FALSE),IF(CK319&lt;-$BV319,"mutant","WT"),IF(CK319&lt;-VLOOKUP('Gene Table'!$G$2,'Array Content'!$A$2:$B$3,2,FALSE),"Mutant","WT")),"")</f>
        <v/>
      </c>
      <c r="DA319" s="4" t="s">
        <v>4976</v>
      </c>
      <c r="DB319" s="4">
        <f t="shared" si="349"/>
        <v>0</v>
      </c>
      <c r="DC319" s="4">
        <f t="shared" si="350"/>
        <v>0</v>
      </c>
      <c r="DD319" s="4" t="str">
        <f t="shared" si="351"/>
        <v/>
      </c>
      <c r="DE319" s="4" t="str">
        <f t="shared" si="352"/>
        <v/>
      </c>
      <c r="DF319" s="4" t="str">
        <f t="shared" si="353"/>
        <v/>
      </c>
      <c r="DG319" s="4" t="str">
        <f t="shared" si="354"/>
        <v/>
      </c>
      <c r="DH319" s="4" t="str">
        <f t="shared" si="355"/>
        <v/>
      </c>
      <c r="DI319" s="4" t="str">
        <f t="shared" si="356"/>
        <v/>
      </c>
      <c r="DJ319" s="4" t="str">
        <f t="shared" si="357"/>
        <v/>
      </c>
      <c r="DK319" s="4" t="str">
        <f t="shared" si="358"/>
        <v/>
      </c>
      <c r="DL319" s="4" t="str">
        <f t="shared" si="359"/>
        <v/>
      </c>
      <c r="DM319" s="4" t="str">
        <f t="shared" si="360"/>
        <v/>
      </c>
      <c r="DO319" s="4" t="s">
        <v>4976</v>
      </c>
      <c r="DP319" s="4" t="str">
        <f>IF(ISNUMBER(DB319), IF($AR319&gt;VLOOKUP('Gene Table'!$G$2,'Array Content'!$A$2:$B$3,2,FALSE),IF(DB319&lt;-$AR319,"mutant","WT"),IF(DB319&lt;-VLOOKUP('Gene Table'!$G$2,'Array Content'!$A$2:$B$3,2,FALSE),"Mutant","WT")),"")</f>
        <v>WT</v>
      </c>
      <c r="DQ319" s="4" t="str">
        <f>IF(ISNUMBER(DC319), IF($AR319&gt;VLOOKUP('Gene Table'!$G$2,'Array Content'!$A$2:$B$3,2,FALSE),IF(DC319&lt;-$AR319,"mutant","WT"),IF(DC319&lt;-VLOOKUP('Gene Table'!$G$2,'Array Content'!$A$2:$B$3,2,FALSE),"Mutant","WT")),"")</f>
        <v>WT</v>
      </c>
      <c r="DR319" s="4" t="str">
        <f>IF(ISNUMBER(DD319), IF($AR319&gt;VLOOKUP('Gene Table'!$G$2,'Array Content'!$A$2:$B$3,2,FALSE),IF(DD319&lt;-$AR319,"mutant","WT"),IF(DD319&lt;-VLOOKUP('Gene Table'!$G$2,'Array Content'!$A$2:$B$3,2,FALSE),"Mutant","WT")),"")</f>
        <v/>
      </c>
      <c r="DS319" s="4" t="str">
        <f>IF(ISNUMBER(DE319), IF($AR319&gt;VLOOKUP('Gene Table'!$G$2,'Array Content'!$A$2:$B$3,2,FALSE),IF(DE319&lt;-$AR319,"mutant","WT"),IF(DE319&lt;-VLOOKUP('Gene Table'!$G$2,'Array Content'!$A$2:$B$3,2,FALSE),"Mutant","WT")),"")</f>
        <v/>
      </c>
      <c r="DT319" s="4" t="str">
        <f>IF(ISNUMBER(DF319), IF($AR319&gt;VLOOKUP('Gene Table'!$G$2,'Array Content'!$A$2:$B$3,2,FALSE),IF(DF319&lt;-$AR319,"mutant","WT"),IF(DF319&lt;-VLOOKUP('Gene Table'!$G$2,'Array Content'!$A$2:$B$3,2,FALSE),"Mutant","WT")),"")</f>
        <v/>
      </c>
      <c r="DU319" s="4" t="str">
        <f>IF(ISNUMBER(DG319), IF($AR319&gt;VLOOKUP('Gene Table'!$G$2,'Array Content'!$A$2:$B$3,2,FALSE),IF(DG319&lt;-$AR319,"mutant","WT"),IF(DG319&lt;-VLOOKUP('Gene Table'!$G$2,'Array Content'!$A$2:$B$3,2,FALSE),"Mutant","WT")),"")</f>
        <v/>
      </c>
      <c r="DV319" s="4" t="str">
        <f>IF(ISNUMBER(DH319), IF($AR319&gt;VLOOKUP('Gene Table'!$G$2,'Array Content'!$A$2:$B$3,2,FALSE),IF(DH319&lt;-$AR319,"mutant","WT"),IF(DH319&lt;-VLOOKUP('Gene Table'!$G$2,'Array Content'!$A$2:$B$3,2,FALSE),"Mutant","WT")),"")</f>
        <v/>
      </c>
      <c r="DW319" s="4" t="str">
        <f>IF(ISNUMBER(DI319), IF($AR319&gt;VLOOKUP('Gene Table'!$G$2,'Array Content'!$A$2:$B$3,2,FALSE),IF(DI319&lt;-$AR319,"mutant","WT"),IF(DI319&lt;-VLOOKUP('Gene Table'!$G$2,'Array Content'!$A$2:$B$3,2,FALSE),"Mutant","WT")),"")</f>
        <v/>
      </c>
      <c r="DX319" s="4" t="str">
        <f>IF(ISNUMBER(DJ319), IF($AR319&gt;VLOOKUP('Gene Table'!$G$2,'Array Content'!$A$2:$B$3,2,FALSE),IF(DJ319&lt;-$AR319,"mutant","WT"),IF(DJ319&lt;-VLOOKUP('Gene Table'!$G$2,'Array Content'!$A$2:$B$3,2,FALSE),"Mutant","WT")),"")</f>
        <v/>
      </c>
      <c r="DY319" s="4" t="str">
        <f>IF(ISNUMBER(DK319), IF($AR319&gt;VLOOKUP('Gene Table'!$G$2,'Array Content'!$A$2:$B$3,2,FALSE),IF(DK319&lt;-$AR319,"mutant","WT"),IF(DK319&lt;-VLOOKUP('Gene Table'!$G$2,'Array Content'!$A$2:$B$3,2,FALSE),"Mutant","WT")),"")</f>
        <v/>
      </c>
      <c r="DZ319" s="4" t="str">
        <f>IF(ISNUMBER(DL319), IF($AR319&gt;VLOOKUP('Gene Table'!$G$2,'Array Content'!$A$2:$B$3,2,FALSE),IF(DL319&lt;-$AR319,"mutant","WT"),IF(DL319&lt;-VLOOKUP('Gene Table'!$G$2,'Array Content'!$A$2:$B$3,2,FALSE),"Mutant","WT")),"")</f>
        <v/>
      </c>
      <c r="EA319" s="4" t="str">
        <f>IF(ISNUMBER(DM319), IF($AR319&gt;VLOOKUP('Gene Table'!$G$2,'Array Content'!$A$2:$B$3,2,FALSE),IF(DM319&lt;-$AR319,"mutant","WT"),IF(DM319&lt;-VLOOKUP('Gene Table'!$G$2,'Array Content'!$A$2:$B$3,2,FALSE),"Mutant","WT")),"")</f>
        <v/>
      </c>
      <c r="EC319" s="4" t="s">
        <v>4976</v>
      </c>
      <c r="ED319" s="4" t="str">
        <f>IF('Gene Table'!$D319="copy number",D319,"")</f>
        <v/>
      </c>
      <c r="EE319" s="4" t="str">
        <f>IF('Gene Table'!$D319="copy number",E319,"")</f>
        <v/>
      </c>
      <c r="EF319" s="4" t="str">
        <f>IF('Gene Table'!$D319="copy number",F319,"")</f>
        <v/>
      </c>
      <c r="EG319" s="4" t="str">
        <f>IF('Gene Table'!$D319="copy number",G319,"")</f>
        <v/>
      </c>
      <c r="EH319" s="4" t="str">
        <f>IF('Gene Table'!$D319="copy number",H319,"")</f>
        <v/>
      </c>
      <c r="EI319" s="4" t="str">
        <f>IF('Gene Table'!$D319="copy number",I319,"")</f>
        <v/>
      </c>
      <c r="EJ319" s="4" t="str">
        <f>IF('Gene Table'!$D319="copy number",J319,"")</f>
        <v/>
      </c>
      <c r="EK319" s="4" t="str">
        <f>IF('Gene Table'!$D319="copy number",K319,"")</f>
        <v/>
      </c>
      <c r="EL319" s="4" t="str">
        <f>IF('Gene Table'!$D319="copy number",L319,"")</f>
        <v/>
      </c>
      <c r="EM319" s="4" t="str">
        <f>IF('Gene Table'!$D319="copy number",M319,"")</f>
        <v/>
      </c>
      <c r="EN319" s="4" t="str">
        <f>IF('Gene Table'!$D319="copy number",N319,"")</f>
        <v/>
      </c>
      <c r="EO319" s="4" t="str">
        <f>IF('Gene Table'!$D319="copy number",O319,"")</f>
        <v/>
      </c>
      <c r="EQ319" s="4" t="s">
        <v>4976</v>
      </c>
      <c r="ER319" s="4" t="str">
        <f>IF('Gene Table'!$D319="copy number",R319,"")</f>
        <v/>
      </c>
      <c r="ES319" s="4" t="str">
        <f>IF('Gene Table'!$D319="copy number",S319,"")</f>
        <v/>
      </c>
      <c r="ET319" s="4" t="str">
        <f>IF('Gene Table'!$D319="copy number",T319,"")</f>
        <v/>
      </c>
      <c r="EU319" s="4" t="str">
        <f>IF('Gene Table'!$D319="copy number",U319,"")</f>
        <v/>
      </c>
      <c r="EV319" s="4" t="str">
        <f>IF('Gene Table'!$D319="copy number",V319,"")</f>
        <v/>
      </c>
      <c r="EW319" s="4" t="str">
        <f>IF('Gene Table'!$D319="copy number",W319,"")</f>
        <v/>
      </c>
      <c r="EX319" s="4" t="str">
        <f>IF('Gene Table'!$D319="copy number",X319,"")</f>
        <v/>
      </c>
      <c r="EY319" s="4" t="str">
        <f>IF('Gene Table'!$D319="copy number",Y319,"")</f>
        <v/>
      </c>
      <c r="EZ319" s="4" t="str">
        <f>IF('Gene Table'!$D319="copy number",Z319,"")</f>
        <v/>
      </c>
      <c r="FA319" s="4" t="str">
        <f>IF('Gene Table'!$D319="copy number",AA319,"")</f>
        <v/>
      </c>
      <c r="FB319" s="4" t="str">
        <f>IF('Gene Table'!$D319="copy number",AB319,"")</f>
        <v/>
      </c>
      <c r="FC319" s="4" t="str">
        <f>IF('Gene Table'!$D319="copy number",AC319,"")</f>
        <v/>
      </c>
      <c r="FE319" s="4" t="s">
        <v>4976</v>
      </c>
      <c r="FF319" s="4" t="str">
        <f>IF('Gene Table'!$C319="SMPC",D319,"")</f>
        <v/>
      </c>
      <c r="FG319" s="4" t="str">
        <f>IF('Gene Table'!$C319="SMPC",E319,"")</f>
        <v/>
      </c>
      <c r="FH319" s="4" t="str">
        <f>IF('Gene Table'!$C319="SMPC",F319,"")</f>
        <v/>
      </c>
      <c r="FI319" s="4" t="str">
        <f>IF('Gene Table'!$C319="SMPC",G319,"")</f>
        <v/>
      </c>
      <c r="FJ319" s="4" t="str">
        <f>IF('Gene Table'!$C319="SMPC",H319,"")</f>
        <v/>
      </c>
      <c r="FK319" s="4" t="str">
        <f>IF('Gene Table'!$C319="SMPC",I319,"")</f>
        <v/>
      </c>
      <c r="FL319" s="4" t="str">
        <f>IF('Gene Table'!$C319="SMPC",J319,"")</f>
        <v/>
      </c>
      <c r="FM319" s="4" t="str">
        <f>IF('Gene Table'!$C319="SMPC",K319,"")</f>
        <v/>
      </c>
      <c r="FN319" s="4" t="str">
        <f>IF('Gene Table'!$C319="SMPC",L319,"")</f>
        <v/>
      </c>
      <c r="FO319" s="4" t="str">
        <f>IF('Gene Table'!$C319="SMPC",M319,"")</f>
        <v/>
      </c>
      <c r="FP319" s="4" t="str">
        <f>IF('Gene Table'!$C319="SMPC",N319,"")</f>
        <v/>
      </c>
      <c r="FQ319" s="4" t="str">
        <f>IF('Gene Table'!$C319="SMPC",O319,"")</f>
        <v/>
      </c>
      <c r="FS319" s="4" t="s">
        <v>4976</v>
      </c>
      <c r="FT319" s="4" t="str">
        <f>IF('Gene Table'!$C319="SMPC",R319,"")</f>
        <v/>
      </c>
      <c r="FU319" s="4" t="str">
        <f>IF('Gene Table'!$C319="SMPC",S319,"")</f>
        <v/>
      </c>
      <c r="FV319" s="4" t="str">
        <f>IF('Gene Table'!$C319="SMPC",T319,"")</f>
        <v/>
      </c>
      <c r="FW319" s="4" t="str">
        <f>IF('Gene Table'!$C319="SMPC",U319,"")</f>
        <v/>
      </c>
      <c r="FX319" s="4" t="str">
        <f>IF('Gene Table'!$C319="SMPC",V319,"")</f>
        <v/>
      </c>
      <c r="FY319" s="4" t="str">
        <f>IF('Gene Table'!$C319="SMPC",W319,"")</f>
        <v/>
      </c>
      <c r="FZ319" s="4" t="str">
        <f>IF('Gene Table'!$C319="SMPC",X319,"")</f>
        <v/>
      </c>
      <c r="GA319" s="4" t="str">
        <f>IF('Gene Table'!$C319="SMPC",Y319,"")</f>
        <v/>
      </c>
      <c r="GB319" s="4" t="str">
        <f>IF('Gene Table'!$C319="SMPC",Z319,"")</f>
        <v/>
      </c>
      <c r="GC319" s="4" t="str">
        <f>IF('Gene Table'!$C319="SMPC",AA319,"")</f>
        <v/>
      </c>
      <c r="GD319" s="4" t="str">
        <f>IF('Gene Table'!$C319="SMPC",AB319,"")</f>
        <v/>
      </c>
      <c r="GE319" s="4" t="str">
        <f>IF('Gene Table'!$C319="SMPC",AC319,"")</f>
        <v/>
      </c>
    </row>
    <row r="320" spans="1:187" ht="15" customHeight="1" x14ac:dyDescent="0.25">
      <c r="A320" s="4" t="str">
        <f>'Gene Table'!C320&amp;":"&amp;'Gene Table'!D320</f>
        <v>TSHR:c.1887G&gt;T</v>
      </c>
      <c r="B320" s="4">
        <f>IF('Gene Table'!$G$5="NO",IF(ISNUMBER(MATCH('Gene Table'!E320,'Array Content'!$M$2:$M$941,0)),VLOOKUP('Gene Table'!E320,'Array Content'!$M$2:$O$941,2,FALSE),35),IF('Gene Table'!$G$5="YES",IF(ISNUMBER(MATCH('Gene Table'!E320,'Array Content'!$M$2:$M$941,0)),VLOOKUP('Gene Table'!E320,'Array Content'!$M$2:$O$941,3,FALSE),35),"OOPS"))</f>
        <v>37</v>
      </c>
      <c r="C320" s="4" t="s">
        <v>4977</v>
      </c>
      <c r="D320" s="29">
        <f>IF('Control Sample Data'!D319="","",IF(SUM('Control Sample Data'!D$2:D$97)&gt;10,IF(AND(ISNUMBER('Control Sample Data'!D319),'Control Sample Data'!D319&lt;$B320, 'Control Sample Data'!D319&gt;0),'Control Sample Data'!D319,$B320),""))</f>
        <v>35</v>
      </c>
      <c r="E320" s="29">
        <f>IF('Control Sample Data'!E319="","",IF(SUM('Control Sample Data'!E$2:E$97)&gt;10,IF(AND(ISNUMBER('Control Sample Data'!E319),'Control Sample Data'!E319&lt;$B320, 'Control Sample Data'!E319&gt;0),'Control Sample Data'!E319,$B320),""))</f>
        <v>35</v>
      </c>
      <c r="F320" s="29" t="str">
        <f>IF('Control Sample Data'!F319="","",IF(SUM('Control Sample Data'!F$2:F$97)&gt;10,IF(AND(ISNUMBER('Control Sample Data'!F319),'Control Sample Data'!F319&lt;$B320, 'Control Sample Data'!F319&gt;0),'Control Sample Data'!F319,$B320),""))</f>
        <v/>
      </c>
      <c r="G320" s="29" t="str">
        <f>IF('Control Sample Data'!G319="","",IF(SUM('Control Sample Data'!G$2:G$97)&gt;10,IF(AND(ISNUMBER('Control Sample Data'!G319),'Control Sample Data'!G319&lt;$B320, 'Control Sample Data'!G319&gt;0),'Control Sample Data'!G319,$B320),""))</f>
        <v/>
      </c>
      <c r="H320" s="29" t="str">
        <f>IF('Control Sample Data'!H319="","",IF(SUM('Control Sample Data'!H$2:H$97)&gt;10,IF(AND(ISNUMBER('Control Sample Data'!H319),'Control Sample Data'!H319&lt;$B320, 'Control Sample Data'!H319&gt;0),'Control Sample Data'!H319,$B320),""))</f>
        <v/>
      </c>
      <c r="I320" s="29" t="str">
        <f>IF('Control Sample Data'!I319="","",IF(SUM('Control Sample Data'!I$2:I$97)&gt;10,IF(AND(ISNUMBER('Control Sample Data'!I319),'Control Sample Data'!I319&lt;$B320, 'Control Sample Data'!I319&gt;0),'Control Sample Data'!I319,$B320),""))</f>
        <v/>
      </c>
      <c r="J320" s="29" t="str">
        <f>IF('Control Sample Data'!J319="","",IF(SUM('Control Sample Data'!J$2:J$97)&gt;10,IF(AND(ISNUMBER('Control Sample Data'!J319),'Control Sample Data'!J319&lt;$B320, 'Control Sample Data'!J319&gt;0),'Control Sample Data'!J319,$B320),""))</f>
        <v/>
      </c>
      <c r="K320" s="29" t="str">
        <f>IF('Control Sample Data'!K319="","",IF(SUM('Control Sample Data'!K$2:K$97)&gt;10,IF(AND(ISNUMBER('Control Sample Data'!K319),'Control Sample Data'!K319&lt;$B320, 'Control Sample Data'!K319&gt;0),'Control Sample Data'!K319,$B320),""))</f>
        <v/>
      </c>
      <c r="L320" s="29" t="str">
        <f>IF('Control Sample Data'!L319="","",IF(SUM('Control Sample Data'!L$2:L$97)&gt;10,IF(AND(ISNUMBER('Control Sample Data'!L319),'Control Sample Data'!L319&lt;$B320, 'Control Sample Data'!L319&gt;0),'Control Sample Data'!L319,$B320),""))</f>
        <v/>
      </c>
      <c r="M320" s="29" t="str">
        <f>IF('Control Sample Data'!M319="","",IF(SUM('Control Sample Data'!M$2:M$97)&gt;10,IF(AND(ISNUMBER('Control Sample Data'!M319),'Control Sample Data'!M319&lt;$B320, 'Control Sample Data'!M319&gt;0),'Control Sample Data'!M319,$B320),""))</f>
        <v/>
      </c>
      <c r="N320" s="29" t="str">
        <f>IF('Control Sample Data'!N319="","",IF(SUM('Control Sample Data'!N$2:N$97)&gt;10,IF(AND(ISNUMBER('Control Sample Data'!N319),'Control Sample Data'!N319&lt;$B320, 'Control Sample Data'!N319&gt;0),'Control Sample Data'!N319,$B320),""))</f>
        <v/>
      </c>
      <c r="O320" s="29" t="str">
        <f>IF('Control Sample Data'!O319="","",IF(SUM('Control Sample Data'!O$2:O$97)&gt;10,IF(AND(ISNUMBER('Control Sample Data'!O319),'Control Sample Data'!O319&lt;$B320, 'Control Sample Data'!O319&gt;0),'Control Sample Data'!O319,$B320),""))</f>
        <v/>
      </c>
      <c r="Q320" s="4" t="s">
        <v>4977</v>
      </c>
      <c r="R320" s="29">
        <f>IF('Test Sample Data'!D319="","",IF(SUM('Test Sample Data'!D$2:D$97)&gt;10,IF(AND(ISNUMBER('Test Sample Data'!D319),'Test Sample Data'!D319&lt;$B320, 'Test Sample Data'!D319&gt;0),'Test Sample Data'!D319,$B320),""))</f>
        <v>35</v>
      </c>
      <c r="S320" s="29">
        <f>IF('Test Sample Data'!E319="","",IF(SUM('Test Sample Data'!E$2:E$97)&gt;10,IF(AND(ISNUMBER('Test Sample Data'!E319),'Test Sample Data'!E319&lt;$B320, 'Test Sample Data'!E319&gt;0),'Test Sample Data'!E319,$B320),""))</f>
        <v>35</v>
      </c>
      <c r="T320" s="29" t="str">
        <f>IF('Test Sample Data'!F319="","",IF(SUM('Test Sample Data'!F$2:F$97)&gt;10,IF(AND(ISNUMBER('Test Sample Data'!F319),'Test Sample Data'!F319&lt;$B320, 'Test Sample Data'!F319&gt;0),'Test Sample Data'!F319,$B320),""))</f>
        <v/>
      </c>
      <c r="U320" s="29" t="str">
        <f>IF('Test Sample Data'!G319="","",IF(SUM('Test Sample Data'!G$2:G$97)&gt;10,IF(AND(ISNUMBER('Test Sample Data'!G319),'Test Sample Data'!G319&lt;$B320, 'Test Sample Data'!G319&gt;0),'Test Sample Data'!G319,$B320),""))</f>
        <v/>
      </c>
      <c r="V320" s="29" t="str">
        <f>IF('Test Sample Data'!H319="","",IF(SUM('Test Sample Data'!H$2:H$97)&gt;10,IF(AND(ISNUMBER('Test Sample Data'!H319),'Test Sample Data'!H319&lt;$B320, 'Test Sample Data'!H319&gt;0),'Test Sample Data'!H319,$B320),""))</f>
        <v/>
      </c>
      <c r="W320" s="29" t="str">
        <f>IF('Test Sample Data'!I319="","",IF(SUM('Test Sample Data'!I$2:I$97)&gt;10,IF(AND(ISNUMBER('Test Sample Data'!I319),'Test Sample Data'!I319&lt;$B320, 'Test Sample Data'!I319&gt;0),'Test Sample Data'!I319,$B320),""))</f>
        <v/>
      </c>
      <c r="X320" s="29" t="str">
        <f>IF('Test Sample Data'!J319="","",IF(SUM('Test Sample Data'!J$2:J$97)&gt;10,IF(AND(ISNUMBER('Test Sample Data'!J319),'Test Sample Data'!J319&lt;$B320, 'Test Sample Data'!J319&gt;0),'Test Sample Data'!J319,$B320),""))</f>
        <v/>
      </c>
      <c r="Y320" s="29" t="str">
        <f>IF('Test Sample Data'!K319="","",IF(SUM('Test Sample Data'!K$2:K$97)&gt;10,IF(AND(ISNUMBER('Test Sample Data'!K319),'Test Sample Data'!K319&lt;$B320, 'Test Sample Data'!K319&gt;0),'Test Sample Data'!K319,$B320),""))</f>
        <v/>
      </c>
      <c r="Z320" s="29" t="str">
        <f>IF('Test Sample Data'!L319="","",IF(SUM('Test Sample Data'!L$2:L$97)&gt;10,IF(AND(ISNUMBER('Test Sample Data'!L319),'Test Sample Data'!L319&lt;$B320, 'Test Sample Data'!L319&gt;0),'Test Sample Data'!L319,$B320),""))</f>
        <v/>
      </c>
      <c r="AA320" s="29" t="str">
        <f>IF('Test Sample Data'!M319="","",IF(SUM('Test Sample Data'!M$2:M$97)&gt;10,IF(AND(ISNUMBER('Test Sample Data'!M319),'Test Sample Data'!M319&lt;$B320, 'Test Sample Data'!M319&gt;0),'Test Sample Data'!M319,$B320),""))</f>
        <v/>
      </c>
      <c r="AB320" s="29" t="str">
        <f>IF('Test Sample Data'!N319="","",IF(SUM('Test Sample Data'!N$2:N$97)&gt;10,IF(AND(ISNUMBER('Test Sample Data'!N319),'Test Sample Data'!N319&lt;$B320, 'Test Sample Data'!N319&gt;0),'Test Sample Data'!N319,$B320),""))</f>
        <v/>
      </c>
      <c r="AC320" s="29" t="str">
        <f>IF('Test Sample Data'!O319="","",IF(SUM('Test Sample Data'!O$2:O$97)&gt;10,IF(AND(ISNUMBER('Test Sample Data'!O319),'Test Sample Data'!O319&lt;$B320, 'Test Sample Data'!O319&gt;0),'Test Sample Data'!O319,$B320),""))</f>
        <v/>
      </c>
      <c r="AE320" s="4" t="s">
        <v>4977</v>
      </c>
      <c r="AF320" s="4">
        <f t="shared" si="311"/>
        <v>9</v>
      </c>
      <c r="AG320" s="4">
        <f t="shared" si="312"/>
        <v>9</v>
      </c>
      <c r="AH320" s="4" t="str">
        <f t="shared" si="313"/>
        <v/>
      </c>
      <c r="AI320" s="4" t="str">
        <f t="shared" si="314"/>
        <v/>
      </c>
      <c r="AJ320" s="4" t="str">
        <f t="shared" si="315"/>
        <v/>
      </c>
      <c r="AK320" s="4" t="str">
        <f t="shared" si="316"/>
        <v/>
      </c>
      <c r="AL320" s="4" t="str">
        <f t="shared" si="317"/>
        <v/>
      </c>
      <c r="AM320" s="4" t="str">
        <f t="shared" si="318"/>
        <v/>
      </c>
      <c r="AN320" s="4" t="str">
        <f t="shared" si="319"/>
        <v/>
      </c>
      <c r="AO320" s="4" t="str">
        <f t="shared" si="320"/>
        <v/>
      </c>
      <c r="AP320" s="4" t="str">
        <f t="shared" si="321"/>
        <v/>
      </c>
      <c r="AQ320" s="4" t="str">
        <f t="shared" si="322"/>
        <v/>
      </c>
      <c r="AR320" s="4">
        <f t="shared" si="323"/>
        <v>0</v>
      </c>
      <c r="AS320" s="4">
        <f t="shared" si="374"/>
        <v>9</v>
      </c>
      <c r="AU320" s="4" t="s">
        <v>4977</v>
      </c>
      <c r="AV320" s="4">
        <f t="shared" si="324"/>
        <v>9</v>
      </c>
      <c r="AW320" s="4">
        <f t="shared" si="325"/>
        <v>9</v>
      </c>
      <c r="AX320" s="4" t="str">
        <f t="shared" si="326"/>
        <v/>
      </c>
      <c r="AY320" s="4" t="str">
        <f t="shared" si="327"/>
        <v/>
      </c>
      <c r="AZ320" s="4" t="str">
        <f t="shared" si="328"/>
        <v/>
      </c>
      <c r="BA320" s="4" t="str">
        <f t="shared" si="329"/>
        <v/>
      </c>
      <c r="BB320" s="4" t="str">
        <f t="shared" si="330"/>
        <v/>
      </c>
      <c r="BC320" s="4" t="str">
        <f t="shared" si="331"/>
        <v/>
      </c>
      <c r="BD320" s="4" t="str">
        <f t="shared" si="332"/>
        <v/>
      </c>
      <c r="BE320" s="4" t="str">
        <f t="shared" si="333"/>
        <v/>
      </c>
      <c r="BF320" s="4" t="str">
        <f t="shared" si="334"/>
        <v/>
      </c>
      <c r="BG320" s="4" t="str">
        <f t="shared" si="335"/>
        <v/>
      </c>
      <c r="BI320" s="4" t="s">
        <v>4977</v>
      </c>
      <c r="BJ320" s="4">
        <f t="shared" si="361"/>
        <v>9</v>
      </c>
      <c r="BK320" s="4">
        <f t="shared" si="362"/>
        <v>9</v>
      </c>
      <c r="BL320" s="4" t="str">
        <f t="shared" si="363"/>
        <v/>
      </c>
      <c r="BM320" s="4" t="str">
        <f t="shared" si="364"/>
        <v/>
      </c>
      <c r="BN320" s="4" t="str">
        <f t="shared" si="365"/>
        <v/>
      </c>
      <c r="BO320" s="4" t="str">
        <f t="shared" si="366"/>
        <v/>
      </c>
      <c r="BP320" s="4" t="str">
        <f t="shared" si="367"/>
        <v/>
      </c>
      <c r="BQ320" s="4" t="str">
        <f t="shared" si="368"/>
        <v/>
      </c>
      <c r="BR320" s="4" t="str">
        <f t="shared" si="369"/>
        <v/>
      </c>
      <c r="BS320" s="4" t="str">
        <f t="shared" si="370"/>
        <v/>
      </c>
      <c r="BT320" s="4" t="str">
        <f t="shared" si="371"/>
        <v/>
      </c>
      <c r="BU320" s="4" t="str">
        <f t="shared" si="372"/>
        <v/>
      </c>
      <c r="BV320" s="4">
        <f t="shared" si="336"/>
        <v>0</v>
      </c>
      <c r="BW320" s="4">
        <f t="shared" si="373"/>
        <v>9</v>
      </c>
      <c r="BY320" s="4" t="s">
        <v>4977</v>
      </c>
      <c r="BZ320" s="4">
        <f t="shared" si="337"/>
        <v>0</v>
      </c>
      <c r="CA320" s="4">
        <f t="shared" si="338"/>
        <v>0</v>
      </c>
      <c r="CB320" s="4" t="str">
        <f t="shared" si="339"/>
        <v/>
      </c>
      <c r="CC320" s="4" t="str">
        <f t="shared" si="340"/>
        <v/>
      </c>
      <c r="CD320" s="4" t="str">
        <f t="shared" si="341"/>
        <v/>
      </c>
      <c r="CE320" s="4" t="str">
        <f t="shared" si="342"/>
        <v/>
      </c>
      <c r="CF320" s="4" t="str">
        <f t="shared" si="343"/>
        <v/>
      </c>
      <c r="CG320" s="4" t="str">
        <f t="shared" si="344"/>
        <v/>
      </c>
      <c r="CH320" s="4" t="str">
        <f t="shared" si="345"/>
        <v/>
      </c>
      <c r="CI320" s="4" t="str">
        <f t="shared" si="346"/>
        <v/>
      </c>
      <c r="CJ320" s="4" t="str">
        <f t="shared" si="347"/>
        <v/>
      </c>
      <c r="CK320" s="4" t="str">
        <f t="shared" si="348"/>
        <v/>
      </c>
      <c r="CM320" s="4" t="s">
        <v>4977</v>
      </c>
      <c r="CN320" s="4" t="str">
        <f>IF(ISNUMBER(BZ320), IF($BV320&gt;VLOOKUP('Gene Table'!$G$2,'Array Content'!$A$2:$B$3,2,FALSE),IF(BZ320&lt;-$BV320,"mutant","WT"),IF(BZ320&lt;-VLOOKUP('Gene Table'!$G$2,'Array Content'!$A$2:$B$3,2,FALSE),"Mutant","WT")),"")</f>
        <v>WT</v>
      </c>
      <c r="CO320" s="4" t="str">
        <f>IF(ISNUMBER(CA320), IF($BV320&gt;VLOOKUP('Gene Table'!$G$2,'Array Content'!$A$2:$B$3,2,FALSE),IF(CA320&lt;-$BV320,"mutant","WT"),IF(CA320&lt;-VLOOKUP('Gene Table'!$G$2,'Array Content'!$A$2:$B$3,2,FALSE),"Mutant","WT")),"")</f>
        <v>WT</v>
      </c>
      <c r="CP320" s="4" t="str">
        <f>IF(ISNUMBER(CB320), IF($BV320&gt;VLOOKUP('Gene Table'!$G$2,'Array Content'!$A$2:$B$3,2,FALSE),IF(CB320&lt;-$BV320,"mutant","WT"),IF(CB320&lt;-VLOOKUP('Gene Table'!$G$2,'Array Content'!$A$2:$B$3,2,FALSE),"Mutant","WT")),"")</f>
        <v/>
      </c>
      <c r="CQ320" s="4" t="str">
        <f>IF(ISNUMBER(CC320), IF($BV320&gt;VLOOKUP('Gene Table'!$G$2,'Array Content'!$A$2:$B$3,2,FALSE),IF(CC320&lt;-$BV320,"mutant","WT"),IF(CC320&lt;-VLOOKUP('Gene Table'!$G$2,'Array Content'!$A$2:$B$3,2,FALSE),"Mutant","WT")),"")</f>
        <v/>
      </c>
      <c r="CR320" s="4" t="str">
        <f>IF(ISNUMBER(CD320), IF($BV320&gt;VLOOKUP('Gene Table'!$G$2,'Array Content'!$A$2:$B$3,2,FALSE),IF(CD320&lt;-$BV320,"mutant","WT"),IF(CD320&lt;-VLOOKUP('Gene Table'!$G$2,'Array Content'!$A$2:$B$3,2,FALSE),"Mutant","WT")),"")</f>
        <v/>
      </c>
      <c r="CS320" s="4" t="str">
        <f>IF(ISNUMBER(CE320), IF($BV320&gt;VLOOKUP('Gene Table'!$G$2,'Array Content'!$A$2:$B$3,2,FALSE),IF(CE320&lt;-$BV320,"mutant","WT"),IF(CE320&lt;-VLOOKUP('Gene Table'!$G$2,'Array Content'!$A$2:$B$3,2,FALSE),"Mutant","WT")),"")</f>
        <v/>
      </c>
      <c r="CT320" s="4" t="str">
        <f>IF(ISNUMBER(CF320), IF($BV320&gt;VLOOKUP('Gene Table'!$G$2,'Array Content'!$A$2:$B$3,2,FALSE),IF(CF320&lt;-$BV320,"mutant","WT"),IF(CF320&lt;-VLOOKUP('Gene Table'!$G$2,'Array Content'!$A$2:$B$3,2,FALSE),"Mutant","WT")),"")</f>
        <v/>
      </c>
      <c r="CU320" s="4" t="str">
        <f>IF(ISNUMBER(CG320), IF($BV320&gt;VLOOKUP('Gene Table'!$G$2,'Array Content'!$A$2:$B$3,2,FALSE),IF(CG320&lt;-$BV320,"mutant","WT"),IF(CG320&lt;-VLOOKUP('Gene Table'!$G$2,'Array Content'!$A$2:$B$3,2,FALSE),"Mutant","WT")),"")</f>
        <v/>
      </c>
      <c r="CV320" s="4" t="str">
        <f>IF(ISNUMBER(CH320), IF($BV320&gt;VLOOKUP('Gene Table'!$G$2,'Array Content'!$A$2:$B$3,2,FALSE),IF(CH320&lt;-$BV320,"mutant","WT"),IF(CH320&lt;-VLOOKUP('Gene Table'!$G$2,'Array Content'!$A$2:$B$3,2,FALSE),"Mutant","WT")),"")</f>
        <v/>
      </c>
      <c r="CW320" s="4" t="str">
        <f>IF(ISNUMBER(CI320), IF($BV320&gt;VLOOKUP('Gene Table'!$G$2,'Array Content'!$A$2:$B$3,2,FALSE),IF(CI320&lt;-$BV320,"mutant","WT"),IF(CI320&lt;-VLOOKUP('Gene Table'!$G$2,'Array Content'!$A$2:$B$3,2,FALSE),"Mutant","WT")),"")</f>
        <v/>
      </c>
      <c r="CX320" s="4" t="str">
        <f>IF(ISNUMBER(CJ320), IF($BV320&gt;VLOOKUP('Gene Table'!$G$2,'Array Content'!$A$2:$B$3,2,FALSE),IF(CJ320&lt;-$BV320,"mutant","WT"),IF(CJ320&lt;-VLOOKUP('Gene Table'!$G$2,'Array Content'!$A$2:$B$3,2,FALSE),"Mutant","WT")),"")</f>
        <v/>
      </c>
      <c r="CY320" s="4" t="str">
        <f>IF(ISNUMBER(CK320), IF($BV320&gt;VLOOKUP('Gene Table'!$G$2,'Array Content'!$A$2:$B$3,2,FALSE),IF(CK320&lt;-$BV320,"mutant","WT"),IF(CK320&lt;-VLOOKUP('Gene Table'!$G$2,'Array Content'!$A$2:$B$3,2,FALSE),"Mutant","WT")),"")</f>
        <v/>
      </c>
      <c r="DA320" s="4" t="s">
        <v>4977</v>
      </c>
      <c r="DB320" s="4">
        <f t="shared" si="349"/>
        <v>0</v>
      </c>
      <c r="DC320" s="4">
        <f t="shared" si="350"/>
        <v>0</v>
      </c>
      <c r="DD320" s="4" t="str">
        <f t="shared" si="351"/>
        <v/>
      </c>
      <c r="DE320" s="4" t="str">
        <f t="shared" si="352"/>
        <v/>
      </c>
      <c r="DF320" s="4" t="str">
        <f t="shared" si="353"/>
        <v/>
      </c>
      <c r="DG320" s="4" t="str">
        <f t="shared" si="354"/>
        <v/>
      </c>
      <c r="DH320" s="4" t="str">
        <f t="shared" si="355"/>
        <v/>
      </c>
      <c r="DI320" s="4" t="str">
        <f t="shared" si="356"/>
        <v/>
      </c>
      <c r="DJ320" s="4" t="str">
        <f t="shared" si="357"/>
        <v/>
      </c>
      <c r="DK320" s="4" t="str">
        <f t="shared" si="358"/>
        <v/>
      </c>
      <c r="DL320" s="4" t="str">
        <f t="shared" si="359"/>
        <v/>
      </c>
      <c r="DM320" s="4" t="str">
        <f t="shared" si="360"/>
        <v/>
      </c>
      <c r="DO320" s="4" t="s">
        <v>4977</v>
      </c>
      <c r="DP320" s="4" t="str">
        <f>IF(ISNUMBER(DB320), IF($AR320&gt;VLOOKUP('Gene Table'!$G$2,'Array Content'!$A$2:$B$3,2,FALSE),IF(DB320&lt;-$AR320,"mutant","WT"),IF(DB320&lt;-VLOOKUP('Gene Table'!$G$2,'Array Content'!$A$2:$B$3,2,FALSE),"Mutant","WT")),"")</f>
        <v>WT</v>
      </c>
      <c r="DQ320" s="4" t="str">
        <f>IF(ISNUMBER(DC320), IF($AR320&gt;VLOOKUP('Gene Table'!$G$2,'Array Content'!$A$2:$B$3,2,FALSE),IF(DC320&lt;-$AR320,"mutant","WT"),IF(DC320&lt;-VLOOKUP('Gene Table'!$G$2,'Array Content'!$A$2:$B$3,2,FALSE),"Mutant","WT")),"")</f>
        <v>WT</v>
      </c>
      <c r="DR320" s="4" t="str">
        <f>IF(ISNUMBER(DD320), IF($AR320&gt;VLOOKUP('Gene Table'!$G$2,'Array Content'!$A$2:$B$3,2,FALSE),IF(DD320&lt;-$AR320,"mutant","WT"),IF(DD320&lt;-VLOOKUP('Gene Table'!$G$2,'Array Content'!$A$2:$B$3,2,FALSE),"Mutant","WT")),"")</f>
        <v/>
      </c>
      <c r="DS320" s="4" t="str">
        <f>IF(ISNUMBER(DE320), IF($AR320&gt;VLOOKUP('Gene Table'!$G$2,'Array Content'!$A$2:$B$3,2,FALSE),IF(DE320&lt;-$AR320,"mutant","WT"),IF(DE320&lt;-VLOOKUP('Gene Table'!$G$2,'Array Content'!$A$2:$B$3,2,FALSE),"Mutant","WT")),"")</f>
        <v/>
      </c>
      <c r="DT320" s="4" t="str">
        <f>IF(ISNUMBER(DF320), IF($AR320&gt;VLOOKUP('Gene Table'!$G$2,'Array Content'!$A$2:$B$3,2,FALSE),IF(DF320&lt;-$AR320,"mutant","WT"),IF(DF320&lt;-VLOOKUP('Gene Table'!$G$2,'Array Content'!$A$2:$B$3,2,FALSE),"Mutant","WT")),"")</f>
        <v/>
      </c>
      <c r="DU320" s="4" t="str">
        <f>IF(ISNUMBER(DG320), IF($AR320&gt;VLOOKUP('Gene Table'!$G$2,'Array Content'!$A$2:$B$3,2,FALSE),IF(DG320&lt;-$AR320,"mutant","WT"),IF(DG320&lt;-VLOOKUP('Gene Table'!$G$2,'Array Content'!$A$2:$B$3,2,FALSE),"Mutant","WT")),"")</f>
        <v/>
      </c>
      <c r="DV320" s="4" t="str">
        <f>IF(ISNUMBER(DH320), IF($AR320&gt;VLOOKUP('Gene Table'!$G$2,'Array Content'!$A$2:$B$3,2,FALSE),IF(DH320&lt;-$AR320,"mutant","WT"),IF(DH320&lt;-VLOOKUP('Gene Table'!$G$2,'Array Content'!$A$2:$B$3,2,FALSE),"Mutant","WT")),"")</f>
        <v/>
      </c>
      <c r="DW320" s="4" t="str">
        <f>IF(ISNUMBER(DI320), IF($AR320&gt;VLOOKUP('Gene Table'!$G$2,'Array Content'!$A$2:$B$3,2,FALSE),IF(DI320&lt;-$AR320,"mutant","WT"),IF(DI320&lt;-VLOOKUP('Gene Table'!$G$2,'Array Content'!$A$2:$B$3,2,FALSE),"Mutant","WT")),"")</f>
        <v/>
      </c>
      <c r="DX320" s="4" t="str">
        <f>IF(ISNUMBER(DJ320), IF($AR320&gt;VLOOKUP('Gene Table'!$G$2,'Array Content'!$A$2:$B$3,2,FALSE),IF(DJ320&lt;-$AR320,"mutant","WT"),IF(DJ320&lt;-VLOOKUP('Gene Table'!$G$2,'Array Content'!$A$2:$B$3,2,FALSE),"Mutant","WT")),"")</f>
        <v/>
      </c>
      <c r="DY320" s="4" t="str">
        <f>IF(ISNUMBER(DK320), IF($AR320&gt;VLOOKUP('Gene Table'!$G$2,'Array Content'!$A$2:$B$3,2,FALSE),IF(DK320&lt;-$AR320,"mutant","WT"),IF(DK320&lt;-VLOOKUP('Gene Table'!$G$2,'Array Content'!$A$2:$B$3,2,FALSE),"Mutant","WT")),"")</f>
        <v/>
      </c>
      <c r="DZ320" s="4" t="str">
        <f>IF(ISNUMBER(DL320), IF($AR320&gt;VLOOKUP('Gene Table'!$G$2,'Array Content'!$A$2:$B$3,2,FALSE),IF(DL320&lt;-$AR320,"mutant","WT"),IF(DL320&lt;-VLOOKUP('Gene Table'!$G$2,'Array Content'!$A$2:$B$3,2,FALSE),"Mutant","WT")),"")</f>
        <v/>
      </c>
      <c r="EA320" s="4" t="str">
        <f>IF(ISNUMBER(DM320), IF($AR320&gt;VLOOKUP('Gene Table'!$G$2,'Array Content'!$A$2:$B$3,2,FALSE),IF(DM320&lt;-$AR320,"mutant","WT"),IF(DM320&lt;-VLOOKUP('Gene Table'!$G$2,'Array Content'!$A$2:$B$3,2,FALSE),"Mutant","WT")),"")</f>
        <v/>
      </c>
      <c r="EC320" s="4" t="s">
        <v>4977</v>
      </c>
      <c r="ED320" s="4" t="str">
        <f>IF('Gene Table'!$D320="copy number",D320,"")</f>
        <v/>
      </c>
      <c r="EE320" s="4" t="str">
        <f>IF('Gene Table'!$D320="copy number",E320,"")</f>
        <v/>
      </c>
      <c r="EF320" s="4" t="str">
        <f>IF('Gene Table'!$D320="copy number",F320,"")</f>
        <v/>
      </c>
      <c r="EG320" s="4" t="str">
        <f>IF('Gene Table'!$D320="copy number",G320,"")</f>
        <v/>
      </c>
      <c r="EH320" s="4" t="str">
        <f>IF('Gene Table'!$D320="copy number",H320,"")</f>
        <v/>
      </c>
      <c r="EI320" s="4" t="str">
        <f>IF('Gene Table'!$D320="copy number",I320,"")</f>
        <v/>
      </c>
      <c r="EJ320" s="4" t="str">
        <f>IF('Gene Table'!$D320="copy number",J320,"")</f>
        <v/>
      </c>
      <c r="EK320" s="4" t="str">
        <f>IF('Gene Table'!$D320="copy number",K320,"")</f>
        <v/>
      </c>
      <c r="EL320" s="4" t="str">
        <f>IF('Gene Table'!$D320="copy number",L320,"")</f>
        <v/>
      </c>
      <c r="EM320" s="4" t="str">
        <f>IF('Gene Table'!$D320="copy number",M320,"")</f>
        <v/>
      </c>
      <c r="EN320" s="4" t="str">
        <f>IF('Gene Table'!$D320="copy number",N320,"")</f>
        <v/>
      </c>
      <c r="EO320" s="4" t="str">
        <f>IF('Gene Table'!$D320="copy number",O320,"")</f>
        <v/>
      </c>
      <c r="EQ320" s="4" t="s">
        <v>4977</v>
      </c>
      <c r="ER320" s="4" t="str">
        <f>IF('Gene Table'!$D320="copy number",R320,"")</f>
        <v/>
      </c>
      <c r="ES320" s="4" t="str">
        <f>IF('Gene Table'!$D320="copy number",S320,"")</f>
        <v/>
      </c>
      <c r="ET320" s="4" t="str">
        <f>IF('Gene Table'!$D320="copy number",T320,"")</f>
        <v/>
      </c>
      <c r="EU320" s="4" t="str">
        <f>IF('Gene Table'!$D320="copy number",U320,"")</f>
        <v/>
      </c>
      <c r="EV320" s="4" t="str">
        <f>IF('Gene Table'!$D320="copy number",V320,"")</f>
        <v/>
      </c>
      <c r="EW320" s="4" t="str">
        <f>IF('Gene Table'!$D320="copy number",W320,"")</f>
        <v/>
      </c>
      <c r="EX320" s="4" t="str">
        <f>IF('Gene Table'!$D320="copy number",X320,"")</f>
        <v/>
      </c>
      <c r="EY320" s="4" t="str">
        <f>IF('Gene Table'!$D320="copy number",Y320,"")</f>
        <v/>
      </c>
      <c r="EZ320" s="4" t="str">
        <f>IF('Gene Table'!$D320="copy number",Z320,"")</f>
        <v/>
      </c>
      <c r="FA320" s="4" t="str">
        <f>IF('Gene Table'!$D320="copy number",AA320,"")</f>
        <v/>
      </c>
      <c r="FB320" s="4" t="str">
        <f>IF('Gene Table'!$D320="copy number",AB320,"")</f>
        <v/>
      </c>
      <c r="FC320" s="4" t="str">
        <f>IF('Gene Table'!$D320="copy number",AC320,"")</f>
        <v/>
      </c>
      <c r="FE320" s="4" t="s">
        <v>4977</v>
      </c>
      <c r="FF320" s="4" t="str">
        <f>IF('Gene Table'!$C320="SMPC",D320,"")</f>
        <v/>
      </c>
      <c r="FG320" s="4" t="str">
        <f>IF('Gene Table'!$C320="SMPC",E320,"")</f>
        <v/>
      </c>
      <c r="FH320" s="4" t="str">
        <f>IF('Gene Table'!$C320="SMPC",F320,"")</f>
        <v/>
      </c>
      <c r="FI320" s="4" t="str">
        <f>IF('Gene Table'!$C320="SMPC",G320,"")</f>
        <v/>
      </c>
      <c r="FJ320" s="4" t="str">
        <f>IF('Gene Table'!$C320="SMPC",H320,"")</f>
        <v/>
      </c>
      <c r="FK320" s="4" t="str">
        <f>IF('Gene Table'!$C320="SMPC",I320,"")</f>
        <v/>
      </c>
      <c r="FL320" s="4" t="str">
        <f>IF('Gene Table'!$C320="SMPC",J320,"")</f>
        <v/>
      </c>
      <c r="FM320" s="4" t="str">
        <f>IF('Gene Table'!$C320="SMPC",K320,"")</f>
        <v/>
      </c>
      <c r="FN320" s="4" t="str">
        <f>IF('Gene Table'!$C320="SMPC",L320,"")</f>
        <v/>
      </c>
      <c r="FO320" s="4" t="str">
        <f>IF('Gene Table'!$C320="SMPC",M320,"")</f>
        <v/>
      </c>
      <c r="FP320" s="4" t="str">
        <f>IF('Gene Table'!$C320="SMPC",N320,"")</f>
        <v/>
      </c>
      <c r="FQ320" s="4" t="str">
        <f>IF('Gene Table'!$C320="SMPC",O320,"")</f>
        <v/>
      </c>
      <c r="FS320" s="4" t="s">
        <v>4977</v>
      </c>
      <c r="FT320" s="4" t="str">
        <f>IF('Gene Table'!$C320="SMPC",R320,"")</f>
        <v/>
      </c>
      <c r="FU320" s="4" t="str">
        <f>IF('Gene Table'!$C320="SMPC",S320,"")</f>
        <v/>
      </c>
      <c r="FV320" s="4" t="str">
        <f>IF('Gene Table'!$C320="SMPC",T320,"")</f>
        <v/>
      </c>
      <c r="FW320" s="4" t="str">
        <f>IF('Gene Table'!$C320="SMPC",U320,"")</f>
        <v/>
      </c>
      <c r="FX320" s="4" t="str">
        <f>IF('Gene Table'!$C320="SMPC",V320,"")</f>
        <v/>
      </c>
      <c r="FY320" s="4" t="str">
        <f>IF('Gene Table'!$C320="SMPC",W320,"")</f>
        <v/>
      </c>
      <c r="FZ320" s="4" t="str">
        <f>IF('Gene Table'!$C320="SMPC",X320,"")</f>
        <v/>
      </c>
      <c r="GA320" s="4" t="str">
        <f>IF('Gene Table'!$C320="SMPC",Y320,"")</f>
        <v/>
      </c>
      <c r="GB320" s="4" t="str">
        <f>IF('Gene Table'!$C320="SMPC",Z320,"")</f>
        <v/>
      </c>
      <c r="GC320" s="4" t="str">
        <f>IF('Gene Table'!$C320="SMPC",AA320,"")</f>
        <v/>
      </c>
      <c r="GD320" s="4" t="str">
        <f>IF('Gene Table'!$C320="SMPC",AB320,"")</f>
        <v/>
      </c>
      <c r="GE320" s="4" t="str">
        <f>IF('Gene Table'!$C320="SMPC",AC320,"")</f>
        <v/>
      </c>
    </row>
    <row r="321" spans="1:187" ht="15" customHeight="1" x14ac:dyDescent="0.25">
      <c r="A321" s="4" t="str">
        <f>'Gene Table'!C321&amp;":"&amp;'Gene Table'!D321</f>
        <v>TSHR:c.1888A&gt;C</v>
      </c>
      <c r="B321" s="4">
        <f>IF('Gene Table'!$G$5="NO",IF(ISNUMBER(MATCH('Gene Table'!E321,'Array Content'!$M$2:$M$941,0)),VLOOKUP('Gene Table'!E321,'Array Content'!$M$2:$O$941,2,FALSE),35),IF('Gene Table'!$G$5="YES",IF(ISNUMBER(MATCH('Gene Table'!E321,'Array Content'!$M$2:$M$941,0)),VLOOKUP('Gene Table'!E321,'Array Content'!$M$2:$O$941,3,FALSE),35),"OOPS"))</f>
        <v>37</v>
      </c>
      <c r="C321" s="4" t="s">
        <v>4978</v>
      </c>
      <c r="D321" s="29">
        <f>IF('Control Sample Data'!D320="","",IF(SUM('Control Sample Data'!D$2:D$97)&gt;10,IF(AND(ISNUMBER('Control Sample Data'!D320),'Control Sample Data'!D320&lt;$B321, 'Control Sample Data'!D320&gt;0),'Control Sample Data'!D320,$B321),""))</f>
        <v>35</v>
      </c>
      <c r="E321" s="29">
        <f>IF('Control Sample Data'!E320="","",IF(SUM('Control Sample Data'!E$2:E$97)&gt;10,IF(AND(ISNUMBER('Control Sample Data'!E320),'Control Sample Data'!E320&lt;$B321, 'Control Sample Data'!E320&gt;0),'Control Sample Data'!E320,$B321),""))</f>
        <v>35</v>
      </c>
      <c r="F321" s="29" t="str">
        <f>IF('Control Sample Data'!F320="","",IF(SUM('Control Sample Data'!F$2:F$97)&gt;10,IF(AND(ISNUMBER('Control Sample Data'!F320),'Control Sample Data'!F320&lt;$B321, 'Control Sample Data'!F320&gt;0),'Control Sample Data'!F320,$B321),""))</f>
        <v/>
      </c>
      <c r="G321" s="29" t="str">
        <f>IF('Control Sample Data'!G320="","",IF(SUM('Control Sample Data'!G$2:G$97)&gt;10,IF(AND(ISNUMBER('Control Sample Data'!G320),'Control Sample Data'!G320&lt;$B321, 'Control Sample Data'!G320&gt;0),'Control Sample Data'!G320,$B321),""))</f>
        <v/>
      </c>
      <c r="H321" s="29" t="str">
        <f>IF('Control Sample Data'!H320="","",IF(SUM('Control Sample Data'!H$2:H$97)&gt;10,IF(AND(ISNUMBER('Control Sample Data'!H320),'Control Sample Data'!H320&lt;$B321, 'Control Sample Data'!H320&gt;0),'Control Sample Data'!H320,$B321),""))</f>
        <v/>
      </c>
      <c r="I321" s="29" t="str">
        <f>IF('Control Sample Data'!I320="","",IF(SUM('Control Sample Data'!I$2:I$97)&gt;10,IF(AND(ISNUMBER('Control Sample Data'!I320),'Control Sample Data'!I320&lt;$B321, 'Control Sample Data'!I320&gt;0),'Control Sample Data'!I320,$B321),""))</f>
        <v/>
      </c>
      <c r="J321" s="29" t="str">
        <f>IF('Control Sample Data'!J320="","",IF(SUM('Control Sample Data'!J$2:J$97)&gt;10,IF(AND(ISNUMBER('Control Sample Data'!J320),'Control Sample Data'!J320&lt;$B321, 'Control Sample Data'!J320&gt;0),'Control Sample Data'!J320,$B321),""))</f>
        <v/>
      </c>
      <c r="K321" s="29" t="str">
        <f>IF('Control Sample Data'!K320="","",IF(SUM('Control Sample Data'!K$2:K$97)&gt;10,IF(AND(ISNUMBER('Control Sample Data'!K320),'Control Sample Data'!K320&lt;$B321, 'Control Sample Data'!K320&gt;0),'Control Sample Data'!K320,$B321),""))</f>
        <v/>
      </c>
      <c r="L321" s="29" t="str">
        <f>IF('Control Sample Data'!L320="","",IF(SUM('Control Sample Data'!L$2:L$97)&gt;10,IF(AND(ISNUMBER('Control Sample Data'!L320),'Control Sample Data'!L320&lt;$B321, 'Control Sample Data'!L320&gt;0),'Control Sample Data'!L320,$B321),""))</f>
        <v/>
      </c>
      <c r="M321" s="29" t="str">
        <f>IF('Control Sample Data'!M320="","",IF(SUM('Control Sample Data'!M$2:M$97)&gt;10,IF(AND(ISNUMBER('Control Sample Data'!M320),'Control Sample Data'!M320&lt;$B321, 'Control Sample Data'!M320&gt;0),'Control Sample Data'!M320,$B321),""))</f>
        <v/>
      </c>
      <c r="N321" s="29" t="str">
        <f>IF('Control Sample Data'!N320="","",IF(SUM('Control Sample Data'!N$2:N$97)&gt;10,IF(AND(ISNUMBER('Control Sample Data'!N320),'Control Sample Data'!N320&lt;$B321, 'Control Sample Data'!N320&gt;0),'Control Sample Data'!N320,$B321),""))</f>
        <v/>
      </c>
      <c r="O321" s="29" t="str">
        <f>IF('Control Sample Data'!O320="","",IF(SUM('Control Sample Data'!O$2:O$97)&gt;10,IF(AND(ISNUMBER('Control Sample Data'!O320),'Control Sample Data'!O320&lt;$B321, 'Control Sample Data'!O320&gt;0),'Control Sample Data'!O320,$B321),""))</f>
        <v/>
      </c>
      <c r="Q321" s="4" t="s">
        <v>4978</v>
      </c>
      <c r="R321" s="29">
        <f>IF('Test Sample Data'!D320="","",IF(SUM('Test Sample Data'!D$2:D$97)&gt;10,IF(AND(ISNUMBER('Test Sample Data'!D320),'Test Sample Data'!D320&lt;$B321, 'Test Sample Data'!D320&gt;0),'Test Sample Data'!D320,$B321),""))</f>
        <v>35</v>
      </c>
      <c r="S321" s="29">
        <f>IF('Test Sample Data'!E320="","",IF(SUM('Test Sample Data'!E$2:E$97)&gt;10,IF(AND(ISNUMBER('Test Sample Data'!E320),'Test Sample Data'!E320&lt;$B321, 'Test Sample Data'!E320&gt;0),'Test Sample Data'!E320,$B321),""))</f>
        <v>35</v>
      </c>
      <c r="T321" s="29" t="str">
        <f>IF('Test Sample Data'!F320="","",IF(SUM('Test Sample Data'!F$2:F$97)&gt;10,IF(AND(ISNUMBER('Test Sample Data'!F320),'Test Sample Data'!F320&lt;$B321, 'Test Sample Data'!F320&gt;0),'Test Sample Data'!F320,$B321),""))</f>
        <v/>
      </c>
      <c r="U321" s="29" t="str">
        <f>IF('Test Sample Data'!G320="","",IF(SUM('Test Sample Data'!G$2:G$97)&gt;10,IF(AND(ISNUMBER('Test Sample Data'!G320),'Test Sample Data'!G320&lt;$B321, 'Test Sample Data'!G320&gt;0),'Test Sample Data'!G320,$B321),""))</f>
        <v/>
      </c>
      <c r="V321" s="29" t="str">
        <f>IF('Test Sample Data'!H320="","",IF(SUM('Test Sample Data'!H$2:H$97)&gt;10,IF(AND(ISNUMBER('Test Sample Data'!H320),'Test Sample Data'!H320&lt;$B321, 'Test Sample Data'!H320&gt;0),'Test Sample Data'!H320,$B321),""))</f>
        <v/>
      </c>
      <c r="W321" s="29" t="str">
        <f>IF('Test Sample Data'!I320="","",IF(SUM('Test Sample Data'!I$2:I$97)&gt;10,IF(AND(ISNUMBER('Test Sample Data'!I320),'Test Sample Data'!I320&lt;$B321, 'Test Sample Data'!I320&gt;0),'Test Sample Data'!I320,$B321),""))</f>
        <v/>
      </c>
      <c r="X321" s="29" t="str">
        <f>IF('Test Sample Data'!J320="","",IF(SUM('Test Sample Data'!J$2:J$97)&gt;10,IF(AND(ISNUMBER('Test Sample Data'!J320),'Test Sample Data'!J320&lt;$B321, 'Test Sample Data'!J320&gt;0),'Test Sample Data'!J320,$B321),""))</f>
        <v/>
      </c>
      <c r="Y321" s="29" t="str">
        <f>IF('Test Sample Data'!K320="","",IF(SUM('Test Sample Data'!K$2:K$97)&gt;10,IF(AND(ISNUMBER('Test Sample Data'!K320),'Test Sample Data'!K320&lt;$B321, 'Test Sample Data'!K320&gt;0),'Test Sample Data'!K320,$B321),""))</f>
        <v/>
      </c>
      <c r="Z321" s="29" t="str">
        <f>IF('Test Sample Data'!L320="","",IF(SUM('Test Sample Data'!L$2:L$97)&gt;10,IF(AND(ISNUMBER('Test Sample Data'!L320),'Test Sample Data'!L320&lt;$B321, 'Test Sample Data'!L320&gt;0),'Test Sample Data'!L320,$B321),""))</f>
        <v/>
      </c>
      <c r="AA321" s="29" t="str">
        <f>IF('Test Sample Data'!M320="","",IF(SUM('Test Sample Data'!M$2:M$97)&gt;10,IF(AND(ISNUMBER('Test Sample Data'!M320),'Test Sample Data'!M320&lt;$B321, 'Test Sample Data'!M320&gt;0),'Test Sample Data'!M320,$B321),""))</f>
        <v/>
      </c>
      <c r="AB321" s="29" t="str">
        <f>IF('Test Sample Data'!N320="","",IF(SUM('Test Sample Data'!N$2:N$97)&gt;10,IF(AND(ISNUMBER('Test Sample Data'!N320),'Test Sample Data'!N320&lt;$B321, 'Test Sample Data'!N320&gt;0),'Test Sample Data'!N320,$B321),""))</f>
        <v/>
      </c>
      <c r="AC321" s="29" t="str">
        <f>IF('Test Sample Data'!O320="","",IF(SUM('Test Sample Data'!O$2:O$97)&gt;10,IF(AND(ISNUMBER('Test Sample Data'!O320),'Test Sample Data'!O320&lt;$B321, 'Test Sample Data'!O320&gt;0),'Test Sample Data'!O320,$B321),""))</f>
        <v/>
      </c>
      <c r="AE321" s="4" t="s">
        <v>4978</v>
      </c>
      <c r="AF321" s="4">
        <f t="shared" si="311"/>
        <v>9</v>
      </c>
      <c r="AG321" s="4">
        <f t="shared" si="312"/>
        <v>9</v>
      </c>
      <c r="AH321" s="4" t="str">
        <f t="shared" si="313"/>
        <v/>
      </c>
      <c r="AI321" s="4" t="str">
        <f t="shared" si="314"/>
        <v/>
      </c>
      <c r="AJ321" s="4" t="str">
        <f t="shared" si="315"/>
        <v/>
      </c>
      <c r="AK321" s="4" t="str">
        <f t="shared" si="316"/>
        <v/>
      </c>
      <c r="AL321" s="4" t="str">
        <f t="shared" si="317"/>
        <v/>
      </c>
      <c r="AM321" s="4" t="str">
        <f t="shared" si="318"/>
        <v/>
      </c>
      <c r="AN321" s="4" t="str">
        <f t="shared" si="319"/>
        <v/>
      </c>
      <c r="AO321" s="4" t="str">
        <f t="shared" si="320"/>
        <v/>
      </c>
      <c r="AP321" s="4" t="str">
        <f t="shared" si="321"/>
        <v/>
      </c>
      <c r="AQ321" s="4" t="str">
        <f t="shared" si="322"/>
        <v/>
      </c>
      <c r="AR321" s="4">
        <f t="shared" si="323"/>
        <v>0</v>
      </c>
      <c r="AS321" s="4">
        <f t="shared" si="374"/>
        <v>9</v>
      </c>
      <c r="AU321" s="4" t="s">
        <v>4978</v>
      </c>
      <c r="AV321" s="4">
        <f t="shared" si="324"/>
        <v>9</v>
      </c>
      <c r="AW321" s="4">
        <f t="shared" si="325"/>
        <v>9</v>
      </c>
      <c r="AX321" s="4" t="str">
        <f t="shared" si="326"/>
        <v/>
      </c>
      <c r="AY321" s="4" t="str">
        <f t="shared" si="327"/>
        <v/>
      </c>
      <c r="AZ321" s="4" t="str">
        <f t="shared" si="328"/>
        <v/>
      </c>
      <c r="BA321" s="4" t="str">
        <f t="shared" si="329"/>
        <v/>
      </c>
      <c r="BB321" s="4" t="str">
        <f t="shared" si="330"/>
        <v/>
      </c>
      <c r="BC321" s="4" t="str">
        <f t="shared" si="331"/>
        <v/>
      </c>
      <c r="BD321" s="4" t="str">
        <f t="shared" si="332"/>
        <v/>
      </c>
      <c r="BE321" s="4" t="str">
        <f t="shared" si="333"/>
        <v/>
      </c>
      <c r="BF321" s="4" t="str">
        <f t="shared" si="334"/>
        <v/>
      </c>
      <c r="BG321" s="4" t="str">
        <f t="shared" si="335"/>
        <v/>
      </c>
      <c r="BI321" s="4" t="s">
        <v>4978</v>
      </c>
      <c r="BJ321" s="4">
        <f t="shared" si="361"/>
        <v>9</v>
      </c>
      <c r="BK321" s="4">
        <f t="shared" si="362"/>
        <v>9</v>
      </c>
      <c r="BL321" s="4" t="str">
        <f t="shared" si="363"/>
        <v/>
      </c>
      <c r="BM321" s="4" t="str">
        <f t="shared" si="364"/>
        <v/>
      </c>
      <c r="BN321" s="4" t="str">
        <f t="shared" si="365"/>
        <v/>
      </c>
      <c r="BO321" s="4" t="str">
        <f t="shared" si="366"/>
        <v/>
      </c>
      <c r="BP321" s="4" t="str">
        <f t="shared" si="367"/>
        <v/>
      </c>
      <c r="BQ321" s="4" t="str">
        <f t="shared" si="368"/>
        <v/>
      </c>
      <c r="BR321" s="4" t="str">
        <f t="shared" si="369"/>
        <v/>
      </c>
      <c r="BS321" s="4" t="str">
        <f t="shared" si="370"/>
        <v/>
      </c>
      <c r="BT321" s="4" t="str">
        <f t="shared" si="371"/>
        <v/>
      </c>
      <c r="BU321" s="4" t="str">
        <f t="shared" si="372"/>
        <v/>
      </c>
      <c r="BV321" s="4">
        <f t="shared" si="336"/>
        <v>0</v>
      </c>
      <c r="BW321" s="4">
        <f t="shared" si="373"/>
        <v>9</v>
      </c>
      <c r="BY321" s="4" t="s">
        <v>4978</v>
      </c>
      <c r="BZ321" s="4">
        <f t="shared" si="337"/>
        <v>0</v>
      </c>
      <c r="CA321" s="4">
        <f t="shared" si="338"/>
        <v>0</v>
      </c>
      <c r="CB321" s="4" t="str">
        <f t="shared" si="339"/>
        <v/>
      </c>
      <c r="CC321" s="4" t="str">
        <f t="shared" si="340"/>
        <v/>
      </c>
      <c r="CD321" s="4" t="str">
        <f t="shared" si="341"/>
        <v/>
      </c>
      <c r="CE321" s="4" t="str">
        <f t="shared" si="342"/>
        <v/>
      </c>
      <c r="CF321" s="4" t="str">
        <f t="shared" si="343"/>
        <v/>
      </c>
      <c r="CG321" s="4" t="str">
        <f t="shared" si="344"/>
        <v/>
      </c>
      <c r="CH321" s="4" t="str">
        <f t="shared" si="345"/>
        <v/>
      </c>
      <c r="CI321" s="4" t="str">
        <f t="shared" si="346"/>
        <v/>
      </c>
      <c r="CJ321" s="4" t="str">
        <f t="shared" si="347"/>
        <v/>
      </c>
      <c r="CK321" s="4" t="str">
        <f t="shared" si="348"/>
        <v/>
      </c>
      <c r="CM321" s="4" t="s">
        <v>4978</v>
      </c>
      <c r="CN321" s="4" t="str">
        <f>IF(ISNUMBER(BZ321), IF($BV321&gt;VLOOKUP('Gene Table'!$G$2,'Array Content'!$A$2:$B$3,2,FALSE),IF(BZ321&lt;-$BV321,"mutant","WT"),IF(BZ321&lt;-VLOOKUP('Gene Table'!$G$2,'Array Content'!$A$2:$B$3,2,FALSE),"Mutant","WT")),"")</f>
        <v>WT</v>
      </c>
      <c r="CO321" s="4" t="str">
        <f>IF(ISNUMBER(CA321), IF($BV321&gt;VLOOKUP('Gene Table'!$G$2,'Array Content'!$A$2:$B$3,2,FALSE),IF(CA321&lt;-$BV321,"mutant","WT"),IF(CA321&lt;-VLOOKUP('Gene Table'!$G$2,'Array Content'!$A$2:$B$3,2,FALSE),"Mutant","WT")),"")</f>
        <v>WT</v>
      </c>
      <c r="CP321" s="4" t="str">
        <f>IF(ISNUMBER(CB321), IF($BV321&gt;VLOOKUP('Gene Table'!$G$2,'Array Content'!$A$2:$B$3,2,FALSE),IF(CB321&lt;-$BV321,"mutant","WT"),IF(CB321&lt;-VLOOKUP('Gene Table'!$G$2,'Array Content'!$A$2:$B$3,2,FALSE),"Mutant","WT")),"")</f>
        <v/>
      </c>
      <c r="CQ321" s="4" t="str">
        <f>IF(ISNUMBER(CC321), IF($BV321&gt;VLOOKUP('Gene Table'!$G$2,'Array Content'!$A$2:$B$3,2,FALSE),IF(CC321&lt;-$BV321,"mutant","WT"),IF(CC321&lt;-VLOOKUP('Gene Table'!$G$2,'Array Content'!$A$2:$B$3,2,FALSE),"Mutant","WT")),"")</f>
        <v/>
      </c>
      <c r="CR321" s="4" t="str">
        <f>IF(ISNUMBER(CD321), IF($BV321&gt;VLOOKUP('Gene Table'!$G$2,'Array Content'!$A$2:$B$3,2,FALSE),IF(CD321&lt;-$BV321,"mutant","WT"),IF(CD321&lt;-VLOOKUP('Gene Table'!$G$2,'Array Content'!$A$2:$B$3,2,FALSE),"Mutant","WT")),"")</f>
        <v/>
      </c>
      <c r="CS321" s="4" t="str">
        <f>IF(ISNUMBER(CE321), IF($BV321&gt;VLOOKUP('Gene Table'!$G$2,'Array Content'!$A$2:$B$3,2,FALSE),IF(CE321&lt;-$BV321,"mutant","WT"),IF(CE321&lt;-VLOOKUP('Gene Table'!$G$2,'Array Content'!$A$2:$B$3,2,FALSE),"Mutant","WT")),"")</f>
        <v/>
      </c>
      <c r="CT321" s="4" t="str">
        <f>IF(ISNUMBER(CF321), IF($BV321&gt;VLOOKUP('Gene Table'!$G$2,'Array Content'!$A$2:$B$3,2,FALSE),IF(CF321&lt;-$BV321,"mutant","WT"),IF(CF321&lt;-VLOOKUP('Gene Table'!$G$2,'Array Content'!$A$2:$B$3,2,FALSE),"Mutant","WT")),"")</f>
        <v/>
      </c>
      <c r="CU321" s="4" t="str">
        <f>IF(ISNUMBER(CG321), IF($BV321&gt;VLOOKUP('Gene Table'!$G$2,'Array Content'!$A$2:$B$3,2,FALSE),IF(CG321&lt;-$BV321,"mutant","WT"),IF(CG321&lt;-VLOOKUP('Gene Table'!$G$2,'Array Content'!$A$2:$B$3,2,FALSE),"Mutant","WT")),"")</f>
        <v/>
      </c>
      <c r="CV321" s="4" t="str">
        <f>IF(ISNUMBER(CH321), IF($BV321&gt;VLOOKUP('Gene Table'!$G$2,'Array Content'!$A$2:$B$3,2,FALSE),IF(CH321&lt;-$BV321,"mutant","WT"),IF(CH321&lt;-VLOOKUP('Gene Table'!$G$2,'Array Content'!$A$2:$B$3,2,FALSE),"Mutant","WT")),"")</f>
        <v/>
      </c>
      <c r="CW321" s="4" t="str">
        <f>IF(ISNUMBER(CI321), IF($BV321&gt;VLOOKUP('Gene Table'!$G$2,'Array Content'!$A$2:$B$3,2,FALSE),IF(CI321&lt;-$BV321,"mutant","WT"),IF(CI321&lt;-VLOOKUP('Gene Table'!$G$2,'Array Content'!$A$2:$B$3,2,FALSE),"Mutant","WT")),"")</f>
        <v/>
      </c>
      <c r="CX321" s="4" t="str">
        <f>IF(ISNUMBER(CJ321), IF($BV321&gt;VLOOKUP('Gene Table'!$G$2,'Array Content'!$A$2:$B$3,2,FALSE),IF(CJ321&lt;-$BV321,"mutant","WT"),IF(CJ321&lt;-VLOOKUP('Gene Table'!$G$2,'Array Content'!$A$2:$B$3,2,FALSE),"Mutant","WT")),"")</f>
        <v/>
      </c>
      <c r="CY321" s="4" t="str">
        <f>IF(ISNUMBER(CK321), IF($BV321&gt;VLOOKUP('Gene Table'!$G$2,'Array Content'!$A$2:$B$3,2,FALSE),IF(CK321&lt;-$BV321,"mutant","WT"),IF(CK321&lt;-VLOOKUP('Gene Table'!$G$2,'Array Content'!$A$2:$B$3,2,FALSE),"Mutant","WT")),"")</f>
        <v/>
      </c>
      <c r="DA321" s="4" t="s">
        <v>4978</v>
      </c>
      <c r="DB321" s="4">
        <f t="shared" si="349"/>
        <v>0</v>
      </c>
      <c r="DC321" s="4">
        <f t="shared" si="350"/>
        <v>0</v>
      </c>
      <c r="DD321" s="4" t="str">
        <f t="shared" si="351"/>
        <v/>
      </c>
      <c r="DE321" s="4" t="str">
        <f t="shared" si="352"/>
        <v/>
      </c>
      <c r="DF321" s="4" t="str">
        <f t="shared" si="353"/>
        <v/>
      </c>
      <c r="DG321" s="4" t="str">
        <f t="shared" si="354"/>
        <v/>
      </c>
      <c r="DH321" s="4" t="str">
        <f t="shared" si="355"/>
        <v/>
      </c>
      <c r="DI321" s="4" t="str">
        <f t="shared" si="356"/>
        <v/>
      </c>
      <c r="DJ321" s="4" t="str">
        <f t="shared" si="357"/>
        <v/>
      </c>
      <c r="DK321" s="4" t="str">
        <f t="shared" si="358"/>
        <v/>
      </c>
      <c r="DL321" s="4" t="str">
        <f t="shared" si="359"/>
        <v/>
      </c>
      <c r="DM321" s="4" t="str">
        <f t="shared" si="360"/>
        <v/>
      </c>
      <c r="DO321" s="4" t="s">
        <v>4978</v>
      </c>
      <c r="DP321" s="4" t="str">
        <f>IF(ISNUMBER(DB321), IF($AR321&gt;VLOOKUP('Gene Table'!$G$2,'Array Content'!$A$2:$B$3,2,FALSE),IF(DB321&lt;-$AR321,"mutant","WT"),IF(DB321&lt;-VLOOKUP('Gene Table'!$G$2,'Array Content'!$A$2:$B$3,2,FALSE),"Mutant","WT")),"")</f>
        <v>WT</v>
      </c>
      <c r="DQ321" s="4" t="str">
        <f>IF(ISNUMBER(DC321), IF($AR321&gt;VLOOKUP('Gene Table'!$G$2,'Array Content'!$A$2:$B$3,2,FALSE),IF(DC321&lt;-$AR321,"mutant","WT"),IF(DC321&lt;-VLOOKUP('Gene Table'!$G$2,'Array Content'!$A$2:$B$3,2,FALSE),"Mutant","WT")),"")</f>
        <v>WT</v>
      </c>
      <c r="DR321" s="4" t="str">
        <f>IF(ISNUMBER(DD321), IF($AR321&gt;VLOOKUP('Gene Table'!$G$2,'Array Content'!$A$2:$B$3,2,FALSE),IF(DD321&lt;-$AR321,"mutant","WT"),IF(DD321&lt;-VLOOKUP('Gene Table'!$G$2,'Array Content'!$A$2:$B$3,2,FALSE),"Mutant","WT")),"")</f>
        <v/>
      </c>
      <c r="DS321" s="4" t="str">
        <f>IF(ISNUMBER(DE321), IF($AR321&gt;VLOOKUP('Gene Table'!$G$2,'Array Content'!$A$2:$B$3,2,FALSE),IF(DE321&lt;-$AR321,"mutant","WT"),IF(DE321&lt;-VLOOKUP('Gene Table'!$G$2,'Array Content'!$A$2:$B$3,2,FALSE),"Mutant","WT")),"")</f>
        <v/>
      </c>
      <c r="DT321" s="4" t="str">
        <f>IF(ISNUMBER(DF321), IF($AR321&gt;VLOOKUP('Gene Table'!$G$2,'Array Content'!$A$2:$B$3,2,FALSE),IF(DF321&lt;-$AR321,"mutant","WT"),IF(DF321&lt;-VLOOKUP('Gene Table'!$G$2,'Array Content'!$A$2:$B$3,2,FALSE),"Mutant","WT")),"")</f>
        <v/>
      </c>
      <c r="DU321" s="4" t="str">
        <f>IF(ISNUMBER(DG321), IF($AR321&gt;VLOOKUP('Gene Table'!$G$2,'Array Content'!$A$2:$B$3,2,FALSE),IF(DG321&lt;-$AR321,"mutant","WT"),IF(DG321&lt;-VLOOKUP('Gene Table'!$G$2,'Array Content'!$A$2:$B$3,2,FALSE),"Mutant","WT")),"")</f>
        <v/>
      </c>
      <c r="DV321" s="4" t="str">
        <f>IF(ISNUMBER(DH321), IF($AR321&gt;VLOOKUP('Gene Table'!$G$2,'Array Content'!$A$2:$B$3,2,FALSE),IF(DH321&lt;-$AR321,"mutant","WT"),IF(DH321&lt;-VLOOKUP('Gene Table'!$G$2,'Array Content'!$A$2:$B$3,2,FALSE),"Mutant","WT")),"")</f>
        <v/>
      </c>
      <c r="DW321" s="4" t="str">
        <f>IF(ISNUMBER(DI321), IF($AR321&gt;VLOOKUP('Gene Table'!$G$2,'Array Content'!$A$2:$B$3,2,FALSE),IF(DI321&lt;-$AR321,"mutant","WT"),IF(DI321&lt;-VLOOKUP('Gene Table'!$G$2,'Array Content'!$A$2:$B$3,2,FALSE),"Mutant","WT")),"")</f>
        <v/>
      </c>
      <c r="DX321" s="4" t="str">
        <f>IF(ISNUMBER(DJ321), IF($AR321&gt;VLOOKUP('Gene Table'!$G$2,'Array Content'!$A$2:$B$3,2,FALSE),IF(DJ321&lt;-$AR321,"mutant","WT"),IF(DJ321&lt;-VLOOKUP('Gene Table'!$G$2,'Array Content'!$A$2:$B$3,2,FALSE),"Mutant","WT")),"")</f>
        <v/>
      </c>
      <c r="DY321" s="4" t="str">
        <f>IF(ISNUMBER(DK321), IF($AR321&gt;VLOOKUP('Gene Table'!$G$2,'Array Content'!$A$2:$B$3,2,FALSE),IF(DK321&lt;-$AR321,"mutant","WT"),IF(DK321&lt;-VLOOKUP('Gene Table'!$G$2,'Array Content'!$A$2:$B$3,2,FALSE),"Mutant","WT")),"")</f>
        <v/>
      </c>
      <c r="DZ321" s="4" t="str">
        <f>IF(ISNUMBER(DL321), IF($AR321&gt;VLOOKUP('Gene Table'!$G$2,'Array Content'!$A$2:$B$3,2,FALSE),IF(DL321&lt;-$AR321,"mutant","WT"),IF(DL321&lt;-VLOOKUP('Gene Table'!$G$2,'Array Content'!$A$2:$B$3,2,FALSE),"Mutant","WT")),"")</f>
        <v/>
      </c>
      <c r="EA321" s="4" t="str">
        <f>IF(ISNUMBER(DM321), IF($AR321&gt;VLOOKUP('Gene Table'!$G$2,'Array Content'!$A$2:$B$3,2,FALSE),IF(DM321&lt;-$AR321,"mutant","WT"),IF(DM321&lt;-VLOOKUP('Gene Table'!$G$2,'Array Content'!$A$2:$B$3,2,FALSE),"Mutant","WT")),"")</f>
        <v/>
      </c>
      <c r="EC321" s="4" t="s">
        <v>4978</v>
      </c>
      <c r="ED321" s="4" t="str">
        <f>IF('Gene Table'!$D321="copy number",D321,"")</f>
        <v/>
      </c>
      <c r="EE321" s="4" t="str">
        <f>IF('Gene Table'!$D321="copy number",E321,"")</f>
        <v/>
      </c>
      <c r="EF321" s="4" t="str">
        <f>IF('Gene Table'!$D321="copy number",F321,"")</f>
        <v/>
      </c>
      <c r="EG321" s="4" t="str">
        <f>IF('Gene Table'!$D321="copy number",G321,"")</f>
        <v/>
      </c>
      <c r="EH321" s="4" t="str">
        <f>IF('Gene Table'!$D321="copy number",H321,"")</f>
        <v/>
      </c>
      <c r="EI321" s="4" t="str">
        <f>IF('Gene Table'!$D321="copy number",I321,"")</f>
        <v/>
      </c>
      <c r="EJ321" s="4" t="str">
        <f>IF('Gene Table'!$D321="copy number",J321,"")</f>
        <v/>
      </c>
      <c r="EK321" s="4" t="str">
        <f>IF('Gene Table'!$D321="copy number",K321,"")</f>
        <v/>
      </c>
      <c r="EL321" s="4" t="str">
        <f>IF('Gene Table'!$D321="copy number",L321,"")</f>
        <v/>
      </c>
      <c r="EM321" s="4" t="str">
        <f>IF('Gene Table'!$D321="copy number",M321,"")</f>
        <v/>
      </c>
      <c r="EN321" s="4" t="str">
        <f>IF('Gene Table'!$D321="copy number",N321,"")</f>
        <v/>
      </c>
      <c r="EO321" s="4" t="str">
        <f>IF('Gene Table'!$D321="copy number",O321,"")</f>
        <v/>
      </c>
      <c r="EQ321" s="4" t="s">
        <v>4978</v>
      </c>
      <c r="ER321" s="4" t="str">
        <f>IF('Gene Table'!$D321="copy number",R321,"")</f>
        <v/>
      </c>
      <c r="ES321" s="4" t="str">
        <f>IF('Gene Table'!$D321="copy number",S321,"")</f>
        <v/>
      </c>
      <c r="ET321" s="4" t="str">
        <f>IF('Gene Table'!$D321="copy number",T321,"")</f>
        <v/>
      </c>
      <c r="EU321" s="4" t="str">
        <f>IF('Gene Table'!$D321="copy number",U321,"")</f>
        <v/>
      </c>
      <c r="EV321" s="4" t="str">
        <f>IF('Gene Table'!$D321="copy number",V321,"")</f>
        <v/>
      </c>
      <c r="EW321" s="4" t="str">
        <f>IF('Gene Table'!$D321="copy number",W321,"")</f>
        <v/>
      </c>
      <c r="EX321" s="4" t="str">
        <f>IF('Gene Table'!$D321="copy number",X321,"")</f>
        <v/>
      </c>
      <c r="EY321" s="4" t="str">
        <f>IF('Gene Table'!$D321="copy number",Y321,"")</f>
        <v/>
      </c>
      <c r="EZ321" s="4" t="str">
        <f>IF('Gene Table'!$D321="copy number",Z321,"")</f>
        <v/>
      </c>
      <c r="FA321" s="4" t="str">
        <f>IF('Gene Table'!$D321="copy number",AA321,"")</f>
        <v/>
      </c>
      <c r="FB321" s="4" t="str">
        <f>IF('Gene Table'!$D321="copy number",AB321,"")</f>
        <v/>
      </c>
      <c r="FC321" s="4" t="str">
        <f>IF('Gene Table'!$D321="copy number",AC321,"")</f>
        <v/>
      </c>
      <c r="FE321" s="4" t="s">
        <v>4978</v>
      </c>
      <c r="FF321" s="4" t="str">
        <f>IF('Gene Table'!$C321="SMPC",D321,"")</f>
        <v/>
      </c>
      <c r="FG321" s="4" t="str">
        <f>IF('Gene Table'!$C321="SMPC",E321,"")</f>
        <v/>
      </c>
      <c r="FH321" s="4" t="str">
        <f>IF('Gene Table'!$C321="SMPC",F321,"")</f>
        <v/>
      </c>
      <c r="FI321" s="4" t="str">
        <f>IF('Gene Table'!$C321="SMPC",G321,"")</f>
        <v/>
      </c>
      <c r="FJ321" s="4" t="str">
        <f>IF('Gene Table'!$C321="SMPC",H321,"")</f>
        <v/>
      </c>
      <c r="FK321" s="4" t="str">
        <f>IF('Gene Table'!$C321="SMPC",I321,"")</f>
        <v/>
      </c>
      <c r="FL321" s="4" t="str">
        <f>IF('Gene Table'!$C321="SMPC",J321,"")</f>
        <v/>
      </c>
      <c r="FM321" s="4" t="str">
        <f>IF('Gene Table'!$C321="SMPC",K321,"")</f>
        <v/>
      </c>
      <c r="FN321" s="4" t="str">
        <f>IF('Gene Table'!$C321="SMPC",L321,"")</f>
        <v/>
      </c>
      <c r="FO321" s="4" t="str">
        <f>IF('Gene Table'!$C321="SMPC",M321,"")</f>
        <v/>
      </c>
      <c r="FP321" s="4" t="str">
        <f>IF('Gene Table'!$C321="SMPC",N321,"")</f>
        <v/>
      </c>
      <c r="FQ321" s="4" t="str">
        <f>IF('Gene Table'!$C321="SMPC",O321,"")</f>
        <v/>
      </c>
      <c r="FS321" s="4" t="s">
        <v>4978</v>
      </c>
      <c r="FT321" s="4" t="str">
        <f>IF('Gene Table'!$C321="SMPC",R321,"")</f>
        <v/>
      </c>
      <c r="FU321" s="4" t="str">
        <f>IF('Gene Table'!$C321="SMPC",S321,"")</f>
        <v/>
      </c>
      <c r="FV321" s="4" t="str">
        <f>IF('Gene Table'!$C321="SMPC",T321,"")</f>
        <v/>
      </c>
      <c r="FW321" s="4" t="str">
        <f>IF('Gene Table'!$C321="SMPC",U321,"")</f>
        <v/>
      </c>
      <c r="FX321" s="4" t="str">
        <f>IF('Gene Table'!$C321="SMPC",V321,"")</f>
        <v/>
      </c>
      <c r="FY321" s="4" t="str">
        <f>IF('Gene Table'!$C321="SMPC",W321,"")</f>
        <v/>
      </c>
      <c r="FZ321" s="4" t="str">
        <f>IF('Gene Table'!$C321="SMPC",X321,"")</f>
        <v/>
      </c>
      <c r="GA321" s="4" t="str">
        <f>IF('Gene Table'!$C321="SMPC",Y321,"")</f>
        <v/>
      </c>
      <c r="GB321" s="4" t="str">
        <f>IF('Gene Table'!$C321="SMPC",Z321,"")</f>
        <v/>
      </c>
      <c r="GC321" s="4" t="str">
        <f>IF('Gene Table'!$C321="SMPC",AA321,"")</f>
        <v/>
      </c>
      <c r="GD321" s="4" t="str">
        <f>IF('Gene Table'!$C321="SMPC",AB321,"")</f>
        <v/>
      </c>
      <c r="GE321" s="4" t="str">
        <f>IF('Gene Table'!$C321="SMPC",AC321,"")</f>
        <v/>
      </c>
    </row>
    <row r="322" spans="1:187" ht="15" customHeight="1" x14ac:dyDescent="0.25">
      <c r="A322" s="4" t="str">
        <f>'Gene Table'!C322&amp;":"&amp;'Gene Table'!D322</f>
        <v>TSHR:c.1895C&gt;T</v>
      </c>
      <c r="B322" s="4">
        <f>IF('Gene Table'!$G$5="NO",IF(ISNUMBER(MATCH('Gene Table'!E322,'Array Content'!$M$2:$M$941,0)),VLOOKUP('Gene Table'!E322,'Array Content'!$M$2:$O$941,2,FALSE),35),IF('Gene Table'!$G$5="YES",IF(ISNUMBER(MATCH('Gene Table'!E322,'Array Content'!$M$2:$M$941,0)),VLOOKUP('Gene Table'!E322,'Array Content'!$M$2:$O$941,3,FALSE),35),"OOPS"))</f>
        <v>37</v>
      </c>
      <c r="C322" s="4" t="s">
        <v>4979</v>
      </c>
      <c r="D322" s="29">
        <f>IF('Control Sample Data'!D321="","",IF(SUM('Control Sample Data'!D$2:D$97)&gt;10,IF(AND(ISNUMBER('Control Sample Data'!D321),'Control Sample Data'!D321&lt;$B322, 'Control Sample Data'!D321&gt;0),'Control Sample Data'!D321,$B322),""))</f>
        <v>35</v>
      </c>
      <c r="E322" s="29">
        <f>IF('Control Sample Data'!E321="","",IF(SUM('Control Sample Data'!E$2:E$97)&gt;10,IF(AND(ISNUMBER('Control Sample Data'!E321),'Control Sample Data'!E321&lt;$B322, 'Control Sample Data'!E321&gt;0),'Control Sample Data'!E321,$B322),""))</f>
        <v>35</v>
      </c>
      <c r="F322" s="29" t="str">
        <f>IF('Control Sample Data'!F321="","",IF(SUM('Control Sample Data'!F$2:F$97)&gt;10,IF(AND(ISNUMBER('Control Sample Data'!F321),'Control Sample Data'!F321&lt;$B322, 'Control Sample Data'!F321&gt;0),'Control Sample Data'!F321,$B322),""))</f>
        <v/>
      </c>
      <c r="G322" s="29" t="str">
        <f>IF('Control Sample Data'!G321="","",IF(SUM('Control Sample Data'!G$2:G$97)&gt;10,IF(AND(ISNUMBER('Control Sample Data'!G321),'Control Sample Data'!G321&lt;$B322, 'Control Sample Data'!G321&gt;0),'Control Sample Data'!G321,$B322),""))</f>
        <v/>
      </c>
      <c r="H322" s="29" t="str">
        <f>IF('Control Sample Data'!H321="","",IF(SUM('Control Sample Data'!H$2:H$97)&gt;10,IF(AND(ISNUMBER('Control Sample Data'!H321),'Control Sample Data'!H321&lt;$B322, 'Control Sample Data'!H321&gt;0),'Control Sample Data'!H321,$B322),""))</f>
        <v/>
      </c>
      <c r="I322" s="29" t="str">
        <f>IF('Control Sample Data'!I321="","",IF(SUM('Control Sample Data'!I$2:I$97)&gt;10,IF(AND(ISNUMBER('Control Sample Data'!I321),'Control Sample Data'!I321&lt;$B322, 'Control Sample Data'!I321&gt;0),'Control Sample Data'!I321,$B322),""))</f>
        <v/>
      </c>
      <c r="J322" s="29" t="str">
        <f>IF('Control Sample Data'!J321="","",IF(SUM('Control Sample Data'!J$2:J$97)&gt;10,IF(AND(ISNUMBER('Control Sample Data'!J321),'Control Sample Data'!J321&lt;$B322, 'Control Sample Data'!J321&gt;0),'Control Sample Data'!J321,$B322),""))</f>
        <v/>
      </c>
      <c r="K322" s="29" t="str">
        <f>IF('Control Sample Data'!K321="","",IF(SUM('Control Sample Data'!K$2:K$97)&gt;10,IF(AND(ISNUMBER('Control Sample Data'!K321),'Control Sample Data'!K321&lt;$B322, 'Control Sample Data'!K321&gt;0),'Control Sample Data'!K321,$B322),""))</f>
        <v/>
      </c>
      <c r="L322" s="29" t="str">
        <f>IF('Control Sample Data'!L321="","",IF(SUM('Control Sample Data'!L$2:L$97)&gt;10,IF(AND(ISNUMBER('Control Sample Data'!L321),'Control Sample Data'!L321&lt;$B322, 'Control Sample Data'!L321&gt;0),'Control Sample Data'!L321,$B322),""))</f>
        <v/>
      </c>
      <c r="M322" s="29" t="str">
        <f>IF('Control Sample Data'!M321="","",IF(SUM('Control Sample Data'!M$2:M$97)&gt;10,IF(AND(ISNUMBER('Control Sample Data'!M321),'Control Sample Data'!M321&lt;$B322, 'Control Sample Data'!M321&gt;0),'Control Sample Data'!M321,$B322),""))</f>
        <v/>
      </c>
      <c r="N322" s="29" t="str">
        <f>IF('Control Sample Data'!N321="","",IF(SUM('Control Sample Data'!N$2:N$97)&gt;10,IF(AND(ISNUMBER('Control Sample Data'!N321),'Control Sample Data'!N321&lt;$B322, 'Control Sample Data'!N321&gt;0),'Control Sample Data'!N321,$B322),""))</f>
        <v/>
      </c>
      <c r="O322" s="29" t="str">
        <f>IF('Control Sample Data'!O321="","",IF(SUM('Control Sample Data'!O$2:O$97)&gt;10,IF(AND(ISNUMBER('Control Sample Data'!O321),'Control Sample Data'!O321&lt;$B322, 'Control Sample Data'!O321&gt;0),'Control Sample Data'!O321,$B322),""))</f>
        <v/>
      </c>
      <c r="Q322" s="4" t="s">
        <v>4979</v>
      </c>
      <c r="R322" s="29">
        <f>IF('Test Sample Data'!D321="","",IF(SUM('Test Sample Data'!D$2:D$97)&gt;10,IF(AND(ISNUMBER('Test Sample Data'!D321),'Test Sample Data'!D321&lt;$B322, 'Test Sample Data'!D321&gt;0),'Test Sample Data'!D321,$B322),""))</f>
        <v>35</v>
      </c>
      <c r="S322" s="29">
        <f>IF('Test Sample Data'!E321="","",IF(SUM('Test Sample Data'!E$2:E$97)&gt;10,IF(AND(ISNUMBER('Test Sample Data'!E321),'Test Sample Data'!E321&lt;$B322, 'Test Sample Data'!E321&gt;0),'Test Sample Data'!E321,$B322),""))</f>
        <v>35</v>
      </c>
      <c r="T322" s="29" t="str">
        <f>IF('Test Sample Data'!F321="","",IF(SUM('Test Sample Data'!F$2:F$97)&gt;10,IF(AND(ISNUMBER('Test Sample Data'!F321),'Test Sample Data'!F321&lt;$B322, 'Test Sample Data'!F321&gt;0),'Test Sample Data'!F321,$B322),""))</f>
        <v/>
      </c>
      <c r="U322" s="29" t="str">
        <f>IF('Test Sample Data'!G321="","",IF(SUM('Test Sample Data'!G$2:G$97)&gt;10,IF(AND(ISNUMBER('Test Sample Data'!G321),'Test Sample Data'!G321&lt;$B322, 'Test Sample Data'!G321&gt;0),'Test Sample Data'!G321,$B322),""))</f>
        <v/>
      </c>
      <c r="V322" s="29" t="str">
        <f>IF('Test Sample Data'!H321="","",IF(SUM('Test Sample Data'!H$2:H$97)&gt;10,IF(AND(ISNUMBER('Test Sample Data'!H321),'Test Sample Data'!H321&lt;$B322, 'Test Sample Data'!H321&gt;0),'Test Sample Data'!H321,$B322),""))</f>
        <v/>
      </c>
      <c r="W322" s="29" t="str">
        <f>IF('Test Sample Data'!I321="","",IF(SUM('Test Sample Data'!I$2:I$97)&gt;10,IF(AND(ISNUMBER('Test Sample Data'!I321),'Test Sample Data'!I321&lt;$B322, 'Test Sample Data'!I321&gt;0),'Test Sample Data'!I321,$B322),""))</f>
        <v/>
      </c>
      <c r="X322" s="29" t="str">
        <f>IF('Test Sample Data'!J321="","",IF(SUM('Test Sample Data'!J$2:J$97)&gt;10,IF(AND(ISNUMBER('Test Sample Data'!J321),'Test Sample Data'!J321&lt;$B322, 'Test Sample Data'!J321&gt;0),'Test Sample Data'!J321,$B322),""))</f>
        <v/>
      </c>
      <c r="Y322" s="29" t="str">
        <f>IF('Test Sample Data'!K321="","",IF(SUM('Test Sample Data'!K$2:K$97)&gt;10,IF(AND(ISNUMBER('Test Sample Data'!K321),'Test Sample Data'!K321&lt;$B322, 'Test Sample Data'!K321&gt;0),'Test Sample Data'!K321,$B322),""))</f>
        <v/>
      </c>
      <c r="Z322" s="29" t="str">
        <f>IF('Test Sample Data'!L321="","",IF(SUM('Test Sample Data'!L$2:L$97)&gt;10,IF(AND(ISNUMBER('Test Sample Data'!L321),'Test Sample Data'!L321&lt;$B322, 'Test Sample Data'!L321&gt;0),'Test Sample Data'!L321,$B322),""))</f>
        <v/>
      </c>
      <c r="AA322" s="29" t="str">
        <f>IF('Test Sample Data'!M321="","",IF(SUM('Test Sample Data'!M$2:M$97)&gt;10,IF(AND(ISNUMBER('Test Sample Data'!M321),'Test Sample Data'!M321&lt;$B322, 'Test Sample Data'!M321&gt;0),'Test Sample Data'!M321,$B322),""))</f>
        <v/>
      </c>
      <c r="AB322" s="29" t="str">
        <f>IF('Test Sample Data'!N321="","",IF(SUM('Test Sample Data'!N$2:N$97)&gt;10,IF(AND(ISNUMBER('Test Sample Data'!N321),'Test Sample Data'!N321&lt;$B322, 'Test Sample Data'!N321&gt;0),'Test Sample Data'!N321,$B322),""))</f>
        <v/>
      </c>
      <c r="AC322" s="29" t="str">
        <f>IF('Test Sample Data'!O321="","",IF(SUM('Test Sample Data'!O$2:O$97)&gt;10,IF(AND(ISNUMBER('Test Sample Data'!O321),'Test Sample Data'!O321&lt;$B322, 'Test Sample Data'!O321&gt;0),'Test Sample Data'!O321,$B322),""))</f>
        <v/>
      </c>
      <c r="AE322" s="4" t="s">
        <v>4979</v>
      </c>
      <c r="AF322" s="4">
        <f t="shared" si="311"/>
        <v>9</v>
      </c>
      <c r="AG322" s="4">
        <f t="shared" si="312"/>
        <v>9</v>
      </c>
      <c r="AH322" s="4" t="str">
        <f t="shared" si="313"/>
        <v/>
      </c>
      <c r="AI322" s="4" t="str">
        <f t="shared" si="314"/>
        <v/>
      </c>
      <c r="AJ322" s="4" t="str">
        <f t="shared" si="315"/>
        <v/>
      </c>
      <c r="AK322" s="4" t="str">
        <f t="shared" si="316"/>
        <v/>
      </c>
      <c r="AL322" s="4" t="str">
        <f t="shared" si="317"/>
        <v/>
      </c>
      <c r="AM322" s="4" t="str">
        <f t="shared" si="318"/>
        <v/>
      </c>
      <c r="AN322" s="4" t="str">
        <f t="shared" si="319"/>
        <v/>
      </c>
      <c r="AO322" s="4" t="str">
        <f t="shared" si="320"/>
        <v/>
      </c>
      <c r="AP322" s="4" t="str">
        <f t="shared" si="321"/>
        <v/>
      </c>
      <c r="AQ322" s="4" t="str">
        <f t="shared" si="322"/>
        <v/>
      </c>
      <c r="AR322" s="4">
        <f t="shared" si="323"/>
        <v>0</v>
      </c>
      <c r="AS322" s="4">
        <f t="shared" si="374"/>
        <v>9</v>
      </c>
      <c r="AU322" s="4" t="s">
        <v>4979</v>
      </c>
      <c r="AV322" s="4">
        <f t="shared" si="324"/>
        <v>9</v>
      </c>
      <c r="AW322" s="4">
        <f t="shared" si="325"/>
        <v>9</v>
      </c>
      <c r="AX322" s="4" t="str">
        <f t="shared" si="326"/>
        <v/>
      </c>
      <c r="AY322" s="4" t="str">
        <f t="shared" si="327"/>
        <v/>
      </c>
      <c r="AZ322" s="4" t="str">
        <f t="shared" si="328"/>
        <v/>
      </c>
      <c r="BA322" s="4" t="str">
        <f t="shared" si="329"/>
        <v/>
      </c>
      <c r="BB322" s="4" t="str">
        <f t="shared" si="330"/>
        <v/>
      </c>
      <c r="BC322" s="4" t="str">
        <f t="shared" si="331"/>
        <v/>
      </c>
      <c r="BD322" s="4" t="str">
        <f t="shared" si="332"/>
        <v/>
      </c>
      <c r="BE322" s="4" t="str">
        <f t="shared" si="333"/>
        <v/>
      </c>
      <c r="BF322" s="4" t="str">
        <f t="shared" si="334"/>
        <v/>
      </c>
      <c r="BG322" s="4" t="str">
        <f t="shared" si="335"/>
        <v/>
      </c>
      <c r="BI322" s="4" t="s">
        <v>4979</v>
      </c>
      <c r="BJ322" s="4">
        <f t="shared" si="361"/>
        <v>9</v>
      </c>
      <c r="BK322" s="4">
        <f t="shared" si="362"/>
        <v>9</v>
      </c>
      <c r="BL322" s="4" t="str">
        <f t="shared" si="363"/>
        <v/>
      </c>
      <c r="BM322" s="4" t="str">
        <f t="shared" si="364"/>
        <v/>
      </c>
      <c r="BN322" s="4" t="str">
        <f t="shared" si="365"/>
        <v/>
      </c>
      <c r="BO322" s="4" t="str">
        <f t="shared" si="366"/>
        <v/>
      </c>
      <c r="BP322" s="4" t="str">
        <f t="shared" si="367"/>
        <v/>
      </c>
      <c r="BQ322" s="4" t="str">
        <f t="shared" si="368"/>
        <v/>
      </c>
      <c r="BR322" s="4" t="str">
        <f t="shared" si="369"/>
        <v/>
      </c>
      <c r="BS322" s="4" t="str">
        <f t="shared" si="370"/>
        <v/>
      </c>
      <c r="BT322" s="4" t="str">
        <f t="shared" si="371"/>
        <v/>
      </c>
      <c r="BU322" s="4" t="str">
        <f t="shared" si="372"/>
        <v/>
      </c>
      <c r="BV322" s="4">
        <f t="shared" si="336"/>
        <v>0</v>
      </c>
      <c r="BW322" s="4">
        <f t="shared" si="373"/>
        <v>9</v>
      </c>
      <c r="BY322" s="4" t="s">
        <v>4979</v>
      </c>
      <c r="BZ322" s="4">
        <f t="shared" si="337"/>
        <v>0</v>
      </c>
      <c r="CA322" s="4">
        <f t="shared" si="338"/>
        <v>0</v>
      </c>
      <c r="CB322" s="4" t="str">
        <f t="shared" si="339"/>
        <v/>
      </c>
      <c r="CC322" s="4" t="str">
        <f t="shared" si="340"/>
        <v/>
      </c>
      <c r="CD322" s="4" t="str">
        <f t="shared" si="341"/>
        <v/>
      </c>
      <c r="CE322" s="4" t="str">
        <f t="shared" si="342"/>
        <v/>
      </c>
      <c r="CF322" s="4" t="str">
        <f t="shared" si="343"/>
        <v/>
      </c>
      <c r="CG322" s="4" t="str">
        <f t="shared" si="344"/>
        <v/>
      </c>
      <c r="CH322" s="4" t="str">
        <f t="shared" si="345"/>
        <v/>
      </c>
      <c r="CI322" s="4" t="str">
        <f t="shared" si="346"/>
        <v/>
      </c>
      <c r="CJ322" s="4" t="str">
        <f t="shared" si="347"/>
        <v/>
      </c>
      <c r="CK322" s="4" t="str">
        <f t="shared" si="348"/>
        <v/>
      </c>
      <c r="CM322" s="4" t="s">
        <v>4979</v>
      </c>
      <c r="CN322" s="4" t="str">
        <f>IF(ISNUMBER(BZ322), IF($BV322&gt;VLOOKUP('Gene Table'!$G$2,'Array Content'!$A$2:$B$3,2,FALSE),IF(BZ322&lt;-$BV322,"mutant","WT"),IF(BZ322&lt;-VLOOKUP('Gene Table'!$G$2,'Array Content'!$A$2:$B$3,2,FALSE),"Mutant","WT")),"")</f>
        <v>WT</v>
      </c>
      <c r="CO322" s="4" t="str">
        <f>IF(ISNUMBER(CA322), IF($BV322&gt;VLOOKUP('Gene Table'!$G$2,'Array Content'!$A$2:$B$3,2,FALSE),IF(CA322&lt;-$BV322,"mutant","WT"),IF(CA322&lt;-VLOOKUP('Gene Table'!$G$2,'Array Content'!$A$2:$B$3,2,FALSE),"Mutant","WT")),"")</f>
        <v>WT</v>
      </c>
      <c r="CP322" s="4" t="str">
        <f>IF(ISNUMBER(CB322), IF($BV322&gt;VLOOKUP('Gene Table'!$G$2,'Array Content'!$A$2:$B$3,2,FALSE),IF(CB322&lt;-$BV322,"mutant","WT"),IF(CB322&lt;-VLOOKUP('Gene Table'!$G$2,'Array Content'!$A$2:$B$3,2,FALSE),"Mutant","WT")),"")</f>
        <v/>
      </c>
      <c r="CQ322" s="4" t="str">
        <f>IF(ISNUMBER(CC322), IF($BV322&gt;VLOOKUP('Gene Table'!$G$2,'Array Content'!$A$2:$B$3,2,FALSE),IF(CC322&lt;-$BV322,"mutant","WT"),IF(CC322&lt;-VLOOKUP('Gene Table'!$G$2,'Array Content'!$A$2:$B$3,2,FALSE),"Mutant","WT")),"")</f>
        <v/>
      </c>
      <c r="CR322" s="4" t="str">
        <f>IF(ISNUMBER(CD322), IF($BV322&gt;VLOOKUP('Gene Table'!$G$2,'Array Content'!$A$2:$B$3,2,FALSE),IF(CD322&lt;-$BV322,"mutant","WT"),IF(CD322&lt;-VLOOKUP('Gene Table'!$G$2,'Array Content'!$A$2:$B$3,2,FALSE),"Mutant","WT")),"")</f>
        <v/>
      </c>
      <c r="CS322" s="4" t="str">
        <f>IF(ISNUMBER(CE322), IF($BV322&gt;VLOOKUP('Gene Table'!$G$2,'Array Content'!$A$2:$B$3,2,FALSE),IF(CE322&lt;-$BV322,"mutant","WT"),IF(CE322&lt;-VLOOKUP('Gene Table'!$G$2,'Array Content'!$A$2:$B$3,2,FALSE),"Mutant","WT")),"")</f>
        <v/>
      </c>
      <c r="CT322" s="4" t="str">
        <f>IF(ISNUMBER(CF322), IF($BV322&gt;VLOOKUP('Gene Table'!$G$2,'Array Content'!$A$2:$B$3,2,FALSE),IF(CF322&lt;-$BV322,"mutant","WT"),IF(CF322&lt;-VLOOKUP('Gene Table'!$G$2,'Array Content'!$A$2:$B$3,2,FALSE),"Mutant","WT")),"")</f>
        <v/>
      </c>
      <c r="CU322" s="4" t="str">
        <f>IF(ISNUMBER(CG322), IF($BV322&gt;VLOOKUP('Gene Table'!$G$2,'Array Content'!$A$2:$B$3,2,FALSE),IF(CG322&lt;-$BV322,"mutant","WT"),IF(CG322&lt;-VLOOKUP('Gene Table'!$G$2,'Array Content'!$A$2:$B$3,2,FALSE),"Mutant","WT")),"")</f>
        <v/>
      </c>
      <c r="CV322" s="4" t="str">
        <f>IF(ISNUMBER(CH322), IF($BV322&gt;VLOOKUP('Gene Table'!$G$2,'Array Content'!$A$2:$B$3,2,FALSE),IF(CH322&lt;-$BV322,"mutant","WT"),IF(CH322&lt;-VLOOKUP('Gene Table'!$G$2,'Array Content'!$A$2:$B$3,2,FALSE),"Mutant","WT")),"")</f>
        <v/>
      </c>
      <c r="CW322" s="4" t="str">
        <f>IF(ISNUMBER(CI322), IF($BV322&gt;VLOOKUP('Gene Table'!$G$2,'Array Content'!$A$2:$B$3,2,FALSE),IF(CI322&lt;-$BV322,"mutant","WT"),IF(CI322&lt;-VLOOKUP('Gene Table'!$G$2,'Array Content'!$A$2:$B$3,2,FALSE),"Mutant","WT")),"")</f>
        <v/>
      </c>
      <c r="CX322" s="4" t="str">
        <f>IF(ISNUMBER(CJ322), IF($BV322&gt;VLOOKUP('Gene Table'!$G$2,'Array Content'!$A$2:$B$3,2,FALSE),IF(CJ322&lt;-$BV322,"mutant","WT"),IF(CJ322&lt;-VLOOKUP('Gene Table'!$G$2,'Array Content'!$A$2:$B$3,2,FALSE),"Mutant","WT")),"")</f>
        <v/>
      </c>
      <c r="CY322" s="4" t="str">
        <f>IF(ISNUMBER(CK322), IF($BV322&gt;VLOOKUP('Gene Table'!$G$2,'Array Content'!$A$2:$B$3,2,FALSE),IF(CK322&lt;-$BV322,"mutant","WT"),IF(CK322&lt;-VLOOKUP('Gene Table'!$G$2,'Array Content'!$A$2:$B$3,2,FALSE),"Mutant","WT")),"")</f>
        <v/>
      </c>
      <c r="DA322" s="4" t="s">
        <v>4979</v>
      </c>
      <c r="DB322" s="4">
        <f t="shared" si="349"/>
        <v>0</v>
      </c>
      <c r="DC322" s="4">
        <f t="shared" si="350"/>
        <v>0</v>
      </c>
      <c r="DD322" s="4" t="str">
        <f t="shared" si="351"/>
        <v/>
      </c>
      <c r="DE322" s="4" t="str">
        <f t="shared" si="352"/>
        <v/>
      </c>
      <c r="DF322" s="4" t="str">
        <f t="shared" si="353"/>
        <v/>
      </c>
      <c r="DG322" s="4" t="str">
        <f t="shared" si="354"/>
        <v/>
      </c>
      <c r="DH322" s="4" t="str">
        <f t="shared" si="355"/>
        <v/>
      </c>
      <c r="DI322" s="4" t="str">
        <f t="shared" si="356"/>
        <v/>
      </c>
      <c r="DJ322" s="4" t="str">
        <f t="shared" si="357"/>
        <v/>
      </c>
      <c r="DK322" s="4" t="str">
        <f t="shared" si="358"/>
        <v/>
      </c>
      <c r="DL322" s="4" t="str">
        <f t="shared" si="359"/>
        <v/>
      </c>
      <c r="DM322" s="4" t="str">
        <f t="shared" si="360"/>
        <v/>
      </c>
      <c r="DO322" s="4" t="s">
        <v>4979</v>
      </c>
      <c r="DP322" s="4" t="str">
        <f>IF(ISNUMBER(DB322), IF($AR322&gt;VLOOKUP('Gene Table'!$G$2,'Array Content'!$A$2:$B$3,2,FALSE),IF(DB322&lt;-$AR322,"mutant","WT"),IF(DB322&lt;-VLOOKUP('Gene Table'!$G$2,'Array Content'!$A$2:$B$3,2,FALSE),"Mutant","WT")),"")</f>
        <v>WT</v>
      </c>
      <c r="DQ322" s="4" t="str">
        <f>IF(ISNUMBER(DC322), IF($AR322&gt;VLOOKUP('Gene Table'!$G$2,'Array Content'!$A$2:$B$3,2,FALSE),IF(DC322&lt;-$AR322,"mutant","WT"),IF(DC322&lt;-VLOOKUP('Gene Table'!$G$2,'Array Content'!$A$2:$B$3,2,FALSE),"Mutant","WT")),"")</f>
        <v>WT</v>
      </c>
      <c r="DR322" s="4" t="str">
        <f>IF(ISNUMBER(DD322), IF($AR322&gt;VLOOKUP('Gene Table'!$G$2,'Array Content'!$A$2:$B$3,2,FALSE),IF(DD322&lt;-$AR322,"mutant","WT"),IF(DD322&lt;-VLOOKUP('Gene Table'!$G$2,'Array Content'!$A$2:$B$3,2,FALSE),"Mutant","WT")),"")</f>
        <v/>
      </c>
      <c r="DS322" s="4" t="str">
        <f>IF(ISNUMBER(DE322), IF($AR322&gt;VLOOKUP('Gene Table'!$G$2,'Array Content'!$A$2:$B$3,2,FALSE),IF(DE322&lt;-$AR322,"mutant","WT"),IF(DE322&lt;-VLOOKUP('Gene Table'!$G$2,'Array Content'!$A$2:$B$3,2,FALSE),"Mutant","WT")),"")</f>
        <v/>
      </c>
      <c r="DT322" s="4" t="str">
        <f>IF(ISNUMBER(DF322), IF($AR322&gt;VLOOKUP('Gene Table'!$G$2,'Array Content'!$A$2:$B$3,2,FALSE),IF(DF322&lt;-$AR322,"mutant","WT"),IF(DF322&lt;-VLOOKUP('Gene Table'!$G$2,'Array Content'!$A$2:$B$3,2,FALSE),"Mutant","WT")),"")</f>
        <v/>
      </c>
      <c r="DU322" s="4" t="str">
        <f>IF(ISNUMBER(DG322), IF($AR322&gt;VLOOKUP('Gene Table'!$G$2,'Array Content'!$A$2:$B$3,2,FALSE),IF(DG322&lt;-$AR322,"mutant","WT"),IF(DG322&lt;-VLOOKUP('Gene Table'!$G$2,'Array Content'!$A$2:$B$3,2,FALSE),"Mutant","WT")),"")</f>
        <v/>
      </c>
      <c r="DV322" s="4" t="str">
        <f>IF(ISNUMBER(DH322), IF($AR322&gt;VLOOKUP('Gene Table'!$G$2,'Array Content'!$A$2:$B$3,2,FALSE),IF(DH322&lt;-$AR322,"mutant","WT"),IF(DH322&lt;-VLOOKUP('Gene Table'!$G$2,'Array Content'!$A$2:$B$3,2,FALSE),"Mutant","WT")),"")</f>
        <v/>
      </c>
      <c r="DW322" s="4" t="str">
        <f>IF(ISNUMBER(DI322), IF($AR322&gt;VLOOKUP('Gene Table'!$G$2,'Array Content'!$A$2:$B$3,2,FALSE),IF(DI322&lt;-$AR322,"mutant","WT"),IF(DI322&lt;-VLOOKUP('Gene Table'!$G$2,'Array Content'!$A$2:$B$3,2,FALSE),"Mutant","WT")),"")</f>
        <v/>
      </c>
      <c r="DX322" s="4" t="str">
        <f>IF(ISNUMBER(DJ322), IF($AR322&gt;VLOOKUP('Gene Table'!$G$2,'Array Content'!$A$2:$B$3,2,FALSE),IF(DJ322&lt;-$AR322,"mutant","WT"),IF(DJ322&lt;-VLOOKUP('Gene Table'!$G$2,'Array Content'!$A$2:$B$3,2,FALSE),"Mutant","WT")),"")</f>
        <v/>
      </c>
      <c r="DY322" s="4" t="str">
        <f>IF(ISNUMBER(DK322), IF($AR322&gt;VLOOKUP('Gene Table'!$G$2,'Array Content'!$A$2:$B$3,2,FALSE),IF(DK322&lt;-$AR322,"mutant","WT"),IF(DK322&lt;-VLOOKUP('Gene Table'!$G$2,'Array Content'!$A$2:$B$3,2,FALSE),"Mutant","WT")),"")</f>
        <v/>
      </c>
      <c r="DZ322" s="4" t="str">
        <f>IF(ISNUMBER(DL322), IF($AR322&gt;VLOOKUP('Gene Table'!$G$2,'Array Content'!$A$2:$B$3,2,FALSE),IF(DL322&lt;-$AR322,"mutant","WT"),IF(DL322&lt;-VLOOKUP('Gene Table'!$G$2,'Array Content'!$A$2:$B$3,2,FALSE),"Mutant","WT")),"")</f>
        <v/>
      </c>
      <c r="EA322" s="4" t="str">
        <f>IF(ISNUMBER(DM322), IF($AR322&gt;VLOOKUP('Gene Table'!$G$2,'Array Content'!$A$2:$B$3,2,FALSE),IF(DM322&lt;-$AR322,"mutant","WT"),IF(DM322&lt;-VLOOKUP('Gene Table'!$G$2,'Array Content'!$A$2:$B$3,2,FALSE),"Mutant","WT")),"")</f>
        <v/>
      </c>
      <c r="EC322" s="4" t="s">
        <v>4979</v>
      </c>
      <c r="ED322" s="4" t="str">
        <f>IF('Gene Table'!$D322="copy number",D322,"")</f>
        <v/>
      </c>
      <c r="EE322" s="4" t="str">
        <f>IF('Gene Table'!$D322="copy number",E322,"")</f>
        <v/>
      </c>
      <c r="EF322" s="4" t="str">
        <f>IF('Gene Table'!$D322="copy number",F322,"")</f>
        <v/>
      </c>
      <c r="EG322" s="4" t="str">
        <f>IF('Gene Table'!$D322="copy number",G322,"")</f>
        <v/>
      </c>
      <c r="EH322" s="4" t="str">
        <f>IF('Gene Table'!$D322="copy number",H322,"")</f>
        <v/>
      </c>
      <c r="EI322" s="4" t="str">
        <f>IF('Gene Table'!$D322="copy number",I322,"")</f>
        <v/>
      </c>
      <c r="EJ322" s="4" t="str">
        <f>IF('Gene Table'!$D322="copy number",J322,"")</f>
        <v/>
      </c>
      <c r="EK322" s="4" t="str">
        <f>IF('Gene Table'!$D322="copy number",K322,"")</f>
        <v/>
      </c>
      <c r="EL322" s="4" t="str">
        <f>IF('Gene Table'!$D322="copy number",L322,"")</f>
        <v/>
      </c>
      <c r="EM322" s="4" t="str">
        <f>IF('Gene Table'!$D322="copy number",M322,"")</f>
        <v/>
      </c>
      <c r="EN322" s="4" t="str">
        <f>IF('Gene Table'!$D322="copy number",N322,"")</f>
        <v/>
      </c>
      <c r="EO322" s="4" t="str">
        <f>IF('Gene Table'!$D322="copy number",O322,"")</f>
        <v/>
      </c>
      <c r="EQ322" s="4" t="s">
        <v>4979</v>
      </c>
      <c r="ER322" s="4" t="str">
        <f>IF('Gene Table'!$D322="copy number",R322,"")</f>
        <v/>
      </c>
      <c r="ES322" s="4" t="str">
        <f>IF('Gene Table'!$D322="copy number",S322,"")</f>
        <v/>
      </c>
      <c r="ET322" s="4" t="str">
        <f>IF('Gene Table'!$D322="copy number",T322,"")</f>
        <v/>
      </c>
      <c r="EU322" s="4" t="str">
        <f>IF('Gene Table'!$D322="copy number",U322,"")</f>
        <v/>
      </c>
      <c r="EV322" s="4" t="str">
        <f>IF('Gene Table'!$D322="copy number",V322,"")</f>
        <v/>
      </c>
      <c r="EW322" s="4" t="str">
        <f>IF('Gene Table'!$D322="copy number",W322,"")</f>
        <v/>
      </c>
      <c r="EX322" s="4" t="str">
        <f>IF('Gene Table'!$D322="copy number",X322,"")</f>
        <v/>
      </c>
      <c r="EY322" s="4" t="str">
        <f>IF('Gene Table'!$D322="copy number",Y322,"")</f>
        <v/>
      </c>
      <c r="EZ322" s="4" t="str">
        <f>IF('Gene Table'!$D322="copy number",Z322,"")</f>
        <v/>
      </c>
      <c r="FA322" s="4" t="str">
        <f>IF('Gene Table'!$D322="copy number",AA322,"")</f>
        <v/>
      </c>
      <c r="FB322" s="4" t="str">
        <f>IF('Gene Table'!$D322="copy number",AB322,"")</f>
        <v/>
      </c>
      <c r="FC322" s="4" t="str">
        <f>IF('Gene Table'!$D322="copy number",AC322,"")</f>
        <v/>
      </c>
      <c r="FE322" s="4" t="s">
        <v>4979</v>
      </c>
      <c r="FF322" s="4" t="str">
        <f>IF('Gene Table'!$C322="SMPC",D322,"")</f>
        <v/>
      </c>
      <c r="FG322" s="4" t="str">
        <f>IF('Gene Table'!$C322="SMPC",E322,"")</f>
        <v/>
      </c>
      <c r="FH322" s="4" t="str">
        <f>IF('Gene Table'!$C322="SMPC",F322,"")</f>
        <v/>
      </c>
      <c r="FI322" s="4" t="str">
        <f>IF('Gene Table'!$C322="SMPC",G322,"")</f>
        <v/>
      </c>
      <c r="FJ322" s="4" t="str">
        <f>IF('Gene Table'!$C322="SMPC",H322,"")</f>
        <v/>
      </c>
      <c r="FK322" s="4" t="str">
        <f>IF('Gene Table'!$C322="SMPC",I322,"")</f>
        <v/>
      </c>
      <c r="FL322" s="4" t="str">
        <f>IF('Gene Table'!$C322="SMPC",J322,"")</f>
        <v/>
      </c>
      <c r="FM322" s="4" t="str">
        <f>IF('Gene Table'!$C322="SMPC",K322,"")</f>
        <v/>
      </c>
      <c r="FN322" s="4" t="str">
        <f>IF('Gene Table'!$C322="SMPC",L322,"")</f>
        <v/>
      </c>
      <c r="FO322" s="4" t="str">
        <f>IF('Gene Table'!$C322="SMPC",M322,"")</f>
        <v/>
      </c>
      <c r="FP322" s="4" t="str">
        <f>IF('Gene Table'!$C322="SMPC",N322,"")</f>
        <v/>
      </c>
      <c r="FQ322" s="4" t="str">
        <f>IF('Gene Table'!$C322="SMPC",O322,"")</f>
        <v/>
      </c>
      <c r="FS322" s="4" t="s">
        <v>4979</v>
      </c>
      <c r="FT322" s="4" t="str">
        <f>IF('Gene Table'!$C322="SMPC",R322,"")</f>
        <v/>
      </c>
      <c r="FU322" s="4" t="str">
        <f>IF('Gene Table'!$C322="SMPC",S322,"")</f>
        <v/>
      </c>
      <c r="FV322" s="4" t="str">
        <f>IF('Gene Table'!$C322="SMPC",T322,"")</f>
        <v/>
      </c>
      <c r="FW322" s="4" t="str">
        <f>IF('Gene Table'!$C322="SMPC",U322,"")</f>
        <v/>
      </c>
      <c r="FX322" s="4" t="str">
        <f>IF('Gene Table'!$C322="SMPC",V322,"")</f>
        <v/>
      </c>
      <c r="FY322" s="4" t="str">
        <f>IF('Gene Table'!$C322="SMPC",W322,"")</f>
        <v/>
      </c>
      <c r="FZ322" s="4" t="str">
        <f>IF('Gene Table'!$C322="SMPC",X322,"")</f>
        <v/>
      </c>
      <c r="GA322" s="4" t="str">
        <f>IF('Gene Table'!$C322="SMPC",Y322,"")</f>
        <v/>
      </c>
      <c r="GB322" s="4" t="str">
        <f>IF('Gene Table'!$C322="SMPC",Z322,"")</f>
        <v/>
      </c>
      <c r="GC322" s="4" t="str">
        <f>IF('Gene Table'!$C322="SMPC",AA322,"")</f>
        <v/>
      </c>
      <c r="GD322" s="4" t="str">
        <f>IF('Gene Table'!$C322="SMPC",AB322,"")</f>
        <v/>
      </c>
      <c r="GE322" s="4" t="str">
        <f>IF('Gene Table'!$C322="SMPC",AC322,"")</f>
        <v/>
      </c>
    </row>
    <row r="323" spans="1:187" ht="15" customHeight="1" x14ac:dyDescent="0.25">
      <c r="A323" s="4" t="str">
        <f>'Gene Table'!C323&amp;":"&amp;'Gene Table'!D323</f>
        <v>TSHR:c.1897G&gt;C</v>
      </c>
      <c r="B323" s="4">
        <f>IF('Gene Table'!$G$5="NO",IF(ISNUMBER(MATCH('Gene Table'!E323,'Array Content'!$M$2:$M$941,0)),VLOOKUP('Gene Table'!E323,'Array Content'!$M$2:$O$941,2,FALSE),35),IF('Gene Table'!$G$5="YES",IF(ISNUMBER(MATCH('Gene Table'!E323,'Array Content'!$M$2:$M$941,0)),VLOOKUP('Gene Table'!E323,'Array Content'!$M$2:$O$941,3,FALSE),35),"OOPS"))</f>
        <v>37</v>
      </c>
      <c r="C323" s="4" t="s">
        <v>4980</v>
      </c>
      <c r="D323" s="29">
        <f>IF('Control Sample Data'!D322="","",IF(SUM('Control Sample Data'!D$2:D$97)&gt;10,IF(AND(ISNUMBER('Control Sample Data'!D322),'Control Sample Data'!D322&lt;$B323, 'Control Sample Data'!D322&gt;0),'Control Sample Data'!D322,$B323),""))</f>
        <v>35</v>
      </c>
      <c r="E323" s="29">
        <f>IF('Control Sample Data'!E322="","",IF(SUM('Control Sample Data'!E$2:E$97)&gt;10,IF(AND(ISNUMBER('Control Sample Data'!E322),'Control Sample Data'!E322&lt;$B323, 'Control Sample Data'!E322&gt;0),'Control Sample Data'!E322,$B323),""))</f>
        <v>35</v>
      </c>
      <c r="F323" s="29" t="str">
        <f>IF('Control Sample Data'!F322="","",IF(SUM('Control Sample Data'!F$2:F$97)&gt;10,IF(AND(ISNUMBER('Control Sample Data'!F322),'Control Sample Data'!F322&lt;$B323, 'Control Sample Data'!F322&gt;0),'Control Sample Data'!F322,$B323),""))</f>
        <v/>
      </c>
      <c r="G323" s="29" t="str">
        <f>IF('Control Sample Data'!G322="","",IF(SUM('Control Sample Data'!G$2:G$97)&gt;10,IF(AND(ISNUMBER('Control Sample Data'!G322),'Control Sample Data'!G322&lt;$B323, 'Control Sample Data'!G322&gt;0),'Control Sample Data'!G322,$B323),""))</f>
        <v/>
      </c>
      <c r="H323" s="29" t="str">
        <f>IF('Control Sample Data'!H322="","",IF(SUM('Control Sample Data'!H$2:H$97)&gt;10,IF(AND(ISNUMBER('Control Sample Data'!H322),'Control Sample Data'!H322&lt;$B323, 'Control Sample Data'!H322&gt;0),'Control Sample Data'!H322,$B323),""))</f>
        <v/>
      </c>
      <c r="I323" s="29" t="str">
        <f>IF('Control Sample Data'!I322="","",IF(SUM('Control Sample Data'!I$2:I$97)&gt;10,IF(AND(ISNUMBER('Control Sample Data'!I322),'Control Sample Data'!I322&lt;$B323, 'Control Sample Data'!I322&gt;0),'Control Sample Data'!I322,$B323),""))</f>
        <v/>
      </c>
      <c r="J323" s="29" t="str">
        <f>IF('Control Sample Data'!J322="","",IF(SUM('Control Sample Data'!J$2:J$97)&gt;10,IF(AND(ISNUMBER('Control Sample Data'!J322),'Control Sample Data'!J322&lt;$B323, 'Control Sample Data'!J322&gt;0),'Control Sample Data'!J322,$B323),""))</f>
        <v/>
      </c>
      <c r="K323" s="29" t="str">
        <f>IF('Control Sample Data'!K322="","",IF(SUM('Control Sample Data'!K$2:K$97)&gt;10,IF(AND(ISNUMBER('Control Sample Data'!K322),'Control Sample Data'!K322&lt;$B323, 'Control Sample Data'!K322&gt;0),'Control Sample Data'!K322,$B323),""))</f>
        <v/>
      </c>
      <c r="L323" s="29" t="str">
        <f>IF('Control Sample Data'!L322="","",IF(SUM('Control Sample Data'!L$2:L$97)&gt;10,IF(AND(ISNUMBER('Control Sample Data'!L322),'Control Sample Data'!L322&lt;$B323, 'Control Sample Data'!L322&gt;0),'Control Sample Data'!L322,$B323),""))</f>
        <v/>
      </c>
      <c r="M323" s="29" t="str">
        <f>IF('Control Sample Data'!M322="","",IF(SUM('Control Sample Data'!M$2:M$97)&gt;10,IF(AND(ISNUMBER('Control Sample Data'!M322),'Control Sample Data'!M322&lt;$B323, 'Control Sample Data'!M322&gt;0),'Control Sample Data'!M322,$B323),""))</f>
        <v/>
      </c>
      <c r="N323" s="29" t="str">
        <f>IF('Control Sample Data'!N322="","",IF(SUM('Control Sample Data'!N$2:N$97)&gt;10,IF(AND(ISNUMBER('Control Sample Data'!N322),'Control Sample Data'!N322&lt;$B323, 'Control Sample Data'!N322&gt;0),'Control Sample Data'!N322,$B323),""))</f>
        <v/>
      </c>
      <c r="O323" s="29" t="str">
        <f>IF('Control Sample Data'!O322="","",IF(SUM('Control Sample Data'!O$2:O$97)&gt;10,IF(AND(ISNUMBER('Control Sample Data'!O322),'Control Sample Data'!O322&lt;$B323, 'Control Sample Data'!O322&gt;0),'Control Sample Data'!O322,$B323),""))</f>
        <v/>
      </c>
      <c r="Q323" s="4" t="s">
        <v>4980</v>
      </c>
      <c r="R323" s="29">
        <f>IF('Test Sample Data'!D322="","",IF(SUM('Test Sample Data'!D$2:D$97)&gt;10,IF(AND(ISNUMBER('Test Sample Data'!D322),'Test Sample Data'!D322&lt;$B323, 'Test Sample Data'!D322&gt;0),'Test Sample Data'!D322,$B323),""))</f>
        <v>35</v>
      </c>
      <c r="S323" s="29">
        <f>IF('Test Sample Data'!E322="","",IF(SUM('Test Sample Data'!E$2:E$97)&gt;10,IF(AND(ISNUMBER('Test Sample Data'!E322),'Test Sample Data'!E322&lt;$B323, 'Test Sample Data'!E322&gt;0),'Test Sample Data'!E322,$B323),""))</f>
        <v>35</v>
      </c>
      <c r="T323" s="29" t="str">
        <f>IF('Test Sample Data'!F322="","",IF(SUM('Test Sample Data'!F$2:F$97)&gt;10,IF(AND(ISNUMBER('Test Sample Data'!F322),'Test Sample Data'!F322&lt;$B323, 'Test Sample Data'!F322&gt;0),'Test Sample Data'!F322,$B323),""))</f>
        <v/>
      </c>
      <c r="U323" s="29" t="str">
        <f>IF('Test Sample Data'!G322="","",IF(SUM('Test Sample Data'!G$2:G$97)&gt;10,IF(AND(ISNUMBER('Test Sample Data'!G322),'Test Sample Data'!G322&lt;$B323, 'Test Sample Data'!G322&gt;0),'Test Sample Data'!G322,$B323),""))</f>
        <v/>
      </c>
      <c r="V323" s="29" t="str">
        <f>IF('Test Sample Data'!H322="","",IF(SUM('Test Sample Data'!H$2:H$97)&gt;10,IF(AND(ISNUMBER('Test Sample Data'!H322),'Test Sample Data'!H322&lt;$B323, 'Test Sample Data'!H322&gt;0),'Test Sample Data'!H322,$B323),""))</f>
        <v/>
      </c>
      <c r="W323" s="29" t="str">
        <f>IF('Test Sample Data'!I322="","",IF(SUM('Test Sample Data'!I$2:I$97)&gt;10,IF(AND(ISNUMBER('Test Sample Data'!I322),'Test Sample Data'!I322&lt;$B323, 'Test Sample Data'!I322&gt;0),'Test Sample Data'!I322,$B323),""))</f>
        <v/>
      </c>
      <c r="X323" s="29" t="str">
        <f>IF('Test Sample Data'!J322="","",IF(SUM('Test Sample Data'!J$2:J$97)&gt;10,IF(AND(ISNUMBER('Test Sample Data'!J322),'Test Sample Data'!J322&lt;$B323, 'Test Sample Data'!J322&gt;0),'Test Sample Data'!J322,$B323),""))</f>
        <v/>
      </c>
      <c r="Y323" s="29" t="str">
        <f>IF('Test Sample Data'!K322="","",IF(SUM('Test Sample Data'!K$2:K$97)&gt;10,IF(AND(ISNUMBER('Test Sample Data'!K322),'Test Sample Data'!K322&lt;$B323, 'Test Sample Data'!K322&gt;0),'Test Sample Data'!K322,$B323),""))</f>
        <v/>
      </c>
      <c r="Z323" s="29" t="str">
        <f>IF('Test Sample Data'!L322="","",IF(SUM('Test Sample Data'!L$2:L$97)&gt;10,IF(AND(ISNUMBER('Test Sample Data'!L322),'Test Sample Data'!L322&lt;$B323, 'Test Sample Data'!L322&gt;0),'Test Sample Data'!L322,$B323),""))</f>
        <v/>
      </c>
      <c r="AA323" s="29" t="str">
        <f>IF('Test Sample Data'!M322="","",IF(SUM('Test Sample Data'!M$2:M$97)&gt;10,IF(AND(ISNUMBER('Test Sample Data'!M322),'Test Sample Data'!M322&lt;$B323, 'Test Sample Data'!M322&gt;0),'Test Sample Data'!M322,$B323),""))</f>
        <v/>
      </c>
      <c r="AB323" s="29" t="str">
        <f>IF('Test Sample Data'!N322="","",IF(SUM('Test Sample Data'!N$2:N$97)&gt;10,IF(AND(ISNUMBER('Test Sample Data'!N322),'Test Sample Data'!N322&lt;$B323, 'Test Sample Data'!N322&gt;0),'Test Sample Data'!N322,$B323),""))</f>
        <v/>
      </c>
      <c r="AC323" s="29" t="str">
        <f>IF('Test Sample Data'!O322="","",IF(SUM('Test Sample Data'!O$2:O$97)&gt;10,IF(AND(ISNUMBER('Test Sample Data'!O322),'Test Sample Data'!O322&lt;$B323, 'Test Sample Data'!O322&gt;0),'Test Sample Data'!O322,$B323),""))</f>
        <v/>
      </c>
      <c r="AE323" s="4" t="s">
        <v>4980</v>
      </c>
      <c r="AF323" s="4">
        <f t="shared" si="311"/>
        <v>9</v>
      </c>
      <c r="AG323" s="4">
        <f t="shared" si="312"/>
        <v>9</v>
      </c>
      <c r="AH323" s="4" t="str">
        <f t="shared" si="313"/>
        <v/>
      </c>
      <c r="AI323" s="4" t="str">
        <f t="shared" si="314"/>
        <v/>
      </c>
      <c r="AJ323" s="4" t="str">
        <f t="shared" si="315"/>
        <v/>
      </c>
      <c r="AK323" s="4" t="str">
        <f t="shared" si="316"/>
        <v/>
      </c>
      <c r="AL323" s="4" t="str">
        <f t="shared" si="317"/>
        <v/>
      </c>
      <c r="AM323" s="4" t="str">
        <f t="shared" si="318"/>
        <v/>
      </c>
      <c r="AN323" s="4" t="str">
        <f t="shared" si="319"/>
        <v/>
      </c>
      <c r="AO323" s="4" t="str">
        <f t="shared" si="320"/>
        <v/>
      </c>
      <c r="AP323" s="4" t="str">
        <f t="shared" si="321"/>
        <v/>
      </c>
      <c r="AQ323" s="4" t="str">
        <f t="shared" si="322"/>
        <v/>
      </c>
      <c r="AR323" s="4">
        <f t="shared" si="323"/>
        <v>0</v>
      </c>
      <c r="AS323" s="4">
        <f t="shared" si="374"/>
        <v>9</v>
      </c>
      <c r="AU323" s="4" t="s">
        <v>4980</v>
      </c>
      <c r="AV323" s="4">
        <f t="shared" si="324"/>
        <v>9</v>
      </c>
      <c r="AW323" s="4">
        <f t="shared" si="325"/>
        <v>9</v>
      </c>
      <c r="AX323" s="4" t="str">
        <f t="shared" si="326"/>
        <v/>
      </c>
      <c r="AY323" s="4" t="str">
        <f t="shared" si="327"/>
        <v/>
      </c>
      <c r="AZ323" s="4" t="str">
        <f t="shared" si="328"/>
        <v/>
      </c>
      <c r="BA323" s="4" t="str">
        <f t="shared" si="329"/>
        <v/>
      </c>
      <c r="BB323" s="4" t="str">
        <f t="shared" si="330"/>
        <v/>
      </c>
      <c r="BC323" s="4" t="str">
        <f t="shared" si="331"/>
        <v/>
      </c>
      <c r="BD323" s="4" t="str">
        <f t="shared" si="332"/>
        <v/>
      </c>
      <c r="BE323" s="4" t="str">
        <f t="shared" si="333"/>
        <v/>
      </c>
      <c r="BF323" s="4" t="str">
        <f t="shared" si="334"/>
        <v/>
      </c>
      <c r="BG323" s="4" t="str">
        <f t="shared" si="335"/>
        <v/>
      </c>
      <c r="BI323" s="4" t="s">
        <v>4980</v>
      </c>
      <c r="BJ323" s="4">
        <f t="shared" si="361"/>
        <v>9</v>
      </c>
      <c r="BK323" s="4">
        <f t="shared" si="362"/>
        <v>9</v>
      </c>
      <c r="BL323" s="4" t="str">
        <f t="shared" si="363"/>
        <v/>
      </c>
      <c r="BM323" s="4" t="str">
        <f t="shared" si="364"/>
        <v/>
      </c>
      <c r="BN323" s="4" t="str">
        <f t="shared" si="365"/>
        <v/>
      </c>
      <c r="BO323" s="4" t="str">
        <f t="shared" si="366"/>
        <v/>
      </c>
      <c r="BP323" s="4" t="str">
        <f t="shared" si="367"/>
        <v/>
      </c>
      <c r="BQ323" s="4" t="str">
        <f t="shared" si="368"/>
        <v/>
      </c>
      <c r="BR323" s="4" t="str">
        <f t="shared" si="369"/>
        <v/>
      </c>
      <c r="BS323" s="4" t="str">
        <f t="shared" si="370"/>
        <v/>
      </c>
      <c r="BT323" s="4" t="str">
        <f t="shared" si="371"/>
        <v/>
      </c>
      <c r="BU323" s="4" t="str">
        <f t="shared" si="372"/>
        <v/>
      </c>
      <c r="BV323" s="4">
        <f t="shared" si="336"/>
        <v>0</v>
      </c>
      <c r="BW323" s="4">
        <f t="shared" si="373"/>
        <v>9</v>
      </c>
      <c r="BY323" s="4" t="s">
        <v>4980</v>
      </c>
      <c r="BZ323" s="4">
        <f t="shared" si="337"/>
        <v>0</v>
      </c>
      <c r="CA323" s="4">
        <f t="shared" si="338"/>
        <v>0</v>
      </c>
      <c r="CB323" s="4" t="str">
        <f t="shared" si="339"/>
        <v/>
      </c>
      <c r="CC323" s="4" t="str">
        <f t="shared" si="340"/>
        <v/>
      </c>
      <c r="CD323" s="4" t="str">
        <f t="shared" si="341"/>
        <v/>
      </c>
      <c r="CE323" s="4" t="str">
        <f t="shared" si="342"/>
        <v/>
      </c>
      <c r="CF323" s="4" t="str">
        <f t="shared" si="343"/>
        <v/>
      </c>
      <c r="CG323" s="4" t="str">
        <f t="shared" si="344"/>
        <v/>
      </c>
      <c r="CH323" s="4" t="str">
        <f t="shared" si="345"/>
        <v/>
      </c>
      <c r="CI323" s="4" t="str">
        <f t="shared" si="346"/>
        <v/>
      </c>
      <c r="CJ323" s="4" t="str">
        <f t="shared" si="347"/>
        <v/>
      </c>
      <c r="CK323" s="4" t="str">
        <f t="shared" si="348"/>
        <v/>
      </c>
      <c r="CM323" s="4" t="s">
        <v>4980</v>
      </c>
      <c r="CN323" s="4" t="str">
        <f>IF(ISNUMBER(BZ323), IF($BV323&gt;VLOOKUP('Gene Table'!$G$2,'Array Content'!$A$2:$B$3,2,FALSE),IF(BZ323&lt;-$BV323,"mutant","WT"),IF(BZ323&lt;-VLOOKUP('Gene Table'!$G$2,'Array Content'!$A$2:$B$3,2,FALSE),"Mutant","WT")),"")</f>
        <v>WT</v>
      </c>
      <c r="CO323" s="4" t="str">
        <f>IF(ISNUMBER(CA323), IF($BV323&gt;VLOOKUP('Gene Table'!$G$2,'Array Content'!$A$2:$B$3,2,FALSE),IF(CA323&lt;-$BV323,"mutant","WT"),IF(CA323&lt;-VLOOKUP('Gene Table'!$G$2,'Array Content'!$A$2:$B$3,2,FALSE),"Mutant","WT")),"")</f>
        <v>WT</v>
      </c>
      <c r="CP323" s="4" t="str">
        <f>IF(ISNUMBER(CB323), IF($BV323&gt;VLOOKUP('Gene Table'!$G$2,'Array Content'!$A$2:$B$3,2,FALSE),IF(CB323&lt;-$BV323,"mutant","WT"),IF(CB323&lt;-VLOOKUP('Gene Table'!$G$2,'Array Content'!$A$2:$B$3,2,FALSE),"Mutant","WT")),"")</f>
        <v/>
      </c>
      <c r="CQ323" s="4" t="str">
        <f>IF(ISNUMBER(CC323), IF($BV323&gt;VLOOKUP('Gene Table'!$G$2,'Array Content'!$A$2:$B$3,2,FALSE),IF(CC323&lt;-$BV323,"mutant","WT"),IF(CC323&lt;-VLOOKUP('Gene Table'!$G$2,'Array Content'!$A$2:$B$3,2,FALSE),"Mutant","WT")),"")</f>
        <v/>
      </c>
      <c r="CR323" s="4" t="str">
        <f>IF(ISNUMBER(CD323), IF($BV323&gt;VLOOKUP('Gene Table'!$G$2,'Array Content'!$A$2:$B$3,2,FALSE),IF(CD323&lt;-$BV323,"mutant","WT"),IF(CD323&lt;-VLOOKUP('Gene Table'!$G$2,'Array Content'!$A$2:$B$3,2,FALSE),"Mutant","WT")),"")</f>
        <v/>
      </c>
      <c r="CS323" s="4" t="str">
        <f>IF(ISNUMBER(CE323), IF($BV323&gt;VLOOKUP('Gene Table'!$G$2,'Array Content'!$A$2:$B$3,2,FALSE),IF(CE323&lt;-$BV323,"mutant","WT"),IF(CE323&lt;-VLOOKUP('Gene Table'!$G$2,'Array Content'!$A$2:$B$3,2,FALSE),"Mutant","WT")),"")</f>
        <v/>
      </c>
      <c r="CT323" s="4" t="str">
        <f>IF(ISNUMBER(CF323), IF($BV323&gt;VLOOKUP('Gene Table'!$G$2,'Array Content'!$A$2:$B$3,2,FALSE),IF(CF323&lt;-$BV323,"mutant","WT"),IF(CF323&lt;-VLOOKUP('Gene Table'!$G$2,'Array Content'!$A$2:$B$3,2,FALSE),"Mutant","WT")),"")</f>
        <v/>
      </c>
      <c r="CU323" s="4" t="str">
        <f>IF(ISNUMBER(CG323), IF($BV323&gt;VLOOKUP('Gene Table'!$G$2,'Array Content'!$A$2:$B$3,2,FALSE),IF(CG323&lt;-$BV323,"mutant","WT"),IF(CG323&lt;-VLOOKUP('Gene Table'!$G$2,'Array Content'!$A$2:$B$3,2,FALSE),"Mutant","WT")),"")</f>
        <v/>
      </c>
      <c r="CV323" s="4" t="str">
        <f>IF(ISNUMBER(CH323), IF($BV323&gt;VLOOKUP('Gene Table'!$G$2,'Array Content'!$A$2:$B$3,2,FALSE),IF(CH323&lt;-$BV323,"mutant","WT"),IF(CH323&lt;-VLOOKUP('Gene Table'!$G$2,'Array Content'!$A$2:$B$3,2,FALSE),"Mutant","WT")),"")</f>
        <v/>
      </c>
      <c r="CW323" s="4" t="str">
        <f>IF(ISNUMBER(CI323), IF($BV323&gt;VLOOKUP('Gene Table'!$G$2,'Array Content'!$A$2:$B$3,2,FALSE),IF(CI323&lt;-$BV323,"mutant","WT"),IF(CI323&lt;-VLOOKUP('Gene Table'!$G$2,'Array Content'!$A$2:$B$3,2,FALSE),"Mutant","WT")),"")</f>
        <v/>
      </c>
      <c r="CX323" s="4" t="str">
        <f>IF(ISNUMBER(CJ323), IF($BV323&gt;VLOOKUP('Gene Table'!$G$2,'Array Content'!$A$2:$B$3,2,FALSE),IF(CJ323&lt;-$BV323,"mutant","WT"),IF(CJ323&lt;-VLOOKUP('Gene Table'!$G$2,'Array Content'!$A$2:$B$3,2,FALSE),"Mutant","WT")),"")</f>
        <v/>
      </c>
      <c r="CY323" s="4" t="str">
        <f>IF(ISNUMBER(CK323), IF($BV323&gt;VLOOKUP('Gene Table'!$G$2,'Array Content'!$A$2:$B$3,2,FALSE),IF(CK323&lt;-$BV323,"mutant","WT"),IF(CK323&lt;-VLOOKUP('Gene Table'!$G$2,'Array Content'!$A$2:$B$3,2,FALSE),"Mutant","WT")),"")</f>
        <v/>
      </c>
      <c r="DA323" s="4" t="s">
        <v>4980</v>
      </c>
      <c r="DB323" s="4">
        <f t="shared" si="349"/>
        <v>0</v>
      </c>
      <c r="DC323" s="4">
        <f t="shared" si="350"/>
        <v>0</v>
      </c>
      <c r="DD323" s="4" t="str">
        <f t="shared" si="351"/>
        <v/>
      </c>
      <c r="DE323" s="4" t="str">
        <f t="shared" si="352"/>
        <v/>
      </c>
      <c r="DF323" s="4" t="str">
        <f t="shared" si="353"/>
        <v/>
      </c>
      <c r="DG323" s="4" t="str">
        <f t="shared" si="354"/>
        <v/>
      </c>
      <c r="DH323" s="4" t="str">
        <f t="shared" si="355"/>
        <v/>
      </c>
      <c r="DI323" s="4" t="str">
        <f t="shared" si="356"/>
        <v/>
      </c>
      <c r="DJ323" s="4" t="str">
        <f t="shared" si="357"/>
        <v/>
      </c>
      <c r="DK323" s="4" t="str">
        <f t="shared" si="358"/>
        <v/>
      </c>
      <c r="DL323" s="4" t="str">
        <f t="shared" si="359"/>
        <v/>
      </c>
      <c r="DM323" s="4" t="str">
        <f t="shared" si="360"/>
        <v/>
      </c>
      <c r="DO323" s="4" t="s">
        <v>4980</v>
      </c>
      <c r="DP323" s="4" t="str">
        <f>IF(ISNUMBER(DB323), IF($AR323&gt;VLOOKUP('Gene Table'!$G$2,'Array Content'!$A$2:$B$3,2,FALSE),IF(DB323&lt;-$AR323,"mutant","WT"),IF(DB323&lt;-VLOOKUP('Gene Table'!$G$2,'Array Content'!$A$2:$B$3,2,FALSE),"Mutant","WT")),"")</f>
        <v>WT</v>
      </c>
      <c r="DQ323" s="4" t="str">
        <f>IF(ISNUMBER(DC323), IF($AR323&gt;VLOOKUP('Gene Table'!$G$2,'Array Content'!$A$2:$B$3,2,FALSE),IF(DC323&lt;-$AR323,"mutant","WT"),IF(DC323&lt;-VLOOKUP('Gene Table'!$G$2,'Array Content'!$A$2:$B$3,2,FALSE),"Mutant","WT")),"")</f>
        <v>WT</v>
      </c>
      <c r="DR323" s="4" t="str">
        <f>IF(ISNUMBER(DD323), IF($AR323&gt;VLOOKUP('Gene Table'!$G$2,'Array Content'!$A$2:$B$3,2,FALSE),IF(DD323&lt;-$AR323,"mutant","WT"),IF(DD323&lt;-VLOOKUP('Gene Table'!$G$2,'Array Content'!$A$2:$B$3,2,FALSE),"Mutant","WT")),"")</f>
        <v/>
      </c>
      <c r="DS323" s="4" t="str">
        <f>IF(ISNUMBER(DE323), IF($AR323&gt;VLOOKUP('Gene Table'!$G$2,'Array Content'!$A$2:$B$3,2,FALSE),IF(DE323&lt;-$AR323,"mutant","WT"),IF(DE323&lt;-VLOOKUP('Gene Table'!$G$2,'Array Content'!$A$2:$B$3,2,FALSE),"Mutant","WT")),"")</f>
        <v/>
      </c>
      <c r="DT323" s="4" t="str">
        <f>IF(ISNUMBER(DF323), IF($AR323&gt;VLOOKUP('Gene Table'!$G$2,'Array Content'!$A$2:$B$3,2,FALSE),IF(DF323&lt;-$AR323,"mutant","WT"),IF(DF323&lt;-VLOOKUP('Gene Table'!$G$2,'Array Content'!$A$2:$B$3,2,FALSE),"Mutant","WT")),"")</f>
        <v/>
      </c>
      <c r="DU323" s="4" t="str">
        <f>IF(ISNUMBER(DG323), IF($AR323&gt;VLOOKUP('Gene Table'!$G$2,'Array Content'!$A$2:$B$3,2,FALSE),IF(DG323&lt;-$AR323,"mutant","WT"),IF(DG323&lt;-VLOOKUP('Gene Table'!$G$2,'Array Content'!$A$2:$B$3,2,FALSE),"Mutant","WT")),"")</f>
        <v/>
      </c>
      <c r="DV323" s="4" t="str">
        <f>IF(ISNUMBER(DH323), IF($AR323&gt;VLOOKUP('Gene Table'!$G$2,'Array Content'!$A$2:$B$3,2,FALSE),IF(DH323&lt;-$AR323,"mutant","WT"),IF(DH323&lt;-VLOOKUP('Gene Table'!$G$2,'Array Content'!$A$2:$B$3,2,FALSE),"Mutant","WT")),"")</f>
        <v/>
      </c>
      <c r="DW323" s="4" t="str">
        <f>IF(ISNUMBER(DI323), IF($AR323&gt;VLOOKUP('Gene Table'!$G$2,'Array Content'!$A$2:$B$3,2,FALSE),IF(DI323&lt;-$AR323,"mutant","WT"),IF(DI323&lt;-VLOOKUP('Gene Table'!$G$2,'Array Content'!$A$2:$B$3,2,FALSE),"Mutant","WT")),"")</f>
        <v/>
      </c>
      <c r="DX323" s="4" t="str">
        <f>IF(ISNUMBER(DJ323), IF($AR323&gt;VLOOKUP('Gene Table'!$G$2,'Array Content'!$A$2:$B$3,2,FALSE),IF(DJ323&lt;-$AR323,"mutant","WT"),IF(DJ323&lt;-VLOOKUP('Gene Table'!$G$2,'Array Content'!$A$2:$B$3,2,FALSE),"Mutant","WT")),"")</f>
        <v/>
      </c>
      <c r="DY323" s="4" t="str">
        <f>IF(ISNUMBER(DK323), IF($AR323&gt;VLOOKUP('Gene Table'!$G$2,'Array Content'!$A$2:$B$3,2,FALSE),IF(DK323&lt;-$AR323,"mutant","WT"),IF(DK323&lt;-VLOOKUP('Gene Table'!$G$2,'Array Content'!$A$2:$B$3,2,FALSE),"Mutant","WT")),"")</f>
        <v/>
      </c>
      <c r="DZ323" s="4" t="str">
        <f>IF(ISNUMBER(DL323), IF($AR323&gt;VLOOKUP('Gene Table'!$G$2,'Array Content'!$A$2:$B$3,2,FALSE),IF(DL323&lt;-$AR323,"mutant","WT"),IF(DL323&lt;-VLOOKUP('Gene Table'!$G$2,'Array Content'!$A$2:$B$3,2,FALSE),"Mutant","WT")),"")</f>
        <v/>
      </c>
      <c r="EA323" s="4" t="str">
        <f>IF(ISNUMBER(DM323), IF($AR323&gt;VLOOKUP('Gene Table'!$G$2,'Array Content'!$A$2:$B$3,2,FALSE),IF(DM323&lt;-$AR323,"mutant","WT"),IF(DM323&lt;-VLOOKUP('Gene Table'!$G$2,'Array Content'!$A$2:$B$3,2,FALSE),"Mutant","WT")),"")</f>
        <v/>
      </c>
      <c r="EC323" s="4" t="s">
        <v>4980</v>
      </c>
      <c r="ED323" s="4" t="str">
        <f>IF('Gene Table'!$D323="copy number",D323,"")</f>
        <v/>
      </c>
      <c r="EE323" s="4" t="str">
        <f>IF('Gene Table'!$D323="copy number",E323,"")</f>
        <v/>
      </c>
      <c r="EF323" s="4" t="str">
        <f>IF('Gene Table'!$D323="copy number",F323,"")</f>
        <v/>
      </c>
      <c r="EG323" s="4" t="str">
        <f>IF('Gene Table'!$D323="copy number",G323,"")</f>
        <v/>
      </c>
      <c r="EH323" s="4" t="str">
        <f>IF('Gene Table'!$D323="copy number",H323,"")</f>
        <v/>
      </c>
      <c r="EI323" s="4" t="str">
        <f>IF('Gene Table'!$D323="copy number",I323,"")</f>
        <v/>
      </c>
      <c r="EJ323" s="4" t="str">
        <f>IF('Gene Table'!$D323="copy number",J323,"")</f>
        <v/>
      </c>
      <c r="EK323" s="4" t="str">
        <f>IF('Gene Table'!$D323="copy number",K323,"")</f>
        <v/>
      </c>
      <c r="EL323" s="4" t="str">
        <f>IF('Gene Table'!$D323="copy number",L323,"")</f>
        <v/>
      </c>
      <c r="EM323" s="4" t="str">
        <f>IF('Gene Table'!$D323="copy number",M323,"")</f>
        <v/>
      </c>
      <c r="EN323" s="4" t="str">
        <f>IF('Gene Table'!$D323="copy number",N323,"")</f>
        <v/>
      </c>
      <c r="EO323" s="4" t="str">
        <f>IF('Gene Table'!$D323="copy number",O323,"")</f>
        <v/>
      </c>
      <c r="EQ323" s="4" t="s">
        <v>4980</v>
      </c>
      <c r="ER323" s="4" t="str">
        <f>IF('Gene Table'!$D323="copy number",R323,"")</f>
        <v/>
      </c>
      <c r="ES323" s="4" t="str">
        <f>IF('Gene Table'!$D323="copy number",S323,"")</f>
        <v/>
      </c>
      <c r="ET323" s="4" t="str">
        <f>IF('Gene Table'!$D323="copy number",T323,"")</f>
        <v/>
      </c>
      <c r="EU323" s="4" t="str">
        <f>IF('Gene Table'!$D323="copy number",U323,"")</f>
        <v/>
      </c>
      <c r="EV323" s="4" t="str">
        <f>IF('Gene Table'!$D323="copy number",V323,"")</f>
        <v/>
      </c>
      <c r="EW323" s="4" t="str">
        <f>IF('Gene Table'!$D323="copy number",W323,"")</f>
        <v/>
      </c>
      <c r="EX323" s="4" t="str">
        <f>IF('Gene Table'!$D323="copy number",X323,"")</f>
        <v/>
      </c>
      <c r="EY323" s="4" t="str">
        <f>IF('Gene Table'!$D323="copy number",Y323,"")</f>
        <v/>
      </c>
      <c r="EZ323" s="4" t="str">
        <f>IF('Gene Table'!$D323="copy number",Z323,"")</f>
        <v/>
      </c>
      <c r="FA323" s="4" t="str">
        <f>IF('Gene Table'!$D323="copy number",AA323,"")</f>
        <v/>
      </c>
      <c r="FB323" s="4" t="str">
        <f>IF('Gene Table'!$D323="copy number",AB323,"")</f>
        <v/>
      </c>
      <c r="FC323" s="4" t="str">
        <f>IF('Gene Table'!$D323="copy number",AC323,"")</f>
        <v/>
      </c>
      <c r="FE323" s="4" t="s">
        <v>4980</v>
      </c>
      <c r="FF323" s="4" t="str">
        <f>IF('Gene Table'!$C323="SMPC",D323,"")</f>
        <v/>
      </c>
      <c r="FG323" s="4" t="str">
        <f>IF('Gene Table'!$C323="SMPC",E323,"")</f>
        <v/>
      </c>
      <c r="FH323" s="4" t="str">
        <f>IF('Gene Table'!$C323="SMPC",F323,"")</f>
        <v/>
      </c>
      <c r="FI323" s="4" t="str">
        <f>IF('Gene Table'!$C323="SMPC",G323,"")</f>
        <v/>
      </c>
      <c r="FJ323" s="4" t="str">
        <f>IF('Gene Table'!$C323="SMPC",H323,"")</f>
        <v/>
      </c>
      <c r="FK323" s="4" t="str">
        <f>IF('Gene Table'!$C323="SMPC",I323,"")</f>
        <v/>
      </c>
      <c r="FL323" s="4" t="str">
        <f>IF('Gene Table'!$C323="SMPC",J323,"")</f>
        <v/>
      </c>
      <c r="FM323" s="4" t="str">
        <f>IF('Gene Table'!$C323="SMPC",K323,"")</f>
        <v/>
      </c>
      <c r="FN323" s="4" t="str">
        <f>IF('Gene Table'!$C323="SMPC",L323,"")</f>
        <v/>
      </c>
      <c r="FO323" s="4" t="str">
        <f>IF('Gene Table'!$C323="SMPC",M323,"")</f>
        <v/>
      </c>
      <c r="FP323" s="4" t="str">
        <f>IF('Gene Table'!$C323="SMPC",N323,"")</f>
        <v/>
      </c>
      <c r="FQ323" s="4" t="str">
        <f>IF('Gene Table'!$C323="SMPC",O323,"")</f>
        <v/>
      </c>
      <c r="FS323" s="4" t="s">
        <v>4980</v>
      </c>
      <c r="FT323" s="4" t="str">
        <f>IF('Gene Table'!$C323="SMPC",R323,"")</f>
        <v/>
      </c>
      <c r="FU323" s="4" t="str">
        <f>IF('Gene Table'!$C323="SMPC",S323,"")</f>
        <v/>
      </c>
      <c r="FV323" s="4" t="str">
        <f>IF('Gene Table'!$C323="SMPC",T323,"")</f>
        <v/>
      </c>
      <c r="FW323" s="4" t="str">
        <f>IF('Gene Table'!$C323="SMPC",U323,"")</f>
        <v/>
      </c>
      <c r="FX323" s="4" t="str">
        <f>IF('Gene Table'!$C323="SMPC",V323,"")</f>
        <v/>
      </c>
      <c r="FY323" s="4" t="str">
        <f>IF('Gene Table'!$C323="SMPC",W323,"")</f>
        <v/>
      </c>
      <c r="FZ323" s="4" t="str">
        <f>IF('Gene Table'!$C323="SMPC",X323,"")</f>
        <v/>
      </c>
      <c r="GA323" s="4" t="str">
        <f>IF('Gene Table'!$C323="SMPC",Y323,"")</f>
        <v/>
      </c>
      <c r="GB323" s="4" t="str">
        <f>IF('Gene Table'!$C323="SMPC",Z323,"")</f>
        <v/>
      </c>
      <c r="GC323" s="4" t="str">
        <f>IF('Gene Table'!$C323="SMPC",AA323,"")</f>
        <v/>
      </c>
      <c r="GD323" s="4" t="str">
        <f>IF('Gene Table'!$C323="SMPC",AB323,"")</f>
        <v/>
      </c>
      <c r="GE323" s="4" t="str">
        <f>IF('Gene Table'!$C323="SMPC",AC323,"")</f>
        <v/>
      </c>
    </row>
    <row r="324" spans="1:187" ht="15" customHeight="1" x14ac:dyDescent="0.25">
      <c r="A324" s="4" t="str">
        <f>'Gene Table'!C324&amp;":"&amp;'Gene Table'!D324</f>
        <v>TSHR:c.1897G&gt;T</v>
      </c>
      <c r="B324" s="4">
        <f>IF('Gene Table'!$G$5="NO",IF(ISNUMBER(MATCH('Gene Table'!E324,'Array Content'!$M$2:$M$941,0)),VLOOKUP('Gene Table'!E324,'Array Content'!$M$2:$O$941,2,FALSE),35),IF('Gene Table'!$G$5="YES",IF(ISNUMBER(MATCH('Gene Table'!E324,'Array Content'!$M$2:$M$941,0)),VLOOKUP('Gene Table'!E324,'Array Content'!$M$2:$O$941,3,FALSE),35),"OOPS"))</f>
        <v>37</v>
      </c>
      <c r="C324" s="4" t="s">
        <v>4981</v>
      </c>
      <c r="D324" s="29">
        <f>IF('Control Sample Data'!D323="","",IF(SUM('Control Sample Data'!D$2:D$97)&gt;10,IF(AND(ISNUMBER('Control Sample Data'!D323),'Control Sample Data'!D323&lt;$B324, 'Control Sample Data'!D323&gt;0),'Control Sample Data'!D323,$B324),""))</f>
        <v>26</v>
      </c>
      <c r="E324" s="29">
        <f>IF('Control Sample Data'!E323="","",IF(SUM('Control Sample Data'!E$2:E$97)&gt;10,IF(AND(ISNUMBER('Control Sample Data'!E323),'Control Sample Data'!E323&lt;$B324, 'Control Sample Data'!E323&gt;0),'Control Sample Data'!E323,$B324),""))</f>
        <v>26</v>
      </c>
      <c r="F324" s="29" t="str">
        <f>IF('Control Sample Data'!F323="","",IF(SUM('Control Sample Data'!F$2:F$97)&gt;10,IF(AND(ISNUMBER('Control Sample Data'!F323),'Control Sample Data'!F323&lt;$B324, 'Control Sample Data'!F323&gt;0),'Control Sample Data'!F323,$B324),""))</f>
        <v/>
      </c>
      <c r="G324" s="29" t="str">
        <f>IF('Control Sample Data'!G323="","",IF(SUM('Control Sample Data'!G$2:G$97)&gt;10,IF(AND(ISNUMBER('Control Sample Data'!G323),'Control Sample Data'!G323&lt;$B324, 'Control Sample Data'!G323&gt;0),'Control Sample Data'!G323,$B324),""))</f>
        <v/>
      </c>
      <c r="H324" s="29" t="str">
        <f>IF('Control Sample Data'!H323="","",IF(SUM('Control Sample Data'!H$2:H$97)&gt;10,IF(AND(ISNUMBER('Control Sample Data'!H323),'Control Sample Data'!H323&lt;$B324, 'Control Sample Data'!H323&gt;0),'Control Sample Data'!H323,$B324),""))</f>
        <v/>
      </c>
      <c r="I324" s="29" t="str">
        <f>IF('Control Sample Data'!I323="","",IF(SUM('Control Sample Data'!I$2:I$97)&gt;10,IF(AND(ISNUMBER('Control Sample Data'!I323),'Control Sample Data'!I323&lt;$B324, 'Control Sample Data'!I323&gt;0),'Control Sample Data'!I323,$B324),""))</f>
        <v/>
      </c>
      <c r="J324" s="29" t="str">
        <f>IF('Control Sample Data'!J323="","",IF(SUM('Control Sample Data'!J$2:J$97)&gt;10,IF(AND(ISNUMBER('Control Sample Data'!J323),'Control Sample Data'!J323&lt;$B324, 'Control Sample Data'!J323&gt;0),'Control Sample Data'!J323,$B324),""))</f>
        <v/>
      </c>
      <c r="K324" s="29" t="str">
        <f>IF('Control Sample Data'!K323="","",IF(SUM('Control Sample Data'!K$2:K$97)&gt;10,IF(AND(ISNUMBER('Control Sample Data'!K323),'Control Sample Data'!K323&lt;$B324, 'Control Sample Data'!K323&gt;0),'Control Sample Data'!K323,$B324),""))</f>
        <v/>
      </c>
      <c r="L324" s="29" t="str">
        <f>IF('Control Sample Data'!L323="","",IF(SUM('Control Sample Data'!L$2:L$97)&gt;10,IF(AND(ISNUMBER('Control Sample Data'!L323),'Control Sample Data'!L323&lt;$B324, 'Control Sample Data'!L323&gt;0),'Control Sample Data'!L323,$B324),""))</f>
        <v/>
      </c>
      <c r="M324" s="29" t="str">
        <f>IF('Control Sample Data'!M323="","",IF(SUM('Control Sample Data'!M$2:M$97)&gt;10,IF(AND(ISNUMBER('Control Sample Data'!M323),'Control Sample Data'!M323&lt;$B324, 'Control Sample Data'!M323&gt;0),'Control Sample Data'!M323,$B324),""))</f>
        <v/>
      </c>
      <c r="N324" s="29" t="str">
        <f>IF('Control Sample Data'!N323="","",IF(SUM('Control Sample Data'!N$2:N$97)&gt;10,IF(AND(ISNUMBER('Control Sample Data'!N323),'Control Sample Data'!N323&lt;$B324, 'Control Sample Data'!N323&gt;0),'Control Sample Data'!N323,$B324),""))</f>
        <v/>
      </c>
      <c r="O324" s="29" t="str">
        <f>IF('Control Sample Data'!O323="","",IF(SUM('Control Sample Data'!O$2:O$97)&gt;10,IF(AND(ISNUMBER('Control Sample Data'!O323),'Control Sample Data'!O323&lt;$B324, 'Control Sample Data'!O323&gt;0),'Control Sample Data'!O323,$B324),""))</f>
        <v/>
      </c>
      <c r="Q324" s="4" t="s">
        <v>4981</v>
      </c>
      <c r="R324" s="29">
        <f>IF('Test Sample Data'!D323="","",IF(SUM('Test Sample Data'!D$2:D$97)&gt;10,IF(AND(ISNUMBER('Test Sample Data'!D323),'Test Sample Data'!D323&lt;$B324, 'Test Sample Data'!D323&gt;0),'Test Sample Data'!D323,$B324),""))</f>
        <v>22.75</v>
      </c>
      <c r="S324" s="29">
        <f>IF('Test Sample Data'!E323="","",IF(SUM('Test Sample Data'!E$2:E$97)&gt;10,IF(AND(ISNUMBER('Test Sample Data'!E323),'Test Sample Data'!E323&lt;$B324, 'Test Sample Data'!E323&gt;0),'Test Sample Data'!E323,$B324),""))</f>
        <v>21</v>
      </c>
      <c r="T324" s="29" t="str">
        <f>IF('Test Sample Data'!F323="","",IF(SUM('Test Sample Data'!F$2:F$97)&gt;10,IF(AND(ISNUMBER('Test Sample Data'!F323),'Test Sample Data'!F323&lt;$B324, 'Test Sample Data'!F323&gt;0),'Test Sample Data'!F323,$B324),""))</f>
        <v/>
      </c>
      <c r="U324" s="29" t="str">
        <f>IF('Test Sample Data'!G323="","",IF(SUM('Test Sample Data'!G$2:G$97)&gt;10,IF(AND(ISNUMBER('Test Sample Data'!G323),'Test Sample Data'!G323&lt;$B324, 'Test Sample Data'!G323&gt;0),'Test Sample Data'!G323,$B324),""))</f>
        <v/>
      </c>
      <c r="V324" s="29" t="str">
        <f>IF('Test Sample Data'!H323="","",IF(SUM('Test Sample Data'!H$2:H$97)&gt;10,IF(AND(ISNUMBER('Test Sample Data'!H323),'Test Sample Data'!H323&lt;$B324, 'Test Sample Data'!H323&gt;0),'Test Sample Data'!H323,$B324),""))</f>
        <v/>
      </c>
      <c r="W324" s="29" t="str">
        <f>IF('Test Sample Data'!I323="","",IF(SUM('Test Sample Data'!I$2:I$97)&gt;10,IF(AND(ISNUMBER('Test Sample Data'!I323),'Test Sample Data'!I323&lt;$B324, 'Test Sample Data'!I323&gt;0),'Test Sample Data'!I323,$B324),""))</f>
        <v/>
      </c>
      <c r="X324" s="29" t="str">
        <f>IF('Test Sample Data'!J323="","",IF(SUM('Test Sample Data'!J$2:J$97)&gt;10,IF(AND(ISNUMBER('Test Sample Data'!J323),'Test Sample Data'!J323&lt;$B324, 'Test Sample Data'!J323&gt;0),'Test Sample Data'!J323,$B324),""))</f>
        <v/>
      </c>
      <c r="Y324" s="29" t="str">
        <f>IF('Test Sample Data'!K323="","",IF(SUM('Test Sample Data'!K$2:K$97)&gt;10,IF(AND(ISNUMBER('Test Sample Data'!K323),'Test Sample Data'!K323&lt;$B324, 'Test Sample Data'!K323&gt;0),'Test Sample Data'!K323,$B324),""))</f>
        <v/>
      </c>
      <c r="Z324" s="29" t="str">
        <f>IF('Test Sample Data'!L323="","",IF(SUM('Test Sample Data'!L$2:L$97)&gt;10,IF(AND(ISNUMBER('Test Sample Data'!L323),'Test Sample Data'!L323&lt;$B324, 'Test Sample Data'!L323&gt;0),'Test Sample Data'!L323,$B324),""))</f>
        <v/>
      </c>
      <c r="AA324" s="29" t="str">
        <f>IF('Test Sample Data'!M323="","",IF(SUM('Test Sample Data'!M$2:M$97)&gt;10,IF(AND(ISNUMBER('Test Sample Data'!M323),'Test Sample Data'!M323&lt;$B324, 'Test Sample Data'!M323&gt;0),'Test Sample Data'!M323,$B324),""))</f>
        <v/>
      </c>
      <c r="AB324" s="29" t="str">
        <f>IF('Test Sample Data'!N323="","",IF(SUM('Test Sample Data'!N$2:N$97)&gt;10,IF(AND(ISNUMBER('Test Sample Data'!N323),'Test Sample Data'!N323&lt;$B324, 'Test Sample Data'!N323&gt;0),'Test Sample Data'!N323,$B324),""))</f>
        <v/>
      </c>
      <c r="AC324" s="29" t="str">
        <f>IF('Test Sample Data'!O323="","",IF(SUM('Test Sample Data'!O$2:O$97)&gt;10,IF(AND(ISNUMBER('Test Sample Data'!O323),'Test Sample Data'!O323&lt;$B324, 'Test Sample Data'!O323&gt;0),'Test Sample Data'!O323,$B324),""))</f>
        <v/>
      </c>
      <c r="AE324" s="4" t="s">
        <v>4981</v>
      </c>
      <c r="AF324" s="4">
        <f t="shared" ref="AF324:AF386" si="375">IF(ISNUMBER(D324),D324-VLOOKUP(LEFT($A324,FIND(":",$A324,1))&amp;"copy number",$A$3:$AC$386,4,FALSE),"")</f>
        <v>0</v>
      </c>
      <c r="AG324" s="4">
        <f t="shared" ref="AG324:AG386" si="376">IF(ISNUMBER(E324),E324-VLOOKUP(LEFT($A324,FIND(":",$A324,1))&amp;"copy number",$A$3:$AC$386,5,FALSE),"")</f>
        <v>0</v>
      </c>
      <c r="AH324" s="4" t="str">
        <f t="shared" ref="AH324:AH386" si="377">IF(ISNUMBER(F324),F324-VLOOKUP(LEFT($A324,FIND(":",$A324,1))&amp;"copy number",$A$3:$AC$386,6,FALSE),"")</f>
        <v/>
      </c>
      <c r="AI324" s="4" t="str">
        <f t="shared" ref="AI324:AI386" si="378">IF(ISNUMBER(G324),G324-VLOOKUP(LEFT($A324,FIND(":",$A324,1))&amp;"copy number",$A$3:$AC$386,7,FALSE),"")</f>
        <v/>
      </c>
      <c r="AJ324" s="4" t="str">
        <f t="shared" ref="AJ324:AJ386" si="379">IF(ISNUMBER(H324),H324-VLOOKUP(LEFT($A324,FIND(":",$A324,1))&amp;"copy number",$A$3:$AC$386,8,FALSE),"")</f>
        <v/>
      </c>
      <c r="AK324" s="4" t="str">
        <f t="shared" ref="AK324:AK386" si="380">IF(ISNUMBER(I324),I324-VLOOKUP(LEFT($A324,FIND(":",$A324,1))&amp;"copy number",$A$3:$AC$386,9,FALSE),"")</f>
        <v/>
      </c>
      <c r="AL324" s="4" t="str">
        <f t="shared" ref="AL324:AL386" si="381">IF(ISNUMBER(J324),J324-VLOOKUP(LEFT($A324,FIND(":",$A324,1))&amp;"copy number",$A$3:$AC$386,10,FALSE),"")</f>
        <v/>
      </c>
      <c r="AM324" s="4" t="str">
        <f t="shared" ref="AM324:AM386" si="382">IF(ISNUMBER(K324),K324-VLOOKUP(LEFT($A324,FIND(":",$A324,1))&amp;"copy number",$A$3:$AC$386,11,FALSE),"")</f>
        <v/>
      </c>
      <c r="AN324" s="4" t="str">
        <f t="shared" ref="AN324:AN386" si="383">IF(ISNUMBER(L324),L324-VLOOKUP(LEFT($A324,FIND(":",$A324,1))&amp;"copy number",$A$3:$AC$386,12,FALSE),"")</f>
        <v/>
      </c>
      <c r="AO324" s="4" t="str">
        <f t="shared" ref="AO324:AO386" si="384">IF(ISNUMBER(M324),M324-VLOOKUP(LEFT($A324,FIND(":",$A324,1))&amp;"copy number",$A$3:$AC$386,13,FALSE),"")</f>
        <v/>
      </c>
      <c r="AP324" s="4" t="str">
        <f t="shared" ref="AP324:AP386" si="385">IF(ISNUMBER(N324),N324-VLOOKUP(LEFT($A324,FIND(":",$A324,1))&amp;"copy number",$A$3:$AC$386,14,FALSE),"")</f>
        <v/>
      </c>
      <c r="AQ324" s="4" t="str">
        <f t="shared" ref="AQ324:AQ386" si="386">IF(ISNUMBER(O324),O324-VLOOKUP(LEFT($A324,FIND(":",$A324,1))&amp;"copy number",$A$3:$AC$386,15,FALSE),"")</f>
        <v/>
      </c>
      <c r="AR324" s="4">
        <f t="shared" ref="AR324:AR386" si="387">IFERROR(ROUND(3*STDEV(AF324:AQ324),2),0)</f>
        <v>0</v>
      </c>
      <c r="AS324" s="4">
        <f t="shared" si="374"/>
        <v>0</v>
      </c>
      <c r="AU324" s="4" t="s">
        <v>4981</v>
      </c>
      <c r="AV324" s="4">
        <f t="shared" ref="AV324:AV386" si="388">IF(ISNUMBER(R324),R324-VLOOKUP(LEFT($A324,FIND(":",$A324,1))&amp;"copy number",$A$3:$AC$386,18,FALSE),"")</f>
        <v>-3.25</v>
      </c>
      <c r="AW324" s="4">
        <f t="shared" ref="AW324:AW386" si="389">IF(ISNUMBER(S324),S324-VLOOKUP(LEFT($A324,FIND(":",$A324,1))&amp;"copy number",$A$3:$AC$386,19,FALSE),"")</f>
        <v>-5</v>
      </c>
      <c r="AX324" s="4" t="str">
        <f t="shared" ref="AX324:AX386" si="390">IF(ISNUMBER(T324),T324-VLOOKUP(LEFT($A324,FIND(":",$A324,1))&amp;"copy number",$A$3:$AC$386,20,FALSE),"")</f>
        <v/>
      </c>
      <c r="AY324" s="4" t="str">
        <f t="shared" ref="AY324:AY386" si="391">IF(ISNUMBER(U324),U324-VLOOKUP(LEFT($A324,FIND(":",$A324,1))&amp;"copy number",$A$3:$AC$386,21,FALSE),"")</f>
        <v/>
      </c>
      <c r="AZ324" s="4" t="str">
        <f t="shared" ref="AZ324:AZ386" si="392">IF(ISNUMBER(V324),V324-VLOOKUP(LEFT($A324,FIND(":",$A324,1))&amp;"copy number",$A$3:$AC$386,22,FALSE),"")</f>
        <v/>
      </c>
      <c r="BA324" s="4" t="str">
        <f t="shared" ref="BA324:BA386" si="393">IF(ISNUMBER(W324),W324-VLOOKUP(LEFT($A324,FIND(":",$A324,1))&amp;"copy number",$A$3:$AC$386,23,FALSE),"")</f>
        <v/>
      </c>
      <c r="BB324" s="4" t="str">
        <f t="shared" ref="BB324:BB386" si="394">IF(ISNUMBER(X324),X324-VLOOKUP(LEFT($A324,FIND(":",$A324,1))&amp;"copy number",$A$3:$AC$386,24,FALSE),"")</f>
        <v/>
      </c>
      <c r="BC324" s="4" t="str">
        <f t="shared" ref="BC324:BC386" si="395">IF(ISNUMBER(Y324),Y324-VLOOKUP(LEFT($A324,FIND(":",$A324,1))&amp;"copy number",$A$3:$AC$386,25,FALSE),"")</f>
        <v/>
      </c>
      <c r="BD324" s="4" t="str">
        <f t="shared" ref="BD324:BD386" si="396">IF(ISNUMBER(Z324),Z324-VLOOKUP(LEFT($A324,FIND(":",$A324,1))&amp;"copy number",$A$3:$AC$386,26,FALSE),"")</f>
        <v/>
      </c>
      <c r="BE324" s="4" t="str">
        <f t="shared" ref="BE324:BE386" si="397">IF(ISNUMBER(AA324),AA324-VLOOKUP(LEFT($A324,FIND(":",$A324,1))&amp;"copy number",$A$3:$AC$386,27,FALSE),"")</f>
        <v/>
      </c>
      <c r="BF324" s="4" t="str">
        <f t="shared" ref="BF324:BF386" si="398">IF(ISNUMBER(AB324),AB324-VLOOKUP(LEFT($A324,FIND(":",$A324,1))&amp;"copy number",$A$3:$AC$386,28,FALSE),"")</f>
        <v/>
      </c>
      <c r="BG324" s="4" t="str">
        <f t="shared" ref="BG324:BG386" si="399">IF(ISNUMBER(AC324),AC324-VLOOKUP(LEFT($A324,FIND(":",$A324,1))&amp;"copy number",$A$3:$AC$386,29,FALSE),"")</f>
        <v/>
      </c>
      <c r="BI324" s="4" t="s">
        <v>4981</v>
      </c>
      <c r="BJ324" s="4">
        <f t="shared" si="361"/>
        <v>-3.25</v>
      </c>
      <c r="BK324" s="4" t="str">
        <f t="shared" si="362"/>
        <v/>
      </c>
      <c r="BL324" s="4" t="str">
        <f t="shared" si="363"/>
        <v/>
      </c>
      <c r="BM324" s="4" t="str">
        <f t="shared" si="364"/>
        <v/>
      </c>
      <c r="BN324" s="4" t="str">
        <f t="shared" si="365"/>
        <v/>
      </c>
      <c r="BO324" s="4" t="str">
        <f t="shared" si="366"/>
        <v/>
      </c>
      <c r="BP324" s="4" t="str">
        <f t="shared" si="367"/>
        <v/>
      </c>
      <c r="BQ324" s="4" t="str">
        <f t="shared" si="368"/>
        <v/>
      </c>
      <c r="BR324" s="4" t="str">
        <f t="shared" si="369"/>
        <v/>
      </c>
      <c r="BS324" s="4" t="str">
        <f t="shared" si="370"/>
        <v/>
      </c>
      <c r="BT324" s="4" t="str">
        <f t="shared" si="371"/>
        <v/>
      </c>
      <c r="BU324" s="4" t="str">
        <f t="shared" si="372"/>
        <v/>
      </c>
      <c r="BV324" s="4">
        <f t="shared" ref="BV324:BV386" si="400">IFERROR(ROUND(3*STDEV(BJ324:BU324),2),0)</f>
        <v>0</v>
      </c>
      <c r="BW324" s="4">
        <f t="shared" si="373"/>
        <v>-3.25</v>
      </c>
      <c r="BY324" s="4" t="s">
        <v>4981</v>
      </c>
      <c r="BZ324" s="4">
        <f t="shared" si="337"/>
        <v>0</v>
      </c>
      <c r="CA324" s="4">
        <f t="shared" si="338"/>
        <v>-1.75</v>
      </c>
      <c r="CB324" s="4" t="str">
        <f t="shared" si="339"/>
        <v/>
      </c>
      <c r="CC324" s="4" t="str">
        <f t="shared" si="340"/>
        <v/>
      </c>
      <c r="CD324" s="4" t="str">
        <f t="shared" si="341"/>
        <v/>
      </c>
      <c r="CE324" s="4" t="str">
        <f t="shared" si="342"/>
        <v/>
      </c>
      <c r="CF324" s="4" t="str">
        <f t="shared" si="343"/>
        <v/>
      </c>
      <c r="CG324" s="4" t="str">
        <f t="shared" si="344"/>
        <v/>
      </c>
      <c r="CH324" s="4" t="str">
        <f t="shared" si="345"/>
        <v/>
      </c>
      <c r="CI324" s="4" t="str">
        <f t="shared" si="346"/>
        <v/>
      </c>
      <c r="CJ324" s="4" t="str">
        <f t="shared" si="347"/>
        <v/>
      </c>
      <c r="CK324" s="4" t="str">
        <f t="shared" si="348"/>
        <v/>
      </c>
      <c r="CM324" s="4" t="s">
        <v>4981</v>
      </c>
      <c r="CN324" s="4" t="str">
        <f>IF(ISNUMBER(BZ324), IF($BV324&gt;VLOOKUP('Gene Table'!$G$2,'Array Content'!$A$2:$B$3,2,FALSE),IF(BZ324&lt;-$BV324,"mutant","WT"),IF(BZ324&lt;-VLOOKUP('Gene Table'!$G$2,'Array Content'!$A$2:$B$3,2,FALSE),"Mutant","WT")),"")</f>
        <v>WT</v>
      </c>
      <c r="CO324" s="4" t="str">
        <f>IF(ISNUMBER(CA324), IF($BV324&gt;VLOOKUP('Gene Table'!$G$2,'Array Content'!$A$2:$B$3,2,FALSE),IF(CA324&lt;-$BV324,"mutant","WT"),IF(CA324&lt;-VLOOKUP('Gene Table'!$G$2,'Array Content'!$A$2:$B$3,2,FALSE),"Mutant","WT")),"")</f>
        <v>WT</v>
      </c>
      <c r="CP324" s="4" t="str">
        <f>IF(ISNUMBER(CB324), IF($BV324&gt;VLOOKUP('Gene Table'!$G$2,'Array Content'!$A$2:$B$3,2,FALSE),IF(CB324&lt;-$BV324,"mutant","WT"),IF(CB324&lt;-VLOOKUP('Gene Table'!$G$2,'Array Content'!$A$2:$B$3,2,FALSE),"Mutant","WT")),"")</f>
        <v/>
      </c>
      <c r="CQ324" s="4" t="str">
        <f>IF(ISNUMBER(CC324), IF($BV324&gt;VLOOKUP('Gene Table'!$G$2,'Array Content'!$A$2:$B$3,2,FALSE),IF(CC324&lt;-$BV324,"mutant","WT"),IF(CC324&lt;-VLOOKUP('Gene Table'!$G$2,'Array Content'!$A$2:$B$3,2,FALSE),"Mutant","WT")),"")</f>
        <v/>
      </c>
      <c r="CR324" s="4" t="str">
        <f>IF(ISNUMBER(CD324), IF($BV324&gt;VLOOKUP('Gene Table'!$G$2,'Array Content'!$A$2:$B$3,2,FALSE),IF(CD324&lt;-$BV324,"mutant","WT"),IF(CD324&lt;-VLOOKUP('Gene Table'!$G$2,'Array Content'!$A$2:$B$3,2,FALSE),"Mutant","WT")),"")</f>
        <v/>
      </c>
      <c r="CS324" s="4" t="str">
        <f>IF(ISNUMBER(CE324), IF($BV324&gt;VLOOKUP('Gene Table'!$G$2,'Array Content'!$A$2:$B$3,2,FALSE),IF(CE324&lt;-$BV324,"mutant","WT"),IF(CE324&lt;-VLOOKUP('Gene Table'!$G$2,'Array Content'!$A$2:$B$3,2,FALSE),"Mutant","WT")),"")</f>
        <v/>
      </c>
      <c r="CT324" s="4" t="str">
        <f>IF(ISNUMBER(CF324), IF($BV324&gt;VLOOKUP('Gene Table'!$G$2,'Array Content'!$A$2:$B$3,2,FALSE),IF(CF324&lt;-$BV324,"mutant","WT"),IF(CF324&lt;-VLOOKUP('Gene Table'!$G$2,'Array Content'!$A$2:$B$3,2,FALSE),"Mutant","WT")),"")</f>
        <v/>
      </c>
      <c r="CU324" s="4" t="str">
        <f>IF(ISNUMBER(CG324), IF($BV324&gt;VLOOKUP('Gene Table'!$G$2,'Array Content'!$A$2:$B$3,2,FALSE),IF(CG324&lt;-$BV324,"mutant","WT"),IF(CG324&lt;-VLOOKUP('Gene Table'!$G$2,'Array Content'!$A$2:$B$3,2,FALSE),"Mutant","WT")),"")</f>
        <v/>
      </c>
      <c r="CV324" s="4" t="str">
        <f>IF(ISNUMBER(CH324), IF($BV324&gt;VLOOKUP('Gene Table'!$G$2,'Array Content'!$A$2:$B$3,2,FALSE),IF(CH324&lt;-$BV324,"mutant","WT"),IF(CH324&lt;-VLOOKUP('Gene Table'!$G$2,'Array Content'!$A$2:$B$3,2,FALSE),"Mutant","WT")),"")</f>
        <v/>
      </c>
      <c r="CW324" s="4" t="str">
        <f>IF(ISNUMBER(CI324), IF($BV324&gt;VLOOKUP('Gene Table'!$G$2,'Array Content'!$A$2:$B$3,2,FALSE),IF(CI324&lt;-$BV324,"mutant","WT"),IF(CI324&lt;-VLOOKUP('Gene Table'!$G$2,'Array Content'!$A$2:$B$3,2,FALSE),"Mutant","WT")),"")</f>
        <v/>
      </c>
      <c r="CX324" s="4" t="str">
        <f>IF(ISNUMBER(CJ324), IF($BV324&gt;VLOOKUP('Gene Table'!$G$2,'Array Content'!$A$2:$B$3,2,FALSE),IF(CJ324&lt;-$BV324,"mutant","WT"),IF(CJ324&lt;-VLOOKUP('Gene Table'!$G$2,'Array Content'!$A$2:$B$3,2,FALSE),"Mutant","WT")),"")</f>
        <v/>
      </c>
      <c r="CY324" s="4" t="str">
        <f>IF(ISNUMBER(CK324), IF($BV324&gt;VLOOKUP('Gene Table'!$G$2,'Array Content'!$A$2:$B$3,2,FALSE),IF(CK324&lt;-$BV324,"mutant","WT"),IF(CK324&lt;-VLOOKUP('Gene Table'!$G$2,'Array Content'!$A$2:$B$3,2,FALSE),"Mutant","WT")),"")</f>
        <v/>
      </c>
      <c r="DA324" s="4" t="s">
        <v>4981</v>
      </c>
      <c r="DB324" s="4">
        <f t="shared" si="349"/>
        <v>-3.25</v>
      </c>
      <c r="DC324" s="4">
        <f t="shared" si="350"/>
        <v>-5</v>
      </c>
      <c r="DD324" s="4" t="str">
        <f t="shared" si="351"/>
        <v/>
      </c>
      <c r="DE324" s="4" t="str">
        <f t="shared" si="352"/>
        <v/>
      </c>
      <c r="DF324" s="4" t="str">
        <f t="shared" si="353"/>
        <v/>
      </c>
      <c r="DG324" s="4" t="str">
        <f t="shared" si="354"/>
        <v/>
      </c>
      <c r="DH324" s="4" t="str">
        <f t="shared" si="355"/>
        <v/>
      </c>
      <c r="DI324" s="4" t="str">
        <f t="shared" si="356"/>
        <v/>
      </c>
      <c r="DJ324" s="4" t="str">
        <f t="shared" si="357"/>
        <v/>
      </c>
      <c r="DK324" s="4" t="str">
        <f t="shared" si="358"/>
        <v/>
      </c>
      <c r="DL324" s="4" t="str">
        <f t="shared" si="359"/>
        <v/>
      </c>
      <c r="DM324" s="4" t="str">
        <f t="shared" si="360"/>
        <v/>
      </c>
      <c r="DO324" s="4" t="s">
        <v>4981</v>
      </c>
      <c r="DP324" s="4" t="str">
        <f>IF(ISNUMBER(DB324), IF($AR324&gt;VLOOKUP('Gene Table'!$G$2,'Array Content'!$A$2:$B$3,2,FALSE),IF(DB324&lt;-$AR324,"mutant","WT"),IF(DB324&lt;-VLOOKUP('Gene Table'!$G$2,'Array Content'!$A$2:$B$3,2,FALSE),"Mutant","WT")),"")</f>
        <v>Mutant</v>
      </c>
      <c r="DQ324" s="4" t="str">
        <f>IF(ISNUMBER(DC324), IF($AR324&gt;VLOOKUP('Gene Table'!$G$2,'Array Content'!$A$2:$B$3,2,FALSE),IF(DC324&lt;-$AR324,"mutant","WT"),IF(DC324&lt;-VLOOKUP('Gene Table'!$G$2,'Array Content'!$A$2:$B$3,2,FALSE),"Mutant","WT")),"")</f>
        <v>Mutant</v>
      </c>
      <c r="DR324" s="4" t="str">
        <f>IF(ISNUMBER(DD324), IF($AR324&gt;VLOOKUP('Gene Table'!$G$2,'Array Content'!$A$2:$B$3,2,FALSE),IF(DD324&lt;-$AR324,"mutant","WT"),IF(DD324&lt;-VLOOKUP('Gene Table'!$G$2,'Array Content'!$A$2:$B$3,2,FALSE),"Mutant","WT")),"")</f>
        <v/>
      </c>
      <c r="DS324" s="4" t="str">
        <f>IF(ISNUMBER(DE324), IF($AR324&gt;VLOOKUP('Gene Table'!$G$2,'Array Content'!$A$2:$B$3,2,FALSE),IF(DE324&lt;-$AR324,"mutant","WT"),IF(DE324&lt;-VLOOKUP('Gene Table'!$G$2,'Array Content'!$A$2:$B$3,2,FALSE),"Mutant","WT")),"")</f>
        <v/>
      </c>
      <c r="DT324" s="4" t="str">
        <f>IF(ISNUMBER(DF324), IF($AR324&gt;VLOOKUP('Gene Table'!$G$2,'Array Content'!$A$2:$B$3,2,FALSE),IF(DF324&lt;-$AR324,"mutant","WT"),IF(DF324&lt;-VLOOKUP('Gene Table'!$G$2,'Array Content'!$A$2:$B$3,2,FALSE),"Mutant","WT")),"")</f>
        <v/>
      </c>
      <c r="DU324" s="4" t="str">
        <f>IF(ISNUMBER(DG324), IF($AR324&gt;VLOOKUP('Gene Table'!$G$2,'Array Content'!$A$2:$B$3,2,FALSE),IF(DG324&lt;-$AR324,"mutant","WT"),IF(DG324&lt;-VLOOKUP('Gene Table'!$G$2,'Array Content'!$A$2:$B$3,2,FALSE),"Mutant","WT")),"")</f>
        <v/>
      </c>
      <c r="DV324" s="4" t="str">
        <f>IF(ISNUMBER(DH324), IF($AR324&gt;VLOOKUP('Gene Table'!$G$2,'Array Content'!$A$2:$B$3,2,FALSE),IF(DH324&lt;-$AR324,"mutant","WT"),IF(DH324&lt;-VLOOKUP('Gene Table'!$G$2,'Array Content'!$A$2:$B$3,2,FALSE),"Mutant","WT")),"")</f>
        <v/>
      </c>
      <c r="DW324" s="4" t="str">
        <f>IF(ISNUMBER(DI324), IF($AR324&gt;VLOOKUP('Gene Table'!$G$2,'Array Content'!$A$2:$B$3,2,FALSE),IF(DI324&lt;-$AR324,"mutant","WT"),IF(DI324&lt;-VLOOKUP('Gene Table'!$G$2,'Array Content'!$A$2:$B$3,2,FALSE),"Mutant","WT")),"")</f>
        <v/>
      </c>
      <c r="DX324" s="4" t="str">
        <f>IF(ISNUMBER(DJ324), IF($AR324&gt;VLOOKUP('Gene Table'!$G$2,'Array Content'!$A$2:$B$3,2,FALSE),IF(DJ324&lt;-$AR324,"mutant","WT"),IF(DJ324&lt;-VLOOKUP('Gene Table'!$G$2,'Array Content'!$A$2:$B$3,2,FALSE),"Mutant","WT")),"")</f>
        <v/>
      </c>
      <c r="DY324" s="4" t="str">
        <f>IF(ISNUMBER(DK324), IF($AR324&gt;VLOOKUP('Gene Table'!$G$2,'Array Content'!$A$2:$B$3,2,FALSE),IF(DK324&lt;-$AR324,"mutant","WT"),IF(DK324&lt;-VLOOKUP('Gene Table'!$G$2,'Array Content'!$A$2:$B$3,2,FALSE),"Mutant","WT")),"")</f>
        <v/>
      </c>
      <c r="DZ324" s="4" t="str">
        <f>IF(ISNUMBER(DL324), IF($AR324&gt;VLOOKUP('Gene Table'!$G$2,'Array Content'!$A$2:$B$3,2,FALSE),IF(DL324&lt;-$AR324,"mutant","WT"),IF(DL324&lt;-VLOOKUP('Gene Table'!$G$2,'Array Content'!$A$2:$B$3,2,FALSE),"Mutant","WT")),"")</f>
        <v/>
      </c>
      <c r="EA324" s="4" t="str">
        <f>IF(ISNUMBER(DM324), IF($AR324&gt;VLOOKUP('Gene Table'!$G$2,'Array Content'!$A$2:$B$3,2,FALSE),IF(DM324&lt;-$AR324,"mutant","WT"),IF(DM324&lt;-VLOOKUP('Gene Table'!$G$2,'Array Content'!$A$2:$B$3,2,FALSE),"Mutant","WT")),"")</f>
        <v/>
      </c>
      <c r="EC324" s="4" t="s">
        <v>4981</v>
      </c>
      <c r="ED324" s="4" t="str">
        <f>IF('Gene Table'!$D324="copy number",D324,"")</f>
        <v/>
      </c>
      <c r="EE324" s="4" t="str">
        <f>IF('Gene Table'!$D324="copy number",E324,"")</f>
        <v/>
      </c>
      <c r="EF324" s="4" t="str">
        <f>IF('Gene Table'!$D324="copy number",F324,"")</f>
        <v/>
      </c>
      <c r="EG324" s="4" t="str">
        <f>IF('Gene Table'!$D324="copy number",G324,"")</f>
        <v/>
      </c>
      <c r="EH324" s="4" t="str">
        <f>IF('Gene Table'!$D324="copy number",H324,"")</f>
        <v/>
      </c>
      <c r="EI324" s="4" t="str">
        <f>IF('Gene Table'!$D324="copy number",I324,"")</f>
        <v/>
      </c>
      <c r="EJ324" s="4" t="str">
        <f>IF('Gene Table'!$D324="copy number",J324,"")</f>
        <v/>
      </c>
      <c r="EK324" s="4" t="str">
        <f>IF('Gene Table'!$D324="copy number",K324,"")</f>
        <v/>
      </c>
      <c r="EL324" s="4" t="str">
        <f>IF('Gene Table'!$D324="copy number",L324,"")</f>
        <v/>
      </c>
      <c r="EM324" s="4" t="str">
        <f>IF('Gene Table'!$D324="copy number",M324,"")</f>
        <v/>
      </c>
      <c r="EN324" s="4" t="str">
        <f>IF('Gene Table'!$D324="copy number",N324,"")</f>
        <v/>
      </c>
      <c r="EO324" s="4" t="str">
        <f>IF('Gene Table'!$D324="copy number",O324,"")</f>
        <v/>
      </c>
      <c r="EQ324" s="4" t="s">
        <v>4981</v>
      </c>
      <c r="ER324" s="4" t="str">
        <f>IF('Gene Table'!$D324="copy number",R324,"")</f>
        <v/>
      </c>
      <c r="ES324" s="4" t="str">
        <f>IF('Gene Table'!$D324="copy number",S324,"")</f>
        <v/>
      </c>
      <c r="ET324" s="4" t="str">
        <f>IF('Gene Table'!$D324="copy number",T324,"")</f>
        <v/>
      </c>
      <c r="EU324" s="4" t="str">
        <f>IF('Gene Table'!$D324="copy number",U324,"")</f>
        <v/>
      </c>
      <c r="EV324" s="4" t="str">
        <f>IF('Gene Table'!$D324="copy number",V324,"")</f>
        <v/>
      </c>
      <c r="EW324" s="4" t="str">
        <f>IF('Gene Table'!$D324="copy number",W324,"")</f>
        <v/>
      </c>
      <c r="EX324" s="4" t="str">
        <f>IF('Gene Table'!$D324="copy number",X324,"")</f>
        <v/>
      </c>
      <c r="EY324" s="4" t="str">
        <f>IF('Gene Table'!$D324="copy number",Y324,"")</f>
        <v/>
      </c>
      <c r="EZ324" s="4" t="str">
        <f>IF('Gene Table'!$D324="copy number",Z324,"")</f>
        <v/>
      </c>
      <c r="FA324" s="4" t="str">
        <f>IF('Gene Table'!$D324="copy number",AA324,"")</f>
        <v/>
      </c>
      <c r="FB324" s="4" t="str">
        <f>IF('Gene Table'!$D324="copy number",AB324,"")</f>
        <v/>
      </c>
      <c r="FC324" s="4" t="str">
        <f>IF('Gene Table'!$D324="copy number",AC324,"")</f>
        <v/>
      </c>
      <c r="FE324" s="4" t="s">
        <v>4981</v>
      </c>
      <c r="FF324" s="4" t="str">
        <f>IF('Gene Table'!$C324="SMPC",D324,"")</f>
        <v/>
      </c>
      <c r="FG324" s="4" t="str">
        <f>IF('Gene Table'!$C324="SMPC",E324,"")</f>
        <v/>
      </c>
      <c r="FH324" s="4" t="str">
        <f>IF('Gene Table'!$C324="SMPC",F324,"")</f>
        <v/>
      </c>
      <c r="FI324" s="4" t="str">
        <f>IF('Gene Table'!$C324="SMPC",G324,"")</f>
        <v/>
      </c>
      <c r="FJ324" s="4" t="str">
        <f>IF('Gene Table'!$C324="SMPC",H324,"")</f>
        <v/>
      </c>
      <c r="FK324" s="4" t="str">
        <f>IF('Gene Table'!$C324="SMPC",I324,"")</f>
        <v/>
      </c>
      <c r="FL324" s="4" t="str">
        <f>IF('Gene Table'!$C324="SMPC",J324,"")</f>
        <v/>
      </c>
      <c r="FM324" s="4" t="str">
        <f>IF('Gene Table'!$C324="SMPC",K324,"")</f>
        <v/>
      </c>
      <c r="FN324" s="4" t="str">
        <f>IF('Gene Table'!$C324="SMPC",L324,"")</f>
        <v/>
      </c>
      <c r="FO324" s="4" t="str">
        <f>IF('Gene Table'!$C324="SMPC",M324,"")</f>
        <v/>
      </c>
      <c r="FP324" s="4" t="str">
        <f>IF('Gene Table'!$C324="SMPC",N324,"")</f>
        <v/>
      </c>
      <c r="FQ324" s="4" t="str">
        <f>IF('Gene Table'!$C324="SMPC",O324,"")</f>
        <v/>
      </c>
      <c r="FS324" s="4" t="s">
        <v>4981</v>
      </c>
      <c r="FT324" s="4" t="str">
        <f>IF('Gene Table'!$C324="SMPC",R324,"")</f>
        <v/>
      </c>
      <c r="FU324" s="4" t="str">
        <f>IF('Gene Table'!$C324="SMPC",S324,"")</f>
        <v/>
      </c>
      <c r="FV324" s="4" t="str">
        <f>IF('Gene Table'!$C324="SMPC",T324,"")</f>
        <v/>
      </c>
      <c r="FW324" s="4" t="str">
        <f>IF('Gene Table'!$C324="SMPC",U324,"")</f>
        <v/>
      </c>
      <c r="FX324" s="4" t="str">
        <f>IF('Gene Table'!$C324="SMPC",V324,"")</f>
        <v/>
      </c>
      <c r="FY324" s="4" t="str">
        <f>IF('Gene Table'!$C324="SMPC",W324,"")</f>
        <v/>
      </c>
      <c r="FZ324" s="4" t="str">
        <f>IF('Gene Table'!$C324="SMPC",X324,"")</f>
        <v/>
      </c>
      <c r="GA324" s="4" t="str">
        <f>IF('Gene Table'!$C324="SMPC",Y324,"")</f>
        <v/>
      </c>
      <c r="GB324" s="4" t="str">
        <f>IF('Gene Table'!$C324="SMPC",Z324,"")</f>
        <v/>
      </c>
      <c r="GC324" s="4" t="str">
        <f>IF('Gene Table'!$C324="SMPC",AA324,"")</f>
        <v/>
      </c>
      <c r="GD324" s="4" t="str">
        <f>IF('Gene Table'!$C324="SMPC",AB324,"")</f>
        <v/>
      </c>
      <c r="GE324" s="4" t="str">
        <f>IF('Gene Table'!$C324="SMPC",AC324,"")</f>
        <v/>
      </c>
    </row>
    <row r="325" spans="1:187" ht="15" customHeight="1" x14ac:dyDescent="0.25">
      <c r="A325" s="4" t="str">
        <f>'Gene Table'!C325&amp;":"&amp;'Gene Table'!D325</f>
        <v>TSHR:c.1899C&gt;A</v>
      </c>
      <c r="B325" s="4">
        <f>IF('Gene Table'!$G$5="NO",IF(ISNUMBER(MATCH('Gene Table'!E325,'Array Content'!$M$2:$M$941,0)),VLOOKUP('Gene Table'!E325,'Array Content'!$M$2:$O$941,2,FALSE),35),IF('Gene Table'!$G$5="YES",IF(ISNUMBER(MATCH('Gene Table'!E325,'Array Content'!$M$2:$M$941,0)),VLOOKUP('Gene Table'!E325,'Array Content'!$M$2:$O$941,3,FALSE),35),"OOPS"))</f>
        <v>37</v>
      </c>
      <c r="C325" s="4" t="s">
        <v>4982</v>
      </c>
      <c r="D325" s="29">
        <f>IF('Control Sample Data'!D324="","",IF(SUM('Control Sample Data'!D$2:D$97)&gt;10,IF(AND(ISNUMBER('Control Sample Data'!D324),'Control Sample Data'!D324&lt;$B325, 'Control Sample Data'!D324&gt;0),'Control Sample Data'!D324,$B325),""))</f>
        <v>26</v>
      </c>
      <c r="E325" s="29">
        <f>IF('Control Sample Data'!E324="","",IF(SUM('Control Sample Data'!E$2:E$97)&gt;10,IF(AND(ISNUMBER('Control Sample Data'!E324),'Control Sample Data'!E324&lt;$B325, 'Control Sample Data'!E324&gt;0),'Control Sample Data'!E324,$B325),""))</f>
        <v>26</v>
      </c>
      <c r="F325" s="29" t="str">
        <f>IF('Control Sample Data'!F324="","",IF(SUM('Control Sample Data'!F$2:F$97)&gt;10,IF(AND(ISNUMBER('Control Sample Data'!F324),'Control Sample Data'!F324&lt;$B325, 'Control Sample Data'!F324&gt;0),'Control Sample Data'!F324,$B325),""))</f>
        <v/>
      </c>
      <c r="G325" s="29" t="str">
        <f>IF('Control Sample Data'!G324="","",IF(SUM('Control Sample Data'!G$2:G$97)&gt;10,IF(AND(ISNUMBER('Control Sample Data'!G324),'Control Sample Data'!G324&lt;$B325, 'Control Sample Data'!G324&gt;0),'Control Sample Data'!G324,$B325),""))</f>
        <v/>
      </c>
      <c r="H325" s="29" t="str">
        <f>IF('Control Sample Data'!H324="","",IF(SUM('Control Sample Data'!H$2:H$97)&gt;10,IF(AND(ISNUMBER('Control Sample Data'!H324),'Control Sample Data'!H324&lt;$B325, 'Control Sample Data'!H324&gt;0),'Control Sample Data'!H324,$B325),""))</f>
        <v/>
      </c>
      <c r="I325" s="29" t="str">
        <f>IF('Control Sample Data'!I324="","",IF(SUM('Control Sample Data'!I$2:I$97)&gt;10,IF(AND(ISNUMBER('Control Sample Data'!I324),'Control Sample Data'!I324&lt;$B325, 'Control Sample Data'!I324&gt;0),'Control Sample Data'!I324,$B325),""))</f>
        <v/>
      </c>
      <c r="J325" s="29" t="str">
        <f>IF('Control Sample Data'!J324="","",IF(SUM('Control Sample Data'!J$2:J$97)&gt;10,IF(AND(ISNUMBER('Control Sample Data'!J324),'Control Sample Data'!J324&lt;$B325, 'Control Sample Data'!J324&gt;0),'Control Sample Data'!J324,$B325),""))</f>
        <v/>
      </c>
      <c r="K325" s="29" t="str">
        <f>IF('Control Sample Data'!K324="","",IF(SUM('Control Sample Data'!K$2:K$97)&gt;10,IF(AND(ISNUMBER('Control Sample Data'!K324),'Control Sample Data'!K324&lt;$B325, 'Control Sample Data'!K324&gt;0),'Control Sample Data'!K324,$B325),""))</f>
        <v/>
      </c>
      <c r="L325" s="29" t="str">
        <f>IF('Control Sample Data'!L324="","",IF(SUM('Control Sample Data'!L$2:L$97)&gt;10,IF(AND(ISNUMBER('Control Sample Data'!L324),'Control Sample Data'!L324&lt;$B325, 'Control Sample Data'!L324&gt;0),'Control Sample Data'!L324,$B325),""))</f>
        <v/>
      </c>
      <c r="M325" s="29" t="str">
        <f>IF('Control Sample Data'!M324="","",IF(SUM('Control Sample Data'!M$2:M$97)&gt;10,IF(AND(ISNUMBER('Control Sample Data'!M324),'Control Sample Data'!M324&lt;$B325, 'Control Sample Data'!M324&gt;0),'Control Sample Data'!M324,$B325),""))</f>
        <v/>
      </c>
      <c r="N325" s="29" t="str">
        <f>IF('Control Sample Data'!N324="","",IF(SUM('Control Sample Data'!N$2:N$97)&gt;10,IF(AND(ISNUMBER('Control Sample Data'!N324),'Control Sample Data'!N324&lt;$B325, 'Control Sample Data'!N324&gt;0),'Control Sample Data'!N324,$B325),""))</f>
        <v/>
      </c>
      <c r="O325" s="29" t="str">
        <f>IF('Control Sample Data'!O324="","",IF(SUM('Control Sample Data'!O$2:O$97)&gt;10,IF(AND(ISNUMBER('Control Sample Data'!O324),'Control Sample Data'!O324&lt;$B325, 'Control Sample Data'!O324&gt;0),'Control Sample Data'!O324,$B325),""))</f>
        <v/>
      </c>
      <c r="Q325" s="4" t="s">
        <v>4982</v>
      </c>
      <c r="R325" s="29">
        <f>IF('Test Sample Data'!D324="","",IF(SUM('Test Sample Data'!D$2:D$97)&gt;10,IF(AND(ISNUMBER('Test Sample Data'!D324),'Test Sample Data'!D324&lt;$B325, 'Test Sample Data'!D324&gt;0),'Test Sample Data'!D324,$B325),""))</f>
        <v>21.94</v>
      </c>
      <c r="S325" s="29">
        <f>IF('Test Sample Data'!E324="","",IF(SUM('Test Sample Data'!E$2:E$97)&gt;10,IF(AND(ISNUMBER('Test Sample Data'!E324),'Test Sample Data'!E324&lt;$B325, 'Test Sample Data'!E324&gt;0),'Test Sample Data'!E324,$B325),""))</f>
        <v>21</v>
      </c>
      <c r="T325" s="29" t="str">
        <f>IF('Test Sample Data'!F324="","",IF(SUM('Test Sample Data'!F$2:F$97)&gt;10,IF(AND(ISNUMBER('Test Sample Data'!F324),'Test Sample Data'!F324&lt;$B325, 'Test Sample Data'!F324&gt;0),'Test Sample Data'!F324,$B325),""))</f>
        <v/>
      </c>
      <c r="U325" s="29" t="str">
        <f>IF('Test Sample Data'!G324="","",IF(SUM('Test Sample Data'!G$2:G$97)&gt;10,IF(AND(ISNUMBER('Test Sample Data'!G324),'Test Sample Data'!G324&lt;$B325, 'Test Sample Data'!G324&gt;0),'Test Sample Data'!G324,$B325),""))</f>
        <v/>
      </c>
      <c r="V325" s="29" t="str">
        <f>IF('Test Sample Data'!H324="","",IF(SUM('Test Sample Data'!H$2:H$97)&gt;10,IF(AND(ISNUMBER('Test Sample Data'!H324),'Test Sample Data'!H324&lt;$B325, 'Test Sample Data'!H324&gt;0),'Test Sample Data'!H324,$B325),""))</f>
        <v/>
      </c>
      <c r="W325" s="29" t="str">
        <f>IF('Test Sample Data'!I324="","",IF(SUM('Test Sample Data'!I$2:I$97)&gt;10,IF(AND(ISNUMBER('Test Sample Data'!I324),'Test Sample Data'!I324&lt;$B325, 'Test Sample Data'!I324&gt;0),'Test Sample Data'!I324,$B325),""))</f>
        <v/>
      </c>
      <c r="X325" s="29" t="str">
        <f>IF('Test Sample Data'!J324="","",IF(SUM('Test Sample Data'!J$2:J$97)&gt;10,IF(AND(ISNUMBER('Test Sample Data'!J324),'Test Sample Data'!J324&lt;$B325, 'Test Sample Data'!J324&gt;0),'Test Sample Data'!J324,$B325),""))</f>
        <v/>
      </c>
      <c r="Y325" s="29" t="str">
        <f>IF('Test Sample Data'!K324="","",IF(SUM('Test Sample Data'!K$2:K$97)&gt;10,IF(AND(ISNUMBER('Test Sample Data'!K324),'Test Sample Data'!K324&lt;$B325, 'Test Sample Data'!K324&gt;0),'Test Sample Data'!K324,$B325),""))</f>
        <v/>
      </c>
      <c r="Z325" s="29" t="str">
        <f>IF('Test Sample Data'!L324="","",IF(SUM('Test Sample Data'!L$2:L$97)&gt;10,IF(AND(ISNUMBER('Test Sample Data'!L324),'Test Sample Data'!L324&lt;$B325, 'Test Sample Data'!L324&gt;0),'Test Sample Data'!L324,$B325),""))</f>
        <v/>
      </c>
      <c r="AA325" s="29" t="str">
        <f>IF('Test Sample Data'!M324="","",IF(SUM('Test Sample Data'!M$2:M$97)&gt;10,IF(AND(ISNUMBER('Test Sample Data'!M324),'Test Sample Data'!M324&lt;$B325, 'Test Sample Data'!M324&gt;0),'Test Sample Data'!M324,$B325),""))</f>
        <v/>
      </c>
      <c r="AB325" s="29" t="str">
        <f>IF('Test Sample Data'!N324="","",IF(SUM('Test Sample Data'!N$2:N$97)&gt;10,IF(AND(ISNUMBER('Test Sample Data'!N324),'Test Sample Data'!N324&lt;$B325, 'Test Sample Data'!N324&gt;0),'Test Sample Data'!N324,$B325),""))</f>
        <v/>
      </c>
      <c r="AC325" s="29" t="str">
        <f>IF('Test Sample Data'!O324="","",IF(SUM('Test Sample Data'!O$2:O$97)&gt;10,IF(AND(ISNUMBER('Test Sample Data'!O324),'Test Sample Data'!O324&lt;$B325, 'Test Sample Data'!O324&gt;0),'Test Sample Data'!O324,$B325),""))</f>
        <v/>
      </c>
      <c r="AE325" s="4" t="s">
        <v>4982</v>
      </c>
      <c r="AF325" s="4">
        <f t="shared" si="375"/>
        <v>0</v>
      </c>
      <c r="AG325" s="4">
        <f t="shared" si="376"/>
        <v>0</v>
      </c>
      <c r="AH325" s="4" t="str">
        <f t="shared" si="377"/>
        <v/>
      </c>
      <c r="AI325" s="4" t="str">
        <f t="shared" si="378"/>
        <v/>
      </c>
      <c r="AJ325" s="4" t="str">
        <f t="shared" si="379"/>
        <v/>
      </c>
      <c r="AK325" s="4" t="str">
        <f t="shared" si="380"/>
        <v/>
      </c>
      <c r="AL325" s="4" t="str">
        <f t="shared" si="381"/>
        <v/>
      </c>
      <c r="AM325" s="4" t="str">
        <f t="shared" si="382"/>
        <v/>
      </c>
      <c r="AN325" s="4" t="str">
        <f t="shared" si="383"/>
        <v/>
      </c>
      <c r="AO325" s="4" t="str">
        <f t="shared" si="384"/>
        <v/>
      </c>
      <c r="AP325" s="4" t="str">
        <f t="shared" si="385"/>
        <v/>
      </c>
      <c r="AQ325" s="4" t="str">
        <f t="shared" si="386"/>
        <v/>
      </c>
      <c r="AR325" s="4">
        <f t="shared" si="387"/>
        <v>0</v>
      </c>
      <c r="AS325" s="4">
        <f t="shared" si="374"/>
        <v>0</v>
      </c>
      <c r="AU325" s="4" t="s">
        <v>4982</v>
      </c>
      <c r="AV325" s="4">
        <f t="shared" si="388"/>
        <v>-4.0599999999999987</v>
      </c>
      <c r="AW325" s="4">
        <f t="shared" si="389"/>
        <v>-5</v>
      </c>
      <c r="AX325" s="4" t="str">
        <f t="shared" si="390"/>
        <v/>
      </c>
      <c r="AY325" s="4" t="str">
        <f t="shared" si="391"/>
        <v/>
      </c>
      <c r="AZ325" s="4" t="str">
        <f t="shared" si="392"/>
        <v/>
      </c>
      <c r="BA325" s="4" t="str">
        <f t="shared" si="393"/>
        <v/>
      </c>
      <c r="BB325" s="4" t="str">
        <f t="shared" si="394"/>
        <v/>
      </c>
      <c r="BC325" s="4" t="str">
        <f t="shared" si="395"/>
        <v/>
      </c>
      <c r="BD325" s="4" t="str">
        <f t="shared" si="396"/>
        <v/>
      </c>
      <c r="BE325" s="4" t="str">
        <f t="shared" si="397"/>
        <v/>
      </c>
      <c r="BF325" s="4" t="str">
        <f t="shared" si="398"/>
        <v/>
      </c>
      <c r="BG325" s="4" t="str">
        <f t="shared" si="399"/>
        <v/>
      </c>
      <c r="BI325" s="4" t="s">
        <v>4982</v>
      </c>
      <c r="BJ325" s="4">
        <f t="shared" si="361"/>
        <v>-4.0599999999999987</v>
      </c>
      <c r="BK325" s="4" t="str">
        <f t="shared" si="362"/>
        <v/>
      </c>
      <c r="BL325" s="4" t="str">
        <f t="shared" si="363"/>
        <v/>
      </c>
      <c r="BM325" s="4" t="str">
        <f t="shared" si="364"/>
        <v/>
      </c>
      <c r="BN325" s="4" t="str">
        <f t="shared" si="365"/>
        <v/>
      </c>
      <c r="BO325" s="4" t="str">
        <f t="shared" si="366"/>
        <v/>
      </c>
      <c r="BP325" s="4" t="str">
        <f t="shared" si="367"/>
        <v/>
      </c>
      <c r="BQ325" s="4" t="str">
        <f t="shared" si="368"/>
        <v/>
      </c>
      <c r="BR325" s="4" t="str">
        <f t="shared" si="369"/>
        <v/>
      </c>
      <c r="BS325" s="4" t="str">
        <f t="shared" si="370"/>
        <v/>
      </c>
      <c r="BT325" s="4" t="str">
        <f t="shared" si="371"/>
        <v/>
      </c>
      <c r="BU325" s="4" t="str">
        <f t="shared" si="372"/>
        <v/>
      </c>
      <c r="BV325" s="4">
        <f t="shared" si="400"/>
        <v>0</v>
      </c>
      <c r="BW325" s="4">
        <f t="shared" si="373"/>
        <v>-4.0599999999999996</v>
      </c>
      <c r="BY325" s="4" t="s">
        <v>4982</v>
      </c>
      <c r="BZ325" s="4">
        <f t="shared" si="337"/>
        <v>8.8817841970012523E-16</v>
      </c>
      <c r="CA325" s="4">
        <f t="shared" si="338"/>
        <v>-0.94000000000000039</v>
      </c>
      <c r="CB325" s="4" t="str">
        <f t="shared" si="339"/>
        <v/>
      </c>
      <c r="CC325" s="4" t="str">
        <f t="shared" si="340"/>
        <v/>
      </c>
      <c r="CD325" s="4" t="str">
        <f t="shared" si="341"/>
        <v/>
      </c>
      <c r="CE325" s="4" t="str">
        <f t="shared" si="342"/>
        <v/>
      </c>
      <c r="CF325" s="4" t="str">
        <f t="shared" si="343"/>
        <v/>
      </c>
      <c r="CG325" s="4" t="str">
        <f t="shared" si="344"/>
        <v/>
      </c>
      <c r="CH325" s="4" t="str">
        <f t="shared" si="345"/>
        <v/>
      </c>
      <c r="CI325" s="4" t="str">
        <f t="shared" si="346"/>
        <v/>
      </c>
      <c r="CJ325" s="4" t="str">
        <f t="shared" si="347"/>
        <v/>
      </c>
      <c r="CK325" s="4" t="str">
        <f t="shared" si="348"/>
        <v/>
      </c>
      <c r="CM325" s="4" t="s">
        <v>4982</v>
      </c>
      <c r="CN325" s="4" t="str">
        <f>IF(ISNUMBER(BZ325), IF($BV325&gt;VLOOKUP('Gene Table'!$G$2,'Array Content'!$A$2:$B$3,2,FALSE),IF(BZ325&lt;-$BV325,"mutant","WT"),IF(BZ325&lt;-VLOOKUP('Gene Table'!$G$2,'Array Content'!$A$2:$B$3,2,FALSE),"Mutant","WT")),"")</f>
        <v>WT</v>
      </c>
      <c r="CO325" s="4" t="str">
        <f>IF(ISNUMBER(CA325), IF($BV325&gt;VLOOKUP('Gene Table'!$G$2,'Array Content'!$A$2:$B$3,2,FALSE),IF(CA325&lt;-$BV325,"mutant","WT"),IF(CA325&lt;-VLOOKUP('Gene Table'!$G$2,'Array Content'!$A$2:$B$3,2,FALSE),"Mutant","WT")),"")</f>
        <v>WT</v>
      </c>
      <c r="CP325" s="4" t="str">
        <f>IF(ISNUMBER(CB325), IF($BV325&gt;VLOOKUP('Gene Table'!$G$2,'Array Content'!$A$2:$B$3,2,FALSE),IF(CB325&lt;-$BV325,"mutant","WT"),IF(CB325&lt;-VLOOKUP('Gene Table'!$G$2,'Array Content'!$A$2:$B$3,2,FALSE),"Mutant","WT")),"")</f>
        <v/>
      </c>
      <c r="CQ325" s="4" t="str">
        <f>IF(ISNUMBER(CC325), IF($BV325&gt;VLOOKUP('Gene Table'!$G$2,'Array Content'!$A$2:$B$3,2,FALSE),IF(CC325&lt;-$BV325,"mutant","WT"),IF(CC325&lt;-VLOOKUP('Gene Table'!$G$2,'Array Content'!$A$2:$B$3,2,FALSE),"Mutant","WT")),"")</f>
        <v/>
      </c>
      <c r="CR325" s="4" t="str">
        <f>IF(ISNUMBER(CD325), IF($BV325&gt;VLOOKUP('Gene Table'!$G$2,'Array Content'!$A$2:$B$3,2,FALSE),IF(CD325&lt;-$BV325,"mutant","WT"),IF(CD325&lt;-VLOOKUP('Gene Table'!$G$2,'Array Content'!$A$2:$B$3,2,FALSE),"Mutant","WT")),"")</f>
        <v/>
      </c>
      <c r="CS325" s="4" t="str">
        <f>IF(ISNUMBER(CE325), IF($BV325&gt;VLOOKUP('Gene Table'!$G$2,'Array Content'!$A$2:$B$3,2,FALSE),IF(CE325&lt;-$BV325,"mutant","WT"),IF(CE325&lt;-VLOOKUP('Gene Table'!$G$2,'Array Content'!$A$2:$B$3,2,FALSE),"Mutant","WT")),"")</f>
        <v/>
      </c>
      <c r="CT325" s="4" t="str">
        <f>IF(ISNUMBER(CF325), IF($BV325&gt;VLOOKUP('Gene Table'!$G$2,'Array Content'!$A$2:$B$3,2,FALSE),IF(CF325&lt;-$BV325,"mutant","WT"),IF(CF325&lt;-VLOOKUP('Gene Table'!$G$2,'Array Content'!$A$2:$B$3,2,FALSE),"Mutant","WT")),"")</f>
        <v/>
      </c>
      <c r="CU325" s="4" t="str">
        <f>IF(ISNUMBER(CG325), IF($BV325&gt;VLOOKUP('Gene Table'!$G$2,'Array Content'!$A$2:$B$3,2,FALSE),IF(CG325&lt;-$BV325,"mutant","WT"),IF(CG325&lt;-VLOOKUP('Gene Table'!$G$2,'Array Content'!$A$2:$B$3,2,FALSE),"Mutant","WT")),"")</f>
        <v/>
      </c>
      <c r="CV325" s="4" t="str">
        <f>IF(ISNUMBER(CH325), IF($BV325&gt;VLOOKUP('Gene Table'!$G$2,'Array Content'!$A$2:$B$3,2,FALSE),IF(CH325&lt;-$BV325,"mutant","WT"),IF(CH325&lt;-VLOOKUP('Gene Table'!$G$2,'Array Content'!$A$2:$B$3,2,FALSE),"Mutant","WT")),"")</f>
        <v/>
      </c>
      <c r="CW325" s="4" t="str">
        <f>IF(ISNUMBER(CI325), IF($BV325&gt;VLOOKUP('Gene Table'!$G$2,'Array Content'!$A$2:$B$3,2,FALSE),IF(CI325&lt;-$BV325,"mutant","WT"),IF(CI325&lt;-VLOOKUP('Gene Table'!$G$2,'Array Content'!$A$2:$B$3,2,FALSE),"Mutant","WT")),"")</f>
        <v/>
      </c>
      <c r="CX325" s="4" t="str">
        <f>IF(ISNUMBER(CJ325), IF($BV325&gt;VLOOKUP('Gene Table'!$G$2,'Array Content'!$A$2:$B$3,2,FALSE),IF(CJ325&lt;-$BV325,"mutant","WT"),IF(CJ325&lt;-VLOOKUP('Gene Table'!$G$2,'Array Content'!$A$2:$B$3,2,FALSE),"Mutant","WT")),"")</f>
        <v/>
      </c>
      <c r="CY325" s="4" t="str">
        <f>IF(ISNUMBER(CK325), IF($BV325&gt;VLOOKUP('Gene Table'!$G$2,'Array Content'!$A$2:$B$3,2,FALSE),IF(CK325&lt;-$BV325,"mutant","WT"),IF(CK325&lt;-VLOOKUP('Gene Table'!$G$2,'Array Content'!$A$2:$B$3,2,FALSE),"Mutant","WT")),"")</f>
        <v/>
      </c>
      <c r="DA325" s="4" t="s">
        <v>4982</v>
      </c>
      <c r="DB325" s="4">
        <f t="shared" si="349"/>
        <v>-4.0599999999999987</v>
      </c>
      <c r="DC325" s="4">
        <f t="shared" si="350"/>
        <v>-5</v>
      </c>
      <c r="DD325" s="4" t="str">
        <f t="shared" si="351"/>
        <v/>
      </c>
      <c r="DE325" s="4" t="str">
        <f t="shared" si="352"/>
        <v/>
      </c>
      <c r="DF325" s="4" t="str">
        <f t="shared" si="353"/>
        <v/>
      </c>
      <c r="DG325" s="4" t="str">
        <f t="shared" si="354"/>
        <v/>
      </c>
      <c r="DH325" s="4" t="str">
        <f t="shared" si="355"/>
        <v/>
      </c>
      <c r="DI325" s="4" t="str">
        <f t="shared" si="356"/>
        <v/>
      </c>
      <c r="DJ325" s="4" t="str">
        <f t="shared" si="357"/>
        <v/>
      </c>
      <c r="DK325" s="4" t="str">
        <f t="shared" si="358"/>
        <v/>
      </c>
      <c r="DL325" s="4" t="str">
        <f t="shared" si="359"/>
        <v/>
      </c>
      <c r="DM325" s="4" t="str">
        <f t="shared" si="360"/>
        <v/>
      </c>
      <c r="DO325" s="4" t="s">
        <v>4982</v>
      </c>
      <c r="DP325" s="4" t="str">
        <f>IF(ISNUMBER(DB325), IF($AR325&gt;VLOOKUP('Gene Table'!$G$2,'Array Content'!$A$2:$B$3,2,FALSE),IF(DB325&lt;-$AR325,"mutant","WT"),IF(DB325&lt;-VLOOKUP('Gene Table'!$G$2,'Array Content'!$A$2:$B$3,2,FALSE),"Mutant","WT")),"")</f>
        <v>Mutant</v>
      </c>
      <c r="DQ325" s="4" t="str">
        <f>IF(ISNUMBER(DC325), IF($AR325&gt;VLOOKUP('Gene Table'!$G$2,'Array Content'!$A$2:$B$3,2,FALSE),IF(DC325&lt;-$AR325,"mutant","WT"),IF(DC325&lt;-VLOOKUP('Gene Table'!$G$2,'Array Content'!$A$2:$B$3,2,FALSE),"Mutant","WT")),"")</f>
        <v>Mutant</v>
      </c>
      <c r="DR325" s="4" t="str">
        <f>IF(ISNUMBER(DD325), IF($AR325&gt;VLOOKUP('Gene Table'!$G$2,'Array Content'!$A$2:$B$3,2,FALSE),IF(DD325&lt;-$AR325,"mutant","WT"),IF(DD325&lt;-VLOOKUP('Gene Table'!$G$2,'Array Content'!$A$2:$B$3,2,FALSE),"Mutant","WT")),"")</f>
        <v/>
      </c>
      <c r="DS325" s="4" t="str">
        <f>IF(ISNUMBER(DE325), IF($AR325&gt;VLOOKUP('Gene Table'!$G$2,'Array Content'!$A$2:$B$3,2,FALSE),IF(DE325&lt;-$AR325,"mutant","WT"),IF(DE325&lt;-VLOOKUP('Gene Table'!$G$2,'Array Content'!$A$2:$B$3,2,FALSE),"Mutant","WT")),"")</f>
        <v/>
      </c>
      <c r="DT325" s="4" t="str">
        <f>IF(ISNUMBER(DF325), IF($AR325&gt;VLOOKUP('Gene Table'!$G$2,'Array Content'!$A$2:$B$3,2,FALSE),IF(DF325&lt;-$AR325,"mutant","WT"),IF(DF325&lt;-VLOOKUP('Gene Table'!$G$2,'Array Content'!$A$2:$B$3,2,FALSE),"Mutant","WT")),"")</f>
        <v/>
      </c>
      <c r="DU325" s="4" t="str">
        <f>IF(ISNUMBER(DG325), IF($AR325&gt;VLOOKUP('Gene Table'!$G$2,'Array Content'!$A$2:$B$3,2,FALSE),IF(DG325&lt;-$AR325,"mutant","WT"),IF(DG325&lt;-VLOOKUP('Gene Table'!$G$2,'Array Content'!$A$2:$B$3,2,FALSE),"Mutant","WT")),"")</f>
        <v/>
      </c>
      <c r="DV325" s="4" t="str">
        <f>IF(ISNUMBER(DH325), IF($AR325&gt;VLOOKUP('Gene Table'!$G$2,'Array Content'!$A$2:$B$3,2,FALSE),IF(DH325&lt;-$AR325,"mutant","WT"),IF(DH325&lt;-VLOOKUP('Gene Table'!$G$2,'Array Content'!$A$2:$B$3,2,FALSE),"Mutant","WT")),"")</f>
        <v/>
      </c>
      <c r="DW325" s="4" t="str">
        <f>IF(ISNUMBER(DI325), IF($AR325&gt;VLOOKUP('Gene Table'!$G$2,'Array Content'!$A$2:$B$3,2,FALSE),IF(DI325&lt;-$AR325,"mutant","WT"),IF(DI325&lt;-VLOOKUP('Gene Table'!$G$2,'Array Content'!$A$2:$B$3,2,FALSE),"Mutant","WT")),"")</f>
        <v/>
      </c>
      <c r="DX325" s="4" t="str">
        <f>IF(ISNUMBER(DJ325), IF($AR325&gt;VLOOKUP('Gene Table'!$G$2,'Array Content'!$A$2:$B$3,2,FALSE),IF(DJ325&lt;-$AR325,"mutant","WT"),IF(DJ325&lt;-VLOOKUP('Gene Table'!$G$2,'Array Content'!$A$2:$B$3,2,FALSE),"Mutant","WT")),"")</f>
        <v/>
      </c>
      <c r="DY325" s="4" t="str">
        <f>IF(ISNUMBER(DK325), IF($AR325&gt;VLOOKUP('Gene Table'!$G$2,'Array Content'!$A$2:$B$3,2,FALSE),IF(DK325&lt;-$AR325,"mutant","WT"),IF(DK325&lt;-VLOOKUP('Gene Table'!$G$2,'Array Content'!$A$2:$B$3,2,FALSE),"Mutant","WT")),"")</f>
        <v/>
      </c>
      <c r="DZ325" s="4" t="str">
        <f>IF(ISNUMBER(DL325), IF($AR325&gt;VLOOKUP('Gene Table'!$G$2,'Array Content'!$A$2:$B$3,2,FALSE),IF(DL325&lt;-$AR325,"mutant","WT"),IF(DL325&lt;-VLOOKUP('Gene Table'!$G$2,'Array Content'!$A$2:$B$3,2,FALSE),"Mutant","WT")),"")</f>
        <v/>
      </c>
      <c r="EA325" s="4" t="str">
        <f>IF(ISNUMBER(DM325), IF($AR325&gt;VLOOKUP('Gene Table'!$G$2,'Array Content'!$A$2:$B$3,2,FALSE),IF(DM325&lt;-$AR325,"mutant","WT"),IF(DM325&lt;-VLOOKUP('Gene Table'!$G$2,'Array Content'!$A$2:$B$3,2,FALSE),"Mutant","WT")),"")</f>
        <v/>
      </c>
      <c r="EC325" s="4" t="s">
        <v>4982</v>
      </c>
      <c r="ED325" s="4" t="str">
        <f>IF('Gene Table'!$D325="copy number",D325,"")</f>
        <v/>
      </c>
      <c r="EE325" s="4" t="str">
        <f>IF('Gene Table'!$D325="copy number",E325,"")</f>
        <v/>
      </c>
      <c r="EF325" s="4" t="str">
        <f>IF('Gene Table'!$D325="copy number",F325,"")</f>
        <v/>
      </c>
      <c r="EG325" s="4" t="str">
        <f>IF('Gene Table'!$D325="copy number",G325,"")</f>
        <v/>
      </c>
      <c r="EH325" s="4" t="str">
        <f>IF('Gene Table'!$D325="copy number",H325,"")</f>
        <v/>
      </c>
      <c r="EI325" s="4" t="str">
        <f>IF('Gene Table'!$D325="copy number",I325,"")</f>
        <v/>
      </c>
      <c r="EJ325" s="4" t="str">
        <f>IF('Gene Table'!$D325="copy number",J325,"")</f>
        <v/>
      </c>
      <c r="EK325" s="4" t="str">
        <f>IF('Gene Table'!$D325="copy number",K325,"")</f>
        <v/>
      </c>
      <c r="EL325" s="4" t="str">
        <f>IF('Gene Table'!$D325="copy number",L325,"")</f>
        <v/>
      </c>
      <c r="EM325" s="4" t="str">
        <f>IF('Gene Table'!$D325="copy number",M325,"")</f>
        <v/>
      </c>
      <c r="EN325" s="4" t="str">
        <f>IF('Gene Table'!$D325="copy number",N325,"")</f>
        <v/>
      </c>
      <c r="EO325" s="4" t="str">
        <f>IF('Gene Table'!$D325="copy number",O325,"")</f>
        <v/>
      </c>
      <c r="EQ325" s="4" t="s">
        <v>4982</v>
      </c>
      <c r="ER325" s="4" t="str">
        <f>IF('Gene Table'!$D325="copy number",R325,"")</f>
        <v/>
      </c>
      <c r="ES325" s="4" t="str">
        <f>IF('Gene Table'!$D325="copy number",S325,"")</f>
        <v/>
      </c>
      <c r="ET325" s="4" t="str">
        <f>IF('Gene Table'!$D325="copy number",T325,"")</f>
        <v/>
      </c>
      <c r="EU325" s="4" t="str">
        <f>IF('Gene Table'!$D325="copy number",U325,"")</f>
        <v/>
      </c>
      <c r="EV325" s="4" t="str">
        <f>IF('Gene Table'!$D325="copy number",V325,"")</f>
        <v/>
      </c>
      <c r="EW325" s="4" t="str">
        <f>IF('Gene Table'!$D325="copy number",W325,"")</f>
        <v/>
      </c>
      <c r="EX325" s="4" t="str">
        <f>IF('Gene Table'!$D325="copy number",X325,"")</f>
        <v/>
      </c>
      <c r="EY325" s="4" t="str">
        <f>IF('Gene Table'!$D325="copy number",Y325,"")</f>
        <v/>
      </c>
      <c r="EZ325" s="4" t="str">
        <f>IF('Gene Table'!$D325="copy number",Z325,"")</f>
        <v/>
      </c>
      <c r="FA325" s="4" t="str">
        <f>IF('Gene Table'!$D325="copy number",AA325,"")</f>
        <v/>
      </c>
      <c r="FB325" s="4" t="str">
        <f>IF('Gene Table'!$D325="copy number",AB325,"")</f>
        <v/>
      </c>
      <c r="FC325" s="4" t="str">
        <f>IF('Gene Table'!$D325="copy number",AC325,"")</f>
        <v/>
      </c>
      <c r="FE325" s="4" t="s">
        <v>4982</v>
      </c>
      <c r="FF325" s="4" t="str">
        <f>IF('Gene Table'!$C325="SMPC",D325,"")</f>
        <v/>
      </c>
      <c r="FG325" s="4" t="str">
        <f>IF('Gene Table'!$C325="SMPC",E325,"")</f>
        <v/>
      </c>
      <c r="FH325" s="4" t="str">
        <f>IF('Gene Table'!$C325="SMPC",F325,"")</f>
        <v/>
      </c>
      <c r="FI325" s="4" t="str">
        <f>IF('Gene Table'!$C325="SMPC",G325,"")</f>
        <v/>
      </c>
      <c r="FJ325" s="4" t="str">
        <f>IF('Gene Table'!$C325="SMPC",H325,"")</f>
        <v/>
      </c>
      <c r="FK325" s="4" t="str">
        <f>IF('Gene Table'!$C325="SMPC",I325,"")</f>
        <v/>
      </c>
      <c r="FL325" s="4" t="str">
        <f>IF('Gene Table'!$C325="SMPC",J325,"")</f>
        <v/>
      </c>
      <c r="FM325" s="4" t="str">
        <f>IF('Gene Table'!$C325="SMPC",K325,"")</f>
        <v/>
      </c>
      <c r="FN325" s="4" t="str">
        <f>IF('Gene Table'!$C325="SMPC",L325,"")</f>
        <v/>
      </c>
      <c r="FO325" s="4" t="str">
        <f>IF('Gene Table'!$C325="SMPC",M325,"")</f>
        <v/>
      </c>
      <c r="FP325" s="4" t="str">
        <f>IF('Gene Table'!$C325="SMPC",N325,"")</f>
        <v/>
      </c>
      <c r="FQ325" s="4" t="str">
        <f>IF('Gene Table'!$C325="SMPC",O325,"")</f>
        <v/>
      </c>
      <c r="FS325" s="4" t="s">
        <v>4982</v>
      </c>
      <c r="FT325" s="4" t="str">
        <f>IF('Gene Table'!$C325="SMPC",R325,"")</f>
        <v/>
      </c>
      <c r="FU325" s="4" t="str">
        <f>IF('Gene Table'!$C325="SMPC",S325,"")</f>
        <v/>
      </c>
      <c r="FV325" s="4" t="str">
        <f>IF('Gene Table'!$C325="SMPC",T325,"")</f>
        <v/>
      </c>
      <c r="FW325" s="4" t="str">
        <f>IF('Gene Table'!$C325="SMPC",U325,"")</f>
        <v/>
      </c>
      <c r="FX325" s="4" t="str">
        <f>IF('Gene Table'!$C325="SMPC",V325,"")</f>
        <v/>
      </c>
      <c r="FY325" s="4" t="str">
        <f>IF('Gene Table'!$C325="SMPC",W325,"")</f>
        <v/>
      </c>
      <c r="FZ325" s="4" t="str">
        <f>IF('Gene Table'!$C325="SMPC",X325,"")</f>
        <v/>
      </c>
      <c r="GA325" s="4" t="str">
        <f>IF('Gene Table'!$C325="SMPC",Y325,"")</f>
        <v/>
      </c>
      <c r="GB325" s="4" t="str">
        <f>IF('Gene Table'!$C325="SMPC",Z325,"")</f>
        <v/>
      </c>
      <c r="GC325" s="4" t="str">
        <f>IF('Gene Table'!$C325="SMPC",AA325,"")</f>
        <v/>
      </c>
      <c r="GD325" s="4" t="str">
        <f>IF('Gene Table'!$C325="SMPC",AB325,"")</f>
        <v/>
      </c>
      <c r="GE325" s="4" t="str">
        <f>IF('Gene Table'!$C325="SMPC",AC325,"")</f>
        <v/>
      </c>
    </row>
    <row r="326" spans="1:187" ht="15" customHeight="1" x14ac:dyDescent="0.25">
      <c r="A326" s="4" t="str">
        <f>'Gene Table'!C326&amp;":"&amp;'Gene Table'!D326</f>
        <v>VHL:c.240T&gt;A</v>
      </c>
      <c r="B326" s="4">
        <f>IF('Gene Table'!$G$5="NO",IF(ISNUMBER(MATCH('Gene Table'!E326,'Array Content'!$M$2:$M$941,0)),VLOOKUP('Gene Table'!E326,'Array Content'!$M$2:$O$941,2,FALSE),35),IF('Gene Table'!$G$5="YES",IF(ISNUMBER(MATCH('Gene Table'!E326,'Array Content'!$M$2:$M$941,0)),VLOOKUP('Gene Table'!E326,'Array Content'!$M$2:$O$941,3,FALSE),35),"OOPS"))</f>
        <v>37</v>
      </c>
      <c r="C326" s="4" t="s">
        <v>4983</v>
      </c>
      <c r="D326" s="29">
        <f>IF('Control Sample Data'!D325="","",IF(SUM('Control Sample Data'!D$2:D$97)&gt;10,IF(AND(ISNUMBER('Control Sample Data'!D325),'Control Sample Data'!D325&lt;$B326, 'Control Sample Data'!D325&gt;0),'Control Sample Data'!D325,$B326),""))</f>
        <v>26</v>
      </c>
      <c r="E326" s="29">
        <f>IF('Control Sample Data'!E325="","",IF(SUM('Control Sample Data'!E$2:E$97)&gt;10,IF(AND(ISNUMBER('Control Sample Data'!E325),'Control Sample Data'!E325&lt;$B326, 'Control Sample Data'!E325&gt;0),'Control Sample Data'!E325,$B326),""))</f>
        <v>26</v>
      </c>
      <c r="F326" s="29" t="str">
        <f>IF('Control Sample Data'!F325="","",IF(SUM('Control Sample Data'!F$2:F$97)&gt;10,IF(AND(ISNUMBER('Control Sample Data'!F325),'Control Sample Data'!F325&lt;$B326, 'Control Sample Data'!F325&gt;0),'Control Sample Data'!F325,$B326),""))</f>
        <v/>
      </c>
      <c r="G326" s="29" t="str">
        <f>IF('Control Sample Data'!G325="","",IF(SUM('Control Sample Data'!G$2:G$97)&gt;10,IF(AND(ISNUMBER('Control Sample Data'!G325),'Control Sample Data'!G325&lt;$B326, 'Control Sample Data'!G325&gt;0),'Control Sample Data'!G325,$B326),""))</f>
        <v/>
      </c>
      <c r="H326" s="29" t="str">
        <f>IF('Control Sample Data'!H325="","",IF(SUM('Control Sample Data'!H$2:H$97)&gt;10,IF(AND(ISNUMBER('Control Sample Data'!H325),'Control Sample Data'!H325&lt;$B326, 'Control Sample Data'!H325&gt;0),'Control Sample Data'!H325,$B326),""))</f>
        <v/>
      </c>
      <c r="I326" s="29" t="str">
        <f>IF('Control Sample Data'!I325="","",IF(SUM('Control Sample Data'!I$2:I$97)&gt;10,IF(AND(ISNUMBER('Control Sample Data'!I325),'Control Sample Data'!I325&lt;$B326, 'Control Sample Data'!I325&gt;0),'Control Sample Data'!I325,$B326),""))</f>
        <v/>
      </c>
      <c r="J326" s="29" t="str">
        <f>IF('Control Sample Data'!J325="","",IF(SUM('Control Sample Data'!J$2:J$97)&gt;10,IF(AND(ISNUMBER('Control Sample Data'!J325),'Control Sample Data'!J325&lt;$B326, 'Control Sample Data'!J325&gt;0),'Control Sample Data'!J325,$B326),""))</f>
        <v/>
      </c>
      <c r="K326" s="29" t="str">
        <f>IF('Control Sample Data'!K325="","",IF(SUM('Control Sample Data'!K$2:K$97)&gt;10,IF(AND(ISNUMBER('Control Sample Data'!K325),'Control Sample Data'!K325&lt;$B326, 'Control Sample Data'!K325&gt;0),'Control Sample Data'!K325,$B326),""))</f>
        <v/>
      </c>
      <c r="L326" s="29" t="str">
        <f>IF('Control Sample Data'!L325="","",IF(SUM('Control Sample Data'!L$2:L$97)&gt;10,IF(AND(ISNUMBER('Control Sample Data'!L325),'Control Sample Data'!L325&lt;$B326, 'Control Sample Data'!L325&gt;0),'Control Sample Data'!L325,$B326),""))</f>
        <v/>
      </c>
      <c r="M326" s="29" t="str">
        <f>IF('Control Sample Data'!M325="","",IF(SUM('Control Sample Data'!M$2:M$97)&gt;10,IF(AND(ISNUMBER('Control Sample Data'!M325),'Control Sample Data'!M325&lt;$B326, 'Control Sample Data'!M325&gt;0),'Control Sample Data'!M325,$B326),""))</f>
        <v/>
      </c>
      <c r="N326" s="29" t="str">
        <f>IF('Control Sample Data'!N325="","",IF(SUM('Control Sample Data'!N$2:N$97)&gt;10,IF(AND(ISNUMBER('Control Sample Data'!N325),'Control Sample Data'!N325&lt;$B326, 'Control Sample Data'!N325&gt;0),'Control Sample Data'!N325,$B326),""))</f>
        <v/>
      </c>
      <c r="O326" s="29" t="str">
        <f>IF('Control Sample Data'!O325="","",IF(SUM('Control Sample Data'!O$2:O$97)&gt;10,IF(AND(ISNUMBER('Control Sample Data'!O325),'Control Sample Data'!O325&lt;$B326, 'Control Sample Data'!O325&gt;0),'Control Sample Data'!O325,$B326),""))</f>
        <v/>
      </c>
      <c r="Q326" s="4" t="s">
        <v>4983</v>
      </c>
      <c r="R326" s="29">
        <f>IF('Test Sample Data'!D325="","",IF(SUM('Test Sample Data'!D$2:D$97)&gt;10,IF(AND(ISNUMBER('Test Sample Data'!D325),'Test Sample Data'!D325&lt;$B326, 'Test Sample Data'!D325&gt;0),'Test Sample Data'!D325,$B326),""))</f>
        <v>21.89</v>
      </c>
      <c r="S326" s="29">
        <f>IF('Test Sample Data'!E325="","",IF(SUM('Test Sample Data'!E$2:E$97)&gt;10,IF(AND(ISNUMBER('Test Sample Data'!E325),'Test Sample Data'!E325&lt;$B326, 'Test Sample Data'!E325&gt;0),'Test Sample Data'!E325,$B326),""))</f>
        <v>21</v>
      </c>
      <c r="T326" s="29" t="str">
        <f>IF('Test Sample Data'!F325="","",IF(SUM('Test Sample Data'!F$2:F$97)&gt;10,IF(AND(ISNUMBER('Test Sample Data'!F325),'Test Sample Data'!F325&lt;$B326, 'Test Sample Data'!F325&gt;0),'Test Sample Data'!F325,$B326),""))</f>
        <v/>
      </c>
      <c r="U326" s="29" t="str">
        <f>IF('Test Sample Data'!G325="","",IF(SUM('Test Sample Data'!G$2:G$97)&gt;10,IF(AND(ISNUMBER('Test Sample Data'!G325),'Test Sample Data'!G325&lt;$B326, 'Test Sample Data'!G325&gt;0),'Test Sample Data'!G325,$B326),""))</f>
        <v/>
      </c>
      <c r="V326" s="29" t="str">
        <f>IF('Test Sample Data'!H325="","",IF(SUM('Test Sample Data'!H$2:H$97)&gt;10,IF(AND(ISNUMBER('Test Sample Data'!H325),'Test Sample Data'!H325&lt;$B326, 'Test Sample Data'!H325&gt;0),'Test Sample Data'!H325,$B326),""))</f>
        <v/>
      </c>
      <c r="W326" s="29" t="str">
        <f>IF('Test Sample Data'!I325="","",IF(SUM('Test Sample Data'!I$2:I$97)&gt;10,IF(AND(ISNUMBER('Test Sample Data'!I325),'Test Sample Data'!I325&lt;$B326, 'Test Sample Data'!I325&gt;0),'Test Sample Data'!I325,$B326),""))</f>
        <v/>
      </c>
      <c r="X326" s="29" t="str">
        <f>IF('Test Sample Data'!J325="","",IF(SUM('Test Sample Data'!J$2:J$97)&gt;10,IF(AND(ISNUMBER('Test Sample Data'!J325),'Test Sample Data'!J325&lt;$B326, 'Test Sample Data'!J325&gt;0),'Test Sample Data'!J325,$B326),""))</f>
        <v/>
      </c>
      <c r="Y326" s="29" t="str">
        <f>IF('Test Sample Data'!K325="","",IF(SUM('Test Sample Data'!K$2:K$97)&gt;10,IF(AND(ISNUMBER('Test Sample Data'!K325),'Test Sample Data'!K325&lt;$B326, 'Test Sample Data'!K325&gt;0),'Test Sample Data'!K325,$B326),""))</f>
        <v/>
      </c>
      <c r="Z326" s="29" t="str">
        <f>IF('Test Sample Data'!L325="","",IF(SUM('Test Sample Data'!L$2:L$97)&gt;10,IF(AND(ISNUMBER('Test Sample Data'!L325),'Test Sample Data'!L325&lt;$B326, 'Test Sample Data'!L325&gt;0),'Test Sample Data'!L325,$B326),""))</f>
        <v/>
      </c>
      <c r="AA326" s="29" t="str">
        <f>IF('Test Sample Data'!M325="","",IF(SUM('Test Sample Data'!M$2:M$97)&gt;10,IF(AND(ISNUMBER('Test Sample Data'!M325),'Test Sample Data'!M325&lt;$B326, 'Test Sample Data'!M325&gt;0),'Test Sample Data'!M325,$B326),""))</f>
        <v/>
      </c>
      <c r="AB326" s="29" t="str">
        <f>IF('Test Sample Data'!N325="","",IF(SUM('Test Sample Data'!N$2:N$97)&gt;10,IF(AND(ISNUMBER('Test Sample Data'!N325),'Test Sample Data'!N325&lt;$B326, 'Test Sample Data'!N325&gt;0),'Test Sample Data'!N325,$B326),""))</f>
        <v/>
      </c>
      <c r="AC326" s="29" t="str">
        <f>IF('Test Sample Data'!O325="","",IF(SUM('Test Sample Data'!O$2:O$97)&gt;10,IF(AND(ISNUMBER('Test Sample Data'!O325),'Test Sample Data'!O325&lt;$B326, 'Test Sample Data'!O325&gt;0),'Test Sample Data'!O325,$B326),""))</f>
        <v/>
      </c>
      <c r="AE326" s="4" t="s">
        <v>4983</v>
      </c>
      <c r="AF326" s="4">
        <f t="shared" si="375"/>
        <v>0</v>
      </c>
      <c r="AG326" s="4">
        <f t="shared" si="376"/>
        <v>0</v>
      </c>
      <c r="AH326" s="4" t="str">
        <f t="shared" si="377"/>
        <v/>
      </c>
      <c r="AI326" s="4" t="str">
        <f t="shared" si="378"/>
        <v/>
      </c>
      <c r="AJ326" s="4" t="str">
        <f t="shared" si="379"/>
        <v/>
      </c>
      <c r="AK326" s="4" t="str">
        <f t="shared" si="380"/>
        <v/>
      </c>
      <c r="AL326" s="4" t="str">
        <f t="shared" si="381"/>
        <v/>
      </c>
      <c r="AM326" s="4" t="str">
        <f t="shared" si="382"/>
        <v/>
      </c>
      <c r="AN326" s="4" t="str">
        <f t="shared" si="383"/>
        <v/>
      </c>
      <c r="AO326" s="4" t="str">
        <f t="shared" si="384"/>
        <v/>
      </c>
      <c r="AP326" s="4" t="str">
        <f t="shared" si="385"/>
        <v/>
      </c>
      <c r="AQ326" s="4" t="str">
        <f t="shared" si="386"/>
        <v/>
      </c>
      <c r="AR326" s="4">
        <f t="shared" si="387"/>
        <v>0</v>
      </c>
      <c r="AS326" s="4">
        <f t="shared" si="374"/>
        <v>0</v>
      </c>
      <c r="AU326" s="4" t="s">
        <v>4983</v>
      </c>
      <c r="AV326" s="4">
        <f t="shared" si="388"/>
        <v>-4.1099999999999994</v>
      </c>
      <c r="AW326" s="4">
        <f t="shared" si="389"/>
        <v>-5</v>
      </c>
      <c r="AX326" s="4" t="str">
        <f t="shared" si="390"/>
        <v/>
      </c>
      <c r="AY326" s="4" t="str">
        <f t="shared" si="391"/>
        <v/>
      </c>
      <c r="AZ326" s="4" t="str">
        <f t="shared" si="392"/>
        <v/>
      </c>
      <c r="BA326" s="4" t="str">
        <f t="shared" si="393"/>
        <v/>
      </c>
      <c r="BB326" s="4" t="str">
        <f t="shared" si="394"/>
        <v/>
      </c>
      <c r="BC326" s="4" t="str">
        <f t="shared" si="395"/>
        <v/>
      </c>
      <c r="BD326" s="4" t="str">
        <f t="shared" si="396"/>
        <v/>
      </c>
      <c r="BE326" s="4" t="str">
        <f t="shared" si="397"/>
        <v/>
      </c>
      <c r="BF326" s="4" t="str">
        <f t="shared" si="398"/>
        <v/>
      </c>
      <c r="BG326" s="4" t="str">
        <f t="shared" si="399"/>
        <v/>
      </c>
      <c r="BI326" s="4" t="s">
        <v>4983</v>
      </c>
      <c r="BJ326" s="4">
        <f t="shared" si="361"/>
        <v>-4.1099999999999994</v>
      </c>
      <c r="BK326" s="4" t="str">
        <f t="shared" si="362"/>
        <v/>
      </c>
      <c r="BL326" s="4" t="str">
        <f t="shared" si="363"/>
        <v/>
      </c>
      <c r="BM326" s="4" t="str">
        <f t="shared" si="364"/>
        <v/>
      </c>
      <c r="BN326" s="4" t="str">
        <f t="shared" si="365"/>
        <v/>
      </c>
      <c r="BO326" s="4" t="str">
        <f t="shared" si="366"/>
        <v/>
      </c>
      <c r="BP326" s="4" t="str">
        <f t="shared" si="367"/>
        <v/>
      </c>
      <c r="BQ326" s="4" t="str">
        <f t="shared" si="368"/>
        <v/>
      </c>
      <c r="BR326" s="4" t="str">
        <f t="shared" si="369"/>
        <v/>
      </c>
      <c r="BS326" s="4" t="str">
        <f t="shared" si="370"/>
        <v/>
      </c>
      <c r="BT326" s="4" t="str">
        <f t="shared" si="371"/>
        <v/>
      </c>
      <c r="BU326" s="4" t="str">
        <f t="shared" si="372"/>
        <v/>
      </c>
      <c r="BV326" s="4">
        <f t="shared" si="400"/>
        <v>0</v>
      </c>
      <c r="BW326" s="4">
        <f t="shared" si="373"/>
        <v>-4.1100000000000003</v>
      </c>
      <c r="BY326" s="4" t="s">
        <v>4983</v>
      </c>
      <c r="BZ326" s="4">
        <f t="shared" si="337"/>
        <v>8.8817841970012523E-16</v>
      </c>
      <c r="CA326" s="4">
        <f t="shared" si="338"/>
        <v>-0.88999999999999968</v>
      </c>
      <c r="CB326" s="4" t="str">
        <f t="shared" si="339"/>
        <v/>
      </c>
      <c r="CC326" s="4" t="str">
        <f t="shared" si="340"/>
        <v/>
      </c>
      <c r="CD326" s="4" t="str">
        <f t="shared" si="341"/>
        <v/>
      </c>
      <c r="CE326" s="4" t="str">
        <f t="shared" si="342"/>
        <v/>
      </c>
      <c r="CF326" s="4" t="str">
        <f t="shared" si="343"/>
        <v/>
      </c>
      <c r="CG326" s="4" t="str">
        <f t="shared" si="344"/>
        <v/>
      </c>
      <c r="CH326" s="4" t="str">
        <f t="shared" si="345"/>
        <v/>
      </c>
      <c r="CI326" s="4" t="str">
        <f t="shared" si="346"/>
        <v/>
      </c>
      <c r="CJ326" s="4" t="str">
        <f t="shared" si="347"/>
        <v/>
      </c>
      <c r="CK326" s="4" t="str">
        <f t="shared" si="348"/>
        <v/>
      </c>
      <c r="CM326" s="4" t="s">
        <v>4983</v>
      </c>
      <c r="CN326" s="4" t="str">
        <f>IF(ISNUMBER(BZ326), IF($BV326&gt;VLOOKUP('Gene Table'!$G$2,'Array Content'!$A$2:$B$3,2,FALSE),IF(BZ326&lt;-$BV326,"mutant","WT"),IF(BZ326&lt;-VLOOKUP('Gene Table'!$G$2,'Array Content'!$A$2:$B$3,2,FALSE),"Mutant","WT")),"")</f>
        <v>WT</v>
      </c>
      <c r="CO326" s="4" t="str">
        <f>IF(ISNUMBER(CA326), IF($BV326&gt;VLOOKUP('Gene Table'!$G$2,'Array Content'!$A$2:$B$3,2,FALSE),IF(CA326&lt;-$BV326,"mutant","WT"),IF(CA326&lt;-VLOOKUP('Gene Table'!$G$2,'Array Content'!$A$2:$B$3,2,FALSE),"Mutant","WT")),"")</f>
        <v>WT</v>
      </c>
      <c r="CP326" s="4" t="str">
        <f>IF(ISNUMBER(CB326), IF($BV326&gt;VLOOKUP('Gene Table'!$G$2,'Array Content'!$A$2:$B$3,2,FALSE),IF(CB326&lt;-$BV326,"mutant","WT"),IF(CB326&lt;-VLOOKUP('Gene Table'!$G$2,'Array Content'!$A$2:$B$3,2,FALSE),"Mutant","WT")),"")</f>
        <v/>
      </c>
      <c r="CQ326" s="4" t="str">
        <f>IF(ISNUMBER(CC326), IF($BV326&gt;VLOOKUP('Gene Table'!$G$2,'Array Content'!$A$2:$B$3,2,FALSE),IF(CC326&lt;-$BV326,"mutant","WT"),IF(CC326&lt;-VLOOKUP('Gene Table'!$G$2,'Array Content'!$A$2:$B$3,2,FALSE),"Mutant","WT")),"")</f>
        <v/>
      </c>
      <c r="CR326" s="4" t="str">
        <f>IF(ISNUMBER(CD326), IF($BV326&gt;VLOOKUP('Gene Table'!$G$2,'Array Content'!$A$2:$B$3,2,FALSE),IF(CD326&lt;-$BV326,"mutant","WT"),IF(CD326&lt;-VLOOKUP('Gene Table'!$G$2,'Array Content'!$A$2:$B$3,2,FALSE),"Mutant","WT")),"")</f>
        <v/>
      </c>
      <c r="CS326" s="4" t="str">
        <f>IF(ISNUMBER(CE326), IF($BV326&gt;VLOOKUP('Gene Table'!$G$2,'Array Content'!$A$2:$B$3,2,FALSE),IF(CE326&lt;-$BV326,"mutant","WT"),IF(CE326&lt;-VLOOKUP('Gene Table'!$G$2,'Array Content'!$A$2:$B$3,2,FALSE),"Mutant","WT")),"")</f>
        <v/>
      </c>
      <c r="CT326" s="4" t="str">
        <f>IF(ISNUMBER(CF326), IF($BV326&gt;VLOOKUP('Gene Table'!$G$2,'Array Content'!$A$2:$B$3,2,FALSE),IF(CF326&lt;-$BV326,"mutant","WT"),IF(CF326&lt;-VLOOKUP('Gene Table'!$G$2,'Array Content'!$A$2:$B$3,2,FALSE),"Mutant","WT")),"")</f>
        <v/>
      </c>
      <c r="CU326" s="4" t="str">
        <f>IF(ISNUMBER(CG326), IF($BV326&gt;VLOOKUP('Gene Table'!$G$2,'Array Content'!$A$2:$B$3,2,FALSE),IF(CG326&lt;-$BV326,"mutant","WT"),IF(CG326&lt;-VLOOKUP('Gene Table'!$G$2,'Array Content'!$A$2:$B$3,2,FALSE),"Mutant","WT")),"")</f>
        <v/>
      </c>
      <c r="CV326" s="4" t="str">
        <f>IF(ISNUMBER(CH326), IF($BV326&gt;VLOOKUP('Gene Table'!$G$2,'Array Content'!$A$2:$B$3,2,FALSE),IF(CH326&lt;-$BV326,"mutant","WT"),IF(CH326&lt;-VLOOKUP('Gene Table'!$G$2,'Array Content'!$A$2:$B$3,2,FALSE),"Mutant","WT")),"")</f>
        <v/>
      </c>
      <c r="CW326" s="4" t="str">
        <f>IF(ISNUMBER(CI326), IF($BV326&gt;VLOOKUP('Gene Table'!$G$2,'Array Content'!$A$2:$B$3,2,FALSE),IF(CI326&lt;-$BV326,"mutant","WT"),IF(CI326&lt;-VLOOKUP('Gene Table'!$G$2,'Array Content'!$A$2:$B$3,2,FALSE),"Mutant","WT")),"")</f>
        <v/>
      </c>
      <c r="CX326" s="4" t="str">
        <f>IF(ISNUMBER(CJ326), IF($BV326&gt;VLOOKUP('Gene Table'!$G$2,'Array Content'!$A$2:$B$3,2,FALSE),IF(CJ326&lt;-$BV326,"mutant","WT"),IF(CJ326&lt;-VLOOKUP('Gene Table'!$G$2,'Array Content'!$A$2:$B$3,2,FALSE),"Mutant","WT")),"")</f>
        <v/>
      </c>
      <c r="CY326" s="4" t="str">
        <f>IF(ISNUMBER(CK326), IF($BV326&gt;VLOOKUP('Gene Table'!$G$2,'Array Content'!$A$2:$B$3,2,FALSE),IF(CK326&lt;-$BV326,"mutant","WT"),IF(CK326&lt;-VLOOKUP('Gene Table'!$G$2,'Array Content'!$A$2:$B$3,2,FALSE),"Mutant","WT")),"")</f>
        <v/>
      </c>
      <c r="DA326" s="4" t="s">
        <v>4983</v>
      </c>
      <c r="DB326" s="4">
        <f t="shared" si="349"/>
        <v>-4.1099999999999994</v>
      </c>
      <c r="DC326" s="4">
        <f t="shared" si="350"/>
        <v>-5</v>
      </c>
      <c r="DD326" s="4" t="str">
        <f t="shared" si="351"/>
        <v/>
      </c>
      <c r="DE326" s="4" t="str">
        <f t="shared" si="352"/>
        <v/>
      </c>
      <c r="DF326" s="4" t="str">
        <f t="shared" si="353"/>
        <v/>
      </c>
      <c r="DG326" s="4" t="str">
        <f t="shared" si="354"/>
        <v/>
      </c>
      <c r="DH326" s="4" t="str">
        <f t="shared" si="355"/>
        <v/>
      </c>
      <c r="DI326" s="4" t="str">
        <f t="shared" si="356"/>
        <v/>
      </c>
      <c r="DJ326" s="4" t="str">
        <f t="shared" si="357"/>
        <v/>
      </c>
      <c r="DK326" s="4" t="str">
        <f t="shared" si="358"/>
        <v/>
      </c>
      <c r="DL326" s="4" t="str">
        <f t="shared" si="359"/>
        <v/>
      </c>
      <c r="DM326" s="4" t="str">
        <f t="shared" si="360"/>
        <v/>
      </c>
      <c r="DO326" s="4" t="s">
        <v>4983</v>
      </c>
      <c r="DP326" s="4" t="str">
        <f>IF(ISNUMBER(DB326), IF($AR326&gt;VLOOKUP('Gene Table'!$G$2,'Array Content'!$A$2:$B$3,2,FALSE),IF(DB326&lt;-$AR326,"mutant","WT"),IF(DB326&lt;-VLOOKUP('Gene Table'!$G$2,'Array Content'!$A$2:$B$3,2,FALSE),"Mutant","WT")),"")</f>
        <v>Mutant</v>
      </c>
      <c r="DQ326" s="4" t="str">
        <f>IF(ISNUMBER(DC326), IF($AR326&gt;VLOOKUP('Gene Table'!$G$2,'Array Content'!$A$2:$B$3,2,FALSE),IF(DC326&lt;-$AR326,"mutant","WT"),IF(DC326&lt;-VLOOKUP('Gene Table'!$G$2,'Array Content'!$A$2:$B$3,2,FALSE),"Mutant","WT")),"")</f>
        <v>Mutant</v>
      </c>
      <c r="DR326" s="4" t="str">
        <f>IF(ISNUMBER(DD326), IF($AR326&gt;VLOOKUP('Gene Table'!$G$2,'Array Content'!$A$2:$B$3,2,FALSE),IF(DD326&lt;-$AR326,"mutant","WT"),IF(DD326&lt;-VLOOKUP('Gene Table'!$G$2,'Array Content'!$A$2:$B$3,2,FALSE),"Mutant","WT")),"")</f>
        <v/>
      </c>
      <c r="DS326" s="4" t="str">
        <f>IF(ISNUMBER(DE326), IF($AR326&gt;VLOOKUP('Gene Table'!$G$2,'Array Content'!$A$2:$B$3,2,FALSE),IF(DE326&lt;-$AR326,"mutant","WT"),IF(DE326&lt;-VLOOKUP('Gene Table'!$G$2,'Array Content'!$A$2:$B$3,2,FALSE),"Mutant","WT")),"")</f>
        <v/>
      </c>
      <c r="DT326" s="4" t="str">
        <f>IF(ISNUMBER(DF326), IF($AR326&gt;VLOOKUP('Gene Table'!$G$2,'Array Content'!$A$2:$B$3,2,FALSE),IF(DF326&lt;-$AR326,"mutant","WT"),IF(DF326&lt;-VLOOKUP('Gene Table'!$G$2,'Array Content'!$A$2:$B$3,2,FALSE),"Mutant","WT")),"")</f>
        <v/>
      </c>
      <c r="DU326" s="4" t="str">
        <f>IF(ISNUMBER(DG326), IF($AR326&gt;VLOOKUP('Gene Table'!$G$2,'Array Content'!$A$2:$B$3,2,FALSE),IF(DG326&lt;-$AR326,"mutant","WT"),IF(DG326&lt;-VLOOKUP('Gene Table'!$G$2,'Array Content'!$A$2:$B$3,2,FALSE),"Mutant","WT")),"")</f>
        <v/>
      </c>
      <c r="DV326" s="4" t="str">
        <f>IF(ISNUMBER(DH326), IF($AR326&gt;VLOOKUP('Gene Table'!$G$2,'Array Content'!$A$2:$B$3,2,FALSE),IF(DH326&lt;-$AR326,"mutant","WT"),IF(DH326&lt;-VLOOKUP('Gene Table'!$G$2,'Array Content'!$A$2:$B$3,2,FALSE),"Mutant","WT")),"")</f>
        <v/>
      </c>
      <c r="DW326" s="4" t="str">
        <f>IF(ISNUMBER(DI326), IF($AR326&gt;VLOOKUP('Gene Table'!$G$2,'Array Content'!$A$2:$B$3,2,FALSE),IF(DI326&lt;-$AR326,"mutant","WT"),IF(DI326&lt;-VLOOKUP('Gene Table'!$G$2,'Array Content'!$A$2:$B$3,2,FALSE),"Mutant","WT")),"")</f>
        <v/>
      </c>
      <c r="DX326" s="4" t="str">
        <f>IF(ISNUMBER(DJ326), IF($AR326&gt;VLOOKUP('Gene Table'!$G$2,'Array Content'!$A$2:$B$3,2,FALSE),IF(DJ326&lt;-$AR326,"mutant","WT"),IF(DJ326&lt;-VLOOKUP('Gene Table'!$G$2,'Array Content'!$A$2:$B$3,2,FALSE),"Mutant","WT")),"")</f>
        <v/>
      </c>
      <c r="DY326" s="4" t="str">
        <f>IF(ISNUMBER(DK326), IF($AR326&gt;VLOOKUP('Gene Table'!$G$2,'Array Content'!$A$2:$B$3,2,FALSE),IF(DK326&lt;-$AR326,"mutant","WT"),IF(DK326&lt;-VLOOKUP('Gene Table'!$G$2,'Array Content'!$A$2:$B$3,2,FALSE),"Mutant","WT")),"")</f>
        <v/>
      </c>
      <c r="DZ326" s="4" t="str">
        <f>IF(ISNUMBER(DL326), IF($AR326&gt;VLOOKUP('Gene Table'!$G$2,'Array Content'!$A$2:$B$3,2,FALSE),IF(DL326&lt;-$AR326,"mutant","WT"),IF(DL326&lt;-VLOOKUP('Gene Table'!$G$2,'Array Content'!$A$2:$B$3,2,FALSE),"Mutant","WT")),"")</f>
        <v/>
      </c>
      <c r="EA326" s="4" t="str">
        <f>IF(ISNUMBER(DM326), IF($AR326&gt;VLOOKUP('Gene Table'!$G$2,'Array Content'!$A$2:$B$3,2,FALSE),IF(DM326&lt;-$AR326,"mutant","WT"),IF(DM326&lt;-VLOOKUP('Gene Table'!$G$2,'Array Content'!$A$2:$B$3,2,FALSE),"Mutant","WT")),"")</f>
        <v/>
      </c>
      <c r="EC326" s="4" t="s">
        <v>4983</v>
      </c>
      <c r="ED326" s="4" t="str">
        <f>IF('Gene Table'!$D326="copy number",D326,"")</f>
        <v/>
      </c>
      <c r="EE326" s="4" t="str">
        <f>IF('Gene Table'!$D326="copy number",E326,"")</f>
        <v/>
      </c>
      <c r="EF326" s="4" t="str">
        <f>IF('Gene Table'!$D326="copy number",F326,"")</f>
        <v/>
      </c>
      <c r="EG326" s="4" t="str">
        <f>IF('Gene Table'!$D326="copy number",G326,"")</f>
        <v/>
      </c>
      <c r="EH326" s="4" t="str">
        <f>IF('Gene Table'!$D326="copy number",H326,"")</f>
        <v/>
      </c>
      <c r="EI326" s="4" t="str">
        <f>IF('Gene Table'!$D326="copy number",I326,"")</f>
        <v/>
      </c>
      <c r="EJ326" s="4" t="str">
        <f>IF('Gene Table'!$D326="copy number",J326,"")</f>
        <v/>
      </c>
      <c r="EK326" s="4" t="str">
        <f>IF('Gene Table'!$D326="copy number",K326,"")</f>
        <v/>
      </c>
      <c r="EL326" s="4" t="str">
        <f>IF('Gene Table'!$D326="copy number",L326,"")</f>
        <v/>
      </c>
      <c r="EM326" s="4" t="str">
        <f>IF('Gene Table'!$D326="copy number",M326,"")</f>
        <v/>
      </c>
      <c r="EN326" s="4" t="str">
        <f>IF('Gene Table'!$D326="copy number",N326,"")</f>
        <v/>
      </c>
      <c r="EO326" s="4" t="str">
        <f>IF('Gene Table'!$D326="copy number",O326,"")</f>
        <v/>
      </c>
      <c r="EQ326" s="4" t="s">
        <v>4983</v>
      </c>
      <c r="ER326" s="4" t="str">
        <f>IF('Gene Table'!$D326="copy number",R326,"")</f>
        <v/>
      </c>
      <c r="ES326" s="4" t="str">
        <f>IF('Gene Table'!$D326="copy number",S326,"")</f>
        <v/>
      </c>
      <c r="ET326" s="4" t="str">
        <f>IF('Gene Table'!$D326="copy number",T326,"")</f>
        <v/>
      </c>
      <c r="EU326" s="4" t="str">
        <f>IF('Gene Table'!$D326="copy number",U326,"")</f>
        <v/>
      </c>
      <c r="EV326" s="4" t="str">
        <f>IF('Gene Table'!$D326="copy number",V326,"")</f>
        <v/>
      </c>
      <c r="EW326" s="4" t="str">
        <f>IF('Gene Table'!$D326="copy number",W326,"")</f>
        <v/>
      </c>
      <c r="EX326" s="4" t="str">
        <f>IF('Gene Table'!$D326="copy number",X326,"")</f>
        <v/>
      </c>
      <c r="EY326" s="4" t="str">
        <f>IF('Gene Table'!$D326="copy number",Y326,"")</f>
        <v/>
      </c>
      <c r="EZ326" s="4" t="str">
        <f>IF('Gene Table'!$D326="copy number",Z326,"")</f>
        <v/>
      </c>
      <c r="FA326" s="4" t="str">
        <f>IF('Gene Table'!$D326="copy number",AA326,"")</f>
        <v/>
      </c>
      <c r="FB326" s="4" t="str">
        <f>IF('Gene Table'!$D326="copy number",AB326,"")</f>
        <v/>
      </c>
      <c r="FC326" s="4" t="str">
        <f>IF('Gene Table'!$D326="copy number",AC326,"")</f>
        <v/>
      </c>
      <c r="FE326" s="4" t="s">
        <v>4983</v>
      </c>
      <c r="FF326" s="4" t="str">
        <f>IF('Gene Table'!$C326="SMPC",D326,"")</f>
        <v/>
      </c>
      <c r="FG326" s="4" t="str">
        <f>IF('Gene Table'!$C326="SMPC",E326,"")</f>
        <v/>
      </c>
      <c r="FH326" s="4" t="str">
        <f>IF('Gene Table'!$C326="SMPC",F326,"")</f>
        <v/>
      </c>
      <c r="FI326" s="4" t="str">
        <f>IF('Gene Table'!$C326="SMPC",G326,"")</f>
        <v/>
      </c>
      <c r="FJ326" s="4" t="str">
        <f>IF('Gene Table'!$C326="SMPC",H326,"")</f>
        <v/>
      </c>
      <c r="FK326" s="4" t="str">
        <f>IF('Gene Table'!$C326="SMPC",I326,"")</f>
        <v/>
      </c>
      <c r="FL326" s="4" t="str">
        <f>IF('Gene Table'!$C326="SMPC",J326,"")</f>
        <v/>
      </c>
      <c r="FM326" s="4" t="str">
        <f>IF('Gene Table'!$C326="SMPC",K326,"")</f>
        <v/>
      </c>
      <c r="FN326" s="4" t="str">
        <f>IF('Gene Table'!$C326="SMPC",L326,"")</f>
        <v/>
      </c>
      <c r="FO326" s="4" t="str">
        <f>IF('Gene Table'!$C326="SMPC",M326,"")</f>
        <v/>
      </c>
      <c r="FP326" s="4" t="str">
        <f>IF('Gene Table'!$C326="SMPC",N326,"")</f>
        <v/>
      </c>
      <c r="FQ326" s="4" t="str">
        <f>IF('Gene Table'!$C326="SMPC",O326,"")</f>
        <v/>
      </c>
      <c r="FS326" s="4" t="s">
        <v>4983</v>
      </c>
      <c r="FT326" s="4" t="str">
        <f>IF('Gene Table'!$C326="SMPC",R326,"")</f>
        <v/>
      </c>
      <c r="FU326" s="4" t="str">
        <f>IF('Gene Table'!$C326="SMPC",S326,"")</f>
        <v/>
      </c>
      <c r="FV326" s="4" t="str">
        <f>IF('Gene Table'!$C326="SMPC",T326,"")</f>
        <v/>
      </c>
      <c r="FW326" s="4" t="str">
        <f>IF('Gene Table'!$C326="SMPC",U326,"")</f>
        <v/>
      </c>
      <c r="FX326" s="4" t="str">
        <f>IF('Gene Table'!$C326="SMPC",V326,"")</f>
        <v/>
      </c>
      <c r="FY326" s="4" t="str">
        <f>IF('Gene Table'!$C326="SMPC",W326,"")</f>
        <v/>
      </c>
      <c r="FZ326" s="4" t="str">
        <f>IF('Gene Table'!$C326="SMPC",X326,"")</f>
        <v/>
      </c>
      <c r="GA326" s="4" t="str">
        <f>IF('Gene Table'!$C326="SMPC",Y326,"")</f>
        <v/>
      </c>
      <c r="GB326" s="4" t="str">
        <f>IF('Gene Table'!$C326="SMPC",Z326,"")</f>
        <v/>
      </c>
      <c r="GC326" s="4" t="str">
        <f>IF('Gene Table'!$C326="SMPC",AA326,"")</f>
        <v/>
      </c>
      <c r="GD326" s="4" t="str">
        <f>IF('Gene Table'!$C326="SMPC",AB326,"")</f>
        <v/>
      </c>
      <c r="GE326" s="4" t="str">
        <f>IF('Gene Table'!$C326="SMPC",AC326,"")</f>
        <v/>
      </c>
    </row>
    <row r="327" spans="1:187" ht="15" customHeight="1" x14ac:dyDescent="0.25">
      <c r="A327" s="4" t="str">
        <f>'Gene Table'!C327&amp;":"&amp;'Gene Table'!D327</f>
        <v>VHL:c.254T&gt;C</v>
      </c>
      <c r="B327" s="4">
        <f>IF('Gene Table'!$G$5="NO",IF(ISNUMBER(MATCH('Gene Table'!E327,'Array Content'!$M$2:$M$941,0)),VLOOKUP('Gene Table'!E327,'Array Content'!$M$2:$O$941,2,FALSE),35),IF('Gene Table'!$G$5="YES",IF(ISNUMBER(MATCH('Gene Table'!E327,'Array Content'!$M$2:$M$941,0)),VLOOKUP('Gene Table'!E327,'Array Content'!$M$2:$O$941,3,FALSE),35),"OOPS"))</f>
        <v>37</v>
      </c>
      <c r="C327" s="4" t="s">
        <v>4984</v>
      </c>
      <c r="D327" s="29">
        <f>IF('Control Sample Data'!D326="","",IF(SUM('Control Sample Data'!D$2:D$97)&gt;10,IF(AND(ISNUMBER('Control Sample Data'!D326),'Control Sample Data'!D326&lt;$B327, 'Control Sample Data'!D326&gt;0),'Control Sample Data'!D326,$B327),""))</f>
        <v>26</v>
      </c>
      <c r="E327" s="29">
        <f>IF('Control Sample Data'!E326="","",IF(SUM('Control Sample Data'!E$2:E$97)&gt;10,IF(AND(ISNUMBER('Control Sample Data'!E326),'Control Sample Data'!E326&lt;$B327, 'Control Sample Data'!E326&gt;0),'Control Sample Data'!E326,$B327),""))</f>
        <v>26</v>
      </c>
      <c r="F327" s="29" t="str">
        <f>IF('Control Sample Data'!F326="","",IF(SUM('Control Sample Data'!F$2:F$97)&gt;10,IF(AND(ISNUMBER('Control Sample Data'!F326),'Control Sample Data'!F326&lt;$B327, 'Control Sample Data'!F326&gt;0),'Control Sample Data'!F326,$B327),""))</f>
        <v/>
      </c>
      <c r="G327" s="29" t="str">
        <f>IF('Control Sample Data'!G326="","",IF(SUM('Control Sample Data'!G$2:G$97)&gt;10,IF(AND(ISNUMBER('Control Sample Data'!G326),'Control Sample Data'!G326&lt;$B327, 'Control Sample Data'!G326&gt;0),'Control Sample Data'!G326,$B327),""))</f>
        <v/>
      </c>
      <c r="H327" s="29" t="str">
        <f>IF('Control Sample Data'!H326="","",IF(SUM('Control Sample Data'!H$2:H$97)&gt;10,IF(AND(ISNUMBER('Control Sample Data'!H326),'Control Sample Data'!H326&lt;$B327, 'Control Sample Data'!H326&gt;0),'Control Sample Data'!H326,$B327),""))</f>
        <v/>
      </c>
      <c r="I327" s="29" t="str">
        <f>IF('Control Sample Data'!I326="","",IF(SUM('Control Sample Data'!I$2:I$97)&gt;10,IF(AND(ISNUMBER('Control Sample Data'!I326),'Control Sample Data'!I326&lt;$B327, 'Control Sample Data'!I326&gt;0),'Control Sample Data'!I326,$B327),""))</f>
        <v/>
      </c>
      <c r="J327" s="29" t="str">
        <f>IF('Control Sample Data'!J326="","",IF(SUM('Control Sample Data'!J$2:J$97)&gt;10,IF(AND(ISNUMBER('Control Sample Data'!J326),'Control Sample Data'!J326&lt;$B327, 'Control Sample Data'!J326&gt;0),'Control Sample Data'!J326,$B327),""))</f>
        <v/>
      </c>
      <c r="K327" s="29" t="str">
        <f>IF('Control Sample Data'!K326="","",IF(SUM('Control Sample Data'!K$2:K$97)&gt;10,IF(AND(ISNUMBER('Control Sample Data'!K326),'Control Sample Data'!K326&lt;$B327, 'Control Sample Data'!K326&gt;0),'Control Sample Data'!K326,$B327),""))</f>
        <v/>
      </c>
      <c r="L327" s="29" t="str">
        <f>IF('Control Sample Data'!L326="","",IF(SUM('Control Sample Data'!L$2:L$97)&gt;10,IF(AND(ISNUMBER('Control Sample Data'!L326),'Control Sample Data'!L326&lt;$B327, 'Control Sample Data'!L326&gt;0),'Control Sample Data'!L326,$B327),""))</f>
        <v/>
      </c>
      <c r="M327" s="29" t="str">
        <f>IF('Control Sample Data'!M326="","",IF(SUM('Control Sample Data'!M$2:M$97)&gt;10,IF(AND(ISNUMBER('Control Sample Data'!M326),'Control Sample Data'!M326&lt;$B327, 'Control Sample Data'!M326&gt;0),'Control Sample Data'!M326,$B327),""))</f>
        <v/>
      </c>
      <c r="N327" s="29" t="str">
        <f>IF('Control Sample Data'!N326="","",IF(SUM('Control Sample Data'!N$2:N$97)&gt;10,IF(AND(ISNUMBER('Control Sample Data'!N326),'Control Sample Data'!N326&lt;$B327, 'Control Sample Data'!N326&gt;0),'Control Sample Data'!N326,$B327),""))</f>
        <v/>
      </c>
      <c r="O327" s="29" t="str">
        <f>IF('Control Sample Data'!O326="","",IF(SUM('Control Sample Data'!O$2:O$97)&gt;10,IF(AND(ISNUMBER('Control Sample Data'!O326),'Control Sample Data'!O326&lt;$B327, 'Control Sample Data'!O326&gt;0),'Control Sample Data'!O326,$B327),""))</f>
        <v/>
      </c>
      <c r="Q327" s="4" t="s">
        <v>4984</v>
      </c>
      <c r="R327" s="29">
        <f>IF('Test Sample Data'!D326="","",IF(SUM('Test Sample Data'!D$2:D$97)&gt;10,IF(AND(ISNUMBER('Test Sample Data'!D326),'Test Sample Data'!D326&lt;$B327, 'Test Sample Data'!D326&gt;0),'Test Sample Data'!D326,$B327),""))</f>
        <v>21.52</v>
      </c>
      <c r="S327" s="29">
        <f>IF('Test Sample Data'!E326="","",IF(SUM('Test Sample Data'!E$2:E$97)&gt;10,IF(AND(ISNUMBER('Test Sample Data'!E326),'Test Sample Data'!E326&lt;$B327, 'Test Sample Data'!E326&gt;0),'Test Sample Data'!E326,$B327),""))</f>
        <v>21</v>
      </c>
      <c r="T327" s="29" t="str">
        <f>IF('Test Sample Data'!F326="","",IF(SUM('Test Sample Data'!F$2:F$97)&gt;10,IF(AND(ISNUMBER('Test Sample Data'!F326),'Test Sample Data'!F326&lt;$B327, 'Test Sample Data'!F326&gt;0),'Test Sample Data'!F326,$B327),""))</f>
        <v/>
      </c>
      <c r="U327" s="29" t="str">
        <f>IF('Test Sample Data'!G326="","",IF(SUM('Test Sample Data'!G$2:G$97)&gt;10,IF(AND(ISNUMBER('Test Sample Data'!G326),'Test Sample Data'!G326&lt;$B327, 'Test Sample Data'!G326&gt;0),'Test Sample Data'!G326,$B327),""))</f>
        <v/>
      </c>
      <c r="V327" s="29" t="str">
        <f>IF('Test Sample Data'!H326="","",IF(SUM('Test Sample Data'!H$2:H$97)&gt;10,IF(AND(ISNUMBER('Test Sample Data'!H326),'Test Sample Data'!H326&lt;$B327, 'Test Sample Data'!H326&gt;0),'Test Sample Data'!H326,$B327),""))</f>
        <v/>
      </c>
      <c r="W327" s="29" t="str">
        <f>IF('Test Sample Data'!I326="","",IF(SUM('Test Sample Data'!I$2:I$97)&gt;10,IF(AND(ISNUMBER('Test Sample Data'!I326),'Test Sample Data'!I326&lt;$B327, 'Test Sample Data'!I326&gt;0),'Test Sample Data'!I326,$B327),""))</f>
        <v/>
      </c>
      <c r="X327" s="29" t="str">
        <f>IF('Test Sample Data'!J326="","",IF(SUM('Test Sample Data'!J$2:J$97)&gt;10,IF(AND(ISNUMBER('Test Sample Data'!J326),'Test Sample Data'!J326&lt;$B327, 'Test Sample Data'!J326&gt;0),'Test Sample Data'!J326,$B327),""))</f>
        <v/>
      </c>
      <c r="Y327" s="29" t="str">
        <f>IF('Test Sample Data'!K326="","",IF(SUM('Test Sample Data'!K$2:K$97)&gt;10,IF(AND(ISNUMBER('Test Sample Data'!K326),'Test Sample Data'!K326&lt;$B327, 'Test Sample Data'!K326&gt;0),'Test Sample Data'!K326,$B327),""))</f>
        <v/>
      </c>
      <c r="Z327" s="29" t="str">
        <f>IF('Test Sample Data'!L326="","",IF(SUM('Test Sample Data'!L$2:L$97)&gt;10,IF(AND(ISNUMBER('Test Sample Data'!L326),'Test Sample Data'!L326&lt;$B327, 'Test Sample Data'!L326&gt;0),'Test Sample Data'!L326,$B327),""))</f>
        <v/>
      </c>
      <c r="AA327" s="29" t="str">
        <f>IF('Test Sample Data'!M326="","",IF(SUM('Test Sample Data'!M$2:M$97)&gt;10,IF(AND(ISNUMBER('Test Sample Data'!M326),'Test Sample Data'!M326&lt;$B327, 'Test Sample Data'!M326&gt;0),'Test Sample Data'!M326,$B327),""))</f>
        <v/>
      </c>
      <c r="AB327" s="29" t="str">
        <f>IF('Test Sample Data'!N326="","",IF(SUM('Test Sample Data'!N$2:N$97)&gt;10,IF(AND(ISNUMBER('Test Sample Data'!N326),'Test Sample Data'!N326&lt;$B327, 'Test Sample Data'!N326&gt;0),'Test Sample Data'!N326,$B327),""))</f>
        <v/>
      </c>
      <c r="AC327" s="29" t="str">
        <f>IF('Test Sample Data'!O326="","",IF(SUM('Test Sample Data'!O$2:O$97)&gt;10,IF(AND(ISNUMBER('Test Sample Data'!O326),'Test Sample Data'!O326&lt;$B327, 'Test Sample Data'!O326&gt;0),'Test Sample Data'!O326,$B327),""))</f>
        <v/>
      </c>
      <c r="AE327" s="4" t="s">
        <v>4984</v>
      </c>
      <c r="AF327" s="4">
        <f t="shared" si="375"/>
        <v>0</v>
      </c>
      <c r="AG327" s="4">
        <f t="shared" si="376"/>
        <v>0</v>
      </c>
      <c r="AH327" s="4" t="str">
        <f t="shared" si="377"/>
        <v/>
      </c>
      <c r="AI327" s="4" t="str">
        <f t="shared" si="378"/>
        <v/>
      </c>
      <c r="AJ327" s="4" t="str">
        <f t="shared" si="379"/>
        <v/>
      </c>
      <c r="AK327" s="4" t="str">
        <f t="shared" si="380"/>
        <v/>
      </c>
      <c r="AL327" s="4" t="str">
        <f t="shared" si="381"/>
        <v/>
      </c>
      <c r="AM327" s="4" t="str">
        <f t="shared" si="382"/>
        <v/>
      </c>
      <c r="AN327" s="4" t="str">
        <f t="shared" si="383"/>
        <v/>
      </c>
      <c r="AO327" s="4" t="str">
        <f t="shared" si="384"/>
        <v/>
      </c>
      <c r="AP327" s="4" t="str">
        <f t="shared" si="385"/>
        <v/>
      </c>
      <c r="AQ327" s="4" t="str">
        <f t="shared" si="386"/>
        <v/>
      </c>
      <c r="AR327" s="4">
        <f t="shared" si="387"/>
        <v>0</v>
      </c>
      <c r="AS327" s="4">
        <f t="shared" si="374"/>
        <v>0</v>
      </c>
      <c r="AU327" s="4" t="s">
        <v>4984</v>
      </c>
      <c r="AV327" s="4">
        <f t="shared" si="388"/>
        <v>-4.4800000000000004</v>
      </c>
      <c r="AW327" s="4">
        <f t="shared" si="389"/>
        <v>-5</v>
      </c>
      <c r="AX327" s="4" t="str">
        <f t="shared" si="390"/>
        <v/>
      </c>
      <c r="AY327" s="4" t="str">
        <f t="shared" si="391"/>
        <v/>
      </c>
      <c r="AZ327" s="4" t="str">
        <f t="shared" si="392"/>
        <v/>
      </c>
      <c r="BA327" s="4" t="str">
        <f t="shared" si="393"/>
        <v/>
      </c>
      <c r="BB327" s="4" t="str">
        <f t="shared" si="394"/>
        <v/>
      </c>
      <c r="BC327" s="4" t="str">
        <f t="shared" si="395"/>
        <v/>
      </c>
      <c r="BD327" s="4" t="str">
        <f t="shared" si="396"/>
        <v/>
      </c>
      <c r="BE327" s="4" t="str">
        <f t="shared" si="397"/>
        <v/>
      </c>
      <c r="BF327" s="4" t="str">
        <f t="shared" si="398"/>
        <v/>
      </c>
      <c r="BG327" s="4" t="str">
        <f t="shared" si="399"/>
        <v/>
      </c>
      <c r="BI327" s="4" t="s">
        <v>4984</v>
      </c>
      <c r="BJ327" s="4">
        <f t="shared" si="361"/>
        <v>-4.4800000000000004</v>
      </c>
      <c r="BK327" s="4" t="str">
        <f t="shared" si="362"/>
        <v/>
      </c>
      <c r="BL327" s="4" t="str">
        <f t="shared" si="363"/>
        <v/>
      </c>
      <c r="BM327" s="4" t="str">
        <f t="shared" si="364"/>
        <v/>
      </c>
      <c r="BN327" s="4" t="str">
        <f t="shared" si="365"/>
        <v/>
      </c>
      <c r="BO327" s="4" t="str">
        <f t="shared" si="366"/>
        <v/>
      </c>
      <c r="BP327" s="4" t="str">
        <f t="shared" si="367"/>
        <v/>
      </c>
      <c r="BQ327" s="4" t="str">
        <f t="shared" si="368"/>
        <v/>
      </c>
      <c r="BR327" s="4" t="str">
        <f t="shared" si="369"/>
        <v/>
      </c>
      <c r="BS327" s="4" t="str">
        <f t="shared" si="370"/>
        <v/>
      </c>
      <c r="BT327" s="4" t="str">
        <f t="shared" si="371"/>
        <v/>
      </c>
      <c r="BU327" s="4" t="str">
        <f t="shared" si="372"/>
        <v/>
      </c>
      <c r="BV327" s="4">
        <f t="shared" si="400"/>
        <v>0</v>
      </c>
      <c r="BW327" s="4">
        <f t="shared" si="373"/>
        <v>-4.4800000000000004</v>
      </c>
      <c r="BY327" s="4" t="s">
        <v>4984</v>
      </c>
      <c r="BZ327" s="4">
        <f t="shared" si="337"/>
        <v>0</v>
      </c>
      <c r="CA327" s="4">
        <f t="shared" si="338"/>
        <v>-0.51999999999999957</v>
      </c>
      <c r="CB327" s="4" t="str">
        <f t="shared" si="339"/>
        <v/>
      </c>
      <c r="CC327" s="4" t="str">
        <f t="shared" si="340"/>
        <v/>
      </c>
      <c r="CD327" s="4" t="str">
        <f t="shared" si="341"/>
        <v/>
      </c>
      <c r="CE327" s="4" t="str">
        <f t="shared" si="342"/>
        <v/>
      </c>
      <c r="CF327" s="4" t="str">
        <f t="shared" si="343"/>
        <v/>
      </c>
      <c r="CG327" s="4" t="str">
        <f t="shared" si="344"/>
        <v/>
      </c>
      <c r="CH327" s="4" t="str">
        <f t="shared" si="345"/>
        <v/>
      </c>
      <c r="CI327" s="4" t="str">
        <f t="shared" si="346"/>
        <v/>
      </c>
      <c r="CJ327" s="4" t="str">
        <f t="shared" si="347"/>
        <v/>
      </c>
      <c r="CK327" s="4" t="str">
        <f t="shared" si="348"/>
        <v/>
      </c>
      <c r="CM327" s="4" t="s">
        <v>4984</v>
      </c>
      <c r="CN327" s="4" t="str">
        <f>IF(ISNUMBER(BZ327), IF($BV327&gt;VLOOKUP('Gene Table'!$G$2,'Array Content'!$A$2:$B$3,2,FALSE),IF(BZ327&lt;-$BV327,"mutant","WT"),IF(BZ327&lt;-VLOOKUP('Gene Table'!$G$2,'Array Content'!$A$2:$B$3,2,FALSE),"Mutant","WT")),"")</f>
        <v>WT</v>
      </c>
      <c r="CO327" s="4" t="str">
        <f>IF(ISNUMBER(CA327), IF($BV327&gt;VLOOKUP('Gene Table'!$G$2,'Array Content'!$A$2:$B$3,2,FALSE),IF(CA327&lt;-$BV327,"mutant","WT"),IF(CA327&lt;-VLOOKUP('Gene Table'!$G$2,'Array Content'!$A$2:$B$3,2,FALSE),"Mutant","WT")),"")</f>
        <v>WT</v>
      </c>
      <c r="CP327" s="4" t="str">
        <f>IF(ISNUMBER(CB327), IF($BV327&gt;VLOOKUP('Gene Table'!$G$2,'Array Content'!$A$2:$B$3,2,FALSE),IF(CB327&lt;-$BV327,"mutant","WT"),IF(CB327&lt;-VLOOKUP('Gene Table'!$G$2,'Array Content'!$A$2:$B$3,2,FALSE),"Mutant","WT")),"")</f>
        <v/>
      </c>
      <c r="CQ327" s="4" t="str">
        <f>IF(ISNUMBER(CC327), IF($BV327&gt;VLOOKUP('Gene Table'!$G$2,'Array Content'!$A$2:$B$3,2,FALSE),IF(CC327&lt;-$BV327,"mutant","WT"),IF(CC327&lt;-VLOOKUP('Gene Table'!$G$2,'Array Content'!$A$2:$B$3,2,FALSE),"Mutant","WT")),"")</f>
        <v/>
      </c>
      <c r="CR327" s="4" t="str">
        <f>IF(ISNUMBER(CD327), IF($BV327&gt;VLOOKUP('Gene Table'!$G$2,'Array Content'!$A$2:$B$3,2,FALSE),IF(CD327&lt;-$BV327,"mutant","WT"),IF(CD327&lt;-VLOOKUP('Gene Table'!$G$2,'Array Content'!$A$2:$B$3,2,FALSE),"Mutant","WT")),"")</f>
        <v/>
      </c>
      <c r="CS327" s="4" t="str">
        <f>IF(ISNUMBER(CE327), IF($BV327&gt;VLOOKUP('Gene Table'!$G$2,'Array Content'!$A$2:$B$3,2,FALSE),IF(CE327&lt;-$BV327,"mutant","WT"),IF(CE327&lt;-VLOOKUP('Gene Table'!$G$2,'Array Content'!$A$2:$B$3,2,FALSE),"Mutant","WT")),"")</f>
        <v/>
      </c>
      <c r="CT327" s="4" t="str">
        <f>IF(ISNUMBER(CF327), IF($BV327&gt;VLOOKUP('Gene Table'!$G$2,'Array Content'!$A$2:$B$3,2,FALSE),IF(CF327&lt;-$BV327,"mutant","WT"),IF(CF327&lt;-VLOOKUP('Gene Table'!$G$2,'Array Content'!$A$2:$B$3,2,FALSE),"Mutant","WT")),"")</f>
        <v/>
      </c>
      <c r="CU327" s="4" t="str">
        <f>IF(ISNUMBER(CG327), IF($BV327&gt;VLOOKUP('Gene Table'!$G$2,'Array Content'!$A$2:$B$3,2,FALSE),IF(CG327&lt;-$BV327,"mutant","WT"),IF(CG327&lt;-VLOOKUP('Gene Table'!$G$2,'Array Content'!$A$2:$B$3,2,FALSE),"Mutant","WT")),"")</f>
        <v/>
      </c>
      <c r="CV327" s="4" t="str">
        <f>IF(ISNUMBER(CH327), IF($BV327&gt;VLOOKUP('Gene Table'!$G$2,'Array Content'!$A$2:$B$3,2,FALSE),IF(CH327&lt;-$BV327,"mutant","WT"),IF(CH327&lt;-VLOOKUP('Gene Table'!$G$2,'Array Content'!$A$2:$B$3,2,FALSE),"Mutant","WT")),"")</f>
        <v/>
      </c>
      <c r="CW327" s="4" t="str">
        <f>IF(ISNUMBER(CI327), IF($BV327&gt;VLOOKUP('Gene Table'!$G$2,'Array Content'!$A$2:$B$3,2,FALSE),IF(CI327&lt;-$BV327,"mutant","WT"),IF(CI327&lt;-VLOOKUP('Gene Table'!$G$2,'Array Content'!$A$2:$B$3,2,FALSE),"Mutant","WT")),"")</f>
        <v/>
      </c>
      <c r="CX327" s="4" t="str">
        <f>IF(ISNUMBER(CJ327), IF($BV327&gt;VLOOKUP('Gene Table'!$G$2,'Array Content'!$A$2:$B$3,2,FALSE),IF(CJ327&lt;-$BV327,"mutant","WT"),IF(CJ327&lt;-VLOOKUP('Gene Table'!$G$2,'Array Content'!$A$2:$B$3,2,FALSE),"Mutant","WT")),"")</f>
        <v/>
      </c>
      <c r="CY327" s="4" t="str">
        <f>IF(ISNUMBER(CK327), IF($BV327&gt;VLOOKUP('Gene Table'!$G$2,'Array Content'!$A$2:$B$3,2,FALSE),IF(CK327&lt;-$BV327,"mutant","WT"),IF(CK327&lt;-VLOOKUP('Gene Table'!$G$2,'Array Content'!$A$2:$B$3,2,FALSE),"Mutant","WT")),"")</f>
        <v/>
      </c>
      <c r="DA327" s="4" t="s">
        <v>4984</v>
      </c>
      <c r="DB327" s="4">
        <f t="shared" si="349"/>
        <v>-4.4800000000000004</v>
      </c>
      <c r="DC327" s="4">
        <f t="shared" si="350"/>
        <v>-5</v>
      </c>
      <c r="DD327" s="4" t="str">
        <f t="shared" si="351"/>
        <v/>
      </c>
      <c r="DE327" s="4" t="str">
        <f t="shared" si="352"/>
        <v/>
      </c>
      <c r="DF327" s="4" t="str">
        <f t="shared" si="353"/>
        <v/>
      </c>
      <c r="DG327" s="4" t="str">
        <f t="shared" si="354"/>
        <v/>
      </c>
      <c r="DH327" s="4" t="str">
        <f t="shared" si="355"/>
        <v/>
      </c>
      <c r="DI327" s="4" t="str">
        <f t="shared" si="356"/>
        <v/>
      </c>
      <c r="DJ327" s="4" t="str">
        <f t="shared" si="357"/>
        <v/>
      </c>
      <c r="DK327" s="4" t="str">
        <f t="shared" si="358"/>
        <v/>
      </c>
      <c r="DL327" s="4" t="str">
        <f t="shared" si="359"/>
        <v/>
      </c>
      <c r="DM327" s="4" t="str">
        <f t="shared" si="360"/>
        <v/>
      </c>
      <c r="DO327" s="4" t="s">
        <v>4984</v>
      </c>
      <c r="DP327" s="4" t="str">
        <f>IF(ISNUMBER(DB327), IF($AR327&gt;VLOOKUP('Gene Table'!$G$2,'Array Content'!$A$2:$B$3,2,FALSE),IF(DB327&lt;-$AR327,"mutant","WT"),IF(DB327&lt;-VLOOKUP('Gene Table'!$G$2,'Array Content'!$A$2:$B$3,2,FALSE),"Mutant","WT")),"")</f>
        <v>Mutant</v>
      </c>
      <c r="DQ327" s="4" t="str">
        <f>IF(ISNUMBER(DC327), IF($AR327&gt;VLOOKUP('Gene Table'!$G$2,'Array Content'!$A$2:$B$3,2,FALSE),IF(DC327&lt;-$AR327,"mutant","WT"),IF(DC327&lt;-VLOOKUP('Gene Table'!$G$2,'Array Content'!$A$2:$B$3,2,FALSE),"Mutant","WT")),"")</f>
        <v>Mutant</v>
      </c>
      <c r="DR327" s="4" t="str">
        <f>IF(ISNUMBER(DD327), IF($AR327&gt;VLOOKUP('Gene Table'!$G$2,'Array Content'!$A$2:$B$3,2,FALSE),IF(DD327&lt;-$AR327,"mutant","WT"),IF(DD327&lt;-VLOOKUP('Gene Table'!$G$2,'Array Content'!$A$2:$B$3,2,FALSE),"Mutant","WT")),"")</f>
        <v/>
      </c>
      <c r="DS327" s="4" t="str">
        <f>IF(ISNUMBER(DE327), IF($AR327&gt;VLOOKUP('Gene Table'!$G$2,'Array Content'!$A$2:$B$3,2,FALSE),IF(DE327&lt;-$AR327,"mutant","WT"),IF(DE327&lt;-VLOOKUP('Gene Table'!$G$2,'Array Content'!$A$2:$B$3,2,FALSE),"Mutant","WT")),"")</f>
        <v/>
      </c>
      <c r="DT327" s="4" t="str">
        <f>IF(ISNUMBER(DF327), IF($AR327&gt;VLOOKUP('Gene Table'!$G$2,'Array Content'!$A$2:$B$3,2,FALSE),IF(DF327&lt;-$AR327,"mutant","WT"),IF(DF327&lt;-VLOOKUP('Gene Table'!$G$2,'Array Content'!$A$2:$B$3,2,FALSE),"Mutant","WT")),"")</f>
        <v/>
      </c>
      <c r="DU327" s="4" t="str">
        <f>IF(ISNUMBER(DG327), IF($AR327&gt;VLOOKUP('Gene Table'!$G$2,'Array Content'!$A$2:$B$3,2,FALSE),IF(DG327&lt;-$AR327,"mutant","WT"),IF(DG327&lt;-VLOOKUP('Gene Table'!$G$2,'Array Content'!$A$2:$B$3,2,FALSE),"Mutant","WT")),"")</f>
        <v/>
      </c>
      <c r="DV327" s="4" t="str">
        <f>IF(ISNUMBER(DH327), IF($AR327&gt;VLOOKUP('Gene Table'!$G$2,'Array Content'!$A$2:$B$3,2,FALSE),IF(DH327&lt;-$AR327,"mutant","WT"),IF(DH327&lt;-VLOOKUP('Gene Table'!$G$2,'Array Content'!$A$2:$B$3,2,FALSE),"Mutant","WT")),"")</f>
        <v/>
      </c>
      <c r="DW327" s="4" t="str">
        <f>IF(ISNUMBER(DI327), IF($AR327&gt;VLOOKUP('Gene Table'!$G$2,'Array Content'!$A$2:$B$3,2,FALSE),IF(DI327&lt;-$AR327,"mutant","WT"),IF(DI327&lt;-VLOOKUP('Gene Table'!$G$2,'Array Content'!$A$2:$B$3,2,FALSE),"Mutant","WT")),"")</f>
        <v/>
      </c>
      <c r="DX327" s="4" t="str">
        <f>IF(ISNUMBER(DJ327), IF($AR327&gt;VLOOKUP('Gene Table'!$G$2,'Array Content'!$A$2:$B$3,2,FALSE),IF(DJ327&lt;-$AR327,"mutant","WT"),IF(DJ327&lt;-VLOOKUP('Gene Table'!$G$2,'Array Content'!$A$2:$B$3,2,FALSE),"Mutant","WT")),"")</f>
        <v/>
      </c>
      <c r="DY327" s="4" t="str">
        <f>IF(ISNUMBER(DK327), IF($AR327&gt;VLOOKUP('Gene Table'!$G$2,'Array Content'!$A$2:$B$3,2,FALSE),IF(DK327&lt;-$AR327,"mutant","WT"),IF(DK327&lt;-VLOOKUP('Gene Table'!$G$2,'Array Content'!$A$2:$B$3,2,FALSE),"Mutant","WT")),"")</f>
        <v/>
      </c>
      <c r="DZ327" s="4" t="str">
        <f>IF(ISNUMBER(DL327), IF($AR327&gt;VLOOKUP('Gene Table'!$G$2,'Array Content'!$A$2:$B$3,2,FALSE),IF(DL327&lt;-$AR327,"mutant","WT"),IF(DL327&lt;-VLOOKUP('Gene Table'!$G$2,'Array Content'!$A$2:$B$3,2,FALSE),"Mutant","WT")),"")</f>
        <v/>
      </c>
      <c r="EA327" s="4" t="str">
        <f>IF(ISNUMBER(DM327), IF($AR327&gt;VLOOKUP('Gene Table'!$G$2,'Array Content'!$A$2:$B$3,2,FALSE),IF(DM327&lt;-$AR327,"mutant","WT"),IF(DM327&lt;-VLOOKUP('Gene Table'!$G$2,'Array Content'!$A$2:$B$3,2,FALSE),"Mutant","WT")),"")</f>
        <v/>
      </c>
      <c r="EC327" s="4" t="s">
        <v>4984</v>
      </c>
      <c r="ED327" s="4" t="str">
        <f>IF('Gene Table'!$D327="copy number",D327,"")</f>
        <v/>
      </c>
      <c r="EE327" s="4" t="str">
        <f>IF('Gene Table'!$D327="copy number",E327,"")</f>
        <v/>
      </c>
      <c r="EF327" s="4" t="str">
        <f>IF('Gene Table'!$D327="copy number",F327,"")</f>
        <v/>
      </c>
      <c r="EG327" s="4" t="str">
        <f>IF('Gene Table'!$D327="copy number",G327,"")</f>
        <v/>
      </c>
      <c r="EH327" s="4" t="str">
        <f>IF('Gene Table'!$D327="copy number",H327,"")</f>
        <v/>
      </c>
      <c r="EI327" s="4" t="str">
        <f>IF('Gene Table'!$D327="copy number",I327,"")</f>
        <v/>
      </c>
      <c r="EJ327" s="4" t="str">
        <f>IF('Gene Table'!$D327="copy number",J327,"")</f>
        <v/>
      </c>
      <c r="EK327" s="4" t="str">
        <f>IF('Gene Table'!$D327="copy number",K327,"")</f>
        <v/>
      </c>
      <c r="EL327" s="4" t="str">
        <f>IF('Gene Table'!$D327="copy number",L327,"")</f>
        <v/>
      </c>
      <c r="EM327" s="4" t="str">
        <f>IF('Gene Table'!$D327="copy number",M327,"")</f>
        <v/>
      </c>
      <c r="EN327" s="4" t="str">
        <f>IF('Gene Table'!$D327="copy number",N327,"")</f>
        <v/>
      </c>
      <c r="EO327" s="4" t="str">
        <f>IF('Gene Table'!$D327="copy number",O327,"")</f>
        <v/>
      </c>
      <c r="EQ327" s="4" t="s">
        <v>4984</v>
      </c>
      <c r="ER327" s="4" t="str">
        <f>IF('Gene Table'!$D327="copy number",R327,"")</f>
        <v/>
      </c>
      <c r="ES327" s="4" t="str">
        <f>IF('Gene Table'!$D327="copy number",S327,"")</f>
        <v/>
      </c>
      <c r="ET327" s="4" t="str">
        <f>IF('Gene Table'!$D327="copy number",T327,"")</f>
        <v/>
      </c>
      <c r="EU327" s="4" t="str">
        <f>IF('Gene Table'!$D327="copy number",U327,"")</f>
        <v/>
      </c>
      <c r="EV327" s="4" t="str">
        <f>IF('Gene Table'!$D327="copy number",V327,"")</f>
        <v/>
      </c>
      <c r="EW327" s="4" t="str">
        <f>IF('Gene Table'!$D327="copy number",W327,"")</f>
        <v/>
      </c>
      <c r="EX327" s="4" t="str">
        <f>IF('Gene Table'!$D327="copy number",X327,"")</f>
        <v/>
      </c>
      <c r="EY327" s="4" t="str">
        <f>IF('Gene Table'!$D327="copy number",Y327,"")</f>
        <v/>
      </c>
      <c r="EZ327" s="4" t="str">
        <f>IF('Gene Table'!$D327="copy number",Z327,"")</f>
        <v/>
      </c>
      <c r="FA327" s="4" t="str">
        <f>IF('Gene Table'!$D327="copy number",AA327,"")</f>
        <v/>
      </c>
      <c r="FB327" s="4" t="str">
        <f>IF('Gene Table'!$D327="copy number",AB327,"")</f>
        <v/>
      </c>
      <c r="FC327" s="4" t="str">
        <f>IF('Gene Table'!$D327="copy number",AC327,"")</f>
        <v/>
      </c>
      <c r="FE327" s="4" t="s">
        <v>4984</v>
      </c>
      <c r="FF327" s="4" t="str">
        <f>IF('Gene Table'!$C327="SMPC",D327,"")</f>
        <v/>
      </c>
      <c r="FG327" s="4" t="str">
        <f>IF('Gene Table'!$C327="SMPC",E327,"")</f>
        <v/>
      </c>
      <c r="FH327" s="4" t="str">
        <f>IF('Gene Table'!$C327="SMPC",F327,"")</f>
        <v/>
      </c>
      <c r="FI327" s="4" t="str">
        <f>IF('Gene Table'!$C327="SMPC",G327,"")</f>
        <v/>
      </c>
      <c r="FJ327" s="4" t="str">
        <f>IF('Gene Table'!$C327="SMPC",H327,"")</f>
        <v/>
      </c>
      <c r="FK327" s="4" t="str">
        <f>IF('Gene Table'!$C327="SMPC",I327,"")</f>
        <v/>
      </c>
      <c r="FL327" s="4" t="str">
        <f>IF('Gene Table'!$C327="SMPC",J327,"")</f>
        <v/>
      </c>
      <c r="FM327" s="4" t="str">
        <f>IF('Gene Table'!$C327="SMPC",K327,"")</f>
        <v/>
      </c>
      <c r="FN327" s="4" t="str">
        <f>IF('Gene Table'!$C327="SMPC",L327,"")</f>
        <v/>
      </c>
      <c r="FO327" s="4" t="str">
        <f>IF('Gene Table'!$C327="SMPC",M327,"")</f>
        <v/>
      </c>
      <c r="FP327" s="4" t="str">
        <f>IF('Gene Table'!$C327="SMPC",N327,"")</f>
        <v/>
      </c>
      <c r="FQ327" s="4" t="str">
        <f>IF('Gene Table'!$C327="SMPC",O327,"")</f>
        <v/>
      </c>
      <c r="FS327" s="4" t="s">
        <v>4984</v>
      </c>
      <c r="FT327" s="4" t="str">
        <f>IF('Gene Table'!$C327="SMPC",R327,"")</f>
        <v/>
      </c>
      <c r="FU327" s="4" t="str">
        <f>IF('Gene Table'!$C327="SMPC",S327,"")</f>
        <v/>
      </c>
      <c r="FV327" s="4" t="str">
        <f>IF('Gene Table'!$C327="SMPC",T327,"")</f>
        <v/>
      </c>
      <c r="FW327" s="4" t="str">
        <f>IF('Gene Table'!$C327="SMPC",U327,"")</f>
        <v/>
      </c>
      <c r="FX327" s="4" t="str">
        <f>IF('Gene Table'!$C327="SMPC",V327,"")</f>
        <v/>
      </c>
      <c r="FY327" s="4" t="str">
        <f>IF('Gene Table'!$C327="SMPC",W327,"")</f>
        <v/>
      </c>
      <c r="FZ327" s="4" t="str">
        <f>IF('Gene Table'!$C327="SMPC",X327,"")</f>
        <v/>
      </c>
      <c r="GA327" s="4" t="str">
        <f>IF('Gene Table'!$C327="SMPC",Y327,"")</f>
        <v/>
      </c>
      <c r="GB327" s="4" t="str">
        <f>IF('Gene Table'!$C327="SMPC",Z327,"")</f>
        <v/>
      </c>
      <c r="GC327" s="4" t="str">
        <f>IF('Gene Table'!$C327="SMPC",AA327,"")</f>
        <v/>
      </c>
      <c r="GD327" s="4" t="str">
        <f>IF('Gene Table'!$C327="SMPC",AB327,"")</f>
        <v/>
      </c>
      <c r="GE327" s="4" t="str">
        <f>IF('Gene Table'!$C327="SMPC",AC327,"")</f>
        <v/>
      </c>
    </row>
    <row r="328" spans="1:187" ht="15" customHeight="1" x14ac:dyDescent="0.25">
      <c r="A328" s="4" t="str">
        <f>'Gene Table'!C328&amp;":"&amp;'Gene Table'!D328</f>
        <v>VHL:c.266T&gt;A</v>
      </c>
      <c r="B328" s="4">
        <f>IF('Gene Table'!$G$5="NO",IF(ISNUMBER(MATCH('Gene Table'!E328,'Array Content'!$M$2:$M$941,0)),VLOOKUP('Gene Table'!E328,'Array Content'!$M$2:$O$941,2,FALSE),35),IF('Gene Table'!$G$5="YES",IF(ISNUMBER(MATCH('Gene Table'!E328,'Array Content'!$M$2:$M$941,0)),VLOOKUP('Gene Table'!E328,'Array Content'!$M$2:$O$941,3,FALSE),35),"OOPS"))</f>
        <v>37</v>
      </c>
      <c r="C328" s="4" t="s">
        <v>4985</v>
      </c>
      <c r="D328" s="29">
        <f>IF('Control Sample Data'!D327="","",IF(SUM('Control Sample Data'!D$2:D$97)&gt;10,IF(AND(ISNUMBER('Control Sample Data'!D327),'Control Sample Data'!D327&lt;$B328, 'Control Sample Data'!D327&gt;0),'Control Sample Data'!D327,$B328),""))</f>
        <v>26</v>
      </c>
      <c r="E328" s="29">
        <f>IF('Control Sample Data'!E327="","",IF(SUM('Control Sample Data'!E$2:E$97)&gt;10,IF(AND(ISNUMBER('Control Sample Data'!E327),'Control Sample Data'!E327&lt;$B328, 'Control Sample Data'!E327&gt;0),'Control Sample Data'!E327,$B328),""))</f>
        <v>26</v>
      </c>
      <c r="F328" s="29" t="str">
        <f>IF('Control Sample Data'!F327="","",IF(SUM('Control Sample Data'!F$2:F$97)&gt;10,IF(AND(ISNUMBER('Control Sample Data'!F327),'Control Sample Data'!F327&lt;$B328, 'Control Sample Data'!F327&gt;0),'Control Sample Data'!F327,$B328),""))</f>
        <v/>
      </c>
      <c r="G328" s="29" t="str">
        <f>IF('Control Sample Data'!G327="","",IF(SUM('Control Sample Data'!G$2:G$97)&gt;10,IF(AND(ISNUMBER('Control Sample Data'!G327),'Control Sample Data'!G327&lt;$B328, 'Control Sample Data'!G327&gt;0),'Control Sample Data'!G327,$B328),""))</f>
        <v/>
      </c>
      <c r="H328" s="29" t="str">
        <f>IF('Control Sample Data'!H327="","",IF(SUM('Control Sample Data'!H$2:H$97)&gt;10,IF(AND(ISNUMBER('Control Sample Data'!H327),'Control Sample Data'!H327&lt;$B328, 'Control Sample Data'!H327&gt;0),'Control Sample Data'!H327,$B328),""))</f>
        <v/>
      </c>
      <c r="I328" s="29" t="str">
        <f>IF('Control Sample Data'!I327="","",IF(SUM('Control Sample Data'!I$2:I$97)&gt;10,IF(AND(ISNUMBER('Control Sample Data'!I327),'Control Sample Data'!I327&lt;$B328, 'Control Sample Data'!I327&gt;0),'Control Sample Data'!I327,$B328),""))</f>
        <v/>
      </c>
      <c r="J328" s="29" t="str">
        <f>IF('Control Sample Data'!J327="","",IF(SUM('Control Sample Data'!J$2:J$97)&gt;10,IF(AND(ISNUMBER('Control Sample Data'!J327),'Control Sample Data'!J327&lt;$B328, 'Control Sample Data'!J327&gt;0),'Control Sample Data'!J327,$B328),""))</f>
        <v/>
      </c>
      <c r="K328" s="29" t="str">
        <f>IF('Control Sample Data'!K327="","",IF(SUM('Control Sample Data'!K$2:K$97)&gt;10,IF(AND(ISNUMBER('Control Sample Data'!K327),'Control Sample Data'!K327&lt;$B328, 'Control Sample Data'!K327&gt;0),'Control Sample Data'!K327,$B328),""))</f>
        <v/>
      </c>
      <c r="L328" s="29" t="str">
        <f>IF('Control Sample Data'!L327="","",IF(SUM('Control Sample Data'!L$2:L$97)&gt;10,IF(AND(ISNUMBER('Control Sample Data'!L327),'Control Sample Data'!L327&lt;$B328, 'Control Sample Data'!L327&gt;0),'Control Sample Data'!L327,$B328),""))</f>
        <v/>
      </c>
      <c r="M328" s="29" t="str">
        <f>IF('Control Sample Data'!M327="","",IF(SUM('Control Sample Data'!M$2:M$97)&gt;10,IF(AND(ISNUMBER('Control Sample Data'!M327),'Control Sample Data'!M327&lt;$B328, 'Control Sample Data'!M327&gt;0),'Control Sample Data'!M327,$B328),""))</f>
        <v/>
      </c>
      <c r="N328" s="29" t="str">
        <f>IF('Control Sample Data'!N327="","",IF(SUM('Control Sample Data'!N$2:N$97)&gt;10,IF(AND(ISNUMBER('Control Sample Data'!N327),'Control Sample Data'!N327&lt;$B328, 'Control Sample Data'!N327&gt;0),'Control Sample Data'!N327,$B328),""))</f>
        <v/>
      </c>
      <c r="O328" s="29" t="str">
        <f>IF('Control Sample Data'!O327="","",IF(SUM('Control Sample Data'!O$2:O$97)&gt;10,IF(AND(ISNUMBER('Control Sample Data'!O327),'Control Sample Data'!O327&lt;$B328, 'Control Sample Data'!O327&gt;0),'Control Sample Data'!O327,$B328),""))</f>
        <v/>
      </c>
      <c r="Q328" s="4" t="s">
        <v>4985</v>
      </c>
      <c r="R328" s="29">
        <f>IF('Test Sample Data'!D327="","",IF(SUM('Test Sample Data'!D$2:D$97)&gt;10,IF(AND(ISNUMBER('Test Sample Data'!D327),'Test Sample Data'!D327&lt;$B328, 'Test Sample Data'!D327&gt;0),'Test Sample Data'!D327,$B328),""))</f>
        <v>23.32</v>
      </c>
      <c r="S328" s="29">
        <f>IF('Test Sample Data'!E327="","",IF(SUM('Test Sample Data'!E$2:E$97)&gt;10,IF(AND(ISNUMBER('Test Sample Data'!E327),'Test Sample Data'!E327&lt;$B328, 'Test Sample Data'!E327&gt;0),'Test Sample Data'!E327,$B328),""))</f>
        <v>21</v>
      </c>
      <c r="T328" s="29" t="str">
        <f>IF('Test Sample Data'!F327="","",IF(SUM('Test Sample Data'!F$2:F$97)&gt;10,IF(AND(ISNUMBER('Test Sample Data'!F327),'Test Sample Data'!F327&lt;$B328, 'Test Sample Data'!F327&gt;0),'Test Sample Data'!F327,$B328),""))</f>
        <v/>
      </c>
      <c r="U328" s="29" t="str">
        <f>IF('Test Sample Data'!G327="","",IF(SUM('Test Sample Data'!G$2:G$97)&gt;10,IF(AND(ISNUMBER('Test Sample Data'!G327),'Test Sample Data'!G327&lt;$B328, 'Test Sample Data'!G327&gt;0),'Test Sample Data'!G327,$B328),""))</f>
        <v/>
      </c>
      <c r="V328" s="29" t="str">
        <f>IF('Test Sample Data'!H327="","",IF(SUM('Test Sample Data'!H$2:H$97)&gt;10,IF(AND(ISNUMBER('Test Sample Data'!H327),'Test Sample Data'!H327&lt;$B328, 'Test Sample Data'!H327&gt;0),'Test Sample Data'!H327,$B328),""))</f>
        <v/>
      </c>
      <c r="W328" s="29" t="str">
        <f>IF('Test Sample Data'!I327="","",IF(SUM('Test Sample Data'!I$2:I$97)&gt;10,IF(AND(ISNUMBER('Test Sample Data'!I327),'Test Sample Data'!I327&lt;$B328, 'Test Sample Data'!I327&gt;0),'Test Sample Data'!I327,$B328),""))</f>
        <v/>
      </c>
      <c r="X328" s="29" t="str">
        <f>IF('Test Sample Data'!J327="","",IF(SUM('Test Sample Data'!J$2:J$97)&gt;10,IF(AND(ISNUMBER('Test Sample Data'!J327),'Test Sample Data'!J327&lt;$B328, 'Test Sample Data'!J327&gt;0),'Test Sample Data'!J327,$B328),""))</f>
        <v/>
      </c>
      <c r="Y328" s="29" t="str">
        <f>IF('Test Sample Data'!K327="","",IF(SUM('Test Sample Data'!K$2:K$97)&gt;10,IF(AND(ISNUMBER('Test Sample Data'!K327),'Test Sample Data'!K327&lt;$B328, 'Test Sample Data'!K327&gt;0),'Test Sample Data'!K327,$B328),""))</f>
        <v/>
      </c>
      <c r="Z328" s="29" t="str">
        <f>IF('Test Sample Data'!L327="","",IF(SUM('Test Sample Data'!L$2:L$97)&gt;10,IF(AND(ISNUMBER('Test Sample Data'!L327),'Test Sample Data'!L327&lt;$B328, 'Test Sample Data'!L327&gt;0),'Test Sample Data'!L327,$B328),""))</f>
        <v/>
      </c>
      <c r="AA328" s="29" t="str">
        <f>IF('Test Sample Data'!M327="","",IF(SUM('Test Sample Data'!M$2:M$97)&gt;10,IF(AND(ISNUMBER('Test Sample Data'!M327),'Test Sample Data'!M327&lt;$B328, 'Test Sample Data'!M327&gt;0),'Test Sample Data'!M327,$B328),""))</f>
        <v/>
      </c>
      <c r="AB328" s="29" t="str">
        <f>IF('Test Sample Data'!N327="","",IF(SUM('Test Sample Data'!N$2:N$97)&gt;10,IF(AND(ISNUMBER('Test Sample Data'!N327),'Test Sample Data'!N327&lt;$B328, 'Test Sample Data'!N327&gt;0),'Test Sample Data'!N327,$B328),""))</f>
        <v/>
      </c>
      <c r="AC328" s="29" t="str">
        <f>IF('Test Sample Data'!O327="","",IF(SUM('Test Sample Data'!O$2:O$97)&gt;10,IF(AND(ISNUMBER('Test Sample Data'!O327),'Test Sample Data'!O327&lt;$B328, 'Test Sample Data'!O327&gt;0),'Test Sample Data'!O327,$B328),""))</f>
        <v/>
      </c>
      <c r="AE328" s="4" t="s">
        <v>4985</v>
      </c>
      <c r="AF328" s="4">
        <f t="shared" si="375"/>
        <v>0</v>
      </c>
      <c r="AG328" s="4">
        <f t="shared" si="376"/>
        <v>0</v>
      </c>
      <c r="AH328" s="4" t="str">
        <f t="shared" si="377"/>
        <v/>
      </c>
      <c r="AI328" s="4" t="str">
        <f t="shared" si="378"/>
        <v/>
      </c>
      <c r="AJ328" s="4" t="str">
        <f t="shared" si="379"/>
        <v/>
      </c>
      <c r="AK328" s="4" t="str">
        <f t="shared" si="380"/>
        <v/>
      </c>
      <c r="AL328" s="4" t="str">
        <f t="shared" si="381"/>
        <v/>
      </c>
      <c r="AM328" s="4" t="str">
        <f t="shared" si="382"/>
        <v/>
      </c>
      <c r="AN328" s="4" t="str">
        <f t="shared" si="383"/>
        <v/>
      </c>
      <c r="AO328" s="4" t="str">
        <f t="shared" si="384"/>
        <v/>
      </c>
      <c r="AP328" s="4" t="str">
        <f t="shared" si="385"/>
        <v/>
      </c>
      <c r="AQ328" s="4" t="str">
        <f t="shared" si="386"/>
        <v/>
      </c>
      <c r="AR328" s="4">
        <f t="shared" si="387"/>
        <v>0</v>
      </c>
      <c r="AS328" s="4">
        <f t="shared" si="374"/>
        <v>0</v>
      </c>
      <c r="AU328" s="4" t="s">
        <v>4985</v>
      </c>
      <c r="AV328" s="4">
        <f t="shared" si="388"/>
        <v>-2.6799999999999997</v>
      </c>
      <c r="AW328" s="4">
        <f t="shared" si="389"/>
        <v>-5</v>
      </c>
      <c r="AX328" s="4" t="str">
        <f t="shared" si="390"/>
        <v/>
      </c>
      <c r="AY328" s="4" t="str">
        <f t="shared" si="391"/>
        <v/>
      </c>
      <c r="AZ328" s="4" t="str">
        <f t="shared" si="392"/>
        <v/>
      </c>
      <c r="BA328" s="4" t="str">
        <f t="shared" si="393"/>
        <v/>
      </c>
      <c r="BB328" s="4" t="str">
        <f t="shared" si="394"/>
        <v/>
      </c>
      <c r="BC328" s="4" t="str">
        <f t="shared" si="395"/>
        <v/>
      </c>
      <c r="BD328" s="4" t="str">
        <f t="shared" si="396"/>
        <v/>
      </c>
      <c r="BE328" s="4" t="str">
        <f t="shared" si="397"/>
        <v/>
      </c>
      <c r="BF328" s="4" t="str">
        <f t="shared" si="398"/>
        <v/>
      </c>
      <c r="BG328" s="4" t="str">
        <f t="shared" si="399"/>
        <v/>
      </c>
      <c r="BI328" s="4" t="s">
        <v>4985</v>
      </c>
      <c r="BJ328" s="4">
        <f t="shared" si="361"/>
        <v>-2.6799999999999997</v>
      </c>
      <c r="BK328" s="4" t="str">
        <f t="shared" si="362"/>
        <v/>
      </c>
      <c r="BL328" s="4" t="str">
        <f t="shared" si="363"/>
        <v/>
      </c>
      <c r="BM328" s="4" t="str">
        <f t="shared" si="364"/>
        <v/>
      </c>
      <c r="BN328" s="4" t="str">
        <f t="shared" si="365"/>
        <v/>
      </c>
      <c r="BO328" s="4" t="str">
        <f t="shared" si="366"/>
        <v/>
      </c>
      <c r="BP328" s="4" t="str">
        <f t="shared" si="367"/>
        <v/>
      </c>
      <c r="BQ328" s="4" t="str">
        <f t="shared" si="368"/>
        <v/>
      </c>
      <c r="BR328" s="4" t="str">
        <f t="shared" si="369"/>
        <v/>
      </c>
      <c r="BS328" s="4" t="str">
        <f t="shared" si="370"/>
        <v/>
      </c>
      <c r="BT328" s="4" t="str">
        <f t="shared" si="371"/>
        <v/>
      </c>
      <c r="BU328" s="4" t="str">
        <f t="shared" si="372"/>
        <v/>
      </c>
      <c r="BV328" s="4">
        <f t="shared" si="400"/>
        <v>0</v>
      </c>
      <c r="BW328" s="4">
        <f t="shared" si="373"/>
        <v>-2.68</v>
      </c>
      <c r="BY328" s="4" t="s">
        <v>4985</v>
      </c>
      <c r="BZ328" s="4">
        <f t="shared" si="337"/>
        <v>4.4408920985006262E-16</v>
      </c>
      <c r="CA328" s="4">
        <f t="shared" si="338"/>
        <v>-2.3199999999999998</v>
      </c>
      <c r="CB328" s="4" t="str">
        <f t="shared" si="339"/>
        <v/>
      </c>
      <c r="CC328" s="4" t="str">
        <f t="shared" si="340"/>
        <v/>
      </c>
      <c r="CD328" s="4" t="str">
        <f t="shared" si="341"/>
        <v/>
      </c>
      <c r="CE328" s="4" t="str">
        <f t="shared" si="342"/>
        <v/>
      </c>
      <c r="CF328" s="4" t="str">
        <f t="shared" si="343"/>
        <v/>
      </c>
      <c r="CG328" s="4" t="str">
        <f t="shared" si="344"/>
        <v/>
      </c>
      <c r="CH328" s="4" t="str">
        <f t="shared" si="345"/>
        <v/>
      </c>
      <c r="CI328" s="4" t="str">
        <f t="shared" si="346"/>
        <v/>
      </c>
      <c r="CJ328" s="4" t="str">
        <f t="shared" si="347"/>
        <v/>
      </c>
      <c r="CK328" s="4" t="str">
        <f t="shared" si="348"/>
        <v/>
      </c>
      <c r="CM328" s="4" t="s">
        <v>4985</v>
      </c>
      <c r="CN328" s="4" t="str">
        <f>IF(ISNUMBER(BZ328), IF($BV328&gt;VLOOKUP('Gene Table'!$G$2,'Array Content'!$A$2:$B$3,2,FALSE),IF(BZ328&lt;-$BV328,"mutant","WT"),IF(BZ328&lt;-VLOOKUP('Gene Table'!$G$2,'Array Content'!$A$2:$B$3,2,FALSE),"Mutant","WT")),"")</f>
        <v>WT</v>
      </c>
      <c r="CO328" s="4" t="str">
        <f>IF(ISNUMBER(CA328), IF($BV328&gt;VLOOKUP('Gene Table'!$G$2,'Array Content'!$A$2:$B$3,2,FALSE),IF(CA328&lt;-$BV328,"mutant","WT"),IF(CA328&lt;-VLOOKUP('Gene Table'!$G$2,'Array Content'!$A$2:$B$3,2,FALSE),"Mutant","WT")),"")</f>
        <v>Mutant</v>
      </c>
      <c r="CP328" s="4" t="str">
        <f>IF(ISNUMBER(CB328), IF($BV328&gt;VLOOKUP('Gene Table'!$G$2,'Array Content'!$A$2:$B$3,2,FALSE),IF(CB328&lt;-$BV328,"mutant","WT"),IF(CB328&lt;-VLOOKUP('Gene Table'!$G$2,'Array Content'!$A$2:$B$3,2,FALSE),"Mutant","WT")),"")</f>
        <v/>
      </c>
      <c r="CQ328" s="4" t="str">
        <f>IF(ISNUMBER(CC328), IF($BV328&gt;VLOOKUP('Gene Table'!$G$2,'Array Content'!$A$2:$B$3,2,FALSE),IF(CC328&lt;-$BV328,"mutant","WT"),IF(CC328&lt;-VLOOKUP('Gene Table'!$G$2,'Array Content'!$A$2:$B$3,2,FALSE),"Mutant","WT")),"")</f>
        <v/>
      </c>
      <c r="CR328" s="4" t="str">
        <f>IF(ISNUMBER(CD328), IF($BV328&gt;VLOOKUP('Gene Table'!$G$2,'Array Content'!$A$2:$B$3,2,FALSE),IF(CD328&lt;-$BV328,"mutant","WT"),IF(CD328&lt;-VLOOKUP('Gene Table'!$G$2,'Array Content'!$A$2:$B$3,2,FALSE),"Mutant","WT")),"")</f>
        <v/>
      </c>
      <c r="CS328" s="4" t="str">
        <f>IF(ISNUMBER(CE328), IF($BV328&gt;VLOOKUP('Gene Table'!$G$2,'Array Content'!$A$2:$B$3,2,FALSE),IF(CE328&lt;-$BV328,"mutant","WT"),IF(CE328&lt;-VLOOKUP('Gene Table'!$G$2,'Array Content'!$A$2:$B$3,2,FALSE),"Mutant","WT")),"")</f>
        <v/>
      </c>
      <c r="CT328" s="4" t="str">
        <f>IF(ISNUMBER(CF328), IF($BV328&gt;VLOOKUP('Gene Table'!$G$2,'Array Content'!$A$2:$B$3,2,FALSE),IF(CF328&lt;-$BV328,"mutant","WT"),IF(CF328&lt;-VLOOKUP('Gene Table'!$G$2,'Array Content'!$A$2:$B$3,2,FALSE),"Mutant","WT")),"")</f>
        <v/>
      </c>
      <c r="CU328" s="4" t="str">
        <f>IF(ISNUMBER(CG328), IF($BV328&gt;VLOOKUP('Gene Table'!$G$2,'Array Content'!$A$2:$B$3,2,FALSE),IF(CG328&lt;-$BV328,"mutant","WT"),IF(CG328&lt;-VLOOKUP('Gene Table'!$G$2,'Array Content'!$A$2:$B$3,2,FALSE),"Mutant","WT")),"")</f>
        <v/>
      </c>
      <c r="CV328" s="4" t="str">
        <f>IF(ISNUMBER(CH328), IF($BV328&gt;VLOOKUP('Gene Table'!$G$2,'Array Content'!$A$2:$B$3,2,FALSE),IF(CH328&lt;-$BV328,"mutant","WT"),IF(CH328&lt;-VLOOKUP('Gene Table'!$G$2,'Array Content'!$A$2:$B$3,2,FALSE),"Mutant","WT")),"")</f>
        <v/>
      </c>
      <c r="CW328" s="4" t="str">
        <f>IF(ISNUMBER(CI328), IF($BV328&gt;VLOOKUP('Gene Table'!$G$2,'Array Content'!$A$2:$B$3,2,FALSE),IF(CI328&lt;-$BV328,"mutant","WT"),IF(CI328&lt;-VLOOKUP('Gene Table'!$G$2,'Array Content'!$A$2:$B$3,2,FALSE),"Mutant","WT")),"")</f>
        <v/>
      </c>
      <c r="CX328" s="4" t="str">
        <f>IF(ISNUMBER(CJ328), IF($BV328&gt;VLOOKUP('Gene Table'!$G$2,'Array Content'!$A$2:$B$3,2,FALSE),IF(CJ328&lt;-$BV328,"mutant","WT"),IF(CJ328&lt;-VLOOKUP('Gene Table'!$G$2,'Array Content'!$A$2:$B$3,2,FALSE),"Mutant","WT")),"")</f>
        <v/>
      </c>
      <c r="CY328" s="4" t="str">
        <f>IF(ISNUMBER(CK328), IF($BV328&gt;VLOOKUP('Gene Table'!$G$2,'Array Content'!$A$2:$B$3,2,FALSE),IF(CK328&lt;-$BV328,"mutant","WT"),IF(CK328&lt;-VLOOKUP('Gene Table'!$G$2,'Array Content'!$A$2:$B$3,2,FALSE),"Mutant","WT")),"")</f>
        <v/>
      </c>
      <c r="DA328" s="4" t="s">
        <v>4985</v>
      </c>
      <c r="DB328" s="4">
        <f t="shared" si="349"/>
        <v>-2.6799999999999997</v>
      </c>
      <c r="DC328" s="4">
        <f t="shared" si="350"/>
        <v>-5</v>
      </c>
      <c r="DD328" s="4" t="str">
        <f t="shared" si="351"/>
        <v/>
      </c>
      <c r="DE328" s="4" t="str">
        <f t="shared" si="352"/>
        <v/>
      </c>
      <c r="DF328" s="4" t="str">
        <f t="shared" si="353"/>
        <v/>
      </c>
      <c r="DG328" s="4" t="str">
        <f t="shared" si="354"/>
        <v/>
      </c>
      <c r="DH328" s="4" t="str">
        <f t="shared" si="355"/>
        <v/>
      </c>
      <c r="DI328" s="4" t="str">
        <f t="shared" si="356"/>
        <v/>
      </c>
      <c r="DJ328" s="4" t="str">
        <f t="shared" si="357"/>
        <v/>
      </c>
      <c r="DK328" s="4" t="str">
        <f t="shared" si="358"/>
        <v/>
      </c>
      <c r="DL328" s="4" t="str">
        <f t="shared" si="359"/>
        <v/>
      </c>
      <c r="DM328" s="4" t="str">
        <f t="shared" si="360"/>
        <v/>
      </c>
      <c r="DO328" s="4" t="s">
        <v>4985</v>
      </c>
      <c r="DP328" s="4" t="str">
        <f>IF(ISNUMBER(DB328), IF($AR328&gt;VLOOKUP('Gene Table'!$G$2,'Array Content'!$A$2:$B$3,2,FALSE),IF(DB328&lt;-$AR328,"mutant","WT"),IF(DB328&lt;-VLOOKUP('Gene Table'!$G$2,'Array Content'!$A$2:$B$3,2,FALSE),"Mutant","WT")),"")</f>
        <v>Mutant</v>
      </c>
      <c r="DQ328" s="4" t="str">
        <f>IF(ISNUMBER(DC328), IF($AR328&gt;VLOOKUP('Gene Table'!$G$2,'Array Content'!$A$2:$B$3,2,FALSE),IF(DC328&lt;-$AR328,"mutant","WT"),IF(DC328&lt;-VLOOKUP('Gene Table'!$G$2,'Array Content'!$A$2:$B$3,2,FALSE),"Mutant","WT")),"")</f>
        <v>Mutant</v>
      </c>
      <c r="DR328" s="4" t="str">
        <f>IF(ISNUMBER(DD328), IF($AR328&gt;VLOOKUP('Gene Table'!$G$2,'Array Content'!$A$2:$B$3,2,FALSE),IF(DD328&lt;-$AR328,"mutant","WT"),IF(DD328&lt;-VLOOKUP('Gene Table'!$G$2,'Array Content'!$A$2:$B$3,2,FALSE),"Mutant","WT")),"")</f>
        <v/>
      </c>
      <c r="DS328" s="4" t="str">
        <f>IF(ISNUMBER(DE328), IF($AR328&gt;VLOOKUP('Gene Table'!$G$2,'Array Content'!$A$2:$B$3,2,FALSE),IF(DE328&lt;-$AR328,"mutant","WT"),IF(DE328&lt;-VLOOKUP('Gene Table'!$G$2,'Array Content'!$A$2:$B$3,2,FALSE),"Mutant","WT")),"")</f>
        <v/>
      </c>
      <c r="DT328" s="4" t="str">
        <f>IF(ISNUMBER(DF328), IF($AR328&gt;VLOOKUP('Gene Table'!$G$2,'Array Content'!$A$2:$B$3,2,FALSE),IF(DF328&lt;-$AR328,"mutant","WT"),IF(DF328&lt;-VLOOKUP('Gene Table'!$G$2,'Array Content'!$A$2:$B$3,2,FALSE),"Mutant","WT")),"")</f>
        <v/>
      </c>
      <c r="DU328" s="4" t="str">
        <f>IF(ISNUMBER(DG328), IF($AR328&gt;VLOOKUP('Gene Table'!$G$2,'Array Content'!$A$2:$B$3,2,FALSE),IF(DG328&lt;-$AR328,"mutant","WT"),IF(DG328&lt;-VLOOKUP('Gene Table'!$G$2,'Array Content'!$A$2:$B$3,2,FALSE),"Mutant","WT")),"")</f>
        <v/>
      </c>
      <c r="DV328" s="4" t="str">
        <f>IF(ISNUMBER(DH328), IF($AR328&gt;VLOOKUP('Gene Table'!$G$2,'Array Content'!$A$2:$B$3,2,FALSE),IF(DH328&lt;-$AR328,"mutant","WT"),IF(DH328&lt;-VLOOKUP('Gene Table'!$G$2,'Array Content'!$A$2:$B$3,2,FALSE),"Mutant","WT")),"")</f>
        <v/>
      </c>
      <c r="DW328" s="4" t="str">
        <f>IF(ISNUMBER(DI328), IF($AR328&gt;VLOOKUP('Gene Table'!$G$2,'Array Content'!$A$2:$B$3,2,FALSE),IF(DI328&lt;-$AR328,"mutant","WT"),IF(DI328&lt;-VLOOKUP('Gene Table'!$G$2,'Array Content'!$A$2:$B$3,2,FALSE),"Mutant","WT")),"")</f>
        <v/>
      </c>
      <c r="DX328" s="4" t="str">
        <f>IF(ISNUMBER(DJ328), IF($AR328&gt;VLOOKUP('Gene Table'!$G$2,'Array Content'!$A$2:$B$3,2,FALSE),IF(DJ328&lt;-$AR328,"mutant","WT"),IF(DJ328&lt;-VLOOKUP('Gene Table'!$G$2,'Array Content'!$A$2:$B$3,2,FALSE),"Mutant","WT")),"")</f>
        <v/>
      </c>
      <c r="DY328" s="4" t="str">
        <f>IF(ISNUMBER(DK328), IF($AR328&gt;VLOOKUP('Gene Table'!$G$2,'Array Content'!$A$2:$B$3,2,FALSE),IF(DK328&lt;-$AR328,"mutant","WT"),IF(DK328&lt;-VLOOKUP('Gene Table'!$G$2,'Array Content'!$A$2:$B$3,2,FALSE),"Mutant","WT")),"")</f>
        <v/>
      </c>
      <c r="DZ328" s="4" t="str">
        <f>IF(ISNUMBER(DL328), IF($AR328&gt;VLOOKUP('Gene Table'!$G$2,'Array Content'!$A$2:$B$3,2,FALSE),IF(DL328&lt;-$AR328,"mutant","WT"),IF(DL328&lt;-VLOOKUP('Gene Table'!$G$2,'Array Content'!$A$2:$B$3,2,FALSE),"Mutant","WT")),"")</f>
        <v/>
      </c>
      <c r="EA328" s="4" t="str">
        <f>IF(ISNUMBER(DM328), IF($AR328&gt;VLOOKUP('Gene Table'!$G$2,'Array Content'!$A$2:$B$3,2,FALSE),IF(DM328&lt;-$AR328,"mutant","WT"),IF(DM328&lt;-VLOOKUP('Gene Table'!$G$2,'Array Content'!$A$2:$B$3,2,FALSE),"Mutant","WT")),"")</f>
        <v/>
      </c>
      <c r="EC328" s="4" t="s">
        <v>4985</v>
      </c>
      <c r="ED328" s="4" t="str">
        <f>IF('Gene Table'!$D328="copy number",D328,"")</f>
        <v/>
      </c>
      <c r="EE328" s="4" t="str">
        <f>IF('Gene Table'!$D328="copy number",E328,"")</f>
        <v/>
      </c>
      <c r="EF328" s="4" t="str">
        <f>IF('Gene Table'!$D328="copy number",F328,"")</f>
        <v/>
      </c>
      <c r="EG328" s="4" t="str">
        <f>IF('Gene Table'!$D328="copy number",G328,"")</f>
        <v/>
      </c>
      <c r="EH328" s="4" t="str">
        <f>IF('Gene Table'!$D328="copy number",H328,"")</f>
        <v/>
      </c>
      <c r="EI328" s="4" t="str">
        <f>IF('Gene Table'!$D328="copy number",I328,"")</f>
        <v/>
      </c>
      <c r="EJ328" s="4" t="str">
        <f>IF('Gene Table'!$D328="copy number",J328,"")</f>
        <v/>
      </c>
      <c r="EK328" s="4" t="str">
        <f>IF('Gene Table'!$D328="copy number",K328,"")</f>
        <v/>
      </c>
      <c r="EL328" s="4" t="str">
        <f>IF('Gene Table'!$D328="copy number",L328,"")</f>
        <v/>
      </c>
      <c r="EM328" s="4" t="str">
        <f>IF('Gene Table'!$D328="copy number",M328,"")</f>
        <v/>
      </c>
      <c r="EN328" s="4" t="str">
        <f>IF('Gene Table'!$D328="copy number",N328,"")</f>
        <v/>
      </c>
      <c r="EO328" s="4" t="str">
        <f>IF('Gene Table'!$D328="copy number",O328,"")</f>
        <v/>
      </c>
      <c r="EQ328" s="4" t="s">
        <v>4985</v>
      </c>
      <c r="ER328" s="4" t="str">
        <f>IF('Gene Table'!$D328="copy number",R328,"")</f>
        <v/>
      </c>
      <c r="ES328" s="4" t="str">
        <f>IF('Gene Table'!$D328="copy number",S328,"")</f>
        <v/>
      </c>
      <c r="ET328" s="4" t="str">
        <f>IF('Gene Table'!$D328="copy number",T328,"")</f>
        <v/>
      </c>
      <c r="EU328" s="4" t="str">
        <f>IF('Gene Table'!$D328="copy number",U328,"")</f>
        <v/>
      </c>
      <c r="EV328" s="4" t="str">
        <f>IF('Gene Table'!$D328="copy number",V328,"")</f>
        <v/>
      </c>
      <c r="EW328" s="4" t="str">
        <f>IF('Gene Table'!$D328="copy number",W328,"")</f>
        <v/>
      </c>
      <c r="EX328" s="4" t="str">
        <f>IF('Gene Table'!$D328="copy number",X328,"")</f>
        <v/>
      </c>
      <c r="EY328" s="4" t="str">
        <f>IF('Gene Table'!$D328="copy number",Y328,"")</f>
        <v/>
      </c>
      <c r="EZ328" s="4" t="str">
        <f>IF('Gene Table'!$D328="copy number",Z328,"")</f>
        <v/>
      </c>
      <c r="FA328" s="4" t="str">
        <f>IF('Gene Table'!$D328="copy number",AA328,"")</f>
        <v/>
      </c>
      <c r="FB328" s="4" t="str">
        <f>IF('Gene Table'!$D328="copy number",AB328,"")</f>
        <v/>
      </c>
      <c r="FC328" s="4" t="str">
        <f>IF('Gene Table'!$D328="copy number",AC328,"")</f>
        <v/>
      </c>
      <c r="FE328" s="4" t="s">
        <v>4985</v>
      </c>
      <c r="FF328" s="4" t="str">
        <f>IF('Gene Table'!$C328="SMPC",D328,"")</f>
        <v/>
      </c>
      <c r="FG328" s="4" t="str">
        <f>IF('Gene Table'!$C328="SMPC",E328,"")</f>
        <v/>
      </c>
      <c r="FH328" s="4" t="str">
        <f>IF('Gene Table'!$C328="SMPC",F328,"")</f>
        <v/>
      </c>
      <c r="FI328" s="4" t="str">
        <f>IF('Gene Table'!$C328="SMPC",G328,"")</f>
        <v/>
      </c>
      <c r="FJ328" s="4" t="str">
        <f>IF('Gene Table'!$C328="SMPC",H328,"")</f>
        <v/>
      </c>
      <c r="FK328" s="4" t="str">
        <f>IF('Gene Table'!$C328="SMPC",I328,"")</f>
        <v/>
      </c>
      <c r="FL328" s="4" t="str">
        <f>IF('Gene Table'!$C328="SMPC",J328,"")</f>
        <v/>
      </c>
      <c r="FM328" s="4" t="str">
        <f>IF('Gene Table'!$C328="SMPC",K328,"")</f>
        <v/>
      </c>
      <c r="FN328" s="4" t="str">
        <f>IF('Gene Table'!$C328="SMPC",L328,"")</f>
        <v/>
      </c>
      <c r="FO328" s="4" t="str">
        <f>IF('Gene Table'!$C328="SMPC",M328,"")</f>
        <v/>
      </c>
      <c r="FP328" s="4" t="str">
        <f>IF('Gene Table'!$C328="SMPC",N328,"")</f>
        <v/>
      </c>
      <c r="FQ328" s="4" t="str">
        <f>IF('Gene Table'!$C328="SMPC",O328,"")</f>
        <v/>
      </c>
      <c r="FS328" s="4" t="s">
        <v>4985</v>
      </c>
      <c r="FT328" s="4" t="str">
        <f>IF('Gene Table'!$C328="SMPC",R328,"")</f>
        <v/>
      </c>
      <c r="FU328" s="4" t="str">
        <f>IF('Gene Table'!$C328="SMPC",S328,"")</f>
        <v/>
      </c>
      <c r="FV328" s="4" t="str">
        <f>IF('Gene Table'!$C328="SMPC",T328,"")</f>
        <v/>
      </c>
      <c r="FW328" s="4" t="str">
        <f>IF('Gene Table'!$C328="SMPC",U328,"")</f>
        <v/>
      </c>
      <c r="FX328" s="4" t="str">
        <f>IF('Gene Table'!$C328="SMPC",V328,"")</f>
        <v/>
      </c>
      <c r="FY328" s="4" t="str">
        <f>IF('Gene Table'!$C328="SMPC",W328,"")</f>
        <v/>
      </c>
      <c r="FZ328" s="4" t="str">
        <f>IF('Gene Table'!$C328="SMPC",X328,"")</f>
        <v/>
      </c>
      <c r="GA328" s="4" t="str">
        <f>IF('Gene Table'!$C328="SMPC",Y328,"")</f>
        <v/>
      </c>
      <c r="GB328" s="4" t="str">
        <f>IF('Gene Table'!$C328="SMPC",Z328,"")</f>
        <v/>
      </c>
      <c r="GC328" s="4" t="str">
        <f>IF('Gene Table'!$C328="SMPC",AA328,"")</f>
        <v/>
      </c>
      <c r="GD328" s="4" t="str">
        <f>IF('Gene Table'!$C328="SMPC",AB328,"")</f>
        <v/>
      </c>
      <c r="GE328" s="4" t="str">
        <f>IF('Gene Table'!$C328="SMPC",AC328,"")</f>
        <v/>
      </c>
    </row>
    <row r="329" spans="1:187" ht="15" customHeight="1" x14ac:dyDescent="0.25">
      <c r="A329" s="4" t="str">
        <f>'Gene Table'!C329&amp;":"&amp;'Gene Table'!D329</f>
        <v>VHL:c.286C&gt;T</v>
      </c>
      <c r="B329" s="4">
        <f>IF('Gene Table'!$G$5="NO",IF(ISNUMBER(MATCH('Gene Table'!E329,'Array Content'!$M$2:$M$941,0)),VLOOKUP('Gene Table'!E329,'Array Content'!$M$2:$O$941,2,FALSE),35),IF('Gene Table'!$G$5="YES",IF(ISNUMBER(MATCH('Gene Table'!E329,'Array Content'!$M$2:$M$941,0)),VLOOKUP('Gene Table'!E329,'Array Content'!$M$2:$O$941,3,FALSE),35),"OOPS"))</f>
        <v>37</v>
      </c>
      <c r="C329" s="4" t="s">
        <v>4986</v>
      </c>
      <c r="D329" s="29">
        <f>IF('Control Sample Data'!D328="","",IF(SUM('Control Sample Data'!D$2:D$97)&gt;10,IF(AND(ISNUMBER('Control Sample Data'!D328),'Control Sample Data'!D328&lt;$B329, 'Control Sample Data'!D328&gt;0),'Control Sample Data'!D328,$B329),""))</f>
        <v>26</v>
      </c>
      <c r="E329" s="29">
        <f>IF('Control Sample Data'!E328="","",IF(SUM('Control Sample Data'!E$2:E$97)&gt;10,IF(AND(ISNUMBER('Control Sample Data'!E328),'Control Sample Data'!E328&lt;$B329, 'Control Sample Data'!E328&gt;0),'Control Sample Data'!E328,$B329),""))</f>
        <v>26</v>
      </c>
      <c r="F329" s="29" t="str">
        <f>IF('Control Sample Data'!F328="","",IF(SUM('Control Sample Data'!F$2:F$97)&gt;10,IF(AND(ISNUMBER('Control Sample Data'!F328),'Control Sample Data'!F328&lt;$B329, 'Control Sample Data'!F328&gt;0),'Control Sample Data'!F328,$B329),""))</f>
        <v/>
      </c>
      <c r="G329" s="29" t="str">
        <f>IF('Control Sample Data'!G328="","",IF(SUM('Control Sample Data'!G$2:G$97)&gt;10,IF(AND(ISNUMBER('Control Sample Data'!G328),'Control Sample Data'!G328&lt;$B329, 'Control Sample Data'!G328&gt;0),'Control Sample Data'!G328,$B329),""))</f>
        <v/>
      </c>
      <c r="H329" s="29" t="str">
        <f>IF('Control Sample Data'!H328="","",IF(SUM('Control Sample Data'!H$2:H$97)&gt;10,IF(AND(ISNUMBER('Control Sample Data'!H328),'Control Sample Data'!H328&lt;$B329, 'Control Sample Data'!H328&gt;0),'Control Sample Data'!H328,$B329),""))</f>
        <v/>
      </c>
      <c r="I329" s="29" t="str">
        <f>IF('Control Sample Data'!I328="","",IF(SUM('Control Sample Data'!I$2:I$97)&gt;10,IF(AND(ISNUMBER('Control Sample Data'!I328),'Control Sample Data'!I328&lt;$B329, 'Control Sample Data'!I328&gt;0),'Control Sample Data'!I328,$B329),""))</f>
        <v/>
      </c>
      <c r="J329" s="29" t="str">
        <f>IF('Control Sample Data'!J328="","",IF(SUM('Control Sample Data'!J$2:J$97)&gt;10,IF(AND(ISNUMBER('Control Sample Data'!J328),'Control Sample Data'!J328&lt;$B329, 'Control Sample Data'!J328&gt;0),'Control Sample Data'!J328,$B329),""))</f>
        <v/>
      </c>
      <c r="K329" s="29" t="str">
        <f>IF('Control Sample Data'!K328="","",IF(SUM('Control Sample Data'!K$2:K$97)&gt;10,IF(AND(ISNUMBER('Control Sample Data'!K328),'Control Sample Data'!K328&lt;$B329, 'Control Sample Data'!K328&gt;0),'Control Sample Data'!K328,$B329),""))</f>
        <v/>
      </c>
      <c r="L329" s="29" t="str">
        <f>IF('Control Sample Data'!L328="","",IF(SUM('Control Sample Data'!L$2:L$97)&gt;10,IF(AND(ISNUMBER('Control Sample Data'!L328),'Control Sample Data'!L328&lt;$B329, 'Control Sample Data'!L328&gt;0),'Control Sample Data'!L328,$B329),""))</f>
        <v/>
      </c>
      <c r="M329" s="29" t="str">
        <f>IF('Control Sample Data'!M328="","",IF(SUM('Control Sample Data'!M$2:M$97)&gt;10,IF(AND(ISNUMBER('Control Sample Data'!M328),'Control Sample Data'!M328&lt;$B329, 'Control Sample Data'!M328&gt;0),'Control Sample Data'!M328,$B329),""))</f>
        <v/>
      </c>
      <c r="N329" s="29" t="str">
        <f>IF('Control Sample Data'!N328="","",IF(SUM('Control Sample Data'!N$2:N$97)&gt;10,IF(AND(ISNUMBER('Control Sample Data'!N328),'Control Sample Data'!N328&lt;$B329, 'Control Sample Data'!N328&gt;0),'Control Sample Data'!N328,$B329),""))</f>
        <v/>
      </c>
      <c r="O329" s="29" t="str">
        <f>IF('Control Sample Data'!O328="","",IF(SUM('Control Sample Data'!O$2:O$97)&gt;10,IF(AND(ISNUMBER('Control Sample Data'!O328),'Control Sample Data'!O328&lt;$B329, 'Control Sample Data'!O328&gt;0),'Control Sample Data'!O328,$B329),""))</f>
        <v/>
      </c>
      <c r="Q329" s="4" t="s">
        <v>4986</v>
      </c>
      <c r="R329" s="29">
        <f>IF('Test Sample Data'!D328="","",IF(SUM('Test Sample Data'!D$2:D$97)&gt;10,IF(AND(ISNUMBER('Test Sample Data'!D328),'Test Sample Data'!D328&lt;$B329, 'Test Sample Data'!D328&gt;0),'Test Sample Data'!D328,$B329),""))</f>
        <v>21.34</v>
      </c>
      <c r="S329" s="29">
        <f>IF('Test Sample Data'!E328="","",IF(SUM('Test Sample Data'!E$2:E$97)&gt;10,IF(AND(ISNUMBER('Test Sample Data'!E328),'Test Sample Data'!E328&lt;$B329, 'Test Sample Data'!E328&gt;0),'Test Sample Data'!E328,$B329),""))</f>
        <v>21</v>
      </c>
      <c r="T329" s="29" t="str">
        <f>IF('Test Sample Data'!F328="","",IF(SUM('Test Sample Data'!F$2:F$97)&gt;10,IF(AND(ISNUMBER('Test Sample Data'!F328),'Test Sample Data'!F328&lt;$B329, 'Test Sample Data'!F328&gt;0),'Test Sample Data'!F328,$B329),""))</f>
        <v/>
      </c>
      <c r="U329" s="29" t="str">
        <f>IF('Test Sample Data'!G328="","",IF(SUM('Test Sample Data'!G$2:G$97)&gt;10,IF(AND(ISNUMBER('Test Sample Data'!G328),'Test Sample Data'!G328&lt;$B329, 'Test Sample Data'!G328&gt;0),'Test Sample Data'!G328,$B329),""))</f>
        <v/>
      </c>
      <c r="V329" s="29" t="str">
        <f>IF('Test Sample Data'!H328="","",IF(SUM('Test Sample Data'!H$2:H$97)&gt;10,IF(AND(ISNUMBER('Test Sample Data'!H328),'Test Sample Data'!H328&lt;$B329, 'Test Sample Data'!H328&gt;0),'Test Sample Data'!H328,$B329),""))</f>
        <v/>
      </c>
      <c r="W329" s="29" t="str">
        <f>IF('Test Sample Data'!I328="","",IF(SUM('Test Sample Data'!I$2:I$97)&gt;10,IF(AND(ISNUMBER('Test Sample Data'!I328),'Test Sample Data'!I328&lt;$B329, 'Test Sample Data'!I328&gt;0),'Test Sample Data'!I328,$B329),""))</f>
        <v/>
      </c>
      <c r="X329" s="29" t="str">
        <f>IF('Test Sample Data'!J328="","",IF(SUM('Test Sample Data'!J$2:J$97)&gt;10,IF(AND(ISNUMBER('Test Sample Data'!J328),'Test Sample Data'!J328&lt;$B329, 'Test Sample Data'!J328&gt;0),'Test Sample Data'!J328,$B329),""))</f>
        <v/>
      </c>
      <c r="Y329" s="29" t="str">
        <f>IF('Test Sample Data'!K328="","",IF(SUM('Test Sample Data'!K$2:K$97)&gt;10,IF(AND(ISNUMBER('Test Sample Data'!K328),'Test Sample Data'!K328&lt;$B329, 'Test Sample Data'!K328&gt;0),'Test Sample Data'!K328,$B329),""))</f>
        <v/>
      </c>
      <c r="Z329" s="29" t="str">
        <f>IF('Test Sample Data'!L328="","",IF(SUM('Test Sample Data'!L$2:L$97)&gt;10,IF(AND(ISNUMBER('Test Sample Data'!L328),'Test Sample Data'!L328&lt;$B329, 'Test Sample Data'!L328&gt;0),'Test Sample Data'!L328,$B329),""))</f>
        <v/>
      </c>
      <c r="AA329" s="29" t="str">
        <f>IF('Test Sample Data'!M328="","",IF(SUM('Test Sample Data'!M$2:M$97)&gt;10,IF(AND(ISNUMBER('Test Sample Data'!M328),'Test Sample Data'!M328&lt;$B329, 'Test Sample Data'!M328&gt;0),'Test Sample Data'!M328,$B329),""))</f>
        <v/>
      </c>
      <c r="AB329" s="29" t="str">
        <f>IF('Test Sample Data'!N328="","",IF(SUM('Test Sample Data'!N$2:N$97)&gt;10,IF(AND(ISNUMBER('Test Sample Data'!N328),'Test Sample Data'!N328&lt;$B329, 'Test Sample Data'!N328&gt;0),'Test Sample Data'!N328,$B329),""))</f>
        <v/>
      </c>
      <c r="AC329" s="29" t="str">
        <f>IF('Test Sample Data'!O328="","",IF(SUM('Test Sample Data'!O$2:O$97)&gt;10,IF(AND(ISNUMBER('Test Sample Data'!O328),'Test Sample Data'!O328&lt;$B329, 'Test Sample Data'!O328&gt;0),'Test Sample Data'!O328,$B329),""))</f>
        <v/>
      </c>
      <c r="AE329" s="4" t="s">
        <v>4986</v>
      </c>
      <c r="AF329" s="4">
        <f t="shared" si="375"/>
        <v>0</v>
      </c>
      <c r="AG329" s="4">
        <f t="shared" si="376"/>
        <v>0</v>
      </c>
      <c r="AH329" s="4" t="str">
        <f t="shared" si="377"/>
        <v/>
      </c>
      <c r="AI329" s="4" t="str">
        <f t="shared" si="378"/>
        <v/>
      </c>
      <c r="AJ329" s="4" t="str">
        <f t="shared" si="379"/>
        <v/>
      </c>
      <c r="AK329" s="4" t="str">
        <f t="shared" si="380"/>
        <v/>
      </c>
      <c r="AL329" s="4" t="str">
        <f t="shared" si="381"/>
        <v/>
      </c>
      <c r="AM329" s="4" t="str">
        <f t="shared" si="382"/>
        <v/>
      </c>
      <c r="AN329" s="4" t="str">
        <f t="shared" si="383"/>
        <v/>
      </c>
      <c r="AO329" s="4" t="str">
        <f t="shared" si="384"/>
        <v/>
      </c>
      <c r="AP329" s="4" t="str">
        <f t="shared" si="385"/>
        <v/>
      </c>
      <c r="AQ329" s="4" t="str">
        <f t="shared" si="386"/>
        <v/>
      </c>
      <c r="AR329" s="4">
        <f t="shared" si="387"/>
        <v>0</v>
      </c>
      <c r="AS329" s="4">
        <f t="shared" si="374"/>
        <v>0</v>
      </c>
      <c r="AU329" s="4" t="s">
        <v>4986</v>
      </c>
      <c r="AV329" s="4">
        <f t="shared" si="388"/>
        <v>-4.66</v>
      </c>
      <c r="AW329" s="4">
        <f t="shared" si="389"/>
        <v>-5</v>
      </c>
      <c r="AX329" s="4" t="str">
        <f t="shared" si="390"/>
        <v/>
      </c>
      <c r="AY329" s="4" t="str">
        <f t="shared" si="391"/>
        <v/>
      </c>
      <c r="AZ329" s="4" t="str">
        <f t="shared" si="392"/>
        <v/>
      </c>
      <c r="BA329" s="4" t="str">
        <f t="shared" si="393"/>
        <v/>
      </c>
      <c r="BB329" s="4" t="str">
        <f t="shared" si="394"/>
        <v/>
      </c>
      <c r="BC329" s="4" t="str">
        <f t="shared" si="395"/>
        <v/>
      </c>
      <c r="BD329" s="4" t="str">
        <f t="shared" si="396"/>
        <v/>
      </c>
      <c r="BE329" s="4" t="str">
        <f t="shared" si="397"/>
        <v/>
      </c>
      <c r="BF329" s="4" t="str">
        <f t="shared" si="398"/>
        <v/>
      </c>
      <c r="BG329" s="4" t="str">
        <f t="shared" si="399"/>
        <v/>
      </c>
      <c r="BI329" s="4" t="s">
        <v>4986</v>
      </c>
      <c r="BJ329" s="4">
        <f t="shared" si="361"/>
        <v>-4.66</v>
      </c>
      <c r="BK329" s="4" t="str">
        <f t="shared" si="362"/>
        <v/>
      </c>
      <c r="BL329" s="4" t="str">
        <f t="shared" si="363"/>
        <v/>
      </c>
      <c r="BM329" s="4" t="str">
        <f t="shared" si="364"/>
        <v/>
      </c>
      <c r="BN329" s="4" t="str">
        <f t="shared" si="365"/>
        <v/>
      </c>
      <c r="BO329" s="4" t="str">
        <f t="shared" si="366"/>
        <v/>
      </c>
      <c r="BP329" s="4" t="str">
        <f t="shared" si="367"/>
        <v/>
      </c>
      <c r="BQ329" s="4" t="str">
        <f t="shared" si="368"/>
        <v/>
      </c>
      <c r="BR329" s="4" t="str">
        <f t="shared" si="369"/>
        <v/>
      </c>
      <c r="BS329" s="4" t="str">
        <f t="shared" si="370"/>
        <v/>
      </c>
      <c r="BT329" s="4" t="str">
        <f t="shared" si="371"/>
        <v/>
      </c>
      <c r="BU329" s="4" t="str">
        <f t="shared" si="372"/>
        <v/>
      </c>
      <c r="BV329" s="4">
        <f t="shared" si="400"/>
        <v>0</v>
      </c>
      <c r="BW329" s="4">
        <f t="shared" si="373"/>
        <v>-4.66</v>
      </c>
      <c r="BY329" s="4" t="s">
        <v>4986</v>
      </c>
      <c r="BZ329" s="4">
        <f t="shared" si="337"/>
        <v>0</v>
      </c>
      <c r="CA329" s="4">
        <f t="shared" si="338"/>
        <v>-0.33999999999999986</v>
      </c>
      <c r="CB329" s="4" t="str">
        <f t="shared" si="339"/>
        <v/>
      </c>
      <c r="CC329" s="4" t="str">
        <f t="shared" si="340"/>
        <v/>
      </c>
      <c r="CD329" s="4" t="str">
        <f t="shared" si="341"/>
        <v/>
      </c>
      <c r="CE329" s="4" t="str">
        <f t="shared" si="342"/>
        <v/>
      </c>
      <c r="CF329" s="4" t="str">
        <f t="shared" si="343"/>
        <v/>
      </c>
      <c r="CG329" s="4" t="str">
        <f t="shared" si="344"/>
        <v/>
      </c>
      <c r="CH329" s="4" t="str">
        <f t="shared" si="345"/>
        <v/>
      </c>
      <c r="CI329" s="4" t="str">
        <f t="shared" si="346"/>
        <v/>
      </c>
      <c r="CJ329" s="4" t="str">
        <f t="shared" si="347"/>
        <v/>
      </c>
      <c r="CK329" s="4" t="str">
        <f t="shared" si="348"/>
        <v/>
      </c>
      <c r="CM329" s="4" t="s">
        <v>4986</v>
      </c>
      <c r="CN329" s="4" t="str">
        <f>IF(ISNUMBER(BZ329), IF($BV329&gt;VLOOKUP('Gene Table'!$G$2,'Array Content'!$A$2:$B$3,2,FALSE),IF(BZ329&lt;-$BV329,"mutant","WT"),IF(BZ329&lt;-VLOOKUP('Gene Table'!$G$2,'Array Content'!$A$2:$B$3,2,FALSE),"Mutant","WT")),"")</f>
        <v>WT</v>
      </c>
      <c r="CO329" s="4" t="str">
        <f>IF(ISNUMBER(CA329), IF($BV329&gt;VLOOKUP('Gene Table'!$G$2,'Array Content'!$A$2:$B$3,2,FALSE),IF(CA329&lt;-$BV329,"mutant","WT"),IF(CA329&lt;-VLOOKUP('Gene Table'!$G$2,'Array Content'!$A$2:$B$3,2,FALSE),"Mutant","WT")),"")</f>
        <v>WT</v>
      </c>
      <c r="CP329" s="4" t="str">
        <f>IF(ISNUMBER(CB329), IF($BV329&gt;VLOOKUP('Gene Table'!$G$2,'Array Content'!$A$2:$B$3,2,FALSE),IF(CB329&lt;-$BV329,"mutant","WT"),IF(CB329&lt;-VLOOKUP('Gene Table'!$G$2,'Array Content'!$A$2:$B$3,2,FALSE),"Mutant","WT")),"")</f>
        <v/>
      </c>
      <c r="CQ329" s="4" t="str">
        <f>IF(ISNUMBER(CC329), IF($BV329&gt;VLOOKUP('Gene Table'!$G$2,'Array Content'!$A$2:$B$3,2,FALSE),IF(CC329&lt;-$BV329,"mutant","WT"),IF(CC329&lt;-VLOOKUP('Gene Table'!$G$2,'Array Content'!$A$2:$B$3,2,FALSE),"Mutant","WT")),"")</f>
        <v/>
      </c>
      <c r="CR329" s="4" t="str">
        <f>IF(ISNUMBER(CD329), IF($BV329&gt;VLOOKUP('Gene Table'!$G$2,'Array Content'!$A$2:$B$3,2,FALSE),IF(CD329&lt;-$BV329,"mutant","WT"),IF(CD329&lt;-VLOOKUP('Gene Table'!$G$2,'Array Content'!$A$2:$B$3,2,FALSE),"Mutant","WT")),"")</f>
        <v/>
      </c>
      <c r="CS329" s="4" t="str">
        <f>IF(ISNUMBER(CE329), IF($BV329&gt;VLOOKUP('Gene Table'!$G$2,'Array Content'!$A$2:$B$3,2,FALSE),IF(CE329&lt;-$BV329,"mutant","WT"),IF(CE329&lt;-VLOOKUP('Gene Table'!$G$2,'Array Content'!$A$2:$B$3,2,FALSE),"Mutant","WT")),"")</f>
        <v/>
      </c>
      <c r="CT329" s="4" t="str">
        <f>IF(ISNUMBER(CF329), IF($BV329&gt;VLOOKUP('Gene Table'!$G$2,'Array Content'!$A$2:$B$3,2,FALSE),IF(CF329&lt;-$BV329,"mutant","WT"),IF(CF329&lt;-VLOOKUP('Gene Table'!$G$2,'Array Content'!$A$2:$B$3,2,FALSE),"Mutant","WT")),"")</f>
        <v/>
      </c>
      <c r="CU329" s="4" t="str">
        <f>IF(ISNUMBER(CG329), IF($BV329&gt;VLOOKUP('Gene Table'!$G$2,'Array Content'!$A$2:$B$3,2,FALSE),IF(CG329&lt;-$BV329,"mutant","WT"),IF(CG329&lt;-VLOOKUP('Gene Table'!$G$2,'Array Content'!$A$2:$B$3,2,FALSE),"Mutant","WT")),"")</f>
        <v/>
      </c>
      <c r="CV329" s="4" t="str">
        <f>IF(ISNUMBER(CH329), IF($BV329&gt;VLOOKUP('Gene Table'!$G$2,'Array Content'!$A$2:$B$3,2,FALSE),IF(CH329&lt;-$BV329,"mutant","WT"),IF(CH329&lt;-VLOOKUP('Gene Table'!$G$2,'Array Content'!$A$2:$B$3,2,FALSE),"Mutant","WT")),"")</f>
        <v/>
      </c>
      <c r="CW329" s="4" t="str">
        <f>IF(ISNUMBER(CI329), IF($BV329&gt;VLOOKUP('Gene Table'!$G$2,'Array Content'!$A$2:$B$3,2,FALSE),IF(CI329&lt;-$BV329,"mutant","WT"),IF(CI329&lt;-VLOOKUP('Gene Table'!$G$2,'Array Content'!$A$2:$B$3,2,FALSE),"Mutant","WT")),"")</f>
        <v/>
      </c>
      <c r="CX329" s="4" t="str">
        <f>IF(ISNUMBER(CJ329), IF($BV329&gt;VLOOKUP('Gene Table'!$G$2,'Array Content'!$A$2:$B$3,2,FALSE),IF(CJ329&lt;-$BV329,"mutant","WT"),IF(CJ329&lt;-VLOOKUP('Gene Table'!$G$2,'Array Content'!$A$2:$B$3,2,FALSE),"Mutant","WT")),"")</f>
        <v/>
      </c>
      <c r="CY329" s="4" t="str">
        <f>IF(ISNUMBER(CK329), IF($BV329&gt;VLOOKUP('Gene Table'!$G$2,'Array Content'!$A$2:$B$3,2,FALSE),IF(CK329&lt;-$BV329,"mutant","WT"),IF(CK329&lt;-VLOOKUP('Gene Table'!$G$2,'Array Content'!$A$2:$B$3,2,FALSE),"Mutant","WT")),"")</f>
        <v/>
      </c>
      <c r="DA329" s="4" t="s">
        <v>4986</v>
      </c>
      <c r="DB329" s="4">
        <f t="shared" si="349"/>
        <v>-4.66</v>
      </c>
      <c r="DC329" s="4">
        <f t="shared" si="350"/>
        <v>-5</v>
      </c>
      <c r="DD329" s="4" t="str">
        <f t="shared" si="351"/>
        <v/>
      </c>
      <c r="DE329" s="4" t="str">
        <f t="shared" si="352"/>
        <v/>
      </c>
      <c r="DF329" s="4" t="str">
        <f t="shared" si="353"/>
        <v/>
      </c>
      <c r="DG329" s="4" t="str">
        <f t="shared" si="354"/>
        <v/>
      </c>
      <c r="DH329" s="4" t="str">
        <f t="shared" si="355"/>
        <v/>
      </c>
      <c r="DI329" s="4" t="str">
        <f t="shared" si="356"/>
        <v/>
      </c>
      <c r="DJ329" s="4" t="str">
        <f t="shared" si="357"/>
        <v/>
      </c>
      <c r="DK329" s="4" t="str">
        <f t="shared" si="358"/>
        <v/>
      </c>
      <c r="DL329" s="4" t="str">
        <f t="shared" si="359"/>
        <v/>
      </c>
      <c r="DM329" s="4" t="str">
        <f t="shared" si="360"/>
        <v/>
      </c>
      <c r="DO329" s="4" t="s">
        <v>4986</v>
      </c>
      <c r="DP329" s="4" t="str">
        <f>IF(ISNUMBER(DB329), IF($AR329&gt;VLOOKUP('Gene Table'!$G$2,'Array Content'!$A$2:$B$3,2,FALSE),IF(DB329&lt;-$AR329,"mutant","WT"),IF(DB329&lt;-VLOOKUP('Gene Table'!$G$2,'Array Content'!$A$2:$B$3,2,FALSE),"Mutant","WT")),"")</f>
        <v>Mutant</v>
      </c>
      <c r="DQ329" s="4" t="str">
        <f>IF(ISNUMBER(DC329), IF($AR329&gt;VLOOKUP('Gene Table'!$G$2,'Array Content'!$A$2:$B$3,2,FALSE),IF(DC329&lt;-$AR329,"mutant","WT"),IF(DC329&lt;-VLOOKUP('Gene Table'!$G$2,'Array Content'!$A$2:$B$3,2,FALSE),"Mutant","WT")),"")</f>
        <v>Mutant</v>
      </c>
      <c r="DR329" s="4" t="str">
        <f>IF(ISNUMBER(DD329), IF($AR329&gt;VLOOKUP('Gene Table'!$G$2,'Array Content'!$A$2:$B$3,2,FALSE),IF(DD329&lt;-$AR329,"mutant","WT"),IF(DD329&lt;-VLOOKUP('Gene Table'!$G$2,'Array Content'!$A$2:$B$3,2,FALSE),"Mutant","WT")),"")</f>
        <v/>
      </c>
      <c r="DS329" s="4" t="str">
        <f>IF(ISNUMBER(DE329), IF($AR329&gt;VLOOKUP('Gene Table'!$G$2,'Array Content'!$A$2:$B$3,2,FALSE),IF(DE329&lt;-$AR329,"mutant","WT"),IF(DE329&lt;-VLOOKUP('Gene Table'!$G$2,'Array Content'!$A$2:$B$3,2,FALSE),"Mutant","WT")),"")</f>
        <v/>
      </c>
      <c r="DT329" s="4" t="str">
        <f>IF(ISNUMBER(DF329), IF($AR329&gt;VLOOKUP('Gene Table'!$G$2,'Array Content'!$A$2:$B$3,2,FALSE),IF(DF329&lt;-$AR329,"mutant","WT"),IF(DF329&lt;-VLOOKUP('Gene Table'!$G$2,'Array Content'!$A$2:$B$3,2,FALSE),"Mutant","WT")),"")</f>
        <v/>
      </c>
      <c r="DU329" s="4" t="str">
        <f>IF(ISNUMBER(DG329), IF($AR329&gt;VLOOKUP('Gene Table'!$G$2,'Array Content'!$A$2:$B$3,2,FALSE),IF(DG329&lt;-$AR329,"mutant","WT"),IF(DG329&lt;-VLOOKUP('Gene Table'!$G$2,'Array Content'!$A$2:$B$3,2,FALSE),"Mutant","WT")),"")</f>
        <v/>
      </c>
      <c r="DV329" s="4" t="str">
        <f>IF(ISNUMBER(DH329), IF($AR329&gt;VLOOKUP('Gene Table'!$G$2,'Array Content'!$A$2:$B$3,2,FALSE),IF(DH329&lt;-$AR329,"mutant","WT"),IF(DH329&lt;-VLOOKUP('Gene Table'!$G$2,'Array Content'!$A$2:$B$3,2,FALSE),"Mutant","WT")),"")</f>
        <v/>
      </c>
      <c r="DW329" s="4" t="str">
        <f>IF(ISNUMBER(DI329), IF($AR329&gt;VLOOKUP('Gene Table'!$G$2,'Array Content'!$A$2:$B$3,2,FALSE),IF(DI329&lt;-$AR329,"mutant","WT"),IF(DI329&lt;-VLOOKUP('Gene Table'!$G$2,'Array Content'!$A$2:$B$3,2,FALSE),"Mutant","WT")),"")</f>
        <v/>
      </c>
      <c r="DX329" s="4" t="str">
        <f>IF(ISNUMBER(DJ329), IF($AR329&gt;VLOOKUP('Gene Table'!$G$2,'Array Content'!$A$2:$B$3,2,FALSE),IF(DJ329&lt;-$AR329,"mutant","WT"),IF(DJ329&lt;-VLOOKUP('Gene Table'!$G$2,'Array Content'!$A$2:$B$3,2,FALSE),"Mutant","WT")),"")</f>
        <v/>
      </c>
      <c r="DY329" s="4" t="str">
        <f>IF(ISNUMBER(DK329), IF($AR329&gt;VLOOKUP('Gene Table'!$G$2,'Array Content'!$A$2:$B$3,2,FALSE),IF(DK329&lt;-$AR329,"mutant","WT"),IF(DK329&lt;-VLOOKUP('Gene Table'!$G$2,'Array Content'!$A$2:$B$3,2,FALSE),"Mutant","WT")),"")</f>
        <v/>
      </c>
      <c r="DZ329" s="4" t="str">
        <f>IF(ISNUMBER(DL329), IF($AR329&gt;VLOOKUP('Gene Table'!$G$2,'Array Content'!$A$2:$B$3,2,FALSE),IF(DL329&lt;-$AR329,"mutant","WT"),IF(DL329&lt;-VLOOKUP('Gene Table'!$G$2,'Array Content'!$A$2:$B$3,2,FALSE),"Mutant","WT")),"")</f>
        <v/>
      </c>
      <c r="EA329" s="4" t="str">
        <f>IF(ISNUMBER(DM329), IF($AR329&gt;VLOOKUP('Gene Table'!$G$2,'Array Content'!$A$2:$B$3,2,FALSE),IF(DM329&lt;-$AR329,"mutant","WT"),IF(DM329&lt;-VLOOKUP('Gene Table'!$G$2,'Array Content'!$A$2:$B$3,2,FALSE),"Mutant","WT")),"")</f>
        <v/>
      </c>
      <c r="EC329" s="4" t="s">
        <v>4986</v>
      </c>
      <c r="ED329" s="4" t="str">
        <f>IF('Gene Table'!$D329="copy number",D329,"")</f>
        <v/>
      </c>
      <c r="EE329" s="4" t="str">
        <f>IF('Gene Table'!$D329="copy number",E329,"")</f>
        <v/>
      </c>
      <c r="EF329" s="4" t="str">
        <f>IF('Gene Table'!$D329="copy number",F329,"")</f>
        <v/>
      </c>
      <c r="EG329" s="4" t="str">
        <f>IF('Gene Table'!$D329="copy number",G329,"")</f>
        <v/>
      </c>
      <c r="EH329" s="4" t="str">
        <f>IF('Gene Table'!$D329="copy number",H329,"")</f>
        <v/>
      </c>
      <c r="EI329" s="4" t="str">
        <f>IF('Gene Table'!$D329="copy number",I329,"")</f>
        <v/>
      </c>
      <c r="EJ329" s="4" t="str">
        <f>IF('Gene Table'!$D329="copy number",J329,"")</f>
        <v/>
      </c>
      <c r="EK329" s="4" t="str">
        <f>IF('Gene Table'!$D329="copy number",K329,"")</f>
        <v/>
      </c>
      <c r="EL329" s="4" t="str">
        <f>IF('Gene Table'!$D329="copy number",L329,"")</f>
        <v/>
      </c>
      <c r="EM329" s="4" t="str">
        <f>IF('Gene Table'!$D329="copy number",M329,"")</f>
        <v/>
      </c>
      <c r="EN329" s="4" t="str">
        <f>IF('Gene Table'!$D329="copy number",N329,"")</f>
        <v/>
      </c>
      <c r="EO329" s="4" t="str">
        <f>IF('Gene Table'!$D329="copy number",O329,"")</f>
        <v/>
      </c>
      <c r="EQ329" s="4" t="s">
        <v>4986</v>
      </c>
      <c r="ER329" s="4" t="str">
        <f>IF('Gene Table'!$D329="copy number",R329,"")</f>
        <v/>
      </c>
      <c r="ES329" s="4" t="str">
        <f>IF('Gene Table'!$D329="copy number",S329,"")</f>
        <v/>
      </c>
      <c r="ET329" s="4" t="str">
        <f>IF('Gene Table'!$D329="copy number",T329,"")</f>
        <v/>
      </c>
      <c r="EU329" s="4" t="str">
        <f>IF('Gene Table'!$D329="copy number",U329,"")</f>
        <v/>
      </c>
      <c r="EV329" s="4" t="str">
        <f>IF('Gene Table'!$D329="copy number",V329,"")</f>
        <v/>
      </c>
      <c r="EW329" s="4" t="str">
        <f>IF('Gene Table'!$D329="copy number",W329,"")</f>
        <v/>
      </c>
      <c r="EX329" s="4" t="str">
        <f>IF('Gene Table'!$D329="copy number",X329,"")</f>
        <v/>
      </c>
      <c r="EY329" s="4" t="str">
        <f>IF('Gene Table'!$D329="copy number",Y329,"")</f>
        <v/>
      </c>
      <c r="EZ329" s="4" t="str">
        <f>IF('Gene Table'!$D329="copy number",Z329,"")</f>
        <v/>
      </c>
      <c r="FA329" s="4" t="str">
        <f>IF('Gene Table'!$D329="copy number",AA329,"")</f>
        <v/>
      </c>
      <c r="FB329" s="4" t="str">
        <f>IF('Gene Table'!$D329="copy number",AB329,"")</f>
        <v/>
      </c>
      <c r="FC329" s="4" t="str">
        <f>IF('Gene Table'!$D329="copy number",AC329,"")</f>
        <v/>
      </c>
      <c r="FE329" s="4" t="s">
        <v>4986</v>
      </c>
      <c r="FF329" s="4" t="str">
        <f>IF('Gene Table'!$C329="SMPC",D329,"")</f>
        <v/>
      </c>
      <c r="FG329" s="4" t="str">
        <f>IF('Gene Table'!$C329="SMPC",E329,"")</f>
        <v/>
      </c>
      <c r="FH329" s="4" t="str">
        <f>IF('Gene Table'!$C329="SMPC",F329,"")</f>
        <v/>
      </c>
      <c r="FI329" s="4" t="str">
        <f>IF('Gene Table'!$C329="SMPC",G329,"")</f>
        <v/>
      </c>
      <c r="FJ329" s="4" t="str">
        <f>IF('Gene Table'!$C329="SMPC",H329,"")</f>
        <v/>
      </c>
      <c r="FK329" s="4" t="str">
        <f>IF('Gene Table'!$C329="SMPC",I329,"")</f>
        <v/>
      </c>
      <c r="FL329" s="4" t="str">
        <f>IF('Gene Table'!$C329="SMPC",J329,"")</f>
        <v/>
      </c>
      <c r="FM329" s="4" t="str">
        <f>IF('Gene Table'!$C329="SMPC",K329,"")</f>
        <v/>
      </c>
      <c r="FN329" s="4" t="str">
        <f>IF('Gene Table'!$C329="SMPC",L329,"")</f>
        <v/>
      </c>
      <c r="FO329" s="4" t="str">
        <f>IF('Gene Table'!$C329="SMPC",M329,"")</f>
        <v/>
      </c>
      <c r="FP329" s="4" t="str">
        <f>IF('Gene Table'!$C329="SMPC",N329,"")</f>
        <v/>
      </c>
      <c r="FQ329" s="4" t="str">
        <f>IF('Gene Table'!$C329="SMPC",O329,"")</f>
        <v/>
      </c>
      <c r="FS329" s="4" t="s">
        <v>4986</v>
      </c>
      <c r="FT329" s="4" t="str">
        <f>IF('Gene Table'!$C329="SMPC",R329,"")</f>
        <v/>
      </c>
      <c r="FU329" s="4" t="str">
        <f>IF('Gene Table'!$C329="SMPC",S329,"")</f>
        <v/>
      </c>
      <c r="FV329" s="4" t="str">
        <f>IF('Gene Table'!$C329="SMPC",T329,"")</f>
        <v/>
      </c>
      <c r="FW329" s="4" t="str">
        <f>IF('Gene Table'!$C329="SMPC",U329,"")</f>
        <v/>
      </c>
      <c r="FX329" s="4" t="str">
        <f>IF('Gene Table'!$C329="SMPC",V329,"")</f>
        <v/>
      </c>
      <c r="FY329" s="4" t="str">
        <f>IF('Gene Table'!$C329="SMPC",W329,"")</f>
        <v/>
      </c>
      <c r="FZ329" s="4" t="str">
        <f>IF('Gene Table'!$C329="SMPC",X329,"")</f>
        <v/>
      </c>
      <c r="GA329" s="4" t="str">
        <f>IF('Gene Table'!$C329="SMPC",Y329,"")</f>
        <v/>
      </c>
      <c r="GB329" s="4" t="str">
        <f>IF('Gene Table'!$C329="SMPC",Z329,"")</f>
        <v/>
      </c>
      <c r="GC329" s="4" t="str">
        <f>IF('Gene Table'!$C329="SMPC",AA329,"")</f>
        <v/>
      </c>
      <c r="GD329" s="4" t="str">
        <f>IF('Gene Table'!$C329="SMPC",AB329,"")</f>
        <v/>
      </c>
      <c r="GE329" s="4" t="str">
        <f>IF('Gene Table'!$C329="SMPC",AC329,"")</f>
        <v/>
      </c>
    </row>
    <row r="330" spans="1:187" ht="15" customHeight="1" x14ac:dyDescent="0.25">
      <c r="A330" s="4" t="str">
        <f>'Gene Table'!C330&amp;":"&amp;'Gene Table'!D330</f>
        <v>VHL:c.388G&gt;C</v>
      </c>
      <c r="B330" s="4">
        <f>IF('Gene Table'!$G$5="NO",IF(ISNUMBER(MATCH('Gene Table'!E330,'Array Content'!$M$2:$M$941,0)),VLOOKUP('Gene Table'!E330,'Array Content'!$M$2:$O$941,2,FALSE),35),IF('Gene Table'!$G$5="YES",IF(ISNUMBER(MATCH('Gene Table'!E330,'Array Content'!$M$2:$M$941,0)),VLOOKUP('Gene Table'!E330,'Array Content'!$M$2:$O$941,3,FALSE),35),"OOPS"))</f>
        <v>37</v>
      </c>
      <c r="C330" s="4" t="s">
        <v>4987</v>
      </c>
      <c r="D330" s="29">
        <f>IF('Control Sample Data'!D329="","",IF(SUM('Control Sample Data'!D$2:D$97)&gt;10,IF(AND(ISNUMBER('Control Sample Data'!D329),'Control Sample Data'!D329&lt;$B330, 'Control Sample Data'!D329&gt;0),'Control Sample Data'!D329,$B330),""))</f>
        <v>26</v>
      </c>
      <c r="E330" s="29">
        <f>IF('Control Sample Data'!E329="","",IF(SUM('Control Sample Data'!E$2:E$97)&gt;10,IF(AND(ISNUMBER('Control Sample Data'!E329),'Control Sample Data'!E329&lt;$B330, 'Control Sample Data'!E329&gt;0),'Control Sample Data'!E329,$B330),""))</f>
        <v>26</v>
      </c>
      <c r="F330" s="29" t="str">
        <f>IF('Control Sample Data'!F329="","",IF(SUM('Control Sample Data'!F$2:F$97)&gt;10,IF(AND(ISNUMBER('Control Sample Data'!F329),'Control Sample Data'!F329&lt;$B330, 'Control Sample Data'!F329&gt;0),'Control Sample Data'!F329,$B330),""))</f>
        <v/>
      </c>
      <c r="G330" s="29" t="str">
        <f>IF('Control Sample Data'!G329="","",IF(SUM('Control Sample Data'!G$2:G$97)&gt;10,IF(AND(ISNUMBER('Control Sample Data'!G329),'Control Sample Data'!G329&lt;$B330, 'Control Sample Data'!G329&gt;0),'Control Sample Data'!G329,$B330),""))</f>
        <v/>
      </c>
      <c r="H330" s="29" t="str">
        <f>IF('Control Sample Data'!H329="","",IF(SUM('Control Sample Data'!H$2:H$97)&gt;10,IF(AND(ISNUMBER('Control Sample Data'!H329),'Control Sample Data'!H329&lt;$B330, 'Control Sample Data'!H329&gt;0),'Control Sample Data'!H329,$B330),""))</f>
        <v/>
      </c>
      <c r="I330" s="29" t="str">
        <f>IF('Control Sample Data'!I329="","",IF(SUM('Control Sample Data'!I$2:I$97)&gt;10,IF(AND(ISNUMBER('Control Sample Data'!I329),'Control Sample Data'!I329&lt;$B330, 'Control Sample Data'!I329&gt;0),'Control Sample Data'!I329,$B330),""))</f>
        <v/>
      </c>
      <c r="J330" s="29" t="str">
        <f>IF('Control Sample Data'!J329="","",IF(SUM('Control Sample Data'!J$2:J$97)&gt;10,IF(AND(ISNUMBER('Control Sample Data'!J329),'Control Sample Data'!J329&lt;$B330, 'Control Sample Data'!J329&gt;0),'Control Sample Data'!J329,$B330),""))</f>
        <v/>
      </c>
      <c r="K330" s="29" t="str">
        <f>IF('Control Sample Data'!K329="","",IF(SUM('Control Sample Data'!K$2:K$97)&gt;10,IF(AND(ISNUMBER('Control Sample Data'!K329),'Control Sample Data'!K329&lt;$B330, 'Control Sample Data'!K329&gt;0),'Control Sample Data'!K329,$B330),""))</f>
        <v/>
      </c>
      <c r="L330" s="29" t="str">
        <f>IF('Control Sample Data'!L329="","",IF(SUM('Control Sample Data'!L$2:L$97)&gt;10,IF(AND(ISNUMBER('Control Sample Data'!L329),'Control Sample Data'!L329&lt;$B330, 'Control Sample Data'!L329&gt;0),'Control Sample Data'!L329,$B330),""))</f>
        <v/>
      </c>
      <c r="M330" s="29" t="str">
        <f>IF('Control Sample Data'!M329="","",IF(SUM('Control Sample Data'!M$2:M$97)&gt;10,IF(AND(ISNUMBER('Control Sample Data'!M329),'Control Sample Data'!M329&lt;$B330, 'Control Sample Data'!M329&gt;0),'Control Sample Data'!M329,$B330),""))</f>
        <v/>
      </c>
      <c r="N330" s="29" t="str">
        <f>IF('Control Sample Data'!N329="","",IF(SUM('Control Sample Data'!N$2:N$97)&gt;10,IF(AND(ISNUMBER('Control Sample Data'!N329),'Control Sample Data'!N329&lt;$B330, 'Control Sample Data'!N329&gt;0),'Control Sample Data'!N329,$B330),""))</f>
        <v/>
      </c>
      <c r="O330" s="29" t="str">
        <f>IF('Control Sample Data'!O329="","",IF(SUM('Control Sample Data'!O$2:O$97)&gt;10,IF(AND(ISNUMBER('Control Sample Data'!O329),'Control Sample Data'!O329&lt;$B330, 'Control Sample Data'!O329&gt;0),'Control Sample Data'!O329,$B330),""))</f>
        <v/>
      </c>
      <c r="Q330" s="4" t="s">
        <v>4987</v>
      </c>
      <c r="R330" s="29">
        <f>IF('Test Sample Data'!D329="","",IF(SUM('Test Sample Data'!D$2:D$97)&gt;10,IF(AND(ISNUMBER('Test Sample Data'!D329),'Test Sample Data'!D329&lt;$B330, 'Test Sample Data'!D329&gt;0),'Test Sample Data'!D329,$B330),""))</f>
        <v>20.81</v>
      </c>
      <c r="S330" s="29">
        <f>IF('Test Sample Data'!E329="","",IF(SUM('Test Sample Data'!E$2:E$97)&gt;10,IF(AND(ISNUMBER('Test Sample Data'!E329),'Test Sample Data'!E329&lt;$B330, 'Test Sample Data'!E329&gt;0),'Test Sample Data'!E329,$B330),""))</f>
        <v>21</v>
      </c>
      <c r="T330" s="29" t="str">
        <f>IF('Test Sample Data'!F329="","",IF(SUM('Test Sample Data'!F$2:F$97)&gt;10,IF(AND(ISNUMBER('Test Sample Data'!F329),'Test Sample Data'!F329&lt;$B330, 'Test Sample Data'!F329&gt;0),'Test Sample Data'!F329,$B330),""))</f>
        <v/>
      </c>
      <c r="U330" s="29" t="str">
        <f>IF('Test Sample Data'!G329="","",IF(SUM('Test Sample Data'!G$2:G$97)&gt;10,IF(AND(ISNUMBER('Test Sample Data'!G329),'Test Sample Data'!G329&lt;$B330, 'Test Sample Data'!G329&gt;0),'Test Sample Data'!G329,$B330),""))</f>
        <v/>
      </c>
      <c r="V330" s="29" t="str">
        <f>IF('Test Sample Data'!H329="","",IF(SUM('Test Sample Data'!H$2:H$97)&gt;10,IF(AND(ISNUMBER('Test Sample Data'!H329),'Test Sample Data'!H329&lt;$B330, 'Test Sample Data'!H329&gt;0),'Test Sample Data'!H329,$B330),""))</f>
        <v/>
      </c>
      <c r="W330" s="29" t="str">
        <f>IF('Test Sample Data'!I329="","",IF(SUM('Test Sample Data'!I$2:I$97)&gt;10,IF(AND(ISNUMBER('Test Sample Data'!I329),'Test Sample Data'!I329&lt;$B330, 'Test Sample Data'!I329&gt;0),'Test Sample Data'!I329,$B330),""))</f>
        <v/>
      </c>
      <c r="X330" s="29" t="str">
        <f>IF('Test Sample Data'!J329="","",IF(SUM('Test Sample Data'!J$2:J$97)&gt;10,IF(AND(ISNUMBER('Test Sample Data'!J329),'Test Sample Data'!J329&lt;$B330, 'Test Sample Data'!J329&gt;0),'Test Sample Data'!J329,$B330),""))</f>
        <v/>
      </c>
      <c r="Y330" s="29" t="str">
        <f>IF('Test Sample Data'!K329="","",IF(SUM('Test Sample Data'!K$2:K$97)&gt;10,IF(AND(ISNUMBER('Test Sample Data'!K329),'Test Sample Data'!K329&lt;$B330, 'Test Sample Data'!K329&gt;0),'Test Sample Data'!K329,$B330),""))</f>
        <v/>
      </c>
      <c r="Z330" s="29" t="str">
        <f>IF('Test Sample Data'!L329="","",IF(SUM('Test Sample Data'!L$2:L$97)&gt;10,IF(AND(ISNUMBER('Test Sample Data'!L329),'Test Sample Data'!L329&lt;$B330, 'Test Sample Data'!L329&gt;0),'Test Sample Data'!L329,$B330),""))</f>
        <v/>
      </c>
      <c r="AA330" s="29" t="str">
        <f>IF('Test Sample Data'!M329="","",IF(SUM('Test Sample Data'!M$2:M$97)&gt;10,IF(AND(ISNUMBER('Test Sample Data'!M329),'Test Sample Data'!M329&lt;$B330, 'Test Sample Data'!M329&gt;0),'Test Sample Data'!M329,$B330),""))</f>
        <v/>
      </c>
      <c r="AB330" s="29" t="str">
        <f>IF('Test Sample Data'!N329="","",IF(SUM('Test Sample Data'!N$2:N$97)&gt;10,IF(AND(ISNUMBER('Test Sample Data'!N329),'Test Sample Data'!N329&lt;$B330, 'Test Sample Data'!N329&gt;0),'Test Sample Data'!N329,$B330),""))</f>
        <v/>
      </c>
      <c r="AC330" s="29" t="str">
        <f>IF('Test Sample Data'!O329="","",IF(SUM('Test Sample Data'!O$2:O$97)&gt;10,IF(AND(ISNUMBER('Test Sample Data'!O329),'Test Sample Data'!O329&lt;$B330, 'Test Sample Data'!O329&gt;0),'Test Sample Data'!O329,$B330),""))</f>
        <v/>
      </c>
      <c r="AE330" s="4" t="s">
        <v>4987</v>
      </c>
      <c r="AF330" s="4">
        <f t="shared" si="375"/>
        <v>0</v>
      </c>
      <c r="AG330" s="4">
        <f t="shared" si="376"/>
        <v>0</v>
      </c>
      <c r="AH330" s="4" t="str">
        <f t="shared" si="377"/>
        <v/>
      </c>
      <c r="AI330" s="4" t="str">
        <f t="shared" si="378"/>
        <v/>
      </c>
      <c r="AJ330" s="4" t="str">
        <f t="shared" si="379"/>
        <v/>
      </c>
      <c r="AK330" s="4" t="str">
        <f t="shared" si="380"/>
        <v/>
      </c>
      <c r="AL330" s="4" t="str">
        <f t="shared" si="381"/>
        <v/>
      </c>
      <c r="AM330" s="4" t="str">
        <f t="shared" si="382"/>
        <v/>
      </c>
      <c r="AN330" s="4" t="str">
        <f t="shared" si="383"/>
        <v/>
      </c>
      <c r="AO330" s="4" t="str">
        <f t="shared" si="384"/>
        <v/>
      </c>
      <c r="AP330" s="4" t="str">
        <f t="shared" si="385"/>
        <v/>
      </c>
      <c r="AQ330" s="4" t="str">
        <f t="shared" si="386"/>
        <v/>
      </c>
      <c r="AR330" s="4">
        <f t="shared" si="387"/>
        <v>0</v>
      </c>
      <c r="AS330" s="4">
        <f t="shared" si="374"/>
        <v>0</v>
      </c>
      <c r="AU330" s="4" t="s">
        <v>4987</v>
      </c>
      <c r="AV330" s="4">
        <f t="shared" si="388"/>
        <v>-5.1900000000000013</v>
      </c>
      <c r="AW330" s="4">
        <f t="shared" si="389"/>
        <v>-5</v>
      </c>
      <c r="AX330" s="4" t="str">
        <f t="shared" si="390"/>
        <v/>
      </c>
      <c r="AY330" s="4" t="str">
        <f t="shared" si="391"/>
        <v/>
      </c>
      <c r="AZ330" s="4" t="str">
        <f t="shared" si="392"/>
        <v/>
      </c>
      <c r="BA330" s="4" t="str">
        <f t="shared" si="393"/>
        <v/>
      </c>
      <c r="BB330" s="4" t="str">
        <f t="shared" si="394"/>
        <v/>
      </c>
      <c r="BC330" s="4" t="str">
        <f t="shared" si="395"/>
        <v/>
      </c>
      <c r="BD330" s="4" t="str">
        <f t="shared" si="396"/>
        <v/>
      </c>
      <c r="BE330" s="4" t="str">
        <f t="shared" si="397"/>
        <v/>
      </c>
      <c r="BF330" s="4" t="str">
        <f t="shared" si="398"/>
        <v/>
      </c>
      <c r="BG330" s="4" t="str">
        <f t="shared" si="399"/>
        <v/>
      </c>
      <c r="BI330" s="4" t="s">
        <v>4987</v>
      </c>
      <c r="BJ330" s="4" t="str">
        <f t="shared" si="361"/>
        <v/>
      </c>
      <c r="BK330" s="4">
        <f t="shared" si="362"/>
        <v>-5</v>
      </c>
      <c r="BL330" s="4" t="str">
        <f t="shared" si="363"/>
        <v/>
      </c>
      <c r="BM330" s="4" t="str">
        <f t="shared" si="364"/>
        <v/>
      </c>
      <c r="BN330" s="4" t="str">
        <f t="shared" si="365"/>
        <v/>
      </c>
      <c r="BO330" s="4" t="str">
        <f t="shared" si="366"/>
        <v/>
      </c>
      <c r="BP330" s="4" t="str">
        <f t="shared" si="367"/>
        <v/>
      </c>
      <c r="BQ330" s="4" t="str">
        <f t="shared" si="368"/>
        <v/>
      </c>
      <c r="BR330" s="4" t="str">
        <f t="shared" si="369"/>
        <v/>
      </c>
      <c r="BS330" s="4" t="str">
        <f t="shared" si="370"/>
        <v/>
      </c>
      <c r="BT330" s="4" t="str">
        <f t="shared" si="371"/>
        <v/>
      </c>
      <c r="BU330" s="4" t="str">
        <f t="shared" si="372"/>
        <v/>
      </c>
      <c r="BV330" s="4">
        <f t="shared" si="400"/>
        <v>0</v>
      </c>
      <c r="BW330" s="4">
        <f t="shared" si="373"/>
        <v>-5</v>
      </c>
      <c r="BY330" s="4" t="s">
        <v>4987</v>
      </c>
      <c r="BZ330" s="4">
        <f t="shared" si="337"/>
        <v>-0.19000000000000128</v>
      </c>
      <c r="CA330" s="4">
        <f t="shared" si="338"/>
        <v>0</v>
      </c>
      <c r="CB330" s="4" t="str">
        <f t="shared" si="339"/>
        <v/>
      </c>
      <c r="CC330" s="4" t="str">
        <f t="shared" si="340"/>
        <v/>
      </c>
      <c r="CD330" s="4" t="str">
        <f t="shared" si="341"/>
        <v/>
      </c>
      <c r="CE330" s="4" t="str">
        <f t="shared" si="342"/>
        <v/>
      </c>
      <c r="CF330" s="4" t="str">
        <f t="shared" si="343"/>
        <v/>
      </c>
      <c r="CG330" s="4" t="str">
        <f t="shared" si="344"/>
        <v/>
      </c>
      <c r="CH330" s="4" t="str">
        <f t="shared" si="345"/>
        <v/>
      </c>
      <c r="CI330" s="4" t="str">
        <f t="shared" si="346"/>
        <v/>
      </c>
      <c r="CJ330" s="4" t="str">
        <f t="shared" si="347"/>
        <v/>
      </c>
      <c r="CK330" s="4" t="str">
        <f t="shared" si="348"/>
        <v/>
      </c>
      <c r="CM330" s="4" t="s">
        <v>4987</v>
      </c>
      <c r="CN330" s="4" t="str">
        <f>IF(ISNUMBER(BZ330), IF($BV330&gt;VLOOKUP('Gene Table'!$G$2,'Array Content'!$A$2:$B$3,2,FALSE),IF(BZ330&lt;-$BV330,"mutant","WT"),IF(BZ330&lt;-VLOOKUP('Gene Table'!$G$2,'Array Content'!$A$2:$B$3,2,FALSE),"Mutant","WT")),"")</f>
        <v>WT</v>
      </c>
      <c r="CO330" s="4" t="str">
        <f>IF(ISNUMBER(CA330), IF($BV330&gt;VLOOKUP('Gene Table'!$G$2,'Array Content'!$A$2:$B$3,2,FALSE),IF(CA330&lt;-$BV330,"mutant","WT"),IF(CA330&lt;-VLOOKUP('Gene Table'!$G$2,'Array Content'!$A$2:$B$3,2,FALSE),"Mutant","WT")),"")</f>
        <v>WT</v>
      </c>
      <c r="CP330" s="4" t="str">
        <f>IF(ISNUMBER(CB330), IF($BV330&gt;VLOOKUP('Gene Table'!$G$2,'Array Content'!$A$2:$B$3,2,FALSE),IF(CB330&lt;-$BV330,"mutant","WT"),IF(CB330&lt;-VLOOKUP('Gene Table'!$G$2,'Array Content'!$A$2:$B$3,2,FALSE),"Mutant","WT")),"")</f>
        <v/>
      </c>
      <c r="CQ330" s="4" t="str">
        <f>IF(ISNUMBER(CC330), IF($BV330&gt;VLOOKUP('Gene Table'!$G$2,'Array Content'!$A$2:$B$3,2,FALSE),IF(CC330&lt;-$BV330,"mutant","WT"),IF(CC330&lt;-VLOOKUP('Gene Table'!$G$2,'Array Content'!$A$2:$B$3,2,FALSE),"Mutant","WT")),"")</f>
        <v/>
      </c>
      <c r="CR330" s="4" t="str">
        <f>IF(ISNUMBER(CD330), IF($BV330&gt;VLOOKUP('Gene Table'!$G$2,'Array Content'!$A$2:$B$3,2,FALSE),IF(CD330&lt;-$BV330,"mutant","WT"),IF(CD330&lt;-VLOOKUP('Gene Table'!$G$2,'Array Content'!$A$2:$B$3,2,FALSE),"Mutant","WT")),"")</f>
        <v/>
      </c>
      <c r="CS330" s="4" t="str">
        <f>IF(ISNUMBER(CE330), IF($BV330&gt;VLOOKUP('Gene Table'!$G$2,'Array Content'!$A$2:$B$3,2,FALSE),IF(CE330&lt;-$BV330,"mutant","WT"),IF(CE330&lt;-VLOOKUP('Gene Table'!$G$2,'Array Content'!$A$2:$B$3,2,FALSE),"Mutant","WT")),"")</f>
        <v/>
      </c>
      <c r="CT330" s="4" t="str">
        <f>IF(ISNUMBER(CF330), IF($BV330&gt;VLOOKUP('Gene Table'!$G$2,'Array Content'!$A$2:$B$3,2,FALSE),IF(CF330&lt;-$BV330,"mutant","WT"),IF(CF330&lt;-VLOOKUP('Gene Table'!$G$2,'Array Content'!$A$2:$B$3,2,FALSE),"Mutant","WT")),"")</f>
        <v/>
      </c>
      <c r="CU330" s="4" t="str">
        <f>IF(ISNUMBER(CG330), IF($BV330&gt;VLOOKUP('Gene Table'!$G$2,'Array Content'!$A$2:$B$3,2,FALSE),IF(CG330&lt;-$BV330,"mutant","WT"),IF(CG330&lt;-VLOOKUP('Gene Table'!$G$2,'Array Content'!$A$2:$B$3,2,FALSE),"Mutant","WT")),"")</f>
        <v/>
      </c>
      <c r="CV330" s="4" t="str">
        <f>IF(ISNUMBER(CH330), IF($BV330&gt;VLOOKUP('Gene Table'!$G$2,'Array Content'!$A$2:$B$3,2,FALSE),IF(CH330&lt;-$BV330,"mutant","WT"),IF(CH330&lt;-VLOOKUP('Gene Table'!$G$2,'Array Content'!$A$2:$B$3,2,FALSE),"Mutant","WT")),"")</f>
        <v/>
      </c>
      <c r="CW330" s="4" t="str">
        <f>IF(ISNUMBER(CI330), IF($BV330&gt;VLOOKUP('Gene Table'!$G$2,'Array Content'!$A$2:$B$3,2,FALSE),IF(CI330&lt;-$BV330,"mutant","WT"),IF(CI330&lt;-VLOOKUP('Gene Table'!$G$2,'Array Content'!$A$2:$B$3,2,FALSE),"Mutant","WT")),"")</f>
        <v/>
      </c>
      <c r="CX330" s="4" t="str">
        <f>IF(ISNUMBER(CJ330), IF($BV330&gt;VLOOKUP('Gene Table'!$G$2,'Array Content'!$A$2:$B$3,2,FALSE),IF(CJ330&lt;-$BV330,"mutant","WT"),IF(CJ330&lt;-VLOOKUP('Gene Table'!$G$2,'Array Content'!$A$2:$B$3,2,FALSE),"Mutant","WT")),"")</f>
        <v/>
      </c>
      <c r="CY330" s="4" t="str">
        <f>IF(ISNUMBER(CK330), IF($BV330&gt;VLOOKUP('Gene Table'!$G$2,'Array Content'!$A$2:$B$3,2,FALSE),IF(CK330&lt;-$BV330,"mutant","WT"),IF(CK330&lt;-VLOOKUP('Gene Table'!$G$2,'Array Content'!$A$2:$B$3,2,FALSE),"Mutant","WT")),"")</f>
        <v/>
      </c>
      <c r="DA330" s="4" t="s">
        <v>4987</v>
      </c>
      <c r="DB330" s="4">
        <f t="shared" si="349"/>
        <v>-5.1900000000000013</v>
      </c>
      <c r="DC330" s="4">
        <f t="shared" si="350"/>
        <v>-5</v>
      </c>
      <c r="DD330" s="4" t="str">
        <f t="shared" si="351"/>
        <v/>
      </c>
      <c r="DE330" s="4" t="str">
        <f t="shared" si="352"/>
        <v/>
      </c>
      <c r="DF330" s="4" t="str">
        <f t="shared" si="353"/>
        <v/>
      </c>
      <c r="DG330" s="4" t="str">
        <f t="shared" si="354"/>
        <v/>
      </c>
      <c r="DH330" s="4" t="str">
        <f t="shared" si="355"/>
        <v/>
      </c>
      <c r="DI330" s="4" t="str">
        <f t="shared" si="356"/>
        <v/>
      </c>
      <c r="DJ330" s="4" t="str">
        <f t="shared" si="357"/>
        <v/>
      </c>
      <c r="DK330" s="4" t="str">
        <f t="shared" si="358"/>
        <v/>
      </c>
      <c r="DL330" s="4" t="str">
        <f t="shared" si="359"/>
        <v/>
      </c>
      <c r="DM330" s="4" t="str">
        <f t="shared" si="360"/>
        <v/>
      </c>
      <c r="DO330" s="4" t="s">
        <v>4987</v>
      </c>
      <c r="DP330" s="4" t="str">
        <f>IF(ISNUMBER(DB330), IF($AR330&gt;VLOOKUP('Gene Table'!$G$2,'Array Content'!$A$2:$B$3,2,FALSE),IF(DB330&lt;-$AR330,"mutant","WT"),IF(DB330&lt;-VLOOKUP('Gene Table'!$G$2,'Array Content'!$A$2:$B$3,2,FALSE),"Mutant","WT")),"")</f>
        <v>Mutant</v>
      </c>
      <c r="DQ330" s="4" t="str">
        <f>IF(ISNUMBER(DC330), IF($AR330&gt;VLOOKUP('Gene Table'!$G$2,'Array Content'!$A$2:$B$3,2,FALSE),IF(DC330&lt;-$AR330,"mutant","WT"),IF(DC330&lt;-VLOOKUP('Gene Table'!$G$2,'Array Content'!$A$2:$B$3,2,FALSE),"Mutant","WT")),"")</f>
        <v>Mutant</v>
      </c>
      <c r="DR330" s="4" t="str">
        <f>IF(ISNUMBER(DD330), IF($AR330&gt;VLOOKUP('Gene Table'!$G$2,'Array Content'!$A$2:$B$3,2,FALSE),IF(DD330&lt;-$AR330,"mutant","WT"),IF(DD330&lt;-VLOOKUP('Gene Table'!$G$2,'Array Content'!$A$2:$B$3,2,FALSE),"Mutant","WT")),"")</f>
        <v/>
      </c>
      <c r="DS330" s="4" t="str">
        <f>IF(ISNUMBER(DE330), IF($AR330&gt;VLOOKUP('Gene Table'!$G$2,'Array Content'!$A$2:$B$3,2,FALSE),IF(DE330&lt;-$AR330,"mutant","WT"),IF(DE330&lt;-VLOOKUP('Gene Table'!$G$2,'Array Content'!$A$2:$B$3,2,FALSE),"Mutant","WT")),"")</f>
        <v/>
      </c>
      <c r="DT330" s="4" t="str">
        <f>IF(ISNUMBER(DF330), IF($AR330&gt;VLOOKUP('Gene Table'!$G$2,'Array Content'!$A$2:$B$3,2,FALSE),IF(DF330&lt;-$AR330,"mutant","WT"),IF(DF330&lt;-VLOOKUP('Gene Table'!$G$2,'Array Content'!$A$2:$B$3,2,FALSE),"Mutant","WT")),"")</f>
        <v/>
      </c>
      <c r="DU330" s="4" t="str">
        <f>IF(ISNUMBER(DG330), IF($AR330&gt;VLOOKUP('Gene Table'!$G$2,'Array Content'!$A$2:$B$3,2,FALSE),IF(DG330&lt;-$AR330,"mutant","WT"),IF(DG330&lt;-VLOOKUP('Gene Table'!$G$2,'Array Content'!$A$2:$B$3,2,FALSE),"Mutant","WT")),"")</f>
        <v/>
      </c>
      <c r="DV330" s="4" t="str">
        <f>IF(ISNUMBER(DH330), IF($AR330&gt;VLOOKUP('Gene Table'!$G$2,'Array Content'!$A$2:$B$3,2,FALSE),IF(DH330&lt;-$AR330,"mutant","WT"),IF(DH330&lt;-VLOOKUP('Gene Table'!$G$2,'Array Content'!$A$2:$B$3,2,FALSE),"Mutant","WT")),"")</f>
        <v/>
      </c>
      <c r="DW330" s="4" t="str">
        <f>IF(ISNUMBER(DI330), IF($AR330&gt;VLOOKUP('Gene Table'!$G$2,'Array Content'!$A$2:$B$3,2,FALSE),IF(DI330&lt;-$AR330,"mutant","WT"),IF(DI330&lt;-VLOOKUP('Gene Table'!$G$2,'Array Content'!$A$2:$B$3,2,FALSE),"Mutant","WT")),"")</f>
        <v/>
      </c>
      <c r="DX330" s="4" t="str">
        <f>IF(ISNUMBER(DJ330), IF($AR330&gt;VLOOKUP('Gene Table'!$G$2,'Array Content'!$A$2:$B$3,2,FALSE),IF(DJ330&lt;-$AR330,"mutant","WT"),IF(DJ330&lt;-VLOOKUP('Gene Table'!$G$2,'Array Content'!$A$2:$B$3,2,FALSE),"Mutant","WT")),"")</f>
        <v/>
      </c>
      <c r="DY330" s="4" t="str">
        <f>IF(ISNUMBER(DK330), IF($AR330&gt;VLOOKUP('Gene Table'!$G$2,'Array Content'!$A$2:$B$3,2,FALSE),IF(DK330&lt;-$AR330,"mutant","WT"),IF(DK330&lt;-VLOOKUP('Gene Table'!$G$2,'Array Content'!$A$2:$B$3,2,FALSE),"Mutant","WT")),"")</f>
        <v/>
      </c>
      <c r="DZ330" s="4" t="str">
        <f>IF(ISNUMBER(DL330), IF($AR330&gt;VLOOKUP('Gene Table'!$G$2,'Array Content'!$A$2:$B$3,2,FALSE),IF(DL330&lt;-$AR330,"mutant","WT"),IF(DL330&lt;-VLOOKUP('Gene Table'!$G$2,'Array Content'!$A$2:$B$3,2,FALSE),"Mutant","WT")),"")</f>
        <v/>
      </c>
      <c r="EA330" s="4" t="str">
        <f>IF(ISNUMBER(DM330), IF($AR330&gt;VLOOKUP('Gene Table'!$G$2,'Array Content'!$A$2:$B$3,2,FALSE),IF(DM330&lt;-$AR330,"mutant","WT"),IF(DM330&lt;-VLOOKUP('Gene Table'!$G$2,'Array Content'!$A$2:$B$3,2,FALSE),"Mutant","WT")),"")</f>
        <v/>
      </c>
      <c r="EC330" s="4" t="s">
        <v>4987</v>
      </c>
      <c r="ED330" s="4" t="str">
        <f>IF('Gene Table'!$D330="copy number",D330,"")</f>
        <v/>
      </c>
      <c r="EE330" s="4" t="str">
        <f>IF('Gene Table'!$D330="copy number",E330,"")</f>
        <v/>
      </c>
      <c r="EF330" s="4" t="str">
        <f>IF('Gene Table'!$D330="copy number",F330,"")</f>
        <v/>
      </c>
      <c r="EG330" s="4" t="str">
        <f>IF('Gene Table'!$D330="copy number",G330,"")</f>
        <v/>
      </c>
      <c r="EH330" s="4" t="str">
        <f>IF('Gene Table'!$D330="copy number",H330,"")</f>
        <v/>
      </c>
      <c r="EI330" s="4" t="str">
        <f>IF('Gene Table'!$D330="copy number",I330,"")</f>
        <v/>
      </c>
      <c r="EJ330" s="4" t="str">
        <f>IF('Gene Table'!$D330="copy number",J330,"")</f>
        <v/>
      </c>
      <c r="EK330" s="4" t="str">
        <f>IF('Gene Table'!$D330="copy number",K330,"")</f>
        <v/>
      </c>
      <c r="EL330" s="4" t="str">
        <f>IF('Gene Table'!$D330="copy number",L330,"")</f>
        <v/>
      </c>
      <c r="EM330" s="4" t="str">
        <f>IF('Gene Table'!$D330="copy number",M330,"")</f>
        <v/>
      </c>
      <c r="EN330" s="4" t="str">
        <f>IF('Gene Table'!$D330="copy number",N330,"")</f>
        <v/>
      </c>
      <c r="EO330" s="4" t="str">
        <f>IF('Gene Table'!$D330="copy number",O330,"")</f>
        <v/>
      </c>
      <c r="EQ330" s="4" t="s">
        <v>4987</v>
      </c>
      <c r="ER330" s="4" t="str">
        <f>IF('Gene Table'!$D330="copy number",R330,"")</f>
        <v/>
      </c>
      <c r="ES330" s="4" t="str">
        <f>IF('Gene Table'!$D330="copy number",S330,"")</f>
        <v/>
      </c>
      <c r="ET330" s="4" t="str">
        <f>IF('Gene Table'!$D330="copy number",T330,"")</f>
        <v/>
      </c>
      <c r="EU330" s="4" t="str">
        <f>IF('Gene Table'!$D330="copy number",U330,"")</f>
        <v/>
      </c>
      <c r="EV330" s="4" t="str">
        <f>IF('Gene Table'!$D330="copy number",V330,"")</f>
        <v/>
      </c>
      <c r="EW330" s="4" t="str">
        <f>IF('Gene Table'!$D330="copy number",W330,"")</f>
        <v/>
      </c>
      <c r="EX330" s="4" t="str">
        <f>IF('Gene Table'!$D330="copy number",X330,"")</f>
        <v/>
      </c>
      <c r="EY330" s="4" t="str">
        <f>IF('Gene Table'!$D330="copy number",Y330,"")</f>
        <v/>
      </c>
      <c r="EZ330" s="4" t="str">
        <f>IF('Gene Table'!$D330="copy number",Z330,"")</f>
        <v/>
      </c>
      <c r="FA330" s="4" t="str">
        <f>IF('Gene Table'!$D330="copy number",AA330,"")</f>
        <v/>
      </c>
      <c r="FB330" s="4" t="str">
        <f>IF('Gene Table'!$D330="copy number",AB330,"")</f>
        <v/>
      </c>
      <c r="FC330" s="4" t="str">
        <f>IF('Gene Table'!$D330="copy number",AC330,"")</f>
        <v/>
      </c>
      <c r="FE330" s="4" t="s">
        <v>4987</v>
      </c>
      <c r="FF330" s="4" t="str">
        <f>IF('Gene Table'!$C330="SMPC",D330,"")</f>
        <v/>
      </c>
      <c r="FG330" s="4" t="str">
        <f>IF('Gene Table'!$C330="SMPC",E330,"")</f>
        <v/>
      </c>
      <c r="FH330" s="4" t="str">
        <f>IF('Gene Table'!$C330="SMPC",F330,"")</f>
        <v/>
      </c>
      <c r="FI330" s="4" t="str">
        <f>IF('Gene Table'!$C330="SMPC",G330,"")</f>
        <v/>
      </c>
      <c r="FJ330" s="4" t="str">
        <f>IF('Gene Table'!$C330="SMPC",H330,"")</f>
        <v/>
      </c>
      <c r="FK330" s="4" t="str">
        <f>IF('Gene Table'!$C330="SMPC",I330,"")</f>
        <v/>
      </c>
      <c r="FL330" s="4" t="str">
        <f>IF('Gene Table'!$C330="SMPC",J330,"")</f>
        <v/>
      </c>
      <c r="FM330" s="4" t="str">
        <f>IF('Gene Table'!$C330="SMPC",K330,"")</f>
        <v/>
      </c>
      <c r="FN330" s="4" t="str">
        <f>IF('Gene Table'!$C330="SMPC",L330,"")</f>
        <v/>
      </c>
      <c r="FO330" s="4" t="str">
        <f>IF('Gene Table'!$C330="SMPC",M330,"")</f>
        <v/>
      </c>
      <c r="FP330" s="4" t="str">
        <f>IF('Gene Table'!$C330="SMPC",N330,"")</f>
        <v/>
      </c>
      <c r="FQ330" s="4" t="str">
        <f>IF('Gene Table'!$C330="SMPC",O330,"")</f>
        <v/>
      </c>
      <c r="FS330" s="4" t="s">
        <v>4987</v>
      </c>
      <c r="FT330" s="4" t="str">
        <f>IF('Gene Table'!$C330="SMPC",R330,"")</f>
        <v/>
      </c>
      <c r="FU330" s="4" t="str">
        <f>IF('Gene Table'!$C330="SMPC",S330,"")</f>
        <v/>
      </c>
      <c r="FV330" s="4" t="str">
        <f>IF('Gene Table'!$C330="SMPC",T330,"")</f>
        <v/>
      </c>
      <c r="FW330" s="4" t="str">
        <f>IF('Gene Table'!$C330="SMPC",U330,"")</f>
        <v/>
      </c>
      <c r="FX330" s="4" t="str">
        <f>IF('Gene Table'!$C330="SMPC",V330,"")</f>
        <v/>
      </c>
      <c r="FY330" s="4" t="str">
        <f>IF('Gene Table'!$C330="SMPC",W330,"")</f>
        <v/>
      </c>
      <c r="FZ330" s="4" t="str">
        <f>IF('Gene Table'!$C330="SMPC",X330,"")</f>
        <v/>
      </c>
      <c r="GA330" s="4" t="str">
        <f>IF('Gene Table'!$C330="SMPC",Y330,"")</f>
        <v/>
      </c>
      <c r="GB330" s="4" t="str">
        <f>IF('Gene Table'!$C330="SMPC",Z330,"")</f>
        <v/>
      </c>
      <c r="GC330" s="4" t="str">
        <f>IF('Gene Table'!$C330="SMPC",AA330,"")</f>
        <v/>
      </c>
      <c r="GD330" s="4" t="str">
        <f>IF('Gene Table'!$C330="SMPC",AB330,"")</f>
        <v/>
      </c>
      <c r="GE330" s="4" t="str">
        <f>IF('Gene Table'!$C330="SMPC",AC330,"")</f>
        <v/>
      </c>
    </row>
    <row r="331" spans="1:187" ht="15" customHeight="1" x14ac:dyDescent="0.25">
      <c r="A331" s="4" t="str">
        <f>'Gene Table'!C331&amp;":"&amp;'Gene Table'!D331</f>
        <v>VHL:c.444delT</v>
      </c>
      <c r="B331" s="4">
        <f>IF('Gene Table'!$G$5="NO",IF(ISNUMBER(MATCH('Gene Table'!E331,'Array Content'!$M$2:$M$941,0)),VLOOKUP('Gene Table'!E331,'Array Content'!$M$2:$O$941,2,FALSE),35),IF('Gene Table'!$G$5="YES",IF(ISNUMBER(MATCH('Gene Table'!E331,'Array Content'!$M$2:$M$941,0)),VLOOKUP('Gene Table'!E331,'Array Content'!$M$2:$O$941,3,FALSE),35),"OOPS"))</f>
        <v>37</v>
      </c>
      <c r="C331" s="4" t="s">
        <v>4988</v>
      </c>
      <c r="D331" s="29">
        <f>IF('Control Sample Data'!D330="","",IF(SUM('Control Sample Data'!D$2:D$97)&gt;10,IF(AND(ISNUMBER('Control Sample Data'!D330),'Control Sample Data'!D330&lt;$B331, 'Control Sample Data'!D330&gt;0),'Control Sample Data'!D330,$B331),""))</f>
        <v>26</v>
      </c>
      <c r="E331" s="29">
        <f>IF('Control Sample Data'!E330="","",IF(SUM('Control Sample Data'!E$2:E$97)&gt;10,IF(AND(ISNUMBER('Control Sample Data'!E330),'Control Sample Data'!E330&lt;$B331, 'Control Sample Data'!E330&gt;0),'Control Sample Data'!E330,$B331),""))</f>
        <v>26</v>
      </c>
      <c r="F331" s="29" t="str">
        <f>IF('Control Sample Data'!F330="","",IF(SUM('Control Sample Data'!F$2:F$97)&gt;10,IF(AND(ISNUMBER('Control Sample Data'!F330),'Control Sample Data'!F330&lt;$B331, 'Control Sample Data'!F330&gt;0),'Control Sample Data'!F330,$B331),""))</f>
        <v/>
      </c>
      <c r="G331" s="29" t="str">
        <f>IF('Control Sample Data'!G330="","",IF(SUM('Control Sample Data'!G$2:G$97)&gt;10,IF(AND(ISNUMBER('Control Sample Data'!G330),'Control Sample Data'!G330&lt;$B331, 'Control Sample Data'!G330&gt;0),'Control Sample Data'!G330,$B331),""))</f>
        <v/>
      </c>
      <c r="H331" s="29" t="str">
        <f>IF('Control Sample Data'!H330="","",IF(SUM('Control Sample Data'!H$2:H$97)&gt;10,IF(AND(ISNUMBER('Control Sample Data'!H330),'Control Sample Data'!H330&lt;$B331, 'Control Sample Data'!H330&gt;0),'Control Sample Data'!H330,$B331),""))</f>
        <v/>
      </c>
      <c r="I331" s="29" t="str">
        <f>IF('Control Sample Data'!I330="","",IF(SUM('Control Sample Data'!I$2:I$97)&gt;10,IF(AND(ISNUMBER('Control Sample Data'!I330),'Control Sample Data'!I330&lt;$B331, 'Control Sample Data'!I330&gt;0),'Control Sample Data'!I330,$B331),""))</f>
        <v/>
      </c>
      <c r="J331" s="29" t="str">
        <f>IF('Control Sample Data'!J330="","",IF(SUM('Control Sample Data'!J$2:J$97)&gt;10,IF(AND(ISNUMBER('Control Sample Data'!J330),'Control Sample Data'!J330&lt;$B331, 'Control Sample Data'!J330&gt;0),'Control Sample Data'!J330,$B331),""))</f>
        <v/>
      </c>
      <c r="K331" s="29" t="str">
        <f>IF('Control Sample Data'!K330="","",IF(SUM('Control Sample Data'!K$2:K$97)&gt;10,IF(AND(ISNUMBER('Control Sample Data'!K330),'Control Sample Data'!K330&lt;$B331, 'Control Sample Data'!K330&gt;0),'Control Sample Data'!K330,$B331),""))</f>
        <v/>
      </c>
      <c r="L331" s="29" t="str">
        <f>IF('Control Sample Data'!L330="","",IF(SUM('Control Sample Data'!L$2:L$97)&gt;10,IF(AND(ISNUMBER('Control Sample Data'!L330),'Control Sample Data'!L330&lt;$B331, 'Control Sample Data'!L330&gt;0),'Control Sample Data'!L330,$B331),""))</f>
        <v/>
      </c>
      <c r="M331" s="29" t="str">
        <f>IF('Control Sample Data'!M330="","",IF(SUM('Control Sample Data'!M$2:M$97)&gt;10,IF(AND(ISNUMBER('Control Sample Data'!M330),'Control Sample Data'!M330&lt;$B331, 'Control Sample Data'!M330&gt;0),'Control Sample Data'!M330,$B331),""))</f>
        <v/>
      </c>
      <c r="N331" s="29" t="str">
        <f>IF('Control Sample Data'!N330="","",IF(SUM('Control Sample Data'!N$2:N$97)&gt;10,IF(AND(ISNUMBER('Control Sample Data'!N330),'Control Sample Data'!N330&lt;$B331, 'Control Sample Data'!N330&gt;0),'Control Sample Data'!N330,$B331),""))</f>
        <v/>
      </c>
      <c r="O331" s="29" t="str">
        <f>IF('Control Sample Data'!O330="","",IF(SUM('Control Sample Data'!O$2:O$97)&gt;10,IF(AND(ISNUMBER('Control Sample Data'!O330),'Control Sample Data'!O330&lt;$B331, 'Control Sample Data'!O330&gt;0),'Control Sample Data'!O330,$B331),""))</f>
        <v/>
      </c>
      <c r="Q331" s="4" t="s">
        <v>4988</v>
      </c>
      <c r="R331" s="29">
        <f>IF('Test Sample Data'!D330="","",IF(SUM('Test Sample Data'!D$2:D$97)&gt;10,IF(AND(ISNUMBER('Test Sample Data'!D330),'Test Sample Data'!D330&lt;$B331, 'Test Sample Data'!D330&gt;0),'Test Sample Data'!D330,$B331),""))</f>
        <v>21.89</v>
      </c>
      <c r="S331" s="29">
        <f>IF('Test Sample Data'!E330="","",IF(SUM('Test Sample Data'!E$2:E$97)&gt;10,IF(AND(ISNUMBER('Test Sample Data'!E330),'Test Sample Data'!E330&lt;$B331, 'Test Sample Data'!E330&gt;0),'Test Sample Data'!E330,$B331),""))</f>
        <v>21</v>
      </c>
      <c r="T331" s="29" t="str">
        <f>IF('Test Sample Data'!F330="","",IF(SUM('Test Sample Data'!F$2:F$97)&gt;10,IF(AND(ISNUMBER('Test Sample Data'!F330),'Test Sample Data'!F330&lt;$B331, 'Test Sample Data'!F330&gt;0),'Test Sample Data'!F330,$B331),""))</f>
        <v/>
      </c>
      <c r="U331" s="29" t="str">
        <f>IF('Test Sample Data'!G330="","",IF(SUM('Test Sample Data'!G$2:G$97)&gt;10,IF(AND(ISNUMBER('Test Sample Data'!G330),'Test Sample Data'!G330&lt;$B331, 'Test Sample Data'!G330&gt;0),'Test Sample Data'!G330,$B331),""))</f>
        <v/>
      </c>
      <c r="V331" s="29" t="str">
        <f>IF('Test Sample Data'!H330="","",IF(SUM('Test Sample Data'!H$2:H$97)&gt;10,IF(AND(ISNUMBER('Test Sample Data'!H330),'Test Sample Data'!H330&lt;$B331, 'Test Sample Data'!H330&gt;0),'Test Sample Data'!H330,$B331),""))</f>
        <v/>
      </c>
      <c r="W331" s="29" t="str">
        <f>IF('Test Sample Data'!I330="","",IF(SUM('Test Sample Data'!I$2:I$97)&gt;10,IF(AND(ISNUMBER('Test Sample Data'!I330),'Test Sample Data'!I330&lt;$B331, 'Test Sample Data'!I330&gt;0),'Test Sample Data'!I330,$B331),""))</f>
        <v/>
      </c>
      <c r="X331" s="29" t="str">
        <f>IF('Test Sample Data'!J330="","",IF(SUM('Test Sample Data'!J$2:J$97)&gt;10,IF(AND(ISNUMBER('Test Sample Data'!J330),'Test Sample Data'!J330&lt;$B331, 'Test Sample Data'!J330&gt;0),'Test Sample Data'!J330,$B331),""))</f>
        <v/>
      </c>
      <c r="Y331" s="29" t="str">
        <f>IF('Test Sample Data'!K330="","",IF(SUM('Test Sample Data'!K$2:K$97)&gt;10,IF(AND(ISNUMBER('Test Sample Data'!K330),'Test Sample Data'!K330&lt;$B331, 'Test Sample Data'!K330&gt;0),'Test Sample Data'!K330,$B331),""))</f>
        <v/>
      </c>
      <c r="Z331" s="29" t="str">
        <f>IF('Test Sample Data'!L330="","",IF(SUM('Test Sample Data'!L$2:L$97)&gt;10,IF(AND(ISNUMBER('Test Sample Data'!L330),'Test Sample Data'!L330&lt;$B331, 'Test Sample Data'!L330&gt;0),'Test Sample Data'!L330,$B331),""))</f>
        <v/>
      </c>
      <c r="AA331" s="29" t="str">
        <f>IF('Test Sample Data'!M330="","",IF(SUM('Test Sample Data'!M$2:M$97)&gt;10,IF(AND(ISNUMBER('Test Sample Data'!M330),'Test Sample Data'!M330&lt;$B331, 'Test Sample Data'!M330&gt;0),'Test Sample Data'!M330,$B331),""))</f>
        <v/>
      </c>
      <c r="AB331" s="29" t="str">
        <f>IF('Test Sample Data'!N330="","",IF(SUM('Test Sample Data'!N$2:N$97)&gt;10,IF(AND(ISNUMBER('Test Sample Data'!N330),'Test Sample Data'!N330&lt;$B331, 'Test Sample Data'!N330&gt;0),'Test Sample Data'!N330,$B331),""))</f>
        <v/>
      </c>
      <c r="AC331" s="29" t="str">
        <f>IF('Test Sample Data'!O330="","",IF(SUM('Test Sample Data'!O$2:O$97)&gt;10,IF(AND(ISNUMBER('Test Sample Data'!O330),'Test Sample Data'!O330&lt;$B331, 'Test Sample Data'!O330&gt;0),'Test Sample Data'!O330,$B331),""))</f>
        <v/>
      </c>
      <c r="AE331" s="4" t="s">
        <v>4988</v>
      </c>
      <c r="AF331" s="4">
        <f t="shared" si="375"/>
        <v>0</v>
      </c>
      <c r="AG331" s="4">
        <f t="shared" si="376"/>
        <v>0</v>
      </c>
      <c r="AH331" s="4" t="str">
        <f t="shared" si="377"/>
        <v/>
      </c>
      <c r="AI331" s="4" t="str">
        <f t="shared" si="378"/>
        <v/>
      </c>
      <c r="AJ331" s="4" t="str">
        <f t="shared" si="379"/>
        <v/>
      </c>
      <c r="AK331" s="4" t="str">
        <f t="shared" si="380"/>
        <v/>
      </c>
      <c r="AL331" s="4" t="str">
        <f t="shared" si="381"/>
        <v/>
      </c>
      <c r="AM331" s="4" t="str">
        <f t="shared" si="382"/>
        <v/>
      </c>
      <c r="AN331" s="4" t="str">
        <f t="shared" si="383"/>
        <v/>
      </c>
      <c r="AO331" s="4" t="str">
        <f t="shared" si="384"/>
        <v/>
      </c>
      <c r="AP331" s="4" t="str">
        <f t="shared" si="385"/>
        <v/>
      </c>
      <c r="AQ331" s="4" t="str">
        <f t="shared" si="386"/>
        <v/>
      </c>
      <c r="AR331" s="4">
        <f t="shared" si="387"/>
        <v>0</v>
      </c>
      <c r="AS331" s="4">
        <f t="shared" si="374"/>
        <v>0</v>
      </c>
      <c r="AU331" s="4" t="s">
        <v>4988</v>
      </c>
      <c r="AV331" s="4">
        <f t="shared" si="388"/>
        <v>-4.1099999999999994</v>
      </c>
      <c r="AW331" s="4">
        <f t="shared" si="389"/>
        <v>-5</v>
      </c>
      <c r="AX331" s="4" t="str">
        <f t="shared" si="390"/>
        <v/>
      </c>
      <c r="AY331" s="4" t="str">
        <f t="shared" si="391"/>
        <v/>
      </c>
      <c r="AZ331" s="4" t="str">
        <f t="shared" si="392"/>
        <v/>
      </c>
      <c r="BA331" s="4" t="str">
        <f t="shared" si="393"/>
        <v/>
      </c>
      <c r="BB331" s="4" t="str">
        <f t="shared" si="394"/>
        <v/>
      </c>
      <c r="BC331" s="4" t="str">
        <f t="shared" si="395"/>
        <v/>
      </c>
      <c r="BD331" s="4" t="str">
        <f t="shared" si="396"/>
        <v/>
      </c>
      <c r="BE331" s="4" t="str">
        <f t="shared" si="397"/>
        <v/>
      </c>
      <c r="BF331" s="4" t="str">
        <f t="shared" si="398"/>
        <v/>
      </c>
      <c r="BG331" s="4" t="str">
        <f t="shared" si="399"/>
        <v/>
      </c>
      <c r="BI331" s="4" t="s">
        <v>4988</v>
      </c>
      <c r="BJ331" s="4">
        <f t="shared" si="361"/>
        <v>-4.1099999999999994</v>
      </c>
      <c r="BK331" s="4" t="str">
        <f t="shared" si="362"/>
        <v/>
      </c>
      <c r="BL331" s="4" t="str">
        <f t="shared" si="363"/>
        <v/>
      </c>
      <c r="BM331" s="4" t="str">
        <f t="shared" si="364"/>
        <v/>
      </c>
      <c r="BN331" s="4" t="str">
        <f t="shared" si="365"/>
        <v/>
      </c>
      <c r="BO331" s="4" t="str">
        <f t="shared" si="366"/>
        <v/>
      </c>
      <c r="BP331" s="4" t="str">
        <f t="shared" si="367"/>
        <v/>
      </c>
      <c r="BQ331" s="4" t="str">
        <f t="shared" si="368"/>
        <v/>
      </c>
      <c r="BR331" s="4" t="str">
        <f t="shared" si="369"/>
        <v/>
      </c>
      <c r="BS331" s="4" t="str">
        <f t="shared" si="370"/>
        <v/>
      </c>
      <c r="BT331" s="4" t="str">
        <f t="shared" si="371"/>
        <v/>
      </c>
      <c r="BU331" s="4" t="str">
        <f t="shared" si="372"/>
        <v/>
      </c>
      <c r="BV331" s="4">
        <f t="shared" si="400"/>
        <v>0</v>
      </c>
      <c r="BW331" s="4">
        <f t="shared" si="373"/>
        <v>-4.1100000000000003</v>
      </c>
      <c r="BY331" s="4" t="s">
        <v>4988</v>
      </c>
      <c r="BZ331" s="4">
        <f t="shared" si="337"/>
        <v>8.8817841970012523E-16</v>
      </c>
      <c r="CA331" s="4">
        <f t="shared" si="338"/>
        <v>-0.88999999999999968</v>
      </c>
      <c r="CB331" s="4" t="str">
        <f t="shared" si="339"/>
        <v/>
      </c>
      <c r="CC331" s="4" t="str">
        <f t="shared" si="340"/>
        <v/>
      </c>
      <c r="CD331" s="4" t="str">
        <f t="shared" si="341"/>
        <v/>
      </c>
      <c r="CE331" s="4" t="str">
        <f t="shared" si="342"/>
        <v/>
      </c>
      <c r="CF331" s="4" t="str">
        <f t="shared" si="343"/>
        <v/>
      </c>
      <c r="CG331" s="4" t="str">
        <f t="shared" si="344"/>
        <v/>
      </c>
      <c r="CH331" s="4" t="str">
        <f t="shared" si="345"/>
        <v/>
      </c>
      <c r="CI331" s="4" t="str">
        <f t="shared" si="346"/>
        <v/>
      </c>
      <c r="CJ331" s="4" t="str">
        <f t="shared" si="347"/>
        <v/>
      </c>
      <c r="CK331" s="4" t="str">
        <f t="shared" si="348"/>
        <v/>
      </c>
      <c r="CM331" s="4" t="s">
        <v>4988</v>
      </c>
      <c r="CN331" s="4" t="str">
        <f>IF(ISNUMBER(BZ331), IF($BV331&gt;VLOOKUP('Gene Table'!$G$2,'Array Content'!$A$2:$B$3,2,FALSE),IF(BZ331&lt;-$BV331,"mutant","WT"),IF(BZ331&lt;-VLOOKUP('Gene Table'!$G$2,'Array Content'!$A$2:$B$3,2,FALSE),"Mutant","WT")),"")</f>
        <v>WT</v>
      </c>
      <c r="CO331" s="4" t="str">
        <f>IF(ISNUMBER(CA331), IF($BV331&gt;VLOOKUP('Gene Table'!$G$2,'Array Content'!$A$2:$B$3,2,FALSE),IF(CA331&lt;-$BV331,"mutant","WT"),IF(CA331&lt;-VLOOKUP('Gene Table'!$G$2,'Array Content'!$A$2:$B$3,2,FALSE),"Mutant","WT")),"")</f>
        <v>WT</v>
      </c>
      <c r="CP331" s="4" t="str">
        <f>IF(ISNUMBER(CB331), IF($BV331&gt;VLOOKUP('Gene Table'!$G$2,'Array Content'!$A$2:$B$3,2,FALSE),IF(CB331&lt;-$BV331,"mutant","WT"),IF(CB331&lt;-VLOOKUP('Gene Table'!$G$2,'Array Content'!$A$2:$B$3,2,FALSE),"Mutant","WT")),"")</f>
        <v/>
      </c>
      <c r="CQ331" s="4" t="str">
        <f>IF(ISNUMBER(CC331), IF($BV331&gt;VLOOKUP('Gene Table'!$G$2,'Array Content'!$A$2:$B$3,2,FALSE),IF(CC331&lt;-$BV331,"mutant","WT"),IF(CC331&lt;-VLOOKUP('Gene Table'!$G$2,'Array Content'!$A$2:$B$3,2,FALSE),"Mutant","WT")),"")</f>
        <v/>
      </c>
      <c r="CR331" s="4" t="str">
        <f>IF(ISNUMBER(CD331), IF($BV331&gt;VLOOKUP('Gene Table'!$G$2,'Array Content'!$A$2:$B$3,2,FALSE),IF(CD331&lt;-$BV331,"mutant","WT"),IF(CD331&lt;-VLOOKUP('Gene Table'!$G$2,'Array Content'!$A$2:$B$3,2,FALSE),"Mutant","WT")),"")</f>
        <v/>
      </c>
      <c r="CS331" s="4" t="str">
        <f>IF(ISNUMBER(CE331), IF($BV331&gt;VLOOKUP('Gene Table'!$G$2,'Array Content'!$A$2:$B$3,2,FALSE),IF(CE331&lt;-$BV331,"mutant","WT"),IF(CE331&lt;-VLOOKUP('Gene Table'!$G$2,'Array Content'!$A$2:$B$3,2,FALSE),"Mutant","WT")),"")</f>
        <v/>
      </c>
      <c r="CT331" s="4" t="str">
        <f>IF(ISNUMBER(CF331), IF($BV331&gt;VLOOKUP('Gene Table'!$G$2,'Array Content'!$A$2:$B$3,2,FALSE),IF(CF331&lt;-$BV331,"mutant","WT"),IF(CF331&lt;-VLOOKUP('Gene Table'!$G$2,'Array Content'!$A$2:$B$3,2,FALSE),"Mutant","WT")),"")</f>
        <v/>
      </c>
      <c r="CU331" s="4" t="str">
        <f>IF(ISNUMBER(CG331), IF($BV331&gt;VLOOKUP('Gene Table'!$G$2,'Array Content'!$A$2:$B$3,2,FALSE),IF(CG331&lt;-$BV331,"mutant","WT"),IF(CG331&lt;-VLOOKUP('Gene Table'!$G$2,'Array Content'!$A$2:$B$3,2,FALSE),"Mutant","WT")),"")</f>
        <v/>
      </c>
      <c r="CV331" s="4" t="str">
        <f>IF(ISNUMBER(CH331), IF($BV331&gt;VLOOKUP('Gene Table'!$G$2,'Array Content'!$A$2:$B$3,2,FALSE),IF(CH331&lt;-$BV331,"mutant","WT"),IF(CH331&lt;-VLOOKUP('Gene Table'!$G$2,'Array Content'!$A$2:$B$3,2,FALSE),"Mutant","WT")),"")</f>
        <v/>
      </c>
      <c r="CW331" s="4" t="str">
        <f>IF(ISNUMBER(CI331), IF($BV331&gt;VLOOKUP('Gene Table'!$G$2,'Array Content'!$A$2:$B$3,2,FALSE),IF(CI331&lt;-$BV331,"mutant","WT"),IF(CI331&lt;-VLOOKUP('Gene Table'!$G$2,'Array Content'!$A$2:$B$3,2,FALSE),"Mutant","WT")),"")</f>
        <v/>
      </c>
      <c r="CX331" s="4" t="str">
        <f>IF(ISNUMBER(CJ331), IF($BV331&gt;VLOOKUP('Gene Table'!$G$2,'Array Content'!$A$2:$B$3,2,FALSE),IF(CJ331&lt;-$BV331,"mutant","WT"),IF(CJ331&lt;-VLOOKUP('Gene Table'!$G$2,'Array Content'!$A$2:$B$3,2,FALSE),"Mutant","WT")),"")</f>
        <v/>
      </c>
      <c r="CY331" s="4" t="str">
        <f>IF(ISNUMBER(CK331), IF($BV331&gt;VLOOKUP('Gene Table'!$G$2,'Array Content'!$A$2:$B$3,2,FALSE),IF(CK331&lt;-$BV331,"mutant","WT"),IF(CK331&lt;-VLOOKUP('Gene Table'!$G$2,'Array Content'!$A$2:$B$3,2,FALSE),"Mutant","WT")),"")</f>
        <v/>
      </c>
      <c r="DA331" s="4" t="s">
        <v>4988</v>
      </c>
      <c r="DB331" s="4">
        <f t="shared" si="349"/>
        <v>-4.1099999999999994</v>
      </c>
      <c r="DC331" s="4">
        <f t="shared" si="350"/>
        <v>-5</v>
      </c>
      <c r="DD331" s="4" t="str">
        <f t="shared" si="351"/>
        <v/>
      </c>
      <c r="DE331" s="4" t="str">
        <f t="shared" si="352"/>
        <v/>
      </c>
      <c r="DF331" s="4" t="str">
        <f t="shared" si="353"/>
        <v/>
      </c>
      <c r="DG331" s="4" t="str">
        <f t="shared" si="354"/>
        <v/>
      </c>
      <c r="DH331" s="4" t="str">
        <f t="shared" si="355"/>
        <v/>
      </c>
      <c r="DI331" s="4" t="str">
        <f t="shared" si="356"/>
        <v/>
      </c>
      <c r="DJ331" s="4" t="str">
        <f t="shared" si="357"/>
        <v/>
      </c>
      <c r="DK331" s="4" t="str">
        <f t="shared" si="358"/>
        <v/>
      </c>
      <c r="DL331" s="4" t="str">
        <f t="shared" si="359"/>
        <v/>
      </c>
      <c r="DM331" s="4" t="str">
        <f t="shared" si="360"/>
        <v/>
      </c>
      <c r="DO331" s="4" t="s">
        <v>4988</v>
      </c>
      <c r="DP331" s="4" t="str">
        <f>IF(ISNUMBER(DB331), IF($AR331&gt;VLOOKUP('Gene Table'!$G$2,'Array Content'!$A$2:$B$3,2,FALSE),IF(DB331&lt;-$AR331,"mutant","WT"),IF(DB331&lt;-VLOOKUP('Gene Table'!$G$2,'Array Content'!$A$2:$B$3,2,FALSE),"Mutant","WT")),"")</f>
        <v>Mutant</v>
      </c>
      <c r="DQ331" s="4" t="str">
        <f>IF(ISNUMBER(DC331), IF($AR331&gt;VLOOKUP('Gene Table'!$G$2,'Array Content'!$A$2:$B$3,2,FALSE),IF(DC331&lt;-$AR331,"mutant","WT"),IF(DC331&lt;-VLOOKUP('Gene Table'!$G$2,'Array Content'!$A$2:$B$3,2,FALSE),"Mutant","WT")),"")</f>
        <v>Mutant</v>
      </c>
      <c r="DR331" s="4" t="str">
        <f>IF(ISNUMBER(DD331), IF($AR331&gt;VLOOKUP('Gene Table'!$G$2,'Array Content'!$A$2:$B$3,2,FALSE),IF(DD331&lt;-$AR331,"mutant","WT"),IF(DD331&lt;-VLOOKUP('Gene Table'!$G$2,'Array Content'!$A$2:$B$3,2,FALSE),"Mutant","WT")),"")</f>
        <v/>
      </c>
      <c r="DS331" s="4" t="str">
        <f>IF(ISNUMBER(DE331), IF($AR331&gt;VLOOKUP('Gene Table'!$G$2,'Array Content'!$A$2:$B$3,2,FALSE),IF(DE331&lt;-$AR331,"mutant","WT"),IF(DE331&lt;-VLOOKUP('Gene Table'!$G$2,'Array Content'!$A$2:$B$3,2,FALSE),"Mutant","WT")),"")</f>
        <v/>
      </c>
      <c r="DT331" s="4" t="str">
        <f>IF(ISNUMBER(DF331), IF($AR331&gt;VLOOKUP('Gene Table'!$G$2,'Array Content'!$A$2:$B$3,2,FALSE),IF(DF331&lt;-$AR331,"mutant","WT"),IF(DF331&lt;-VLOOKUP('Gene Table'!$G$2,'Array Content'!$A$2:$B$3,2,FALSE),"Mutant","WT")),"")</f>
        <v/>
      </c>
      <c r="DU331" s="4" t="str">
        <f>IF(ISNUMBER(DG331), IF($AR331&gt;VLOOKUP('Gene Table'!$G$2,'Array Content'!$A$2:$B$3,2,FALSE),IF(DG331&lt;-$AR331,"mutant","WT"),IF(DG331&lt;-VLOOKUP('Gene Table'!$G$2,'Array Content'!$A$2:$B$3,2,FALSE),"Mutant","WT")),"")</f>
        <v/>
      </c>
      <c r="DV331" s="4" t="str">
        <f>IF(ISNUMBER(DH331), IF($AR331&gt;VLOOKUP('Gene Table'!$G$2,'Array Content'!$A$2:$B$3,2,FALSE),IF(DH331&lt;-$AR331,"mutant","WT"),IF(DH331&lt;-VLOOKUP('Gene Table'!$G$2,'Array Content'!$A$2:$B$3,2,FALSE),"Mutant","WT")),"")</f>
        <v/>
      </c>
      <c r="DW331" s="4" t="str">
        <f>IF(ISNUMBER(DI331), IF($AR331&gt;VLOOKUP('Gene Table'!$G$2,'Array Content'!$A$2:$B$3,2,FALSE),IF(DI331&lt;-$AR331,"mutant","WT"),IF(DI331&lt;-VLOOKUP('Gene Table'!$G$2,'Array Content'!$A$2:$B$3,2,FALSE),"Mutant","WT")),"")</f>
        <v/>
      </c>
      <c r="DX331" s="4" t="str">
        <f>IF(ISNUMBER(DJ331), IF($AR331&gt;VLOOKUP('Gene Table'!$G$2,'Array Content'!$A$2:$B$3,2,FALSE),IF(DJ331&lt;-$AR331,"mutant","WT"),IF(DJ331&lt;-VLOOKUP('Gene Table'!$G$2,'Array Content'!$A$2:$B$3,2,FALSE),"Mutant","WT")),"")</f>
        <v/>
      </c>
      <c r="DY331" s="4" t="str">
        <f>IF(ISNUMBER(DK331), IF($AR331&gt;VLOOKUP('Gene Table'!$G$2,'Array Content'!$A$2:$B$3,2,FALSE),IF(DK331&lt;-$AR331,"mutant","WT"),IF(DK331&lt;-VLOOKUP('Gene Table'!$G$2,'Array Content'!$A$2:$B$3,2,FALSE),"Mutant","WT")),"")</f>
        <v/>
      </c>
      <c r="DZ331" s="4" t="str">
        <f>IF(ISNUMBER(DL331), IF($AR331&gt;VLOOKUP('Gene Table'!$G$2,'Array Content'!$A$2:$B$3,2,FALSE),IF(DL331&lt;-$AR331,"mutant","WT"),IF(DL331&lt;-VLOOKUP('Gene Table'!$G$2,'Array Content'!$A$2:$B$3,2,FALSE),"Mutant","WT")),"")</f>
        <v/>
      </c>
      <c r="EA331" s="4" t="str">
        <f>IF(ISNUMBER(DM331), IF($AR331&gt;VLOOKUP('Gene Table'!$G$2,'Array Content'!$A$2:$B$3,2,FALSE),IF(DM331&lt;-$AR331,"mutant","WT"),IF(DM331&lt;-VLOOKUP('Gene Table'!$G$2,'Array Content'!$A$2:$B$3,2,FALSE),"Mutant","WT")),"")</f>
        <v/>
      </c>
      <c r="EC331" s="4" t="s">
        <v>4988</v>
      </c>
      <c r="ED331" s="4" t="str">
        <f>IF('Gene Table'!$D331="copy number",D331,"")</f>
        <v/>
      </c>
      <c r="EE331" s="4" t="str">
        <f>IF('Gene Table'!$D331="copy number",E331,"")</f>
        <v/>
      </c>
      <c r="EF331" s="4" t="str">
        <f>IF('Gene Table'!$D331="copy number",F331,"")</f>
        <v/>
      </c>
      <c r="EG331" s="4" t="str">
        <f>IF('Gene Table'!$D331="copy number",G331,"")</f>
        <v/>
      </c>
      <c r="EH331" s="4" t="str">
        <f>IF('Gene Table'!$D331="copy number",H331,"")</f>
        <v/>
      </c>
      <c r="EI331" s="4" t="str">
        <f>IF('Gene Table'!$D331="copy number",I331,"")</f>
        <v/>
      </c>
      <c r="EJ331" s="4" t="str">
        <f>IF('Gene Table'!$D331="copy number",J331,"")</f>
        <v/>
      </c>
      <c r="EK331" s="4" t="str">
        <f>IF('Gene Table'!$D331="copy number",K331,"")</f>
        <v/>
      </c>
      <c r="EL331" s="4" t="str">
        <f>IF('Gene Table'!$D331="copy number",L331,"")</f>
        <v/>
      </c>
      <c r="EM331" s="4" t="str">
        <f>IF('Gene Table'!$D331="copy number",M331,"")</f>
        <v/>
      </c>
      <c r="EN331" s="4" t="str">
        <f>IF('Gene Table'!$D331="copy number",N331,"")</f>
        <v/>
      </c>
      <c r="EO331" s="4" t="str">
        <f>IF('Gene Table'!$D331="copy number",O331,"")</f>
        <v/>
      </c>
      <c r="EQ331" s="4" t="s">
        <v>4988</v>
      </c>
      <c r="ER331" s="4" t="str">
        <f>IF('Gene Table'!$D331="copy number",R331,"")</f>
        <v/>
      </c>
      <c r="ES331" s="4" t="str">
        <f>IF('Gene Table'!$D331="copy number",S331,"")</f>
        <v/>
      </c>
      <c r="ET331" s="4" t="str">
        <f>IF('Gene Table'!$D331="copy number",T331,"")</f>
        <v/>
      </c>
      <c r="EU331" s="4" t="str">
        <f>IF('Gene Table'!$D331="copy number",U331,"")</f>
        <v/>
      </c>
      <c r="EV331" s="4" t="str">
        <f>IF('Gene Table'!$D331="copy number",V331,"")</f>
        <v/>
      </c>
      <c r="EW331" s="4" t="str">
        <f>IF('Gene Table'!$D331="copy number",W331,"")</f>
        <v/>
      </c>
      <c r="EX331" s="4" t="str">
        <f>IF('Gene Table'!$D331="copy number",X331,"")</f>
        <v/>
      </c>
      <c r="EY331" s="4" t="str">
        <f>IF('Gene Table'!$D331="copy number",Y331,"")</f>
        <v/>
      </c>
      <c r="EZ331" s="4" t="str">
        <f>IF('Gene Table'!$D331="copy number",Z331,"")</f>
        <v/>
      </c>
      <c r="FA331" s="4" t="str">
        <f>IF('Gene Table'!$D331="copy number",AA331,"")</f>
        <v/>
      </c>
      <c r="FB331" s="4" t="str">
        <f>IF('Gene Table'!$D331="copy number",AB331,"")</f>
        <v/>
      </c>
      <c r="FC331" s="4" t="str">
        <f>IF('Gene Table'!$D331="copy number",AC331,"")</f>
        <v/>
      </c>
      <c r="FE331" s="4" t="s">
        <v>4988</v>
      </c>
      <c r="FF331" s="4" t="str">
        <f>IF('Gene Table'!$C331="SMPC",D331,"")</f>
        <v/>
      </c>
      <c r="FG331" s="4" t="str">
        <f>IF('Gene Table'!$C331="SMPC",E331,"")</f>
        <v/>
      </c>
      <c r="FH331" s="4" t="str">
        <f>IF('Gene Table'!$C331="SMPC",F331,"")</f>
        <v/>
      </c>
      <c r="FI331" s="4" t="str">
        <f>IF('Gene Table'!$C331="SMPC",G331,"")</f>
        <v/>
      </c>
      <c r="FJ331" s="4" t="str">
        <f>IF('Gene Table'!$C331="SMPC",H331,"")</f>
        <v/>
      </c>
      <c r="FK331" s="4" t="str">
        <f>IF('Gene Table'!$C331="SMPC",I331,"")</f>
        <v/>
      </c>
      <c r="FL331" s="4" t="str">
        <f>IF('Gene Table'!$C331="SMPC",J331,"")</f>
        <v/>
      </c>
      <c r="FM331" s="4" t="str">
        <f>IF('Gene Table'!$C331="SMPC",K331,"")</f>
        <v/>
      </c>
      <c r="FN331" s="4" t="str">
        <f>IF('Gene Table'!$C331="SMPC",L331,"")</f>
        <v/>
      </c>
      <c r="FO331" s="4" t="str">
        <f>IF('Gene Table'!$C331="SMPC",M331,"")</f>
        <v/>
      </c>
      <c r="FP331" s="4" t="str">
        <f>IF('Gene Table'!$C331="SMPC",N331,"")</f>
        <v/>
      </c>
      <c r="FQ331" s="4" t="str">
        <f>IF('Gene Table'!$C331="SMPC",O331,"")</f>
        <v/>
      </c>
      <c r="FS331" s="4" t="s">
        <v>4988</v>
      </c>
      <c r="FT331" s="4" t="str">
        <f>IF('Gene Table'!$C331="SMPC",R331,"")</f>
        <v/>
      </c>
      <c r="FU331" s="4" t="str">
        <f>IF('Gene Table'!$C331="SMPC",S331,"")</f>
        <v/>
      </c>
      <c r="FV331" s="4" t="str">
        <f>IF('Gene Table'!$C331="SMPC",T331,"")</f>
        <v/>
      </c>
      <c r="FW331" s="4" t="str">
        <f>IF('Gene Table'!$C331="SMPC",U331,"")</f>
        <v/>
      </c>
      <c r="FX331" s="4" t="str">
        <f>IF('Gene Table'!$C331="SMPC",V331,"")</f>
        <v/>
      </c>
      <c r="FY331" s="4" t="str">
        <f>IF('Gene Table'!$C331="SMPC",W331,"")</f>
        <v/>
      </c>
      <c r="FZ331" s="4" t="str">
        <f>IF('Gene Table'!$C331="SMPC",X331,"")</f>
        <v/>
      </c>
      <c r="GA331" s="4" t="str">
        <f>IF('Gene Table'!$C331="SMPC",Y331,"")</f>
        <v/>
      </c>
      <c r="GB331" s="4" t="str">
        <f>IF('Gene Table'!$C331="SMPC",Z331,"")</f>
        <v/>
      </c>
      <c r="GC331" s="4" t="str">
        <f>IF('Gene Table'!$C331="SMPC",AA331,"")</f>
        <v/>
      </c>
      <c r="GD331" s="4" t="str">
        <f>IF('Gene Table'!$C331="SMPC",AB331,"")</f>
        <v/>
      </c>
      <c r="GE331" s="4" t="str">
        <f>IF('Gene Table'!$C331="SMPC",AC331,"")</f>
        <v/>
      </c>
    </row>
    <row r="332" spans="1:187" ht="15" customHeight="1" x14ac:dyDescent="0.25">
      <c r="A332" s="4" t="str">
        <f>'Gene Table'!C332&amp;":"&amp;'Gene Table'!D332</f>
        <v>WT1:c.1168C&gt;T</v>
      </c>
      <c r="B332" s="4">
        <f>IF('Gene Table'!$G$5="NO",IF(ISNUMBER(MATCH('Gene Table'!E332,'Array Content'!$M$2:$M$941,0)),VLOOKUP('Gene Table'!E332,'Array Content'!$M$2:$O$941,2,FALSE),35),IF('Gene Table'!$G$5="YES",IF(ISNUMBER(MATCH('Gene Table'!E332,'Array Content'!$M$2:$M$941,0)),VLOOKUP('Gene Table'!E332,'Array Content'!$M$2:$O$941,3,FALSE),35),"OOPS"))</f>
        <v>37</v>
      </c>
      <c r="C332" s="4" t="s">
        <v>4989</v>
      </c>
      <c r="D332" s="29">
        <f>IF('Control Sample Data'!D331="","",IF(SUM('Control Sample Data'!D$2:D$97)&gt;10,IF(AND(ISNUMBER('Control Sample Data'!D331),'Control Sample Data'!D331&lt;$B332, 'Control Sample Data'!D331&gt;0),'Control Sample Data'!D331,$B332),""))</f>
        <v>26</v>
      </c>
      <c r="E332" s="29">
        <f>IF('Control Sample Data'!E331="","",IF(SUM('Control Sample Data'!E$2:E$97)&gt;10,IF(AND(ISNUMBER('Control Sample Data'!E331),'Control Sample Data'!E331&lt;$B332, 'Control Sample Data'!E331&gt;0),'Control Sample Data'!E331,$B332),""))</f>
        <v>26</v>
      </c>
      <c r="F332" s="29" t="str">
        <f>IF('Control Sample Data'!F331="","",IF(SUM('Control Sample Data'!F$2:F$97)&gt;10,IF(AND(ISNUMBER('Control Sample Data'!F331),'Control Sample Data'!F331&lt;$B332, 'Control Sample Data'!F331&gt;0),'Control Sample Data'!F331,$B332),""))</f>
        <v/>
      </c>
      <c r="G332" s="29" t="str">
        <f>IF('Control Sample Data'!G331="","",IF(SUM('Control Sample Data'!G$2:G$97)&gt;10,IF(AND(ISNUMBER('Control Sample Data'!G331),'Control Sample Data'!G331&lt;$B332, 'Control Sample Data'!G331&gt;0),'Control Sample Data'!G331,$B332),""))</f>
        <v/>
      </c>
      <c r="H332" s="29" t="str">
        <f>IF('Control Sample Data'!H331="","",IF(SUM('Control Sample Data'!H$2:H$97)&gt;10,IF(AND(ISNUMBER('Control Sample Data'!H331),'Control Sample Data'!H331&lt;$B332, 'Control Sample Data'!H331&gt;0),'Control Sample Data'!H331,$B332),""))</f>
        <v/>
      </c>
      <c r="I332" s="29" t="str">
        <f>IF('Control Sample Data'!I331="","",IF(SUM('Control Sample Data'!I$2:I$97)&gt;10,IF(AND(ISNUMBER('Control Sample Data'!I331),'Control Sample Data'!I331&lt;$B332, 'Control Sample Data'!I331&gt;0),'Control Sample Data'!I331,$B332),""))</f>
        <v/>
      </c>
      <c r="J332" s="29" t="str">
        <f>IF('Control Sample Data'!J331="","",IF(SUM('Control Sample Data'!J$2:J$97)&gt;10,IF(AND(ISNUMBER('Control Sample Data'!J331),'Control Sample Data'!J331&lt;$B332, 'Control Sample Data'!J331&gt;0),'Control Sample Data'!J331,$B332),""))</f>
        <v/>
      </c>
      <c r="K332" s="29" t="str">
        <f>IF('Control Sample Data'!K331="","",IF(SUM('Control Sample Data'!K$2:K$97)&gt;10,IF(AND(ISNUMBER('Control Sample Data'!K331),'Control Sample Data'!K331&lt;$B332, 'Control Sample Data'!K331&gt;0),'Control Sample Data'!K331,$B332),""))</f>
        <v/>
      </c>
      <c r="L332" s="29" t="str">
        <f>IF('Control Sample Data'!L331="","",IF(SUM('Control Sample Data'!L$2:L$97)&gt;10,IF(AND(ISNUMBER('Control Sample Data'!L331),'Control Sample Data'!L331&lt;$B332, 'Control Sample Data'!L331&gt;0),'Control Sample Data'!L331,$B332),""))</f>
        <v/>
      </c>
      <c r="M332" s="29" t="str">
        <f>IF('Control Sample Data'!M331="","",IF(SUM('Control Sample Data'!M$2:M$97)&gt;10,IF(AND(ISNUMBER('Control Sample Data'!M331),'Control Sample Data'!M331&lt;$B332, 'Control Sample Data'!M331&gt;0),'Control Sample Data'!M331,$B332),""))</f>
        <v/>
      </c>
      <c r="N332" s="29" t="str">
        <f>IF('Control Sample Data'!N331="","",IF(SUM('Control Sample Data'!N$2:N$97)&gt;10,IF(AND(ISNUMBER('Control Sample Data'!N331),'Control Sample Data'!N331&lt;$B332, 'Control Sample Data'!N331&gt;0),'Control Sample Data'!N331,$B332),""))</f>
        <v/>
      </c>
      <c r="O332" s="29" t="str">
        <f>IF('Control Sample Data'!O331="","",IF(SUM('Control Sample Data'!O$2:O$97)&gt;10,IF(AND(ISNUMBER('Control Sample Data'!O331),'Control Sample Data'!O331&lt;$B332, 'Control Sample Data'!O331&gt;0),'Control Sample Data'!O331,$B332),""))</f>
        <v/>
      </c>
      <c r="Q332" s="4" t="s">
        <v>4989</v>
      </c>
      <c r="R332" s="29">
        <f>IF('Test Sample Data'!D331="","",IF(SUM('Test Sample Data'!D$2:D$97)&gt;10,IF(AND(ISNUMBER('Test Sample Data'!D331),'Test Sample Data'!D331&lt;$B332, 'Test Sample Data'!D331&gt;0),'Test Sample Data'!D331,$B332),""))</f>
        <v>21.71</v>
      </c>
      <c r="S332" s="29">
        <f>IF('Test Sample Data'!E331="","",IF(SUM('Test Sample Data'!E$2:E$97)&gt;10,IF(AND(ISNUMBER('Test Sample Data'!E331),'Test Sample Data'!E331&lt;$B332, 'Test Sample Data'!E331&gt;0),'Test Sample Data'!E331,$B332),""))</f>
        <v>21</v>
      </c>
      <c r="T332" s="29" t="str">
        <f>IF('Test Sample Data'!F331="","",IF(SUM('Test Sample Data'!F$2:F$97)&gt;10,IF(AND(ISNUMBER('Test Sample Data'!F331),'Test Sample Data'!F331&lt;$B332, 'Test Sample Data'!F331&gt;0),'Test Sample Data'!F331,$B332),""))</f>
        <v/>
      </c>
      <c r="U332" s="29" t="str">
        <f>IF('Test Sample Data'!G331="","",IF(SUM('Test Sample Data'!G$2:G$97)&gt;10,IF(AND(ISNUMBER('Test Sample Data'!G331),'Test Sample Data'!G331&lt;$B332, 'Test Sample Data'!G331&gt;0),'Test Sample Data'!G331,$B332),""))</f>
        <v/>
      </c>
      <c r="V332" s="29" t="str">
        <f>IF('Test Sample Data'!H331="","",IF(SUM('Test Sample Data'!H$2:H$97)&gt;10,IF(AND(ISNUMBER('Test Sample Data'!H331),'Test Sample Data'!H331&lt;$B332, 'Test Sample Data'!H331&gt;0),'Test Sample Data'!H331,$B332),""))</f>
        <v/>
      </c>
      <c r="W332" s="29" t="str">
        <f>IF('Test Sample Data'!I331="","",IF(SUM('Test Sample Data'!I$2:I$97)&gt;10,IF(AND(ISNUMBER('Test Sample Data'!I331),'Test Sample Data'!I331&lt;$B332, 'Test Sample Data'!I331&gt;0),'Test Sample Data'!I331,$B332),""))</f>
        <v/>
      </c>
      <c r="X332" s="29" t="str">
        <f>IF('Test Sample Data'!J331="","",IF(SUM('Test Sample Data'!J$2:J$97)&gt;10,IF(AND(ISNUMBER('Test Sample Data'!J331),'Test Sample Data'!J331&lt;$B332, 'Test Sample Data'!J331&gt;0),'Test Sample Data'!J331,$B332),""))</f>
        <v/>
      </c>
      <c r="Y332" s="29" t="str">
        <f>IF('Test Sample Data'!K331="","",IF(SUM('Test Sample Data'!K$2:K$97)&gt;10,IF(AND(ISNUMBER('Test Sample Data'!K331),'Test Sample Data'!K331&lt;$B332, 'Test Sample Data'!K331&gt;0),'Test Sample Data'!K331,$B332),""))</f>
        <v/>
      </c>
      <c r="Z332" s="29" t="str">
        <f>IF('Test Sample Data'!L331="","",IF(SUM('Test Sample Data'!L$2:L$97)&gt;10,IF(AND(ISNUMBER('Test Sample Data'!L331),'Test Sample Data'!L331&lt;$B332, 'Test Sample Data'!L331&gt;0),'Test Sample Data'!L331,$B332),""))</f>
        <v/>
      </c>
      <c r="AA332" s="29" t="str">
        <f>IF('Test Sample Data'!M331="","",IF(SUM('Test Sample Data'!M$2:M$97)&gt;10,IF(AND(ISNUMBER('Test Sample Data'!M331),'Test Sample Data'!M331&lt;$B332, 'Test Sample Data'!M331&gt;0),'Test Sample Data'!M331,$B332),""))</f>
        <v/>
      </c>
      <c r="AB332" s="29" t="str">
        <f>IF('Test Sample Data'!N331="","",IF(SUM('Test Sample Data'!N$2:N$97)&gt;10,IF(AND(ISNUMBER('Test Sample Data'!N331),'Test Sample Data'!N331&lt;$B332, 'Test Sample Data'!N331&gt;0),'Test Sample Data'!N331,$B332),""))</f>
        <v/>
      </c>
      <c r="AC332" s="29" t="str">
        <f>IF('Test Sample Data'!O331="","",IF(SUM('Test Sample Data'!O$2:O$97)&gt;10,IF(AND(ISNUMBER('Test Sample Data'!O331),'Test Sample Data'!O331&lt;$B332, 'Test Sample Data'!O331&gt;0),'Test Sample Data'!O331,$B332),""))</f>
        <v/>
      </c>
      <c r="AE332" s="4" t="s">
        <v>4989</v>
      </c>
      <c r="AF332" s="4">
        <f t="shared" si="375"/>
        <v>0</v>
      </c>
      <c r="AG332" s="4">
        <f t="shared" si="376"/>
        <v>0</v>
      </c>
      <c r="AH332" s="4" t="str">
        <f t="shared" si="377"/>
        <v/>
      </c>
      <c r="AI332" s="4" t="str">
        <f t="shared" si="378"/>
        <v/>
      </c>
      <c r="AJ332" s="4" t="str">
        <f t="shared" si="379"/>
        <v/>
      </c>
      <c r="AK332" s="4" t="str">
        <f t="shared" si="380"/>
        <v/>
      </c>
      <c r="AL332" s="4" t="str">
        <f t="shared" si="381"/>
        <v/>
      </c>
      <c r="AM332" s="4" t="str">
        <f t="shared" si="382"/>
        <v/>
      </c>
      <c r="AN332" s="4" t="str">
        <f t="shared" si="383"/>
        <v/>
      </c>
      <c r="AO332" s="4" t="str">
        <f t="shared" si="384"/>
        <v/>
      </c>
      <c r="AP332" s="4" t="str">
        <f t="shared" si="385"/>
        <v/>
      </c>
      <c r="AQ332" s="4" t="str">
        <f t="shared" si="386"/>
        <v/>
      </c>
      <c r="AR332" s="4">
        <f t="shared" si="387"/>
        <v>0</v>
      </c>
      <c r="AS332" s="4">
        <f t="shared" si="374"/>
        <v>0</v>
      </c>
      <c r="AU332" s="4" t="s">
        <v>4989</v>
      </c>
      <c r="AV332" s="4">
        <f t="shared" si="388"/>
        <v>-4.2899999999999991</v>
      </c>
      <c r="AW332" s="4">
        <f t="shared" si="389"/>
        <v>-5</v>
      </c>
      <c r="AX332" s="4" t="str">
        <f t="shared" si="390"/>
        <v/>
      </c>
      <c r="AY332" s="4" t="str">
        <f t="shared" si="391"/>
        <v/>
      </c>
      <c r="AZ332" s="4" t="str">
        <f t="shared" si="392"/>
        <v/>
      </c>
      <c r="BA332" s="4" t="str">
        <f t="shared" si="393"/>
        <v/>
      </c>
      <c r="BB332" s="4" t="str">
        <f t="shared" si="394"/>
        <v/>
      </c>
      <c r="BC332" s="4" t="str">
        <f t="shared" si="395"/>
        <v/>
      </c>
      <c r="BD332" s="4" t="str">
        <f t="shared" si="396"/>
        <v/>
      </c>
      <c r="BE332" s="4" t="str">
        <f t="shared" si="397"/>
        <v/>
      </c>
      <c r="BF332" s="4" t="str">
        <f t="shared" si="398"/>
        <v/>
      </c>
      <c r="BG332" s="4" t="str">
        <f t="shared" si="399"/>
        <v/>
      </c>
      <c r="BI332" s="4" t="s">
        <v>4989</v>
      </c>
      <c r="BJ332" s="4">
        <f t="shared" si="361"/>
        <v>-4.2899999999999991</v>
      </c>
      <c r="BK332" s="4" t="str">
        <f t="shared" si="362"/>
        <v/>
      </c>
      <c r="BL332" s="4" t="str">
        <f t="shared" si="363"/>
        <v/>
      </c>
      <c r="BM332" s="4" t="str">
        <f t="shared" si="364"/>
        <v/>
      </c>
      <c r="BN332" s="4" t="str">
        <f t="shared" si="365"/>
        <v/>
      </c>
      <c r="BO332" s="4" t="str">
        <f t="shared" si="366"/>
        <v/>
      </c>
      <c r="BP332" s="4" t="str">
        <f t="shared" si="367"/>
        <v/>
      </c>
      <c r="BQ332" s="4" t="str">
        <f t="shared" si="368"/>
        <v/>
      </c>
      <c r="BR332" s="4" t="str">
        <f t="shared" si="369"/>
        <v/>
      </c>
      <c r="BS332" s="4" t="str">
        <f t="shared" si="370"/>
        <v/>
      </c>
      <c r="BT332" s="4" t="str">
        <f t="shared" si="371"/>
        <v/>
      </c>
      <c r="BU332" s="4" t="str">
        <f t="shared" si="372"/>
        <v/>
      </c>
      <c r="BV332" s="4">
        <f t="shared" si="400"/>
        <v>0</v>
      </c>
      <c r="BW332" s="4">
        <f t="shared" si="373"/>
        <v>-4.29</v>
      </c>
      <c r="BY332" s="4" t="s">
        <v>4989</v>
      </c>
      <c r="BZ332" s="4">
        <f t="shared" si="337"/>
        <v>8.8817841970012523E-16</v>
      </c>
      <c r="CA332" s="4">
        <f t="shared" si="338"/>
        <v>-0.71</v>
      </c>
      <c r="CB332" s="4" t="str">
        <f t="shared" si="339"/>
        <v/>
      </c>
      <c r="CC332" s="4" t="str">
        <f t="shared" si="340"/>
        <v/>
      </c>
      <c r="CD332" s="4" t="str">
        <f t="shared" si="341"/>
        <v/>
      </c>
      <c r="CE332" s="4" t="str">
        <f t="shared" si="342"/>
        <v/>
      </c>
      <c r="CF332" s="4" t="str">
        <f t="shared" si="343"/>
        <v/>
      </c>
      <c r="CG332" s="4" t="str">
        <f t="shared" si="344"/>
        <v/>
      </c>
      <c r="CH332" s="4" t="str">
        <f t="shared" si="345"/>
        <v/>
      </c>
      <c r="CI332" s="4" t="str">
        <f t="shared" si="346"/>
        <v/>
      </c>
      <c r="CJ332" s="4" t="str">
        <f t="shared" si="347"/>
        <v/>
      </c>
      <c r="CK332" s="4" t="str">
        <f t="shared" si="348"/>
        <v/>
      </c>
      <c r="CM332" s="4" t="s">
        <v>4989</v>
      </c>
      <c r="CN332" s="4" t="str">
        <f>IF(ISNUMBER(BZ332), IF($BV332&gt;VLOOKUP('Gene Table'!$G$2,'Array Content'!$A$2:$B$3,2,FALSE),IF(BZ332&lt;-$BV332,"mutant","WT"),IF(BZ332&lt;-VLOOKUP('Gene Table'!$G$2,'Array Content'!$A$2:$B$3,2,FALSE),"Mutant","WT")),"")</f>
        <v>WT</v>
      </c>
      <c r="CO332" s="4" t="str">
        <f>IF(ISNUMBER(CA332), IF($BV332&gt;VLOOKUP('Gene Table'!$G$2,'Array Content'!$A$2:$B$3,2,FALSE),IF(CA332&lt;-$BV332,"mutant","WT"),IF(CA332&lt;-VLOOKUP('Gene Table'!$G$2,'Array Content'!$A$2:$B$3,2,FALSE),"Mutant","WT")),"")</f>
        <v>WT</v>
      </c>
      <c r="CP332" s="4" t="str">
        <f>IF(ISNUMBER(CB332), IF($BV332&gt;VLOOKUP('Gene Table'!$G$2,'Array Content'!$A$2:$B$3,2,FALSE),IF(CB332&lt;-$BV332,"mutant","WT"),IF(CB332&lt;-VLOOKUP('Gene Table'!$G$2,'Array Content'!$A$2:$B$3,2,FALSE),"Mutant","WT")),"")</f>
        <v/>
      </c>
      <c r="CQ332" s="4" t="str">
        <f>IF(ISNUMBER(CC332), IF($BV332&gt;VLOOKUP('Gene Table'!$G$2,'Array Content'!$A$2:$B$3,2,FALSE),IF(CC332&lt;-$BV332,"mutant","WT"),IF(CC332&lt;-VLOOKUP('Gene Table'!$G$2,'Array Content'!$A$2:$B$3,2,FALSE),"Mutant","WT")),"")</f>
        <v/>
      </c>
      <c r="CR332" s="4" t="str">
        <f>IF(ISNUMBER(CD332), IF($BV332&gt;VLOOKUP('Gene Table'!$G$2,'Array Content'!$A$2:$B$3,2,FALSE),IF(CD332&lt;-$BV332,"mutant","WT"),IF(CD332&lt;-VLOOKUP('Gene Table'!$G$2,'Array Content'!$A$2:$B$3,2,FALSE),"Mutant","WT")),"")</f>
        <v/>
      </c>
      <c r="CS332" s="4" t="str">
        <f>IF(ISNUMBER(CE332), IF($BV332&gt;VLOOKUP('Gene Table'!$G$2,'Array Content'!$A$2:$B$3,2,FALSE),IF(CE332&lt;-$BV332,"mutant","WT"),IF(CE332&lt;-VLOOKUP('Gene Table'!$G$2,'Array Content'!$A$2:$B$3,2,FALSE),"Mutant","WT")),"")</f>
        <v/>
      </c>
      <c r="CT332" s="4" t="str">
        <f>IF(ISNUMBER(CF332), IF($BV332&gt;VLOOKUP('Gene Table'!$G$2,'Array Content'!$A$2:$B$3,2,FALSE),IF(CF332&lt;-$BV332,"mutant","WT"),IF(CF332&lt;-VLOOKUP('Gene Table'!$G$2,'Array Content'!$A$2:$B$3,2,FALSE),"Mutant","WT")),"")</f>
        <v/>
      </c>
      <c r="CU332" s="4" t="str">
        <f>IF(ISNUMBER(CG332), IF($BV332&gt;VLOOKUP('Gene Table'!$G$2,'Array Content'!$A$2:$B$3,2,FALSE),IF(CG332&lt;-$BV332,"mutant","WT"),IF(CG332&lt;-VLOOKUP('Gene Table'!$G$2,'Array Content'!$A$2:$B$3,2,FALSE),"Mutant","WT")),"")</f>
        <v/>
      </c>
      <c r="CV332" s="4" t="str">
        <f>IF(ISNUMBER(CH332), IF($BV332&gt;VLOOKUP('Gene Table'!$G$2,'Array Content'!$A$2:$B$3,2,FALSE),IF(CH332&lt;-$BV332,"mutant","WT"),IF(CH332&lt;-VLOOKUP('Gene Table'!$G$2,'Array Content'!$A$2:$B$3,2,FALSE),"Mutant","WT")),"")</f>
        <v/>
      </c>
      <c r="CW332" s="4" t="str">
        <f>IF(ISNUMBER(CI332), IF($BV332&gt;VLOOKUP('Gene Table'!$G$2,'Array Content'!$A$2:$B$3,2,FALSE),IF(CI332&lt;-$BV332,"mutant","WT"),IF(CI332&lt;-VLOOKUP('Gene Table'!$G$2,'Array Content'!$A$2:$B$3,2,FALSE),"Mutant","WT")),"")</f>
        <v/>
      </c>
      <c r="CX332" s="4" t="str">
        <f>IF(ISNUMBER(CJ332), IF($BV332&gt;VLOOKUP('Gene Table'!$G$2,'Array Content'!$A$2:$B$3,2,FALSE),IF(CJ332&lt;-$BV332,"mutant","WT"),IF(CJ332&lt;-VLOOKUP('Gene Table'!$G$2,'Array Content'!$A$2:$B$3,2,FALSE),"Mutant","WT")),"")</f>
        <v/>
      </c>
      <c r="CY332" s="4" t="str">
        <f>IF(ISNUMBER(CK332), IF($BV332&gt;VLOOKUP('Gene Table'!$G$2,'Array Content'!$A$2:$B$3,2,FALSE),IF(CK332&lt;-$BV332,"mutant","WT"),IF(CK332&lt;-VLOOKUP('Gene Table'!$G$2,'Array Content'!$A$2:$B$3,2,FALSE),"Mutant","WT")),"")</f>
        <v/>
      </c>
      <c r="DA332" s="4" t="s">
        <v>4989</v>
      </c>
      <c r="DB332" s="4">
        <f t="shared" si="349"/>
        <v>-4.2899999999999991</v>
      </c>
      <c r="DC332" s="4">
        <f t="shared" si="350"/>
        <v>-5</v>
      </c>
      <c r="DD332" s="4" t="str">
        <f t="shared" si="351"/>
        <v/>
      </c>
      <c r="DE332" s="4" t="str">
        <f t="shared" si="352"/>
        <v/>
      </c>
      <c r="DF332" s="4" t="str">
        <f t="shared" si="353"/>
        <v/>
      </c>
      <c r="DG332" s="4" t="str">
        <f t="shared" si="354"/>
        <v/>
      </c>
      <c r="DH332" s="4" t="str">
        <f t="shared" si="355"/>
        <v/>
      </c>
      <c r="DI332" s="4" t="str">
        <f t="shared" si="356"/>
        <v/>
      </c>
      <c r="DJ332" s="4" t="str">
        <f t="shared" si="357"/>
        <v/>
      </c>
      <c r="DK332" s="4" t="str">
        <f t="shared" si="358"/>
        <v/>
      </c>
      <c r="DL332" s="4" t="str">
        <f t="shared" si="359"/>
        <v/>
      </c>
      <c r="DM332" s="4" t="str">
        <f t="shared" si="360"/>
        <v/>
      </c>
      <c r="DO332" s="4" t="s">
        <v>4989</v>
      </c>
      <c r="DP332" s="4" t="str">
        <f>IF(ISNUMBER(DB332), IF($AR332&gt;VLOOKUP('Gene Table'!$G$2,'Array Content'!$A$2:$B$3,2,FALSE),IF(DB332&lt;-$AR332,"mutant","WT"),IF(DB332&lt;-VLOOKUP('Gene Table'!$G$2,'Array Content'!$A$2:$B$3,2,FALSE),"Mutant","WT")),"")</f>
        <v>Mutant</v>
      </c>
      <c r="DQ332" s="4" t="str">
        <f>IF(ISNUMBER(DC332), IF($AR332&gt;VLOOKUP('Gene Table'!$G$2,'Array Content'!$A$2:$B$3,2,FALSE),IF(DC332&lt;-$AR332,"mutant","WT"),IF(DC332&lt;-VLOOKUP('Gene Table'!$G$2,'Array Content'!$A$2:$B$3,2,FALSE),"Mutant","WT")),"")</f>
        <v>Mutant</v>
      </c>
      <c r="DR332" s="4" t="str">
        <f>IF(ISNUMBER(DD332), IF($AR332&gt;VLOOKUP('Gene Table'!$G$2,'Array Content'!$A$2:$B$3,2,FALSE),IF(DD332&lt;-$AR332,"mutant","WT"),IF(DD332&lt;-VLOOKUP('Gene Table'!$G$2,'Array Content'!$A$2:$B$3,2,FALSE),"Mutant","WT")),"")</f>
        <v/>
      </c>
      <c r="DS332" s="4" t="str">
        <f>IF(ISNUMBER(DE332), IF($AR332&gt;VLOOKUP('Gene Table'!$G$2,'Array Content'!$A$2:$B$3,2,FALSE),IF(DE332&lt;-$AR332,"mutant","WT"),IF(DE332&lt;-VLOOKUP('Gene Table'!$G$2,'Array Content'!$A$2:$B$3,2,FALSE),"Mutant","WT")),"")</f>
        <v/>
      </c>
      <c r="DT332" s="4" t="str">
        <f>IF(ISNUMBER(DF332), IF($AR332&gt;VLOOKUP('Gene Table'!$G$2,'Array Content'!$A$2:$B$3,2,FALSE),IF(DF332&lt;-$AR332,"mutant","WT"),IF(DF332&lt;-VLOOKUP('Gene Table'!$G$2,'Array Content'!$A$2:$B$3,2,FALSE),"Mutant","WT")),"")</f>
        <v/>
      </c>
      <c r="DU332" s="4" t="str">
        <f>IF(ISNUMBER(DG332), IF($AR332&gt;VLOOKUP('Gene Table'!$G$2,'Array Content'!$A$2:$B$3,2,FALSE),IF(DG332&lt;-$AR332,"mutant","WT"),IF(DG332&lt;-VLOOKUP('Gene Table'!$G$2,'Array Content'!$A$2:$B$3,2,FALSE),"Mutant","WT")),"")</f>
        <v/>
      </c>
      <c r="DV332" s="4" t="str">
        <f>IF(ISNUMBER(DH332), IF($AR332&gt;VLOOKUP('Gene Table'!$G$2,'Array Content'!$A$2:$B$3,2,FALSE),IF(DH332&lt;-$AR332,"mutant","WT"),IF(DH332&lt;-VLOOKUP('Gene Table'!$G$2,'Array Content'!$A$2:$B$3,2,FALSE),"Mutant","WT")),"")</f>
        <v/>
      </c>
      <c r="DW332" s="4" t="str">
        <f>IF(ISNUMBER(DI332), IF($AR332&gt;VLOOKUP('Gene Table'!$G$2,'Array Content'!$A$2:$B$3,2,FALSE),IF(DI332&lt;-$AR332,"mutant","WT"),IF(DI332&lt;-VLOOKUP('Gene Table'!$G$2,'Array Content'!$A$2:$B$3,2,FALSE),"Mutant","WT")),"")</f>
        <v/>
      </c>
      <c r="DX332" s="4" t="str">
        <f>IF(ISNUMBER(DJ332), IF($AR332&gt;VLOOKUP('Gene Table'!$G$2,'Array Content'!$A$2:$B$3,2,FALSE),IF(DJ332&lt;-$AR332,"mutant","WT"),IF(DJ332&lt;-VLOOKUP('Gene Table'!$G$2,'Array Content'!$A$2:$B$3,2,FALSE),"Mutant","WT")),"")</f>
        <v/>
      </c>
      <c r="DY332" s="4" t="str">
        <f>IF(ISNUMBER(DK332), IF($AR332&gt;VLOOKUP('Gene Table'!$G$2,'Array Content'!$A$2:$B$3,2,FALSE),IF(DK332&lt;-$AR332,"mutant","WT"),IF(DK332&lt;-VLOOKUP('Gene Table'!$G$2,'Array Content'!$A$2:$B$3,2,FALSE),"Mutant","WT")),"")</f>
        <v/>
      </c>
      <c r="DZ332" s="4" t="str">
        <f>IF(ISNUMBER(DL332), IF($AR332&gt;VLOOKUP('Gene Table'!$G$2,'Array Content'!$A$2:$B$3,2,FALSE),IF(DL332&lt;-$AR332,"mutant","WT"),IF(DL332&lt;-VLOOKUP('Gene Table'!$G$2,'Array Content'!$A$2:$B$3,2,FALSE),"Mutant","WT")),"")</f>
        <v/>
      </c>
      <c r="EA332" s="4" t="str">
        <f>IF(ISNUMBER(DM332), IF($AR332&gt;VLOOKUP('Gene Table'!$G$2,'Array Content'!$A$2:$B$3,2,FALSE),IF(DM332&lt;-$AR332,"mutant","WT"),IF(DM332&lt;-VLOOKUP('Gene Table'!$G$2,'Array Content'!$A$2:$B$3,2,FALSE),"Mutant","WT")),"")</f>
        <v/>
      </c>
      <c r="EC332" s="4" t="s">
        <v>4989</v>
      </c>
      <c r="ED332" s="4" t="str">
        <f>IF('Gene Table'!$D332="copy number",D332,"")</f>
        <v/>
      </c>
      <c r="EE332" s="4" t="str">
        <f>IF('Gene Table'!$D332="copy number",E332,"")</f>
        <v/>
      </c>
      <c r="EF332" s="4" t="str">
        <f>IF('Gene Table'!$D332="copy number",F332,"")</f>
        <v/>
      </c>
      <c r="EG332" s="4" t="str">
        <f>IF('Gene Table'!$D332="copy number",G332,"")</f>
        <v/>
      </c>
      <c r="EH332" s="4" t="str">
        <f>IF('Gene Table'!$D332="copy number",H332,"")</f>
        <v/>
      </c>
      <c r="EI332" s="4" t="str">
        <f>IF('Gene Table'!$D332="copy number",I332,"")</f>
        <v/>
      </c>
      <c r="EJ332" s="4" t="str">
        <f>IF('Gene Table'!$D332="copy number",J332,"")</f>
        <v/>
      </c>
      <c r="EK332" s="4" t="str">
        <f>IF('Gene Table'!$D332="copy number",K332,"")</f>
        <v/>
      </c>
      <c r="EL332" s="4" t="str">
        <f>IF('Gene Table'!$D332="copy number",L332,"")</f>
        <v/>
      </c>
      <c r="EM332" s="4" t="str">
        <f>IF('Gene Table'!$D332="copy number",M332,"")</f>
        <v/>
      </c>
      <c r="EN332" s="4" t="str">
        <f>IF('Gene Table'!$D332="copy number",N332,"")</f>
        <v/>
      </c>
      <c r="EO332" s="4" t="str">
        <f>IF('Gene Table'!$D332="copy number",O332,"")</f>
        <v/>
      </c>
      <c r="EQ332" s="4" t="s">
        <v>4989</v>
      </c>
      <c r="ER332" s="4" t="str">
        <f>IF('Gene Table'!$D332="copy number",R332,"")</f>
        <v/>
      </c>
      <c r="ES332" s="4" t="str">
        <f>IF('Gene Table'!$D332="copy number",S332,"")</f>
        <v/>
      </c>
      <c r="ET332" s="4" t="str">
        <f>IF('Gene Table'!$D332="copy number",T332,"")</f>
        <v/>
      </c>
      <c r="EU332" s="4" t="str">
        <f>IF('Gene Table'!$D332="copy number",U332,"")</f>
        <v/>
      </c>
      <c r="EV332" s="4" t="str">
        <f>IF('Gene Table'!$D332="copy number",V332,"")</f>
        <v/>
      </c>
      <c r="EW332" s="4" t="str">
        <f>IF('Gene Table'!$D332="copy number",W332,"")</f>
        <v/>
      </c>
      <c r="EX332" s="4" t="str">
        <f>IF('Gene Table'!$D332="copy number",X332,"")</f>
        <v/>
      </c>
      <c r="EY332" s="4" t="str">
        <f>IF('Gene Table'!$D332="copy number",Y332,"")</f>
        <v/>
      </c>
      <c r="EZ332" s="4" t="str">
        <f>IF('Gene Table'!$D332="copy number",Z332,"")</f>
        <v/>
      </c>
      <c r="FA332" s="4" t="str">
        <f>IF('Gene Table'!$D332="copy number",AA332,"")</f>
        <v/>
      </c>
      <c r="FB332" s="4" t="str">
        <f>IF('Gene Table'!$D332="copy number",AB332,"")</f>
        <v/>
      </c>
      <c r="FC332" s="4" t="str">
        <f>IF('Gene Table'!$D332="copy number",AC332,"")</f>
        <v/>
      </c>
      <c r="FE332" s="4" t="s">
        <v>4989</v>
      </c>
      <c r="FF332" s="4" t="str">
        <f>IF('Gene Table'!$C332="SMPC",D332,"")</f>
        <v/>
      </c>
      <c r="FG332" s="4" t="str">
        <f>IF('Gene Table'!$C332="SMPC",E332,"")</f>
        <v/>
      </c>
      <c r="FH332" s="4" t="str">
        <f>IF('Gene Table'!$C332="SMPC",F332,"")</f>
        <v/>
      </c>
      <c r="FI332" s="4" t="str">
        <f>IF('Gene Table'!$C332="SMPC",G332,"")</f>
        <v/>
      </c>
      <c r="FJ332" s="4" t="str">
        <f>IF('Gene Table'!$C332="SMPC",H332,"")</f>
        <v/>
      </c>
      <c r="FK332" s="4" t="str">
        <f>IF('Gene Table'!$C332="SMPC",I332,"")</f>
        <v/>
      </c>
      <c r="FL332" s="4" t="str">
        <f>IF('Gene Table'!$C332="SMPC",J332,"")</f>
        <v/>
      </c>
      <c r="FM332" s="4" t="str">
        <f>IF('Gene Table'!$C332="SMPC",K332,"")</f>
        <v/>
      </c>
      <c r="FN332" s="4" t="str">
        <f>IF('Gene Table'!$C332="SMPC",L332,"")</f>
        <v/>
      </c>
      <c r="FO332" s="4" t="str">
        <f>IF('Gene Table'!$C332="SMPC",M332,"")</f>
        <v/>
      </c>
      <c r="FP332" s="4" t="str">
        <f>IF('Gene Table'!$C332="SMPC",N332,"")</f>
        <v/>
      </c>
      <c r="FQ332" s="4" t="str">
        <f>IF('Gene Table'!$C332="SMPC",O332,"")</f>
        <v/>
      </c>
      <c r="FS332" s="4" t="s">
        <v>4989</v>
      </c>
      <c r="FT332" s="4" t="str">
        <f>IF('Gene Table'!$C332="SMPC",R332,"")</f>
        <v/>
      </c>
      <c r="FU332" s="4" t="str">
        <f>IF('Gene Table'!$C332="SMPC",S332,"")</f>
        <v/>
      </c>
      <c r="FV332" s="4" t="str">
        <f>IF('Gene Table'!$C332="SMPC",T332,"")</f>
        <v/>
      </c>
      <c r="FW332" s="4" t="str">
        <f>IF('Gene Table'!$C332="SMPC",U332,"")</f>
        <v/>
      </c>
      <c r="FX332" s="4" t="str">
        <f>IF('Gene Table'!$C332="SMPC",V332,"")</f>
        <v/>
      </c>
      <c r="FY332" s="4" t="str">
        <f>IF('Gene Table'!$C332="SMPC",W332,"")</f>
        <v/>
      </c>
      <c r="FZ332" s="4" t="str">
        <f>IF('Gene Table'!$C332="SMPC",X332,"")</f>
        <v/>
      </c>
      <c r="GA332" s="4" t="str">
        <f>IF('Gene Table'!$C332="SMPC",Y332,"")</f>
        <v/>
      </c>
      <c r="GB332" s="4" t="str">
        <f>IF('Gene Table'!$C332="SMPC",Z332,"")</f>
        <v/>
      </c>
      <c r="GC332" s="4" t="str">
        <f>IF('Gene Table'!$C332="SMPC",AA332,"")</f>
        <v/>
      </c>
      <c r="GD332" s="4" t="str">
        <f>IF('Gene Table'!$C332="SMPC",AB332,"")</f>
        <v/>
      </c>
      <c r="GE332" s="4" t="str">
        <f>IF('Gene Table'!$C332="SMPC",AC332,"")</f>
        <v/>
      </c>
    </row>
    <row r="333" spans="1:187" ht="15" customHeight="1" x14ac:dyDescent="0.25">
      <c r="A333" s="4" t="str">
        <f>'Gene Table'!C333&amp;":"&amp;'Gene Table'!D333</f>
        <v>WT1:c.906_907insT</v>
      </c>
      <c r="B333" s="4">
        <f>IF('Gene Table'!$G$5="NO",IF(ISNUMBER(MATCH('Gene Table'!E333,'Array Content'!$M$2:$M$941,0)),VLOOKUP('Gene Table'!E333,'Array Content'!$M$2:$O$941,2,FALSE),35),IF('Gene Table'!$G$5="YES",IF(ISNUMBER(MATCH('Gene Table'!E333,'Array Content'!$M$2:$M$941,0)),VLOOKUP('Gene Table'!E333,'Array Content'!$M$2:$O$941,3,FALSE),35),"OOPS"))</f>
        <v>37</v>
      </c>
      <c r="C333" s="4" t="s">
        <v>4990</v>
      </c>
      <c r="D333" s="29">
        <f>IF('Control Sample Data'!D332="","",IF(SUM('Control Sample Data'!D$2:D$97)&gt;10,IF(AND(ISNUMBER('Control Sample Data'!D332),'Control Sample Data'!D332&lt;$B333, 'Control Sample Data'!D332&gt;0),'Control Sample Data'!D332,$B333),""))</f>
        <v>26</v>
      </c>
      <c r="E333" s="29">
        <f>IF('Control Sample Data'!E332="","",IF(SUM('Control Sample Data'!E$2:E$97)&gt;10,IF(AND(ISNUMBER('Control Sample Data'!E332),'Control Sample Data'!E332&lt;$B333, 'Control Sample Data'!E332&gt;0),'Control Sample Data'!E332,$B333),""))</f>
        <v>26</v>
      </c>
      <c r="F333" s="29" t="str">
        <f>IF('Control Sample Data'!F332="","",IF(SUM('Control Sample Data'!F$2:F$97)&gt;10,IF(AND(ISNUMBER('Control Sample Data'!F332),'Control Sample Data'!F332&lt;$B333, 'Control Sample Data'!F332&gt;0),'Control Sample Data'!F332,$B333),""))</f>
        <v/>
      </c>
      <c r="G333" s="29" t="str">
        <f>IF('Control Sample Data'!G332="","",IF(SUM('Control Sample Data'!G$2:G$97)&gt;10,IF(AND(ISNUMBER('Control Sample Data'!G332),'Control Sample Data'!G332&lt;$B333, 'Control Sample Data'!G332&gt;0),'Control Sample Data'!G332,$B333),""))</f>
        <v/>
      </c>
      <c r="H333" s="29" t="str">
        <f>IF('Control Sample Data'!H332="","",IF(SUM('Control Sample Data'!H$2:H$97)&gt;10,IF(AND(ISNUMBER('Control Sample Data'!H332),'Control Sample Data'!H332&lt;$B333, 'Control Sample Data'!H332&gt;0),'Control Sample Data'!H332,$B333),""))</f>
        <v/>
      </c>
      <c r="I333" s="29" t="str">
        <f>IF('Control Sample Data'!I332="","",IF(SUM('Control Sample Data'!I$2:I$97)&gt;10,IF(AND(ISNUMBER('Control Sample Data'!I332),'Control Sample Data'!I332&lt;$B333, 'Control Sample Data'!I332&gt;0),'Control Sample Data'!I332,$B333),""))</f>
        <v/>
      </c>
      <c r="J333" s="29" t="str">
        <f>IF('Control Sample Data'!J332="","",IF(SUM('Control Sample Data'!J$2:J$97)&gt;10,IF(AND(ISNUMBER('Control Sample Data'!J332),'Control Sample Data'!J332&lt;$B333, 'Control Sample Data'!J332&gt;0),'Control Sample Data'!J332,$B333),""))</f>
        <v/>
      </c>
      <c r="K333" s="29" t="str">
        <f>IF('Control Sample Data'!K332="","",IF(SUM('Control Sample Data'!K$2:K$97)&gt;10,IF(AND(ISNUMBER('Control Sample Data'!K332),'Control Sample Data'!K332&lt;$B333, 'Control Sample Data'!K332&gt;0),'Control Sample Data'!K332,$B333),""))</f>
        <v/>
      </c>
      <c r="L333" s="29" t="str">
        <f>IF('Control Sample Data'!L332="","",IF(SUM('Control Sample Data'!L$2:L$97)&gt;10,IF(AND(ISNUMBER('Control Sample Data'!L332),'Control Sample Data'!L332&lt;$B333, 'Control Sample Data'!L332&gt;0),'Control Sample Data'!L332,$B333),""))</f>
        <v/>
      </c>
      <c r="M333" s="29" t="str">
        <f>IF('Control Sample Data'!M332="","",IF(SUM('Control Sample Data'!M$2:M$97)&gt;10,IF(AND(ISNUMBER('Control Sample Data'!M332),'Control Sample Data'!M332&lt;$B333, 'Control Sample Data'!M332&gt;0),'Control Sample Data'!M332,$B333),""))</f>
        <v/>
      </c>
      <c r="N333" s="29" t="str">
        <f>IF('Control Sample Data'!N332="","",IF(SUM('Control Sample Data'!N$2:N$97)&gt;10,IF(AND(ISNUMBER('Control Sample Data'!N332),'Control Sample Data'!N332&lt;$B333, 'Control Sample Data'!N332&gt;0),'Control Sample Data'!N332,$B333),""))</f>
        <v/>
      </c>
      <c r="O333" s="29" t="str">
        <f>IF('Control Sample Data'!O332="","",IF(SUM('Control Sample Data'!O$2:O$97)&gt;10,IF(AND(ISNUMBER('Control Sample Data'!O332),'Control Sample Data'!O332&lt;$B333, 'Control Sample Data'!O332&gt;0),'Control Sample Data'!O332,$B333),""))</f>
        <v/>
      </c>
      <c r="Q333" s="4" t="s">
        <v>4990</v>
      </c>
      <c r="R333" s="29">
        <f>IF('Test Sample Data'!D332="","",IF(SUM('Test Sample Data'!D$2:D$97)&gt;10,IF(AND(ISNUMBER('Test Sample Data'!D332),'Test Sample Data'!D332&lt;$B333, 'Test Sample Data'!D332&gt;0),'Test Sample Data'!D332,$B333),""))</f>
        <v>22.45</v>
      </c>
      <c r="S333" s="29">
        <f>IF('Test Sample Data'!E332="","",IF(SUM('Test Sample Data'!E$2:E$97)&gt;10,IF(AND(ISNUMBER('Test Sample Data'!E332),'Test Sample Data'!E332&lt;$B333, 'Test Sample Data'!E332&gt;0),'Test Sample Data'!E332,$B333),""))</f>
        <v>21</v>
      </c>
      <c r="T333" s="29" t="str">
        <f>IF('Test Sample Data'!F332="","",IF(SUM('Test Sample Data'!F$2:F$97)&gt;10,IF(AND(ISNUMBER('Test Sample Data'!F332),'Test Sample Data'!F332&lt;$B333, 'Test Sample Data'!F332&gt;0),'Test Sample Data'!F332,$B333),""))</f>
        <v/>
      </c>
      <c r="U333" s="29" t="str">
        <f>IF('Test Sample Data'!G332="","",IF(SUM('Test Sample Data'!G$2:G$97)&gt;10,IF(AND(ISNUMBER('Test Sample Data'!G332),'Test Sample Data'!G332&lt;$B333, 'Test Sample Data'!G332&gt;0),'Test Sample Data'!G332,$B333),""))</f>
        <v/>
      </c>
      <c r="V333" s="29" t="str">
        <f>IF('Test Sample Data'!H332="","",IF(SUM('Test Sample Data'!H$2:H$97)&gt;10,IF(AND(ISNUMBER('Test Sample Data'!H332),'Test Sample Data'!H332&lt;$B333, 'Test Sample Data'!H332&gt;0),'Test Sample Data'!H332,$B333),""))</f>
        <v/>
      </c>
      <c r="W333" s="29" t="str">
        <f>IF('Test Sample Data'!I332="","",IF(SUM('Test Sample Data'!I$2:I$97)&gt;10,IF(AND(ISNUMBER('Test Sample Data'!I332),'Test Sample Data'!I332&lt;$B333, 'Test Sample Data'!I332&gt;0),'Test Sample Data'!I332,$B333),""))</f>
        <v/>
      </c>
      <c r="X333" s="29" t="str">
        <f>IF('Test Sample Data'!J332="","",IF(SUM('Test Sample Data'!J$2:J$97)&gt;10,IF(AND(ISNUMBER('Test Sample Data'!J332),'Test Sample Data'!J332&lt;$B333, 'Test Sample Data'!J332&gt;0),'Test Sample Data'!J332,$B333),""))</f>
        <v/>
      </c>
      <c r="Y333" s="29" t="str">
        <f>IF('Test Sample Data'!K332="","",IF(SUM('Test Sample Data'!K$2:K$97)&gt;10,IF(AND(ISNUMBER('Test Sample Data'!K332),'Test Sample Data'!K332&lt;$B333, 'Test Sample Data'!K332&gt;0),'Test Sample Data'!K332,$B333),""))</f>
        <v/>
      </c>
      <c r="Z333" s="29" t="str">
        <f>IF('Test Sample Data'!L332="","",IF(SUM('Test Sample Data'!L$2:L$97)&gt;10,IF(AND(ISNUMBER('Test Sample Data'!L332),'Test Sample Data'!L332&lt;$B333, 'Test Sample Data'!L332&gt;0),'Test Sample Data'!L332,$B333),""))</f>
        <v/>
      </c>
      <c r="AA333" s="29" t="str">
        <f>IF('Test Sample Data'!M332="","",IF(SUM('Test Sample Data'!M$2:M$97)&gt;10,IF(AND(ISNUMBER('Test Sample Data'!M332),'Test Sample Data'!M332&lt;$B333, 'Test Sample Data'!M332&gt;0),'Test Sample Data'!M332,$B333),""))</f>
        <v/>
      </c>
      <c r="AB333" s="29" t="str">
        <f>IF('Test Sample Data'!N332="","",IF(SUM('Test Sample Data'!N$2:N$97)&gt;10,IF(AND(ISNUMBER('Test Sample Data'!N332),'Test Sample Data'!N332&lt;$B333, 'Test Sample Data'!N332&gt;0),'Test Sample Data'!N332,$B333),""))</f>
        <v/>
      </c>
      <c r="AC333" s="29" t="str">
        <f>IF('Test Sample Data'!O332="","",IF(SUM('Test Sample Data'!O$2:O$97)&gt;10,IF(AND(ISNUMBER('Test Sample Data'!O332),'Test Sample Data'!O332&lt;$B333, 'Test Sample Data'!O332&gt;0),'Test Sample Data'!O332,$B333),""))</f>
        <v/>
      </c>
      <c r="AE333" s="4" t="s">
        <v>4990</v>
      </c>
      <c r="AF333" s="4">
        <f t="shared" si="375"/>
        <v>0</v>
      </c>
      <c r="AG333" s="4">
        <f t="shared" si="376"/>
        <v>0</v>
      </c>
      <c r="AH333" s="4" t="str">
        <f t="shared" si="377"/>
        <v/>
      </c>
      <c r="AI333" s="4" t="str">
        <f t="shared" si="378"/>
        <v/>
      </c>
      <c r="AJ333" s="4" t="str">
        <f t="shared" si="379"/>
        <v/>
      </c>
      <c r="AK333" s="4" t="str">
        <f t="shared" si="380"/>
        <v/>
      </c>
      <c r="AL333" s="4" t="str">
        <f t="shared" si="381"/>
        <v/>
      </c>
      <c r="AM333" s="4" t="str">
        <f t="shared" si="382"/>
        <v/>
      </c>
      <c r="AN333" s="4" t="str">
        <f t="shared" si="383"/>
        <v/>
      </c>
      <c r="AO333" s="4" t="str">
        <f t="shared" si="384"/>
        <v/>
      </c>
      <c r="AP333" s="4" t="str">
        <f t="shared" si="385"/>
        <v/>
      </c>
      <c r="AQ333" s="4" t="str">
        <f t="shared" si="386"/>
        <v/>
      </c>
      <c r="AR333" s="4">
        <f t="shared" si="387"/>
        <v>0</v>
      </c>
      <c r="AS333" s="4">
        <f t="shared" si="374"/>
        <v>0</v>
      </c>
      <c r="AU333" s="4" t="s">
        <v>4990</v>
      </c>
      <c r="AV333" s="4">
        <f t="shared" si="388"/>
        <v>-3.5500000000000007</v>
      </c>
      <c r="AW333" s="4">
        <f t="shared" si="389"/>
        <v>-5</v>
      </c>
      <c r="AX333" s="4" t="str">
        <f t="shared" si="390"/>
        <v/>
      </c>
      <c r="AY333" s="4" t="str">
        <f t="shared" si="391"/>
        <v/>
      </c>
      <c r="AZ333" s="4" t="str">
        <f t="shared" si="392"/>
        <v/>
      </c>
      <c r="BA333" s="4" t="str">
        <f t="shared" si="393"/>
        <v/>
      </c>
      <c r="BB333" s="4" t="str">
        <f t="shared" si="394"/>
        <v/>
      </c>
      <c r="BC333" s="4" t="str">
        <f t="shared" si="395"/>
        <v/>
      </c>
      <c r="BD333" s="4" t="str">
        <f t="shared" si="396"/>
        <v/>
      </c>
      <c r="BE333" s="4" t="str">
        <f t="shared" si="397"/>
        <v/>
      </c>
      <c r="BF333" s="4" t="str">
        <f t="shared" si="398"/>
        <v/>
      </c>
      <c r="BG333" s="4" t="str">
        <f t="shared" si="399"/>
        <v/>
      </c>
      <c r="BI333" s="4" t="s">
        <v>4990</v>
      </c>
      <c r="BJ333" s="4">
        <f t="shared" si="361"/>
        <v>-3.5500000000000007</v>
      </c>
      <c r="BK333" s="4" t="str">
        <f t="shared" si="362"/>
        <v/>
      </c>
      <c r="BL333" s="4" t="str">
        <f t="shared" si="363"/>
        <v/>
      </c>
      <c r="BM333" s="4" t="str">
        <f t="shared" si="364"/>
        <v/>
      </c>
      <c r="BN333" s="4" t="str">
        <f t="shared" si="365"/>
        <v/>
      </c>
      <c r="BO333" s="4" t="str">
        <f t="shared" si="366"/>
        <v/>
      </c>
      <c r="BP333" s="4" t="str">
        <f t="shared" si="367"/>
        <v/>
      </c>
      <c r="BQ333" s="4" t="str">
        <f t="shared" si="368"/>
        <v/>
      </c>
      <c r="BR333" s="4" t="str">
        <f t="shared" si="369"/>
        <v/>
      </c>
      <c r="BS333" s="4" t="str">
        <f t="shared" si="370"/>
        <v/>
      </c>
      <c r="BT333" s="4" t="str">
        <f t="shared" si="371"/>
        <v/>
      </c>
      <c r="BU333" s="4" t="str">
        <f t="shared" si="372"/>
        <v/>
      </c>
      <c r="BV333" s="4">
        <f t="shared" si="400"/>
        <v>0</v>
      </c>
      <c r="BW333" s="4">
        <f t="shared" si="373"/>
        <v>-3.55</v>
      </c>
      <c r="BY333" s="4" t="s">
        <v>4990</v>
      </c>
      <c r="BZ333" s="4">
        <f t="shared" si="337"/>
        <v>-8.8817841970012523E-16</v>
      </c>
      <c r="CA333" s="4">
        <f t="shared" si="338"/>
        <v>-1.4500000000000002</v>
      </c>
      <c r="CB333" s="4" t="str">
        <f t="shared" si="339"/>
        <v/>
      </c>
      <c r="CC333" s="4" t="str">
        <f t="shared" si="340"/>
        <v/>
      </c>
      <c r="CD333" s="4" t="str">
        <f t="shared" si="341"/>
        <v/>
      </c>
      <c r="CE333" s="4" t="str">
        <f t="shared" si="342"/>
        <v/>
      </c>
      <c r="CF333" s="4" t="str">
        <f t="shared" si="343"/>
        <v/>
      </c>
      <c r="CG333" s="4" t="str">
        <f t="shared" si="344"/>
        <v/>
      </c>
      <c r="CH333" s="4" t="str">
        <f t="shared" si="345"/>
        <v/>
      </c>
      <c r="CI333" s="4" t="str">
        <f t="shared" si="346"/>
        <v/>
      </c>
      <c r="CJ333" s="4" t="str">
        <f t="shared" si="347"/>
        <v/>
      </c>
      <c r="CK333" s="4" t="str">
        <f t="shared" si="348"/>
        <v/>
      </c>
      <c r="CM333" s="4" t="s">
        <v>4990</v>
      </c>
      <c r="CN333" s="4" t="str">
        <f>IF(ISNUMBER(BZ333), IF($BV333&gt;VLOOKUP('Gene Table'!$G$2,'Array Content'!$A$2:$B$3,2,FALSE),IF(BZ333&lt;-$BV333,"mutant","WT"),IF(BZ333&lt;-VLOOKUP('Gene Table'!$G$2,'Array Content'!$A$2:$B$3,2,FALSE),"Mutant","WT")),"")</f>
        <v>WT</v>
      </c>
      <c r="CO333" s="4" t="str">
        <f>IF(ISNUMBER(CA333), IF($BV333&gt;VLOOKUP('Gene Table'!$G$2,'Array Content'!$A$2:$B$3,2,FALSE),IF(CA333&lt;-$BV333,"mutant","WT"),IF(CA333&lt;-VLOOKUP('Gene Table'!$G$2,'Array Content'!$A$2:$B$3,2,FALSE),"Mutant","WT")),"")</f>
        <v>WT</v>
      </c>
      <c r="CP333" s="4" t="str">
        <f>IF(ISNUMBER(CB333), IF($BV333&gt;VLOOKUP('Gene Table'!$G$2,'Array Content'!$A$2:$B$3,2,FALSE),IF(CB333&lt;-$BV333,"mutant","WT"),IF(CB333&lt;-VLOOKUP('Gene Table'!$G$2,'Array Content'!$A$2:$B$3,2,FALSE),"Mutant","WT")),"")</f>
        <v/>
      </c>
      <c r="CQ333" s="4" t="str">
        <f>IF(ISNUMBER(CC333), IF($BV333&gt;VLOOKUP('Gene Table'!$G$2,'Array Content'!$A$2:$B$3,2,FALSE),IF(CC333&lt;-$BV333,"mutant","WT"),IF(CC333&lt;-VLOOKUP('Gene Table'!$G$2,'Array Content'!$A$2:$B$3,2,FALSE),"Mutant","WT")),"")</f>
        <v/>
      </c>
      <c r="CR333" s="4" t="str">
        <f>IF(ISNUMBER(CD333), IF($BV333&gt;VLOOKUP('Gene Table'!$G$2,'Array Content'!$A$2:$B$3,2,FALSE),IF(CD333&lt;-$BV333,"mutant","WT"),IF(CD333&lt;-VLOOKUP('Gene Table'!$G$2,'Array Content'!$A$2:$B$3,2,FALSE),"Mutant","WT")),"")</f>
        <v/>
      </c>
      <c r="CS333" s="4" t="str">
        <f>IF(ISNUMBER(CE333), IF($BV333&gt;VLOOKUP('Gene Table'!$G$2,'Array Content'!$A$2:$B$3,2,FALSE),IF(CE333&lt;-$BV333,"mutant","WT"),IF(CE333&lt;-VLOOKUP('Gene Table'!$G$2,'Array Content'!$A$2:$B$3,2,FALSE),"Mutant","WT")),"")</f>
        <v/>
      </c>
      <c r="CT333" s="4" t="str">
        <f>IF(ISNUMBER(CF333), IF($BV333&gt;VLOOKUP('Gene Table'!$G$2,'Array Content'!$A$2:$B$3,2,FALSE),IF(CF333&lt;-$BV333,"mutant","WT"),IF(CF333&lt;-VLOOKUP('Gene Table'!$G$2,'Array Content'!$A$2:$B$3,2,FALSE),"Mutant","WT")),"")</f>
        <v/>
      </c>
      <c r="CU333" s="4" t="str">
        <f>IF(ISNUMBER(CG333), IF($BV333&gt;VLOOKUP('Gene Table'!$G$2,'Array Content'!$A$2:$B$3,2,FALSE),IF(CG333&lt;-$BV333,"mutant","WT"),IF(CG333&lt;-VLOOKUP('Gene Table'!$G$2,'Array Content'!$A$2:$B$3,2,FALSE),"Mutant","WT")),"")</f>
        <v/>
      </c>
      <c r="CV333" s="4" t="str">
        <f>IF(ISNUMBER(CH333), IF($BV333&gt;VLOOKUP('Gene Table'!$G$2,'Array Content'!$A$2:$B$3,2,FALSE),IF(CH333&lt;-$BV333,"mutant","WT"),IF(CH333&lt;-VLOOKUP('Gene Table'!$G$2,'Array Content'!$A$2:$B$3,2,FALSE),"Mutant","WT")),"")</f>
        <v/>
      </c>
      <c r="CW333" s="4" t="str">
        <f>IF(ISNUMBER(CI333), IF($BV333&gt;VLOOKUP('Gene Table'!$G$2,'Array Content'!$A$2:$B$3,2,FALSE),IF(CI333&lt;-$BV333,"mutant","WT"),IF(CI333&lt;-VLOOKUP('Gene Table'!$G$2,'Array Content'!$A$2:$B$3,2,FALSE),"Mutant","WT")),"")</f>
        <v/>
      </c>
      <c r="CX333" s="4" t="str">
        <f>IF(ISNUMBER(CJ333), IF($BV333&gt;VLOOKUP('Gene Table'!$G$2,'Array Content'!$A$2:$B$3,2,FALSE),IF(CJ333&lt;-$BV333,"mutant","WT"),IF(CJ333&lt;-VLOOKUP('Gene Table'!$G$2,'Array Content'!$A$2:$B$3,2,FALSE),"Mutant","WT")),"")</f>
        <v/>
      </c>
      <c r="CY333" s="4" t="str">
        <f>IF(ISNUMBER(CK333), IF($BV333&gt;VLOOKUP('Gene Table'!$G$2,'Array Content'!$A$2:$B$3,2,FALSE),IF(CK333&lt;-$BV333,"mutant","WT"),IF(CK333&lt;-VLOOKUP('Gene Table'!$G$2,'Array Content'!$A$2:$B$3,2,FALSE),"Mutant","WT")),"")</f>
        <v/>
      </c>
      <c r="DA333" s="4" t="s">
        <v>4990</v>
      </c>
      <c r="DB333" s="4">
        <f t="shared" si="349"/>
        <v>-3.5500000000000007</v>
      </c>
      <c r="DC333" s="4">
        <f t="shared" si="350"/>
        <v>-5</v>
      </c>
      <c r="DD333" s="4" t="str">
        <f t="shared" si="351"/>
        <v/>
      </c>
      <c r="DE333" s="4" t="str">
        <f t="shared" si="352"/>
        <v/>
      </c>
      <c r="DF333" s="4" t="str">
        <f t="shared" si="353"/>
        <v/>
      </c>
      <c r="DG333" s="4" t="str">
        <f t="shared" si="354"/>
        <v/>
      </c>
      <c r="DH333" s="4" t="str">
        <f t="shared" si="355"/>
        <v/>
      </c>
      <c r="DI333" s="4" t="str">
        <f t="shared" si="356"/>
        <v/>
      </c>
      <c r="DJ333" s="4" t="str">
        <f t="shared" si="357"/>
        <v/>
      </c>
      <c r="DK333" s="4" t="str">
        <f t="shared" si="358"/>
        <v/>
      </c>
      <c r="DL333" s="4" t="str">
        <f t="shared" si="359"/>
        <v/>
      </c>
      <c r="DM333" s="4" t="str">
        <f t="shared" si="360"/>
        <v/>
      </c>
      <c r="DO333" s="4" t="s">
        <v>4990</v>
      </c>
      <c r="DP333" s="4" t="str">
        <f>IF(ISNUMBER(DB333), IF($AR333&gt;VLOOKUP('Gene Table'!$G$2,'Array Content'!$A$2:$B$3,2,FALSE),IF(DB333&lt;-$AR333,"mutant","WT"),IF(DB333&lt;-VLOOKUP('Gene Table'!$G$2,'Array Content'!$A$2:$B$3,2,FALSE),"Mutant","WT")),"")</f>
        <v>Mutant</v>
      </c>
      <c r="DQ333" s="4" t="str">
        <f>IF(ISNUMBER(DC333), IF($AR333&gt;VLOOKUP('Gene Table'!$G$2,'Array Content'!$A$2:$B$3,2,FALSE),IF(DC333&lt;-$AR333,"mutant","WT"),IF(DC333&lt;-VLOOKUP('Gene Table'!$G$2,'Array Content'!$A$2:$B$3,2,FALSE),"Mutant","WT")),"")</f>
        <v>Mutant</v>
      </c>
      <c r="DR333" s="4" t="str">
        <f>IF(ISNUMBER(DD333), IF($AR333&gt;VLOOKUP('Gene Table'!$G$2,'Array Content'!$A$2:$B$3,2,FALSE),IF(DD333&lt;-$AR333,"mutant","WT"),IF(DD333&lt;-VLOOKUP('Gene Table'!$G$2,'Array Content'!$A$2:$B$3,2,FALSE),"Mutant","WT")),"")</f>
        <v/>
      </c>
      <c r="DS333" s="4" t="str">
        <f>IF(ISNUMBER(DE333), IF($AR333&gt;VLOOKUP('Gene Table'!$G$2,'Array Content'!$A$2:$B$3,2,FALSE),IF(DE333&lt;-$AR333,"mutant","WT"),IF(DE333&lt;-VLOOKUP('Gene Table'!$G$2,'Array Content'!$A$2:$B$3,2,FALSE),"Mutant","WT")),"")</f>
        <v/>
      </c>
      <c r="DT333" s="4" t="str">
        <f>IF(ISNUMBER(DF333), IF($AR333&gt;VLOOKUP('Gene Table'!$G$2,'Array Content'!$A$2:$B$3,2,FALSE),IF(DF333&lt;-$AR333,"mutant","WT"),IF(DF333&lt;-VLOOKUP('Gene Table'!$G$2,'Array Content'!$A$2:$B$3,2,FALSE),"Mutant","WT")),"")</f>
        <v/>
      </c>
      <c r="DU333" s="4" t="str">
        <f>IF(ISNUMBER(DG333), IF($AR333&gt;VLOOKUP('Gene Table'!$G$2,'Array Content'!$A$2:$B$3,2,FALSE),IF(DG333&lt;-$AR333,"mutant","WT"),IF(DG333&lt;-VLOOKUP('Gene Table'!$G$2,'Array Content'!$A$2:$B$3,2,FALSE),"Mutant","WT")),"")</f>
        <v/>
      </c>
      <c r="DV333" s="4" t="str">
        <f>IF(ISNUMBER(DH333), IF($AR333&gt;VLOOKUP('Gene Table'!$G$2,'Array Content'!$A$2:$B$3,2,FALSE),IF(DH333&lt;-$AR333,"mutant","WT"),IF(DH333&lt;-VLOOKUP('Gene Table'!$G$2,'Array Content'!$A$2:$B$3,2,FALSE),"Mutant","WT")),"")</f>
        <v/>
      </c>
      <c r="DW333" s="4" t="str">
        <f>IF(ISNUMBER(DI333), IF($AR333&gt;VLOOKUP('Gene Table'!$G$2,'Array Content'!$A$2:$B$3,2,FALSE),IF(DI333&lt;-$AR333,"mutant","WT"),IF(DI333&lt;-VLOOKUP('Gene Table'!$G$2,'Array Content'!$A$2:$B$3,2,FALSE),"Mutant","WT")),"")</f>
        <v/>
      </c>
      <c r="DX333" s="4" t="str">
        <f>IF(ISNUMBER(DJ333), IF($AR333&gt;VLOOKUP('Gene Table'!$G$2,'Array Content'!$A$2:$B$3,2,FALSE),IF(DJ333&lt;-$AR333,"mutant","WT"),IF(DJ333&lt;-VLOOKUP('Gene Table'!$G$2,'Array Content'!$A$2:$B$3,2,FALSE),"Mutant","WT")),"")</f>
        <v/>
      </c>
      <c r="DY333" s="4" t="str">
        <f>IF(ISNUMBER(DK333), IF($AR333&gt;VLOOKUP('Gene Table'!$G$2,'Array Content'!$A$2:$B$3,2,FALSE),IF(DK333&lt;-$AR333,"mutant","WT"),IF(DK333&lt;-VLOOKUP('Gene Table'!$G$2,'Array Content'!$A$2:$B$3,2,FALSE),"Mutant","WT")),"")</f>
        <v/>
      </c>
      <c r="DZ333" s="4" t="str">
        <f>IF(ISNUMBER(DL333), IF($AR333&gt;VLOOKUP('Gene Table'!$G$2,'Array Content'!$A$2:$B$3,2,FALSE),IF(DL333&lt;-$AR333,"mutant","WT"),IF(DL333&lt;-VLOOKUP('Gene Table'!$G$2,'Array Content'!$A$2:$B$3,2,FALSE),"Mutant","WT")),"")</f>
        <v/>
      </c>
      <c r="EA333" s="4" t="str">
        <f>IF(ISNUMBER(DM333), IF($AR333&gt;VLOOKUP('Gene Table'!$G$2,'Array Content'!$A$2:$B$3,2,FALSE),IF(DM333&lt;-$AR333,"mutant","WT"),IF(DM333&lt;-VLOOKUP('Gene Table'!$G$2,'Array Content'!$A$2:$B$3,2,FALSE),"Mutant","WT")),"")</f>
        <v/>
      </c>
      <c r="EC333" s="4" t="s">
        <v>4990</v>
      </c>
      <c r="ED333" s="4" t="str">
        <f>IF('Gene Table'!$D333="copy number",D333,"")</f>
        <v/>
      </c>
      <c r="EE333" s="4" t="str">
        <f>IF('Gene Table'!$D333="copy number",E333,"")</f>
        <v/>
      </c>
      <c r="EF333" s="4" t="str">
        <f>IF('Gene Table'!$D333="copy number",F333,"")</f>
        <v/>
      </c>
      <c r="EG333" s="4" t="str">
        <f>IF('Gene Table'!$D333="copy number",G333,"")</f>
        <v/>
      </c>
      <c r="EH333" s="4" t="str">
        <f>IF('Gene Table'!$D333="copy number",H333,"")</f>
        <v/>
      </c>
      <c r="EI333" s="4" t="str">
        <f>IF('Gene Table'!$D333="copy number",I333,"")</f>
        <v/>
      </c>
      <c r="EJ333" s="4" t="str">
        <f>IF('Gene Table'!$D333="copy number",J333,"")</f>
        <v/>
      </c>
      <c r="EK333" s="4" t="str">
        <f>IF('Gene Table'!$D333="copy number",K333,"")</f>
        <v/>
      </c>
      <c r="EL333" s="4" t="str">
        <f>IF('Gene Table'!$D333="copy number",L333,"")</f>
        <v/>
      </c>
      <c r="EM333" s="4" t="str">
        <f>IF('Gene Table'!$D333="copy number",M333,"")</f>
        <v/>
      </c>
      <c r="EN333" s="4" t="str">
        <f>IF('Gene Table'!$D333="copy number",N333,"")</f>
        <v/>
      </c>
      <c r="EO333" s="4" t="str">
        <f>IF('Gene Table'!$D333="copy number",O333,"")</f>
        <v/>
      </c>
      <c r="EQ333" s="4" t="s">
        <v>4990</v>
      </c>
      <c r="ER333" s="4" t="str">
        <f>IF('Gene Table'!$D333="copy number",R333,"")</f>
        <v/>
      </c>
      <c r="ES333" s="4" t="str">
        <f>IF('Gene Table'!$D333="copy number",S333,"")</f>
        <v/>
      </c>
      <c r="ET333" s="4" t="str">
        <f>IF('Gene Table'!$D333="copy number",T333,"")</f>
        <v/>
      </c>
      <c r="EU333" s="4" t="str">
        <f>IF('Gene Table'!$D333="copy number",U333,"")</f>
        <v/>
      </c>
      <c r="EV333" s="4" t="str">
        <f>IF('Gene Table'!$D333="copy number",V333,"")</f>
        <v/>
      </c>
      <c r="EW333" s="4" t="str">
        <f>IF('Gene Table'!$D333="copy number",W333,"")</f>
        <v/>
      </c>
      <c r="EX333" s="4" t="str">
        <f>IF('Gene Table'!$D333="copy number",X333,"")</f>
        <v/>
      </c>
      <c r="EY333" s="4" t="str">
        <f>IF('Gene Table'!$D333="copy number",Y333,"")</f>
        <v/>
      </c>
      <c r="EZ333" s="4" t="str">
        <f>IF('Gene Table'!$D333="copy number",Z333,"")</f>
        <v/>
      </c>
      <c r="FA333" s="4" t="str">
        <f>IF('Gene Table'!$D333="copy number",AA333,"")</f>
        <v/>
      </c>
      <c r="FB333" s="4" t="str">
        <f>IF('Gene Table'!$D333="copy number",AB333,"")</f>
        <v/>
      </c>
      <c r="FC333" s="4" t="str">
        <f>IF('Gene Table'!$D333="copy number",AC333,"")</f>
        <v/>
      </c>
      <c r="FE333" s="4" t="s">
        <v>4990</v>
      </c>
      <c r="FF333" s="4" t="str">
        <f>IF('Gene Table'!$C333="SMPC",D333,"")</f>
        <v/>
      </c>
      <c r="FG333" s="4" t="str">
        <f>IF('Gene Table'!$C333="SMPC",E333,"")</f>
        <v/>
      </c>
      <c r="FH333" s="4" t="str">
        <f>IF('Gene Table'!$C333="SMPC",F333,"")</f>
        <v/>
      </c>
      <c r="FI333" s="4" t="str">
        <f>IF('Gene Table'!$C333="SMPC",G333,"")</f>
        <v/>
      </c>
      <c r="FJ333" s="4" t="str">
        <f>IF('Gene Table'!$C333="SMPC",H333,"")</f>
        <v/>
      </c>
      <c r="FK333" s="4" t="str">
        <f>IF('Gene Table'!$C333="SMPC",I333,"")</f>
        <v/>
      </c>
      <c r="FL333" s="4" t="str">
        <f>IF('Gene Table'!$C333="SMPC",J333,"")</f>
        <v/>
      </c>
      <c r="FM333" s="4" t="str">
        <f>IF('Gene Table'!$C333="SMPC",K333,"")</f>
        <v/>
      </c>
      <c r="FN333" s="4" t="str">
        <f>IF('Gene Table'!$C333="SMPC",L333,"")</f>
        <v/>
      </c>
      <c r="FO333" s="4" t="str">
        <f>IF('Gene Table'!$C333="SMPC",M333,"")</f>
        <v/>
      </c>
      <c r="FP333" s="4" t="str">
        <f>IF('Gene Table'!$C333="SMPC",N333,"")</f>
        <v/>
      </c>
      <c r="FQ333" s="4" t="str">
        <f>IF('Gene Table'!$C333="SMPC",O333,"")</f>
        <v/>
      </c>
      <c r="FS333" s="4" t="s">
        <v>4990</v>
      </c>
      <c r="FT333" s="4" t="str">
        <f>IF('Gene Table'!$C333="SMPC",R333,"")</f>
        <v/>
      </c>
      <c r="FU333" s="4" t="str">
        <f>IF('Gene Table'!$C333="SMPC",S333,"")</f>
        <v/>
      </c>
      <c r="FV333" s="4" t="str">
        <f>IF('Gene Table'!$C333="SMPC",T333,"")</f>
        <v/>
      </c>
      <c r="FW333" s="4" t="str">
        <f>IF('Gene Table'!$C333="SMPC",U333,"")</f>
        <v/>
      </c>
      <c r="FX333" s="4" t="str">
        <f>IF('Gene Table'!$C333="SMPC",V333,"")</f>
        <v/>
      </c>
      <c r="FY333" s="4" t="str">
        <f>IF('Gene Table'!$C333="SMPC",W333,"")</f>
        <v/>
      </c>
      <c r="FZ333" s="4" t="str">
        <f>IF('Gene Table'!$C333="SMPC",X333,"")</f>
        <v/>
      </c>
      <c r="GA333" s="4" t="str">
        <f>IF('Gene Table'!$C333="SMPC",Y333,"")</f>
        <v/>
      </c>
      <c r="GB333" s="4" t="str">
        <f>IF('Gene Table'!$C333="SMPC",Z333,"")</f>
        <v/>
      </c>
      <c r="GC333" s="4" t="str">
        <f>IF('Gene Table'!$C333="SMPC",AA333,"")</f>
        <v/>
      </c>
      <c r="GD333" s="4" t="str">
        <f>IF('Gene Table'!$C333="SMPC",AB333,"")</f>
        <v/>
      </c>
      <c r="GE333" s="4" t="str">
        <f>IF('Gene Table'!$C333="SMPC",AC333,"")</f>
        <v/>
      </c>
    </row>
    <row r="334" spans="1:187" ht="15" customHeight="1" x14ac:dyDescent="0.25">
      <c r="A334" s="4" t="str">
        <f>'Gene Table'!C334&amp;":"&amp;'Gene Table'!D334</f>
        <v>WT1:c.938C&gt;A</v>
      </c>
      <c r="B334" s="4">
        <f>IF('Gene Table'!$G$5="NO",IF(ISNUMBER(MATCH('Gene Table'!E334,'Array Content'!$M$2:$M$941,0)),VLOOKUP('Gene Table'!E334,'Array Content'!$M$2:$O$941,2,FALSE),35),IF('Gene Table'!$G$5="YES",IF(ISNUMBER(MATCH('Gene Table'!E334,'Array Content'!$M$2:$M$941,0)),VLOOKUP('Gene Table'!E334,'Array Content'!$M$2:$O$941,3,FALSE),35),"OOPS"))</f>
        <v>37</v>
      </c>
      <c r="C334" s="4" t="s">
        <v>4991</v>
      </c>
      <c r="D334" s="29">
        <f>IF('Control Sample Data'!D333="","",IF(SUM('Control Sample Data'!D$2:D$97)&gt;10,IF(AND(ISNUMBER('Control Sample Data'!D333),'Control Sample Data'!D333&lt;$B334, 'Control Sample Data'!D333&gt;0),'Control Sample Data'!D333,$B334),""))</f>
        <v>26</v>
      </c>
      <c r="E334" s="29">
        <f>IF('Control Sample Data'!E333="","",IF(SUM('Control Sample Data'!E$2:E$97)&gt;10,IF(AND(ISNUMBER('Control Sample Data'!E333),'Control Sample Data'!E333&lt;$B334, 'Control Sample Data'!E333&gt;0),'Control Sample Data'!E333,$B334),""))</f>
        <v>26</v>
      </c>
      <c r="F334" s="29" t="str">
        <f>IF('Control Sample Data'!F333="","",IF(SUM('Control Sample Data'!F$2:F$97)&gt;10,IF(AND(ISNUMBER('Control Sample Data'!F333),'Control Sample Data'!F333&lt;$B334, 'Control Sample Data'!F333&gt;0),'Control Sample Data'!F333,$B334),""))</f>
        <v/>
      </c>
      <c r="G334" s="29" t="str">
        <f>IF('Control Sample Data'!G333="","",IF(SUM('Control Sample Data'!G$2:G$97)&gt;10,IF(AND(ISNUMBER('Control Sample Data'!G333),'Control Sample Data'!G333&lt;$B334, 'Control Sample Data'!G333&gt;0),'Control Sample Data'!G333,$B334),""))</f>
        <v/>
      </c>
      <c r="H334" s="29" t="str">
        <f>IF('Control Sample Data'!H333="","",IF(SUM('Control Sample Data'!H$2:H$97)&gt;10,IF(AND(ISNUMBER('Control Sample Data'!H333),'Control Sample Data'!H333&lt;$B334, 'Control Sample Data'!H333&gt;0),'Control Sample Data'!H333,$B334),""))</f>
        <v/>
      </c>
      <c r="I334" s="29" t="str">
        <f>IF('Control Sample Data'!I333="","",IF(SUM('Control Sample Data'!I$2:I$97)&gt;10,IF(AND(ISNUMBER('Control Sample Data'!I333),'Control Sample Data'!I333&lt;$B334, 'Control Sample Data'!I333&gt;0),'Control Sample Data'!I333,$B334),""))</f>
        <v/>
      </c>
      <c r="J334" s="29" t="str">
        <f>IF('Control Sample Data'!J333="","",IF(SUM('Control Sample Data'!J$2:J$97)&gt;10,IF(AND(ISNUMBER('Control Sample Data'!J333),'Control Sample Data'!J333&lt;$B334, 'Control Sample Data'!J333&gt;0),'Control Sample Data'!J333,$B334),""))</f>
        <v/>
      </c>
      <c r="K334" s="29" t="str">
        <f>IF('Control Sample Data'!K333="","",IF(SUM('Control Sample Data'!K$2:K$97)&gt;10,IF(AND(ISNUMBER('Control Sample Data'!K333),'Control Sample Data'!K333&lt;$B334, 'Control Sample Data'!K333&gt;0),'Control Sample Data'!K333,$B334),""))</f>
        <v/>
      </c>
      <c r="L334" s="29" t="str">
        <f>IF('Control Sample Data'!L333="","",IF(SUM('Control Sample Data'!L$2:L$97)&gt;10,IF(AND(ISNUMBER('Control Sample Data'!L333),'Control Sample Data'!L333&lt;$B334, 'Control Sample Data'!L333&gt;0),'Control Sample Data'!L333,$B334),""))</f>
        <v/>
      </c>
      <c r="M334" s="29" t="str">
        <f>IF('Control Sample Data'!M333="","",IF(SUM('Control Sample Data'!M$2:M$97)&gt;10,IF(AND(ISNUMBER('Control Sample Data'!M333),'Control Sample Data'!M333&lt;$B334, 'Control Sample Data'!M333&gt;0),'Control Sample Data'!M333,$B334),""))</f>
        <v/>
      </c>
      <c r="N334" s="29" t="str">
        <f>IF('Control Sample Data'!N333="","",IF(SUM('Control Sample Data'!N$2:N$97)&gt;10,IF(AND(ISNUMBER('Control Sample Data'!N333),'Control Sample Data'!N333&lt;$B334, 'Control Sample Data'!N333&gt;0),'Control Sample Data'!N333,$B334),""))</f>
        <v/>
      </c>
      <c r="O334" s="29" t="str">
        <f>IF('Control Sample Data'!O333="","",IF(SUM('Control Sample Data'!O$2:O$97)&gt;10,IF(AND(ISNUMBER('Control Sample Data'!O333),'Control Sample Data'!O333&lt;$B334, 'Control Sample Data'!O333&gt;0),'Control Sample Data'!O333,$B334),""))</f>
        <v/>
      </c>
      <c r="Q334" s="4" t="s">
        <v>4991</v>
      </c>
      <c r="R334" s="29">
        <f>IF('Test Sample Data'!D333="","",IF(SUM('Test Sample Data'!D$2:D$97)&gt;10,IF(AND(ISNUMBER('Test Sample Data'!D333),'Test Sample Data'!D333&lt;$B334, 'Test Sample Data'!D333&gt;0),'Test Sample Data'!D333,$B334),""))</f>
        <v>22.21</v>
      </c>
      <c r="S334" s="29">
        <f>IF('Test Sample Data'!E333="","",IF(SUM('Test Sample Data'!E$2:E$97)&gt;10,IF(AND(ISNUMBER('Test Sample Data'!E333),'Test Sample Data'!E333&lt;$B334, 'Test Sample Data'!E333&gt;0),'Test Sample Data'!E333,$B334),""))</f>
        <v>21</v>
      </c>
      <c r="T334" s="29" t="str">
        <f>IF('Test Sample Data'!F333="","",IF(SUM('Test Sample Data'!F$2:F$97)&gt;10,IF(AND(ISNUMBER('Test Sample Data'!F333),'Test Sample Data'!F333&lt;$B334, 'Test Sample Data'!F333&gt;0),'Test Sample Data'!F333,$B334),""))</f>
        <v/>
      </c>
      <c r="U334" s="29" t="str">
        <f>IF('Test Sample Data'!G333="","",IF(SUM('Test Sample Data'!G$2:G$97)&gt;10,IF(AND(ISNUMBER('Test Sample Data'!G333),'Test Sample Data'!G333&lt;$B334, 'Test Sample Data'!G333&gt;0),'Test Sample Data'!G333,$B334),""))</f>
        <v/>
      </c>
      <c r="V334" s="29" t="str">
        <f>IF('Test Sample Data'!H333="","",IF(SUM('Test Sample Data'!H$2:H$97)&gt;10,IF(AND(ISNUMBER('Test Sample Data'!H333),'Test Sample Data'!H333&lt;$B334, 'Test Sample Data'!H333&gt;0),'Test Sample Data'!H333,$B334),""))</f>
        <v/>
      </c>
      <c r="W334" s="29" t="str">
        <f>IF('Test Sample Data'!I333="","",IF(SUM('Test Sample Data'!I$2:I$97)&gt;10,IF(AND(ISNUMBER('Test Sample Data'!I333),'Test Sample Data'!I333&lt;$B334, 'Test Sample Data'!I333&gt;0),'Test Sample Data'!I333,$B334),""))</f>
        <v/>
      </c>
      <c r="X334" s="29" t="str">
        <f>IF('Test Sample Data'!J333="","",IF(SUM('Test Sample Data'!J$2:J$97)&gt;10,IF(AND(ISNUMBER('Test Sample Data'!J333),'Test Sample Data'!J333&lt;$B334, 'Test Sample Data'!J333&gt;0),'Test Sample Data'!J333,$B334),""))</f>
        <v/>
      </c>
      <c r="Y334" s="29" t="str">
        <f>IF('Test Sample Data'!K333="","",IF(SUM('Test Sample Data'!K$2:K$97)&gt;10,IF(AND(ISNUMBER('Test Sample Data'!K333),'Test Sample Data'!K333&lt;$B334, 'Test Sample Data'!K333&gt;0),'Test Sample Data'!K333,$B334),""))</f>
        <v/>
      </c>
      <c r="Z334" s="29" t="str">
        <f>IF('Test Sample Data'!L333="","",IF(SUM('Test Sample Data'!L$2:L$97)&gt;10,IF(AND(ISNUMBER('Test Sample Data'!L333),'Test Sample Data'!L333&lt;$B334, 'Test Sample Data'!L333&gt;0),'Test Sample Data'!L333,$B334),""))</f>
        <v/>
      </c>
      <c r="AA334" s="29" t="str">
        <f>IF('Test Sample Data'!M333="","",IF(SUM('Test Sample Data'!M$2:M$97)&gt;10,IF(AND(ISNUMBER('Test Sample Data'!M333),'Test Sample Data'!M333&lt;$B334, 'Test Sample Data'!M333&gt;0),'Test Sample Data'!M333,$B334),""))</f>
        <v/>
      </c>
      <c r="AB334" s="29" t="str">
        <f>IF('Test Sample Data'!N333="","",IF(SUM('Test Sample Data'!N$2:N$97)&gt;10,IF(AND(ISNUMBER('Test Sample Data'!N333),'Test Sample Data'!N333&lt;$B334, 'Test Sample Data'!N333&gt;0),'Test Sample Data'!N333,$B334),""))</f>
        <v/>
      </c>
      <c r="AC334" s="29" t="str">
        <f>IF('Test Sample Data'!O333="","",IF(SUM('Test Sample Data'!O$2:O$97)&gt;10,IF(AND(ISNUMBER('Test Sample Data'!O333),'Test Sample Data'!O333&lt;$B334, 'Test Sample Data'!O333&gt;0),'Test Sample Data'!O333,$B334),""))</f>
        <v/>
      </c>
      <c r="AE334" s="4" t="s">
        <v>4991</v>
      </c>
      <c r="AF334" s="4">
        <f t="shared" si="375"/>
        <v>0</v>
      </c>
      <c r="AG334" s="4">
        <f t="shared" si="376"/>
        <v>0</v>
      </c>
      <c r="AH334" s="4" t="str">
        <f t="shared" si="377"/>
        <v/>
      </c>
      <c r="AI334" s="4" t="str">
        <f t="shared" si="378"/>
        <v/>
      </c>
      <c r="AJ334" s="4" t="str">
        <f t="shared" si="379"/>
        <v/>
      </c>
      <c r="AK334" s="4" t="str">
        <f t="shared" si="380"/>
        <v/>
      </c>
      <c r="AL334" s="4" t="str">
        <f t="shared" si="381"/>
        <v/>
      </c>
      <c r="AM334" s="4" t="str">
        <f t="shared" si="382"/>
        <v/>
      </c>
      <c r="AN334" s="4" t="str">
        <f t="shared" si="383"/>
        <v/>
      </c>
      <c r="AO334" s="4" t="str">
        <f t="shared" si="384"/>
        <v/>
      </c>
      <c r="AP334" s="4" t="str">
        <f t="shared" si="385"/>
        <v/>
      </c>
      <c r="AQ334" s="4" t="str">
        <f t="shared" si="386"/>
        <v/>
      </c>
      <c r="AR334" s="4">
        <f t="shared" si="387"/>
        <v>0</v>
      </c>
      <c r="AS334" s="4">
        <f t="shared" si="374"/>
        <v>0</v>
      </c>
      <c r="AU334" s="4" t="s">
        <v>4991</v>
      </c>
      <c r="AV334" s="4">
        <f t="shared" si="388"/>
        <v>-3.7899999999999991</v>
      </c>
      <c r="AW334" s="4">
        <f t="shared" si="389"/>
        <v>-5</v>
      </c>
      <c r="AX334" s="4" t="str">
        <f t="shared" si="390"/>
        <v/>
      </c>
      <c r="AY334" s="4" t="str">
        <f t="shared" si="391"/>
        <v/>
      </c>
      <c r="AZ334" s="4" t="str">
        <f t="shared" si="392"/>
        <v/>
      </c>
      <c r="BA334" s="4" t="str">
        <f t="shared" si="393"/>
        <v/>
      </c>
      <c r="BB334" s="4" t="str">
        <f t="shared" si="394"/>
        <v/>
      </c>
      <c r="BC334" s="4" t="str">
        <f t="shared" si="395"/>
        <v/>
      </c>
      <c r="BD334" s="4" t="str">
        <f t="shared" si="396"/>
        <v/>
      </c>
      <c r="BE334" s="4" t="str">
        <f t="shared" si="397"/>
        <v/>
      </c>
      <c r="BF334" s="4" t="str">
        <f t="shared" si="398"/>
        <v/>
      </c>
      <c r="BG334" s="4" t="str">
        <f t="shared" si="399"/>
        <v/>
      </c>
      <c r="BI334" s="4" t="s">
        <v>4991</v>
      </c>
      <c r="BJ334" s="4">
        <f t="shared" si="361"/>
        <v>-3.7899999999999991</v>
      </c>
      <c r="BK334" s="4" t="str">
        <f t="shared" si="362"/>
        <v/>
      </c>
      <c r="BL334" s="4" t="str">
        <f t="shared" si="363"/>
        <v/>
      </c>
      <c r="BM334" s="4" t="str">
        <f t="shared" si="364"/>
        <v/>
      </c>
      <c r="BN334" s="4" t="str">
        <f t="shared" si="365"/>
        <v/>
      </c>
      <c r="BO334" s="4" t="str">
        <f t="shared" si="366"/>
        <v/>
      </c>
      <c r="BP334" s="4" t="str">
        <f t="shared" si="367"/>
        <v/>
      </c>
      <c r="BQ334" s="4" t="str">
        <f t="shared" si="368"/>
        <v/>
      </c>
      <c r="BR334" s="4" t="str">
        <f t="shared" si="369"/>
        <v/>
      </c>
      <c r="BS334" s="4" t="str">
        <f t="shared" si="370"/>
        <v/>
      </c>
      <c r="BT334" s="4" t="str">
        <f t="shared" si="371"/>
        <v/>
      </c>
      <c r="BU334" s="4" t="str">
        <f t="shared" si="372"/>
        <v/>
      </c>
      <c r="BV334" s="4">
        <f t="shared" si="400"/>
        <v>0</v>
      </c>
      <c r="BW334" s="4">
        <f t="shared" si="373"/>
        <v>-3.79</v>
      </c>
      <c r="BY334" s="4" t="s">
        <v>4991</v>
      </c>
      <c r="BZ334" s="4">
        <f t="shared" si="337"/>
        <v>8.8817841970012523E-16</v>
      </c>
      <c r="CA334" s="4">
        <f t="shared" si="338"/>
        <v>-1.21</v>
      </c>
      <c r="CB334" s="4" t="str">
        <f t="shared" si="339"/>
        <v/>
      </c>
      <c r="CC334" s="4" t="str">
        <f t="shared" si="340"/>
        <v/>
      </c>
      <c r="CD334" s="4" t="str">
        <f t="shared" si="341"/>
        <v/>
      </c>
      <c r="CE334" s="4" t="str">
        <f t="shared" si="342"/>
        <v/>
      </c>
      <c r="CF334" s="4" t="str">
        <f t="shared" si="343"/>
        <v/>
      </c>
      <c r="CG334" s="4" t="str">
        <f t="shared" si="344"/>
        <v/>
      </c>
      <c r="CH334" s="4" t="str">
        <f t="shared" si="345"/>
        <v/>
      </c>
      <c r="CI334" s="4" t="str">
        <f t="shared" si="346"/>
        <v/>
      </c>
      <c r="CJ334" s="4" t="str">
        <f t="shared" si="347"/>
        <v/>
      </c>
      <c r="CK334" s="4" t="str">
        <f t="shared" si="348"/>
        <v/>
      </c>
      <c r="CM334" s="4" t="s">
        <v>4991</v>
      </c>
      <c r="CN334" s="4" t="str">
        <f>IF(ISNUMBER(BZ334), IF($BV334&gt;VLOOKUP('Gene Table'!$G$2,'Array Content'!$A$2:$B$3,2,FALSE),IF(BZ334&lt;-$BV334,"mutant","WT"),IF(BZ334&lt;-VLOOKUP('Gene Table'!$G$2,'Array Content'!$A$2:$B$3,2,FALSE),"Mutant","WT")),"")</f>
        <v>WT</v>
      </c>
      <c r="CO334" s="4" t="str">
        <f>IF(ISNUMBER(CA334), IF($BV334&gt;VLOOKUP('Gene Table'!$G$2,'Array Content'!$A$2:$B$3,2,FALSE),IF(CA334&lt;-$BV334,"mutant","WT"),IF(CA334&lt;-VLOOKUP('Gene Table'!$G$2,'Array Content'!$A$2:$B$3,2,FALSE),"Mutant","WT")),"")</f>
        <v>WT</v>
      </c>
      <c r="CP334" s="4" t="str">
        <f>IF(ISNUMBER(CB334), IF($BV334&gt;VLOOKUP('Gene Table'!$G$2,'Array Content'!$A$2:$B$3,2,FALSE),IF(CB334&lt;-$BV334,"mutant","WT"),IF(CB334&lt;-VLOOKUP('Gene Table'!$G$2,'Array Content'!$A$2:$B$3,2,FALSE),"Mutant","WT")),"")</f>
        <v/>
      </c>
      <c r="CQ334" s="4" t="str">
        <f>IF(ISNUMBER(CC334), IF($BV334&gt;VLOOKUP('Gene Table'!$G$2,'Array Content'!$A$2:$B$3,2,FALSE),IF(CC334&lt;-$BV334,"mutant","WT"),IF(CC334&lt;-VLOOKUP('Gene Table'!$G$2,'Array Content'!$A$2:$B$3,2,FALSE),"Mutant","WT")),"")</f>
        <v/>
      </c>
      <c r="CR334" s="4" t="str">
        <f>IF(ISNUMBER(CD334), IF($BV334&gt;VLOOKUP('Gene Table'!$G$2,'Array Content'!$A$2:$B$3,2,FALSE),IF(CD334&lt;-$BV334,"mutant","WT"),IF(CD334&lt;-VLOOKUP('Gene Table'!$G$2,'Array Content'!$A$2:$B$3,2,FALSE),"Mutant","WT")),"")</f>
        <v/>
      </c>
      <c r="CS334" s="4" t="str">
        <f>IF(ISNUMBER(CE334), IF($BV334&gt;VLOOKUP('Gene Table'!$G$2,'Array Content'!$A$2:$B$3,2,FALSE),IF(CE334&lt;-$BV334,"mutant","WT"),IF(CE334&lt;-VLOOKUP('Gene Table'!$G$2,'Array Content'!$A$2:$B$3,2,FALSE),"Mutant","WT")),"")</f>
        <v/>
      </c>
      <c r="CT334" s="4" t="str">
        <f>IF(ISNUMBER(CF334), IF($BV334&gt;VLOOKUP('Gene Table'!$G$2,'Array Content'!$A$2:$B$3,2,FALSE),IF(CF334&lt;-$BV334,"mutant","WT"),IF(CF334&lt;-VLOOKUP('Gene Table'!$G$2,'Array Content'!$A$2:$B$3,2,FALSE),"Mutant","WT")),"")</f>
        <v/>
      </c>
      <c r="CU334" s="4" t="str">
        <f>IF(ISNUMBER(CG334), IF($BV334&gt;VLOOKUP('Gene Table'!$G$2,'Array Content'!$A$2:$B$3,2,FALSE),IF(CG334&lt;-$BV334,"mutant","WT"),IF(CG334&lt;-VLOOKUP('Gene Table'!$G$2,'Array Content'!$A$2:$B$3,2,FALSE),"Mutant","WT")),"")</f>
        <v/>
      </c>
      <c r="CV334" s="4" t="str">
        <f>IF(ISNUMBER(CH334), IF($BV334&gt;VLOOKUP('Gene Table'!$G$2,'Array Content'!$A$2:$B$3,2,FALSE),IF(CH334&lt;-$BV334,"mutant","WT"),IF(CH334&lt;-VLOOKUP('Gene Table'!$G$2,'Array Content'!$A$2:$B$3,2,FALSE),"Mutant","WT")),"")</f>
        <v/>
      </c>
      <c r="CW334" s="4" t="str">
        <f>IF(ISNUMBER(CI334), IF($BV334&gt;VLOOKUP('Gene Table'!$G$2,'Array Content'!$A$2:$B$3,2,FALSE),IF(CI334&lt;-$BV334,"mutant","WT"),IF(CI334&lt;-VLOOKUP('Gene Table'!$G$2,'Array Content'!$A$2:$B$3,2,FALSE),"Mutant","WT")),"")</f>
        <v/>
      </c>
      <c r="CX334" s="4" t="str">
        <f>IF(ISNUMBER(CJ334), IF($BV334&gt;VLOOKUP('Gene Table'!$G$2,'Array Content'!$A$2:$B$3,2,FALSE),IF(CJ334&lt;-$BV334,"mutant","WT"),IF(CJ334&lt;-VLOOKUP('Gene Table'!$G$2,'Array Content'!$A$2:$B$3,2,FALSE),"Mutant","WT")),"")</f>
        <v/>
      </c>
      <c r="CY334" s="4" t="str">
        <f>IF(ISNUMBER(CK334), IF($BV334&gt;VLOOKUP('Gene Table'!$G$2,'Array Content'!$A$2:$B$3,2,FALSE),IF(CK334&lt;-$BV334,"mutant","WT"),IF(CK334&lt;-VLOOKUP('Gene Table'!$G$2,'Array Content'!$A$2:$B$3,2,FALSE),"Mutant","WT")),"")</f>
        <v/>
      </c>
      <c r="DA334" s="4" t="s">
        <v>4991</v>
      </c>
      <c r="DB334" s="4">
        <f t="shared" si="349"/>
        <v>-3.7899999999999991</v>
      </c>
      <c r="DC334" s="4">
        <f t="shared" si="350"/>
        <v>-5</v>
      </c>
      <c r="DD334" s="4" t="str">
        <f t="shared" si="351"/>
        <v/>
      </c>
      <c r="DE334" s="4" t="str">
        <f t="shared" si="352"/>
        <v/>
      </c>
      <c r="DF334" s="4" t="str">
        <f t="shared" si="353"/>
        <v/>
      </c>
      <c r="DG334" s="4" t="str">
        <f t="shared" si="354"/>
        <v/>
      </c>
      <c r="DH334" s="4" t="str">
        <f t="shared" si="355"/>
        <v/>
      </c>
      <c r="DI334" s="4" t="str">
        <f t="shared" si="356"/>
        <v/>
      </c>
      <c r="DJ334" s="4" t="str">
        <f t="shared" si="357"/>
        <v/>
      </c>
      <c r="DK334" s="4" t="str">
        <f t="shared" si="358"/>
        <v/>
      </c>
      <c r="DL334" s="4" t="str">
        <f t="shared" si="359"/>
        <v/>
      </c>
      <c r="DM334" s="4" t="str">
        <f t="shared" si="360"/>
        <v/>
      </c>
      <c r="DO334" s="4" t="s">
        <v>4991</v>
      </c>
      <c r="DP334" s="4" t="str">
        <f>IF(ISNUMBER(DB334), IF($AR334&gt;VLOOKUP('Gene Table'!$G$2,'Array Content'!$A$2:$B$3,2,FALSE),IF(DB334&lt;-$AR334,"mutant","WT"),IF(DB334&lt;-VLOOKUP('Gene Table'!$G$2,'Array Content'!$A$2:$B$3,2,FALSE),"Mutant","WT")),"")</f>
        <v>Mutant</v>
      </c>
      <c r="DQ334" s="4" t="str">
        <f>IF(ISNUMBER(DC334), IF($AR334&gt;VLOOKUP('Gene Table'!$G$2,'Array Content'!$A$2:$B$3,2,FALSE),IF(DC334&lt;-$AR334,"mutant","WT"),IF(DC334&lt;-VLOOKUP('Gene Table'!$G$2,'Array Content'!$A$2:$B$3,2,FALSE),"Mutant","WT")),"")</f>
        <v>Mutant</v>
      </c>
      <c r="DR334" s="4" t="str">
        <f>IF(ISNUMBER(DD334), IF($AR334&gt;VLOOKUP('Gene Table'!$G$2,'Array Content'!$A$2:$B$3,2,FALSE),IF(DD334&lt;-$AR334,"mutant","WT"),IF(DD334&lt;-VLOOKUP('Gene Table'!$G$2,'Array Content'!$A$2:$B$3,2,FALSE),"Mutant","WT")),"")</f>
        <v/>
      </c>
      <c r="DS334" s="4" t="str">
        <f>IF(ISNUMBER(DE334), IF($AR334&gt;VLOOKUP('Gene Table'!$G$2,'Array Content'!$A$2:$B$3,2,FALSE),IF(DE334&lt;-$AR334,"mutant","WT"),IF(DE334&lt;-VLOOKUP('Gene Table'!$G$2,'Array Content'!$A$2:$B$3,2,FALSE),"Mutant","WT")),"")</f>
        <v/>
      </c>
      <c r="DT334" s="4" t="str">
        <f>IF(ISNUMBER(DF334), IF($AR334&gt;VLOOKUP('Gene Table'!$G$2,'Array Content'!$A$2:$B$3,2,FALSE),IF(DF334&lt;-$AR334,"mutant","WT"),IF(DF334&lt;-VLOOKUP('Gene Table'!$G$2,'Array Content'!$A$2:$B$3,2,FALSE),"Mutant","WT")),"")</f>
        <v/>
      </c>
      <c r="DU334" s="4" t="str">
        <f>IF(ISNUMBER(DG334), IF($AR334&gt;VLOOKUP('Gene Table'!$G$2,'Array Content'!$A$2:$B$3,2,FALSE),IF(DG334&lt;-$AR334,"mutant","WT"),IF(DG334&lt;-VLOOKUP('Gene Table'!$G$2,'Array Content'!$A$2:$B$3,2,FALSE),"Mutant","WT")),"")</f>
        <v/>
      </c>
      <c r="DV334" s="4" t="str">
        <f>IF(ISNUMBER(DH334), IF($AR334&gt;VLOOKUP('Gene Table'!$G$2,'Array Content'!$A$2:$B$3,2,FALSE),IF(DH334&lt;-$AR334,"mutant","WT"),IF(DH334&lt;-VLOOKUP('Gene Table'!$G$2,'Array Content'!$A$2:$B$3,2,FALSE),"Mutant","WT")),"")</f>
        <v/>
      </c>
      <c r="DW334" s="4" t="str">
        <f>IF(ISNUMBER(DI334), IF($AR334&gt;VLOOKUP('Gene Table'!$G$2,'Array Content'!$A$2:$B$3,2,FALSE),IF(DI334&lt;-$AR334,"mutant","WT"),IF(DI334&lt;-VLOOKUP('Gene Table'!$G$2,'Array Content'!$A$2:$B$3,2,FALSE),"Mutant","WT")),"")</f>
        <v/>
      </c>
      <c r="DX334" s="4" t="str">
        <f>IF(ISNUMBER(DJ334), IF($AR334&gt;VLOOKUP('Gene Table'!$G$2,'Array Content'!$A$2:$B$3,2,FALSE),IF(DJ334&lt;-$AR334,"mutant","WT"),IF(DJ334&lt;-VLOOKUP('Gene Table'!$G$2,'Array Content'!$A$2:$B$3,2,FALSE),"Mutant","WT")),"")</f>
        <v/>
      </c>
      <c r="DY334" s="4" t="str">
        <f>IF(ISNUMBER(DK334), IF($AR334&gt;VLOOKUP('Gene Table'!$G$2,'Array Content'!$A$2:$B$3,2,FALSE),IF(DK334&lt;-$AR334,"mutant","WT"),IF(DK334&lt;-VLOOKUP('Gene Table'!$G$2,'Array Content'!$A$2:$B$3,2,FALSE),"Mutant","WT")),"")</f>
        <v/>
      </c>
      <c r="DZ334" s="4" t="str">
        <f>IF(ISNUMBER(DL334), IF($AR334&gt;VLOOKUP('Gene Table'!$G$2,'Array Content'!$A$2:$B$3,2,FALSE),IF(DL334&lt;-$AR334,"mutant","WT"),IF(DL334&lt;-VLOOKUP('Gene Table'!$G$2,'Array Content'!$A$2:$B$3,2,FALSE),"Mutant","WT")),"")</f>
        <v/>
      </c>
      <c r="EA334" s="4" t="str">
        <f>IF(ISNUMBER(DM334), IF($AR334&gt;VLOOKUP('Gene Table'!$G$2,'Array Content'!$A$2:$B$3,2,FALSE),IF(DM334&lt;-$AR334,"mutant","WT"),IF(DM334&lt;-VLOOKUP('Gene Table'!$G$2,'Array Content'!$A$2:$B$3,2,FALSE),"Mutant","WT")),"")</f>
        <v/>
      </c>
      <c r="EC334" s="4" t="s">
        <v>4991</v>
      </c>
      <c r="ED334" s="4" t="str">
        <f>IF('Gene Table'!$D334="copy number",D334,"")</f>
        <v/>
      </c>
      <c r="EE334" s="4" t="str">
        <f>IF('Gene Table'!$D334="copy number",E334,"")</f>
        <v/>
      </c>
      <c r="EF334" s="4" t="str">
        <f>IF('Gene Table'!$D334="copy number",F334,"")</f>
        <v/>
      </c>
      <c r="EG334" s="4" t="str">
        <f>IF('Gene Table'!$D334="copy number",G334,"")</f>
        <v/>
      </c>
      <c r="EH334" s="4" t="str">
        <f>IF('Gene Table'!$D334="copy number",H334,"")</f>
        <v/>
      </c>
      <c r="EI334" s="4" t="str">
        <f>IF('Gene Table'!$D334="copy number",I334,"")</f>
        <v/>
      </c>
      <c r="EJ334" s="4" t="str">
        <f>IF('Gene Table'!$D334="copy number",J334,"")</f>
        <v/>
      </c>
      <c r="EK334" s="4" t="str">
        <f>IF('Gene Table'!$D334="copy number",K334,"")</f>
        <v/>
      </c>
      <c r="EL334" s="4" t="str">
        <f>IF('Gene Table'!$D334="copy number",L334,"")</f>
        <v/>
      </c>
      <c r="EM334" s="4" t="str">
        <f>IF('Gene Table'!$D334="copy number",M334,"")</f>
        <v/>
      </c>
      <c r="EN334" s="4" t="str">
        <f>IF('Gene Table'!$D334="copy number",N334,"")</f>
        <v/>
      </c>
      <c r="EO334" s="4" t="str">
        <f>IF('Gene Table'!$D334="copy number",O334,"")</f>
        <v/>
      </c>
      <c r="EQ334" s="4" t="s">
        <v>4991</v>
      </c>
      <c r="ER334" s="4" t="str">
        <f>IF('Gene Table'!$D334="copy number",R334,"")</f>
        <v/>
      </c>
      <c r="ES334" s="4" t="str">
        <f>IF('Gene Table'!$D334="copy number",S334,"")</f>
        <v/>
      </c>
      <c r="ET334" s="4" t="str">
        <f>IF('Gene Table'!$D334="copy number",T334,"")</f>
        <v/>
      </c>
      <c r="EU334" s="4" t="str">
        <f>IF('Gene Table'!$D334="copy number",U334,"")</f>
        <v/>
      </c>
      <c r="EV334" s="4" t="str">
        <f>IF('Gene Table'!$D334="copy number",V334,"")</f>
        <v/>
      </c>
      <c r="EW334" s="4" t="str">
        <f>IF('Gene Table'!$D334="copy number",W334,"")</f>
        <v/>
      </c>
      <c r="EX334" s="4" t="str">
        <f>IF('Gene Table'!$D334="copy number",X334,"")</f>
        <v/>
      </c>
      <c r="EY334" s="4" t="str">
        <f>IF('Gene Table'!$D334="copy number",Y334,"")</f>
        <v/>
      </c>
      <c r="EZ334" s="4" t="str">
        <f>IF('Gene Table'!$D334="copy number",Z334,"")</f>
        <v/>
      </c>
      <c r="FA334" s="4" t="str">
        <f>IF('Gene Table'!$D334="copy number",AA334,"")</f>
        <v/>
      </c>
      <c r="FB334" s="4" t="str">
        <f>IF('Gene Table'!$D334="copy number",AB334,"")</f>
        <v/>
      </c>
      <c r="FC334" s="4" t="str">
        <f>IF('Gene Table'!$D334="copy number",AC334,"")</f>
        <v/>
      </c>
      <c r="FE334" s="4" t="s">
        <v>4991</v>
      </c>
      <c r="FF334" s="4" t="str">
        <f>IF('Gene Table'!$C334="SMPC",D334,"")</f>
        <v/>
      </c>
      <c r="FG334" s="4" t="str">
        <f>IF('Gene Table'!$C334="SMPC",E334,"")</f>
        <v/>
      </c>
      <c r="FH334" s="4" t="str">
        <f>IF('Gene Table'!$C334="SMPC",F334,"")</f>
        <v/>
      </c>
      <c r="FI334" s="4" t="str">
        <f>IF('Gene Table'!$C334="SMPC",G334,"")</f>
        <v/>
      </c>
      <c r="FJ334" s="4" t="str">
        <f>IF('Gene Table'!$C334="SMPC",H334,"")</f>
        <v/>
      </c>
      <c r="FK334" s="4" t="str">
        <f>IF('Gene Table'!$C334="SMPC",I334,"")</f>
        <v/>
      </c>
      <c r="FL334" s="4" t="str">
        <f>IF('Gene Table'!$C334="SMPC",J334,"")</f>
        <v/>
      </c>
      <c r="FM334" s="4" t="str">
        <f>IF('Gene Table'!$C334="SMPC",K334,"")</f>
        <v/>
      </c>
      <c r="FN334" s="4" t="str">
        <f>IF('Gene Table'!$C334="SMPC",L334,"")</f>
        <v/>
      </c>
      <c r="FO334" s="4" t="str">
        <f>IF('Gene Table'!$C334="SMPC",M334,"")</f>
        <v/>
      </c>
      <c r="FP334" s="4" t="str">
        <f>IF('Gene Table'!$C334="SMPC",N334,"")</f>
        <v/>
      </c>
      <c r="FQ334" s="4" t="str">
        <f>IF('Gene Table'!$C334="SMPC",O334,"")</f>
        <v/>
      </c>
      <c r="FS334" s="4" t="s">
        <v>4991</v>
      </c>
      <c r="FT334" s="4" t="str">
        <f>IF('Gene Table'!$C334="SMPC",R334,"")</f>
        <v/>
      </c>
      <c r="FU334" s="4" t="str">
        <f>IF('Gene Table'!$C334="SMPC",S334,"")</f>
        <v/>
      </c>
      <c r="FV334" s="4" t="str">
        <f>IF('Gene Table'!$C334="SMPC",T334,"")</f>
        <v/>
      </c>
      <c r="FW334" s="4" t="str">
        <f>IF('Gene Table'!$C334="SMPC",U334,"")</f>
        <v/>
      </c>
      <c r="FX334" s="4" t="str">
        <f>IF('Gene Table'!$C334="SMPC",V334,"")</f>
        <v/>
      </c>
      <c r="FY334" s="4" t="str">
        <f>IF('Gene Table'!$C334="SMPC",W334,"")</f>
        <v/>
      </c>
      <c r="FZ334" s="4" t="str">
        <f>IF('Gene Table'!$C334="SMPC",X334,"")</f>
        <v/>
      </c>
      <c r="GA334" s="4" t="str">
        <f>IF('Gene Table'!$C334="SMPC",Y334,"")</f>
        <v/>
      </c>
      <c r="GB334" s="4" t="str">
        <f>IF('Gene Table'!$C334="SMPC",Z334,"")</f>
        <v/>
      </c>
      <c r="GC334" s="4" t="str">
        <f>IF('Gene Table'!$C334="SMPC",AA334,"")</f>
        <v/>
      </c>
      <c r="GD334" s="4" t="str">
        <f>IF('Gene Table'!$C334="SMPC",AB334,"")</f>
        <v/>
      </c>
      <c r="GE334" s="4" t="str">
        <f>IF('Gene Table'!$C334="SMPC",AC334,"")</f>
        <v/>
      </c>
    </row>
    <row r="335" spans="1:187" ht="15" customHeight="1" x14ac:dyDescent="0.25">
      <c r="A335" s="4" t="str">
        <f>'Gene Table'!C335&amp;":"&amp;'Gene Table'!D335</f>
        <v>WT1:c.940_941insTCGG</v>
      </c>
      <c r="B335" s="4">
        <f>IF('Gene Table'!$G$5="NO",IF(ISNUMBER(MATCH('Gene Table'!E335,'Array Content'!$M$2:$M$941,0)),VLOOKUP('Gene Table'!E335,'Array Content'!$M$2:$O$941,2,FALSE),35),IF('Gene Table'!$G$5="YES",IF(ISNUMBER(MATCH('Gene Table'!E335,'Array Content'!$M$2:$M$941,0)),VLOOKUP('Gene Table'!E335,'Array Content'!$M$2:$O$941,3,FALSE),35),"OOPS"))</f>
        <v>37</v>
      </c>
      <c r="C335" s="4" t="s">
        <v>4992</v>
      </c>
      <c r="D335" s="29">
        <f>IF('Control Sample Data'!D334="","",IF(SUM('Control Sample Data'!D$2:D$97)&gt;10,IF(AND(ISNUMBER('Control Sample Data'!D334),'Control Sample Data'!D334&lt;$B335, 'Control Sample Data'!D334&gt;0),'Control Sample Data'!D334,$B335),""))</f>
        <v>26</v>
      </c>
      <c r="E335" s="29">
        <f>IF('Control Sample Data'!E334="","",IF(SUM('Control Sample Data'!E$2:E$97)&gt;10,IF(AND(ISNUMBER('Control Sample Data'!E334),'Control Sample Data'!E334&lt;$B335, 'Control Sample Data'!E334&gt;0),'Control Sample Data'!E334,$B335),""))</f>
        <v>26</v>
      </c>
      <c r="F335" s="29" t="str">
        <f>IF('Control Sample Data'!F334="","",IF(SUM('Control Sample Data'!F$2:F$97)&gt;10,IF(AND(ISNUMBER('Control Sample Data'!F334),'Control Sample Data'!F334&lt;$B335, 'Control Sample Data'!F334&gt;0),'Control Sample Data'!F334,$B335),""))</f>
        <v/>
      </c>
      <c r="G335" s="29" t="str">
        <f>IF('Control Sample Data'!G334="","",IF(SUM('Control Sample Data'!G$2:G$97)&gt;10,IF(AND(ISNUMBER('Control Sample Data'!G334),'Control Sample Data'!G334&lt;$B335, 'Control Sample Data'!G334&gt;0),'Control Sample Data'!G334,$B335),""))</f>
        <v/>
      </c>
      <c r="H335" s="29" t="str">
        <f>IF('Control Sample Data'!H334="","",IF(SUM('Control Sample Data'!H$2:H$97)&gt;10,IF(AND(ISNUMBER('Control Sample Data'!H334),'Control Sample Data'!H334&lt;$B335, 'Control Sample Data'!H334&gt;0),'Control Sample Data'!H334,$B335),""))</f>
        <v/>
      </c>
      <c r="I335" s="29" t="str">
        <f>IF('Control Sample Data'!I334="","",IF(SUM('Control Sample Data'!I$2:I$97)&gt;10,IF(AND(ISNUMBER('Control Sample Data'!I334),'Control Sample Data'!I334&lt;$B335, 'Control Sample Data'!I334&gt;0),'Control Sample Data'!I334,$B335),""))</f>
        <v/>
      </c>
      <c r="J335" s="29" t="str">
        <f>IF('Control Sample Data'!J334="","",IF(SUM('Control Sample Data'!J$2:J$97)&gt;10,IF(AND(ISNUMBER('Control Sample Data'!J334),'Control Sample Data'!J334&lt;$B335, 'Control Sample Data'!J334&gt;0),'Control Sample Data'!J334,$B335),""))</f>
        <v/>
      </c>
      <c r="K335" s="29" t="str">
        <f>IF('Control Sample Data'!K334="","",IF(SUM('Control Sample Data'!K$2:K$97)&gt;10,IF(AND(ISNUMBER('Control Sample Data'!K334),'Control Sample Data'!K334&lt;$B335, 'Control Sample Data'!K334&gt;0),'Control Sample Data'!K334,$B335),""))</f>
        <v/>
      </c>
      <c r="L335" s="29" t="str">
        <f>IF('Control Sample Data'!L334="","",IF(SUM('Control Sample Data'!L$2:L$97)&gt;10,IF(AND(ISNUMBER('Control Sample Data'!L334),'Control Sample Data'!L334&lt;$B335, 'Control Sample Data'!L334&gt;0),'Control Sample Data'!L334,$B335),""))</f>
        <v/>
      </c>
      <c r="M335" s="29" t="str">
        <f>IF('Control Sample Data'!M334="","",IF(SUM('Control Sample Data'!M$2:M$97)&gt;10,IF(AND(ISNUMBER('Control Sample Data'!M334),'Control Sample Data'!M334&lt;$B335, 'Control Sample Data'!M334&gt;0),'Control Sample Data'!M334,$B335),""))</f>
        <v/>
      </c>
      <c r="N335" s="29" t="str">
        <f>IF('Control Sample Data'!N334="","",IF(SUM('Control Sample Data'!N$2:N$97)&gt;10,IF(AND(ISNUMBER('Control Sample Data'!N334),'Control Sample Data'!N334&lt;$B335, 'Control Sample Data'!N334&gt;0),'Control Sample Data'!N334,$B335),""))</f>
        <v/>
      </c>
      <c r="O335" s="29" t="str">
        <f>IF('Control Sample Data'!O334="","",IF(SUM('Control Sample Data'!O$2:O$97)&gt;10,IF(AND(ISNUMBER('Control Sample Data'!O334),'Control Sample Data'!O334&lt;$B335, 'Control Sample Data'!O334&gt;0),'Control Sample Data'!O334,$B335),""))</f>
        <v/>
      </c>
      <c r="Q335" s="4" t="s">
        <v>4992</v>
      </c>
      <c r="R335" s="29">
        <f>IF('Test Sample Data'!D334="","",IF(SUM('Test Sample Data'!D$2:D$97)&gt;10,IF(AND(ISNUMBER('Test Sample Data'!D334),'Test Sample Data'!D334&lt;$B335, 'Test Sample Data'!D334&gt;0),'Test Sample Data'!D334,$B335),""))</f>
        <v>21.97</v>
      </c>
      <c r="S335" s="29">
        <f>IF('Test Sample Data'!E334="","",IF(SUM('Test Sample Data'!E$2:E$97)&gt;10,IF(AND(ISNUMBER('Test Sample Data'!E334),'Test Sample Data'!E334&lt;$B335, 'Test Sample Data'!E334&gt;0),'Test Sample Data'!E334,$B335),""))</f>
        <v>21</v>
      </c>
      <c r="T335" s="29" t="str">
        <f>IF('Test Sample Data'!F334="","",IF(SUM('Test Sample Data'!F$2:F$97)&gt;10,IF(AND(ISNUMBER('Test Sample Data'!F334),'Test Sample Data'!F334&lt;$B335, 'Test Sample Data'!F334&gt;0),'Test Sample Data'!F334,$B335),""))</f>
        <v/>
      </c>
      <c r="U335" s="29" t="str">
        <f>IF('Test Sample Data'!G334="","",IF(SUM('Test Sample Data'!G$2:G$97)&gt;10,IF(AND(ISNUMBER('Test Sample Data'!G334),'Test Sample Data'!G334&lt;$B335, 'Test Sample Data'!G334&gt;0),'Test Sample Data'!G334,$B335),""))</f>
        <v/>
      </c>
      <c r="V335" s="29" t="str">
        <f>IF('Test Sample Data'!H334="","",IF(SUM('Test Sample Data'!H$2:H$97)&gt;10,IF(AND(ISNUMBER('Test Sample Data'!H334),'Test Sample Data'!H334&lt;$B335, 'Test Sample Data'!H334&gt;0),'Test Sample Data'!H334,$B335),""))</f>
        <v/>
      </c>
      <c r="W335" s="29" t="str">
        <f>IF('Test Sample Data'!I334="","",IF(SUM('Test Sample Data'!I$2:I$97)&gt;10,IF(AND(ISNUMBER('Test Sample Data'!I334),'Test Sample Data'!I334&lt;$B335, 'Test Sample Data'!I334&gt;0),'Test Sample Data'!I334,$B335),""))</f>
        <v/>
      </c>
      <c r="X335" s="29" t="str">
        <f>IF('Test Sample Data'!J334="","",IF(SUM('Test Sample Data'!J$2:J$97)&gt;10,IF(AND(ISNUMBER('Test Sample Data'!J334),'Test Sample Data'!J334&lt;$B335, 'Test Sample Data'!J334&gt;0),'Test Sample Data'!J334,$B335),""))</f>
        <v/>
      </c>
      <c r="Y335" s="29" t="str">
        <f>IF('Test Sample Data'!K334="","",IF(SUM('Test Sample Data'!K$2:K$97)&gt;10,IF(AND(ISNUMBER('Test Sample Data'!K334),'Test Sample Data'!K334&lt;$B335, 'Test Sample Data'!K334&gt;0),'Test Sample Data'!K334,$B335),""))</f>
        <v/>
      </c>
      <c r="Z335" s="29" t="str">
        <f>IF('Test Sample Data'!L334="","",IF(SUM('Test Sample Data'!L$2:L$97)&gt;10,IF(AND(ISNUMBER('Test Sample Data'!L334),'Test Sample Data'!L334&lt;$B335, 'Test Sample Data'!L334&gt;0),'Test Sample Data'!L334,$B335),""))</f>
        <v/>
      </c>
      <c r="AA335" s="29" t="str">
        <f>IF('Test Sample Data'!M334="","",IF(SUM('Test Sample Data'!M$2:M$97)&gt;10,IF(AND(ISNUMBER('Test Sample Data'!M334),'Test Sample Data'!M334&lt;$B335, 'Test Sample Data'!M334&gt;0),'Test Sample Data'!M334,$B335),""))</f>
        <v/>
      </c>
      <c r="AB335" s="29" t="str">
        <f>IF('Test Sample Data'!N334="","",IF(SUM('Test Sample Data'!N$2:N$97)&gt;10,IF(AND(ISNUMBER('Test Sample Data'!N334),'Test Sample Data'!N334&lt;$B335, 'Test Sample Data'!N334&gt;0),'Test Sample Data'!N334,$B335),""))</f>
        <v/>
      </c>
      <c r="AC335" s="29" t="str">
        <f>IF('Test Sample Data'!O334="","",IF(SUM('Test Sample Data'!O$2:O$97)&gt;10,IF(AND(ISNUMBER('Test Sample Data'!O334),'Test Sample Data'!O334&lt;$B335, 'Test Sample Data'!O334&gt;0),'Test Sample Data'!O334,$B335),""))</f>
        <v/>
      </c>
      <c r="AE335" s="4" t="s">
        <v>4992</v>
      </c>
      <c r="AF335" s="4">
        <f t="shared" si="375"/>
        <v>0</v>
      </c>
      <c r="AG335" s="4">
        <f t="shared" si="376"/>
        <v>0</v>
      </c>
      <c r="AH335" s="4" t="str">
        <f t="shared" si="377"/>
        <v/>
      </c>
      <c r="AI335" s="4" t="str">
        <f t="shared" si="378"/>
        <v/>
      </c>
      <c r="AJ335" s="4" t="str">
        <f t="shared" si="379"/>
        <v/>
      </c>
      <c r="AK335" s="4" t="str">
        <f t="shared" si="380"/>
        <v/>
      </c>
      <c r="AL335" s="4" t="str">
        <f t="shared" si="381"/>
        <v/>
      </c>
      <c r="AM335" s="4" t="str">
        <f t="shared" si="382"/>
        <v/>
      </c>
      <c r="AN335" s="4" t="str">
        <f t="shared" si="383"/>
        <v/>
      </c>
      <c r="AO335" s="4" t="str">
        <f t="shared" si="384"/>
        <v/>
      </c>
      <c r="AP335" s="4" t="str">
        <f t="shared" si="385"/>
        <v/>
      </c>
      <c r="AQ335" s="4" t="str">
        <f t="shared" si="386"/>
        <v/>
      </c>
      <c r="AR335" s="4">
        <f t="shared" si="387"/>
        <v>0</v>
      </c>
      <c r="AS335" s="4">
        <f t="shared" si="374"/>
        <v>0</v>
      </c>
      <c r="AU335" s="4" t="s">
        <v>4992</v>
      </c>
      <c r="AV335" s="4">
        <f t="shared" si="388"/>
        <v>-4.0300000000000011</v>
      </c>
      <c r="AW335" s="4">
        <f t="shared" si="389"/>
        <v>-5</v>
      </c>
      <c r="AX335" s="4" t="str">
        <f t="shared" si="390"/>
        <v/>
      </c>
      <c r="AY335" s="4" t="str">
        <f t="shared" si="391"/>
        <v/>
      </c>
      <c r="AZ335" s="4" t="str">
        <f t="shared" si="392"/>
        <v/>
      </c>
      <c r="BA335" s="4" t="str">
        <f t="shared" si="393"/>
        <v/>
      </c>
      <c r="BB335" s="4" t="str">
        <f t="shared" si="394"/>
        <v/>
      </c>
      <c r="BC335" s="4" t="str">
        <f t="shared" si="395"/>
        <v/>
      </c>
      <c r="BD335" s="4" t="str">
        <f t="shared" si="396"/>
        <v/>
      </c>
      <c r="BE335" s="4" t="str">
        <f t="shared" si="397"/>
        <v/>
      </c>
      <c r="BF335" s="4" t="str">
        <f t="shared" si="398"/>
        <v/>
      </c>
      <c r="BG335" s="4" t="str">
        <f t="shared" si="399"/>
        <v/>
      </c>
      <c r="BI335" s="4" t="s">
        <v>4992</v>
      </c>
      <c r="BJ335" s="4">
        <f t="shared" si="361"/>
        <v>-4.0300000000000011</v>
      </c>
      <c r="BK335" s="4" t="str">
        <f t="shared" si="362"/>
        <v/>
      </c>
      <c r="BL335" s="4" t="str">
        <f t="shared" si="363"/>
        <v/>
      </c>
      <c r="BM335" s="4" t="str">
        <f t="shared" si="364"/>
        <v/>
      </c>
      <c r="BN335" s="4" t="str">
        <f t="shared" si="365"/>
        <v/>
      </c>
      <c r="BO335" s="4" t="str">
        <f t="shared" si="366"/>
        <v/>
      </c>
      <c r="BP335" s="4" t="str">
        <f t="shared" si="367"/>
        <v/>
      </c>
      <c r="BQ335" s="4" t="str">
        <f t="shared" si="368"/>
        <v/>
      </c>
      <c r="BR335" s="4" t="str">
        <f t="shared" si="369"/>
        <v/>
      </c>
      <c r="BS335" s="4" t="str">
        <f t="shared" si="370"/>
        <v/>
      </c>
      <c r="BT335" s="4" t="str">
        <f t="shared" si="371"/>
        <v/>
      </c>
      <c r="BU335" s="4" t="str">
        <f t="shared" si="372"/>
        <v/>
      </c>
      <c r="BV335" s="4">
        <f t="shared" si="400"/>
        <v>0</v>
      </c>
      <c r="BW335" s="4">
        <f t="shared" si="373"/>
        <v>-4.03</v>
      </c>
      <c r="BY335" s="4" t="s">
        <v>4992</v>
      </c>
      <c r="BZ335" s="4">
        <f t="shared" si="337"/>
        <v>-8.8817841970012523E-16</v>
      </c>
      <c r="CA335" s="4">
        <f t="shared" si="338"/>
        <v>-0.96999999999999975</v>
      </c>
      <c r="CB335" s="4" t="str">
        <f t="shared" si="339"/>
        <v/>
      </c>
      <c r="CC335" s="4" t="str">
        <f t="shared" si="340"/>
        <v/>
      </c>
      <c r="CD335" s="4" t="str">
        <f t="shared" si="341"/>
        <v/>
      </c>
      <c r="CE335" s="4" t="str">
        <f t="shared" si="342"/>
        <v/>
      </c>
      <c r="CF335" s="4" t="str">
        <f t="shared" si="343"/>
        <v/>
      </c>
      <c r="CG335" s="4" t="str">
        <f t="shared" si="344"/>
        <v/>
      </c>
      <c r="CH335" s="4" t="str">
        <f t="shared" si="345"/>
        <v/>
      </c>
      <c r="CI335" s="4" t="str">
        <f t="shared" si="346"/>
        <v/>
      </c>
      <c r="CJ335" s="4" t="str">
        <f t="shared" si="347"/>
        <v/>
      </c>
      <c r="CK335" s="4" t="str">
        <f t="shared" si="348"/>
        <v/>
      </c>
      <c r="CM335" s="4" t="s">
        <v>4992</v>
      </c>
      <c r="CN335" s="4" t="str">
        <f>IF(ISNUMBER(BZ335), IF($BV335&gt;VLOOKUP('Gene Table'!$G$2,'Array Content'!$A$2:$B$3,2,FALSE),IF(BZ335&lt;-$BV335,"mutant","WT"),IF(BZ335&lt;-VLOOKUP('Gene Table'!$G$2,'Array Content'!$A$2:$B$3,2,FALSE),"Mutant","WT")),"")</f>
        <v>WT</v>
      </c>
      <c r="CO335" s="4" t="str">
        <f>IF(ISNUMBER(CA335), IF($BV335&gt;VLOOKUP('Gene Table'!$G$2,'Array Content'!$A$2:$B$3,2,FALSE),IF(CA335&lt;-$BV335,"mutant","WT"),IF(CA335&lt;-VLOOKUP('Gene Table'!$G$2,'Array Content'!$A$2:$B$3,2,FALSE),"Mutant","WT")),"")</f>
        <v>WT</v>
      </c>
      <c r="CP335" s="4" t="str">
        <f>IF(ISNUMBER(CB335), IF($BV335&gt;VLOOKUP('Gene Table'!$G$2,'Array Content'!$A$2:$B$3,2,FALSE),IF(CB335&lt;-$BV335,"mutant","WT"),IF(CB335&lt;-VLOOKUP('Gene Table'!$G$2,'Array Content'!$A$2:$B$3,2,FALSE),"Mutant","WT")),"")</f>
        <v/>
      </c>
      <c r="CQ335" s="4" t="str">
        <f>IF(ISNUMBER(CC335), IF($BV335&gt;VLOOKUP('Gene Table'!$G$2,'Array Content'!$A$2:$B$3,2,FALSE),IF(CC335&lt;-$BV335,"mutant","WT"),IF(CC335&lt;-VLOOKUP('Gene Table'!$G$2,'Array Content'!$A$2:$B$3,2,FALSE),"Mutant","WT")),"")</f>
        <v/>
      </c>
      <c r="CR335" s="4" t="str">
        <f>IF(ISNUMBER(CD335), IF($BV335&gt;VLOOKUP('Gene Table'!$G$2,'Array Content'!$A$2:$B$3,2,FALSE),IF(CD335&lt;-$BV335,"mutant","WT"),IF(CD335&lt;-VLOOKUP('Gene Table'!$G$2,'Array Content'!$A$2:$B$3,2,FALSE),"Mutant","WT")),"")</f>
        <v/>
      </c>
      <c r="CS335" s="4" t="str">
        <f>IF(ISNUMBER(CE335), IF($BV335&gt;VLOOKUP('Gene Table'!$G$2,'Array Content'!$A$2:$B$3,2,FALSE),IF(CE335&lt;-$BV335,"mutant","WT"),IF(CE335&lt;-VLOOKUP('Gene Table'!$G$2,'Array Content'!$A$2:$B$3,2,FALSE),"Mutant","WT")),"")</f>
        <v/>
      </c>
      <c r="CT335" s="4" t="str">
        <f>IF(ISNUMBER(CF335), IF($BV335&gt;VLOOKUP('Gene Table'!$G$2,'Array Content'!$A$2:$B$3,2,FALSE),IF(CF335&lt;-$BV335,"mutant","WT"),IF(CF335&lt;-VLOOKUP('Gene Table'!$G$2,'Array Content'!$A$2:$B$3,2,FALSE),"Mutant","WT")),"")</f>
        <v/>
      </c>
      <c r="CU335" s="4" t="str">
        <f>IF(ISNUMBER(CG335), IF($BV335&gt;VLOOKUP('Gene Table'!$G$2,'Array Content'!$A$2:$B$3,2,FALSE),IF(CG335&lt;-$BV335,"mutant","WT"),IF(CG335&lt;-VLOOKUP('Gene Table'!$G$2,'Array Content'!$A$2:$B$3,2,FALSE),"Mutant","WT")),"")</f>
        <v/>
      </c>
      <c r="CV335" s="4" t="str">
        <f>IF(ISNUMBER(CH335), IF($BV335&gt;VLOOKUP('Gene Table'!$G$2,'Array Content'!$A$2:$B$3,2,FALSE),IF(CH335&lt;-$BV335,"mutant","WT"),IF(CH335&lt;-VLOOKUP('Gene Table'!$G$2,'Array Content'!$A$2:$B$3,2,FALSE),"Mutant","WT")),"")</f>
        <v/>
      </c>
      <c r="CW335" s="4" t="str">
        <f>IF(ISNUMBER(CI335), IF($BV335&gt;VLOOKUP('Gene Table'!$G$2,'Array Content'!$A$2:$B$3,2,FALSE),IF(CI335&lt;-$BV335,"mutant","WT"),IF(CI335&lt;-VLOOKUP('Gene Table'!$G$2,'Array Content'!$A$2:$B$3,2,FALSE),"Mutant","WT")),"")</f>
        <v/>
      </c>
      <c r="CX335" s="4" t="str">
        <f>IF(ISNUMBER(CJ335), IF($BV335&gt;VLOOKUP('Gene Table'!$G$2,'Array Content'!$A$2:$B$3,2,FALSE),IF(CJ335&lt;-$BV335,"mutant","WT"),IF(CJ335&lt;-VLOOKUP('Gene Table'!$G$2,'Array Content'!$A$2:$B$3,2,FALSE),"Mutant","WT")),"")</f>
        <v/>
      </c>
      <c r="CY335" s="4" t="str">
        <f>IF(ISNUMBER(CK335), IF($BV335&gt;VLOOKUP('Gene Table'!$G$2,'Array Content'!$A$2:$B$3,2,FALSE),IF(CK335&lt;-$BV335,"mutant","WT"),IF(CK335&lt;-VLOOKUP('Gene Table'!$G$2,'Array Content'!$A$2:$B$3,2,FALSE),"Mutant","WT")),"")</f>
        <v/>
      </c>
      <c r="DA335" s="4" t="s">
        <v>4992</v>
      </c>
      <c r="DB335" s="4">
        <f t="shared" si="349"/>
        <v>-4.0300000000000011</v>
      </c>
      <c r="DC335" s="4">
        <f t="shared" si="350"/>
        <v>-5</v>
      </c>
      <c r="DD335" s="4" t="str">
        <f t="shared" si="351"/>
        <v/>
      </c>
      <c r="DE335" s="4" t="str">
        <f t="shared" si="352"/>
        <v/>
      </c>
      <c r="DF335" s="4" t="str">
        <f t="shared" si="353"/>
        <v/>
      </c>
      <c r="DG335" s="4" t="str">
        <f t="shared" si="354"/>
        <v/>
      </c>
      <c r="DH335" s="4" t="str">
        <f t="shared" si="355"/>
        <v/>
      </c>
      <c r="DI335" s="4" t="str">
        <f t="shared" si="356"/>
        <v/>
      </c>
      <c r="DJ335" s="4" t="str">
        <f t="shared" si="357"/>
        <v/>
      </c>
      <c r="DK335" s="4" t="str">
        <f t="shared" si="358"/>
        <v/>
      </c>
      <c r="DL335" s="4" t="str">
        <f t="shared" si="359"/>
        <v/>
      </c>
      <c r="DM335" s="4" t="str">
        <f t="shared" si="360"/>
        <v/>
      </c>
      <c r="DO335" s="4" t="s">
        <v>4992</v>
      </c>
      <c r="DP335" s="4" t="str">
        <f>IF(ISNUMBER(DB335), IF($AR335&gt;VLOOKUP('Gene Table'!$G$2,'Array Content'!$A$2:$B$3,2,FALSE),IF(DB335&lt;-$AR335,"mutant","WT"),IF(DB335&lt;-VLOOKUP('Gene Table'!$G$2,'Array Content'!$A$2:$B$3,2,FALSE),"Mutant","WT")),"")</f>
        <v>Mutant</v>
      </c>
      <c r="DQ335" s="4" t="str">
        <f>IF(ISNUMBER(DC335), IF($AR335&gt;VLOOKUP('Gene Table'!$G$2,'Array Content'!$A$2:$B$3,2,FALSE),IF(DC335&lt;-$AR335,"mutant","WT"),IF(DC335&lt;-VLOOKUP('Gene Table'!$G$2,'Array Content'!$A$2:$B$3,2,FALSE),"Mutant","WT")),"")</f>
        <v>Mutant</v>
      </c>
      <c r="DR335" s="4" t="str">
        <f>IF(ISNUMBER(DD335), IF($AR335&gt;VLOOKUP('Gene Table'!$G$2,'Array Content'!$A$2:$B$3,2,FALSE),IF(DD335&lt;-$AR335,"mutant","WT"),IF(DD335&lt;-VLOOKUP('Gene Table'!$G$2,'Array Content'!$A$2:$B$3,2,FALSE),"Mutant","WT")),"")</f>
        <v/>
      </c>
      <c r="DS335" s="4" t="str">
        <f>IF(ISNUMBER(DE335), IF($AR335&gt;VLOOKUP('Gene Table'!$G$2,'Array Content'!$A$2:$B$3,2,FALSE),IF(DE335&lt;-$AR335,"mutant","WT"),IF(DE335&lt;-VLOOKUP('Gene Table'!$G$2,'Array Content'!$A$2:$B$3,2,FALSE),"Mutant","WT")),"")</f>
        <v/>
      </c>
      <c r="DT335" s="4" t="str">
        <f>IF(ISNUMBER(DF335), IF($AR335&gt;VLOOKUP('Gene Table'!$G$2,'Array Content'!$A$2:$B$3,2,FALSE),IF(DF335&lt;-$AR335,"mutant","WT"),IF(DF335&lt;-VLOOKUP('Gene Table'!$G$2,'Array Content'!$A$2:$B$3,2,FALSE),"Mutant","WT")),"")</f>
        <v/>
      </c>
      <c r="DU335" s="4" t="str">
        <f>IF(ISNUMBER(DG335), IF($AR335&gt;VLOOKUP('Gene Table'!$G$2,'Array Content'!$A$2:$B$3,2,FALSE),IF(DG335&lt;-$AR335,"mutant","WT"),IF(DG335&lt;-VLOOKUP('Gene Table'!$G$2,'Array Content'!$A$2:$B$3,2,FALSE),"Mutant","WT")),"")</f>
        <v/>
      </c>
      <c r="DV335" s="4" t="str">
        <f>IF(ISNUMBER(DH335), IF($AR335&gt;VLOOKUP('Gene Table'!$G$2,'Array Content'!$A$2:$B$3,2,FALSE),IF(DH335&lt;-$AR335,"mutant","WT"),IF(DH335&lt;-VLOOKUP('Gene Table'!$G$2,'Array Content'!$A$2:$B$3,2,FALSE),"Mutant","WT")),"")</f>
        <v/>
      </c>
      <c r="DW335" s="4" t="str">
        <f>IF(ISNUMBER(DI335), IF($AR335&gt;VLOOKUP('Gene Table'!$G$2,'Array Content'!$A$2:$B$3,2,FALSE),IF(DI335&lt;-$AR335,"mutant","WT"),IF(DI335&lt;-VLOOKUP('Gene Table'!$G$2,'Array Content'!$A$2:$B$3,2,FALSE),"Mutant","WT")),"")</f>
        <v/>
      </c>
      <c r="DX335" s="4" t="str">
        <f>IF(ISNUMBER(DJ335), IF($AR335&gt;VLOOKUP('Gene Table'!$G$2,'Array Content'!$A$2:$B$3,2,FALSE),IF(DJ335&lt;-$AR335,"mutant","WT"),IF(DJ335&lt;-VLOOKUP('Gene Table'!$G$2,'Array Content'!$A$2:$B$3,2,FALSE),"Mutant","WT")),"")</f>
        <v/>
      </c>
      <c r="DY335" s="4" t="str">
        <f>IF(ISNUMBER(DK335), IF($AR335&gt;VLOOKUP('Gene Table'!$G$2,'Array Content'!$A$2:$B$3,2,FALSE),IF(DK335&lt;-$AR335,"mutant","WT"),IF(DK335&lt;-VLOOKUP('Gene Table'!$G$2,'Array Content'!$A$2:$B$3,2,FALSE),"Mutant","WT")),"")</f>
        <v/>
      </c>
      <c r="DZ335" s="4" t="str">
        <f>IF(ISNUMBER(DL335), IF($AR335&gt;VLOOKUP('Gene Table'!$G$2,'Array Content'!$A$2:$B$3,2,FALSE),IF(DL335&lt;-$AR335,"mutant","WT"),IF(DL335&lt;-VLOOKUP('Gene Table'!$G$2,'Array Content'!$A$2:$B$3,2,FALSE),"Mutant","WT")),"")</f>
        <v/>
      </c>
      <c r="EA335" s="4" t="str">
        <f>IF(ISNUMBER(DM335), IF($AR335&gt;VLOOKUP('Gene Table'!$G$2,'Array Content'!$A$2:$B$3,2,FALSE),IF(DM335&lt;-$AR335,"mutant","WT"),IF(DM335&lt;-VLOOKUP('Gene Table'!$G$2,'Array Content'!$A$2:$B$3,2,FALSE),"Mutant","WT")),"")</f>
        <v/>
      </c>
      <c r="EC335" s="4" t="s">
        <v>4992</v>
      </c>
      <c r="ED335" s="4" t="str">
        <f>IF('Gene Table'!$D335="copy number",D335,"")</f>
        <v/>
      </c>
      <c r="EE335" s="4" t="str">
        <f>IF('Gene Table'!$D335="copy number",E335,"")</f>
        <v/>
      </c>
      <c r="EF335" s="4" t="str">
        <f>IF('Gene Table'!$D335="copy number",F335,"")</f>
        <v/>
      </c>
      <c r="EG335" s="4" t="str">
        <f>IF('Gene Table'!$D335="copy number",G335,"")</f>
        <v/>
      </c>
      <c r="EH335" s="4" t="str">
        <f>IF('Gene Table'!$D335="copy number",H335,"")</f>
        <v/>
      </c>
      <c r="EI335" s="4" t="str">
        <f>IF('Gene Table'!$D335="copy number",I335,"")</f>
        <v/>
      </c>
      <c r="EJ335" s="4" t="str">
        <f>IF('Gene Table'!$D335="copy number",J335,"")</f>
        <v/>
      </c>
      <c r="EK335" s="4" t="str">
        <f>IF('Gene Table'!$D335="copy number",K335,"")</f>
        <v/>
      </c>
      <c r="EL335" s="4" t="str">
        <f>IF('Gene Table'!$D335="copy number",L335,"")</f>
        <v/>
      </c>
      <c r="EM335" s="4" t="str">
        <f>IF('Gene Table'!$D335="copy number",M335,"")</f>
        <v/>
      </c>
      <c r="EN335" s="4" t="str">
        <f>IF('Gene Table'!$D335="copy number",N335,"")</f>
        <v/>
      </c>
      <c r="EO335" s="4" t="str">
        <f>IF('Gene Table'!$D335="copy number",O335,"")</f>
        <v/>
      </c>
      <c r="EQ335" s="4" t="s">
        <v>4992</v>
      </c>
      <c r="ER335" s="4" t="str">
        <f>IF('Gene Table'!$D335="copy number",R335,"")</f>
        <v/>
      </c>
      <c r="ES335" s="4" t="str">
        <f>IF('Gene Table'!$D335="copy number",S335,"")</f>
        <v/>
      </c>
      <c r="ET335" s="4" t="str">
        <f>IF('Gene Table'!$D335="copy number",T335,"")</f>
        <v/>
      </c>
      <c r="EU335" s="4" t="str">
        <f>IF('Gene Table'!$D335="copy number",U335,"")</f>
        <v/>
      </c>
      <c r="EV335" s="4" t="str">
        <f>IF('Gene Table'!$D335="copy number",V335,"")</f>
        <v/>
      </c>
      <c r="EW335" s="4" t="str">
        <f>IF('Gene Table'!$D335="copy number",W335,"")</f>
        <v/>
      </c>
      <c r="EX335" s="4" t="str">
        <f>IF('Gene Table'!$D335="copy number",X335,"")</f>
        <v/>
      </c>
      <c r="EY335" s="4" t="str">
        <f>IF('Gene Table'!$D335="copy number",Y335,"")</f>
        <v/>
      </c>
      <c r="EZ335" s="4" t="str">
        <f>IF('Gene Table'!$D335="copy number",Z335,"")</f>
        <v/>
      </c>
      <c r="FA335" s="4" t="str">
        <f>IF('Gene Table'!$D335="copy number",AA335,"")</f>
        <v/>
      </c>
      <c r="FB335" s="4" t="str">
        <f>IF('Gene Table'!$D335="copy number",AB335,"")</f>
        <v/>
      </c>
      <c r="FC335" s="4" t="str">
        <f>IF('Gene Table'!$D335="copy number",AC335,"")</f>
        <v/>
      </c>
      <c r="FE335" s="4" t="s">
        <v>4992</v>
      </c>
      <c r="FF335" s="4" t="str">
        <f>IF('Gene Table'!$C335="SMPC",D335,"")</f>
        <v/>
      </c>
      <c r="FG335" s="4" t="str">
        <f>IF('Gene Table'!$C335="SMPC",E335,"")</f>
        <v/>
      </c>
      <c r="FH335" s="4" t="str">
        <f>IF('Gene Table'!$C335="SMPC",F335,"")</f>
        <v/>
      </c>
      <c r="FI335" s="4" t="str">
        <f>IF('Gene Table'!$C335="SMPC",G335,"")</f>
        <v/>
      </c>
      <c r="FJ335" s="4" t="str">
        <f>IF('Gene Table'!$C335="SMPC",H335,"")</f>
        <v/>
      </c>
      <c r="FK335" s="4" t="str">
        <f>IF('Gene Table'!$C335="SMPC",I335,"")</f>
        <v/>
      </c>
      <c r="FL335" s="4" t="str">
        <f>IF('Gene Table'!$C335="SMPC",J335,"")</f>
        <v/>
      </c>
      <c r="FM335" s="4" t="str">
        <f>IF('Gene Table'!$C335="SMPC",K335,"")</f>
        <v/>
      </c>
      <c r="FN335" s="4" t="str">
        <f>IF('Gene Table'!$C335="SMPC",L335,"")</f>
        <v/>
      </c>
      <c r="FO335" s="4" t="str">
        <f>IF('Gene Table'!$C335="SMPC",M335,"")</f>
        <v/>
      </c>
      <c r="FP335" s="4" t="str">
        <f>IF('Gene Table'!$C335="SMPC",N335,"")</f>
        <v/>
      </c>
      <c r="FQ335" s="4" t="str">
        <f>IF('Gene Table'!$C335="SMPC",O335,"")</f>
        <v/>
      </c>
      <c r="FS335" s="4" t="s">
        <v>4992</v>
      </c>
      <c r="FT335" s="4" t="str">
        <f>IF('Gene Table'!$C335="SMPC",R335,"")</f>
        <v/>
      </c>
      <c r="FU335" s="4" t="str">
        <f>IF('Gene Table'!$C335="SMPC",S335,"")</f>
        <v/>
      </c>
      <c r="FV335" s="4" t="str">
        <f>IF('Gene Table'!$C335="SMPC",T335,"")</f>
        <v/>
      </c>
      <c r="FW335" s="4" t="str">
        <f>IF('Gene Table'!$C335="SMPC",U335,"")</f>
        <v/>
      </c>
      <c r="FX335" s="4" t="str">
        <f>IF('Gene Table'!$C335="SMPC",V335,"")</f>
        <v/>
      </c>
      <c r="FY335" s="4" t="str">
        <f>IF('Gene Table'!$C335="SMPC",W335,"")</f>
        <v/>
      </c>
      <c r="FZ335" s="4" t="str">
        <f>IF('Gene Table'!$C335="SMPC",X335,"")</f>
        <v/>
      </c>
      <c r="GA335" s="4" t="str">
        <f>IF('Gene Table'!$C335="SMPC",Y335,"")</f>
        <v/>
      </c>
      <c r="GB335" s="4" t="str">
        <f>IF('Gene Table'!$C335="SMPC",Z335,"")</f>
        <v/>
      </c>
      <c r="GC335" s="4" t="str">
        <f>IF('Gene Table'!$C335="SMPC",AA335,"")</f>
        <v/>
      </c>
      <c r="GD335" s="4" t="str">
        <f>IF('Gene Table'!$C335="SMPC",AB335,"")</f>
        <v/>
      </c>
      <c r="GE335" s="4" t="str">
        <f>IF('Gene Table'!$C335="SMPC",AC335,"")</f>
        <v/>
      </c>
    </row>
    <row r="336" spans="1:187" ht="15" customHeight="1" x14ac:dyDescent="0.25">
      <c r="A336" s="4" t="str">
        <f>'Gene Table'!C336&amp;":"&amp;'Gene Table'!D336</f>
        <v>APC:copy number</v>
      </c>
      <c r="B336" s="4">
        <f>IF('Gene Table'!$G$5="NO",IF(ISNUMBER(MATCH('Gene Table'!E336,'Array Content'!$M$2:$M$941,0)),VLOOKUP('Gene Table'!E336,'Array Content'!$M$2:$O$941,2,FALSE),35),IF('Gene Table'!$G$5="YES",IF(ISNUMBER(MATCH('Gene Table'!E336,'Array Content'!$M$2:$M$941,0)),VLOOKUP('Gene Table'!E336,'Array Content'!$M$2:$O$941,3,FALSE),35),"OOPS"))</f>
        <v>35</v>
      </c>
      <c r="C336" s="4" t="s">
        <v>4993</v>
      </c>
      <c r="D336" s="29">
        <f>IF('Control Sample Data'!D335="","",IF(SUM('Control Sample Data'!D$2:D$97)&gt;10,IF(AND(ISNUMBER('Control Sample Data'!D335),'Control Sample Data'!D335&lt;$B336, 'Control Sample Data'!D335&gt;0),'Control Sample Data'!D335,$B336),""))</f>
        <v>26</v>
      </c>
      <c r="E336" s="29">
        <f>IF('Control Sample Data'!E335="","",IF(SUM('Control Sample Data'!E$2:E$97)&gt;10,IF(AND(ISNUMBER('Control Sample Data'!E335),'Control Sample Data'!E335&lt;$B336, 'Control Sample Data'!E335&gt;0),'Control Sample Data'!E335,$B336),""))</f>
        <v>26</v>
      </c>
      <c r="F336" s="29" t="str">
        <f>IF('Control Sample Data'!F335="","",IF(SUM('Control Sample Data'!F$2:F$97)&gt;10,IF(AND(ISNUMBER('Control Sample Data'!F335),'Control Sample Data'!F335&lt;$B336, 'Control Sample Data'!F335&gt;0),'Control Sample Data'!F335,$B336),""))</f>
        <v/>
      </c>
      <c r="G336" s="29" t="str">
        <f>IF('Control Sample Data'!G335="","",IF(SUM('Control Sample Data'!G$2:G$97)&gt;10,IF(AND(ISNUMBER('Control Sample Data'!G335),'Control Sample Data'!G335&lt;$B336, 'Control Sample Data'!G335&gt;0),'Control Sample Data'!G335,$B336),""))</f>
        <v/>
      </c>
      <c r="H336" s="29" t="str">
        <f>IF('Control Sample Data'!H335="","",IF(SUM('Control Sample Data'!H$2:H$97)&gt;10,IF(AND(ISNUMBER('Control Sample Data'!H335),'Control Sample Data'!H335&lt;$B336, 'Control Sample Data'!H335&gt;0),'Control Sample Data'!H335,$B336),""))</f>
        <v/>
      </c>
      <c r="I336" s="29" t="str">
        <f>IF('Control Sample Data'!I335="","",IF(SUM('Control Sample Data'!I$2:I$97)&gt;10,IF(AND(ISNUMBER('Control Sample Data'!I335),'Control Sample Data'!I335&lt;$B336, 'Control Sample Data'!I335&gt;0),'Control Sample Data'!I335,$B336),""))</f>
        <v/>
      </c>
      <c r="J336" s="29" t="str">
        <f>IF('Control Sample Data'!J335="","",IF(SUM('Control Sample Data'!J$2:J$97)&gt;10,IF(AND(ISNUMBER('Control Sample Data'!J335),'Control Sample Data'!J335&lt;$B336, 'Control Sample Data'!J335&gt;0),'Control Sample Data'!J335,$B336),""))</f>
        <v/>
      </c>
      <c r="K336" s="29" t="str">
        <f>IF('Control Sample Data'!K335="","",IF(SUM('Control Sample Data'!K$2:K$97)&gt;10,IF(AND(ISNUMBER('Control Sample Data'!K335),'Control Sample Data'!K335&lt;$B336, 'Control Sample Data'!K335&gt;0),'Control Sample Data'!K335,$B336),""))</f>
        <v/>
      </c>
      <c r="L336" s="29" t="str">
        <f>IF('Control Sample Data'!L335="","",IF(SUM('Control Sample Data'!L$2:L$97)&gt;10,IF(AND(ISNUMBER('Control Sample Data'!L335),'Control Sample Data'!L335&lt;$B336, 'Control Sample Data'!L335&gt;0),'Control Sample Data'!L335,$B336),""))</f>
        <v/>
      </c>
      <c r="M336" s="29" t="str">
        <f>IF('Control Sample Data'!M335="","",IF(SUM('Control Sample Data'!M$2:M$97)&gt;10,IF(AND(ISNUMBER('Control Sample Data'!M335),'Control Sample Data'!M335&lt;$B336, 'Control Sample Data'!M335&gt;0),'Control Sample Data'!M335,$B336),""))</f>
        <v/>
      </c>
      <c r="N336" s="29" t="str">
        <f>IF('Control Sample Data'!N335="","",IF(SUM('Control Sample Data'!N$2:N$97)&gt;10,IF(AND(ISNUMBER('Control Sample Data'!N335),'Control Sample Data'!N335&lt;$B336, 'Control Sample Data'!N335&gt;0),'Control Sample Data'!N335,$B336),""))</f>
        <v/>
      </c>
      <c r="O336" s="29" t="str">
        <f>IF('Control Sample Data'!O335="","",IF(SUM('Control Sample Data'!O$2:O$97)&gt;10,IF(AND(ISNUMBER('Control Sample Data'!O335),'Control Sample Data'!O335&lt;$B336, 'Control Sample Data'!O335&gt;0),'Control Sample Data'!O335,$B336),""))</f>
        <v/>
      </c>
      <c r="Q336" s="4" t="s">
        <v>4993</v>
      </c>
      <c r="R336" s="29">
        <f>IF('Test Sample Data'!D335="","",IF(SUM('Test Sample Data'!D$2:D$97)&gt;10,IF(AND(ISNUMBER('Test Sample Data'!D335),'Test Sample Data'!D335&lt;$B336, 'Test Sample Data'!D335&gt;0),'Test Sample Data'!D335,$B336),""))</f>
        <v>26.53</v>
      </c>
      <c r="S336" s="29">
        <f>IF('Test Sample Data'!E335="","",IF(SUM('Test Sample Data'!E$2:E$97)&gt;10,IF(AND(ISNUMBER('Test Sample Data'!E335),'Test Sample Data'!E335&lt;$B336, 'Test Sample Data'!E335&gt;0),'Test Sample Data'!E335,$B336),""))</f>
        <v>26</v>
      </c>
      <c r="T336" s="29" t="str">
        <f>IF('Test Sample Data'!F335="","",IF(SUM('Test Sample Data'!F$2:F$97)&gt;10,IF(AND(ISNUMBER('Test Sample Data'!F335),'Test Sample Data'!F335&lt;$B336, 'Test Sample Data'!F335&gt;0),'Test Sample Data'!F335,$B336),""))</f>
        <v/>
      </c>
      <c r="U336" s="29" t="str">
        <f>IF('Test Sample Data'!G335="","",IF(SUM('Test Sample Data'!G$2:G$97)&gt;10,IF(AND(ISNUMBER('Test Sample Data'!G335),'Test Sample Data'!G335&lt;$B336, 'Test Sample Data'!G335&gt;0),'Test Sample Data'!G335,$B336),""))</f>
        <v/>
      </c>
      <c r="V336" s="29" t="str">
        <f>IF('Test Sample Data'!H335="","",IF(SUM('Test Sample Data'!H$2:H$97)&gt;10,IF(AND(ISNUMBER('Test Sample Data'!H335),'Test Sample Data'!H335&lt;$B336, 'Test Sample Data'!H335&gt;0),'Test Sample Data'!H335,$B336),""))</f>
        <v/>
      </c>
      <c r="W336" s="29" t="str">
        <f>IF('Test Sample Data'!I335="","",IF(SUM('Test Sample Data'!I$2:I$97)&gt;10,IF(AND(ISNUMBER('Test Sample Data'!I335),'Test Sample Data'!I335&lt;$B336, 'Test Sample Data'!I335&gt;0),'Test Sample Data'!I335,$B336),""))</f>
        <v/>
      </c>
      <c r="X336" s="29" t="str">
        <f>IF('Test Sample Data'!J335="","",IF(SUM('Test Sample Data'!J$2:J$97)&gt;10,IF(AND(ISNUMBER('Test Sample Data'!J335),'Test Sample Data'!J335&lt;$B336, 'Test Sample Data'!J335&gt;0),'Test Sample Data'!J335,$B336),""))</f>
        <v/>
      </c>
      <c r="Y336" s="29" t="str">
        <f>IF('Test Sample Data'!K335="","",IF(SUM('Test Sample Data'!K$2:K$97)&gt;10,IF(AND(ISNUMBER('Test Sample Data'!K335),'Test Sample Data'!K335&lt;$B336, 'Test Sample Data'!K335&gt;0),'Test Sample Data'!K335,$B336),""))</f>
        <v/>
      </c>
      <c r="Z336" s="29" t="str">
        <f>IF('Test Sample Data'!L335="","",IF(SUM('Test Sample Data'!L$2:L$97)&gt;10,IF(AND(ISNUMBER('Test Sample Data'!L335),'Test Sample Data'!L335&lt;$B336, 'Test Sample Data'!L335&gt;0),'Test Sample Data'!L335,$B336),""))</f>
        <v/>
      </c>
      <c r="AA336" s="29" t="str">
        <f>IF('Test Sample Data'!M335="","",IF(SUM('Test Sample Data'!M$2:M$97)&gt;10,IF(AND(ISNUMBER('Test Sample Data'!M335),'Test Sample Data'!M335&lt;$B336, 'Test Sample Data'!M335&gt;0),'Test Sample Data'!M335,$B336),""))</f>
        <v/>
      </c>
      <c r="AB336" s="29" t="str">
        <f>IF('Test Sample Data'!N335="","",IF(SUM('Test Sample Data'!N$2:N$97)&gt;10,IF(AND(ISNUMBER('Test Sample Data'!N335),'Test Sample Data'!N335&lt;$B336, 'Test Sample Data'!N335&gt;0),'Test Sample Data'!N335,$B336),""))</f>
        <v/>
      </c>
      <c r="AC336" s="29" t="str">
        <f>IF('Test Sample Data'!O335="","",IF(SUM('Test Sample Data'!O$2:O$97)&gt;10,IF(AND(ISNUMBER('Test Sample Data'!O335),'Test Sample Data'!O335&lt;$B336, 'Test Sample Data'!O335&gt;0),'Test Sample Data'!O335,$B336),""))</f>
        <v/>
      </c>
      <c r="AE336" s="4" t="s">
        <v>4993</v>
      </c>
      <c r="AF336" s="4">
        <f t="shared" si="375"/>
        <v>0</v>
      </c>
      <c r="AG336" s="4">
        <f t="shared" si="376"/>
        <v>0</v>
      </c>
      <c r="AH336" s="4" t="str">
        <f t="shared" si="377"/>
        <v/>
      </c>
      <c r="AI336" s="4" t="str">
        <f t="shared" si="378"/>
        <v/>
      </c>
      <c r="AJ336" s="4" t="str">
        <f t="shared" si="379"/>
        <v/>
      </c>
      <c r="AK336" s="4" t="str">
        <f t="shared" si="380"/>
        <v/>
      </c>
      <c r="AL336" s="4" t="str">
        <f t="shared" si="381"/>
        <v/>
      </c>
      <c r="AM336" s="4" t="str">
        <f t="shared" si="382"/>
        <v/>
      </c>
      <c r="AN336" s="4" t="str">
        <f t="shared" si="383"/>
        <v/>
      </c>
      <c r="AO336" s="4" t="str">
        <f t="shared" si="384"/>
        <v/>
      </c>
      <c r="AP336" s="4" t="str">
        <f t="shared" si="385"/>
        <v/>
      </c>
      <c r="AQ336" s="4" t="str">
        <f t="shared" si="386"/>
        <v/>
      </c>
      <c r="AR336" s="4">
        <f t="shared" si="387"/>
        <v>0</v>
      </c>
      <c r="AS336" s="4">
        <f t="shared" si="374"/>
        <v>0</v>
      </c>
      <c r="AU336" s="4" t="s">
        <v>4993</v>
      </c>
      <c r="AV336" s="4">
        <f t="shared" si="388"/>
        <v>0</v>
      </c>
      <c r="AW336" s="4">
        <f t="shared" si="389"/>
        <v>0</v>
      </c>
      <c r="AX336" s="4" t="str">
        <f t="shared" si="390"/>
        <v/>
      </c>
      <c r="AY336" s="4" t="str">
        <f t="shared" si="391"/>
        <v/>
      </c>
      <c r="AZ336" s="4" t="str">
        <f t="shared" si="392"/>
        <v/>
      </c>
      <c r="BA336" s="4" t="str">
        <f t="shared" si="393"/>
        <v/>
      </c>
      <c r="BB336" s="4" t="str">
        <f t="shared" si="394"/>
        <v/>
      </c>
      <c r="BC336" s="4" t="str">
        <f t="shared" si="395"/>
        <v/>
      </c>
      <c r="BD336" s="4" t="str">
        <f t="shared" si="396"/>
        <v/>
      </c>
      <c r="BE336" s="4" t="str">
        <f t="shared" si="397"/>
        <v/>
      </c>
      <c r="BF336" s="4" t="str">
        <f t="shared" si="398"/>
        <v/>
      </c>
      <c r="BG336" s="4" t="str">
        <f t="shared" si="399"/>
        <v/>
      </c>
      <c r="BI336" s="4" t="s">
        <v>4993</v>
      </c>
      <c r="BJ336" s="4">
        <f t="shared" si="361"/>
        <v>0</v>
      </c>
      <c r="BK336" s="4" t="str">
        <f t="shared" si="362"/>
        <v/>
      </c>
      <c r="BL336" s="4" t="str">
        <f t="shared" si="363"/>
        <v/>
      </c>
      <c r="BM336" s="4" t="str">
        <f t="shared" si="364"/>
        <v/>
      </c>
      <c r="BN336" s="4" t="str">
        <f t="shared" si="365"/>
        <v/>
      </c>
      <c r="BO336" s="4" t="str">
        <f t="shared" si="366"/>
        <v/>
      </c>
      <c r="BP336" s="4" t="str">
        <f t="shared" si="367"/>
        <v/>
      </c>
      <c r="BQ336" s="4" t="str">
        <f t="shared" si="368"/>
        <v/>
      </c>
      <c r="BR336" s="4" t="str">
        <f t="shared" si="369"/>
        <v/>
      </c>
      <c r="BS336" s="4" t="str">
        <f t="shared" si="370"/>
        <v/>
      </c>
      <c r="BT336" s="4" t="str">
        <f t="shared" si="371"/>
        <v/>
      </c>
      <c r="BU336" s="4" t="str">
        <f t="shared" si="372"/>
        <v/>
      </c>
      <c r="BV336" s="4">
        <f t="shared" si="400"/>
        <v>0</v>
      </c>
      <c r="BW336" s="4">
        <f t="shared" si="373"/>
        <v>0</v>
      </c>
      <c r="BY336" s="4" t="s">
        <v>4993</v>
      </c>
      <c r="BZ336" s="4">
        <f t="shared" si="337"/>
        <v>0</v>
      </c>
      <c r="CA336" s="4">
        <f t="shared" si="338"/>
        <v>0</v>
      </c>
      <c r="CB336" s="4" t="str">
        <f t="shared" si="339"/>
        <v/>
      </c>
      <c r="CC336" s="4" t="str">
        <f t="shared" si="340"/>
        <v/>
      </c>
      <c r="CD336" s="4" t="str">
        <f t="shared" si="341"/>
        <v/>
      </c>
      <c r="CE336" s="4" t="str">
        <f t="shared" si="342"/>
        <v/>
      </c>
      <c r="CF336" s="4" t="str">
        <f t="shared" si="343"/>
        <v/>
      </c>
      <c r="CG336" s="4" t="str">
        <f t="shared" si="344"/>
        <v/>
      </c>
      <c r="CH336" s="4" t="str">
        <f t="shared" si="345"/>
        <v/>
      </c>
      <c r="CI336" s="4" t="str">
        <f t="shared" si="346"/>
        <v/>
      </c>
      <c r="CJ336" s="4" t="str">
        <f t="shared" si="347"/>
        <v/>
      </c>
      <c r="CK336" s="4" t="str">
        <f t="shared" si="348"/>
        <v/>
      </c>
      <c r="CM336" s="4" t="s">
        <v>4993</v>
      </c>
      <c r="CN336" s="4" t="str">
        <f>IF(ISNUMBER(BZ336), IF($BV336&gt;VLOOKUP('Gene Table'!$G$2,'Array Content'!$A$2:$B$3,2,FALSE),IF(BZ336&lt;-$BV336,"mutant","WT"),IF(BZ336&lt;-VLOOKUP('Gene Table'!$G$2,'Array Content'!$A$2:$B$3,2,FALSE),"Mutant","WT")),"")</f>
        <v>WT</v>
      </c>
      <c r="CO336" s="4" t="str">
        <f>IF(ISNUMBER(CA336), IF($BV336&gt;VLOOKUP('Gene Table'!$G$2,'Array Content'!$A$2:$B$3,2,FALSE),IF(CA336&lt;-$BV336,"mutant","WT"),IF(CA336&lt;-VLOOKUP('Gene Table'!$G$2,'Array Content'!$A$2:$B$3,2,FALSE),"Mutant","WT")),"")</f>
        <v>WT</v>
      </c>
      <c r="CP336" s="4" t="str">
        <f>IF(ISNUMBER(CB336), IF($BV336&gt;VLOOKUP('Gene Table'!$G$2,'Array Content'!$A$2:$B$3,2,FALSE),IF(CB336&lt;-$BV336,"mutant","WT"),IF(CB336&lt;-VLOOKUP('Gene Table'!$G$2,'Array Content'!$A$2:$B$3,2,FALSE),"Mutant","WT")),"")</f>
        <v/>
      </c>
      <c r="CQ336" s="4" t="str">
        <f>IF(ISNUMBER(CC336), IF($BV336&gt;VLOOKUP('Gene Table'!$G$2,'Array Content'!$A$2:$B$3,2,FALSE),IF(CC336&lt;-$BV336,"mutant","WT"),IF(CC336&lt;-VLOOKUP('Gene Table'!$G$2,'Array Content'!$A$2:$B$3,2,FALSE),"Mutant","WT")),"")</f>
        <v/>
      </c>
      <c r="CR336" s="4" t="str">
        <f>IF(ISNUMBER(CD336), IF($BV336&gt;VLOOKUP('Gene Table'!$G$2,'Array Content'!$A$2:$B$3,2,FALSE),IF(CD336&lt;-$BV336,"mutant","WT"),IF(CD336&lt;-VLOOKUP('Gene Table'!$G$2,'Array Content'!$A$2:$B$3,2,FALSE),"Mutant","WT")),"")</f>
        <v/>
      </c>
      <c r="CS336" s="4" t="str">
        <f>IF(ISNUMBER(CE336), IF($BV336&gt;VLOOKUP('Gene Table'!$G$2,'Array Content'!$A$2:$B$3,2,FALSE),IF(CE336&lt;-$BV336,"mutant","WT"),IF(CE336&lt;-VLOOKUP('Gene Table'!$G$2,'Array Content'!$A$2:$B$3,2,FALSE),"Mutant","WT")),"")</f>
        <v/>
      </c>
      <c r="CT336" s="4" t="str">
        <f>IF(ISNUMBER(CF336), IF($BV336&gt;VLOOKUP('Gene Table'!$G$2,'Array Content'!$A$2:$B$3,2,FALSE),IF(CF336&lt;-$BV336,"mutant","WT"),IF(CF336&lt;-VLOOKUP('Gene Table'!$G$2,'Array Content'!$A$2:$B$3,2,FALSE),"Mutant","WT")),"")</f>
        <v/>
      </c>
      <c r="CU336" s="4" t="str">
        <f>IF(ISNUMBER(CG336), IF($BV336&gt;VLOOKUP('Gene Table'!$G$2,'Array Content'!$A$2:$B$3,2,FALSE),IF(CG336&lt;-$BV336,"mutant","WT"),IF(CG336&lt;-VLOOKUP('Gene Table'!$G$2,'Array Content'!$A$2:$B$3,2,FALSE),"Mutant","WT")),"")</f>
        <v/>
      </c>
      <c r="CV336" s="4" t="str">
        <f>IF(ISNUMBER(CH336), IF($BV336&gt;VLOOKUP('Gene Table'!$G$2,'Array Content'!$A$2:$B$3,2,FALSE),IF(CH336&lt;-$BV336,"mutant","WT"),IF(CH336&lt;-VLOOKUP('Gene Table'!$G$2,'Array Content'!$A$2:$B$3,2,FALSE),"Mutant","WT")),"")</f>
        <v/>
      </c>
      <c r="CW336" s="4" t="str">
        <f>IF(ISNUMBER(CI336), IF($BV336&gt;VLOOKUP('Gene Table'!$G$2,'Array Content'!$A$2:$B$3,2,FALSE),IF(CI336&lt;-$BV336,"mutant","WT"),IF(CI336&lt;-VLOOKUP('Gene Table'!$G$2,'Array Content'!$A$2:$B$3,2,FALSE),"Mutant","WT")),"")</f>
        <v/>
      </c>
      <c r="CX336" s="4" t="str">
        <f>IF(ISNUMBER(CJ336), IF($BV336&gt;VLOOKUP('Gene Table'!$G$2,'Array Content'!$A$2:$B$3,2,FALSE),IF(CJ336&lt;-$BV336,"mutant","WT"),IF(CJ336&lt;-VLOOKUP('Gene Table'!$G$2,'Array Content'!$A$2:$B$3,2,FALSE),"Mutant","WT")),"")</f>
        <v/>
      </c>
      <c r="CY336" s="4" t="str">
        <f>IF(ISNUMBER(CK336), IF($BV336&gt;VLOOKUP('Gene Table'!$G$2,'Array Content'!$A$2:$B$3,2,FALSE),IF(CK336&lt;-$BV336,"mutant","WT"),IF(CK336&lt;-VLOOKUP('Gene Table'!$G$2,'Array Content'!$A$2:$B$3,2,FALSE),"Mutant","WT")),"")</f>
        <v/>
      </c>
      <c r="DA336" s="4" t="s">
        <v>4993</v>
      </c>
      <c r="DB336" s="4">
        <f t="shared" si="349"/>
        <v>0</v>
      </c>
      <c r="DC336" s="4">
        <f t="shared" si="350"/>
        <v>0</v>
      </c>
      <c r="DD336" s="4" t="str">
        <f t="shared" si="351"/>
        <v/>
      </c>
      <c r="DE336" s="4" t="str">
        <f t="shared" si="352"/>
        <v/>
      </c>
      <c r="DF336" s="4" t="str">
        <f t="shared" si="353"/>
        <v/>
      </c>
      <c r="DG336" s="4" t="str">
        <f t="shared" si="354"/>
        <v/>
      </c>
      <c r="DH336" s="4" t="str">
        <f t="shared" si="355"/>
        <v/>
      </c>
      <c r="DI336" s="4" t="str">
        <f t="shared" si="356"/>
        <v/>
      </c>
      <c r="DJ336" s="4" t="str">
        <f t="shared" si="357"/>
        <v/>
      </c>
      <c r="DK336" s="4" t="str">
        <f t="shared" si="358"/>
        <v/>
      </c>
      <c r="DL336" s="4" t="str">
        <f t="shared" si="359"/>
        <v/>
      </c>
      <c r="DM336" s="4" t="str">
        <f t="shared" si="360"/>
        <v/>
      </c>
      <c r="DO336" s="4" t="s">
        <v>4993</v>
      </c>
      <c r="DP336" s="4" t="str">
        <f>IF(ISNUMBER(DB336), IF($AR336&gt;VLOOKUP('Gene Table'!$G$2,'Array Content'!$A$2:$B$3,2,FALSE),IF(DB336&lt;-$AR336,"mutant","WT"),IF(DB336&lt;-VLOOKUP('Gene Table'!$G$2,'Array Content'!$A$2:$B$3,2,FALSE),"Mutant","WT")),"")</f>
        <v>WT</v>
      </c>
      <c r="DQ336" s="4" t="str">
        <f>IF(ISNUMBER(DC336), IF($AR336&gt;VLOOKUP('Gene Table'!$G$2,'Array Content'!$A$2:$B$3,2,FALSE),IF(DC336&lt;-$AR336,"mutant","WT"),IF(DC336&lt;-VLOOKUP('Gene Table'!$G$2,'Array Content'!$A$2:$B$3,2,FALSE),"Mutant","WT")),"")</f>
        <v>WT</v>
      </c>
      <c r="DR336" s="4" t="str">
        <f>IF(ISNUMBER(DD336), IF($AR336&gt;VLOOKUP('Gene Table'!$G$2,'Array Content'!$A$2:$B$3,2,FALSE),IF(DD336&lt;-$AR336,"mutant","WT"),IF(DD336&lt;-VLOOKUP('Gene Table'!$G$2,'Array Content'!$A$2:$B$3,2,FALSE),"Mutant","WT")),"")</f>
        <v/>
      </c>
      <c r="DS336" s="4" t="str">
        <f>IF(ISNUMBER(DE336), IF($AR336&gt;VLOOKUP('Gene Table'!$G$2,'Array Content'!$A$2:$B$3,2,FALSE),IF(DE336&lt;-$AR336,"mutant","WT"),IF(DE336&lt;-VLOOKUP('Gene Table'!$G$2,'Array Content'!$A$2:$B$3,2,FALSE),"Mutant","WT")),"")</f>
        <v/>
      </c>
      <c r="DT336" s="4" t="str">
        <f>IF(ISNUMBER(DF336), IF($AR336&gt;VLOOKUP('Gene Table'!$G$2,'Array Content'!$A$2:$B$3,2,FALSE),IF(DF336&lt;-$AR336,"mutant","WT"),IF(DF336&lt;-VLOOKUP('Gene Table'!$G$2,'Array Content'!$A$2:$B$3,2,FALSE),"Mutant","WT")),"")</f>
        <v/>
      </c>
      <c r="DU336" s="4" t="str">
        <f>IF(ISNUMBER(DG336), IF($AR336&gt;VLOOKUP('Gene Table'!$G$2,'Array Content'!$A$2:$B$3,2,FALSE),IF(DG336&lt;-$AR336,"mutant","WT"),IF(DG336&lt;-VLOOKUP('Gene Table'!$G$2,'Array Content'!$A$2:$B$3,2,FALSE),"Mutant","WT")),"")</f>
        <v/>
      </c>
      <c r="DV336" s="4" t="str">
        <f>IF(ISNUMBER(DH336), IF($AR336&gt;VLOOKUP('Gene Table'!$G$2,'Array Content'!$A$2:$B$3,2,FALSE),IF(DH336&lt;-$AR336,"mutant","WT"),IF(DH336&lt;-VLOOKUP('Gene Table'!$G$2,'Array Content'!$A$2:$B$3,2,FALSE),"Mutant","WT")),"")</f>
        <v/>
      </c>
      <c r="DW336" s="4" t="str">
        <f>IF(ISNUMBER(DI336), IF($AR336&gt;VLOOKUP('Gene Table'!$G$2,'Array Content'!$A$2:$B$3,2,FALSE),IF(DI336&lt;-$AR336,"mutant","WT"),IF(DI336&lt;-VLOOKUP('Gene Table'!$G$2,'Array Content'!$A$2:$B$3,2,FALSE),"Mutant","WT")),"")</f>
        <v/>
      </c>
      <c r="DX336" s="4" t="str">
        <f>IF(ISNUMBER(DJ336), IF($AR336&gt;VLOOKUP('Gene Table'!$G$2,'Array Content'!$A$2:$B$3,2,FALSE),IF(DJ336&lt;-$AR336,"mutant","WT"),IF(DJ336&lt;-VLOOKUP('Gene Table'!$G$2,'Array Content'!$A$2:$B$3,2,FALSE),"Mutant","WT")),"")</f>
        <v/>
      </c>
      <c r="DY336" s="4" t="str">
        <f>IF(ISNUMBER(DK336), IF($AR336&gt;VLOOKUP('Gene Table'!$G$2,'Array Content'!$A$2:$B$3,2,FALSE),IF(DK336&lt;-$AR336,"mutant","WT"),IF(DK336&lt;-VLOOKUP('Gene Table'!$G$2,'Array Content'!$A$2:$B$3,2,FALSE),"Mutant","WT")),"")</f>
        <v/>
      </c>
      <c r="DZ336" s="4" t="str">
        <f>IF(ISNUMBER(DL336), IF($AR336&gt;VLOOKUP('Gene Table'!$G$2,'Array Content'!$A$2:$B$3,2,FALSE),IF(DL336&lt;-$AR336,"mutant","WT"),IF(DL336&lt;-VLOOKUP('Gene Table'!$G$2,'Array Content'!$A$2:$B$3,2,FALSE),"Mutant","WT")),"")</f>
        <v/>
      </c>
      <c r="EA336" s="4" t="str">
        <f>IF(ISNUMBER(DM336), IF($AR336&gt;VLOOKUP('Gene Table'!$G$2,'Array Content'!$A$2:$B$3,2,FALSE),IF(DM336&lt;-$AR336,"mutant","WT"),IF(DM336&lt;-VLOOKUP('Gene Table'!$G$2,'Array Content'!$A$2:$B$3,2,FALSE),"Mutant","WT")),"")</f>
        <v/>
      </c>
      <c r="EC336" s="4" t="s">
        <v>4993</v>
      </c>
      <c r="ED336" s="4">
        <f>IF('Gene Table'!$D336="copy number",D336,"")</f>
        <v>26</v>
      </c>
      <c r="EE336" s="4">
        <f>IF('Gene Table'!$D336="copy number",E336,"")</f>
        <v>26</v>
      </c>
      <c r="EF336" s="4" t="str">
        <f>IF('Gene Table'!$D336="copy number",F336,"")</f>
        <v/>
      </c>
      <c r="EG336" s="4" t="str">
        <f>IF('Gene Table'!$D336="copy number",G336,"")</f>
        <v/>
      </c>
      <c r="EH336" s="4" t="str">
        <f>IF('Gene Table'!$D336="copy number",H336,"")</f>
        <v/>
      </c>
      <c r="EI336" s="4" t="str">
        <f>IF('Gene Table'!$D336="copy number",I336,"")</f>
        <v/>
      </c>
      <c r="EJ336" s="4" t="str">
        <f>IF('Gene Table'!$D336="copy number",J336,"")</f>
        <v/>
      </c>
      <c r="EK336" s="4" t="str">
        <f>IF('Gene Table'!$D336="copy number",K336,"")</f>
        <v/>
      </c>
      <c r="EL336" s="4" t="str">
        <f>IF('Gene Table'!$D336="copy number",L336,"")</f>
        <v/>
      </c>
      <c r="EM336" s="4" t="str">
        <f>IF('Gene Table'!$D336="copy number",M336,"")</f>
        <v/>
      </c>
      <c r="EN336" s="4" t="str">
        <f>IF('Gene Table'!$D336="copy number",N336,"")</f>
        <v/>
      </c>
      <c r="EO336" s="4" t="str">
        <f>IF('Gene Table'!$D336="copy number",O336,"")</f>
        <v/>
      </c>
      <c r="EQ336" s="4" t="s">
        <v>4993</v>
      </c>
      <c r="ER336" s="4">
        <f>IF('Gene Table'!$D336="copy number",R336,"")</f>
        <v>26.53</v>
      </c>
      <c r="ES336" s="4">
        <f>IF('Gene Table'!$D336="copy number",S336,"")</f>
        <v>26</v>
      </c>
      <c r="ET336" s="4" t="str">
        <f>IF('Gene Table'!$D336="copy number",T336,"")</f>
        <v/>
      </c>
      <c r="EU336" s="4" t="str">
        <f>IF('Gene Table'!$D336="copy number",U336,"")</f>
        <v/>
      </c>
      <c r="EV336" s="4" t="str">
        <f>IF('Gene Table'!$D336="copy number",V336,"")</f>
        <v/>
      </c>
      <c r="EW336" s="4" t="str">
        <f>IF('Gene Table'!$D336="copy number",W336,"")</f>
        <v/>
      </c>
      <c r="EX336" s="4" t="str">
        <f>IF('Gene Table'!$D336="copy number",X336,"")</f>
        <v/>
      </c>
      <c r="EY336" s="4" t="str">
        <f>IF('Gene Table'!$D336="copy number",Y336,"")</f>
        <v/>
      </c>
      <c r="EZ336" s="4" t="str">
        <f>IF('Gene Table'!$D336="copy number",Z336,"")</f>
        <v/>
      </c>
      <c r="FA336" s="4" t="str">
        <f>IF('Gene Table'!$D336="copy number",AA336,"")</f>
        <v/>
      </c>
      <c r="FB336" s="4" t="str">
        <f>IF('Gene Table'!$D336="copy number",AB336,"")</f>
        <v/>
      </c>
      <c r="FC336" s="4" t="str">
        <f>IF('Gene Table'!$D336="copy number",AC336,"")</f>
        <v/>
      </c>
      <c r="FE336" s="4" t="s">
        <v>4993</v>
      </c>
      <c r="FF336" s="4" t="str">
        <f>IF('Gene Table'!$C336="SMPC",D336,"")</f>
        <v/>
      </c>
      <c r="FG336" s="4" t="str">
        <f>IF('Gene Table'!$C336="SMPC",E336,"")</f>
        <v/>
      </c>
      <c r="FH336" s="4" t="str">
        <f>IF('Gene Table'!$C336="SMPC",F336,"")</f>
        <v/>
      </c>
      <c r="FI336" s="4" t="str">
        <f>IF('Gene Table'!$C336="SMPC",G336,"")</f>
        <v/>
      </c>
      <c r="FJ336" s="4" t="str">
        <f>IF('Gene Table'!$C336="SMPC",H336,"")</f>
        <v/>
      </c>
      <c r="FK336" s="4" t="str">
        <f>IF('Gene Table'!$C336="SMPC",I336,"")</f>
        <v/>
      </c>
      <c r="FL336" s="4" t="str">
        <f>IF('Gene Table'!$C336="SMPC",J336,"")</f>
        <v/>
      </c>
      <c r="FM336" s="4" t="str">
        <f>IF('Gene Table'!$C336="SMPC",K336,"")</f>
        <v/>
      </c>
      <c r="FN336" s="4" t="str">
        <f>IF('Gene Table'!$C336="SMPC",L336,"")</f>
        <v/>
      </c>
      <c r="FO336" s="4" t="str">
        <f>IF('Gene Table'!$C336="SMPC",M336,"")</f>
        <v/>
      </c>
      <c r="FP336" s="4" t="str">
        <f>IF('Gene Table'!$C336="SMPC",N336,"")</f>
        <v/>
      </c>
      <c r="FQ336" s="4" t="str">
        <f>IF('Gene Table'!$C336="SMPC",O336,"")</f>
        <v/>
      </c>
      <c r="FS336" s="4" t="s">
        <v>4993</v>
      </c>
      <c r="FT336" s="4" t="str">
        <f>IF('Gene Table'!$C336="SMPC",R336,"")</f>
        <v/>
      </c>
      <c r="FU336" s="4" t="str">
        <f>IF('Gene Table'!$C336="SMPC",S336,"")</f>
        <v/>
      </c>
      <c r="FV336" s="4" t="str">
        <f>IF('Gene Table'!$C336="SMPC",T336,"")</f>
        <v/>
      </c>
      <c r="FW336" s="4" t="str">
        <f>IF('Gene Table'!$C336="SMPC",U336,"")</f>
        <v/>
      </c>
      <c r="FX336" s="4" t="str">
        <f>IF('Gene Table'!$C336="SMPC",V336,"")</f>
        <v/>
      </c>
      <c r="FY336" s="4" t="str">
        <f>IF('Gene Table'!$C336="SMPC",W336,"")</f>
        <v/>
      </c>
      <c r="FZ336" s="4" t="str">
        <f>IF('Gene Table'!$C336="SMPC",X336,"")</f>
        <v/>
      </c>
      <c r="GA336" s="4" t="str">
        <f>IF('Gene Table'!$C336="SMPC",Y336,"")</f>
        <v/>
      </c>
      <c r="GB336" s="4" t="str">
        <f>IF('Gene Table'!$C336="SMPC",Z336,"")</f>
        <v/>
      </c>
      <c r="GC336" s="4" t="str">
        <f>IF('Gene Table'!$C336="SMPC",AA336,"")</f>
        <v/>
      </c>
      <c r="GD336" s="4" t="str">
        <f>IF('Gene Table'!$C336="SMPC",AB336,"")</f>
        <v/>
      </c>
      <c r="GE336" s="4" t="str">
        <f>IF('Gene Table'!$C336="SMPC",AC336,"")</f>
        <v/>
      </c>
    </row>
    <row r="337" spans="1:187" ht="15" customHeight="1" x14ac:dyDescent="0.25">
      <c r="A337" s="4" t="str">
        <f>'Gene Table'!C337&amp;":"&amp;'Gene Table'!D337</f>
        <v>ATM:copy number</v>
      </c>
      <c r="B337" s="4">
        <f>IF('Gene Table'!$G$5="NO",IF(ISNUMBER(MATCH('Gene Table'!E337,'Array Content'!$M$2:$M$941,0)),VLOOKUP('Gene Table'!E337,'Array Content'!$M$2:$O$941,2,FALSE),35),IF('Gene Table'!$G$5="YES",IF(ISNUMBER(MATCH('Gene Table'!E337,'Array Content'!$M$2:$M$941,0)),VLOOKUP('Gene Table'!E337,'Array Content'!$M$2:$O$941,3,FALSE),35),"OOPS"))</f>
        <v>35</v>
      </c>
      <c r="C337" s="4" t="s">
        <v>4994</v>
      </c>
      <c r="D337" s="29">
        <f>IF('Control Sample Data'!D336="","",IF(SUM('Control Sample Data'!D$2:D$97)&gt;10,IF(AND(ISNUMBER('Control Sample Data'!D336),'Control Sample Data'!D336&lt;$B337, 'Control Sample Data'!D336&gt;0),'Control Sample Data'!D336,$B337),""))</f>
        <v>26</v>
      </c>
      <c r="E337" s="29">
        <f>IF('Control Sample Data'!E336="","",IF(SUM('Control Sample Data'!E$2:E$97)&gt;10,IF(AND(ISNUMBER('Control Sample Data'!E336),'Control Sample Data'!E336&lt;$B337, 'Control Sample Data'!E336&gt;0),'Control Sample Data'!E336,$B337),""))</f>
        <v>26</v>
      </c>
      <c r="F337" s="29" t="str">
        <f>IF('Control Sample Data'!F336="","",IF(SUM('Control Sample Data'!F$2:F$97)&gt;10,IF(AND(ISNUMBER('Control Sample Data'!F336),'Control Sample Data'!F336&lt;$B337, 'Control Sample Data'!F336&gt;0),'Control Sample Data'!F336,$B337),""))</f>
        <v/>
      </c>
      <c r="G337" s="29" t="str">
        <f>IF('Control Sample Data'!G336="","",IF(SUM('Control Sample Data'!G$2:G$97)&gt;10,IF(AND(ISNUMBER('Control Sample Data'!G336),'Control Sample Data'!G336&lt;$B337, 'Control Sample Data'!G336&gt;0),'Control Sample Data'!G336,$B337),""))</f>
        <v/>
      </c>
      <c r="H337" s="29" t="str">
        <f>IF('Control Sample Data'!H336="","",IF(SUM('Control Sample Data'!H$2:H$97)&gt;10,IF(AND(ISNUMBER('Control Sample Data'!H336),'Control Sample Data'!H336&lt;$B337, 'Control Sample Data'!H336&gt;0),'Control Sample Data'!H336,$B337),""))</f>
        <v/>
      </c>
      <c r="I337" s="29" t="str">
        <f>IF('Control Sample Data'!I336="","",IF(SUM('Control Sample Data'!I$2:I$97)&gt;10,IF(AND(ISNUMBER('Control Sample Data'!I336),'Control Sample Data'!I336&lt;$B337, 'Control Sample Data'!I336&gt;0),'Control Sample Data'!I336,$B337),""))</f>
        <v/>
      </c>
      <c r="J337" s="29" t="str">
        <f>IF('Control Sample Data'!J336="","",IF(SUM('Control Sample Data'!J$2:J$97)&gt;10,IF(AND(ISNUMBER('Control Sample Data'!J336),'Control Sample Data'!J336&lt;$B337, 'Control Sample Data'!J336&gt;0),'Control Sample Data'!J336,$B337),""))</f>
        <v/>
      </c>
      <c r="K337" s="29" t="str">
        <f>IF('Control Sample Data'!K336="","",IF(SUM('Control Sample Data'!K$2:K$97)&gt;10,IF(AND(ISNUMBER('Control Sample Data'!K336),'Control Sample Data'!K336&lt;$B337, 'Control Sample Data'!K336&gt;0),'Control Sample Data'!K336,$B337),""))</f>
        <v/>
      </c>
      <c r="L337" s="29" t="str">
        <f>IF('Control Sample Data'!L336="","",IF(SUM('Control Sample Data'!L$2:L$97)&gt;10,IF(AND(ISNUMBER('Control Sample Data'!L336),'Control Sample Data'!L336&lt;$B337, 'Control Sample Data'!L336&gt;0),'Control Sample Data'!L336,$B337),""))</f>
        <v/>
      </c>
      <c r="M337" s="29" t="str">
        <f>IF('Control Sample Data'!M336="","",IF(SUM('Control Sample Data'!M$2:M$97)&gt;10,IF(AND(ISNUMBER('Control Sample Data'!M336),'Control Sample Data'!M336&lt;$B337, 'Control Sample Data'!M336&gt;0),'Control Sample Data'!M336,$B337),""))</f>
        <v/>
      </c>
      <c r="N337" s="29" t="str">
        <f>IF('Control Sample Data'!N336="","",IF(SUM('Control Sample Data'!N$2:N$97)&gt;10,IF(AND(ISNUMBER('Control Sample Data'!N336),'Control Sample Data'!N336&lt;$B337, 'Control Sample Data'!N336&gt;0),'Control Sample Data'!N336,$B337),""))</f>
        <v/>
      </c>
      <c r="O337" s="29" t="str">
        <f>IF('Control Sample Data'!O336="","",IF(SUM('Control Sample Data'!O$2:O$97)&gt;10,IF(AND(ISNUMBER('Control Sample Data'!O336),'Control Sample Data'!O336&lt;$B337, 'Control Sample Data'!O336&gt;0),'Control Sample Data'!O336,$B337),""))</f>
        <v/>
      </c>
      <c r="Q337" s="4" t="s">
        <v>4994</v>
      </c>
      <c r="R337" s="29">
        <f>IF('Test Sample Data'!D336="","",IF(SUM('Test Sample Data'!D$2:D$97)&gt;10,IF(AND(ISNUMBER('Test Sample Data'!D336),'Test Sample Data'!D336&lt;$B337, 'Test Sample Data'!D336&gt;0),'Test Sample Data'!D336,$B337),""))</f>
        <v>28.24</v>
      </c>
      <c r="S337" s="29">
        <f>IF('Test Sample Data'!E336="","",IF(SUM('Test Sample Data'!E$2:E$97)&gt;10,IF(AND(ISNUMBER('Test Sample Data'!E336),'Test Sample Data'!E336&lt;$B337, 'Test Sample Data'!E336&gt;0),'Test Sample Data'!E336,$B337),""))</f>
        <v>26</v>
      </c>
      <c r="T337" s="29" t="str">
        <f>IF('Test Sample Data'!F336="","",IF(SUM('Test Sample Data'!F$2:F$97)&gt;10,IF(AND(ISNUMBER('Test Sample Data'!F336),'Test Sample Data'!F336&lt;$B337, 'Test Sample Data'!F336&gt;0),'Test Sample Data'!F336,$B337),""))</f>
        <v/>
      </c>
      <c r="U337" s="29" t="str">
        <f>IF('Test Sample Data'!G336="","",IF(SUM('Test Sample Data'!G$2:G$97)&gt;10,IF(AND(ISNUMBER('Test Sample Data'!G336),'Test Sample Data'!G336&lt;$B337, 'Test Sample Data'!G336&gt;0),'Test Sample Data'!G336,$B337),""))</f>
        <v/>
      </c>
      <c r="V337" s="29" t="str">
        <f>IF('Test Sample Data'!H336="","",IF(SUM('Test Sample Data'!H$2:H$97)&gt;10,IF(AND(ISNUMBER('Test Sample Data'!H336),'Test Sample Data'!H336&lt;$B337, 'Test Sample Data'!H336&gt;0),'Test Sample Data'!H336,$B337),""))</f>
        <v/>
      </c>
      <c r="W337" s="29" t="str">
        <f>IF('Test Sample Data'!I336="","",IF(SUM('Test Sample Data'!I$2:I$97)&gt;10,IF(AND(ISNUMBER('Test Sample Data'!I336),'Test Sample Data'!I336&lt;$B337, 'Test Sample Data'!I336&gt;0),'Test Sample Data'!I336,$B337),""))</f>
        <v/>
      </c>
      <c r="X337" s="29" t="str">
        <f>IF('Test Sample Data'!J336="","",IF(SUM('Test Sample Data'!J$2:J$97)&gt;10,IF(AND(ISNUMBER('Test Sample Data'!J336),'Test Sample Data'!J336&lt;$B337, 'Test Sample Data'!J336&gt;0),'Test Sample Data'!J336,$B337),""))</f>
        <v/>
      </c>
      <c r="Y337" s="29" t="str">
        <f>IF('Test Sample Data'!K336="","",IF(SUM('Test Sample Data'!K$2:K$97)&gt;10,IF(AND(ISNUMBER('Test Sample Data'!K336),'Test Sample Data'!K336&lt;$B337, 'Test Sample Data'!K336&gt;0),'Test Sample Data'!K336,$B337),""))</f>
        <v/>
      </c>
      <c r="Z337" s="29" t="str">
        <f>IF('Test Sample Data'!L336="","",IF(SUM('Test Sample Data'!L$2:L$97)&gt;10,IF(AND(ISNUMBER('Test Sample Data'!L336),'Test Sample Data'!L336&lt;$B337, 'Test Sample Data'!L336&gt;0),'Test Sample Data'!L336,$B337),""))</f>
        <v/>
      </c>
      <c r="AA337" s="29" t="str">
        <f>IF('Test Sample Data'!M336="","",IF(SUM('Test Sample Data'!M$2:M$97)&gt;10,IF(AND(ISNUMBER('Test Sample Data'!M336),'Test Sample Data'!M336&lt;$B337, 'Test Sample Data'!M336&gt;0),'Test Sample Data'!M336,$B337),""))</f>
        <v/>
      </c>
      <c r="AB337" s="29" t="str">
        <f>IF('Test Sample Data'!N336="","",IF(SUM('Test Sample Data'!N$2:N$97)&gt;10,IF(AND(ISNUMBER('Test Sample Data'!N336),'Test Sample Data'!N336&lt;$B337, 'Test Sample Data'!N336&gt;0),'Test Sample Data'!N336,$B337),""))</f>
        <v/>
      </c>
      <c r="AC337" s="29" t="str">
        <f>IF('Test Sample Data'!O336="","",IF(SUM('Test Sample Data'!O$2:O$97)&gt;10,IF(AND(ISNUMBER('Test Sample Data'!O336),'Test Sample Data'!O336&lt;$B337, 'Test Sample Data'!O336&gt;0),'Test Sample Data'!O336,$B337),""))</f>
        <v/>
      </c>
      <c r="AE337" s="4" t="s">
        <v>4994</v>
      </c>
      <c r="AF337" s="4">
        <f t="shared" si="375"/>
        <v>0</v>
      </c>
      <c r="AG337" s="4">
        <f t="shared" si="376"/>
        <v>0</v>
      </c>
      <c r="AH337" s="4" t="str">
        <f t="shared" si="377"/>
        <v/>
      </c>
      <c r="AI337" s="4" t="str">
        <f t="shared" si="378"/>
        <v/>
      </c>
      <c r="AJ337" s="4" t="str">
        <f t="shared" si="379"/>
        <v/>
      </c>
      <c r="AK337" s="4" t="str">
        <f t="shared" si="380"/>
        <v/>
      </c>
      <c r="AL337" s="4" t="str">
        <f t="shared" si="381"/>
        <v/>
      </c>
      <c r="AM337" s="4" t="str">
        <f t="shared" si="382"/>
        <v/>
      </c>
      <c r="AN337" s="4" t="str">
        <f t="shared" si="383"/>
        <v/>
      </c>
      <c r="AO337" s="4" t="str">
        <f t="shared" si="384"/>
        <v/>
      </c>
      <c r="AP337" s="4" t="str">
        <f t="shared" si="385"/>
        <v/>
      </c>
      <c r="AQ337" s="4" t="str">
        <f t="shared" si="386"/>
        <v/>
      </c>
      <c r="AR337" s="4">
        <f t="shared" si="387"/>
        <v>0</v>
      </c>
      <c r="AS337" s="4">
        <f t="shared" si="374"/>
        <v>0</v>
      </c>
      <c r="AU337" s="4" t="s">
        <v>4994</v>
      </c>
      <c r="AV337" s="4">
        <f t="shared" si="388"/>
        <v>0</v>
      </c>
      <c r="AW337" s="4">
        <f t="shared" si="389"/>
        <v>0</v>
      </c>
      <c r="AX337" s="4" t="str">
        <f t="shared" si="390"/>
        <v/>
      </c>
      <c r="AY337" s="4" t="str">
        <f t="shared" si="391"/>
        <v/>
      </c>
      <c r="AZ337" s="4" t="str">
        <f t="shared" si="392"/>
        <v/>
      </c>
      <c r="BA337" s="4" t="str">
        <f t="shared" si="393"/>
        <v/>
      </c>
      <c r="BB337" s="4" t="str">
        <f t="shared" si="394"/>
        <v/>
      </c>
      <c r="BC337" s="4" t="str">
        <f t="shared" si="395"/>
        <v/>
      </c>
      <c r="BD337" s="4" t="str">
        <f t="shared" si="396"/>
        <v/>
      </c>
      <c r="BE337" s="4" t="str">
        <f t="shared" si="397"/>
        <v/>
      </c>
      <c r="BF337" s="4" t="str">
        <f t="shared" si="398"/>
        <v/>
      </c>
      <c r="BG337" s="4" t="str">
        <f t="shared" si="399"/>
        <v/>
      </c>
      <c r="BI337" s="4" t="s">
        <v>4994</v>
      </c>
      <c r="BJ337" s="4">
        <f t="shared" si="361"/>
        <v>0</v>
      </c>
      <c r="BK337" s="4" t="str">
        <f t="shared" si="362"/>
        <v/>
      </c>
      <c r="BL337" s="4" t="str">
        <f t="shared" si="363"/>
        <v/>
      </c>
      <c r="BM337" s="4" t="str">
        <f t="shared" si="364"/>
        <v/>
      </c>
      <c r="BN337" s="4" t="str">
        <f t="shared" si="365"/>
        <v/>
      </c>
      <c r="BO337" s="4" t="str">
        <f t="shared" si="366"/>
        <v/>
      </c>
      <c r="BP337" s="4" t="str">
        <f t="shared" si="367"/>
        <v/>
      </c>
      <c r="BQ337" s="4" t="str">
        <f t="shared" si="368"/>
        <v/>
      </c>
      <c r="BR337" s="4" t="str">
        <f t="shared" si="369"/>
        <v/>
      </c>
      <c r="BS337" s="4" t="str">
        <f t="shared" si="370"/>
        <v/>
      </c>
      <c r="BT337" s="4" t="str">
        <f t="shared" si="371"/>
        <v/>
      </c>
      <c r="BU337" s="4" t="str">
        <f t="shared" si="372"/>
        <v/>
      </c>
      <c r="BV337" s="4">
        <f t="shared" si="400"/>
        <v>0</v>
      </c>
      <c r="BW337" s="4">
        <f t="shared" si="373"/>
        <v>0</v>
      </c>
      <c r="BY337" s="4" t="s">
        <v>4994</v>
      </c>
      <c r="BZ337" s="4">
        <f t="shared" si="337"/>
        <v>0</v>
      </c>
      <c r="CA337" s="4">
        <f t="shared" si="338"/>
        <v>0</v>
      </c>
      <c r="CB337" s="4" t="str">
        <f t="shared" si="339"/>
        <v/>
      </c>
      <c r="CC337" s="4" t="str">
        <f t="shared" si="340"/>
        <v/>
      </c>
      <c r="CD337" s="4" t="str">
        <f t="shared" si="341"/>
        <v/>
      </c>
      <c r="CE337" s="4" t="str">
        <f t="shared" si="342"/>
        <v/>
      </c>
      <c r="CF337" s="4" t="str">
        <f t="shared" si="343"/>
        <v/>
      </c>
      <c r="CG337" s="4" t="str">
        <f t="shared" si="344"/>
        <v/>
      </c>
      <c r="CH337" s="4" t="str">
        <f t="shared" si="345"/>
        <v/>
      </c>
      <c r="CI337" s="4" t="str">
        <f t="shared" si="346"/>
        <v/>
      </c>
      <c r="CJ337" s="4" t="str">
        <f t="shared" si="347"/>
        <v/>
      </c>
      <c r="CK337" s="4" t="str">
        <f t="shared" si="348"/>
        <v/>
      </c>
      <c r="CM337" s="4" t="s">
        <v>4994</v>
      </c>
      <c r="CN337" s="4" t="str">
        <f>IF(ISNUMBER(BZ337), IF($BV337&gt;VLOOKUP('Gene Table'!$G$2,'Array Content'!$A$2:$B$3,2,FALSE),IF(BZ337&lt;-$BV337,"mutant","WT"),IF(BZ337&lt;-VLOOKUP('Gene Table'!$G$2,'Array Content'!$A$2:$B$3,2,FALSE),"Mutant","WT")),"")</f>
        <v>WT</v>
      </c>
      <c r="CO337" s="4" t="str">
        <f>IF(ISNUMBER(CA337), IF($BV337&gt;VLOOKUP('Gene Table'!$G$2,'Array Content'!$A$2:$B$3,2,FALSE),IF(CA337&lt;-$BV337,"mutant","WT"),IF(CA337&lt;-VLOOKUP('Gene Table'!$G$2,'Array Content'!$A$2:$B$3,2,FALSE),"Mutant","WT")),"")</f>
        <v>WT</v>
      </c>
      <c r="CP337" s="4" t="str">
        <f>IF(ISNUMBER(CB337), IF($BV337&gt;VLOOKUP('Gene Table'!$G$2,'Array Content'!$A$2:$B$3,2,FALSE),IF(CB337&lt;-$BV337,"mutant","WT"),IF(CB337&lt;-VLOOKUP('Gene Table'!$G$2,'Array Content'!$A$2:$B$3,2,FALSE),"Mutant","WT")),"")</f>
        <v/>
      </c>
      <c r="CQ337" s="4" t="str">
        <f>IF(ISNUMBER(CC337), IF($BV337&gt;VLOOKUP('Gene Table'!$G$2,'Array Content'!$A$2:$B$3,2,FALSE),IF(CC337&lt;-$BV337,"mutant","WT"),IF(CC337&lt;-VLOOKUP('Gene Table'!$G$2,'Array Content'!$A$2:$B$3,2,FALSE),"Mutant","WT")),"")</f>
        <v/>
      </c>
      <c r="CR337" s="4" t="str">
        <f>IF(ISNUMBER(CD337), IF($BV337&gt;VLOOKUP('Gene Table'!$G$2,'Array Content'!$A$2:$B$3,2,FALSE),IF(CD337&lt;-$BV337,"mutant","WT"),IF(CD337&lt;-VLOOKUP('Gene Table'!$G$2,'Array Content'!$A$2:$B$3,2,FALSE),"Mutant","WT")),"")</f>
        <v/>
      </c>
      <c r="CS337" s="4" t="str">
        <f>IF(ISNUMBER(CE337), IF($BV337&gt;VLOOKUP('Gene Table'!$G$2,'Array Content'!$A$2:$B$3,2,FALSE),IF(CE337&lt;-$BV337,"mutant","WT"),IF(CE337&lt;-VLOOKUP('Gene Table'!$G$2,'Array Content'!$A$2:$B$3,2,FALSE),"Mutant","WT")),"")</f>
        <v/>
      </c>
      <c r="CT337" s="4" t="str">
        <f>IF(ISNUMBER(CF337), IF($BV337&gt;VLOOKUP('Gene Table'!$G$2,'Array Content'!$A$2:$B$3,2,FALSE),IF(CF337&lt;-$BV337,"mutant","WT"),IF(CF337&lt;-VLOOKUP('Gene Table'!$G$2,'Array Content'!$A$2:$B$3,2,FALSE),"Mutant","WT")),"")</f>
        <v/>
      </c>
      <c r="CU337" s="4" t="str">
        <f>IF(ISNUMBER(CG337), IF($BV337&gt;VLOOKUP('Gene Table'!$G$2,'Array Content'!$A$2:$B$3,2,FALSE),IF(CG337&lt;-$BV337,"mutant","WT"),IF(CG337&lt;-VLOOKUP('Gene Table'!$G$2,'Array Content'!$A$2:$B$3,2,FALSE),"Mutant","WT")),"")</f>
        <v/>
      </c>
      <c r="CV337" s="4" t="str">
        <f>IF(ISNUMBER(CH337), IF($BV337&gt;VLOOKUP('Gene Table'!$G$2,'Array Content'!$A$2:$B$3,2,FALSE),IF(CH337&lt;-$BV337,"mutant","WT"),IF(CH337&lt;-VLOOKUP('Gene Table'!$G$2,'Array Content'!$A$2:$B$3,2,FALSE),"Mutant","WT")),"")</f>
        <v/>
      </c>
      <c r="CW337" s="4" t="str">
        <f>IF(ISNUMBER(CI337), IF($BV337&gt;VLOOKUP('Gene Table'!$G$2,'Array Content'!$A$2:$B$3,2,FALSE),IF(CI337&lt;-$BV337,"mutant","WT"),IF(CI337&lt;-VLOOKUP('Gene Table'!$G$2,'Array Content'!$A$2:$B$3,2,FALSE),"Mutant","WT")),"")</f>
        <v/>
      </c>
      <c r="CX337" s="4" t="str">
        <f>IF(ISNUMBER(CJ337), IF($BV337&gt;VLOOKUP('Gene Table'!$G$2,'Array Content'!$A$2:$B$3,2,FALSE),IF(CJ337&lt;-$BV337,"mutant","WT"),IF(CJ337&lt;-VLOOKUP('Gene Table'!$G$2,'Array Content'!$A$2:$B$3,2,FALSE),"Mutant","WT")),"")</f>
        <v/>
      </c>
      <c r="CY337" s="4" t="str">
        <f>IF(ISNUMBER(CK337), IF($BV337&gt;VLOOKUP('Gene Table'!$G$2,'Array Content'!$A$2:$B$3,2,FALSE),IF(CK337&lt;-$BV337,"mutant","WT"),IF(CK337&lt;-VLOOKUP('Gene Table'!$G$2,'Array Content'!$A$2:$B$3,2,FALSE),"Mutant","WT")),"")</f>
        <v/>
      </c>
      <c r="DA337" s="4" t="s">
        <v>4994</v>
      </c>
      <c r="DB337" s="4">
        <f t="shared" si="349"/>
        <v>0</v>
      </c>
      <c r="DC337" s="4">
        <f t="shared" si="350"/>
        <v>0</v>
      </c>
      <c r="DD337" s="4" t="str">
        <f t="shared" si="351"/>
        <v/>
      </c>
      <c r="DE337" s="4" t="str">
        <f t="shared" si="352"/>
        <v/>
      </c>
      <c r="DF337" s="4" t="str">
        <f t="shared" si="353"/>
        <v/>
      </c>
      <c r="DG337" s="4" t="str">
        <f t="shared" si="354"/>
        <v/>
      </c>
      <c r="DH337" s="4" t="str">
        <f t="shared" si="355"/>
        <v/>
      </c>
      <c r="DI337" s="4" t="str">
        <f t="shared" si="356"/>
        <v/>
      </c>
      <c r="DJ337" s="4" t="str">
        <f t="shared" si="357"/>
        <v/>
      </c>
      <c r="DK337" s="4" t="str">
        <f t="shared" si="358"/>
        <v/>
      </c>
      <c r="DL337" s="4" t="str">
        <f t="shared" si="359"/>
        <v/>
      </c>
      <c r="DM337" s="4" t="str">
        <f t="shared" si="360"/>
        <v/>
      </c>
      <c r="DO337" s="4" t="s">
        <v>4994</v>
      </c>
      <c r="DP337" s="4" t="str">
        <f>IF(ISNUMBER(DB337), IF($AR337&gt;VLOOKUP('Gene Table'!$G$2,'Array Content'!$A$2:$B$3,2,FALSE),IF(DB337&lt;-$AR337,"mutant","WT"),IF(DB337&lt;-VLOOKUP('Gene Table'!$G$2,'Array Content'!$A$2:$B$3,2,FALSE),"Mutant","WT")),"")</f>
        <v>WT</v>
      </c>
      <c r="DQ337" s="4" t="str">
        <f>IF(ISNUMBER(DC337), IF($AR337&gt;VLOOKUP('Gene Table'!$G$2,'Array Content'!$A$2:$B$3,2,FALSE),IF(DC337&lt;-$AR337,"mutant","WT"),IF(DC337&lt;-VLOOKUP('Gene Table'!$G$2,'Array Content'!$A$2:$B$3,2,FALSE),"Mutant","WT")),"")</f>
        <v>WT</v>
      </c>
      <c r="DR337" s="4" t="str">
        <f>IF(ISNUMBER(DD337), IF($AR337&gt;VLOOKUP('Gene Table'!$G$2,'Array Content'!$A$2:$B$3,2,FALSE),IF(DD337&lt;-$AR337,"mutant","WT"),IF(DD337&lt;-VLOOKUP('Gene Table'!$G$2,'Array Content'!$A$2:$B$3,2,FALSE),"Mutant","WT")),"")</f>
        <v/>
      </c>
      <c r="DS337" s="4" t="str">
        <f>IF(ISNUMBER(DE337), IF($AR337&gt;VLOOKUP('Gene Table'!$G$2,'Array Content'!$A$2:$B$3,2,FALSE),IF(DE337&lt;-$AR337,"mutant","WT"),IF(DE337&lt;-VLOOKUP('Gene Table'!$G$2,'Array Content'!$A$2:$B$3,2,FALSE),"Mutant","WT")),"")</f>
        <v/>
      </c>
      <c r="DT337" s="4" t="str">
        <f>IF(ISNUMBER(DF337), IF($AR337&gt;VLOOKUP('Gene Table'!$G$2,'Array Content'!$A$2:$B$3,2,FALSE),IF(DF337&lt;-$AR337,"mutant","WT"),IF(DF337&lt;-VLOOKUP('Gene Table'!$G$2,'Array Content'!$A$2:$B$3,2,FALSE),"Mutant","WT")),"")</f>
        <v/>
      </c>
      <c r="DU337" s="4" t="str">
        <f>IF(ISNUMBER(DG337), IF($AR337&gt;VLOOKUP('Gene Table'!$G$2,'Array Content'!$A$2:$B$3,2,FALSE),IF(DG337&lt;-$AR337,"mutant","WT"),IF(DG337&lt;-VLOOKUP('Gene Table'!$G$2,'Array Content'!$A$2:$B$3,2,FALSE),"Mutant","WT")),"")</f>
        <v/>
      </c>
      <c r="DV337" s="4" t="str">
        <f>IF(ISNUMBER(DH337), IF($AR337&gt;VLOOKUP('Gene Table'!$G$2,'Array Content'!$A$2:$B$3,2,FALSE),IF(DH337&lt;-$AR337,"mutant","WT"),IF(DH337&lt;-VLOOKUP('Gene Table'!$G$2,'Array Content'!$A$2:$B$3,2,FALSE),"Mutant","WT")),"")</f>
        <v/>
      </c>
      <c r="DW337" s="4" t="str">
        <f>IF(ISNUMBER(DI337), IF($AR337&gt;VLOOKUP('Gene Table'!$G$2,'Array Content'!$A$2:$B$3,2,FALSE),IF(DI337&lt;-$AR337,"mutant","WT"),IF(DI337&lt;-VLOOKUP('Gene Table'!$G$2,'Array Content'!$A$2:$B$3,2,FALSE),"Mutant","WT")),"")</f>
        <v/>
      </c>
      <c r="DX337" s="4" t="str">
        <f>IF(ISNUMBER(DJ337), IF($AR337&gt;VLOOKUP('Gene Table'!$G$2,'Array Content'!$A$2:$B$3,2,FALSE),IF(DJ337&lt;-$AR337,"mutant","WT"),IF(DJ337&lt;-VLOOKUP('Gene Table'!$G$2,'Array Content'!$A$2:$B$3,2,FALSE),"Mutant","WT")),"")</f>
        <v/>
      </c>
      <c r="DY337" s="4" t="str">
        <f>IF(ISNUMBER(DK337), IF($AR337&gt;VLOOKUP('Gene Table'!$G$2,'Array Content'!$A$2:$B$3,2,FALSE),IF(DK337&lt;-$AR337,"mutant","WT"),IF(DK337&lt;-VLOOKUP('Gene Table'!$G$2,'Array Content'!$A$2:$B$3,2,FALSE),"Mutant","WT")),"")</f>
        <v/>
      </c>
      <c r="DZ337" s="4" t="str">
        <f>IF(ISNUMBER(DL337), IF($AR337&gt;VLOOKUP('Gene Table'!$G$2,'Array Content'!$A$2:$B$3,2,FALSE),IF(DL337&lt;-$AR337,"mutant","WT"),IF(DL337&lt;-VLOOKUP('Gene Table'!$G$2,'Array Content'!$A$2:$B$3,2,FALSE),"Mutant","WT")),"")</f>
        <v/>
      </c>
      <c r="EA337" s="4" t="str">
        <f>IF(ISNUMBER(DM337), IF($AR337&gt;VLOOKUP('Gene Table'!$G$2,'Array Content'!$A$2:$B$3,2,FALSE),IF(DM337&lt;-$AR337,"mutant","WT"),IF(DM337&lt;-VLOOKUP('Gene Table'!$G$2,'Array Content'!$A$2:$B$3,2,FALSE),"Mutant","WT")),"")</f>
        <v/>
      </c>
      <c r="EC337" s="4" t="s">
        <v>4994</v>
      </c>
      <c r="ED337" s="4">
        <f>IF('Gene Table'!$D337="copy number",D337,"")</f>
        <v>26</v>
      </c>
      <c r="EE337" s="4">
        <f>IF('Gene Table'!$D337="copy number",E337,"")</f>
        <v>26</v>
      </c>
      <c r="EF337" s="4" t="str">
        <f>IF('Gene Table'!$D337="copy number",F337,"")</f>
        <v/>
      </c>
      <c r="EG337" s="4" t="str">
        <f>IF('Gene Table'!$D337="copy number",G337,"")</f>
        <v/>
      </c>
      <c r="EH337" s="4" t="str">
        <f>IF('Gene Table'!$D337="copy number",H337,"")</f>
        <v/>
      </c>
      <c r="EI337" s="4" t="str">
        <f>IF('Gene Table'!$D337="copy number",I337,"")</f>
        <v/>
      </c>
      <c r="EJ337" s="4" t="str">
        <f>IF('Gene Table'!$D337="copy number",J337,"")</f>
        <v/>
      </c>
      <c r="EK337" s="4" t="str">
        <f>IF('Gene Table'!$D337="copy number",K337,"")</f>
        <v/>
      </c>
      <c r="EL337" s="4" t="str">
        <f>IF('Gene Table'!$D337="copy number",L337,"")</f>
        <v/>
      </c>
      <c r="EM337" s="4" t="str">
        <f>IF('Gene Table'!$D337="copy number",M337,"")</f>
        <v/>
      </c>
      <c r="EN337" s="4" t="str">
        <f>IF('Gene Table'!$D337="copy number",N337,"")</f>
        <v/>
      </c>
      <c r="EO337" s="4" t="str">
        <f>IF('Gene Table'!$D337="copy number",O337,"")</f>
        <v/>
      </c>
      <c r="EQ337" s="4" t="s">
        <v>4994</v>
      </c>
      <c r="ER337" s="4">
        <f>IF('Gene Table'!$D337="copy number",R337,"")</f>
        <v>28.24</v>
      </c>
      <c r="ES337" s="4">
        <f>IF('Gene Table'!$D337="copy number",S337,"")</f>
        <v>26</v>
      </c>
      <c r="ET337" s="4" t="str">
        <f>IF('Gene Table'!$D337="copy number",T337,"")</f>
        <v/>
      </c>
      <c r="EU337" s="4" t="str">
        <f>IF('Gene Table'!$D337="copy number",U337,"")</f>
        <v/>
      </c>
      <c r="EV337" s="4" t="str">
        <f>IF('Gene Table'!$D337="copy number",V337,"")</f>
        <v/>
      </c>
      <c r="EW337" s="4" t="str">
        <f>IF('Gene Table'!$D337="copy number",W337,"")</f>
        <v/>
      </c>
      <c r="EX337" s="4" t="str">
        <f>IF('Gene Table'!$D337="copy number",X337,"")</f>
        <v/>
      </c>
      <c r="EY337" s="4" t="str">
        <f>IF('Gene Table'!$D337="copy number",Y337,"")</f>
        <v/>
      </c>
      <c r="EZ337" s="4" t="str">
        <f>IF('Gene Table'!$D337="copy number",Z337,"")</f>
        <v/>
      </c>
      <c r="FA337" s="4" t="str">
        <f>IF('Gene Table'!$D337="copy number",AA337,"")</f>
        <v/>
      </c>
      <c r="FB337" s="4" t="str">
        <f>IF('Gene Table'!$D337="copy number",AB337,"")</f>
        <v/>
      </c>
      <c r="FC337" s="4" t="str">
        <f>IF('Gene Table'!$D337="copy number",AC337,"")</f>
        <v/>
      </c>
      <c r="FE337" s="4" t="s">
        <v>4994</v>
      </c>
      <c r="FF337" s="4" t="str">
        <f>IF('Gene Table'!$C337="SMPC",D337,"")</f>
        <v/>
      </c>
      <c r="FG337" s="4" t="str">
        <f>IF('Gene Table'!$C337="SMPC",E337,"")</f>
        <v/>
      </c>
      <c r="FH337" s="4" t="str">
        <f>IF('Gene Table'!$C337="SMPC",F337,"")</f>
        <v/>
      </c>
      <c r="FI337" s="4" t="str">
        <f>IF('Gene Table'!$C337="SMPC",G337,"")</f>
        <v/>
      </c>
      <c r="FJ337" s="4" t="str">
        <f>IF('Gene Table'!$C337="SMPC",H337,"")</f>
        <v/>
      </c>
      <c r="FK337" s="4" t="str">
        <f>IF('Gene Table'!$C337="SMPC",I337,"")</f>
        <v/>
      </c>
      <c r="FL337" s="4" t="str">
        <f>IF('Gene Table'!$C337="SMPC",J337,"")</f>
        <v/>
      </c>
      <c r="FM337" s="4" t="str">
        <f>IF('Gene Table'!$C337="SMPC",K337,"")</f>
        <v/>
      </c>
      <c r="FN337" s="4" t="str">
        <f>IF('Gene Table'!$C337="SMPC",L337,"")</f>
        <v/>
      </c>
      <c r="FO337" s="4" t="str">
        <f>IF('Gene Table'!$C337="SMPC",M337,"")</f>
        <v/>
      </c>
      <c r="FP337" s="4" t="str">
        <f>IF('Gene Table'!$C337="SMPC",N337,"")</f>
        <v/>
      </c>
      <c r="FQ337" s="4" t="str">
        <f>IF('Gene Table'!$C337="SMPC",O337,"")</f>
        <v/>
      </c>
      <c r="FS337" s="4" t="s">
        <v>4994</v>
      </c>
      <c r="FT337" s="4" t="str">
        <f>IF('Gene Table'!$C337="SMPC",R337,"")</f>
        <v/>
      </c>
      <c r="FU337" s="4" t="str">
        <f>IF('Gene Table'!$C337="SMPC",S337,"")</f>
        <v/>
      </c>
      <c r="FV337" s="4" t="str">
        <f>IF('Gene Table'!$C337="SMPC",T337,"")</f>
        <v/>
      </c>
      <c r="FW337" s="4" t="str">
        <f>IF('Gene Table'!$C337="SMPC",U337,"")</f>
        <v/>
      </c>
      <c r="FX337" s="4" t="str">
        <f>IF('Gene Table'!$C337="SMPC",V337,"")</f>
        <v/>
      </c>
      <c r="FY337" s="4" t="str">
        <f>IF('Gene Table'!$C337="SMPC",W337,"")</f>
        <v/>
      </c>
      <c r="FZ337" s="4" t="str">
        <f>IF('Gene Table'!$C337="SMPC",X337,"")</f>
        <v/>
      </c>
      <c r="GA337" s="4" t="str">
        <f>IF('Gene Table'!$C337="SMPC",Y337,"")</f>
        <v/>
      </c>
      <c r="GB337" s="4" t="str">
        <f>IF('Gene Table'!$C337="SMPC",Z337,"")</f>
        <v/>
      </c>
      <c r="GC337" s="4" t="str">
        <f>IF('Gene Table'!$C337="SMPC",AA337,"")</f>
        <v/>
      </c>
      <c r="GD337" s="4" t="str">
        <f>IF('Gene Table'!$C337="SMPC",AB337,"")</f>
        <v/>
      </c>
      <c r="GE337" s="4" t="str">
        <f>IF('Gene Table'!$C337="SMPC",AC337,"")</f>
        <v/>
      </c>
    </row>
    <row r="338" spans="1:187" ht="15" customHeight="1" x14ac:dyDescent="0.25">
      <c r="A338" s="4" t="str">
        <f>'Gene Table'!C338&amp;":"&amp;'Gene Table'!D338</f>
        <v>CBL:copy number</v>
      </c>
      <c r="B338" s="4">
        <f>IF('Gene Table'!$G$5="NO",IF(ISNUMBER(MATCH('Gene Table'!E338,'Array Content'!$M$2:$M$941,0)),VLOOKUP('Gene Table'!E338,'Array Content'!$M$2:$O$941,2,FALSE),35),IF('Gene Table'!$G$5="YES",IF(ISNUMBER(MATCH('Gene Table'!E338,'Array Content'!$M$2:$M$941,0)),VLOOKUP('Gene Table'!E338,'Array Content'!$M$2:$O$941,3,FALSE),35),"OOPS"))</f>
        <v>35</v>
      </c>
      <c r="C338" s="4" t="s">
        <v>4995</v>
      </c>
      <c r="D338" s="29">
        <f>IF('Control Sample Data'!D337="","",IF(SUM('Control Sample Data'!D$2:D$97)&gt;10,IF(AND(ISNUMBER('Control Sample Data'!D337),'Control Sample Data'!D337&lt;$B338, 'Control Sample Data'!D337&gt;0),'Control Sample Data'!D337,$B338),""))</f>
        <v>26</v>
      </c>
      <c r="E338" s="29">
        <f>IF('Control Sample Data'!E337="","",IF(SUM('Control Sample Data'!E$2:E$97)&gt;10,IF(AND(ISNUMBER('Control Sample Data'!E337),'Control Sample Data'!E337&lt;$B338, 'Control Sample Data'!E337&gt;0),'Control Sample Data'!E337,$B338),""))</f>
        <v>26</v>
      </c>
      <c r="F338" s="29" t="str">
        <f>IF('Control Sample Data'!F337="","",IF(SUM('Control Sample Data'!F$2:F$97)&gt;10,IF(AND(ISNUMBER('Control Sample Data'!F337),'Control Sample Data'!F337&lt;$B338, 'Control Sample Data'!F337&gt;0),'Control Sample Data'!F337,$B338),""))</f>
        <v/>
      </c>
      <c r="G338" s="29" t="str">
        <f>IF('Control Sample Data'!G337="","",IF(SUM('Control Sample Data'!G$2:G$97)&gt;10,IF(AND(ISNUMBER('Control Sample Data'!G337),'Control Sample Data'!G337&lt;$B338, 'Control Sample Data'!G337&gt;0),'Control Sample Data'!G337,$B338),""))</f>
        <v/>
      </c>
      <c r="H338" s="29" t="str">
        <f>IF('Control Sample Data'!H337="","",IF(SUM('Control Sample Data'!H$2:H$97)&gt;10,IF(AND(ISNUMBER('Control Sample Data'!H337),'Control Sample Data'!H337&lt;$B338, 'Control Sample Data'!H337&gt;0),'Control Sample Data'!H337,$B338),""))</f>
        <v/>
      </c>
      <c r="I338" s="29" t="str">
        <f>IF('Control Sample Data'!I337="","",IF(SUM('Control Sample Data'!I$2:I$97)&gt;10,IF(AND(ISNUMBER('Control Sample Data'!I337),'Control Sample Data'!I337&lt;$B338, 'Control Sample Data'!I337&gt;0),'Control Sample Data'!I337,$B338),""))</f>
        <v/>
      </c>
      <c r="J338" s="29" t="str">
        <f>IF('Control Sample Data'!J337="","",IF(SUM('Control Sample Data'!J$2:J$97)&gt;10,IF(AND(ISNUMBER('Control Sample Data'!J337),'Control Sample Data'!J337&lt;$B338, 'Control Sample Data'!J337&gt;0),'Control Sample Data'!J337,$B338),""))</f>
        <v/>
      </c>
      <c r="K338" s="29" t="str">
        <f>IF('Control Sample Data'!K337="","",IF(SUM('Control Sample Data'!K$2:K$97)&gt;10,IF(AND(ISNUMBER('Control Sample Data'!K337),'Control Sample Data'!K337&lt;$B338, 'Control Sample Data'!K337&gt;0),'Control Sample Data'!K337,$B338),""))</f>
        <v/>
      </c>
      <c r="L338" s="29" t="str">
        <f>IF('Control Sample Data'!L337="","",IF(SUM('Control Sample Data'!L$2:L$97)&gt;10,IF(AND(ISNUMBER('Control Sample Data'!L337),'Control Sample Data'!L337&lt;$B338, 'Control Sample Data'!L337&gt;0),'Control Sample Data'!L337,$B338),""))</f>
        <v/>
      </c>
      <c r="M338" s="29" t="str">
        <f>IF('Control Sample Data'!M337="","",IF(SUM('Control Sample Data'!M$2:M$97)&gt;10,IF(AND(ISNUMBER('Control Sample Data'!M337),'Control Sample Data'!M337&lt;$B338, 'Control Sample Data'!M337&gt;0),'Control Sample Data'!M337,$B338),""))</f>
        <v/>
      </c>
      <c r="N338" s="29" t="str">
        <f>IF('Control Sample Data'!N337="","",IF(SUM('Control Sample Data'!N$2:N$97)&gt;10,IF(AND(ISNUMBER('Control Sample Data'!N337),'Control Sample Data'!N337&lt;$B338, 'Control Sample Data'!N337&gt;0),'Control Sample Data'!N337,$B338),""))</f>
        <v/>
      </c>
      <c r="O338" s="29" t="str">
        <f>IF('Control Sample Data'!O337="","",IF(SUM('Control Sample Data'!O$2:O$97)&gt;10,IF(AND(ISNUMBER('Control Sample Data'!O337),'Control Sample Data'!O337&lt;$B338, 'Control Sample Data'!O337&gt;0),'Control Sample Data'!O337,$B338),""))</f>
        <v/>
      </c>
      <c r="Q338" s="4" t="s">
        <v>4995</v>
      </c>
      <c r="R338" s="29">
        <f>IF('Test Sample Data'!D337="","",IF(SUM('Test Sample Data'!D$2:D$97)&gt;10,IF(AND(ISNUMBER('Test Sample Data'!D337),'Test Sample Data'!D337&lt;$B338, 'Test Sample Data'!D337&gt;0),'Test Sample Data'!D337,$B338),""))</f>
        <v>26.64</v>
      </c>
      <c r="S338" s="29">
        <f>IF('Test Sample Data'!E337="","",IF(SUM('Test Sample Data'!E$2:E$97)&gt;10,IF(AND(ISNUMBER('Test Sample Data'!E337),'Test Sample Data'!E337&lt;$B338, 'Test Sample Data'!E337&gt;0),'Test Sample Data'!E337,$B338),""))</f>
        <v>26</v>
      </c>
      <c r="T338" s="29" t="str">
        <f>IF('Test Sample Data'!F337="","",IF(SUM('Test Sample Data'!F$2:F$97)&gt;10,IF(AND(ISNUMBER('Test Sample Data'!F337),'Test Sample Data'!F337&lt;$B338, 'Test Sample Data'!F337&gt;0),'Test Sample Data'!F337,$B338),""))</f>
        <v/>
      </c>
      <c r="U338" s="29" t="str">
        <f>IF('Test Sample Data'!G337="","",IF(SUM('Test Sample Data'!G$2:G$97)&gt;10,IF(AND(ISNUMBER('Test Sample Data'!G337),'Test Sample Data'!G337&lt;$B338, 'Test Sample Data'!G337&gt;0),'Test Sample Data'!G337,$B338),""))</f>
        <v/>
      </c>
      <c r="V338" s="29" t="str">
        <f>IF('Test Sample Data'!H337="","",IF(SUM('Test Sample Data'!H$2:H$97)&gt;10,IF(AND(ISNUMBER('Test Sample Data'!H337),'Test Sample Data'!H337&lt;$B338, 'Test Sample Data'!H337&gt;0),'Test Sample Data'!H337,$B338),""))</f>
        <v/>
      </c>
      <c r="W338" s="29" t="str">
        <f>IF('Test Sample Data'!I337="","",IF(SUM('Test Sample Data'!I$2:I$97)&gt;10,IF(AND(ISNUMBER('Test Sample Data'!I337),'Test Sample Data'!I337&lt;$B338, 'Test Sample Data'!I337&gt;0),'Test Sample Data'!I337,$B338),""))</f>
        <v/>
      </c>
      <c r="X338" s="29" t="str">
        <f>IF('Test Sample Data'!J337="","",IF(SUM('Test Sample Data'!J$2:J$97)&gt;10,IF(AND(ISNUMBER('Test Sample Data'!J337),'Test Sample Data'!J337&lt;$B338, 'Test Sample Data'!J337&gt;0),'Test Sample Data'!J337,$B338),""))</f>
        <v/>
      </c>
      <c r="Y338" s="29" t="str">
        <f>IF('Test Sample Data'!K337="","",IF(SUM('Test Sample Data'!K$2:K$97)&gt;10,IF(AND(ISNUMBER('Test Sample Data'!K337),'Test Sample Data'!K337&lt;$B338, 'Test Sample Data'!K337&gt;0),'Test Sample Data'!K337,$B338),""))</f>
        <v/>
      </c>
      <c r="Z338" s="29" t="str">
        <f>IF('Test Sample Data'!L337="","",IF(SUM('Test Sample Data'!L$2:L$97)&gt;10,IF(AND(ISNUMBER('Test Sample Data'!L337),'Test Sample Data'!L337&lt;$B338, 'Test Sample Data'!L337&gt;0),'Test Sample Data'!L337,$B338),""))</f>
        <v/>
      </c>
      <c r="AA338" s="29" t="str">
        <f>IF('Test Sample Data'!M337="","",IF(SUM('Test Sample Data'!M$2:M$97)&gt;10,IF(AND(ISNUMBER('Test Sample Data'!M337),'Test Sample Data'!M337&lt;$B338, 'Test Sample Data'!M337&gt;0),'Test Sample Data'!M337,$B338),""))</f>
        <v/>
      </c>
      <c r="AB338" s="29" t="str">
        <f>IF('Test Sample Data'!N337="","",IF(SUM('Test Sample Data'!N$2:N$97)&gt;10,IF(AND(ISNUMBER('Test Sample Data'!N337),'Test Sample Data'!N337&lt;$B338, 'Test Sample Data'!N337&gt;0),'Test Sample Data'!N337,$B338),""))</f>
        <v/>
      </c>
      <c r="AC338" s="29" t="str">
        <f>IF('Test Sample Data'!O337="","",IF(SUM('Test Sample Data'!O$2:O$97)&gt;10,IF(AND(ISNUMBER('Test Sample Data'!O337),'Test Sample Data'!O337&lt;$B338, 'Test Sample Data'!O337&gt;0),'Test Sample Data'!O337,$B338),""))</f>
        <v/>
      </c>
      <c r="AE338" s="4" t="s">
        <v>4995</v>
      </c>
      <c r="AF338" s="4">
        <f t="shared" si="375"/>
        <v>0</v>
      </c>
      <c r="AG338" s="4">
        <f t="shared" si="376"/>
        <v>0</v>
      </c>
      <c r="AH338" s="4" t="str">
        <f t="shared" si="377"/>
        <v/>
      </c>
      <c r="AI338" s="4" t="str">
        <f t="shared" si="378"/>
        <v/>
      </c>
      <c r="AJ338" s="4" t="str">
        <f t="shared" si="379"/>
        <v/>
      </c>
      <c r="AK338" s="4" t="str">
        <f t="shared" si="380"/>
        <v/>
      </c>
      <c r="AL338" s="4" t="str">
        <f t="shared" si="381"/>
        <v/>
      </c>
      <c r="AM338" s="4" t="str">
        <f t="shared" si="382"/>
        <v/>
      </c>
      <c r="AN338" s="4" t="str">
        <f t="shared" si="383"/>
        <v/>
      </c>
      <c r="AO338" s="4" t="str">
        <f t="shared" si="384"/>
        <v/>
      </c>
      <c r="AP338" s="4" t="str">
        <f t="shared" si="385"/>
        <v/>
      </c>
      <c r="AQ338" s="4" t="str">
        <f t="shared" si="386"/>
        <v/>
      </c>
      <c r="AR338" s="4">
        <f t="shared" si="387"/>
        <v>0</v>
      </c>
      <c r="AS338" s="4">
        <f t="shared" si="374"/>
        <v>0</v>
      </c>
      <c r="AU338" s="4" t="s">
        <v>4995</v>
      </c>
      <c r="AV338" s="4">
        <f t="shared" si="388"/>
        <v>0</v>
      </c>
      <c r="AW338" s="4">
        <f t="shared" si="389"/>
        <v>0</v>
      </c>
      <c r="AX338" s="4" t="str">
        <f t="shared" si="390"/>
        <v/>
      </c>
      <c r="AY338" s="4" t="str">
        <f t="shared" si="391"/>
        <v/>
      </c>
      <c r="AZ338" s="4" t="str">
        <f t="shared" si="392"/>
        <v/>
      </c>
      <c r="BA338" s="4" t="str">
        <f t="shared" si="393"/>
        <v/>
      </c>
      <c r="BB338" s="4" t="str">
        <f t="shared" si="394"/>
        <v/>
      </c>
      <c r="BC338" s="4" t="str">
        <f t="shared" si="395"/>
        <v/>
      </c>
      <c r="BD338" s="4" t="str">
        <f t="shared" si="396"/>
        <v/>
      </c>
      <c r="BE338" s="4" t="str">
        <f t="shared" si="397"/>
        <v/>
      </c>
      <c r="BF338" s="4" t="str">
        <f t="shared" si="398"/>
        <v/>
      </c>
      <c r="BG338" s="4" t="str">
        <f t="shared" si="399"/>
        <v/>
      </c>
      <c r="BI338" s="4" t="s">
        <v>4995</v>
      </c>
      <c r="BJ338" s="4">
        <f t="shared" si="361"/>
        <v>0</v>
      </c>
      <c r="BK338" s="4" t="str">
        <f t="shared" si="362"/>
        <v/>
      </c>
      <c r="BL338" s="4" t="str">
        <f t="shared" si="363"/>
        <v/>
      </c>
      <c r="BM338" s="4" t="str">
        <f t="shared" si="364"/>
        <v/>
      </c>
      <c r="BN338" s="4" t="str">
        <f t="shared" si="365"/>
        <v/>
      </c>
      <c r="BO338" s="4" t="str">
        <f t="shared" si="366"/>
        <v/>
      </c>
      <c r="BP338" s="4" t="str">
        <f t="shared" si="367"/>
        <v/>
      </c>
      <c r="BQ338" s="4" t="str">
        <f t="shared" si="368"/>
        <v/>
      </c>
      <c r="BR338" s="4" t="str">
        <f t="shared" si="369"/>
        <v/>
      </c>
      <c r="BS338" s="4" t="str">
        <f t="shared" si="370"/>
        <v/>
      </c>
      <c r="BT338" s="4" t="str">
        <f t="shared" si="371"/>
        <v/>
      </c>
      <c r="BU338" s="4" t="str">
        <f t="shared" si="372"/>
        <v/>
      </c>
      <c r="BV338" s="4">
        <f t="shared" si="400"/>
        <v>0</v>
      </c>
      <c r="BW338" s="4">
        <f t="shared" si="373"/>
        <v>0</v>
      </c>
      <c r="BY338" s="4" t="s">
        <v>4995</v>
      </c>
      <c r="BZ338" s="4">
        <f t="shared" si="337"/>
        <v>0</v>
      </c>
      <c r="CA338" s="4">
        <f t="shared" si="338"/>
        <v>0</v>
      </c>
      <c r="CB338" s="4" t="str">
        <f t="shared" si="339"/>
        <v/>
      </c>
      <c r="CC338" s="4" t="str">
        <f t="shared" si="340"/>
        <v/>
      </c>
      <c r="CD338" s="4" t="str">
        <f t="shared" si="341"/>
        <v/>
      </c>
      <c r="CE338" s="4" t="str">
        <f t="shared" si="342"/>
        <v/>
      </c>
      <c r="CF338" s="4" t="str">
        <f t="shared" si="343"/>
        <v/>
      </c>
      <c r="CG338" s="4" t="str">
        <f t="shared" si="344"/>
        <v/>
      </c>
      <c r="CH338" s="4" t="str">
        <f t="shared" si="345"/>
        <v/>
      </c>
      <c r="CI338" s="4" t="str">
        <f t="shared" si="346"/>
        <v/>
      </c>
      <c r="CJ338" s="4" t="str">
        <f t="shared" si="347"/>
        <v/>
      </c>
      <c r="CK338" s="4" t="str">
        <f t="shared" si="348"/>
        <v/>
      </c>
      <c r="CM338" s="4" t="s">
        <v>4995</v>
      </c>
      <c r="CN338" s="4" t="str">
        <f>IF(ISNUMBER(BZ338), IF($BV338&gt;VLOOKUP('Gene Table'!$G$2,'Array Content'!$A$2:$B$3,2,FALSE),IF(BZ338&lt;-$BV338,"mutant","WT"),IF(BZ338&lt;-VLOOKUP('Gene Table'!$G$2,'Array Content'!$A$2:$B$3,2,FALSE),"Mutant","WT")),"")</f>
        <v>WT</v>
      </c>
      <c r="CO338" s="4" t="str">
        <f>IF(ISNUMBER(CA338), IF($BV338&gt;VLOOKUP('Gene Table'!$G$2,'Array Content'!$A$2:$B$3,2,FALSE),IF(CA338&lt;-$BV338,"mutant","WT"),IF(CA338&lt;-VLOOKUP('Gene Table'!$G$2,'Array Content'!$A$2:$B$3,2,FALSE),"Mutant","WT")),"")</f>
        <v>WT</v>
      </c>
      <c r="CP338" s="4" t="str">
        <f>IF(ISNUMBER(CB338), IF($BV338&gt;VLOOKUP('Gene Table'!$G$2,'Array Content'!$A$2:$B$3,2,FALSE),IF(CB338&lt;-$BV338,"mutant","WT"),IF(CB338&lt;-VLOOKUP('Gene Table'!$G$2,'Array Content'!$A$2:$B$3,2,FALSE),"Mutant","WT")),"")</f>
        <v/>
      </c>
      <c r="CQ338" s="4" t="str">
        <f>IF(ISNUMBER(CC338), IF($BV338&gt;VLOOKUP('Gene Table'!$G$2,'Array Content'!$A$2:$B$3,2,FALSE),IF(CC338&lt;-$BV338,"mutant","WT"),IF(CC338&lt;-VLOOKUP('Gene Table'!$G$2,'Array Content'!$A$2:$B$3,2,FALSE),"Mutant","WT")),"")</f>
        <v/>
      </c>
      <c r="CR338" s="4" t="str">
        <f>IF(ISNUMBER(CD338), IF($BV338&gt;VLOOKUP('Gene Table'!$G$2,'Array Content'!$A$2:$B$3,2,FALSE),IF(CD338&lt;-$BV338,"mutant","WT"),IF(CD338&lt;-VLOOKUP('Gene Table'!$G$2,'Array Content'!$A$2:$B$3,2,FALSE),"Mutant","WT")),"")</f>
        <v/>
      </c>
      <c r="CS338" s="4" t="str">
        <f>IF(ISNUMBER(CE338), IF($BV338&gt;VLOOKUP('Gene Table'!$G$2,'Array Content'!$A$2:$B$3,2,FALSE),IF(CE338&lt;-$BV338,"mutant","WT"),IF(CE338&lt;-VLOOKUP('Gene Table'!$G$2,'Array Content'!$A$2:$B$3,2,FALSE),"Mutant","WT")),"")</f>
        <v/>
      </c>
      <c r="CT338" s="4" t="str">
        <f>IF(ISNUMBER(CF338), IF($BV338&gt;VLOOKUP('Gene Table'!$G$2,'Array Content'!$A$2:$B$3,2,FALSE),IF(CF338&lt;-$BV338,"mutant","WT"),IF(CF338&lt;-VLOOKUP('Gene Table'!$G$2,'Array Content'!$A$2:$B$3,2,FALSE),"Mutant","WT")),"")</f>
        <v/>
      </c>
      <c r="CU338" s="4" t="str">
        <f>IF(ISNUMBER(CG338), IF($BV338&gt;VLOOKUP('Gene Table'!$G$2,'Array Content'!$A$2:$B$3,2,FALSE),IF(CG338&lt;-$BV338,"mutant","WT"),IF(CG338&lt;-VLOOKUP('Gene Table'!$G$2,'Array Content'!$A$2:$B$3,2,FALSE),"Mutant","WT")),"")</f>
        <v/>
      </c>
      <c r="CV338" s="4" t="str">
        <f>IF(ISNUMBER(CH338), IF($BV338&gt;VLOOKUP('Gene Table'!$G$2,'Array Content'!$A$2:$B$3,2,FALSE),IF(CH338&lt;-$BV338,"mutant","WT"),IF(CH338&lt;-VLOOKUP('Gene Table'!$G$2,'Array Content'!$A$2:$B$3,2,FALSE),"Mutant","WT")),"")</f>
        <v/>
      </c>
      <c r="CW338" s="4" t="str">
        <f>IF(ISNUMBER(CI338), IF($BV338&gt;VLOOKUP('Gene Table'!$G$2,'Array Content'!$A$2:$B$3,2,FALSE),IF(CI338&lt;-$BV338,"mutant","WT"),IF(CI338&lt;-VLOOKUP('Gene Table'!$G$2,'Array Content'!$A$2:$B$3,2,FALSE),"Mutant","WT")),"")</f>
        <v/>
      </c>
      <c r="CX338" s="4" t="str">
        <f>IF(ISNUMBER(CJ338), IF($BV338&gt;VLOOKUP('Gene Table'!$G$2,'Array Content'!$A$2:$B$3,2,FALSE),IF(CJ338&lt;-$BV338,"mutant","WT"),IF(CJ338&lt;-VLOOKUP('Gene Table'!$G$2,'Array Content'!$A$2:$B$3,2,FALSE),"Mutant","WT")),"")</f>
        <v/>
      </c>
      <c r="CY338" s="4" t="str">
        <f>IF(ISNUMBER(CK338), IF($BV338&gt;VLOOKUP('Gene Table'!$G$2,'Array Content'!$A$2:$B$3,2,FALSE),IF(CK338&lt;-$BV338,"mutant","WT"),IF(CK338&lt;-VLOOKUP('Gene Table'!$G$2,'Array Content'!$A$2:$B$3,2,FALSE),"Mutant","WT")),"")</f>
        <v/>
      </c>
      <c r="DA338" s="4" t="s">
        <v>4995</v>
      </c>
      <c r="DB338" s="4">
        <f t="shared" si="349"/>
        <v>0</v>
      </c>
      <c r="DC338" s="4">
        <f t="shared" si="350"/>
        <v>0</v>
      </c>
      <c r="DD338" s="4" t="str">
        <f t="shared" si="351"/>
        <v/>
      </c>
      <c r="DE338" s="4" t="str">
        <f t="shared" si="352"/>
        <v/>
      </c>
      <c r="DF338" s="4" t="str">
        <f t="shared" si="353"/>
        <v/>
      </c>
      <c r="DG338" s="4" t="str">
        <f t="shared" si="354"/>
        <v/>
      </c>
      <c r="DH338" s="4" t="str">
        <f t="shared" si="355"/>
        <v/>
      </c>
      <c r="DI338" s="4" t="str">
        <f t="shared" si="356"/>
        <v/>
      </c>
      <c r="DJ338" s="4" t="str">
        <f t="shared" si="357"/>
        <v/>
      </c>
      <c r="DK338" s="4" t="str">
        <f t="shared" si="358"/>
        <v/>
      </c>
      <c r="DL338" s="4" t="str">
        <f t="shared" si="359"/>
        <v/>
      </c>
      <c r="DM338" s="4" t="str">
        <f t="shared" si="360"/>
        <v/>
      </c>
      <c r="DO338" s="4" t="s">
        <v>4995</v>
      </c>
      <c r="DP338" s="4" t="str">
        <f>IF(ISNUMBER(DB338), IF($AR338&gt;VLOOKUP('Gene Table'!$G$2,'Array Content'!$A$2:$B$3,2,FALSE),IF(DB338&lt;-$AR338,"mutant","WT"),IF(DB338&lt;-VLOOKUP('Gene Table'!$G$2,'Array Content'!$A$2:$B$3,2,FALSE),"Mutant","WT")),"")</f>
        <v>WT</v>
      </c>
      <c r="DQ338" s="4" t="str">
        <f>IF(ISNUMBER(DC338), IF($AR338&gt;VLOOKUP('Gene Table'!$G$2,'Array Content'!$A$2:$B$3,2,FALSE),IF(DC338&lt;-$AR338,"mutant","WT"),IF(DC338&lt;-VLOOKUP('Gene Table'!$G$2,'Array Content'!$A$2:$B$3,2,FALSE),"Mutant","WT")),"")</f>
        <v>WT</v>
      </c>
      <c r="DR338" s="4" t="str">
        <f>IF(ISNUMBER(DD338), IF($AR338&gt;VLOOKUP('Gene Table'!$G$2,'Array Content'!$A$2:$B$3,2,FALSE),IF(DD338&lt;-$AR338,"mutant","WT"),IF(DD338&lt;-VLOOKUP('Gene Table'!$G$2,'Array Content'!$A$2:$B$3,2,FALSE),"Mutant","WT")),"")</f>
        <v/>
      </c>
      <c r="DS338" s="4" t="str">
        <f>IF(ISNUMBER(DE338), IF($AR338&gt;VLOOKUP('Gene Table'!$G$2,'Array Content'!$A$2:$B$3,2,FALSE),IF(DE338&lt;-$AR338,"mutant","WT"),IF(DE338&lt;-VLOOKUP('Gene Table'!$G$2,'Array Content'!$A$2:$B$3,2,FALSE),"Mutant","WT")),"")</f>
        <v/>
      </c>
      <c r="DT338" s="4" t="str">
        <f>IF(ISNUMBER(DF338), IF($AR338&gt;VLOOKUP('Gene Table'!$G$2,'Array Content'!$A$2:$B$3,2,FALSE),IF(DF338&lt;-$AR338,"mutant","WT"),IF(DF338&lt;-VLOOKUP('Gene Table'!$G$2,'Array Content'!$A$2:$B$3,2,FALSE),"Mutant","WT")),"")</f>
        <v/>
      </c>
      <c r="DU338" s="4" t="str">
        <f>IF(ISNUMBER(DG338), IF($AR338&gt;VLOOKUP('Gene Table'!$G$2,'Array Content'!$A$2:$B$3,2,FALSE),IF(DG338&lt;-$AR338,"mutant","WT"),IF(DG338&lt;-VLOOKUP('Gene Table'!$G$2,'Array Content'!$A$2:$B$3,2,FALSE),"Mutant","WT")),"")</f>
        <v/>
      </c>
      <c r="DV338" s="4" t="str">
        <f>IF(ISNUMBER(DH338), IF($AR338&gt;VLOOKUP('Gene Table'!$G$2,'Array Content'!$A$2:$B$3,2,FALSE),IF(DH338&lt;-$AR338,"mutant","WT"),IF(DH338&lt;-VLOOKUP('Gene Table'!$G$2,'Array Content'!$A$2:$B$3,2,FALSE),"Mutant","WT")),"")</f>
        <v/>
      </c>
      <c r="DW338" s="4" t="str">
        <f>IF(ISNUMBER(DI338), IF($AR338&gt;VLOOKUP('Gene Table'!$G$2,'Array Content'!$A$2:$B$3,2,FALSE),IF(DI338&lt;-$AR338,"mutant","WT"),IF(DI338&lt;-VLOOKUP('Gene Table'!$G$2,'Array Content'!$A$2:$B$3,2,FALSE),"Mutant","WT")),"")</f>
        <v/>
      </c>
      <c r="DX338" s="4" t="str">
        <f>IF(ISNUMBER(DJ338), IF($AR338&gt;VLOOKUP('Gene Table'!$G$2,'Array Content'!$A$2:$B$3,2,FALSE),IF(DJ338&lt;-$AR338,"mutant","WT"),IF(DJ338&lt;-VLOOKUP('Gene Table'!$G$2,'Array Content'!$A$2:$B$3,2,FALSE),"Mutant","WT")),"")</f>
        <v/>
      </c>
      <c r="DY338" s="4" t="str">
        <f>IF(ISNUMBER(DK338), IF($AR338&gt;VLOOKUP('Gene Table'!$G$2,'Array Content'!$A$2:$B$3,2,FALSE),IF(DK338&lt;-$AR338,"mutant","WT"),IF(DK338&lt;-VLOOKUP('Gene Table'!$G$2,'Array Content'!$A$2:$B$3,2,FALSE),"Mutant","WT")),"")</f>
        <v/>
      </c>
      <c r="DZ338" s="4" t="str">
        <f>IF(ISNUMBER(DL338), IF($AR338&gt;VLOOKUP('Gene Table'!$G$2,'Array Content'!$A$2:$B$3,2,FALSE),IF(DL338&lt;-$AR338,"mutant","WT"),IF(DL338&lt;-VLOOKUP('Gene Table'!$G$2,'Array Content'!$A$2:$B$3,2,FALSE),"Mutant","WT")),"")</f>
        <v/>
      </c>
      <c r="EA338" s="4" t="str">
        <f>IF(ISNUMBER(DM338), IF($AR338&gt;VLOOKUP('Gene Table'!$G$2,'Array Content'!$A$2:$B$3,2,FALSE),IF(DM338&lt;-$AR338,"mutant","WT"),IF(DM338&lt;-VLOOKUP('Gene Table'!$G$2,'Array Content'!$A$2:$B$3,2,FALSE),"Mutant","WT")),"")</f>
        <v/>
      </c>
      <c r="EC338" s="4" t="s">
        <v>4995</v>
      </c>
      <c r="ED338" s="4">
        <f>IF('Gene Table'!$D338="copy number",D338,"")</f>
        <v>26</v>
      </c>
      <c r="EE338" s="4">
        <f>IF('Gene Table'!$D338="copy number",E338,"")</f>
        <v>26</v>
      </c>
      <c r="EF338" s="4" t="str">
        <f>IF('Gene Table'!$D338="copy number",F338,"")</f>
        <v/>
      </c>
      <c r="EG338" s="4" t="str">
        <f>IF('Gene Table'!$D338="copy number",G338,"")</f>
        <v/>
      </c>
      <c r="EH338" s="4" t="str">
        <f>IF('Gene Table'!$D338="copy number",H338,"")</f>
        <v/>
      </c>
      <c r="EI338" s="4" t="str">
        <f>IF('Gene Table'!$D338="copy number",I338,"")</f>
        <v/>
      </c>
      <c r="EJ338" s="4" t="str">
        <f>IF('Gene Table'!$D338="copy number",J338,"")</f>
        <v/>
      </c>
      <c r="EK338" s="4" t="str">
        <f>IF('Gene Table'!$D338="copy number",K338,"")</f>
        <v/>
      </c>
      <c r="EL338" s="4" t="str">
        <f>IF('Gene Table'!$D338="copy number",L338,"")</f>
        <v/>
      </c>
      <c r="EM338" s="4" t="str">
        <f>IF('Gene Table'!$D338="copy number",M338,"")</f>
        <v/>
      </c>
      <c r="EN338" s="4" t="str">
        <f>IF('Gene Table'!$D338="copy number",N338,"")</f>
        <v/>
      </c>
      <c r="EO338" s="4" t="str">
        <f>IF('Gene Table'!$D338="copy number",O338,"")</f>
        <v/>
      </c>
      <c r="EQ338" s="4" t="s">
        <v>4995</v>
      </c>
      <c r="ER338" s="4">
        <f>IF('Gene Table'!$D338="copy number",R338,"")</f>
        <v>26.64</v>
      </c>
      <c r="ES338" s="4">
        <f>IF('Gene Table'!$D338="copy number",S338,"")</f>
        <v>26</v>
      </c>
      <c r="ET338" s="4" t="str">
        <f>IF('Gene Table'!$D338="copy number",T338,"")</f>
        <v/>
      </c>
      <c r="EU338" s="4" t="str">
        <f>IF('Gene Table'!$D338="copy number",U338,"")</f>
        <v/>
      </c>
      <c r="EV338" s="4" t="str">
        <f>IF('Gene Table'!$D338="copy number",V338,"")</f>
        <v/>
      </c>
      <c r="EW338" s="4" t="str">
        <f>IF('Gene Table'!$D338="copy number",W338,"")</f>
        <v/>
      </c>
      <c r="EX338" s="4" t="str">
        <f>IF('Gene Table'!$D338="copy number",X338,"")</f>
        <v/>
      </c>
      <c r="EY338" s="4" t="str">
        <f>IF('Gene Table'!$D338="copy number",Y338,"")</f>
        <v/>
      </c>
      <c r="EZ338" s="4" t="str">
        <f>IF('Gene Table'!$D338="copy number",Z338,"")</f>
        <v/>
      </c>
      <c r="FA338" s="4" t="str">
        <f>IF('Gene Table'!$D338="copy number",AA338,"")</f>
        <v/>
      </c>
      <c r="FB338" s="4" t="str">
        <f>IF('Gene Table'!$D338="copy number",AB338,"")</f>
        <v/>
      </c>
      <c r="FC338" s="4" t="str">
        <f>IF('Gene Table'!$D338="copy number",AC338,"")</f>
        <v/>
      </c>
      <c r="FE338" s="4" t="s">
        <v>4995</v>
      </c>
      <c r="FF338" s="4" t="str">
        <f>IF('Gene Table'!$C338="SMPC",D338,"")</f>
        <v/>
      </c>
      <c r="FG338" s="4" t="str">
        <f>IF('Gene Table'!$C338="SMPC",E338,"")</f>
        <v/>
      </c>
      <c r="FH338" s="4" t="str">
        <f>IF('Gene Table'!$C338="SMPC",F338,"")</f>
        <v/>
      </c>
      <c r="FI338" s="4" t="str">
        <f>IF('Gene Table'!$C338="SMPC",G338,"")</f>
        <v/>
      </c>
      <c r="FJ338" s="4" t="str">
        <f>IF('Gene Table'!$C338="SMPC",H338,"")</f>
        <v/>
      </c>
      <c r="FK338" s="4" t="str">
        <f>IF('Gene Table'!$C338="SMPC",I338,"")</f>
        <v/>
      </c>
      <c r="FL338" s="4" t="str">
        <f>IF('Gene Table'!$C338="SMPC",J338,"")</f>
        <v/>
      </c>
      <c r="FM338" s="4" t="str">
        <f>IF('Gene Table'!$C338="SMPC",K338,"")</f>
        <v/>
      </c>
      <c r="FN338" s="4" t="str">
        <f>IF('Gene Table'!$C338="SMPC",L338,"")</f>
        <v/>
      </c>
      <c r="FO338" s="4" t="str">
        <f>IF('Gene Table'!$C338="SMPC",M338,"")</f>
        <v/>
      </c>
      <c r="FP338" s="4" t="str">
        <f>IF('Gene Table'!$C338="SMPC",N338,"")</f>
        <v/>
      </c>
      <c r="FQ338" s="4" t="str">
        <f>IF('Gene Table'!$C338="SMPC",O338,"")</f>
        <v/>
      </c>
      <c r="FS338" s="4" t="s">
        <v>4995</v>
      </c>
      <c r="FT338" s="4" t="str">
        <f>IF('Gene Table'!$C338="SMPC",R338,"")</f>
        <v/>
      </c>
      <c r="FU338" s="4" t="str">
        <f>IF('Gene Table'!$C338="SMPC",S338,"")</f>
        <v/>
      </c>
      <c r="FV338" s="4" t="str">
        <f>IF('Gene Table'!$C338="SMPC",T338,"")</f>
        <v/>
      </c>
      <c r="FW338" s="4" t="str">
        <f>IF('Gene Table'!$C338="SMPC",U338,"")</f>
        <v/>
      </c>
      <c r="FX338" s="4" t="str">
        <f>IF('Gene Table'!$C338="SMPC",V338,"")</f>
        <v/>
      </c>
      <c r="FY338" s="4" t="str">
        <f>IF('Gene Table'!$C338="SMPC",W338,"")</f>
        <v/>
      </c>
      <c r="FZ338" s="4" t="str">
        <f>IF('Gene Table'!$C338="SMPC",X338,"")</f>
        <v/>
      </c>
      <c r="GA338" s="4" t="str">
        <f>IF('Gene Table'!$C338="SMPC",Y338,"")</f>
        <v/>
      </c>
      <c r="GB338" s="4" t="str">
        <f>IF('Gene Table'!$C338="SMPC",Z338,"")</f>
        <v/>
      </c>
      <c r="GC338" s="4" t="str">
        <f>IF('Gene Table'!$C338="SMPC",AA338,"")</f>
        <v/>
      </c>
      <c r="GD338" s="4" t="str">
        <f>IF('Gene Table'!$C338="SMPC",AB338,"")</f>
        <v/>
      </c>
      <c r="GE338" s="4" t="str">
        <f>IF('Gene Table'!$C338="SMPC",AC338,"")</f>
        <v/>
      </c>
    </row>
    <row r="339" spans="1:187" ht="15" customHeight="1" x14ac:dyDescent="0.25">
      <c r="A339" s="4" t="str">
        <f>'Gene Table'!C339&amp;":"&amp;'Gene Table'!D339</f>
        <v>CDH1:copy number</v>
      </c>
      <c r="B339" s="4">
        <f>IF('Gene Table'!$G$5="NO",IF(ISNUMBER(MATCH('Gene Table'!E339,'Array Content'!$M$2:$M$941,0)),VLOOKUP('Gene Table'!E339,'Array Content'!$M$2:$O$941,2,FALSE),35),IF('Gene Table'!$G$5="YES",IF(ISNUMBER(MATCH('Gene Table'!E339,'Array Content'!$M$2:$M$941,0)),VLOOKUP('Gene Table'!E339,'Array Content'!$M$2:$O$941,3,FALSE),35),"OOPS"))</f>
        <v>35</v>
      </c>
      <c r="C339" s="4" t="s">
        <v>4996</v>
      </c>
      <c r="D339" s="29">
        <f>IF('Control Sample Data'!D338="","",IF(SUM('Control Sample Data'!D$2:D$97)&gt;10,IF(AND(ISNUMBER('Control Sample Data'!D338),'Control Sample Data'!D338&lt;$B339, 'Control Sample Data'!D338&gt;0),'Control Sample Data'!D338,$B339),""))</f>
        <v>26</v>
      </c>
      <c r="E339" s="29">
        <f>IF('Control Sample Data'!E338="","",IF(SUM('Control Sample Data'!E$2:E$97)&gt;10,IF(AND(ISNUMBER('Control Sample Data'!E338),'Control Sample Data'!E338&lt;$B339, 'Control Sample Data'!E338&gt;0),'Control Sample Data'!E338,$B339),""))</f>
        <v>26</v>
      </c>
      <c r="F339" s="29" t="str">
        <f>IF('Control Sample Data'!F338="","",IF(SUM('Control Sample Data'!F$2:F$97)&gt;10,IF(AND(ISNUMBER('Control Sample Data'!F338),'Control Sample Data'!F338&lt;$B339, 'Control Sample Data'!F338&gt;0),'Control Sample Data'!F338,$B339),""))</f>
        <v/>
      </c>
      <c r="G339" s="29" t="str">
        <f>IF('Control Sample Data'!G338="","",IF(SUM('Control Sample Data'!G$2:G$97)&gt;10,IF(AND(ISNUMBER('Control Sample Data'!G338),'Control Sample Data'!G338&lt;$B339, 'Control Sample Data'!G338&gt;0),'Control Sample Data'!G338,$B339),""))</f>
        <v/>
      </c>
      <c r="H339" s="29" t="str">
        <f>IF('Control Sample Data'!H338="","",IF(SUM('Control Sample Data'!H$2:H$97)&gt;10,IF(AND(ISNUMBER('Control Sample Data'!H338),'Control Sample Data'!H338&lt;$B339, 'Control Sample Data'!H338&gt;0),'Control Sample Data'!H338,$B339),""))</f>
        <v/>
      </c>
      <c r="I339" s="29" t="str">
        <f>IF('Control Sample Data'!I338="","",IF(SUM('Control Sample Data'!I$2:I$97)&gt;10,IF(AND(ISNUMBER('Control Sample Data'!I338),'Control Sample Data'!I338&lt;$B339, 'Control Sample Data'!I338&gt;0),'Control Sample Data'!I338,$B339),""))</f>
        <v/>
      </c>
      <c r="J339" s="29" t="str">
        <f>IF('Control Sample Data'!J338="","",IF(SUM('Control Sample Data'!J$2:J$97)&gt;10,IF(AND(ISNUMBER('Control Sample Data'!J338),'Control Sample Data'!J338&lt;$B339, 'Control Sample Data'!J338&gt;0),'Control Sample Data'!J338,$B339),""))</f>
        <v/>
      </c>
      <c r="K339" s="29" t="str">
        <f>IF('Control Sample Data'!K338="","",IF(SUM('Control Sample Data'!K$2:K$97)&gt;10,IF(AND(ISNUMBER('Control Sample Data'!K338),'Control Sample Data'!K338&lt;$B339, 'Control Sample Data'!K338&gt;0),'Control Sample Data'!K338,$B339),""))</f>
        <v/>
      </c>
      <c r="L339" s="29" t="str">
        <f>IF('Control Sample Data'!L338="","",IF(SUM('Control Sample Data'!L$2:L$97)&gt;10,IF(AND(ISNUMBER('Control Sample Data'!L338),'Control Sample Data'!L338&lt;$B339, 'Control Sample Data'!L338&gt;0),'Control Sample Data'!L338,$B339),""))</f>
        <v/>
      </c>
      <c r="M339" s="29" t="str">
        <f>IF('Control Sample Data'!M338="","",IF(SUM('Control Sample Data'!M$2:M$97)&gt;10,IF(AND(ISNUMBER('Control Sample Data'!M338),'Control Sample Data'!M338&lt;$B339, 'Control Sample Data'!M338&gt;0),'Control Sample Data'!M338,$B339),""))</f>
        <v/>
      </c>
      <c r="N339" s="29" t="str">
        <f>IF('Control Sample Data'!N338="","",IF(SUM('Control Sample Data'!N$2:N$97)&gt;10,IF(AND(ISNUMBER('Control Sample Data'!N338),'Control Sample Data'!N338&lt;$B339, 'Control Sample Data'!N338&gt;0),'Control Sample Data'!N338,$B339),""))</f>
        <v/>
      </c>
      <c r="O339" s="29" t="str">
        <f>IF('Control Sample Data'!O338="","",IF(SUM('Control Sample Data'!O$2:O$97)&gt;10,IF(AND(ISNUMBER('Control Sample Data'!O338),'Control Sample Data'!O338&lt;$B339, 'Control Sample Data'!O338&gt;0),'Control Sample Data'!O338,$B339),""))</f>
        <v/>
      </c>
      <c r="Q339" s="4" t="s">
        <v>4996</v>
      </c>
      <c r="R339" s="29">
        <f>IF('Test Sample Data'!D338="","",IF(SUM('Test Sample Data'!D$2:D$97)&gt;10,IF(AND(ISNUMBER('Test Sample Data'!D338),'Test Sample Data'!D338&lt;$B339, 'Test Sample Data'!D338&gt;0),'Test Sample Data'!D338,$B339),""))</f>
        <v>25.72</v>
      </c>
      <c r="S339" s="29">
        <f>IF('Test Sample Data'!E338="","",IF(SUM('Test Sample Data'!E$2:E$97)&gt;10,IF(AND(ISNUMBER('Test Sample Data'!E338),'Test Sample Data'!E338&lt;$B339, 'Test Sample Data'!E338&gt;0),'Test Sample Data'!E338,$B339),""))</f>
        <v>26</v>
      </c>
      <c r="T339" s="29" t="str">
        <f>IF('Test Sample Data'!F338="","",IF(SUM('Test Sample Data'!F$2:F$97)&gt;10,IF(AND(ISNUMBER('Test Sample Data'!F338),'Test Sample Data'!F338&lt;$B339, 'Test Sample Data'!F338&gt;0),'Test Sample Data'!F338,$B339),""))</f>
        <v/>
      </c>
      <c r="U339" s="29" t="str">
        <f>IF('Test Sample Data'!G338="","",IF(SUM('Test Sample Data'!G$2:G$97)&gt;10,IF(AND(ISNUMBER('Test Sample Data'!G338),'Test Sample Data'!G338&lt;$B339, 'Test Sample Data'!G338&gt;0),'Test Sample Data'!G338,$B339),""))</f>
        <v/>
      </c>
      <c r="V339" s="29" t="str">
        <f>IF('Test Sample Data'!H338="","",IF(SUM('Test Sample Data'!H$2:H$97)&gt;10,IF(AND(ISNUMBER('Test Sample Data'!H338),'Test Sample Data'!H338&lt;$B339, 'Test Sample Data'!H338&gt;0),'Test Sample Data'!H338,$B339),""))</f>
        <v/>
      </c>
      <c r="W339" s="29" t="str">
        <f>IF('Test Sample Data'!I338="","",IF(SUM('Test Sample Data'!I$2:I$97)&gt;10,IF(AND(ISNUMBER('Test Sample Data'!I338),'Test Sample Data'!I338&lt;$B339, 'Test Sample Data'!I338&gt;0),'Test Sample Data'!I338,$B339),""))</f>
        <v/>
      </c>
      <c r="X339" s="29" t="str">
        <f>IF('Test Sample Data'!J338="","",IF(SUM('Test Sample Data'!J$2:J$97)&gt;10,IF(AND(ISNUMBER('Test Sample Data'!J338),'Test Sample Data'!J338&lt;$B339, 'Test Sample Data'!J338&gt;0),'Test Sample Data'!J338,$B339),""))</f>
        <v/>
      </c>
      <c r="Y339" s="29" t="str">
        <f>IF('Test Sample Data'!K338="","",IF(SUM('Test Sample Data'!K$2:K$97)&gt;10,IF(AND(ISNUMBER('Test Sample Data'!K338),'Test Sample Data'!K338&lt;$B339, 'Test Sample Data'!K338&gt;0),'Test Sample Data'!K338,$B339),""))</f>
        <v/>
      </c>
      <c r="Z339" s="29" t="str">
        <f>IF('Test Sample Data'!L338="","",IF(SUM('Test Sample Data'!L$2:L$97)&gt;10,IF(AND(ISNUMBER('Test Sample Data'!L338),'Test Sample Data'!L338&lt;$B339, 'Test Sample Data'!L338&gt;0),'Test Sample Data'!L338,$B339),""))</f>
        <v/>
      </c>
      <c r="AA339" s="29" t="str">
        <f>IF('Test Sample Data'!M338="","",IF(SUM('Test Sample Data'!M$2:M$97)&gt;10,IF(AND(ISNUMBER('Test Sample Data'!M338),'Test Sample Data'!M338&lt;$B339, 'Test Sample Data'!M338&gt;0),'Test Sample Data'!M338,$B339),""))</f>
        <v/>
      </c>
      <c r="AB339" s="29" t="str">
        <f>IF('Test Sample Data'!N338="","",IF(SUM('Test Sample Data'!N$2:N$97)&gt;10,IF(AND(ISNUMBER('Test Sample Data'!N338),'Test Sample Data'!N338&lt;$B339, 'Test Sample Data'!N338&gt;0),'Test Sample Data'!N338,$B339),""))</f>
        <v/>
      </c>
      <c r="AC339" s="29" t="str">
        <f>IF('Test Sample Data'!O338="","",IF(SUM('Test Sample Data'!O$2:O$97)&gt;10,IF(AND(ISNUMBER('Test Sample Data'!O338),'Test Sample Data'!O338&lt;$B339, 'Test Sample Data'!O338&gt;0),'Test Sample Data'!O338,$B339),""))</f>
        <v/>
      </c>
      <c r="AE339" s="4" t="s">
        <v>4996</v>
      </c>
      <c r="AF339" s="4">
        <f t="shared" si="375"/>
        <v>0</v>
      </c>
      <c r="AG339" s="4">
        <f t="shared" si="376"/>
        <v>0</v>
      </c>
      <c r="AH339" s="4" t="str">
        <f t="shared" si="377"/>
        <v/>
      </c>
      <c r="AI339" s="4" t="str">
        <f t="shared" si="378"/>
        <v/>
      </c>
      <c r="AJ339" s="4" t="str">
        <f t="shared" si="379"/>
        <v/>
      </c>
      <c r="AK339" s="4" t="str">
        <f t="shared" si="380"/>
        <v/>
      </c>
      <c r="AL339" s="4" t="str">
        <f t="shared" si="381"/>
        <v/>
      </c>
      <c r="AM339" s="4" t="str">
        <f t="shared" si="382"/>
        <v/>
      </c>
      <c r="AN339" s="4" t="str">
        <f t="shared" si="383"/>
        <v/>
      </c>
      <c r="AO339" s="4" t="str">
        <f t="shared" si="384"/>
        <v/>
      </c>
      <c r="AP339" s="4" t="str">
        <f t="shared" si="385"/>
        <v/>
      </c>
      <c r="AQ339" s="4" t="str">
        <f t="shared" si="386"/>
        <v/>
      </c>
      <c r="AR339" s="4">
        <f t="shared" si="387"/>
        <v>0</v>
      </c>
      <c r="AS339" s="4">
        <f t="shared" si="374"/>
        <v>0</v>
      </c>
      <c r="AU339" s="4" t="s">
        <v>4996</v>
      </c>
      <c r="AV339" s="4">
        <f t="shared" si="388"/>
        <v>0</v>
      </c>
      <c r="AW339" s="4">
        <f t="shared" si="389"/>
        <v>0</v>
      </c>
      <c r="AX339" s="4" t="str">
        <f t="shared" si="390"/>
        <v/>
      </c>
      <c r="AY339" s="4" t="str">
        <f t="shared" si="391"/>
        <v/>
      </c>
      <c r="AZ339" s="4" t="str">
        <f t="shared" si="392"/>
        <v/>
      </c>
      <c r="BA339" s="4" t="str">
        <f t="shared" si="393"/>
        <v/>
      </c>
      <c r="BB339" s="4" t="str">
        <f t="shared" si="394"/>
        <v/>
      </c>
      <c r="BC339" s="4" t="str">
        <f t="shared" si="395"/>
        <v/>
      </c>
      <c r="BD339" s="4" t="str">
        <f t="shared" si="396"/>
        <v/>
      </c>
      <c r="BE339" s="4" t="str">
        <f t="shared" si="397"/>
        <v/>
      </c>
      <c r="BF339" s="4" t="str">
        <f t="shared" si="398"/>
        <v/>
      </c>
      <c r="BG339" s="4" t="str">
        <f t="shared" si="399"/>
        <v/>
      </c>
      <c r="BI339" s="4" t="s">
        <v>4996</v>
      </c>
      <c r="BJ339" s="4" t="str">
        <f t="shared" si="361"/>
        <v/>
      </c>
      <c r="BK339" s="4">
        <f t="shared" si="362"/>
        <v>0</v>
      </c>
      <c r="BL339" s="4" t="str">
        <f t="shared" si="363"/>
        <v/>
      </c>
      <c r="BM339" s="4" t="str">
        <f t="shared" si="364"/>
        <v/>
      </c>
      <c r="BN339" s="4" t="str">
        <f t="shared" si="365"/>
        <v/>
      </c>
      <c r="BO339" s="4" t="str">
        <f t="shared" si="366"/>
        <v/>
      </c>
      <c r="BP339" s="4" t="str">
        <f t="shared" si="367"/>
        <v/>
      </c>
      <c r="BQ339" s="4" t="str">
        <f t="shared" si="368"/>
        <v/>
      </c>
      <c r="BR339" s="4" t="str">
        <f t="shared" si="369"/>
        <v/>
      </c>
      <c r="BS339" s="4" t="str">
        <f t="shared" si="370"/>
        <v/>
      </c>
      <c r="BT339" s="4" t="str">
        <f t="shared" si="371"/>
        <v/>
      </c>
      <c r="BU339" s="4" t="str">
        <f t="shared" si="372"/>
        <v/>
      </c>
      <c r="BV339" s="4">
        <f t="shared" si="400"/>
        <v>0</v>
      </c>
      <c r="BW339" s="4">
        <f t="shared" si="373"/>
        <v>0</v>
      </c>
      <c r="BY339" s="4" t="s">
        <v>4996</v>
      </c>
      <c r="BZ339" s="4">
        <f t="shared" si="337"/>
        <v>0</v>
      </c>
      <c r="CA339" s="4">
        <f t="shared" si="338"/>
        <v>0</v>
      </c>
      <c r="CB339" s="4" t="str">
        <f t="shared" si="339"/>
        <v/>
      </c>
      <c r="CC339" s="4" t="str">
        <f t="shared" si="340"/>
        <v/>
      </c>
      <c r="CD339" s="4" t="str">
        <f t="shared" si="341"/>
        <v/>
      </c>
      <c r="CE339" s="4" t="str">
        <f t="shared" si="342"/>
        <v/>
      </c>
      <c r="CF339" s="4" t="str">
        <f t="shared" si="343"/>
        <v/>
      </c>
      <c r="CG339" s="4" t="str">
        <f t="shared" si="344"/>
        <v/>
      </c>
      <c r="CH339" s="4" t="str">
        <f t="shared" si="345"/>
        <v/>
      </c>
      <c r="CI339" s="4" t="str">
        <f t="shared" si="346"/>
        <v/>
      </c>
      <c r="CJ339" s="4" t="str">
        <f t="shared" si="347"/>
        <v/>
      </c>
      <c r="CK339" s="4" t="str">
        <f t="shared" si="348"/>
        <v/>
      </c>
      <c r="CM339" s="4" t="s">
        <v>4996</v>
      </c>
      <c r="CN339" s="4" t="str">
        <f>IF(ISNUMBER(BZ339), IF($BV339&gt;VLOOKUP('Gene Table'!$G$2,'Array Content'!$A$2:$B$3,2,FALSE),IF(BZ339&lt;-$BV339,"mutant","WT"),IF(BZ339&lt;-VLOOKUP('Gene Table'!$G$2,'Array Content'!$A$2:$B$3,2,FALSE),"Mutant","WT")),"")</f>
        <v>WT</v>
      </c>
      <c r="CO339" s="4" t="str">
        <f>IF(ISNUMBER(CA339), IF($BV339&gt;VLOOKUP('Gene Table'!$G$2,'Array Content'!$A$2:$B$3,2,FALSE),IF(CA339&lt;-$BV339,"mutant","WT"),IF(CA339&lt;-VLOOKUP('Gene Table'!$G$2,'Array Content'!$A$2:$B$3,2,FALSE),"Mutant","WT")),"")</f>
        <v>WT</v>
      </c>
      <c r="CP339" s="4" t="str">
        <f>IF(ISNUMBER(CB339), IF($BV339&gt;VLOOKUP('Gene Table'!$G$2,'Array Content'!$A$2:$B$3,2,FALSE),IF(CB339&lt;-$BV339,"mutant","WT"),IF(CB339&lt;-VLOOKUP('Gene Table'!$G$2,'Array Content'!$A$2:$B$3,2,FALSE),"Mutant","WT")),"")</f>
        <v/>
      </c>
      <c r="CQ339" s="4" t="str">
        <f>IF(ISNUMBER(CC339), IF($BV339&gt;VLOOKUP('Gene Table'!$G$2,'Array Content'!$A$2:$B$3,2,FALSE),IF(CC339&lt;-$BV339,"mutant","WT"),IF(CC339&lt;-VLOOKUP('Gene Table'!$G$2,'Array Content'!$A$2:$B$3,2,FALSE),"Mutant","WT")),"")</f>
        <v/>
      </c>
      <c r="CR339" s="4" t="str">
        <f>IF(ISNUMBER(CD339), IF($BV339&gt;VLOOKUP('Gene Table'!$G$2,'Array Content'!$A$2:$B$3,2,FALSE),IF(CD339&lt;-$BV339,"mutant","WT"),IF(CD339&lt;-VLOOKUP('Gene Table'!$G$2,'Array Content'!$A$2:$B$3,2,FALSE),"Mutant","WT")),"")</f>
        <v/>
      </c>
      <c r="CS339" s="4" t="str">
        <f>IF(ISNUMBER(CE339), IF($BV339&gt;VLOOKUP('Gene Table'!$G$2,'Array Content'!$A$2:$B$3,2,FALSE),IF(CE339&lt;-$BV339,"mutant","WT"),IF(CE339&lt;-VLOOKUP('Gene Table'!$G$2,'Array Content'!$A$2:$B$3,2,FALSE),"Mutant","WT")),"")</f>
        <v/>
      </c>
      <c r="CT339" s="4" t="str">
        <f>IF(ISNUMBER(CF339), IF($BV339&gt;VLOOKUP('Gene Table'!$G$2,'Array Content'!$A$2:$B$3,2,FALSE),IF(CF339&lt;-$BV339,"mutant","WT"),IF(CF339&lt;-VLOOKUP('Gene Table'!$G$2,'Array Content'!$A$2:$B$3,2,FALSE),"Mutant","WT")),"")</f>
        <v/>
      </c>
      <c r="CU339" s="4" t="str">
        <f>IF(ISNUMBER(CG339), IF($BV339&gt;VLOOKUP('Gene Table'!$G$2,'Array Content'!$A$2:$B$3,2,FALSE),IF(CG339&lt;-$BV339,"mutant","WT"),IF(CG339&lt;-VLOOKUP('Gene Table'!$G$2,'Array Content'!$A$2:$B$3,2,FALSE),"Mutant","WT")),"")</f>
        <v/>
      </c>
      <c r="CV339" s="4" t="str">
        <f>IF(ISNUMBER(CH339), IF($BV339&gt;VLOOKUP('Gene Table'!$G$2,'Array Content'!$A$2:$B$3,2,FALSE),IF(CH339&lt;-$BV339,"mutant","WT"),IF(CH339&lt;-VLOOKUP('Gene Table'!$G$2,'Array Content'!$A$2:$B$3,2,FALSE),"Mutant","WT")),"")</f>
        <v/>
      </c>
      <c r="CW339" s="4" t="str">
        <f>IF(ISNUMBER(CI339), IF($BV339&gt;VLOOKUP('Gene Table'!$G$2,'Array Content'!$A$2:$B$3,2,FALSE),IF(CI339&lt;-$BV339,"mutant","WT"),IF(CI339&lt;-VLOOKUP('Gene Table'!$G$2,'Array Content'!$A$2:$B$3,2,FALSE),"Mutant","WT")),"")</f>
        <v/>
      </c>
      <c r="CX339" s="4" t="str">
        <f>IF(ISNUMBER(CJ339), IF($BV339&gt;VLOOKUP('Gene Table'!$G$2,'Array Content'!$A$2:$B$3,2,FALSE),IF(CJ339&lt;-$BV339,"mutant","WT"),IF(CJ339&lt;-VLOOKUP('Gene Table'!$G$2,'Array Content'!$A$2:$B$3,2,FALSE),"Mutant","WT")),"")</f>
        <v/>
      </c>
      <c r="CY339" s="4" t="str">
        <f>IF(ISNUMBER(CK339), IF($BV339&gt;VLOOKUP('Gene Table'!$G$2,'Array Content'!$A$2:$B$3,2,FALSE),IF(CK339&lt;-$BV339,"mutant","WT"),IF(CK339&lt;-VLOOKUP('Gene Table'!$G$2,'Array Content'!$A$2:$B$3,2,FALSE),"Mutant","WT")),"")</f>
        <v/>
      </c>
      <c r="DA339" s="4" t="s">
        <v>4996</v>
      </c>
      <c r="DB339" s="4">
        <f t="shared" si="349"/>
        <v>0</v>
      </c>
      <c r="DC339" s="4">
        <f t="shared" si="350"/>
        <v>0</v>
      </c>
      <c r="DD339" s="4" t="str">
        <f t="shared" si="351"/>
        <v/>
      </c>
      <c r="DE339" s="4" t="str">
        <f t="shared" si="352"/>
        <v/>
      </c>
      <c r="DF339" s="4" t="str">
        <f t="shared" si="353"/>
        <v/>
      </c>
      <c r="DG339" s="4" t="str">
        <f t="shared" si="354"/>
        <v/>
      </c>
      <c r="DH339" s="4" t="str">
        <f t="shared" si="355"/>
        <v/>
      </c>
      <c r="DI339" s="4" t="str">
        <f t="shared" si="356"/>
        <v/>
      </c>
      <c r="DJ339" s="4" t="str">
        <f t="shared" si="357"/>
        <v/>
      </c>
      <c r="DK339" s="4" t="str">
        <f t="shared" si="358"/>
        <v/>
      </c>
      <c r="DL339" s="4" t="str">
        <f t="shared" si="359"/>
        <v/>
      </c>
      <c r="DM339" s="4" t="str">
        <f t="shared" si="360"/>
        <v/>
      </c>
      <c r="DO339" s="4" t="s">
        <v>4996</v>
      </c>
      <c r="DP339" s="4" t="str">
        <f>IF(ISNUMBER(DB339), IF($AR339&gt;VLOOKUP('Gene Table'!$G$2,'Array Content'!$A$2:$B$3,2,FALSE),IF(DB339&lt;-$AR339,"mutant","WT"),IF(DB339&lt;-VLOOKUP('Gene Table'!$G$2,'Array Content'!$A$2:$B$3,2,FALSE),"Mutant","WT")),"")</f>
        <v>WT</v>
      </c>
      <c r="DQ339" s="4" t="str">
        <f>IF(ISNUMBER(DC339), IF($AR339&gt;VLOOKUP('Gene Table'!$G$2,'Array Content'!$A$2:$B$3,2,FALSE),IF(DC339&lt;-$AR339,"mutant","WT"),IF(DC339&lt;-VLOOKUP('Gene Table'!$G$2,'Array Content'!$A$2:$B$3,2,FALSE),"Mutant","WT")),"")</f>
        <v>WT</v>
      </c>
      <c r="DR339" s="4" t="str">
        <f>IF(ISNUMBER(DD339), IF($AR339&gt;VLOOKUP('Gene Table'!$G$2,'Array Content'!$A$2:$B$3,2,FALSE),IF(DD339&lt;-$AR339,"mutant","WT"),IF(DD339&lt;-VLOOKUP('Gene Table'!$G$2,'Array Content'!$A$2:$B$3,2,FALSE),"Mutant","WT")),"")</f>
        <v/>
      </c>
      <c r="DS339" s="4" t="str">
        <f>IF(ISNUMBER(DE339), IF($AR339&gt;VLOOKUP('Gene Table'!$G$2,'Array Content'!$A$2:$B$3,2,FALSE),IF(DE339&lt;-$AR339,"mutant","WT"),IF(DE339&lt;-VLOOKUP('Gene Table'!$G$2,'Array Content'!$A$2:$B$3,2,FALSE),"Mutant","WT")),"")</f>
        <v/>
      </c>
      <c r="DT339" s="4" t="str">
        <f>IF(ISNUMBER(DF339), IF($AR339&gt;VLOOKUP('Gene Table'!$G$2,'Array Content'!$A$2:$B$3,2,FALSE),IF(DF339&lt;-$AR339,"mutant","WT"),IF(DF339&lt;-VLOOKUP('Gene Table'!$G$2,'Array Content'!$A$2:$B$3,2,FALSE),"Mutant","WT")),"")</f>
        <v/>
      </c>
      <c r="DU339" s="4" t="str">
        <f>IF(ISNUMBER(DG339), IF($AR339&gt;VLOOKUP('Gene Table'!$G$2,'Array Content'!$A$2:$B$3,2,FALSE),IF(DG339&lt;-$AR339,"mutant","WT"),IF(DG339&lt;-VLOOKUP('Gene Table'!$G$2,'Array Content'!$A$2:$B$3,2,FALSE),"Mutant","WT")),"")</f>
        <v/>
      </c>
      <c r="DV339" s="4" t="str">
        <f>IF(ISNUMBER(DH339), IF($AR339&gt;VLOOKUP('Gene Table'!$G$2,'Array Content'!$A$2:$B$3,2,FALSE),IF(DH339&lt;-$AR339,"mutant","WT"),IF(DH339&lt;-VLOOKUP('Gene Table'!$G$2,'Array Content'!$A$2:$B$3,2,FALSE),"Mutant","WT")),"")</f>
        <v/>
      </c>
      <c r="DW339" s="4" t="str">
        <f>IF(ISNUMBER(DI339), IF($AR339&gt;VLOOKUP('Gene Table'!$G$2,'Array Content'!$A$2:$B$3,2,FALSE),IF(DI339&lt;-$AR339,"mutant","WT"),IF(DI339&lt;-VLOOKUP('Gene Table'!$G$2,'Array Content'!$A$2:$B$3,2,FALSE),"Mutant","WT")),"")</f>
        <v/>
      </c>
      <c r="DX339" s="4" t="str">
        <f>IF(ISNUMBER(DJ339), IF($AR339&gt;VLOOKUP('Gene Table'!$G$2,'Array Content'!$A$2:$B$3,2,FALSE),IF(DJ339&lt;-$AR339,"mutant","WT"),IF(DJ339&lt;-VLOOKUP('Gene Table'!$G$2,'Array Content'!$A$2:$B$3,2,FALSE),"Mutant","WT")),"")</f>
        <v/>
      </c>
      <c r="DY339" s="4" t="str">
        <f>IF(ISNUMBER(DK339), IF($AR339&gt;VLOOKUP('Gene Table'!$G$2,'Array Content'!$A$2:$B$3,2,FALSE),IF(DK339&lt;-$AR339,"mutant","WT"),IF(DK339&lt;-VLOOKUP('Gene Table'!$G$2,'Array Content'!$A$2:$B$3,2,FALSE),"Mutant","WT")),"")</f>
        <v/>
      </c>
      <c r="DZ339" s="4" t="str">
        <f>IF(ISNUMBER(DL339), IF($AR339&gt;VLOOKUP('Gene Table'!$G$2,'Array Content'!$A$2:$B$3,2,FALSE),IF(DL339&lt;-$AR339,"mutant","WT"),IF(DL339&lt;-VLOOKUP('Gene Table'!$G$2,'Array Content'!$A$2:$B$3,2,FALSE),"Mutant","WT")),"")</f>
        <v/>
      </c>
      <c r="EA339" s="4" t="str">
        <f>IF(ISNUMBER(DM339), IF($AR339&gt;VLOOKUP('Gene Table'!$G$2,'Array Content'!$A$2:$B$3,2,FALSE),IF(DM339&lt;-$AR339,"mutant","WT"),IF(DM339&lt;-VLOOKUP('Gene Table'!$G$2,'Array Content'!$A$2:$B$3,2,FALSE),"Mutant","WT")),"")</f>
        <v/>
      </c>
      <c r="EC339" s="4" t="s">
        <v>4996</v>
      </c>
      <c r="ED339" s="4">
        <f>IF('Gene Table'!$D339="copy number",D339,"")</f>
        <v>26</v>
      </c>
      <c r="EE339" s="4">
        <f>IF('Gene Table'!$D339="copy number",E339,"")</f>
        <v>26</v>
      </c>
      <c r="EF339" s="4" t="str">
        <f>IF('Gene Table'!$D339="copy number",F339,"")</f>
        <v/>
      </c>
      <c r="EG339" s="4" t="str">
        <f>IF('Gene Table'!$D339="copy number",G339,"")</f>
        <v/>
      </c>
      <c r="EH339" s="4" t="str">
        <f>IF('Gene Table'!$D339="copy number",H339,"")</f>
        <v/>
      </c>
      <c r="EI339" s="4" t="str">
        <f>IF('Gene Table'!$D339="copy number",I339,"")</f>
        <v/>
      </c>
      <c r="EJ339" s="4" t="str">
        <f>IF('Gene Table'!$D339="copy number",J339,"")</f>
        <v/>
      </c>
      <c r="EK339" s="4" t="str">
        <f>IF('Gene Table'!$D339="copy number",K339,"")</f>
        <v/>
      </c>
      <c r="EL339" s="4" t="str">
        <f>IF('Gene Table'!$D339="copy number",L339,"")</f>
        <v/>
      </c>
      <c r="EM339" s="4" t="str">
        <f>IF('Gene Table'!$D339="copy number",M339,"")</f>
        <v/>
      </c>
      <c r="EN339" s="4" t="str">
        <f>IF('Gene Table'!$D339="copy number",N339,"")</f>
        <v/>
      </c>
      <c r="EO339" s="4" t="str">
        <f>IF('Gene Table'!$D339="copy number",O339,"")</f>
        <v/>
      </c>
      <c r="EQ339" s="4" t="s">
        <v>4996</v>
      </c>
      <c r="ER339" s="4">
        <f>IF('Gene Table'!$D339="copy number",R339,"")</f>
        <v>25.72</v>
      </c>
      <c r="ES339" s="4">
        <f>IF('Gene Table'!$D339="copy number",S339,"")</f>
        <v>26</v>
      </c>
      <c r="ET339" s="4" t="str">
        <f>IF('Gene Table'!$D339="copy number",T339,"")</f>
        <v/>
      </c>
      <c r="EU339" s="4" t="str">
        <f>IF('Gene Table'!$D339="copy number",U339,"")</f>
        <v/>
      </c>
      <c r="EV339" s="4" t="str">
        <f>IF('Gene Table'!$D339="copy number",V339,"")</f>
        <v/>
      </c>
      <c r="EW339" s="4" t="str">
        <f>IF('Gene Table'!$D339="copy number",W339,"")</f>
        <v/>
      </c>
      <c r="EX339" s="4" t="str">
        <f>IF('Gene Table'!$D339="copy number",X339,"")</f>
        <v/>
      </c>
      <c r="EY339" s="4" t="str">
        <f>IF('Gene Table'!$D339="copy number",Y339,"")</f>
        <v/>
      </c>
      <c r="EZ339" s="4" t="str">
        <f>IF('Gene Table'!$D339="copy number",Z339,"")</f>
        <v/>
      </c>
      <c r="FA339" s="4" t="str">
        <f>IF('Gene Table'!$D339="copy number",AA339,"")</f>
        <v/>
      </c>
      <c r="FB339" s="4" t="str">
        <f>IF('Gene Table'!$D339="copy number",AB339,"")</f>
        <v/>
      </c>
      <c r="FC339" s="4" t="str">
        <f>IF('Gene Table'!$D339="copy number",AC339,"")</f>
        <v/>
      </c>
      <c r="FE339" s="4" t="s">
        <v>4996</v>
      </c>
      <c r="FF339" s="4" t="str">
        <f>IF('Gene Table'!$C339="SMPC",D339,"")</f>
        <v/>
      </c>
      <c r="FG339" s="4" t="str">
        <f>IF('Gene Table'!$C339="SMPC",E339,"")</f>
        <v/>
      </c>
      <c r="FH339" s="4" t="str">
        <f>IF('Gene Table'!$C339="SMPC",F339,"")</f>
        <v/>
      </c>
      <c r="FI339" s="4" t="str">
        <f>IF('Gene Table'!$C339="SMPC",G339,"")</f>
        <v/>
      </c>
      <c r="FJ339" s="4" t="str">
        <f>IF('Gene Table'!$C339="SMPC",H339,"")</f>
        <v/>
      </c>
      <c r="FK339" s="4" t="str">
        <f>IF('Gene Table'!$C339="SMPC",I339,"")</f>
        <v/>
      </c>
      <c r="FL339" s="4" t="str">
        <f>IF('Gene Table'!$C339="SMPC",J339,"")</f>
        <v/>
      </c>
      <c r="FM339" s="4" t="str">
        <f>IF('Gene Table'!$C339="SMPC",K339,"")</f>
        <v/>
      </c>
      <c r="FN339" s="4" t="str">
        <f>IF('Gene Table'!$C339="SMPC",L339,"")</f>
        <v/>
      </c>
      <c r="FO339" s="4" t="str">
        <f>IF('Gene Table'!$C339="SMPC",M339,"")</f>
        <v/>
      </c>
      <c r="FP339" s="4" t="str">
        <f>IF('Gene Table'!$C339="SMPC",N339,"")</f>
        <v/>
      </c>
      <c r="FQ339" s="4" t="str">
        <f>IF('Gene Table'!$C339="SMPC",O339,"")</f>
        <v/>
      </c>
      <c r="FS339" s="4" t="s">
        <v>4996</v>
      </c>
      <c r="FT339" s="4" t="str">
        <f>IF('Gene Table'!$C339="SMPC",R339,"")</f>
        <v/>
      </c>
      <c r="FU339" s="4" t="str">
        <f>IF('Gene Table'!$C339="SMPC",S339,"")</f>
        <v/>
      </c>
      <c r="FV339" s="4" t="str">
        <f>IF('Gene Table'!$C339="SMPC",T339,"")</f>
        <v/>
      </c>
      <c r="FW339" s="4" t="str">
        <f>IF('Gene Table'!$C339="SMPC",U339,"")</f>
        <v/>
      </c>
      <c r="FX339" s="4" t="str">
        <f>IF('Gene Table'!$C339="SMPC",V339,"")</f>
        <v/>
      </c>
      <c r="FY339" s="4" t="str">
        <f>IF('Gene Table'!$C339="SMPC",W339,"")</f>
        <v/>
      </c>
      <c r="FZ339" s="4" t="str">
        <f>IF('Gene Table'!$C339="SMPC",X339,"")</f>
        <v/>
      </c>
      <c r="GA339" s="4" t="str">
        <f>IF('Gene Table'!$C339="SMPC",Y339,"")</f>
        <v/>
      </c>
      <c r="GB339" s="4" t="str">
        <f>IF('Gene Table'!$C339="SMPC",Z339,"")</f>
        <v/>
      </c>
      <c r="GC339" s="4" t="str">
        <f>IF('Gene Table'!$C339="SMPC",AA339,"")</f>
        <v/>
      </c>
      <c r="GD339" s="4" t="str">
        <f>IF('Gene Table'!$C339="SMPC",AB339,"")</f>
        <v/>
      </c>
      <c r="GE339" s="4" t="str">
        <f>IF('Gene Table'!$C339="SMPC",AC339,"")</f>
        <v/>
      </c>
    </row>
    <row r="340" spans="1:187" ht="15" customHeight="1" x14ac:dyDescent="0.25">
      <c r="A340" s="4" t="str">
        <f>'Gene Table'!C340&amp;":"&amp;'Gene Table'!D340</f>
        <v>CDKN2A:copy number</v>
      </c>
      <c r="B340" s="4">
        <f>IF('Gene Table'!$G$5="NO",IF(ISNUMBER(MATCH('Gene Table'!E340,'Array Content'!$M$2:$M$941,0)),VLOOKUP('Gene Table'!E340,'Array Content'!$M$2:$O$941,2,FALSE),35),IF('Gene Table'!$G$5="YES",IF(ISNUMBER(MATCH('Gene Table'!E340,'Array Content'!$M$2:$M$941,0)),VLOOKUP('Gene Table'!E340,'Array Content'!$M$2:$O$941,3,FALSE),35),"OOPS"))</f>
        <v>35</v>
      </c>
      <c r="C340" s="4" t="s">
        <v>4997</v>
      </c>
      <c r="D340" s="29">
        <f>IF('Control Sample Data'!D339="","",IF(SUM('Control Sample Data'!D$2:D$97)&gt;10,IF(AND(ISNUMBER('Control Sample Data'!D339),'Control Sample Data'!D339&lt;$B340, 'Control Sample Data'!D339&gt;0),'Control Sample Data'!D339,$B340),""))</f>
        <v>26</v>
      </c>
      <c r="E340" s="29">
        <f>IF('Control Sample Data'!E339="","",IF(SUM('Control Sample Data'!E$2:E$97)&gt;10,IF(AND(ISNUMBER('Control Sample Data'!E339),'Control Sample Data'!E339&lt;$B340, 'Control Sample Data'!E339&gt;0),'Control Sample Data'!E339,$B340),""))</f>
        <v>26</v>
      </c>
      <c r="F340" s="29" t="str">
        <f>IF('Control Sample Data'!F339="","",IF(SUM('Control Sample Data'!F$2:F$97)&gt;10,IF(AND(ISNUMBER('Control Sample Data'!F339),'Control Sample Data'!F339&lt;$B340, 'Control Sample Data'!F339&gt;0),'Control Sample Data'!F339,$B340),""))</f>
        <v/>
      </c>
      <c r="G340" s="29" t="str">
        <f>IF('Control Sample Data'!G339="","",IF(SUM('Control Sample Data'!G$2:G$97)&gt;10,IF(AND(ISNUMBER('Control Sample Data'!G339),'Control Sample Data'!G339&lt;$B340, 'Control Sample Data'!G339&gt;0),'Control Sample Data'!G339,$B340),""))</f>
        <v/>
      </c>
      <c r="H340" s="29" t="str">
        <f>IF('Control Sample Data'!H339="","",IF(SUM('Control Sample Data'!H$2:H$97)&gt;10,IF(AND(ISNUMBER('Control Sample Data'!H339),'Control Sample Data'!H339&lt;$B340, 'Control Sample Data'!H339&gt;0),'Control Sample Data'!H339,$B340),""))</f>
        <v/>
      </c>
      <c r="I340" s="29" t="str">
        <f>IF('Control Sample Data'!I339="","",IF(SUM('Control Sample Data'!I$2:I$97)&gt;10,IF(AND(ISNUMBER('Control Sample Data'!I339),'Control Sample Data'!I339&lt;$B340, 'Control Sample Data'!I339&gt;0),'Control Sample Data'!I339,$B340),""))</f>
        <v/>
      </c>
      <c r="J340" s="29" t="str">
        <f>IF('Control Sample Data'!J339="","",IF(SUM('Control Sample Data'!J$2:J$97)&gt;10,IF(AND(ISNUMBER('Control Sample Data'!J339),'Control Sample Data'!J339&lt;$B340, 'Control Sample Data'!J339&gt;0),'Control Sample Data'!J339,$B340),""))</f>
        <v/>
      </c>
      <c r="K340" s="29" t="str">
        <f>IF('Control Sample Data'!K339="","",IF(SUM('Control Sample Data'!K$2:K$97)&gt;10,IF(AND(ISNUMBER('Control Sample Data'!K339),'Control Sample Data'!K339&lt;$B340, 'Control Sample Data'!K339&gt;0),'Control Sample Data'!K339,$B340),""))</f>
        <v/>
      </c>
      <c r="L340" s="29" t="str">
        <f>IF('Control Sample Data'!L339="","",IF(SUM('Control Sample Data'!L$2:L$97)&gt;10,IF(AND(ISNUMBER('Control Sample Data'!L339),'Control Sample Data'!L339&lt;$B340, 'Control Sample Data'!L339&gt;0),'Control Sample Data'!L339,$B340),""))</f>
        <v/>
      </c>
      <c r="M340" s="29" t="str">
        <f>IF('Control Sample Data'!M339="","",IF(SUM('Control Sample Data'!M$2:M$97)&gt;10,IF(AND(ISNUMBER('Control Sample Data'!M339),'Control Sample Data'!M339&lt;$B340, 'Control Sample Data'!M339&gt;0),'Control Sample Data'!M339,$B340),""))</f>
        <v/>
      </c>
      <c r="N340" s="29" t="str">
        <f>IF('Control Sample Data'!N339="","",IF(SUM('Control Sample Data'!N$2:N$97)&gt;10,IF(AND(ISNUMBER('Control Sample Data'!N339),'Control Sample Data'!N339&lt;$B340, 'Control Sample Data'!N339&gt;0),'Control Sample Data'!N339,$B340),""))</f>
        <v/>
      </c>
      <c r="O340" s="29" t="str">
        <f>IF('Control Sample Data'!O339="","",IF(SUM('Control Sample Data'!O$2:O$97)&gt;10,IF(AND(ISNUMBER('Control Sample Data'!O339),'Control Sample Data'!O339&lt;$B340, 'Control Sample Data'!O339&gt;0),'Control Sample Data'!O339,$B340),""))</f>
        <v/>
      </c>
      <c r="Q340" s="4" t="s">
        <v>4997</v>
      </c>
      <c r="R340" s="29">
        <f>IF('Test Sample Data'!D339="","",IF(SUM('Test Sample Data'!D$2:D$97)&gt;10,IF(AND(ISNUMBER('Test Sample Data'!D339),'Test Sample Data'!D339&lt;$B340, 'Test Sample Data'!D339&gt;0),'Test Sample Data'!D339,$B340),""))</f>
        <v>26.86</v>
      </c>
      <c r="S340" s="29">
        <f>IF('Test Sample Data'!E339="","",IF(SUM('Test Sample Data'!E$2:E$97)&gt;10,IF(AND(ISNUMBER('Test Sample Data'!E339),'Test Sample Data'!E339&lt;$B340, 'Test Sample Data'!E339&gt;0),'Test Sample Data'!E339,$B340),""))</f>
        <v>26</v>
      </c>
      <c r="T340" s="29" t="str">
        <f>IF('Test Sample Data'!F339="","",IF(SUM('Test Sample Data'!F$2:F$97)&gt;10,IF(AND(ISNUMBER('Test Sample Data'!F339),'Test Sample Data'!F339&lt;$B340, 'Test Sample Data'!F339&gt;0),'Test Sample Data'!F339,$B340),""))</f>
        <v/>
      </c>
      <c r="U340" s="29" t="str">
        <f>IF('Test Sample Data'!G339="","",IF(SUM('Test Sample Data'!G$2:G$97)&gt;10,IF(AND(ISNUMBER('Test Sample Data'!G339),'Test Sample Data'!G339&lt;$B340, 'Test Sample Data'!G339&gt;0),'Test Sample Data'!G339,$B340),""))</f>
        <v/>
      </c>
      <c r="V340" s="29" t="str">
        <f>IF('Test Sample Data'!H339="","",IF(SUM('Test Sample Data'!H$2:H$97)&gt;10,IF(AND(ISNUMBER('Test Sample Data'!H339),'Test Sample Data'!H339&lt;$B340, 'Test Sample Data'!H339&gt;0),'Test Sample Data'!H339,$B340),""))</f>
        <v/>
      </c>
      <c r="W340" s="29" t="str">
        <f>IF('Test Sample Data'!I339="","",IF(SUM('Test Sample Data'!I$2:I$97)&gt;10,IF(AND(ISNUMBER('Test Sample Data'!I339),'Test Sample Data'!I339&lt;$B340, 'Test Sample Data'!I339&gt;0),'Test Sample Data'!I339,$B340),""))</f>
        <v/>
      </c>
      <c r="X340" s="29" t="str">
        <f>IF('Test Sample Data'!J339="","",IF(SUM('Test Sample Data'!J$2:J$97)&gt;10,IF(AND(ISNUMBER('Test Sample Data'!J339),'Test Sample Data'!J339&lt;$B340, 'Test Sample Data'!J339&gt;0),'Test Sample Data'!J339,$B340),""))</f>
        <v/>
      </c>
      <c r="Y340" s="29" t="str">
        <f>IF('Test Sample Data'!K339="","",IF(SUM('Test Sample Data'!K$2:K$97)&gt;10,IF(AND(ISNUMBER('Test Sample Data'!K339),'Test Sample Data'!K339&lt;$B340, 'Test Sample Data'!K339&gt;0),'Test Sample Data'!K339,$B340),""))</f>
        <v/>
      </c>
      <c r="Z340" s="29" t="str">
        <f>IF('Test Sample Data'!L339="","",IF(SUM('Test Sample Data'!L$2:L$97)&gt;10,IF(AND(ISNUMBER('Test Sample Data'!L339),'Test Sample Data'!L339&lt;$B340, 'Test Sample Data'!L339&gt;0),'Test Sample Data'!L339,$B340),""))</f>
        <v/>
      </c>
      <c r="AA340" s="29" t="str">
        <f>IF('Test Sample Data'!M339="","",IF(SUM('Test Sample Data'!M$2:M$97)&gt;10,IF(AND(ISNUMBER('Test Sample Data'!M339),'Test Sample Data'!M339&lt;$B340, 'Test Sample Data'!M339&gt;0),'Test Sample Data'!M339,$B340),""))</f>
        <v/>
      </c>
      <c r="AB340" s="29" t="str">
        <f>IF('Test Sample Data'!N339="","",IF(SUM('Test Sample Data'!N$2:N$97)&gt;10,IF(AND(ISNUMBER('Test Sample Data'!N339),'Test Sample Data'!N339&lt;$B340, 'Test Sample Data'!N339&gt;0),'Test Sample Data'!N339,$B340),""))</f>
        <v/>
      </c>
      <c r="AC340" s="29" t="str">
        <f>IF('Test Sample Data'!O339="","",IF(SUM('Test Sample Data'!O$2:O$97)&gt;10,IF(AND(ISNUMBER('Test Sample Data'!O339),'Test Sample Data'!O339&lt;$B340, 'Test Sample Data'!O339&gt;0),'Test Sample Data'!O339,$B340),""))</f>
        <v/>
      </c>
      <c r="AE340" s="4" t="s">
        <v>4997</v>
      </c>
      <c r="AF340" s="4">
        <f t="shared" si="375"/>
        <v>0</v>
      </c>
      <c r="AG340" s="4">
        <f t="shared" si="376"/>
        <v>0</v>
      </c>
      <c r="AH340" s="4" t="str">
        <f t="shared" si="377"/>
        <v/>
      </c>
      <c r="AI340" s="4" t="str">
        <f t="shared" si="378"/>
        <v/>
      </c>
      <c r="AJ340" s="4" t="str">
        <f t="shared" si="379"/>
        <v/>
      </c>
      <c r="AK340" s="4" t="str">
        <f t="shared" si="380"/>
        <v/>
      </c>
      <c r="AL340" s="4" t="str">
        <f t="shared" si="381"/>
        <v/>
      </c>
      <c r="AM340" s="4" t="str">
        <f t="shared" si="382"/>
        <v/>
      </c>
      <c r="AN340" s="4" t="str">
        <f t="shared" si="383"/>
        <v/>
      </c>
      <c r="AO340" s="4" t="str">
        <f t="shared" si="384"/>
        <v/>
      </c>
      <c r="AP340" s="4" t="str">
        <f t="shared" si="385"/>
        <v/>
      </c>
      <c r="AQ340" s="4" t="str">
        <f t="shared" si="386"/>
        <v/>
      </c>
      <c r="AR340" s="4">
        <f t="shared" si="387"/>
        <v>0</v>
      </c>
      <c r="AS340" s="4">
        <f t="shared" si="374"/>
        <v>0</v>
      </c>
      <c r="AU340" s="4" t="s">
        <v>4997</v>
      </c>
      <c r="AV340" s="4">
        <f t="shared" si="388"/>
        <v>0</v>
      </c>
      <c r="AW340" s="4">
        <f t="shared" si="389"/>
        <v>0</v>
      </c>
      <c r="AX340" s="4" t="str">
        <f t="shared" si="390"/>
        <v/>
      </c>
      <c r="AY340" s="4" t="str">
        <f t="shared" si="391"/>
        <v/>
      </c>
      <c r="AZ340" s="4" t="str">
        <f t="shared" si="392"/>
        <v/>
      </c>
      <c r="BA340" s="4" t="str">
        <f t="shared" si="393"/>
        <v/>
      </c>
      <c r="BB340" s="4" t="str">
        <f t="shared" si="394"/>
        <v/>
      </c>
      <c r="BC340" s="4" t="str">
        <f t="shared" si="395"/>
        <v/>
      </c>
      <c r="BD340" s="4" t="str">
        <f t="shared" si="396"/>
        <v/>
      </c>
      <c r="BE340" s="4" t="str">
        <f t="shared" si="397"/>
        <v/>
      </c>
      <c r="BF340" s="4" t="str">
        <f t="shared" si="398"/>
        <v/>
      </c>
      <c r="BG340" s="4" t="str">
        <f t="shared" si="399"/>
        <v/>
      </c>
      <c r="BI340" s="4" t="s">
        <v>4997</v>
      </c>
      <c r="BJ340" s="4">
        <f t="shared" si="361"/>
        <v>0</v>
      </c>
      <c r="BK340" s="4" t="str">
        <f t="shared" si="362"/>
        <v/>
      </c>
      <c r="BL340" s="4" t="str">
        <f t="shared" si="363"/>
        <v/>
      </c>
      <c r="BM340" s="4" t="str">
        <f t="shared" si="364"/>
        <v/>
      </c>
      <c r="BN340" s="4" t="str">
        <f t="shared" si="365"/>
        <v/>
      </c>
      <c r="BO340" s="4" t="str">
        <f t="shared" si="366"/>
        <v/>
      </c>
      <c r="BP340" s="4" t="str">
        <f t="shared" si="367"/>
        <v/>
      </c>
      <c r="BQ340" s="4" t="str">
        <f t="shared" si="368"/>
        <v/>
      </c>
      <c r="BR340" s="4" t="str">
        <f t="shared" si="369"/>
        <v/>
      </c>
      <c r="BS340" s="4" t="str">
        <f t="shared" si="370"/>
        <v/>
      </c>
      <c r="BT340" s="4" t="str">
        <f t="shared" si="371"/>
        <v/>
      </c>
      <c r="BU340" s="4" t="str">
        <f t="shared" si="372"/>
        <v/>
      </c>
      <c r="BV340" s="4">
        <f t="shared" si="400"/>
        <v>0</v>
      </c>
      <c r="BW340" s="4">
        <f t="shared" si="373"/>
        <v>0</v>
      </c>
      <c r="BY340" s="4" t="s">
        <v>4997</v>
      </c>
      <c r="BZ340" s="4">
        <f t="shared" si="337"/>
        <v>0</v>
      </c>
      <c r="CA340" s="4">
        <f t="shared" si="338"/>
        <v>0</v>
      </c>
      <c r="CB340" s="4" t="str">
        <f t="shared" si="339"/>
        <v/>
      </c>
      <c r="CC340" s="4" t="str">
        <f t="shared" si="340"/>
        <v/>
      </c>
      <c r="CD340" s="4" t="str">
        <f t="shared" si="341"/>
        <v/>
      </c>
      <c r="CE340" s="4" t="str">
        <f t="shared" si="342"/>
        <v/>
      </c>
      <c r="CF340" s="4" t="str">
        <f t="shared" si="343"/>
        <v/>
      </c>
      <c r="CG340" s="4" t="str">
        <f t="shared" si="344"/>
        <v/>
      </c>
      <c r="CH340" s="4" t="str">
        <f t="shared" si="345"/>
        <v/>
      </c>
      <c r="CI340" s="4" t="str">
        <f t="shared" si="346"/>
        <v/>
      </c>
      <c r="CJ340" s="4" t="str">
        <f t="shared" si="347"/>
        <v/>
      </c>
      <c r="CK340" s="4" t="str">
        <f t="shared" si="348"/>
        <v/>
      </c>
      <c r="CM340" s="4" t="s">
        <v>4997</v>
      </c>
      <c r="CN340" s="4" t="str">
        <f>IF(ISNUMBER(BZ340), IF($BV340&gt;VLOOKUP('Gene Table'!$G$2,'Array Content'!$A$2:$B$3,2,FALSE),IF(BZ340&lt;-$BV340,"mutant","WT"),IF(BZ340&lt;-VLOOKUP('Gene Table'!$G$2,'Array Content'!$A$2:$B$3,2,FALSE),"Mutant","WT")),"")</f>
        <v>WT</v>
      </c>
      <c r="CO340" s="4" t="str">
        <f>IF(ISNUMBER(CA340), IF($BV340&gt;VLOOKUP('Gene Table'!$G$2,'Array Content'!$A$2:$B$3,2,FALSE),IF(CA340&lt;-$BV340,"mutant","WT"),IF(CA340&lt;-VLOOKUP('Gene Table'!$G$2,'Array Content'!$A$2:$B$3,2,FALSE),"Mutant","WT")),"")</f>
        <v>WT</v>
      </c>
      <c r="CP340" s="4" t="str">
        <f>IF(ISNUMBER(CB340), IF($BV340&gt;VLOOKUP('Gene Table'!$G$2,'Array Content'!$A$2:$B$3,2,FALSE),IF(CB340&lt;-$BV340,"mutant","WT"),IF(CB340&lt;-VLOOKUP('Gene Table'!$G$2,'Array Content'!$A$2:$B$3,2,FALSE),"Mutant","WT")),"")</f>
        <v/>
      </c>
      <c r="CQ340" s="4" t="str">
        <f>IF(ISNUMBER(CC340), IF($BV340&gt;VLOOKUP('Gene Table'!$G$2,'Array Content'!$A$2:$B$3,2,FALSE),IF(CC340&lt;-$BV340,"mutant","WT"),IF(CC340&lt;-VLOOKUP('Gene Table'!$G$2,'Array Content'!$A$2:$B$3,2,FALSE),"Mutant","WT")),"")</f>
        <v/>
      </c>
      <c r="CR340" s="4" t="str">
        <f>IF(ISNUMBER(CD340), IF($BV340&gt;VLOOKUP('Gene Table'!$G$2,'Array Content'!$A$2:$B$3,2,FALSE),IF(CD340&lt;-$BV340,"mutant","WT"),IF(CD340&lt;-VLOOKUP('Gene Table'!$G$2,'Array Content'!$A$2:$B$3,2,FALSE),"Mutant","WT")),"")</f>
        <v/>
      </c>
      <c r="CS340" s="4" t="str">
        <f>IF(ISNUMBER(CE340), IF($BV340&gt;VLOOKUP('Gene Table'!$G$2,'Array Content'!$A$2:$B$3,2,FALSE),IF(CE340&lt;-$BV340,"mutant","WT"),IF(CE340&lt;-VLOOKUP('Gene Table'!$G$2,'Array Content'!$A$2:$B$3,2,FALSE),"Mutant","WT")),"")</f>
        <v/>
      </c>
      <c r="CT340" s="4" t="str">
        <f>IF(ISNUMBER(CF340), IF($BV340&gt;VLOOKUP('Gene Table'!$G$2,'Array Content'!$A$2:$B$3,2,FALSE),IF(CF340&lt;-$BV340,"mutant","WT"),IF(CF340&lt;-VLOOKUP('Gene Table'!$G$2,'Array Content'!$A$2:$B$3,2,FALSE),"Mutant","WT")),"")</f>
        <v/>
      </c>
      <c r="CU340" s="4" t="str">
        <f>IF(ISNUMBER(CG340), IF($BV340&gt;VLOOKUP('Gene Table'!$G$2,'Array Content'!$A$2:$B$3,2,FALSE),IF(CG340&lt;-$BV340,"mutant","WT"),IF(CG340&lt;-VLOOKUP('Gene Table'!$G$2,'Array Content'!$A$2:$B$3,2,FALSE),"Mutant","WT")),"")</f>
        <v/>
      </c>
      <c r="CV340" s="4" t="str">
        <f>IF(ISNUMBER(CH340), IF($BV340&gt;VLOOKUP('Gene Table'!$G$2,'Array Content'!$A$2:$B$3,2,FALSE),IF(CH340&lt;-$BV340,"mutant","WT"),IF(CH340&lt;-VLOOKUP('Gene Table'!$G$2,'Array Content'!$A$2:$B$3,2,FALSE),"Mutant","WT")),"")</f>
        <v/>
      </c>
      <c r="CW340" s="4" t="str">
        <f>IF(ISNUMBER(CI340), IF($BV340&gt;VLOOKUP('Gene Table'!$G$2,'Array Content'!$A$2:$B$3,2,FALSE),IF(CI340&lt;-$BV340,"mutant","WT"),IF(CI340&lt;-VLOOKUP('Gene Table'!$G$2,'Array Content'!$A$2:$B$3,2,FALSE),"Mutant","WT")),"")</f>
        <v/>
      </c>
      <c r="CX340" s="4" t="str">
        <f>IF(ISNUMBER(CJ340), IF($BV340&gt;VLOOKUP('Gene Table'!$G$2,'Array Content'!$A$2:$B$3,2,FALSE),IF(CJ340&lt;-$BV340,"mutant","WT"),IF(CJ340&lt;-VLOOKUP('Gene Table'!$G$2,'Array Content'!$A$2:$B$3,2,FALSE),"Mutant","WT")),"")</f>
        <v/>
      </c>
      <c r="CY340" s="4" t="str">
        <f>IF(ISNUMBER(CK340), IF($BV340&gt;VLOOKUP('Gene Table'!$G$2,'Array Content'!$A$2:$B$3,2,FALSE),IF(CK340&lt;-$BV340,"mutant","WT"),IF(CK340&lt;-VLOOKUP('Gene Table'!$G$2,'Array Content'!$A$2:$B$3,2,FALSE),"Mutant","WT")),"")</f>
        <v/>
      </c>
      <c r="DA340" s="4" t="s">
        <v>4997</v>
      </c>
      <c r="DB340" s="4">
        <f t="shared" si="349"/>
        <v>0</v>
      </c>
      <c r="DC340" s="4">
        <f t="shared" si="350"/>
        <v>0</v>
      </c>
      <c r="DD340" s="4" t="str">
        <f t="shared" si="351"/>
        <v/>
      </c>
      <c r="DE340" s="4" t="str">
        <f t="shared" si="352"/>
        <v/>
      </c>
      <c r="DF340" s="4" t="str">
        <f t="shared" si="353"/>
        <v/>
      </c>
      <c r="DG340" s="4" t="str">
        <f t="shared" si="354"/>
        <v/>
      </c>
      <c r="DH340" s="4" t="str">
        <f t="shared" si="355"/>
        <v/>
      </c>
      <c r="DI340" s="4" t="str">
        <f t="shared" si="356"/>
        <v/>
      </c>
      <c r="DJ340" s="4" t="str">
        <f t="shared" si="357"/>
        <v/>
      </c>
      <c r="DK340" s="4" t="str">
        <f t="shared" si="358"/>
        <v/>
      </c>
      <c r="DL340" s="4" t="str">
        <f t="shared" si="359"/>
        <v/>
      </c>
      <c r="DM340" s="4" t="str">
        <f t="shared" si="360"/>
        <v/>
      </c>
      <c r="DO340" s="4" t="s">
        <v>4997</v>
      </c>
      <c r="DP340" s="4" t="str">
        <f>IF(ISNUMBER(DB340), IF($AR340&gt;VLOOKUP('Gene Table'!$G$2,'Array Content'!$A$2:$B$3,2,FALSE),IF(DB340&lt;-$AR340,"mutant","WT"),IF(DB340&lt;-VLOOKUP('Gene Table'!$G$2,'Array Content'!$A$2:$B$3,2,FALSE),"Mutant","WT")),"")</f>
        <v>WT</v>
      </c>
      <c r="DQ340" s="4" t="str">
        <f>IF(ISNUMBER(DC340), IF($AR340&gt;VLOOKUP('Gene Table'!$G$2,'Array Content'!$A$2:$B$3,2,FALSE),IF(DC340&lt;-$AR340,"mutant","WT"),IF(DC340&lt;-VLOOKUP('Gene Table'!$G$2,'Array Content'!$A$2:$B$3,2,FALSE),"Mutant","WT")),"")</f>
        <v>WT</v>
      </c>
      <c r="DR340" s="4" t="str">
        <f>IF(ISNUMBER(DD340), IF($AR340&gt;VLOOKUP('Gene Table'!$G$2,'Array Content'!$A$2:$B$3,2,FALSE),IF(DD340&lt;-$AR340,"mutant","WT"),IF(DD340&lt;-VLOOKUP('Gene Table'!$G$2,'Array Content'!$A$2:$B$3,2,FALSE),"Mutant","WT")),"")</f>
        <v/>
      </c>
      <c r="DS340" s="4" t="str">
        <f>IF(ISNUMBER(DE340), IF($AR340&gt;VLOOKUP('Gene Table'!$G$2,'Array Content'!$A$2:$B$3,2,FALSE),IF(DE340&lt;-$AR340,"mutant","WT"),IF(DE340&lt;-VLOOKUP('Gene Table'!$G$2,'Array Content'!$A$2:$B$3,2,FALSE),"Mutant","WT")),"")</f>
        <v/>
      </c>
      <c r="DT340" s="4" t="str">
        <f>IF(ISNUMBER(DF340), IF($AR340&gt;VLOOKUP('Gene Table'!$G$2,'Array Content'!$A$2:$B$3,2,FALSE),IF(DF340&lt;-$AR340,"mutant","WT"),IF(DF340&lt;-VLOOKUP('Gene Table'!$G$2,'Array Content'!$A$2:$B$3,2,FALSE),"Mutant","WT")),"")</f>
        <v/>
      </c>
      <c r="DU340" s="4" t="str">
        <f>IF(ISNUMBER(DG340), IF($AR340&gt;VLOOKUP('Gene Table'!$G$2,'Array Content'!$A$2:$B$3,2,FALSE),IF(DG340&lt;-$AR340,"mutant","WT"),IF(DG340&lt;-VLOOKUP('Gene Table'!$G$2,'Array Content'!$A$2:$B$3,2,FALSE),"Mutant","WT")),"")</f>
        <v/>
      </c>
      <c r="DV340" s="4" t="str">
        <f>IF(ISNUMBER(DH340), IF($AR340&gt;VLOOKUP('Gene Table'!$G$2,'Array Content'!$A$2:$B$3,2,FALSE),IF(DH340&lt;-$AR340,"mutant","WT"),IF(DH340&lt;-VLOOKUP('Gene Table'!$G$2,'Array Content'!$A$2:$B$3,2,FALSE),"Mutant","WT")),"")</f>
        <v/>
      </c>
      <c r="DW340" s="4" t="str">
        <f>IF(ISNUMBER(DI340), IF($AR340&gt;VLOOKUP('Gene Table'!$G$2,'Array Content'!$A$2:$B$3,2,FALSE),IF(DI340&lt;-$AR340,"mutant","WT"),IF(DI340&lt;-VLOOKUP('Gene Table'!$G$2,'Array Content'!$A$2:$B$3,2,FALSE),"Mutant","WT")),"")</f>
        <v/>
      </c>
      <c r="DX340" s="4" t="str">
        <f>IF(ISNUMBER(DJ340), IF($AR340&gt;VLOOKUP('Gene Table'!$G$2,'Array Content'!$A$2:$B$3,2,FALSE),IF(DJ340&lt;-$AR340,"mutant","WT"),IF(DJ340&lt;-VLOOKUP('Gene Table'!$G$2,'Array Content'!$A$2:$B$3,2,FALSE),"Mutant","WT")),"")</f>
        <v/>
      </c>
      <c r="DY340" s="4" t="str">
        <f>IF(ISNUMBER(DK340), IF($AR340&gt;VLOOKUP('Gene Table'!$G$2,'Array Content'!$A$2:$B$3,2,FALSE),IF(DK340&lt;-$AR340,"mutant","WT"),IF(DK340&lt;-VLOOKUP('Gene Table'!$G$2,'Array Content'!$A$2:$B$3,2,FALSE),"Mutant","WT")),"")</f>
        <v/>
      </c>
      <c r="DZ340" s="4" t="str">
        <f>IF(ISNUMBER(DL340), IF($AR340&gt;VLOOKUP('Gene Table'!$G$2,'Array Content'!$A$2:$B$3,2,FALSE),IF(DL340&lt;-$AR340,"mutant","WT"),IF(DL340&lt;-VLOOKUP('Gene Table'!$G$2,'Array Content'!$A$2:$B$3,2,FALSE),"Mutant","WT")),"")</f>
        <v/>
      </c>
      <c r="EA340" s="4" t="str">
        <f>IF(ISNUMBER(DM340), IF($AR340&gt;VLOOKUP('Gene Table'!$G$2,'Array Content'!$A$2:$B$3,2,FALSE),IF(DM340&lt;-$AR340,"mutant","WT"),IF(DM340&lt;-VLOOKUP('Gene Table'!$G$2,'Array Content'!$A$2:$B$3,2,FALSE),"Mutant","WT")),"")</f>
        <v/>
      </c>
      <c r="EC340" s="4" t="s">
        <v>4997</v>
      </c>
      <c r="ED340" s="4">
        <f>IF('Gene Table'!$D340="copy number",D340,"")</f>
        <v>26</v>
      </c>
      <c r="EE340" s="4">
        <f>IF('Gene Table'!$D340="copy number",E340,"")</f>
        <v>26</v>
      </c>
      <c r="EF340" s="4" t="str">
        <f>IF('Gene Table'!$D340="copy number",F340,"")</f>
        <v/>
      </c>
      <c r="EG340" s="4" t="str">
        <f>IF('Gene Table'!$D340="copy number",G340,"")</f>
        <v/>
      </c>
      <c r="EH340" s="4" t="str">
        <f>IF('Gene Table'!$D340="copy number",H340,"")</f>
        <v/>
      </c>
      <c r="EI340" s="4" t="str">
        <f>IF('Gene Table'!$D340="copy number",I340,"")</f>
        <v/>
      </c>
      <c r="EJ340" s="4" t="str">
        <f>IF('Gene Table'!$D340="copy number",J340,"")</f>
        <v/>
      </c>
      <c r="EK340" s="4" t="str">
        <f>IF('Gene Table'!$D340="copy number",K340,"")</f>
        <v/>
      </c>
      <c r="EL340" s="4" t="str">
        <f>IF('Gene Table'!$D340="copy number",L340,"")</f>
        <v/>
      </c>
      <c r="EM340" s="4" t="str">
        <f>IF('Gene Table'!$D340="copy number",M340,"")</f>
        <v/>
      </c>
      <c r="EN340" s="4" t="str">
        <f>IF('Gene Table'!$D340="copy number",N340,"")</f>
        <v/>
      </c>
      <c r="EO340" s="4" t="str">
        <f>IF('Gene Table'!$D340="copy number",O340,"")</f>
        <v/>
      </c>
      <c r="EQ340" s="4" t="s">
        <v>4997</v>
      </c>
      <c r="ER340" s="4">
        <f>IF('Gene Table'!$D340="copy number",R340,"")</f>
        <v>26.86</v>
      </c>
      <c r="ES340" s="4">
        <f>IF('Gene Table'!$D340="copy number",S340,"")</f>
        <v>26</v>
      </c>
      <c r="ET340" s="4" t="str">
        <f>IF('Gene Table'!$D340="copy number",T340,"")</f>
        <v/>
      </c>
      <c r="EU340" s="4" t="str">
        <f>IF('Gene Table'!$D340="copy number",U340,"")</f>
        <v/>
      </c>
      <c r="EV340" s="4" t="str">
        <f>IF('Gene Table'!$D340="copy number",V340,"")</f>
        <v/>
      </c>
      <c r="EW340" s="4" t="str">
        <f>IF('Gene Table'!$D340="copy number",W340,"")</f>
        <v/>
      </c>
      <c r="EX340" s="4" t="str">
        <f>IF('Gene Table'!$D340="copy number",X340,"")</f>
        <v/>
      </c>
      <c r="EY340" s="4" t="str">
        <f>IF('Gene Table'!$D340="copy number",Y340,"")</f>
        <v/>
      </c>
      <c r="EZ340" s="4" t="str">
        <f>IF('Gene Table'!$D340="copy number",Z340,"")</f>
        <v/>
      </c>
      <c r="FA340" s="4" t="str">
        <f>IF('Gene Table'!$D340="copy number",AA340,"")</f>
        <v/>
      </c>
      <c r="FB340" s="4" t="str">
        <f>IF('Gene Table'!$D340="copy number",AB340,"")</f>
        <v/>
      </c>
      <c r="FC340" s="4" t="str">
        <f>IF('Gene Table'!$D340="copy number",AC340,"")</f>
        <v/>
      </c>
      <c r="FE340" s="4" t="s">
        <v>4997</v>
      </c>
      <c r="FF340" s="4" t="str">
        <f>IF('Gene Table'!$C340="SMPC",D340,"")</f>
        <v/>
      </c>
      <c r="FG340" s="4" t="str">
        <f>IF('Gene Table'!$C340="SMPC",E340,"")</f>
        <v/>
      </c>
      <c r="FH340" s="4" t="str">
        <f>IF('Gene Table'!$C340="SMPC",F340,"")</f>
        <v/>
      </c>
      <c r="FI340" s="4" t="str">
        <f>IF('Gene Table'!$C340="SMPC",G340,"")</f>
        <v/>
      </c>
      <c r="FJ340" s="4" t="str">
        <f>IF('Gene Table'!$C340="SMPC",H340,"")</f>
        <v/>
      </c>
      <c r="FK340" s="4" t="str">
        <f>IF('Gene Table'!$C340="SMPC",I340,"")</f>
        <v/>
      </c>
      <c r="FL340" s="4" t="str">
        <f>IF('Gene Table'!$C340="SMPC",J340,"")</f>
        <v/>
      </c>
      <c r="FM340" s="4" t="str">
        <f>IF('Gene Table'!$C340="SMPC",K340,"")</f>
        <v/>
      </c>
      <c r="FN340" s="4" t="str">
        <f>IF('Gene Table'!$C340="SMPC",L340,"")</f>
        <v/>
      </c>
      <c r="FO340" s="4" t="str">
        <f>IF('Gene Table'!$C340="SMPC",M340,"")</f>
        <v/>
      </c>
      <c r="FP340" s="4" t="str">
        <f>IF('Gene Table'!$C340="SMPC",N340,"")</f>
        <v/>
      </c>
      <c r="FQ340" s="4" t="str">
        <f>IF('Gene Table'!$C340="SMPC",O340,"")</f>
        <v/>
      </c>
      <c r="FS340" s="4" t="s">
        <v>4997</v>
      </c>
      <c r="FT340" s="4" t="str">
        <f>IF('Gene Table'!$C340="SMPC",R340,"")</f>
        <v/>
      </c>
      <c r="FU340" s="4" t="str">
        <f>IF('Gene Table'!$C340="SMPC",S340,"")</f>
        <v/>
      </c>
      <c r="FV340" s="4" t="str">
        <f>IF('Gene Table'!$C340="SMPC",T340,"")</f>
        <v/>
      </c>
      <c r="FW340" s="4" t="str">
        <f>IF('Gene Table'!$C340="SMPC",U340,"")</f>
        <v/>
      </c>
      <c r="FX340" s="4" t="str">
        <f>IF('Gene Table'!$C340="SMPC",V340,"")</f>
        <v/>
      </c>
      <c r="FY340" s="4" t="str">
        <f>IF('Gene Table'!$C340="SMPC",W340,"")</f>
        <v/>
      </c>
      <c r="FZ340" s="4" t="str">
        <f>IF('Gene Table'!$C340="SMPC",X340,"")</f>
        <v/>
      </c>
      <c r="GA340" s="4" t="str">
        <f>IF('Gene Table'!$C340="SMPC",Y340,"")</f>
        <v/>
      </c>
      <c r="GB340" s="4" t="str">
        <f>IF('Gene Table'!$C340="SMPC",Z340,"")</f>
        <v/>
      </c>
      <c r="GC340" s="4" t="str">
        <f>IF('Gene Table'!$C340="SMPC",AA340,"")</f>
        <v/>
      </c>
      <c r="GD340" s="4" t="str">
        <f>IF('Gene Table'!$C340="SMPC",AB340,"")</f>
        <v/>
      </c>
      <c r="GE340" s="4" t="str">
        <f>IF('Gene Table'!$C340="SMPC",AC340,"")</f>
        <v/>
      </c>
    </row>
    <row r="341" spans="1:187" ht="15" customHeight="1" x14ac:dyDescent="0.25">
      <c r="A341" s="4" t="str">
        <f>'Gene Table'!C341&amp;":"&amp;'Gene Table'!D341</f>
        <v>CEBPA:copy number</v>
      </c>
      <c r="B341" s="4">
        <f>IF('Gene Table'!$G$5="NO",IF(ISNUMBER(MATCH('Gene Table'!E341,'Array Content'!$M$2:$M$941,0)),VLOOKUP('Gene Table'!E341,'Array Content'!$M$2:$O$941,2,FALSE),35),IF('Gene Table'!$G$5="YES",IF(ISNUMBER(MATCH('Gene Table'!E341,'Array Content'!$M$2:$M$941,0)),VLOOKUP('Gene Table'!E341,'Array Content'!$M$2:$O$941,3,FALSE),35),"OOPS"))</f>
        <v>35</v>
      </c>
      <c r="C341" s="4" t="s">
        <v>4998</v>
      </c>
      <c r="D341" s="29">
        <f>IF('Control Sample Data'!D340="","",IF(SUM('Control Sample Data'!D$2:D$97)&gt;10,IF(AND(ISNUMBER('Control Sample Data'!D340),'Control Sample Data'!D340&lt;$B341, 'Control Sample Data'!D340&gt;0),'Control Sample Data'!D340,$B341),""))</f>
        <v>26</v>
      </c>
      <c r="E341" s="29">
        <f>IF('Control Sample Data'!E340="","",IF(SUM('Control Sample Data'!E$2:E$97)&gt;10,IF(AND(ISNUMBER('Control Sample Data'!E340),'Control Sample Data'!E340&lt;$B341, 'Control Sample Data'!E340&gt;0),'Control Sample Data'!E340,$B341),""))</f>
        <v>26</v>
      </c>
      <c r="F341" s="29" t="str">
        <f>IF('Control Sample Data'!F340="","",IF(SUM('Control Sample Data'!F$2:F$97)&gt;10,IF(AND(ISNUMBER('Control Sample Data'!F340),'Control Sample Data'!F340&lt;$B341, 'Control Sample Data'!F340&gt;0),'Control Sample Data'!F340,$B341),""))</f>
        <v/>
      </c>
      <c r="G341" s="29" t="str">
        <f>IF('Control Sample Data'!G340="","",IF(SUM('Control Sample Data'!G$2:G$97)&gt;10,IF(AND(ISNUMBER('Control Sample Data'!G340),'Control Sample Data'!G340&lt;$B341, 'Control Sample Data'!G340&gt;0),'Control Sample Data'!G340,$B341),""))</f>
        <v/>
      </c>
      <c r="H341" s="29" t="str">
        <f>IF('Control Sample Data'!H340="","",IF(SUM('Control Sample Data'!H$2:H$97)&gt;10,IF(AND(ISNUMBER('Control Sample Data'!H340),'Control Sample Data'!H340&lt;$B341, 'Control Sample Data'!H340&gt;0),'Control Sample Data'!H340,$B341),""))</f>
        <v/>
      </c>
      <c r="I341" s="29" t="str">
        <f>IF('Control Sample Data'!I340="","",IF(SUM('Control Sample Data'!I$2:I$97)&gt;10,IF(AND(ISNUMBER('Control Sample Data'!I340),'Control Sample Data'!I340&lt;$B341, 'Control Sample Data'!I340&gt;0),'Control Sample Data'!I340,$B341),""))</f>
        <v/>
      </c>
      <c r="J341" s="29" t="str">
        <f>IF('Control Sample Data'!J340="","",IF(SUM('Control Sample Data'!J$2:J$97)&gt;10,IF(AND(ISNUMBER('Control Sample Data'!J340),'Control Sample Data'!J340&lt;$B341, 'Control Sample Data'!J340&gt;0),'Control Sample Data'!J340,$B341),""))</f>
        <v/>
      </c>
      <c r="K341" s="29" t="str">
        <f>IF('Control Sample Data'!K340="","",IF(SUM('Control Sample Data'!K$2:K$97)&gt;10,IF(AND(ISNUMBER('Control Sample Data'!K340),'Control Sample Data'!K340&lt;$B341, 'Control Sample Data'!K340&gt;0),'Control Sample Data'!K340,$B341),""))</f>
        <v/>
      </c>
      <c r="L341" s="29" t="str">
        <f>IF('Control Sample Data'!L340="","",IF(SUM('Control Sample Data'!L$2:L$97)&gt;10,IF(AND(ISNUMBER('Control Sample Data'!L340),'Control Sample Data'!L340&lt;$B341, 'Control Sample Data'!L340&gt;0),'Control Sample Data'!L340,$B341),""))</f>
        <v/>
      </c>
      <c r="M341" s="29" t="str">
        <f>IF('Control Sample Data'!M340="","",IF(SUM('Control Sample Data'!M$2:M$97)&gt;10,IF(AND(ISNUMBER('Control Sample Data'!M340),'Control Sample Data'!M340&lt;$B341, 'Control Sample Data'!M340&gt;0),'Control Sample Data'!M340,$B341),""))</f>
        <v/>
      </c>
      <c r="N341" s="29" t="str">
        <f>IF('Control Sample Data'!N340="","",IF(SUM('Control Sample Data'!N$2:N$97)&gt;10,IF(AND(ISNUMBER('Control Sample Data'!N340),'Control Sample Data'!N340&lt;$B341, 'Control Sample Data'!N340&gt;0),'Control Sample Data'!N340,$B341),""))</f>
        <v/>
      </c>
      <c r="O341" s="29" t="str">
        <f>IF('Control Sample Data'!O340="","",IF(SUM('Control Sample Data'!O$2:O$97)&gt;10,IF(AND(ISNUMBER('Control Sample Data'!O340),'Control Sample Data'!O340&lt;$B341, 'Control Sample Data'!O340&gt;0),'Control Sample Data'!O340,$B341),""))</f>
        <v/>
      </c>
      <c r="Q341" s="4" t="s">
        <v>4998</v>
      </c>
      <c r="R341" s="29">
        <f>IF('Test Sample Data'!D340="","",IF(SUM('Test Sample Data'!D$2:D$97)&gt;10,IF(AND(ISNUMBER('Test Sample Data'!D340),'Test Sample Data'!D340&lt;$B341, 'Test Sample Data'!D340&gt;0),'Test Sample Data'!D340,$B341),""))</f>
        <v>26.72</v>
      </c>
      <c r="S341" s="29">
        <f>IF('Test Sample Data'!E340="","",IF(SUM('Test Sample Data'!E$2:E$97)&gt;10,IF(AND(ISNUMBER('Test Sample Data'!E340),'Test Sample Data'!E340&lt;$B341, 'Test Sample Data'!E340&gt;0),'Test Sample Data'!E340,$B341),""))</f>
        <v>26</v>
      </c>
      <c r="T341" s="29" t="str">
        <f>IF('Test Sample Data'!F340="","",IF(SUM('Test Sample Data'!F$2:F$97)&gt;10,IF(AND(ISNUMBER('Test Sample Data'!F340),'Test Sample Data'!F340&lt;$B341, 'Test Sample Data'!F340&gt;0),'Test Sample Data'!F340,$B341),""))</f>
        <v/>
      </c>
      <c r="U341" s="29" t="str">
        <f>IF('Test Sample Data'!G340="","",IF(SUM('Test Sample Data'!G$2:G$97)&gt;10,IF(AND(ISNUMBER('Test Sample Data'!G340),'Test Sample Data'!G340&lt;$B341, 'Test Sample Data'!G340&gt;0),'Test Sample Data'!G340,$B341),""))</f>
        <v/>
      </c>
      <c r="V341" s="29" t="str">
        <f>IF('Test Sample Data'!H340="","",IF(SUM('Test Sample Data'!H$2:H$97)&gt;10,IF(AND(ISNUMBER('Test Sample Data'!H340),'Test Sample Data'!H340&lt;$B341, 'Test Sample Data'!H340&gt;0),'Test Sample Data'!H340,$B341),""))</f>
        <v/>
      </c>
      <c r="W341" s="29" t="str">
        <f>IF('Test Sample Data'!I340="","",IF(SUM('Test Sample Data'!I$2:I$97)&gt;10,IF(AND(ISNUMBER('Test Sample Data'!I340),'Test Sample Data'!I340&lt;$B341, 'Test Sample Data'!I340&gt;0),'Test Sample Data'!I340,$B341),""))</f>
        <v/>
      </c>
      <c r="X341" s="29" t="str">
        <f>IF('Test Sample Data'!J340="","",IF(SUM('Test Sample Data'!J$2:J$97)&gt;10,IF(AND(ISNUMBER('Test Sample Data'!J340),'Test Sample Data'!J340&lt;$B341, 'Test Sample Data'!J340&gt;0),'Test Sample Data'!J340,$B341),""))</f>
        <v/>
      </c>
      <c r="Y341" s="29" t="str">
        <f>IF('Test Sample Data'!K340="","",IF(SUM('Test Sample Data'!K$2:K$97)&gt;10,IF(AND(ISNUMBER('Test Sample Data'!K340),'Test Sample Data'!K340&lt;$B341, 'Test Sample Data'!K340&gt;0),'Test Sample Data'!K340,$B341),""))</f>
        <v/>
      </c>
      <c r="Z341" s="29" t="str">
        <f>IF('Test Sample Data'!L340="","",IF(SUM('Test Sample Data'!L$2:L$97)&gt;10,IF(AND(ISNUMBER('Test Sample Data'!L340),'Test Sample Data'!L340&lt;$B341, 'Test Sample Data'!L340&gt;0),'Test Sample Data'!L340,$B341),""))</f>
        <v/>
      </c>
      <c r="AA341" s="29" t="str">
        <f>IF('Test Sample Data'!M340="","",IF(SUM('Test Sample Data'!M$2:M$97)&gt;10,IF(AND(ISNUMBER('Test Sample Data'!M340),'Test Sample Data'!M340&lt;$B341, 'Test Sample Data'!M340&gt;0),'Test Sample Data'!M340,$B341),""))</f>
        <v/>
      </c>
      <c r="AB341" s="29" t="str">
        <f>IF('Test Sample Data'!N340="","",IF(SUM('Test Sample Data'!N$2:N$97)&gt;10,IF(AND(ISNUMBER('Test Sample Data'!N340),'Test Sample Data'!N340&lt;$B341, 'Test Sample Data'!N340&gt;0),'Test Sample Data'!N340,$B341),""))</f>
        <v/>
      </c>
      <c r="AC341" s="29" t="str">
        <f>IF('Test Sample Data'!O340="","",IF(SUM('Test Sample Data'!O$2:O$97)&gt;10,IF(AND(ISNUMBER('Test Sample Data'!O340),'Test Sample Data'!O340&lt;$B341, 'Test Sample Data'!O340&gt;0),'Test Sample Data'!O340,$B341),""))</f>
        <v/>
      </c>
      <c r="AE341" s="4" t="s">
        <v>4998</v>
      </c>
      <c r="AF341" s="4">
        <f t="shared" si="375"/>
        <v>0</v>
      </c>
      <c r="AG341" s="4">
        <f t="shared" si="376"/>
        <v>0</v>
      </c>
      <c r="AH341" s="4" t="str">
        <f t="shared" si="377"/>
        <v/>
      </c>
      <c r="AI341" s="4" t="str">
        <f t="shared" si="378"/>
        <v/>
      </c>
      <c r="AJ341" s="4" t="str">
        <f t="shared" si="379"/>
        <v/>
      </c>
      <c r="AK341" s="4" t="str">
        <f t="shared" si="380"/>
        <v/>
      </c>
      <c r="AL341" s="4" t="str">
        <f t="shared" si="381"/>
        <v/>
      </c>
      <c r="AM341" s="4" t="str">
        <f t="shared" si="382"/>
        <v/>
      </c>
      <c r="AN341" s="4" t="str">
        <f t="shared" si="383"/>
        <v/>
      </c>
      <c r="AO341" s="4" t="str">
        <f t="shared" si="384"/>
        <v/>
      </c>
      <c r="AP341" s="4" t="str">
        <f t="shared" si="385"/>
        <v/>
      </c>
      <c r="AQ341" s="4" t="str">
        <f t="shared" si="386"/>
        <v/>
      </c>
      <c r="AR341" s="4">
        <f t="shared" si="387"/>
        <v>0</v>
      </c>
      <c r="AS341" s="4">
        <f t="shared" si="374"/>
        <v>0</v>
      </c>
      <c r="AU341" s="4" t="s">
        <v>4998</v>
      </c>
      <c r="AV341" s="4">
        <f t="shared" si="388"/>
        <v>0</v>
      </c>
      <c r="AW341" s="4">
        <f t="shared" si="389"/>
        <v>0</v>
      </c>
      <c r="AX341" s="4" t="str">
        <f t="shared" si="390"/>
        <v/>
      </c>
      <c r="AY341" s="4" t="str">
        <f t="shared" si="391"/>
        <v/>
      </c>
      <c r="AZ341" s="4" t="str">
        <f t="shared" si="392"/>
        <v/>
      </c>
      <c r="BA341" s="4" t="str">
        <f t="shared" si="393"/>
        <v/>
      </c>
      <c r="BB341" s="4" t="str">
        <f t="shared" si="394"/>
        <v/>
      </c>
      <c r="BC341" s="4" t="str">
        <f t="shared" si="395"/>
        <v/>
      </c>
      <c r="BD341" s="4" t="str">
        <f t="shared" si="396"/>
        <v/>
      </c>
      <c r="BE341" s="4" t="str">
        <f t="shared" si="397"/>
        <v/>
      </c>
      <c r="BF341" s="4" t="str">
        <f t="shared" si="398"/>
        <v/>
      </c>
      <c r="BG341" s="4" t="str">
        <f t="shared" si="399"/>
        <v/>
      </c>
      <c r="BI341" s="4" t="s">
        <v>4998</v>
      </c>
      <c r="BJ341" s="4">
        <f t="shared" si="361"/>
        <v>0</v>
      </c>
      <c r="BK341" s="4" t="str">
        <f t="shared" si="362"/>
        <v/>
      </c>
      <c r="BL341" s="4" t="str">
        <f t="shared" si="363"/>
        <v/>
      </c>
      <c r="BM341" s="4" t="str">
        <f t="shared" si="364"/>
        <v/>
      </c>
      <c r="BN341" s="4" t="str">
        <f t="shared" si="365"/>
        <v/>
      </c>
      <c r="BO341" s="4" t="str">
        <f t="shared" si="366"/>
        <v/>
      </c>
      <c r="BP341" s="4" t="str">
        <f t="shared" si="367"/>
        <v/>
      </c>
      <c r="BQ341" s="4" t="str">
        <f t="shared" si="368"/>
        <v/>
      </c>
      <c r="BR341" s="4" t="str">
        <f t="shared" si="369"/>
        <v/>
      </c>
      <c r="BS341" s="4" t="str">
        <f t="shared" si="370"/>
        <v/>
      </c>
      <c r="BT341" s="4" t="str">
        <f t="shared" si="371"/>
        <v/>
      </c>
      <c r="BU341" s="4" t="str">
        <f t="shared" si="372"/>
        <v/>
      </c>
      <c r="BV341" s="4">
        <f t="shared" si="400"/>
        <v>0</v>
      </c>
      <c r="BW341" s="4">
        <f t="shared" si="373"/>
        <v>0</v>
      </c>
      <c r="BY341" s="4" t="s">
        <v>4998</v>
      </c>
      <c r="BZ341" s="4">
        <f t="shared" si="337"/>
        <v>0</v>
      </c>
      <c r="CA341" s="4">
        <f t="shared" si="338"/>
        <v>0</v>
      </c>
      <c r="CB341" s="4" t="str">
        <f t="shared" si="339"/>
        <v/>
      </c>
      <c r="CC341" s="4" t="str">
        <f t="shared" si="340"/>
        <v/>
      </c>
      <c r="CD341" s="4" t="str">
        <f t="shared" si="341"/>
        <v/>
      </c>
      <c r="CE341" s="4" t="str">
        <f t="shared" si="342"/>
        <v/>
      </c>
      <c r="CF341" s="4" t="str">
        <f t="shared" si="343"/>
        <v/>
      </c>
      <c r="CG341" s="4" t="str">
        <f t="shared" si="344"/>
        <v/>
      </c>
      <c r="CH341" s="4" t="str">
        <f t="shared" si="345"/>
        <v/>
      </c>
      <c r="CI341" s="4" t="str">
        <f t="shared" si="346"/>
        <v/>
      </c>
      <c r="CJ341" s="4" t="str">
        <f t="shared" si="347"/>
        <v/>
      </c>
      <c r="CK341" s="4" t="str">
        <f t="shared" si="348"/>
        <v/>
      </c>
      <c r="CM341" s="4" t="s">
        <v>4998</v>
      </c>
      <c r="CN341" s="4" t="str">
        <f>IF(ISNUMBER(BZ341), IF($BV341&gt;VLOOKUP('Gene Table'!$G$2,'Array Content'!$A$2:$B$3,2,FALSE),IF(BZ341&lt;-$BV341,"mutant","WT"),IF(BZ341&lt;-VLOOKUP('Gene Table'!$G$2,'Array Content'!$A$2:$B$3,2,FALSE),"Mutant","WT")),"")</f>
        <v>WT</v>
      </c>
      <c r="CO341" s="4" t="str">
        <f>IF(ISNUMBER(CA341), IF($BV341&gt;VLOOKUP('Gene Table'!$G$2,'Array Content'!$A$2:$B$3,2,FALSE),IF(CA341&lt;-$BV341,"mutant","WT"),IF(CA341&lt;-VLOOKUP('Gene Table'!$G$2,'Array Content'!$A$2:$B$3,2,FALSE),"Mutant","WT")),"")</f>
        <v>WT</v>
      </c>
      <c r="CP341" s="4" t="str">
        <f>IF(ISNUMBER(CB341), IF($BV341&gt;VLOOKUP('Gene Table'!$G$2,'Array Content'!$A$2:$B$3,2,FALSE),IF(CB341&lt;-$BV341,"mutant","WT"),IF(CB341&lt;-VLOOKUP('Gene Table'!$G$2,'Array Content'!$A$2:$B$3,2,FALSE),"Mutant","WT")),"")</f>
        <v/>
      </c>
      <c r="CQ341" s="4" t="str">
        <f>IF(ISNUMBER(CC341), IF($BV341&gt;VLOOKUP('Gene Table'!$G$2,'Array Content'!$A$2:$B$3,2,FALSE),IF(CC341&lt;-$BV341,"mutant","WT"),IF(CC341&lt;-VLOOKUP('Gene Table'!$G$2,'Array Content'!$A$2:$B$3,2,FALSE),"Mutant","WT")),"")</f>
        <v/>
      </c>
      <c r="CR341" s="4" t="str">
        <f>IF(ISNUMBER(CD341), IF($BV341&gt;VLOOKUP('Gene Table'!$G$2,'Array Content'!$A$2:$B$3,2,FALSE),IF(CD341&lt;-$BV341,"mutant","WT"),IF(CD341&lt;-VLOOKUP('Gene Table'!$G$2,'Array Content'!$A$2:$B$3,2,FALSE),"Mutant","WT")),"")</f>
        <v/>
      </c>
      <c r="CS341" s="4" t="str">
        <f>IF(ISNUMBER(CE341), IF($BV341&gt;VLOOKUP('Gene Table'!$G$2,'Array Content'!$A$2:$B$3,2,FALSE),IF(CE341&lt;-$BV341,"mutant","WT"),IF(CE341&lt;-VLOOKUP('Gene Table'!$G$2,'Array Content'!$A$2:$B$3,2,FALSE),"Mutant","WT")),"")</f>
        <v/>
      </c>
      <c r="CT341" s="4" t="str">
        <f>IF(ISNUMBER(CF341), IF($BV341&gt;VLOOKUP('Gene Table'!$G$2,'Array Content'!$A$2:$B$3,2,FALSE),IF(CF341&lt;-$BV341,"mutant","WT"),IF(CF341&lt;-VLOOKUP('Gene Table'!$G$2,'Array Content'!$A$2:$B$3,2,FALSE),"Mutant","WT")),"")</f>
        <v/>
      </c>
      <c r="CU341" s="4" t="str">
        <f>IF(ISNUMBER(CG341), IF($BV341&gt;VLOOKUP('Gene Table'!$G$2,'Array Content'!$A$2:$B$3,2,FALSE),IF(CG341&lt;-$BV341,"mutant","WT"),IF(CG341&lt;-VLOOKUP('Gene Table'!$G$2,'Array Content'!$A$2:$B$3,2,FALSE),"Mutant","WT")),"")</f>
        <v/>
      </c>
      <c r="CV341" s="4" t="str">
        <f>IF(ISNUMBER(CH341), IF($BV341&gt;VLOOKUP('Gene Table'!$G$2,'Array Content'!$A$2:$B$3,2,FALSE),IF(CH341&lt;-$BV341,"mutant","WT"),IF(CH341&lt;-VLOOKUP('Gene Table'!$G$2,'Array Content'!$A$2:$B$3,2,FALSE),"Mutant","WT")),"")</f>
        <v/>
      </c>
      <c r="CW341" s="4" t="str">
        <f>IF(ISNUMBER(CI341), IF($BV341&gt;VLOOKUP('Gene Table'!$G$2,'Array Content'!$A$2:$B$3,2,FALSE),IF(CI341&lt;-$BV341,"mutant","WT"),IF(CI341&lt;-VLOOKUP('Gene Table'!$G$2,'Array Content'!$A$2:$B$3,2,FALSE),"Mutant","WT")),"")</f>
        <v/>
      </c>
      <c r="CX341" s="4" t="str">
        <f>IF(ISNUMBER(CJ341), IF($BV341&gt;VLOOKUP('Gene Table'!$G$2,'Array Content'!$A$2:$B$3,2,FALSE),IF(CJ341&lt;-$BV341,"mutant","WT"),IF(CJ341&lt;-VLOOKUP('Gene Table'!$G$2,'Array Content'!$A$2:$B$3,2,FALSE),"Mutant","WT")),"")</f>
        <v/>
      </c>
      <c r="CY341" s="4" t="str">
        <f>IF(ISNUMBER(CK341), IF($BV341&gt;VLOOKUP('Gene Table'!$G$2,'Array Content'!$A$2:$B$3,2,FALSE),IF(CK341&lt;-$BV341,"mutant","WT"),IF(CK341&lt;-VLOOKUP('Gene Table'!$G$2,'Array Content'!$A$2:$B$3,2,FALSE),"Mutant","WT")),"")</f>
        <v/>
      </c>
      <c r="DA341" s="4" t="s">
        <v>4998</v>
      </c>
      <c r="DB341" s="4">
        <f t="shared" si="349"/>
        <v>0</v>
      </c>
      <c r="DC341" s="4">
        <f t="shared" si="350"/>
        <v>0</v>
      </c>
      <c r="DD341" s="4" t="str">
        <f t="shared" si="351"/>
        <v/>
      </c>
      <c r="DE341" s="4" t="str">
        <f t="shared" si="352"/>
        <v/>
      </c>
      <c r="DF341" s="4" t="str">
        <f t="shared" si="353"/>
        <v/>
      </c>
      <c r="DG341" s="4" t="str">
        <f t="shared" si="354"/>
        <v/>
      </c>
      <c r="DH341" s="4" t="str">
        <f t="shared" si="355"/>
        <v/>
      </c>
      <c r="DI341" s="4" t="str">
        <f t="shared" si="356"/>
        <v/>
      </c>
      <c r="DJ341" s="4" t="str">
        <f t="shared" si="357"/>
        <v/>
      </c>
      <c r="DK341" s="4" t="str">
        <f t="shared" si="358"/>
        <v/>
      </c>
      <c r="DL341" s="4" t="str">
        <f t="shared" si="359"/>
        <v/>
      </c>
      <c r="DM341" s="4" t="str">
        <f t="shared" si="360"/>
        <v/>
      </c>
      <c r="DO341" s="4" t="s">
        <v>4998</v>
      </c>
      <c r="DP341" s="4" t="str">
        <f>IF(ISNUMBER(DB341), IF($AR341&gt;VLOOKUP('Gene Table'!$G$2,'Array Content'!$A$2:$B$3,2,FALSE),IF(DB341&lt;-$AR341,"mutant","WT"),IF(DB341&lt;-VLOOKUP('Gene Table'!$G$2,'Array Content'!$A$2:$B$3,2,FALSE),"Mutant","WT")),"")</f>
        <v>WT</v>
      </c>
      <c r="DQ341" s="4" t="str">
        <f>IF(ISNUMBER(DC341), IF($AR341&gt;VLOOKUP('Gene Table'!$G$2,'Array Content'!$A$2:$B$3,2,FALSE),IF(DC341&lt;-$AR341,"mutant","WT"),IF(DC341&lt;-VLOOKUP('Gene Table'!$G$2,'Array Content'!$A$2:$B$3,2,FALSE),"Mutant","WT")),"")</f>
        <v>WT</v>
      </c>
      <c r="DR341" s="4" t="str">
        <f>IF(ISNUMBER(DD341), IF($AR341&gt;VLOOKUP('Gene Table'!$G$2,'Array Content'!$A$2:$B$3,2,FALSE),IF(DD341&lt;-$AR341,"mutant","WT"),IF(DD341&lt;-VLOOKUP('Gene Table'!$G$2,'Array Content'!$A$2:$B$3,2,FALSE),"Mutant","WT")),"")</f>
        <v/>
      </c>
      <c r="DS341" s="4" t="str">
        <f>IF(ISNUMBER(DE341), IF($AR341&gt;VLOOKUP('Gene Table'!$G$2,'Array Content'!$A$2:$B$3,2,FALSE),IF(DE341&lt;-$AR341,"mutant","WT"),IF(DE341&lt;-VLOOKUP('Gene Table'!$G$2,'Array Content'!$A$2:$B$3,2,FALSE),"Mutant","WT")),"")</f>
        <v/>
      </c>
      <c r="DT341" s="4" t="str">
        <f>IF(ISNUMBER(DF341), IF($AR341&gt;VLOOKUP('Gene Table'!$G$2,'Array Content'!$A$2:$B$3,2,FALSE),IF(DF341&lt;-$AR341,"mutant","WT"),IF(DF341&lt;-VLOOKUP('Gene Table'!$G$2,'Array Content'!$A$2:$B$3,2,FALSE),"Mutant","WT")),"")</f>
        <v/>
      </c>
      <c r="DU341" s="4" t="str">
        <f>IF(ISNUMBER(DG341), IF($AR341&gt;VLOOKUP('Gene Table'!$G$2,'Array Content'!$A$2:$B$3,2,FALSE),IF(DG341&lt;-$AR341,"mutant","WT"),IF(DG341&lt;-VLOOKUP('Gene Table'!$G$2,'Array Content'!$A$2:$B$3,2,FALSE),"Mutant","WT")),"")</f>
        <v/>
      </c>
      <c r="DV341" s="4" t="str">
        <f>IF(ISNUMBER(DH341), IF($AR341&gt;VLOOKUP('Gene Table'!$G$2,'Array Content'!$A$2:$B$3,2,FALSE),IF(DH341&lt;-$AR341,"mutant","WT"),IF(DH341&lt;-VLOOKUP('Gene Table'!$G$2,'Array Content'!$A$2:$B$3,2,FALSE),"Mutant","WT")),"")</f>
        <v/>
      </c>
      <c r="DW341" s="4" t="str">
        <f>IF(ISNUMBER(DI341), IF($AR341&gt;VLOOKUP('Gene Table'!$G$2,'Array Content'!$A$2:$B$3,2,FALSE),IF(DI341&lt;-$AR341,"mutant","WT"),IF(DI341&lt;-VLOOKUP('Gene Table'!$G$2,'Array Content'!$A$2:$B$3,2,FALSE),"Mutant","WT")),"")</f>
        <v/>
      </c>
      <c r="DX341" s="4" t="str">
        <f>IF(ISNUMBER(DJ341), IF($AR341&gt;VLOOKUP('Gene Table'!$G$2,'Array Content'!$A$2:$B$3,2,FALSE),IF(DJ341&lt;-$AR341,"mutant","WT"),IF(DJ341&lt;-VLOOKUP('Gene Table'!$G$2,'Array Content'!$A$2:$B$3,2,FALSE),"Mutant","WT")),"")</f>
        <v/>
      </c>
      <c r="DY341" s="4" t="str">
        <f>IF(ISNUMBER(DK341), IF($AR341&gt;VLOOKUP('Gene Table'!$G$2,'Array Content'!$A$2:$B$3,2,FALSE),IF(DK341&lt;-$AR341,"mutant","WT"),IF(DK341&lt;-VLOOKUP('Gene Table'!$G$2,'Array Content'!$A$2:$B$3,2,FALSE),"Mutant","WT")),"")</f>
        <v/>
      </c>
      <c r="DZ341" s="4" t="str">
        <f>IF(ISNUMBER(DL341), IF($AR341&gt;VLOOKUP('Gene Table'!$G$2,'Array Content'!$A$2:$B$3,2,FALSE),IF(DL341&lt;-$AR341,"mutant","WT"),IF(DL341&lt;-VLOOKUP('Gene Table'!$G$2,'Array Content'!$A$2:$B$3,2,FALSE),"Mutant","WT")),"")</f>
        <v/>
      </c>
      <c r="EA341" s="4" t="str">
        <f>IF(ISNUMBER(DM341), IF($AR341&gt;VLOOKUP('Gene Table'!$G$2,'Array Content'!$A$2:$B$3,2,FALSE),IF(DM341&lt;-$AR341,"mutant","WT"),IF(DM341&lt;-VLOOKUP('Gene Table'!$G$2,'Array Content'!$A$2:$B$3,2,FALSE),"Mutant","WT")),"")</f>
        <v/>
      </c>
      <c r="EC341" s="4" t="s">
        <v>4998</v>
      </c>
      <c r="ED341" s="4">
        <f>IF('Gene Table'!$D341="copy number",D341,"")</f>
        <v>26</v>
      </c>
      <c r="EE341" s="4">
        <f>IF('Gene Table'!$D341="copy number",E341,"")</f>
        <v>26</v>
      </c>
      <c r="EF341" s="4" t="str">
        <f>IF('Gene Table'!$D341="copy number",F341,"")</f>
        <v/>
      </c>
      <c r="EG341" s="4" t="str">
        <f>IF('Gene Table'!$D341="copy number",G341,"")</f>
        <v/>
      </c>
      <c r="EH341" s="4" t="str">
        <f>IF('Gene Table'!$D341="copy number",H341,"")</f>
        <v/>
      </c>
      <c r="EI341" s="4" t="str">
        <f>IF('Gene Table'!$D341="copy number",I341,"")</f>
        <v/>
      </c>
      <c r="EJ341" s="4" t="str">
        <f>IF('Gene Table'!$D341="copy number",J341,"")</f>
        <v/>
      </c>
      <c r="EK341" s="4" t="str">
        <f>IF('Gene Table'!$D341="copy number",K341,"")</f>
        <v/>
      </c>
      <c r="EL341" s="4" t="str">
        <f>IF('Gene Table'!$D341="copy number",L341,"")</f>
        <v/>
      </c>
      <c r="EM341" s="4" t="str">
        <f>IF('Gene Table'!$D341="copy number",M341,"")</f>
        <v/>
      </c>
      <c r="EN341" s="4" t="str">
        <f>IF('Gene Table'!$D341="copy number",N341,"")</f>
        <v/>
      </c>
      <c r="EO341" s="4" t="str">
        <f>IF('Gene Table'!$D341="copy number",O341,"")</f>
        <v/>
      </c>
      <c r="EQ341" s="4" t="s">
        <v>4998</v>
      </c>
      <c r="ER341" s="4">
        <f>IF('Gene Table'!$D341="copy number",R341,"")</f>
        <v>26.72</v>
      </c>
      <c r="ES341" s="4">
        <f>IF('Gene Table'!$D341="copy number",S341,"")</f>
        <v>26</v>
      </c>
      <c r="ET341" s="4" t="str">
        <f>IF('Gene Table'!$D341="copy number",T341,"")</f>
        <v/>
      </c>
      <c r="EU341" s="4" t="str">
        <f>IF('Gene Table'!$D341="copy number",U341,"")</f>
        <v/>
      </c>
      <c r="EV341" s="4" t="str">
        <f>IF('Gene Table'!$D341="copy number",V341,"")</f>
        <v/>
      </c>
      <c r="EW341" s="4" t="str">
        <f>IF('Gene Table'!$D341="copy number",W341,"")</f>
        <v/>
      </c>
      <c r="EX341" s="4" t="str">
        <f>IF('Gene Table'!$D341="copy number",X341,"")</f>
        <v/>
      </c>
      <c r="EY341" s="4" t="str">
        <f>IF('Gene Table'!$D341="copy number",Y341,"")</f>
        <v/>
      </c>
      <c r="EZ341" s="4" t="str">
        <f>IF('Gene Table'!$D341="copy number",Z341,"")</f>
        <v/>
      </c>
      <c r="FA341" s="4" t="str">
        <f>IF('Gene Table'!$D341="copy number",AA341,"")</f>
        <v/>
      </c>
      <c r="FB341" s="4" t="str">
        <f>IF('Gene Table'!$D341="copy number",AB341,"")</f>
        <v/>
      </c>
      <c r="FC341" s="4" t="str">
        <f>IF('Gene Table'!$D341="copy number",AC341,"")</f>
        <v/>
      </c>
      <c r="FE341" s="4" t="s">
        <v>4998</v>
      </c>
      <c r="FF341" s="4" t="str">
        <f>IF('Gene Table'!$C341="SMPC",D341,"")</f>
        <v/>
      </c>
      <c r="FG341" s="4" t="str">
        <f>IF('Gene Table'!$C341="SMPC",E341,"")</f>
        <v/>
      </c>
      <c r="FH341" s="4" t="str">
        <f>IF('Gene Table'!$C341="SMPC",F341,"")</f>
        <v/>
      </c>
      <c r="FI341" s="4" t="str">
        <f>IF('Gene Table'!$C341="SMPC",G341,"")</f>
        <v/>
      </c>
      <c r="FJ341" s="4" t="str">
        <f>IF('Gene Table'!$C341="SMPC",H341,"")</f>
        <v/>
      </c>
      <c r="FK341" s="4" t="str">
        <f>IF('Gene Table'!$C341="SMPC",I341,"")</f>
        <v/>
      </c>
      <c r="FL341" s="4" t="str">
        <f>IF('Gene Table'!$C341="SMPC",J341,"")</f>
        <v/>
      </c>
      <c r="FM341" s="4" t="str">
        <f>IF('Gene Table'!$C341="SMPC",K341,"")</f>
        <v/>
      </c>
      <c r="FN341" s="4" t="str">
        <f>IF('Gene Table'!$C341="SMPC",L341,"")</f>
        <v/>
      </c>
      <c r="FO341" s="4" t="str">
        <f>IF('Gene Table'!$C341="SMPC",M341,"")</f>
        <v/>
      </c>
      <c r="FP341" s="4" t="str">
        <f>IF('Gene Table'!$C341="SMPC",N341,"")</f>
        <v/>
      </c>
      <c r="FQ341" s="4" t="str">
        <f>IF('Gene Table'!$C341="SMPC",O341,"")</f>
        <v/>
      </c>
      <c r="FS341" s="4" t="s">
        <v>4998</v>
      </c>
      <c r="FT341" s="4" t="str">
        <f>IF('Gene Table'!$C341="SMPC",R341,"")</f>
        <v/>
      </c>
      <c r="FU341" s="4" t="str">
        <f>IF('Gene Table'!$C341="SMPC",S341,"")</f>
        <v/>
      </c>
      <c r="FV341" s="4" t="str">
        <f>IF('Gene Table'!$C341="SMPC",T341,"")</f>
        <v/>
      </c>
      <c r="FW341" s="4" t="str">
        <f>IF('Gene Table'!$C341="SMPC",U341,"")</f>
        <v/>
      </c>
      <c r="FX341" s="4" t="str">
        <f>IF('Gene Table'!$C341="SMPC",V341,"")</f>
        <v/>
      </c>
      <c r="FY341" s="4" t="str">
        <f>IF('Gene Table'!$C341="SMPC",W341,"")</f>
        <v/>
      </c>
      <c r="FZ341" s="4" t="str">
        <f>IF('Gene Table'!$C341="SMPC",X341,"")</f>
        <v/>
      </c>
      <c r="GA341" s="4" t="str">
        <f>IF('Gene Table'!$C341="SMPC",Y341,"")</f>
        <v/>
      </c>
      <c r="GB341" s="4" t="str">
        <f>IF('Gene Table'!$C341="SMPC",Z341,"")</f>
        <v/>
      </c>
      <c r="GC341" s="4" t="str">
        <f>IF('Gene Table'!$C341="SMPC",AA341,"")</f>
        <v/>
      </c>
      <c r="GD341" s="4" t="str">
        <f>IF('Gene Table'!$C341="SMPC",AB341,"")</f>
        <v/>
      </c>
      <c r="GE341" s="4" t="str">
        <f>IF('Gene Table'!$C341="SMPC",AC341,"")</f>
        <v/>
      </c>
    </row>
    <row r="342" spans="1:187" ht="15" customHeight="1" x14ac:dyDescent="0.25">
      <c r="A342" s="4" t="str">
        <f>'Gene Table'!C342&amp;":"&amp;'Gene Table'!D342</f>
        <v>FBXW7:copy number</v>
      </c>
      <c r="B342" s="4">
        <f>IF('Gene Table'!$G$5="NO",IF(ISNUMBER(MATCH('Gene Table'!E342,'Array Content'!$M$2:$M$941,0)),VLOOKUP('Gene Table'!E342,'Array Content'!$M$2:$O$941,2,FALSE),35),IF('Gene Table'!$G$5="YES",IF(ISNUMBER(MATCH('Gene Table'!E342,'Array Content'!$M$2:$M$941,0)),VLOOKUP('Gene Table'!E342,'Array Content'!$M$2:$O$941,3,FALSE),35),"OOPS"))</f>
        <v>35</v>
      </c>
      <c r="C342" s="4" t="s">
        <v>4999</v>
      </c>
      <c r="D342" s="29">
        <f>IF('Control Sample Data'!D341="","",IF(SUM('Control Sample Data'!D$2:D$97)&gt;10,IF(AND(ISNUMBER('Control Sample Data'!D341),'Control Sample Data'!D341&lt;$B342, 'Control Sample Data'!D341&gt;0),'Control Sample Data'!D341,$B342),""))</f>
        <v>26</v>
      </c>
      <c r="E342" s="29">
        <f>IF('Control Sample Data'!E341="","",IF(SUM('Control Sample Data'!E$2:E$97)&gt;10,IF(AND(ISNUMBER('Control Sample Data'!E341),'Control Sample Data'!E341&lt;$B342, 'Control Sample Data'!E341&gt;0),'Control Sample Data'!E341,$B342),""))</f>
        <v>26</v>
      </c>
      <c r="F342" s="29" t="str">
        <f>IF('Control Sample Data'!F341="","",IF(SUM('Control Sample Data'!F$2:F$97)&gt;10,IF(AND(ISNUMBER('Control Sample Data'!F341),'Control Sample Data'!F341&lt;$B342, 'Control Sample Data'!F341&gt;0),'Control Sample Data'!F341,$B342),""))</f>
        <v/>
      </c>
      <c r="G342" s="29" t="str">
        <f>IF('Control Sample Data'!G341="","",IF(SUM('Control Sample Data'!G$2:G$97)&gt;10,IF(AND(ISNUMBER('Control Sample Data'!G341),'Control Sample Data'!G341&lt;$B342, 'Control Sample Data'!G341&gt;0),'Control Sample Data'!G341,$B342),""))</f>
        <v/>
      </c>
      <c r="H342" s="29" t="str">
        <f>IF('Control Sample Data'!H341="","",IF(SUM('Control Sample Data'!H$2:H$97)&gt;10,IF(AND(ISNUMBER('Control Sample Data'!H341),'Control Sample Data'!H341&lt;$B342, 'Control Sample Data'!H341&gt;0),'Control Sample Data'!H341,$B342),""))</f>
        <v/>
      </c>
      <c r="I342" s="29" t="str">
        <f>IF('Control Sample Data'!I341="","",IF(SUM('Control Sample Data'!I$2:I$97)&gt;10,IF(AND(ISNUMBER('Control Sample Data'!I341),'Control Sample Data'!I341&lt;$B342, 'Control Sample Data'!I341&gt;0),'Control Sample Data'!I341,$B342),""))</f>
        <v/>
      </c>
      <c r="J342" s="29" t="str">
        <f>IF('Control Sample Data'!J341="","",IF(SUM('Control Sample Data'!J$2:J$97)&gt;10,IF(AND(ISNUMBER('Control Sample Data'!J341),'Control Sample Data'!J341&lt;$B342, 'Control Sample Data'!J341&gt;0),'Control Sample Data'!J341,$B342),""))</f>
        <v/>
      </c>
      <c r="K342" s="29" t="str">
        <f>IF('Control Sample Data'!K341="","",IF(SUM('Control Sample Data'!K$2:K$97)&gt;10,IF(AND(ISNUMBER('Control Sample Data'!K341),'Control Sample Data'!K341&lt;$B342, 'Control Sample Data'!K341&gt;0),'Control Sample Data'!K341,$B342),""))</f>
        <v/>
      </c>
      <c r="L342" s="29" t="str">
        <f>IF('Control Sample Data'!L341="","",IF(SUM('Control Sample Data'!L$2:L$97)&gt;10,IF(AND(ISNUMBER('Control Sample Data'!L341),'Control Sample Data'!L341&lt;$B342, 'Control Sample Data'!L341&gt;0),'Control Sample Data'!L341,$B342),""))</f>
        <v/>
      </c>
      <c r="M342" s="29" t="str">
        <f>IF('Control Sample Data'!M341="","",IF(SUM('Control Sample Data'!M$2:M$97)&gt;10,IF(AND(ISNUMBER('Control Sample Data'!M341),'Control Sample Data'!M341&lt;$B342, 'Control Sample Data'!M341&gt;0),'Control Sample Data'!M341,$B342),""))</f>
        <v/>
      </c>
      <c r="N342" s="29" t="str">
        <f>IF('Control Sample Data'!N341="","",IF(SUM('Control Sample Data'!N$2:N$97)&gt;10,IF(AND(ISNUMBER('Control Sample Data'!N341),'Control Sample Data'!N341&lt;$B342, 'Control Sample Data'!N341&gt;0),'Control Sample Data'!N341,$B342),""))</f>
        <v/>
      </c>
      <c r="O342" s="29" t="str">
        <f>IF('Control Sample Data'!O341="","",IF(SUM('Control Sample Data'!O$2:O$97)&gt;10,IF(AND(ISNUMBER('Control Sample Data'!O341),'Control Sample Data'!O341&lt;$B342, 'Control Sample Data'!O341&gt;0),'Control Sample Data'!O341,$B342),""))</f>
        <v/>
      </c>
      <c r="Q342" s="4" t="s">
        <v>4999</v>
      </c>
      <c r="R342" s="29">
        <f>IF('Test Sample Data'!D341="","",IF(SUM('Test Sample Data'!D$2:D$97)&gt;10,IF(AND(ISNUMBER('Test Sample Data'!D341),'Test Sample Data'!D341&lt;$B342, 'Test Sample Data'!D341&gt;0),'Test Sample Data'!D341,$B342),""))</f>
        <v>27.56</v>
      </c>
      <c r="S342" s="29">
        <f>IF('Test Sample Data'!E341="","",IF(SUM('Test Sample Data'!E$2:E$97)&gt;10,IF(AND(ISNUMBER('Test Sample Data'!E341),'Test Sample Data'!E341&lt;$B342, 'Test Sample Data'!E341&gt;0),'Test Sample Data'!E341,$B342),""))</f>
        <v>26</v>
      </c>
      <c r="T342" s="29" t="str">
        <f>IF('Test Sample Data'!F341="","",IF(SUM('Test Sample Data'!F$2:F$97)&gt;10,IF(AND(ISNUMBER('Test Sample Data'!F341),'Test Sample Data'!F341&lt;$B342, 'Test Sample Data'!F341&gt;0),'Test Sample Data'!F341,$B342),""))</f>
        <v/>
      </c>
      <c r="U342" s="29" t="str">
        <f>IF('Test Sample Data'!G341="","",IF(SUM('Test Sample Data'!G$2:G$97)&gt;10,IF(AND(ISNUMBER('Test Sample Data'!G341),'Test Sample Data'!G341&lt;$B342, 'Test Sample Data'!G341&gt;0),'Test Sample Data'!G341,$B342),""))</f>
        <v/>
      </c>
      <c r="V342" s="29" t="str">
        <f>IF('Test Sample Data'!H341="","",IF(SUM('Test Sample Data'!H$2:H$97)&gt;10,IF(AND(ISNUMBER('Test Sample Data'!H341),'Test Sample Data'!H341&lt;$B342, 'Test Sample Data'!H341&gt;0),'Test Sample Data'!H341,$B342),""))</f>
        <v/>
      </c>
      <c r="W342" s="29" t="str">
        <f>IF('Test Sample Data'!I341="","",IF(SUM('Test Sample Data'!I$2:I$97)&gt;10,IF(AND(ISNUMBER('Test Sample Data'!I341),'Test Sample Data'!I341&lt;$B342, 'Test Sample Data'!I341&gt;0),'Test Sample Data'!I341,$B342),""))</f>
        <v/>
      </c>
      <c r="X342" s="29" t="str">
        <f>IF('Test Sample Data'!J341="","",IF(SUM('Test Sample Data'!J$2:J$97)&gt;10,IF(AND(ISNUMBER('Test Sample Data'!J341),'Test Sample Data'!J341&lt;$B342, 'Test Sample Data'!J341&gt;0),'Test Sample Data'!J341,$B342),""))</f>
        <v/>
      </c>
      <c r="Y342" s="29" t="str">
        <f>IF('Test Sample Data'!K341="","",IF(SUM('Test Sample Data'!K$2:K$97)&gt;10,IF(AND(ISNUMBER('Test Sample Data'!K341),'Test Sample Data'!K341&lt;$B342, 'Test Sample Data'!K341&gt;0),'Test Sample Data'!K341,$B342),""))</f>
        <v/>
      </c>
      <c r="Z342" s="29" t="str">
        <f>IF('Test Sample Data'!L341="","",IF(SUM('Test Sample Data'!L$2:L$97)&gt;10,IF(AND(ISNUMBER('Test Sample Data'!L341),'Test Sample Data'!L341&lt;$B342, 'Test Sample Data'!L341&gt;0),'Test Sample Data'!L341,$B342),""))</f>
        <v/>
      </c>
      <c r="AA342" s="29" t="str">
        <f>IF('Test Sample Data'!M341="","",IF(SUM('Test Sample Data'!M$2:M$97)&gt;10,IF(AND(ISNUMBER('Test Sample Data'!M341),'Test Sample Data'!M341&lt;$B342, 'Test Sample Data'!M341&gt;0),'Test Sample Data'!M341,$B342),""))</f>
        <v/>
      </c>
      <c r="AB342" s="29" t="str">
        <f>IF('Test Sample Data'!N341="","",IF(SUM('Test Sample Data'!N$2:N$97)&gt;10,IF(AND(ISNUMBER('Test Sample Data'!N341),'Test Sample Data'!N341&lt;$B342, 'Test Sample Data'!N341&gt;0),'Test Sample Data'!N341,$B342),""))</f>
        <v/>
      </c>
      <c r="AC342" s="29" t="str">
        <f>IF('Test Sample Data'!O341="","",IF(SUM('Test Sample Data'!O$2:O$97)&gt;10,IF(AND(ISNUMBER('Test Sample Data'!O341),'Test Sample Data'!O341&lt;$B342, 'Test Sample Data'!O341&gt;0),'Test Sample Data'!O341,$B342),""))</f>
        <v/>
      </c>
      <c r="AE342" s="4" t="s">
        <v>4999</v>
      </c>
      <c r="AF342" s="4">
        <f t="shared" si="375"/>
        <v>0</v>
      </c>
      <c r="AG342" s="4">
        <f t="shared" si="376"/>
        <v>0</v>
      </c>
      <c r="AH342" s="4" t="str">
        <f t="shared" si="377"/>
        <v/>
      </c>
      <c r="AI342" s="4" t="str">
        <f t="shared" si="378"/>
        <v/>
      </c>
      <c r="AJ342" s="4" t="str">
        <f t="shared" si="379"/>
        <v/>
      </c>
      <c r="AK342" s="4" t="str">
        <f t="shared" si="380"/>
        <v/>
      </c>
      <c r="AL342" s="4" t="str">
        <f t="shared" si="381"/>
        <v/>
      </c>
      <c r="AM342" s="4" t="str">
        <f t="shared" si="382"/>
        <v/>
      </c>
      <c r="AN342" s="4" t="str">
        <f t="shared" si="383"/>
        <v/>
      </c>
      <c r="AO342" s="4" t="str">
        <f t="shared" si="384"/>
        <v/>
      </c>
      <c r="AP342" s="4" t="str">
        <f t="shared" si="385"/>
        <v/>
      </c>
      <c r="AQ342" s="4" t="str">
        <f t="shared" si="386"/>
        <v/>
      </c>
      <c r="AR342" s="4">
        <f t="shared" si="387"/>
        <v>0</v>
      </c>
      <c r="AS342" s="4">
        <f t="shared" si="374"/>
        <v>0</v>
      </c>
      <c r="AU342" s="4" t="s">
        <v>4999</v>
      </c>
      <c r="AV342" s="4">
        <f t="shared" si="388"/>
        <v>0</v>
      </c>
      <c r="AW342" s="4">
        <f t="shared" si="389"/>
        <v>0</v>
      </c>
      <c r="AX342" s="4" t="str">
        <f t="shared" si="390"/>
        <v/>
      </c>
      <c r="AY342" s="4" t="str">
        <f t="shared" si="391"/>
        <v/>
      </c>
      <c r="AZ342" s="4" t="str">
        <f t="shared" si="392"/>
        <v/>
      </c>
      <c r="BA342" s="4" t="str">
        <f t="shared" si="393"/>
        <v/>
      </c>
      <c r="BB342" s="4" t="str">
        <f t="shared" si="394"/>
        <v/>
      </c>
      <c r="BC342" s="4" t="str">
        <f t="shared" si="395"/>
        <v/>
      </c>
      <c r="BD342" s="4" t="str">
        <f t="shared" si="396"/>
        <v/>
      </c>
      <c r="BE342" s="4" t="str">
        <f t="shared" si="397"/>
        <v/>
      </c>
      <c r="BF342" s="4" t="str">
        <f t="shared" si="398"/>
        <v/>
      </c>
      <c r="BG342" s="4" t="str">
        <f t="shared" si="399"/>
        <v/>
      </c>
      <c r="BI342" s="4" t="s">
        <v>4999</v>
      </c>
      <c r="BJ342" s="4">
        <f t="shared" si="361"/>
        <v>0</v>
      </c>
      <c r="BK342" s="4" t="str">
        <f t="shared" si="362"/>
        <v/>
      </c>
      <c r="BL342" s="4" t="str">
        <f t="shared" si="363"/>
        <v/>
      </c>
      <c r="BM342" s="4" t="str">
        <f t="shared" si="364"/>
        <v/>
      </c>
      <c r="BN342" s="4" t="str">
        <f t="shared" si="365"/>
        <v/>
      </c>
      <c r="BO342" s="4" t="str">
        <f t="shared" si="366"/>
        <v/>
      </c>
      <c r="BP342" s="4" t="str">
        <f t="shared" si="367"/>
        <v/>
      </c>
      <c r="BQ342" s="4" t="str">
        <f t="shared" si="368"/>
        <v/>
      </c>
      <c r="BR342" s="4" t="str">
        <f t="shared" si="369"/>
        <v/>
      </c>
      <c r="BS342" s="4" t="str">
        <f t="shared" si="370"/>
        <v/>
      </c>
      <c r="BT342" s="4" t="str">
        <f t="shared" si="371"/>
        <v/>
      </c>
      <c r="BU342" s="4" t="str">
        <f t="shared" si="372"/>
        <v/>
      </c>
      <c r="BV342" s="4">
        <f t="shared" si="400"/>
        <v>0</v>
      </c>
      <c r="BW342" s="4">
        <f t="shared" si="373"/>
        <v>0</v>
      </c>
      <c r="BY342" s="4" t="s">
        <v>4999</v>
      </c>
      <c r="BZ342" s="4">
        <f t="shared" si="337"/>
        <v>0</v>
      </c>
      <c r="CA342" s="4">
        <f t="shared" si="338"/>
        <v>0</v>
      </c>
      <c r="CB342" s="4" t="str">
        <f t="shared" si="339"/>
        <v/>
      </c>
      <c r="CC342" s="4" t="str">
        <f t="shared" si="340"/>
        <v/>
      </c>
      <c r="CD342" s="4" t="str">
        <f t="shared" si="341"/>
        <v/>
      </c>
      <c r="CE342" s="4" t="str">
        <f t="shared" si="342"/>
        <v/>
      </c>
      <c r="CF342" s="4" t="str">
        <f t="shared" si="343"/>
        <v/>
      </c>
      <c r="CG342" s="4" t="str">
        <f t="shared" si="344"/>
        <v/>
      </c>
      <c r="CH342" s="4" t="str">
        <f t="shared" si="345"/>
        <v/>
      </c>
      <c r="CI342" s="4" t="str">
        <f t="shared" si="346"/>
        <v/>
      </c>
      <c r="CJ342" s="4" t="str">
        <f t="shared" si="347"/>
        <v/>
      </c>
      <c r="CK342" s="4" t="str">
        <f t="shared" si="348"/>
        <v/>
      </c>
      <c r="CM342" s="4" t="s">
        <v>4999</v>
      </c>
      <c r="CN342" s="4" t="str">
        <f>IF(ISNUMBER(BZ342), IF($BV342&gt;VLOOKUP('Gene Table'!$G$2,'Array Content'!$A$2:$B$3,2,FALSE),IF(BZ342&lt;-$BV342,"mutant","WT"),IF(BZ342&lt;-VLOOKUP('Gene Table'!$G$2,'Array Content'!$A$2:$B$3,2,FALSE),"Mutant","WT")),"")</f>
        <v>WT</v>
      </c>
      <c r="CO342" s="4" t="str">
        <f>IF(ISNUMBER(CA342), IF($BV342&gt;VLOOKUP('Gene Table'!$G$2,'Array Content'!$A$2:$B$3,2,FALSE),IF(CA342&lt;-$BV342,"mutant","WT"),IF(CA342&lt;-VLOOKUP('Gene Table'!$G$2,'Array Content'!$A$2:$B$3,2,FALSE),"Mutant","WT")),"")</f>
        <v>WT</v>
      </c>
      <c r="CP342" s="4" t="str">
        <f>IF(ISNUMBER(CB342), IF($BV342&gt;VLOOKUP('Gene Table'!$G$2,'Array Content'!$A$2:$B$3,2,FALSE),IF(CB342&lt;-$BV342,"mutant","WT"),IF(CB342&lt;-VLOOKUP('Gene Table'!$G$2,'Array Content'!$A$2:$B$3,2,FALSE),"Mutant","WT")),"")</f>
        <v/>
      </c>
      <c r="CQ342" s="4" t="str">
        <f>IF(ISNUMBER(CC342), IF($BV342&gt;VLOOKUP('Gene Table'!$G$2,'Array Content'!$A$2:$B$3,2,FALSE),IF(CC342&lt;-$BV342,"mutant","WT"),IF(CC342&lt;-VLOOKUP('Gene Table'!$G$2,'Array Content'!$A$2:$B$3,2,FALSE),"Mutant","WT")),"")</f>
        <v/>
      </c>
      <c r="CR342" s="4" t="str">
        <f>IF(ISNUMBER(CD342), IF($BV342&gt;VLOOKUP('Gene Table'!$G$2,'Array Content'!$A$2:$B$3,2,FALSE),IF(CD342&lt;-$BV342,"mutant","WT"),IF(CD342&lt;-VLOOKUP('Gene Table'!$G$2,'Array Content'!$A$2:$B$3,2,FALSE),"Mutant","WT")),"")</f>
        <v/>
      </c>
      <c r="CS342" s="4" t="str">
        <f>IF(ISNUMBER(CE342), IF($BV342&gt;VLOOKUP('Gene Table'!$G$2,'Array Content'!$A$2:$B$3,2,FALSE),IF(CE342&lt;-$BV342,"mutant","WT"),IF(CE342&lt;-VLOOKUP('Gene Table'!$G$2,'Array Content'!$A$2:$B$3,2,FALSE),"Mutant","WT")),"")</f>
        <v/>
      </c>
      <c r="CT342" s="4" t="str">
        <f>IF(ISNUMBER(CF342), IF($BV342&gt;VLOOKUP('Gene Table'!$G$2,'Array Content'!$A$2:$B$3,2,FALSE),IF(CF342&lt;-$BV342,"mutant","WT"),IF(CF342&lt;-VLOOKUP('Gene Table'!$G$2,'Array Content'!$A$2:$B$3,2,FALSE),"Mutant","WT")),"")</f>
        <v/>
      </c>
      <c r="CU342" s="4" t="str">
        <f>IF(ISNUMBER(CG342), IF($BV342&gt;VLOOKUP('Gene Table'!$G$2,'Array Content'!$A$2:$B$3,2,FALSE),IF(CG342&lt;-$BV342,"mutant","WT"),IF(CG342&lt;-VLOOKUP('Gene Table'!$G$2,'Array Content'!$A$2:$B$3,2,FALSE),"Mutant","WT")),"")</f>
        <v/>
      </c>
      <c r="CV342" s="4" t="str">
        <f>IF(ISNUMBER(CH342), IF($BV342&gt;VLOOKUP('Gene Table'!$G$2,'Array Content'!$A$2:$B$3,2,FALSE),IF(CH342&lt;-$BV342,"mutant","WT"),IF(CH342&lt;-VLOOKUP('Gene Table'!$G$2,'Array Content'!$A$2:$B$3,2,FALSE),"Mutant","WT")),"")</f>
        <v/>
      </c>
      <c r="CW342" s="4" t="str">
        <f>IF(ISNUMBER(CI342), IF($BV342&gt;VLOOKUP('Gene Table'!$G$2,'Array Content'!$A$2:$B$3,2,FALSE),IF(CI342&lt;-$BV342,"mutant","WT"),IF(CI342&lt;-VLOOKUP('Gene Table'!$G$2,'Array Content'!$A$2:$B$3,2,FALSE),"Mutant","WT")),"")</f>
        <v/>
      </c>
      <c r="CX342" s="4" t="str">
        <f>IF(ISNUMBER(CJ342), IF($BV342&gt;VLOOKUP('Gene Table'!$G$2,'Array Content'!$A$2:$B$3,2,FALSE),IF(CJ342&lt;-$BV342,"mutant","WT"),IF(CJ342&lt;-VLOOKUP('Gene Table'!$G$2,'Array Content'!$A$2:$B$3,2,FALSE),"Mutant","WT")),"")</f>
        <v/>
      </c>
      <c r="CY342" s="4" t="str">
        <f>IF(ISNUMBER(CK342), IF($BV342&gt;VLOOKUP('Gene Table'!$G$2,'Array Content'!$A$2:$B$3,2,FALSE),IF(CK342&lt;-$BV342,"mutant","WT"),IF(CK342&lt;-VLOOKUP('Gene Table'!$G$2,'Array Content'!$A$2:$B$3,2,FALSE),"Mutant","WT")),"")</f>
        <v/>
      </c>
      <c r="DA342" s="4" t="s">
        <v>4999</v>
      </c>
      <c r="DB342" s="4">
        <f t="shared" si="349"/>
        <v>0</v>
      </c>
      <c r="DC342" s="4">
        <f t="shared" si="350"/>
        <v>0</v>
      </c>
      <c r="DD342" s="4" t="str">
        <f t="shared" si="351"/>
        <v/>
      </c>
      <c r="DE342" s="4" t="str">
        <f t="shared" si="352"/>
        <v/>
      </c>
      <c r="DF342" s="4" t="str">
        <f t="shared" si="353"/>
        <v/>
      </c>
      <c r="DG342" s="4" t="str">
        <f t="shared" si="354"/>
        <v/>
      </c>
      <c r="DH342" s="4" t="str">
        <f t="shared" si="355"/>
        <v/>
      </c>
      <c r="DI342" s="4" t="str">
        <f t="shared" si="356"/>
        <v/>
      </c>
      <c r="DJ342" s="4" t="str">
        <f t="shared" si="357"/>
        <v/>
      </c>
      <c r="DK342" s="4" t="str">
        <f t="shared" si="358"/>
        <v/>
      </c>
      <c r="DL342" s="4" t="str">
        <f t="shared" si="359"/>
        <v/>
      </c>
      <c r="DM342" s="4" t="str">
        <f t="shared" si="360"/>
        <v/>
      </c>
      <c r="DO342" s="4" t="s">
        <v>4999</v>
      </c>
      <c r="DP342" s="4" t="str">
        <f>IF(ISNUMBER(DB342), IF($AR342&gt;VLOOKUP('Gene Table'!$G$2,'Array Content'!$A$2:$B$3,2,FALSE),IF(DB342&lt;-$AR342,"mutant","WT"),IF(DB342&lt;-VLOOKUP('Gene Table'!$G$2,'Array Content'!$A$2:$B$3,2,FALSE),"Mutant","WT")),"")</f>
        <v>WT</v>
      </c>
      <c r="DQ342" s="4" t="str">
        <f>IF(ISNUMBER(DC342), IF($AR342&gt;VLOOKUP('Gene Table'!$G$2,'Array Content'!$A$2:$B$3,2,FALSE),IF(DC342&lt;-$AR342,"mutant","WT"),IF(DC342&lt;-VLOOKUP('Gene Table'!$G$2,'Array Content'!$A$2:$B$3,2,FALSE),"Mutant","WT")),"")</f>
        <v>WT</v>
      </c>
      <c r="DR342" s="4" t="str">
        <f>IF(ISNUMBER(DD342), IF($AR342&gt;VLOOKUP('Gene Table'!$G$2,'Array Content'!$A$2:$B$3,2,FALSE),IF(DD342&lt;-$AR342,"mutant","WT"),IF(DD342&lt;-VLOOKUP('Gene Table'!$G$2,'Array Content'!$A$2:$B$3,2,FALSE),"Mutant","WT")),"")</f>
        <v/>
      </c>
      <c r="DS342" s="4" t="str">
        <f>IF(ISNUMBER(DE342), IF($AR342&gt;VLOOKUP('Gene Table'!$G$2,'Array Content'!$A$2:$B$3,2,FALSE),IF(DE342&lt;-$AR342,"mutant","WT"),IF(DE342&lt;-VLOOKUP('Gene Table'!$G$2,'Array Content'!$A$2:$B$3,2,FALSE),"Mutant","WT")),"")</f>
        <v/>
      </c>
      <c r="DT342" s="4" t="str">
        <f>IF(ISNUMBER(DF342), IF($AR342&gt;VLOOKUP('Gene Table'!$G$2,'Array Content'!$A$2:$B$3,2,FALSE),IF(DF342&lt;-$AR342,"mutant","WT"),IF(DF342&lt;-VLOOKUP('Gene Table'!$G$2,'Array Content'!$A$2:$B$3,2,FALSE),"Mutant","WT")),"")</f>
        <v/>
      </c>
      <c r="DU342" s="4" t="str">
        <f>IF(ISNUMBER(DG342), IF($AR342&gt;VLOOKUP('Gene Table'!$G$2,'Array Content'!$A$2:$B$3,2,FALSE),IF(DG342&lt;-$AR342,"mutant","WT"),IF(DG342&lt;-VLOOKUP('Gene Table'!$G$2,'Array Content'!$A$2:$B$3,2,FALSE),"Mutant","WT")),"")</f>
        <v/>
      </c>
      <c r="DV342" s="4" t="str">
        <f>IF(ISNUMBER(DH342), IF($AR342&gt;VLOOKUP('Gene Table'!$G$2,'Array Content'!$A$2:$B$3,2,FALSE),IF(DH342&lt;-$AR342,"mutant","WT"),IF(DH342&lt;-VLOOKUP('Gene Table'!$G$2,'Array Content'!$A$2:$B$3,2,FALSE),"Mutant","WT")),"")</f>
        <v/>
      </c>
      <c r="DW342" s="4" t="str">
        <f>IF(ISNUMBER(DI342), IF($AR342&gt;VLOOKUP('Gene Table'!$G$2,'Array Content'!$A$2:$B$3,2,FALSE),IF(DI342&lt;-$AR342,"mutant","WT"),IF(DI342&lt;-VLOOKUP('Gene Table'!$G$2,'Array Content'!$A$2:$B$3,2,FALSE),"Mutant","WT")),"")</f>
        <v/>
      </c>
      <c r="DX342" s="4" t="str">
        <f>IF(ISNUMBER(DJ342), IF($AR342&gt;VLOOKUP('Gene Table'!$G$2,'Array Content'!$A$2:$B$3,2,FALSE),IF(DJ342&lt;-$AR342,"mutant","WT"),IF(DJ342&lt;-VLOOKUP('Gene Table'!$G$2,'Array Content'!$A$2:$B$3,2,FALSE),"Mutant","WT")),"")</f>
        <v/>
      </c>
      <c r="DY342" s="4" t="str">
        <f>IF(ISNUMBER(DK342), IF($AR342&gt;VLOOKUP('Gene Table'!$G$2,'Array Content'!$A$2:$B$3,2,FALSE),IF(DK342&lt;-$AR342,"mutant","WT"),IF(DK342&lt;-VLOOKUP('Gene Table'!$G$2,'Array Content'!$A$2:$B$3,2,FALSE),"Mutant","WT")),"")</f>
        <v/>
      </c>
      <c r="DZ342" s="4" t="str">
        <f>IF(ISNUMBER(DL342), IF($AR342&gt;VLOOKUP('Gene Table'!$G$2,'Array Content'!$A$2:$B$3,2,FALSE),IF(DL342&lt;-$AR342,"mutant","WT"),IF(DL342&lt;-VLOOKUP('Gene Table'!$G$2,'Array Content'!$A$2:$B$3,2,FALSE),"Mutant","WT")),"")</f>
        <v/>
      </c>
      <c r="EA342" s="4" t="str">
        <f>IF(ISNUMBER(DM342), IF($AR342&gt;VLOOKUP('Gene Table'!$G$2,'Array Content'!$A$2:$B$3,2,FALSE),IF(DM342&lt;-$AR342,"mutant","WT"),IF(DM342&lt;-VLOOKUP('Gene Table'!$G$2,'Array Content'!$A$2:$B$3,2,FALSE),"Mutant","WT")),"")</f>
        <v/>
      </c>
      <c r="EC342" s="4" t="s">
        <v>4999</v>
      </c>
      <c r="ED342" s="4">
        <f>IF('Gene Table'!$D342="copy number",D342,"")</f>
        <v>26</v>
      </c>
      <c r="EE342" s="4">
        <f>IF('Gene Table'!$D342="copy number",E342,"")</f>
        <v>26</v>
      </c>
      <c r="EF342" s="4" t="str">
        <f>IF('Gene Table'!$D342="copy number",F342,"")</f>
        <v/>
      </c>
      <c r="EG342" s="4" t="str">
        <f>IF('Gene Table'!$D342="copy number",G342,"")</f>
        <v/>
      </c>
      <c r="EH342" s="4" t="str">
        <f>IF('Gene Table'!$D342="copy number",H342,"")</f>
        <v/>
      </c>
      <c r="EI342" s="4" t="str">
        <f>IF('Gene Table'!$D342="copy number",I342,"")</f>
        <v/>
      </c>
      <c r="EJ342" s="4" t="str">
        <f>IF('Gene Table'!$D342="copy number",J342,"")</f>
        <v/>
      </c>
      <c r="EK342" s="4" t="str">
        <f>IF('Gene Table'!$D342="copy number",K342,"")</f>
        <v/>
      </c>
      <c r="EL342" s="4" t="str">
        <f>IF('Gene Table'!$D342="copy number",L342,"")</f>
        <v/>
      </c>
      <c r="EM342" s="4" t="str">
        <f>IF('Gene Table'!$D342="copy number",M342,"")</f>
        <v/>
      </c>
      <c r="EN342" s="4" t="str">
        <f>IF('Gene Table'!$D342="copy number",N342,"")</f>
        <v/>
      </c>
      <c r="EO342" s="4" t="str">
        <f>IF('Gene Table'!$D342="copy number",O342,"")</f>
        <v/>
      </c>
      <c r="EQ342" s="4" t="s">
        <v>4999</v>
      </c>
      <c r="ER342" s="4">
        <f>IF('Gene Table'!$D342="copy number",R342,"")</f>
        <v>27.56</v>
      </c>
      <c r="ES342" s="4">
        <f>IF('Gene Table'!$D342="copy number",S342,"")</f>
        <v>26</v>
      </c>
      <c r="ET342" s="4" t="str">
        <f>IF('Gene Table'!$D342="copy number",T342,"")</f>
        <v/>
      </c>
      <c r="EU342" s="4" t="str">
        <f>IF('Gene Table'!$D342="copy number",U342,"")</f>
        <v/>
      </c>
      <c r="EV342" s="4" t="str">
        <f>IF('Gene Table'!$D342="copy number",V342,"")</f>
        <v/>
      </c>
      <c r="EW342" s="4" t="str">
        <f>IF('Gene Table'!$D342="copy number",W342,"")</f>
        <v/>
      </c>
      <c r="EX342" s="4" t="str">
        <f>IF('Gene Table'!$D342="copy number",X342,"")</f>
        <v/>
      </c>
      <c r="EY342" s="4" t="str">
        <f>IF('Gene Table'!$D342="copy number",Y342,"")</f>
        <v/>
      </c>
      <c r="EZ342" s="4" t="str">
        <f>IF('Gene Table'!$D342="copy number",Z342,"")</f>
        <v/>
      </c>
      <c r="FA342" s="4" t="str">
        <f>IF('Gene Table'!$D342="copy number",AA342,"")</f>
        <v/>
      </c>
      <c r="FB342" s="4" t="str">
        <f>IF('Gene Table'!$D342="copy number",AB342,"")</f>
        <v/>
      </c>
      <c r="FC342" s="4" t="str">
        <f>IF('Gene Table'!$D342="copy number",AC342,"")</f>
        <v/>
      </c>
      <c r="FE342" s="4" t="s">
        <v>4999</v>
      </c>
      <c r="FF342" s="4" t="str">
        <f>IF('Gene Table'!$C342="SMPC",D342,"")</f>
        <v/>
      </c>
      <c r="FG342" s="4" t="str">
        <f>IF('Gene Table'!$C342="SMPC",E342,"")</f>
        <v/>
      </c>
      <c r="FH342" s="4" t="str">
        <f>IF('Gene Table'!$C342="SMPC",F342,"")</f>
        <v/>
      </c>
      <c r="FI342" s="4" t="str">
        <f>IF('Gene Table'!$C342="SMPC",G342,"")</f>
        <v/>
      </c>
      <c r="FJ342" s="4" t="str">
        <f>IF('Gene Table'!$C342="SMPC",H342,"")</f>
        <v/>
      </c>
      <c r="FK342" s="4" t="str">
        <f>IF('Gene Table'!$C342="SMPC",I342,"")</f>
        <v/>
      </c>
      <c r="FL342" s="4" t="str">
        <f>IF('Gene Table'!$C342="SMPC",J342,"")</f>
        <v/>
      </c>
      <c r="FM342" s="4" t="str">
        <f>IF('Gene Table'!$C342="SMPC",K342,"")</f>
        <v/>
      </c>
      <c r="FN342" s="4" t="str">
        <f>IF('Gene Table'!$C342="SMPC",L342,"")</f>
        <v/>
      </c>
      <c r="FO342" s="4" t="str">
        <f>IF('Gene Table'!$C342="SMPC",M342,"")</f>
        <v/>
      </c>
      <c r="FP342" s="4" t="str">
        <f>IF('Gene Table'!$C342="SMPC",N342,"")</f>
        <v/>
      </c>
      <c r="FQ342" s="4" t="str">
        <f>IF('Gene Table'!$C342="SMPC",O342,"")</f>
        <v/>
      </c>
      <c r="FS342" s="4" t="s">
        <v>4999</v>
      </c>
      <c r="FT342" s="4" t="str">
        <f>IF('Gene Table'!$C342="SMPC",R342,"")</f>
        <v/>
      </c>
      <c r="FU342" s="4" t="str">
        <f>IF('Gene Table'!$C342="SMPC",S342,"")</f>
        <v/>
      </c>
      <c r="FV342" s="4" t="str">
        <f>IF('Gene Table'!$C342="SMPC",T342,"")</f>
        <v/>
      </c>
      <c r="FW342" s="4" t="str">
        <f>IF('Gene Table'!$C342="SMPC",U342,"")</f>
        <v/>
      </c>
      <c r="FX342" s="4" t="str">
        <f>IF('Gene Table'!$C342="SMPC",V342,"")</f>
        <v/>
      </c>
      <c r="FY342" s="4" t="str">
        <f>IF('Gene Table'!$C342="SMPC",W342,"")</f>
        <v/>
      </c>
      <c r="FZ342" s="4" t="str">
        <f>IF('Gene Table'!$C342="SMPC",X342,"")</f>
        <v/>
      </c>
      <c r="GA342" s="4" t="str">
        <f>IF('Gene Table'!$C342="SMPC",Y342,"")</f>
        <v/>
      </c>
      <c r="GB342" s="4" t="str">
        <f>IF('Gene Table'!$C342="SMPC",Z342,"")</f>
        <v/>
      </c>
      <c r="GC342" s="4" t="str">
        <f>IF('Gene Table'!$C342="SMPC",AA342,"")</f>
        <v/>
      </c>
      <c r="GD342" s="4" t="str">
        <f>IF('Gene Table'!$C342="SMPC",AB342,"")</f>
        <v/>
      </c>
      <c r="GE342" s="4" t="str">
        <f>IF('Gene Table'!$C342="SMPC",AC342,"")</f>
        <v/>
      </c>
    </row>
    <row r="343" spans="1:187" ht="15" customHeight="1" x14ac:dyDescent="0.25">
      <c r="A343" s="4" t="str">
        <f>'Gene Table'!C343&amp;":"&amp;'Gene Table'!D343</f>
        <v>GNAQ:copy number</v>
      </c>
      <c r="B343" s="4">
        <f>IF('Gene Table'!$G$5="NO",IF(ISNUMBER(MATCH('Gene Table'!E343,'Array Content'!$M$2:$M$941,0)),VLOOKUP('Gene Table'!E343,'Array Content'!$M$2:$O$941,2,FALSE),35),IF('Gene Table'!$G$5="YES",IF(ISNUMBER(MATCH('Gene Table'!E343,'Array Content'!$M$2:$M$941,0)),VLOOKUP('Gene Table'!E343,'Array Content'!$M$2:$O$941,3,FALSE),35),"OOPS"))</f>
        <v>35</v>
      </c>
      <c r="C343" s="4" t="s">
        <v>5000</v>
      </c>
      <c r="D343" s="29">
        <f>IF('Control Sample Data'!D342="","",IF(SUM('Control Sample Data'!D$2:D$97)&gt;10,IF(AND(ISNUMBER('Control Sample Data'!D342),'Control Sample Data'!D342&lt;$B343, 'Control Sample Data'!D342&gt;0),'Control Sample Data'!D342,$B343),""))</f>
        <v>26</v>
      </c>
      <c r="E343" s="29">
        <f>IF('Control Sample Data'!E342="","",IF(SUM('Control Sample Data'!E$2:E$97)&gt;10,IF(AND(ISNUMBER('Control Sample Data'!E342),'Control Sample Data'!E342&lt;$B343, 'Control Sample Data'!E342&gt;0),'Control Sample Data'!E342,$B343),""))</f>
        <v>26</v>
      </c>
      <c r="F343" s="29" t="str">
        <f>IF('Control Sample Data'!F342="","",IF(SUM('Control Sample Data'!F$2:F$97)&gt;10,IF(AND(ISNUMBER('Control Sample Data'!F342),'Control Sample Data'!F342&lt;$B343, 'Control Sample Data'!F342&gt;0),'Control Sample Data'!F342,$B343),""))</f>
        <v/>
      </c>
      <c r="G343" s="29" t="str">
        <f>IF('Control Sample Data'!G342="","",IF(SUM('Control Sample Data'!G$2:G$97)&gt;10,IF(AND(ISNUMBER('Control Sample Data'!G342),'Control Sample Data'!G342&lt;$B343, 'Control Sample Data'!G342&gt;0),'Control Sample Data'!G342,$B343),""))</f>
        <v/>
      </c>
      <c r="H343" s="29" t="str">
        <f>IF('Control Sample Data'!H342="","",IF(SUM('Control Sample Data'!H$2:H$97)&gt;10,IF(AND(ISNUMBER('Control Sample Data'!H342),'Control Sample Data'!H342&lt;$B343, 'Control Sample Data'!H342&gt;0),'Control Sample Data'!H342,$B343),""))</f>
        <v/>
      </c>
      <c r="I343" s="29" t="str">
        <f>IF('Control Sample Data'!I342="","",IF(SUM('Control Sample Data'!I$2:I$97)&gt;10,IF(AND(ISNUMBER('Control Sample Data'!I342),'Control Sample Data'!I342&lt;$B343, 'Control Sample Data'!I342&gt;0),'Control Sample Data'!I342,$B343),""))</f>
        <v/>
      </c>
      <c r="J343" s="29" t="str">
        <f>IF('Control Sample Data'!J342="","",IF(SUM('Control Sample Data'!J$2:J$97)&gt;10,IF(AND(ISNUMBER('Control Sample Data'!J342),'Control Sample Data'!J342&lt;$B343, 'Control Sample Data'!J342&gt;0),'Control Sample Data'!J342,$B343),""))</f>
        <v/>
      </c>
      <c r="K343" s="29" t="str">
        <f>IF('Control Sample Data'!K342="","",IF(SUM('Control Sample Data'!K$2:K$97)&gt;10,IF(AND(ISNUMBER('Control Sample Data'!K342),'Control Sample Data'!K342&lt;$B343, 'Control Sample Data'!K342&gt;0),'Control Sample Data'!K342,$B343),""))</f>
        <v/>
      </c>
      <c r="L343" s="29" t="str">
        <f>IF('Control Sample Data'!L342="","",IF(SUM('Control Sample Data'!L$2:L$97)&gt;10,IF(AND(ISNUMBER('Control Sample Data'!L342),'Control Sample Data'!L342&lt;$B343, 'Control Sample Data'!L342&gt;0),'Control Sample Data'!L342,$B343),""))</f>
        <v/>
      </c>
      <c r="M343" s="29" t="str">
        <f>IF('Control Sample Data'!M342="","",IF(SUM('Control Sample Data'!M$2:M$97)&gt;10,IF(AND(ISNUMBER('Control Sample Data'!M342),'Control Sample Data'!M342&lt;$B343, 'Control Sample Data'!M342&gt;0),'Control Sample Data'!M342,$B343),""))</f>
        <v/>
      </c>
      <c r="N343" s="29" t="str">
        <f>IF('Control Sample Data'!N342="","",IF(SUM('Control Sample Data'!N$2:N$97)&gt;10,IF(AND(ISNUMBER('Control Sample Data'!N342),'Control Sample Data'!N342&lt;$B343, 'Control Sample Data'!N342&gt;0),'Control Sample Data'!N342,$B343),""))</f>
        <v/>
      </c>
      <c r="O343" s="29" t="str">
        <f>IF('Control Sample Data'!O342="","",IF(SUM('Control Sample Data'!O$2:O$97)&gt;10,IF(AND(ISNUMBER('Control Sample Data'!O342),'Control Sample Data'!O342&lt;$B343, 'Control Sample Data'!O342&gt;0),'Control Sample Data'!O342,$B343),""))</f>
        <v/>
      </c>
      <c r="Q343" s="4" t="s">
        <v>5000</v>
      </c>
      <c r="R343" s="29">
        <f>IF('Test Sample Data'!D342="","",IF(SUM('Test Sample Data'!D$2:D$97)&gt;10,IF(AND(ISNUMBER('Test Sample Data'!D342),'Test Sample Data'!D342&lt;$B343, 'Test Sample Data'!D342&gt;0),'Test Sample Data'!D342,$B343),""))</f>
        <v>26.92</v>
      </c>
      <c r="S343" s="29">
        <f>IF('Test Sample Data'!E342="","",IF(SUM('Test Sample Data'!E$2:E$97)&gt;10,IF(AND(ISNUMBER('Test Sample Data'!E342),'Test Sample Data'!E342&lt;$B343, 'Test Sample Data'!E342&gt;0),'Test Sample Data'!E342,$B343),""))</f>
        <v>26</v>
      </c>
      <c r="T343" s="29" t="str">
        <f>IF('Test Sample Data'!F342="","",IF(SUM('Test Sample Data'!F$2:F$97)&gt;10,IF(AND(ISNUMBER('Test Sample Data'!F342),'Test Sample Data'!F342&lt;$B343, 'Test Sample Data'!F342&gt;0),'Test Sample Data'!F342,$B343),""))</f>
        <v/>
      </c>
      <c r="U343" s="29" t="str">
        <f>IF('Test Sample Data'!G342="","",IF(SUM('Test Sample Data'!G$2:G$97)&gt;10,IF(AND(ISNUMBER('Test Sample Data'!G342),'Test Sample Data'!G342&lt;$B343, 'Test Sample Data'!G342&gt;0),'Test Sample Data'!G342,$B343),""))</f>
        <v/>
      </c>
      <c r="V343" s="29" t="str">
        <f>IF('Test Sample Data'!H342="","",IF(SUM('Test Sample Data'!H$2:H$97)&gt;10,IF(AND(ISNUMBER('Test Sample Data'!H342),'Test Sample Data'!H342&lt;$B343, 'Test Sample Data'!H342&gt;0),'Test Sample Data'!H342,$B343),""))</f>
        <v/>
      </c>
      <c r="W343" s="29" t="str">
        <f>IF('Test Sample Data'!I342="","",IF(SUM('Test Sample Data'!I$2:I$97)&gt;10,IF(AND(ISNUMBER('Test Sample Data'!I342),'Test Sample Data'!I342&lt;$B343, 'Test Sample Data'!I342&gt;0),'Test Sample Data'!I342,$B343),""))</f>
        <v/>
      </c>
      <c r="X343" s="29" t="str">
        <f>IF('Test Sample Data'!J342="","",IF(SUM('Test Sample Data'!J$2:J$97)&gt;10,IF(AND(ISNUMBER('Test Sample Data'!J342),'Test Sample Data'!J342&lt;$B343, 'Test Sample Data'!J342&gt;0),'Test Sample Data'!J342,$B343),""))</f>
        <v/>
      </c>
      <c r="Y343" s="29" t="str">
        <f>IF('Test Sample Data'!K342="","",IF(SUM('Test Sample Data'!K$2:K$97)&gt;10,IF(AND(ISNUMBER('Test Sample Data'!K342),'Test Sample Data'!K342&lt;$B343, 'Test Sample Data'!K342&gt;0),'Test Sample Data'!K342,$B343),""))</f>
        <v/>
      </c>
      <c r="Z343" s="29" t="str">
        <f>IF('Test Sample Data'!L342="","",IF(SUM('Test Sample Data'!L$2:L$97)&gt;10,IF(AND(ISNUMBER('Test Sample Data'!L342),'Test Sample Data'!L342&lt;$B343, 'Test Sample Data'!L342&gt;0),'Test Sample Data'!L342,$B343),""))</f>
        <v/>
      </c>
      <c r="AA343" s="29" t="str">
        <f>IF('Test Sample Data'!M342="","",IF(SUM('Test Sample Data'!M$2:M$97)&gt;10,IF(AND(ISNUMBER('Test Sample Data'!M342),'Test Sample Data'!M342&lt;$B343, 'Test Sample Data'!M342&gt;0),'Test Sample Data'!M342,$B343),""))</f>
        <v/>
      </c>
      <c r="AB343" s="29" t="str">
        <f>IF('Test Sample Data'!N342="","",IF(SUM('Test Sample Data'!N$2:N$97)&gt;10,IF(AND(ISNUMBER('Test Sample Data'!N342),'Test Sample Data'!N342&lt;$B343, 'Test Sample Data'!N342&gt;0),'Test Sample Data'!N342,$B343),""))</f>
        <v/>
      </c>
      <c r="AC343" s="29" t="str">
        <f>IF('Test Sample Data'!O342="","",IF(SUM('Test Sample Data'!O$2:O$97)&gt;10,IF(AND(ISNUMBER('Test Sample Data'!O342),'Test Sample Data'!O342&lt;$B343, 'Test Sample Data'!O342&gt;0),'Test Sample Data'!O342,$B343),""))</f>
        <v/>
      </c>
      <c r="AE343" s="4" t="s">
        <v>5000</v>
      </c>
      <c r="AF343" s="4">
        <f t="shared" si="375"/>
        <v>0</v>
      </c>
      <c r="AG343" s="4">
        <f t="shared" si="376"/>
        <v>0</v>
      </c>
      <c r="AH343" s="4" t="str">
        <f t="shared" si="377"/>
        <v/>
      </c>
      <c r="AI343" s="4" t="str">
        <f t="shared" si="378"/>
        <v/>
      </c>
      <c r="AJ343" s="4" t="str">
        <f t="shared" si="379"/>
        <v/>
      </c>
      <c r="AK343" s="4" t="str">
        <f t="shared" si="380"/>
        <v/>
      </c>
      <c r="AL343" s="4" t="str">
        <f t="shared" si="381"/>
        <v/>
      </c>
      <c r="AM343" s="4" t="str">
        <f t="shared" si="382"/>
        <v/>
      </c>
      <c r="AN343" s="4" t="str">
        <f t="shared" si="383"/>
        <v/>
      </c>
      <c r="AO343" s="4" t="str">
        <f t="shared" si="384"/>
        <v/>
      </c>
      <c r="AP343" s="4" t="str">
        <f t="shared" si="385"/>
        <v/>
      </c>
      <c r="AQ343" s="4" t="str">
        <f t="shared" si="386"/>
        <v/>
      </c>
      <c r="AR343" s="4">
        <f t="shared" si="387"/>
        <v>0</v>
      </c>
      <c r="AS343" s="4">
        <f t="shared" si="374"/>
        <v>0</v>
      </c>
      <c r="AU343" s="4" t="s">
        <v>5000</v>
      </c>
      <c r="AV343" s="4">
        <f t="shared" si="388"/>
        <v>0</v>
      </c>
      <c r="AW343" s="4">
        <f t="shared" si="389"/>
        <v>0</v>
      </c>
      <c r="AX343" s="4" t="str">
        <f t="shared" si="390"/>
        <v/>
      </c>
      <c r="AY343" s="4" t="str">
        <f t="shared" si="391"/>
        <v/>
      </c>
      <c r="AZ343" s="4" t="str">
        <f t="shared" si="392"/>
        <v/>
      </c>
      <c r="BA343" s="4" t="str">
        <f t="shared" si="393"/>
        <v/>
      </c>
      <c r="BB343" s="4" t="str">
        <f t="shared" si="394"/>
        <v/>
      </c>
      <c r="BC343" s="4" t="str">
        <f t="shared" si="395"/>
        <v/>
      </c>
      <c r="BD343" s="4" t="str">
        <f t="shared" si="396"/>
        <v/>
      </c>
      <c r="BE343" s="4" t="str">
        <f t="shared" si="397"/>
        <v/>
      </c>
      <c r="BF343" s="4" t="str">
        <f t="shared" si="398"/>
        <v/>
      </c>
      <c r="BG343" s="4" t="str">
        <f t="shared" si="399"/>
        <v/>
      </c>
      <c r="BI343" s="4" t="s">
        <v>5000</v>
      </c>
      <c r="BJ343" s="4">
        <f t="shared" si="361"/>
        <v>0</v>
      </c>
      <c r="BK343" s="4" t="str">
        <f t="shared" si="362"/>
        <v/>
      </c>
      <c r="BL343" s="4" t="str">
        <f t="shared" si="363"/>
        <v/>
      </c>
      <c r="BM343" s="4" t="str">
        <f t="shared" si="364"/>
        <v/>
      </c>
      <c r="BN343" s="4" t="str">
        <f t="shared" si="365"/>
        <v/>
      </c>
      <c r="BO343" s="4" t="str">
        <f t="shared" si="366"/>
        <v/>
      </c>
      <c r="BP343" s="4" t="str">
        <f t="shared" si="367"/>
        <v/>
      </c>
      <c r="BQ343" s="4" t="str">
        <f t="shared" si="368"/>
        <v/>
      </c>
      <c r="BR343" s="4" t="str">
        <f t="shared" si="369"/>
        <v/>
      </c>
      <c r="BS343" s="4" t="str">
        <f t="shared" si="370"/>
        <v/>
      </c>
      <c r="BT343" s="4" t="str">
        <f t="shared" si="371"/>
        <v/>
      </c>
      <c r="BU343" s="4" t="str">
        <f t="shared" si="372"/>
        <v/>
      </c>
      <c r="BV343" s="4">
        <f t="shared" si="400"/>
        <v>0</v>
      </c>
      <c r="BW343" s="4">
        <f t="shared" si="373"/>
        <v>0</v>
      </c>
      <c r="BY343" s="4" t="s">
        <v>5000</v>
      </c>
      <c r="BZ343" s="4">
        <f t="shared" si="337"/>
        <v>0</v>
      </c>
      <c r="CA343" s="4">
        <f t="shared" si="338"/>
        <v>0</v>
      </c>
      <c r="CB343" s="4" t="str">
        <f t="shared" si="339"/>
        <v/>
      </c>
      <c r="CC343" s="4" t="str">
        <f t="shared" si="340"/>
        <v/>
      </c>
      <c r="CD343" s="4" t="str">
        <f t="shared" si="341"/>
        <v/>
      </c>
      <c r="CE343" s="4" t="str">
        <f t="shared" si="342"/>
        <v/>
      </c>
      <c r="CF343" s="4" t="str">
        <f t="shared" si="343"/>
        <v/>
      </c>
      <c r="CG343" s="4" t="str">
        <f t="shared" si="344"/>
        <v/>
      </c>
      <c r="CH343" s="4" t="str">
        <f t="shared" si="345"/>
        <v/>
      </c>
      <c r="CI343" s="4" t="str">
        <f t="shared" si="346"/>
        <v/>
      </c>
      <c r="CJ343" s="4" t="str">
        <f t="shared" si="347"/>
        <v/>
      </c>
      <c r="CK343" s="4" t="str">
        <f t="shared" si="348"/>
        <v/>
      </c>
      <c r="CM343" s="4" t="s">
        <v>5000</v>
      </c>
      <c r="CN343" s="4" t="str">
        <f>IF(ISNUMBER(BZ343), IF($BV343&gt;VLOOKUP('Gene Table'!$G$2,'Array Content'!$A$2:$B$3,2,FALSE),IF(BZ343&lt;-$BV343,"mutant","WT"),IF(BZ343&lt;-VLOOKUP('Gene Table'!$G$2,'Array Content'!$A$2:$B$3,2,FALSE),"Mutant","WT")),"")</f>
        <v>WT</v>
      </c>
      <c r="CO343" s="4" t="str">
        <f>IF(ISNUMBER(CA343), IF($BV343&gt;VLOOKUP('Gene Table'!$G$2,'Array Content'!$A$2:$B$3,2,FALSE),IF(CA343&lt;-$BV343,"mutant","WT"),IF(CA343&lt;-VLOOKUP('Gene Table'!$G$2,'Array Content'!$A$2:$B$3,2,FALSE),"Mutant","WT")),"")</f>
        <v>WT</v>
      </c>
      <c r="CP343" s="4" t="str">
        <f>IF(ISNUMBER(CB343), IF($BV343&gt;VLOOKUP('Gene Table'!$G$2,'Array Content'!$A$2:$B$3,2,FALSE),IF(CB343&lt;-$BV343,"mutant","WT"),IF(CB343&lt;-VLOOKUP('Gene Table'!$G$2,'Array Content'!$A$2:$B$3,2,FALSE),"Mutant","WT")),"")</f>
        <v/>
      </c>
      <c r="CQ343" s="4" t="str">
        <f>IF(ISNUMBER(CC343), IF($BV343&gt;VLOOKUP('Gene Table'!$G$2,'Array Content'!$A$2:$B$3,2,FALSE),IF(CC343&lt;-$BV343,"mutant","WT"),IF(CC343&lt;-VLOOKUP('Gene Table'!$G$2,'Array Content'!$A$2:$B$3,2,FALSE),"Mutant","WT")),"")</f>
        <v/>
      </c>
      <c r="CR343" s="4" t="str">
        <f>IF(ISNUMBER(CD343), IF($BV343&gt;VLOOKUP('Gene Table'!$G$2,'Array Content'!$A$2:$B$3,2,FALSE),IF(CD343&lt;-$BV343,"mutant","WT"),IF(CD343&lt;-VLOOKUP('Gene Table'!$G$2,'Array Content'!$A$2:$B$3,2,FALSE),"Mutant","WT")),"")</f>
        <v/>
      </c>
      <c r="CS343" s="4" t="str">
        <f>IF(ISNUMBER(CE343), IF($BV343&gt;VLOOKUP('Gene Table'!$G$2,'Array Content'!$A$2:$B$3,2,FALSE),IF(CE343&lt;-$BV343,"mutant","WT"),IF(CE343&lt;-VLOOKUP('Gene Table'!$G$2,'Array Content'!$A$2:$B$3,2,FALSE),"Mutant","WT")),"")</f>
        <v/>
      </c>
      <c r="CT343" s="4" t="str">
        <f>IF(ISNUMBER(CF343), IF($BV343&gt;VLOOKUP('Gene Table'!$G$2,'Array Content'!$A$2:$B$3,2,FALSE),IF(CF343&lt;-$BV343,"mutant","WT"),IF(CF343&lt;-VLOOKUP('Gene Table'!$G$2,'Array Content'!$A$2:$B$3,2,FALSE),"Mutant","WT")),"")</f>
        <v/>
      </c>
      <c r="CU343" s="4" t="str">
        <f>IF(ISNUMBER(CG343), IF($BV343&gt;VLOOKUP('Gene Table'!$G$2,'Array Content'!$A$2:$B$3,2,FALSE),IF(CG343&lt;-$BV343,"mutant","WT"),IF(CG343&lt;-VLOOKUP('Gene Table'!$G$2,'Array Content'!$A$2:$B$3,2,FALSE),"Mutant","WT")),"")</f>
        <v/>
      </c>
      <c r="CV343" s="4" t="str">
        <f>IF(ISNUMBER(CH343), IF($BV343&gt;VLOOKUP('Gene Table'!$G$2,'Array Content'!$A$2:$B$3,2,FALSE),IF(CH343&lt;-$BV343,"mutant","WT"),IF(CH343&lt;-VLOOKUP('Gene Table'!$G$2,'Array Content'!$A$2:$B$3,2,FALSE),"Mutant","WT")),"")</f>
        <v/>
      </c>
      <c r="CW343" s="4" t="str">
        <f>IF(ISNUMBER(CI343), IF($BV343&gt;VLOOKUP('Gene Table'!$G$2,'Array Content'!$A$2:$B$3,2,FALSE),IF(CI343&lt;-$BV343,"mutant","WT"),IF(CI343&lt;-VLOOKUP('Gene Table'!$G$2,'Array Content'!$A$2:$B$3,2,FALSE),"Mutant","WT")),"")</f>
        <v/>
      </c>
      <c r="CX343" s="4" t="str">
        <f>IF(ISNUMBER(CJ343), IF($BV343&gt;VLOOKUP('Gene Table'!$G$2,'Array Content'!$A$2:$B$3,2,FALSE),IF(CJ343&lt;-$BV343,"mutant","WT"),IF(CJ343&lt;-VLOOKUP('Gene Table'!$G$2,'Array Content'!$A$2:$B$3,2,FALSE),"Mutant","WT")),"")</f>
        <v/>
      </c>
      <c r="CY343" s="4" t="str">
        <f>IF(ISNUMBER(CK343), IF($BV343&gt;VLOOKUP('Gene Table'!$G$2,'Array Content'!$A$2:$B$3,2,FALSE),IF(CK343&lt;-$BV343,"mutant","WT"),IF(CK343&lt;-VLOOKUP('Gene Table'!$G$2,'Array Content'!$A$2:$B$3,2,FALSE),"Mutant","WT")),"")</f>
        <v/>
      </c>
      <c r="DA343" s="4" t="s">
        <v>5000</v>
      </c>
      <c r="DB343" s="4">
        <f t="shared" si="349"/>
        <v>0</v>
      </c>
      <c r="DC343" s="4">
        <f t="shared" si="350"/>
        <v>0</v>
      </c>
      <c r="DD343" s="4" t="str">
        <f t="shared" si="351"/>
        <v/>
      </c>
      <c r="DE343" s="4" t="str">
        <f t="shared" si="352"/>
        <v/>
      </c>
      <c r="DF343" s="4" t="str">
        <f t="shared" si="353"/>
        <v/>
      </c>
      <c r="DG343" s="4" t="str">
        <f t="shared" si="354"/>
        <v/>
      </c>
      <c r="DH343" s="4" t="str">
        <f t="shared" si="355"/>
        <v/>
      </c>
      <c r="DI343" s="4" t="str">
        <f t="shared" si="356"/>
        <v/>
      </c>
      <c r="DJ343" s="4" t="str">
        <f t="shared" si="357"/>
        <v/>
      </c>
      <c r="DK343" s="4" t="str">
        <f t="shared" si="358"/>
        <v/>
      </c>
      <c r="DL343" s="4" t="str">
        <f t="shared" si="359"/>
        <v/>
      </c>
      <c r="DM343" s="4" t="str">
        <f t="shared" si="360"/>
        <v/>
      </c>
      <c r="DO343" s="4" t="s">
        <v>5000</v>
      </c>
      <c r="DP343" s="4" t="str">
        <f>IF(ISNUMBER(DB343), IF($AR343&gt;VLOOKUP('Gene Table'!$G$2,'Array Content'!$A$2:$B$3,2,FALSE),IF(DB343&lt;-$AR343,"mutant","WT"),IF(DB343&lt;-VLOOKUP('Gene Table'!$G$2,'Array Content'!$A$2:$B$3,2,FALSE),"Mutant","WT")),"")</f>
        <v>WT</v>
      </c>
      <c r="DQ343" s="4" t="str">
        <f>IF(ISNUMBER(DC343), IF($AR343&gt;VLOOKUP('Gene Table'!$G$2,'Array Content'!$A$2:$B$3,2,FALSE),IF(DC343&lt;-$AR343,"mutant","WT"),IF(DC343&lt;-VLOOKUP('Gene Table'!$G$2,'Array Content'!$A$2:$B$3,2,FALSE),"Mutant","WT")),"")</f>
        <v>WT</v>
      </c>
      <c r="DR343" s="4" t="str">
        <f>IF(ISNUMBER(DD343), IF($AR343&gt;VLOOKUP('Gene Table'!$G$2,'Array Content'!$A$2:$B$3,2,FALSE),IF(DD343&lt;-$AR343,"mutant","WT"),IF(DD343&lt;-VLOOKUP('Gene Table'!$G$2,'Array Content'!$A$2:$B$3,2,FALSE),"Mutant","WT")),"")</f>
        <v/>
      </c>
      <c r="DS343" s="4" t="str">
        <f>IF(ISNUMBER(DE343), IF($AR343&gt;VLOOKUP('Gene Table'!$G$2,'Array Content'!$A$2:$B$3,2,FALSE),IF(DE343&lt;-$AR343,"mutant","WT"),IF(DE343&lt;-VLOOKUP('Gene Table'!$G$2,'Array Content'!$A$2:$B$3,2,FALSE),"Mutant","WT")),"")</f>
        <v/>
      </c>
      <c r="DT343" s="4" t="str">
        <f>IF(ISNUMBER(DF343), IF($AR343&gt;VLOOKUP('Gene Table'!$G$2,'Array Content'!$A$2:$B$3,2,FALSE),IF(DF343&lt;-$AR343,"mutant","WT"),IF(DF343&lt;-VLOOKUP('Gene Table'!$G$2,'Array Content'!$A$2:$B$3,2,FALSE),"Mutant","WT")),"")</f>
        <v/>
      </c>
      <c r="DU343" s="4" t="str">
        <f>IF(ISNUMBER(DG343), IF($AR343&gt;VLOOKUP('Gene Table'!$G$2,'Array Content'!$A$2:$B$3,2,FALSE),IF(DG343&lt;-$AR343,"mutant","WT"),IF(DG343&lt;-VLOOKUP('Gene Table'!$G$2,'Array Content'!$A$2:$B$3,2,FALSE),"Mutant","WT")),"")</f>
        <v/>
      </c>
      <c r="DV343" s="4" t="str">
        <f>IF(ISNUMBER(DH343), IF($AR343&gt;VLOOKUP('Gene Table'!$G$2,'Array Content'!$A$2:$B$3,2,FALSE),IF(DH343&lt;-$AR343,"mutant","WT"),IF(DH343&lt;-VLOOKUP('Gene Table'!$G$2,'Array Content'!$A$2:$B$3,2,FALSE),"Mutant","WT")),"")</f>
        <v/>
      </c>
      <c r="DW343" s="4" t="str">
        <f>IF(ISNUMBER(DI343), IF($AR343&gt;VLOOKUP('Gene Table'!$G$2,'Array Content'!$A$2:$B$3,2,FALSE),IF(DI343&lt;-$AR343,"mutant","WT"),IF(DI343&lt;-VLOOKUP('Gene Table'!$G$2,'Array Content'!$A$2:$B$3,2,FALSE),"Mutant","WT")),"")</f>
        <v/>
      </c>
      <c r="DX343" s="4" t="str">
        <f>IF(ISNUMBER(DJ343), IF($AR343&gt;VLOOKUP('Gene Table'!$G$2,'Array Content'!$A$2:$B$3,2,FALSE),IF(DJ343&lt;-$AR343,"mutant","WT"),IF(DJ343&lt;-VLOOKUP('Gene Table'!$G$2,'Array Content'!$A$2:$B$3,2,FALSE),"Mutant","WT")),"")</f>
        <v/>
      </c>
      <c r="DY343" s="4" t="str">
        <f>IF(ISNUMBER(DK343), IF($AR343&gt;VLOOKUP('Gene Table'!$G$2,'Array Content'!$A$2:$B$3,2,FALSE),IF(DK343&lt;-$AR343,"mutant","WT"),IF(DK343&lt;-VLOOKUP('Gene Table'!$G$2,'Array Content'!$A$2:$B$3,2,FALSE),"Mutant","WT")),"")</f>
        <v/>
      </c>
      <c r="DZ343" s="4" t="str">
        <f>IF(ISNUMBER(DL343), IF($AR343&gt;VLOOKUP('Gene Table'!$G$2,'Array Content'!$A$2:$B$3,2,FALSE),IF(DL343&lt;-$AR343,"mutant","WT"),IF(DL343&lt;-VLOOKUP('Gene Table'!$G$2,'Array Content'!$A$2:$B$3,2,FALSE),"Mutant","WT")),"")</f>
        <v/>
      </c>
      <c r="EA343" s="4" t="str">
        <f>IF(ISNUMBER(DM343), IF($AR343&gt;VLOOKUP('Gene Table'!$G$2,'Array Content'!$A$2:$B$3,2,FALSE),IF(DM343&lt;-$AR343,"mutant","WT"),IF(DM343&lt;-VLOOKUP('Gene Table'!$G$2,'Array Content'!$A$2:$B$3,2,FALSE),"Mutant","WT")),"")</f>
        <v/>
      </c>
      <c r="EC343" s="4" t="s">
        <v>5000</v>
      </c>
      <c r="ED343" s="4">
        <f>IF('Gene Table'!$D343="copy number",D343,"")</f>
        <v>26</v>
      </c>
      <c r="EE343" s="4">
        <f>IF('Gene Table'!$D343="copy number",E343,"")</f>
        <v>26</v>
      </c>
      <c r="EF343" s="4" t="str">
        <f>IF('Gene Table'!$D343="copy number",F343,"")</f>
        <v/>
      </c>
      <c r="EG343" s="4" t="str">
        <f>IF('Gene Table'!$D343="copy number",G343,"")</f>
        <v/>
      </c>
      <c r="EH343" s="4" t="str">
        <f>IF('Gene Table'!$D343="copy number",H343,"")</f>
        <v/>
      </c>
      <c r="EI343" s="4" t="str">
        <f>IF('Gene Table'!$D343="copy number",I343,"")</f>
        <v/>
      </c>
      <c r="EJ343" s="4" t="str">
        <f>IF('Gene Table'!$D343="copy number",J343,"")</f>
        <v/>
      </c>
      <c r="EK343" s="4" t="str">
        <f>IF('Gene Table'!$D343="copy number",K343,"")</f>
        <v/>
      </c>
      <c r="EL343" s="4" t="str">
        <f>IF('Gene Table'!$D343="copy number",L343,"")</f>
        <v/>
      </c>
      <c r="EM343" s="4" t="str">
        <f>IF('Gene Table'!$D343="copy number",M343,"")</f>
        <v/>
      </c>
      <c r="EN343" s="4" t="str">
        <f>IF('Gene Table'!$D343="copy number",N343,"")</f>
        <v/>
      </c>
      <c r="EO343" s="4" t="str">
        <f>IF('Gene Table'!$D343="copy number",O343,"")</f>
        <v/>
      </c>
      <c r="EQ343" s="4" t="s">
        <v>5000</v>
      </c>
      <c r="ER343" s="4">
        <f>IF('Gene Table'!$D343="copy number",R343,"")</f>
        <v>26.92</v>
      </c>
      <c r="ES343" s="4">
        <f>IF('Gene Table'!$D343="copy number",S343,"")</f>
        <v>26</v>
      </c>
      <c r="ET343" s="4" t="str">
        <f>IF('Gene Table'!$D343="copy number",T343,"")</f>
        <v/>
      </c>
      <c r="EU343" s="4" t="str">
        <f>IF('Gene Table'!$D343="copy number",U343,"")</f>
        <v/>
      </c>
      <c r="EV343" s="4" t="str">
        <f>IF('Gene Table'!$D343="copy number",V343,"")</f>
        <v/>
      </c>
      <c r="EW343" s="4" t="str">
        <f>IF('Gene Table'!$D343="copy number",W343,"")</f>
        <v/>
      </c>
      <c r="EX343" s="4" t="str">
        <f>IF('Gene Table'!$D343="copy number",X343,"")</f>
        <v/>
      </c>
      <c r="EY343" s="4" t="str">
        <f>IF('Gene Table'!$D343="copy number",Y343,"")</f>
        <v/>
      </c>
      <c r="EZ343" s="4" t="str">
        <f>IF('Gene Table'!$D343="copy number",Z343,"")</f>
        <v/>
      </c>
      <c r="FA343" s="4" t="str">
        <f>IF('Gene Table'!$D343="copy number",AA343,"")</f>
        <v/>
      </c>
      <c r="FB343" s="4" t="str">
        <f>IF('Gene Table'!$D343="copy number",AB343,"")</f>
        <v/>
      </c>
      <c r="FC343" s="4" t="str">
        <f>IF('Gene Table'!$D343="copy number",AC343,"")</f>
        <v/>
      </c>
      <c r="FE343" s="4" t="s">
        <v>5000</v>
      </c>
      <c r="FF343" s="4" t="str">
        <f>IF('Gene Table'!$C343="SMPC",D343,"")</f>
        <v/>
      </c>
      <c r="FG343" s="4" t="str">
        <f>IF('Gene Table'!$C343="SMPC",E343,"")</f>
        <v/>
      </c>
      <c r="FH343" s="4" t="str">
        <f>IF('Gene Table'!$C343="SMPC",F343,"")</f>
        <v/>
      </c>
      <c r="FI343" s="4" t="str">
        <f>IF('Gene Table'!$C343="SMPC",G343,"")</f>
        <v/>
      </c>
      <c r="FJ343" s="4" t="str">
        <f>IF('Gene Table'!$C343="SMPC",H343,"")</f>
        <v/>
      </c>
      <c r="FK343" s="4" t="str">
        <f>IF('Gene Table'!$C343="SMPC",I343,"")</f>
        <v/>
      </c>
      <c r="FL343" s="4" t="str">
        <f>IF('Gene Table'!$C343="SMPC",J343,"")</f>
        <v/>
      </c>
      <c r="FM343" s="4" t="str">
        <f>IF('Gene Table'!$C343="SMPC",K343,"")</f>
        <v/>
      </c>
      <c r="FN343" s="4" t="str">
        <f>IF('Gene Table'!$C343="SMPC",L343,"")</f>
        <v/>
      </c>
      <c r="FO343" s="4" t="str">
        <f>IF('Gene Table'!$C343="SMPC",M343,"")</f>
        <v/>
      </c>
      <c r="FP343" s="4" t="str">
        <f>IF('Gene Table'!$C343="SMPC",N343,"")</f>
        <v/>
      </c>
      <c r="FQ343" s="4" t="str">
        <f>IF('Gene Table'!$C343="SMPC",O343,"")</f>
        <v/>
      </c>
      <c r="FS343" s="4" t="s">
        <v>5000</v>
      </c>
      <c r="FT343" s="4" t="str">
        <f>IF('Gene Table'!$C343="SMPC",R343,"")</f>
        <v/>
      </c>
      <c r="FU343" s="4" t="str">
        <f>IF('Gene Table'!$C343="SMPC",S343,"")</f>
        <v/>
      </c>
      <c r="FV343" s="4" t="str">
        <f>IF('Gene Table'!$C343="SMPC",T343,"")</f>
        <v/>
      </c>
      <c r="FW343" s="4" t="str">
        <f>IF('Gene Table'!$C343="SMPC",U343,"")</f>
        <v/>
      </c>
      <c r="FX343" s="4" t="str">
        <f>IF('Gene Table'!$C343="SMPC",V343,"")</f>
        <v/>
      </c>
      <c r="FY343" s="4" t="str">
        <f>IF('Gene Table'!$C343="SMPC",W343,"")</f>
        <v/>
      </c>
      <c r="FZ343" s="4" t="str">
        <f>IF('Gene Table'!$C343="SMPC",X343,"")</f>
        <v/>
      </c>
      <c r="GA343" s="4" t="str">
        <f>IF('Gene Table'!$C343="SMPC",Y343,"")</f>
        <v/>
      </c>
      <c r="GB343" s="4" t="str">
        <f>IF('Gene Table'!$C343="SMPC",Z343,"")</f>
        <v/>
      </c>
      <c r="GC343" s="4" t="str">
        <f>IF('Gene Table'!$C343="SMPC",AA343,"")</f>
        <v/>
      </c>
      <c r="GD343" s="4" t="str">
        <f>IF('Gene Table'!$C343="SMPC",AB343,"")</f>
        <v/>
      </c>
      <c r="GE343" s="4" t="str">
        <f>IF('Gene Table'!$C343="SMPC",AC343,"")</f>
        <v/>
      </c>
    </row>
    <row r="344" spans="1:187" ht="15" customHeight="1" x14ac:dyDescent="0.25">
      <c r="A344" s="4" t="str">
        <f>'Gene Table'!C344&amp;":"&amp;'Gene Table'!D344</f>
        <v>HNF1A:copy number</v>
      </c>
      <c r="B344" s="4">
        <f>IF('Gene Table'!$G$5="NO",IF(ISNUMBER(MATCH('Gene Table'!E344,'Array Content'!$M$2:$M$941,0)),VLOOKUP('Gene Table'!E344,'Array Content'!$M$2:$O$941,2,FALSE),35),IF('Gene Table'!$G$5="YES",IF(ISNUMBER(MATCH('Gene Table'!E344,'Array Content'!$M$2:$M$941,0)),VLOOKUP('Gene Table'!E344,'Array Content'!$M$2:$O$941,3,FALSE),35),"OOPS"))</f>
        <v>35</v>
      </c>
      <c r="C344" s="4" t="s">
        <v>5001</v>
      </c>
      <c r="D344" s="29">
        <f>IF('Control Sample Data'!D343="","",IF(SUM('Control Sample Data'!D$2:D$97)&gt;10,IF(AND(ISNUMBER('Control Sample Data'!D343),'Control Sample Data'!D343&lt;$B344, 'Control Sample Data'!D343&gt;0),'Control Sample Data'!D343,$B344),""))</f>
        <v>26</v>
      </c>
      <c r="E344" s="29">
        <f>IF('Control Sample Data'!E343="","",IF(SUM('Control Sample Data'!E$2:E$97)&gt;10,IF(AND(ISNUMBER('Control Sample Data'!E343),'Control Sample Data'!E343&lt;$B344, 'Control Sample Data'!E343&gt;0),'Control Sample Data'!E343,$B344),""))</f>
        <v>26</v>
      </c>
      <c r="F344" s="29" t="str">
        <f>IF('Control Sample Data'!F343="","",IF(SUM('Control Sample Data'!F$2:F$97)&gt;10,IF(AND(ISNUMBER('Control Sample Data'!F343),'Control Sample Data'!F343&lt;$B344, 'Control Sample Data'!F343&gt;0),'Control Sample Data'!F343,$B344),""))</f>
        <v/>
      </c>
      <c r="G344" s="29" t="str">
        <f>IF('Control Sample Data'!G343="","",IF(SUM('Control Sample Data'!G$2:G$97)&gt;10,IF(AND(ISNUMBER('Control Sample Data'!G343),'Control Sample Data'!G343&lt;$B344, 'Control Sample Data'!G343&gt;0),'Control Sample Data'!G343,$B344),""))</f>
        <v/>
      </c>
      <c r="H344" s="29" t="str">
        <f>IF('Control Sample Data'!H343="","",IF(SUM('Control Sample Data'!H$2:H$97)&gt;10,IF(AND(ISNUMBER('Control Sample Data'!H343),'Control Sample Data'!H343&lt;$B344, 'Control Sample Data'!H343&gt;0),'Control Sample Data'!H343,$B344),""))</f>
        <v/>
      </c>
      <c r="I344" s="29" t="str">
        <f>IF('Control Sample Data'!I343="","",IF(SUM('Control Sample Data'!I$2:I$97)&gt;10,IF(AND(ISNUMBER('Control Sample Data'!I343),'Control Sample Data'!I343&lt;$B344, 'Control Sample Data'!I343&gt;0),'Control Sample Data'!I343,$B344),""))</f>
        <v/>
      </c>
      <c r="J344" s="29" t="str">
        <f>IF('Control Sample Data'!J343="","",IF(SUM('Control Sample Data'!J$2:J$97)&gt;10,IF(AND(ISNUMBER('Control Sample Data'!J343),'Control Sample Data'!J343&lt;$B344, 'Control Sample Data'!J343&gt;0),'Control Sample Data'!J343,$B344),""))</f>
        <v/>
      </c>
      <c r="K344" s="29" t="str">
        <f>IF('Control Sample Data'!K343="","",IF(SUM('Control Sample Data'!K$2:K$97)&gt;10,IF(AND(ISNUMBER('Control Sample Data'!K343),'Control Sample Data'!K343&lt;$B344, 'Control Sample Data'!K343&gt;0),'Control Sample Data'!K343,$B344),""))</f>
        <v/>
      </c>
      <c r="L344" s="29" t="str">
        <f>IF('Control Sample Data'!L343="","",IF(SUM('Control Sample Data'!L$2:L$97)&gt;10,IF(AND(ISNUMBER('Control Sample Data'!L343),'Control Sample Data'!L343&lt;$B344, 'Control Sample Data'!L343&gt;0),'Control Sample Data'!L343,$B344),""))</f>
        <v/>
      </c>
      <c r="M344" s="29" t="str">
        <f>IF('Control Sample Data'!M343="","",IF(SUM('Control Sample Data'!M$2:M$97)&gt;10,IF(AND(ISNUMBER('Control Sample Data'!M343),'Control Sample Data'!M343&lt;$B344, 'Control Sample Data'!M343&gt;0),'Control Sample Data'!M343,$B344),""))</f>
        <v/>
      </c>
      <c r="N344" s="29" t="str">
        <f>IF('Control Sample Data'!N343="","",IF(SUM('Control Sample Data'!N$2:N$97)&gt;10,IF(AND(ISNUMBER('Control Sample Data'!N343),'Control Sample Data'!N343&lt;$B344, 'Control Sample Data'!N343&gt;0),'Control Sample Data'!N343,$B344),""))</f>
        <v/>
      </c>
      <c r="O344" s="29" t="str">
        <f>IF('Control Sample Data'!O343="","",IF(SUM('Control Sample Data'!O$2:O$97)&gt;10,IF(AND(ISNUMBER('Control Sample Data'!O343),'Control Sample Data'!O343&lt;$B344, 'Control Sample Data'!O343&gt;0),'Control Sample Data'!O343,$B344),""))</f>
        <v/>
      </c>
      <c r="Q344" s="4" t="s">
        <v>5001</v>
      </c>
      <c r="R344" s="29">
        <f>IF('Test Sample Data'!D343="","",IF(SUM('Test Sample Data'!D$2:D$97)&gt;10,IF(AND(ISNUMBER('Test Sample Data'!D343),'Test Sample Data'!D343&lt;$B344, 'Test Sample Data'!D343&gt;0),'Test Sample Data'!D343,$B344),""))</f>
        <v>26.91</v>
      </c>
      <c r="S344" s="29">
        <f>IF('Test Sample Data'!E343="","",IF(SUM('Test Sample Data'!E$2:E$97)&gt;10,IF(AND(ISNUMBER('Test Sample Data'!E343),'Test Sample Data'!E343&lt;$B344, 'Test Sample Data'!E343&gt;0),'Test Sample Data'!E343,$B344),""))</f>
        <v>26</v>
      </c>
      <c r="T344" s="29" t="str">
        <f>IF('Test Sample Data'!F343="","",IF(SUM('Test Sample Data'!F$2:F$97)&gt;10,IF(AND(ISNUMBER('Test Sample Data'!F343),'Test Sample Data'!F343&lt;$B344, 'Test Sample Data'!F343&gt;0),'Test Sample Data'!F343,$B344),""))</f>
        <v/>
      </c>
      <c r="U344" s="29" t="str">
        <f>IF('Test Sample Data'!G343="","",IF(SUM('Test Sample Data'!G$2:G$97)&gt;10,IF(AND(ISNUMBER('Test Sample Data'!G343),'Test Sample Data'!G343&lt;$B344, 'Test Sample Data'!G343&gt;0),'Test Sample Data'!G343,$B344),""))</f>
        <v/>
      </c>
      <c r="V344" s="29" t="str">
        <f>IF('Test Sample Data'!H343="","",IF(SUM('Test Sample Data'!H$2:H$97)&gt;10,IF(AND(ISNUMBER('Test Sample Data'!H343),'Test Sample Data'!H343&lt;$B344, 'Test Sample Data'!H343&gt;0),'Test Sample Data'!H343,$B344),""))</f>
        <v/>
      </c>
      <c r="W344" s="29" t="str">
        <f>IF('Test Sample Data'!I343="","",IF(SUM('Test Sample Data'!I$2:I$97)&gt;10,IF(AND(ISNUMBER('Test Sample Data'!I343),'Test Sample Data'!I343&lt;$B344, 'Test Sample Data'!I343&gt;0),'Test Sample Data'!I343,$B344),""))</f>
        <v/>
      </c>
      <c r="X344" s="29" t="str">
        <f>IF('Test Sample Data'!J343="","",IF(SUM('Test Sample Data'!J$2:J$97)&gt;10,IF(AND(ISNUMBER('Test Sample Data'!J343),'Test Sample Data'!J343&lt;$B344, 'Test Sample Data'!J343&gt;0),'Test Sample Data'!J343,$B344),""))</f>
        <v/>
      </c>
      <c r="Y344" s="29" t="str">
        <f>IF('Test Sample Data'!K343="","",IF(SUM('Test Sample Data'!K$2:K$97)&gt;10,IF(AND(ISNUMBER('Test Sample Data'!K343),'Test Sample Data'!K343&lt;$B344, 'Test Sample Data'!K343&gt;0),'Test Sample Data'!K343,$B344),""))</f>
        <v/>
      </c>
      <c r="Z344" s="29" t="str">
        <f>IF('Test Sample Data'!L343="","",IF(SUM('Test Sample Data'!L$2:L$97)&gt;10,IF(AND(ISNUMBER('Test Sample Data'!L343),'Test Sample Data'!L343&lt;$B344, 'Test Sample Data'!L343&gt;0),'Test Sample Data'!L343,$B344),""))</f>
        <v/>
      </c>
      <c r="AA344" s="29" t="str">
        <f>IF('Test Sample Data'!M343="","",IF(SUM('Test Sample Data'!M$2:M$97)&gt;10,IF(AND(ISNUMBER('Test Sample Data'!M343),'Test Sample Data'!M343&lt;$B344, 'Test Sample Data'!M343&gt;0),'Test Sample Data'!M343,$B344),""))</f>
        <v/>
      </c>
      <c r="AB344" s="29" t="str">
        <f>IF('Test Sample Data'!N343="","",IF(SUM('Test Sample Data'!N$2:N$97)&gt;10,IF(AND(ISNUMBER('Test Sample Data'!N343),'Test Sample Data'!N343&lt;$B344, 'Test Sample Data'!N343&gt;0),'Test Sample Data'!N343,$B344),""))</f>
        <v/>
      </c>
      <c r="AC344" s="29" t="str">
        <f>IF('Test Sample Data'!O343="","",IF(SUM('Test Sample Data'!O$2:O$97)&gt;10,IF(AND(ISNUMBER('Test Sample Data'!O343),'Test Sample Data'!O343&lt;$B344, 'Test Sample Data'!O343&gt;0),'Test Sample Data'!O343,$B344),""))</f>
        <v/>
      </c>
      <c r="AE344" s="4" t="s">
        <v>5001</v>
      </c>
      <c r="AF344" s="4">
        <f t="shared" si="375"/>
        <v>0</v>
      </c>
      <c r="AG344" s="4">
        <f t="shared" si="376"/>
        <v>0</v>
      </c>
      <c r="AH344" s="4" t="str">
        <f t="shared" si="377"/>
        <v/>
      </c>
      <c r="AI344" s="4" t="str">
        <f t="shared" si="378"/>
        <v/>
      </c>
      <c r="AJ344" s="4" t="str">
        <f t="shared" si="379"/>
        <v/>
      </c>
      <c r="AK344" s="4" t="str">
        <f t="shared" si="380"/>
        <v/>
      </c>
      <c r="AL344" s="4" t="str">
        <f t="shared" si="381"/>
        <v/>
      </c>
      <c r="AM344" s="4" t="str">
        <f t="shared" si="382"/>
        <v/>
      </c>
      <c r="AN344" s="4" t="str">
        <f t="shared" si="383"/>
        <v/>
      </c>
      <c r="AO344" s="4" t="str">
        <f t="shared" si="384"/>
        <v/>
      </c>
      <c r="AP344" s="4" t="str">
        <f t="shared" si="385"/>
        <v/>
      </c>
      <c r="AQ344" s="4" t="str">
        <f t="shared" si="386"/>
        <v/>
      </c>
      <c r="AR344" s="4">
        <f t="shared" si="387"/>
        <v>0</v>
      </c>
      <c r="AS344" s="4">
        <f t="shared" si="374"/>
        <v>0</v>
      </c>
      <c r="AU344" s="4" t="s">
        <v>5001</v>
      </c>
      <c r="AV344" s="4">
        <f t="shared" si="388"/>
        <v>0</v>
      </c>
      <c r="AW344" s="4">
        <f t="shared" si="389"/>
        <v>0</v>
      </c>
      <c r="AX344" s="4" t="str">
        <f t="shared" si="390"/>
        <v/>
      </c>
      <c r="AY344" s="4" t="str">
        <f t="shared" si="391"/>
        <v/>
      </c>
      <c r="AZ344" s="4" t="str">
        <f t="shared" si="392"/>
        <v/>
      </c>
      <c r="BA344" s="4" t="str">
        <f t="shared" si="393"/>
        <v/>
      </c>
      <c r="BB344" s="4" t="str">
        <f t="shared" si="394"/>
        <v/>
      </c>
      <c r="BC344" s="4" t="str">
        <f t="shared" si="395"/>
        <v/>
      </c>
      <c r="BD344" s="4" t="str">
        <f t="shared" si="396"/>
        <v/>
      </c>
      <c r="BE344" s="4" t="str">
        <f t="shared" si="397"/>
        <v/>
      </c>
      <c r="BF344" s="4" t="str">
        <f t="shared" si="398"/>
        <v/>
      </c>
      <c r="BG344" s="4" t="str">
        <f t="shared" si="399"/>
        <v/>
      </c>
      <c r="BI344" s="4" t="s">
        <v>5001</v>
      </c>
      <c r="BJ344" s="4">
        <f t="shared" si="361"/>
        <v>0</v>
      </c>
      <c r="BK344" s="4" t="str">
        <f t="shared" si="362"/>
        <v/>
      </c>
      <c r="BL344" s="4" t="str">
        <f t="shared" si="363"/>
        <v/>
      </c>
      <c r="BM344" s="4" t="str">
        <f t="shared" si="364"/>
        <v/>
      </c>
      <c r="BN344" s="4" t="str">
        <f t="shared" si="365"/>
        <v/>
      </c>
      <c r="BO344" s="4" t="str">
        <f t="shared" si="366"/>
        <v/>
      </c>
      <c r="BP344" s="4" t="str">
        <f t="shared" si="367"/>
        <v/>
      </c>
      <c r="BQ344" s="4" t="str">
        <f t="shared" si="368"/>
        <v/>
      </c>
      <c r="BR344" s="4" t="str">
        <f t="shared" si="369"/>
        <v/>
      </c>
      <c r="BS344" s="4" t="str">
        <f t="shared" si="370"/>
        <v/>
      </c>
      <c r="BT344" s="4" t="str">
        <f t="shared" si="371"/>
        <v/>
      </c>
      <c r="BU344" s="4" t="str">
        <f t="shared" si="372"/>
        <v/>
      </c>
      <c r="BV344" s="4">
        <f t="shared" si="400"/>
        <v>0</v>
      </c>
      <c r="BW344" s="4">
        <f t="shared" si="373"/>
        <v>0</v>
      </c>
      <c r="BY344" s="4" t="s">
        <v>5001</v>
      </c>
      <c r="BZ344" s="4">
        <f t="shared" si="337"/>
        <v>0</v>
      </c>
      <c r="CA344" s="4">
        <f t="shared" si="338"/>
        <v>0</v>
      </c>
      <c r="CB344" s="4" t="str">
        <f t="shared" si="339"/>
        <v/>
      </c>
      <c r="CC344" s="4" t="str">
        <f t="shared" si="340"/>
        <v/>
      </c>
      <c r="CD344" s="4" t="str">
        <f t="shared" si="341"/>
        <v/>
      </c>
      <c r="CE344" s="4" t="str">
        <f t="shared" si="342"/>
        <v/>
      </c>
      <c r="CF344" s="4" t="str">
        <f t="shared" si="343"/>
        <v/>
      </c>
      <c r="CG344" s="4" t="str">
        <f t="shared" si="344"/>
        <v/>
      </c>
      <c r="CH344" s="4" t="str">
        <f t="shared" si="345"/>
        <v/>
      </c>
      <c r="CI344" s="4" t="str">
        <f t="shared" si="346"/>
        <v/>
      </c>
      <c r="CJ344" s="4" t="str">
        <f t="shared" si="347"/>
        <v/>
      </c>
      <c r="CK344" s="4" t="str">
        <f t="shared" si="348"/>
        <v/>
      </c>
      <c r="CM344" s="4" t="s">
        <v>5001</v>
      </c>
      <c r="CN344" s="4" t="str">
        <f>IF(ISNUMBER(BZ344), IF($BV344&gt;VLOOKUP('Gene Table'!$G$2,'Array Content'!$A$2:$B$3,2,FALSE),IF(BZ344&lt;-$BV344,"mutant","WT"),IF(BZ344&lt;-VLOOKUP('Gene Table'!$G$2,'Array Content'!$A$2:$B$3,2,FALSE),"Mutant","WT")),"")</f>
        <v>WT</v>
      </c>
      <c r="CO344" s="4" t="str">
        <f>IF(ISNUMBER(CA344), IF($BV344&gt;VLOOKUP('Gene Table'!$G$2,'Array Content'!$A$2:$B$3,2,FALSE),IF(CA344&lt;-$BV344,"mutant","WT"),IF(CA344&lt;-VLOOKUP('Gene Table'!$G$2,'Array Content'!$A$2:$B$3,2,FALSE),"Mutant","WT")),"")</f>
        <v>WT</v>
      </c>
      <c r="CP344" s="4" t="str">
        <f>IF(ISNUMBER(CB344), IF($BV344&gt;VLOOKUP('Gene Table'!$G$2,'Array Content'!$A$2:$B$3,2,FALSE),IF(CB344&lt;-$BV344,"mutant","WT"),IF(CB344&lt;-VLOOKUP('Gene Table'!$G$2,'Array Content'!$A$2:$B$3,2,FALSE),"Mutant","WT")),"")</f>
        <v/>
      </c>
      <c r="CQ344" s="4" t="str">
        <f>IF(ISNUMBER(CC344), IF($BV344&gt;VLOOKUP('Gene Table'!$G$2,'Array Content'!$A$2:$B$3,2,FALSE),IF(CC344&lt;-$BV344,"mutant","WT"),IF(CC344&lt;-VLOOKUP('Gene Table'!$G$2,'Array Content'!$A$2:$B$3,2,FALSE),"Mutant","WT")),"")</f>
        <v/>
      </c>
      <c r="CR344" s="4" t="str">
        <f>IF(ISNUMBER(CD344), IF($BV344&gt;VLOOKUP('Gene Table'!$G$2,'Array Content'!$A$2:$B$3,2,FALSE),IF(CD344&lt;-$BV344,"mutant","WT"),IF(CD344&lt;-VLOOKUP('Gene Table'!$G$2,'Array Content'!$A$2:$B$3,2,FALSE),"Mutant","WT")),"")</f>
        <v/>
      </c>
      <c r="CS344" s="4" t="str">
        <f>IF(ISNUMBER(CE344), IF($BV344&gt;VLOOKUP('Gene Table'!$G$2,'Array Content'!$A$2:$B$3,2,FALSE),IF(CE344&lt;-$BV344,"mutant","WT"),IF(CE344&lt;-VLOOKUP('Gene Table'!$G$2,'Array Content'!$A$2:$B$3,2,FALSE),"Mutant","WT")),"")</f>
        <v/>
      </c>
      <c r="CT344" s="4" t="str">
        <f>IF(ISNUMBER(CF344), IF($BV344&gt;VLOOKUP('Gene Table'!$G$2,'Array Content'!$A$2:$B$3,2,FALSE),IF(CF344&lt;-$BV344,"mutant","WT"),IF(CF344&lt;-VLOOKUP('Gene Table'!$G$2,'Array Content'!$A$2:$B$3,2,FALSE),"Mutant","WT")),"")</f>
        <v/>
      </c>
      <c r="CU344" s="4" t="str">
        <f>IF(ISNUMBER(CG344), IF($BV344&gt;VLOOKUP('Gene Table'!$G$2,'Array Content'!$A$2:$B$3,2,FALSE),IF(CG344&lt;-$BV344,"mutant","WT"),IF(CG344&lt;-VLOOKUP('Gene Table'!$G$2,'Array Content'!$A$2:$B$3,2,FALSE),"Mutant","WT")),"")</f>
        <v/>
      </c>
      <c r="CV344" s="4" t="str">
        <f>IF(ISNUMBER(CH344), IF($BV344&gt;VLOOKUP('Gene Table'!$G$2,'Array Content'!$A$2:$B$3,2,FALSE),IF(CH344&lt;-$BV344,"mutant","WT"),IF(CH344&lt;-VLOOKUP('Gene Table'!$G$2,'Array Content'!$A$2:$B$3,2,FALSE),"Mutant","WT")),"")</f>
        <v/>
      </c>
      <c r="CW344" s="4" t="str">
        <f>IF(ISNUMBER(CI344), IF($BV344&gt;VLOOKUP('Gene Table'!$G$2,'Array Content'!$A$2:$B$3,2,FALSE),IF(CI344&lt;-$BV344,"mutant","WT"),IF(CI344&lt;-VLOOKUP('Gene Table'!$G$2,'Array Content'!$A$2:$B$3,2,FALSE),"Mutant","WT")),"")</f>
        <v/>
      </c>
      <c r="CX344" s="4" t="str">
        <f>IF(ISNUMBER(CJ344), IF($BV344&gt;VLOOKUP('Gene Table'!$G$2,'Array Content'!$A$2:$B$3,2,FALSE),IF(CJ344&lt;-$BV344,"mutant","WT"),IF(CJ344&lt;-VLOOKUP('Gene Table'!$G$2,'Array Content'!$A$2:$B$3,2,FALSE),"Mutant","WT")),"")</f>
        <v/>
      </c>
      <c r="CY344" s="4" t="str">
        <f>IF(ISNUMBER(CK344), IF($BV344&gt;VLOOKUP('Gene Table'!$G$2,'Array Content'!$A$2:$B$3,2,FALSE),IF(CK344&lt;-$BV344,"mutant","WT"),IF(CK344&lt;-VLOOKUP('Gene Table'!$G$2,'Array Content'!$A$2:$B$3,2,FALSE),"Mutant","WT")),"")</f>
        <v/>
      </c>
      <c r="DA344" s="4" t="s">
        <v>5001</v>
      </c>
      <c r="DB344" s="4">
        <f t="shared" si="349"/>
        <v>0</v>
      </c>
      <c r="DC344" s="4">
        <f t="shared" si="350"/>
        <v>0</v>
      </c>
      <c r="DD344" s="4" t="str">
        <f t="shared" si="351"/>
        <v/>
      </c>
      <c r="DE344" s="4" t="str">
        <f t="shared" si="352"/>
        <v/>
      </c>
      <c r="DF344" s="4" t="str">
        <f t="shared" si="353"/>
        <v/>
      </c>
      <c r="DG344" s="4" t="str">
        <f t="shared" si="354"/>
        <v/>
      </c>
      <c r="DH344" s="4" t="str">
        <f t="shared" si="355"/>
        <v/>
      </c>
      <c r="DI344" s="4" t="str">
        <f t="shared" si="356"/>
        <v/>
      </c>
      <c r="DJ344" s="4" t="str">
        <f t="shared" si="357"/>
        <v/>
      </c>
      <c r="DK344" s="4" t="str">
        <f t="shared" si="358"/>
        <v/>
      </c>
      <c r="DL344" s="4" t="str">
        <f t="shared" si="359"/>
        <v/>
      </c>
      <c r="DM344" s="4" t="str">
        <f t="shared" si="360"/>
        <v/>
      </c>
      <c r="DO344" s="4" t="s">
        <v>5001</v>
      </c>
      <c r="DP344" s="4" t="str">
        <f>IF(ISNUMBER(DB344), IF($AR344&gt;VLOOKUP('Gene Table'!$G$2,'Array Content'!$A$2:$B$3,2,FALSE),IF(DB344&lt;-$AR344,"mutant","WT"),IF(DB344&lt;-VLOOKUP('Gene Table'!$G$2,'Array Content'!$A$2:$B$3,2,FALSE),"Mutant","WT")),"")</f>
        <v>WT</v>
      </c>
      <c r="DQ344" s="4" t="str">
        <f>IF(ISNUMBER(DC344), IF($AR344&gt;VLOOKUP('Gene Table'!$G$2,'Array Content'!$A$2:$B$3,2,FALSE),IF(DC344&lt;-$AR344,"mutant","WT"),IF(DC344&lt;-VLOOKUP('Gene Table'!$G$2,'Array Content'!$A$2:$B$3,2,FALSE),"Mutant","WT")),"")</f>
        <v>WT</v>
      </c>
      <c r="DR344" s="4" t="str">
        <f>IF(ISNUMBER(DD344), IF($AR344&gt;VLOOKUP('Gene Table'!$G$2,'Array Content'!$A$2:$B$3,2,FALSE),IF(DD344&lt;-$AR344,"mutant","WT"),IF(DD344&lt;-VLOOKUP('Gene Table'!$G$2,'Array Content'!$A$2:$B$3,2,FALSE),"Mutant","WT")),"")</f>
        <v/>
      </c>
      <c r="DS344" s="4" t="str">
        <f>IF(ISNUMBER(DE344), IF($AR344&gt;VLOOKUP('Gene Table'!$G$2,'Array Content'!$A$2:$B$3,2,FALSE),IF(DE344&lt;-$AR344,"mutant","WT"),IF(DE344&lt;-VLOOKUP('Gene Table'!$G$2,'Array Content'!$A$2:$B$3,2,FALSE),"Mutant","WT")),"")</f>
        <v/>
      </c>
      <c r="DT344" s="4" t="str">
        <f>IF(ISNUMBER(DF344), IF($AR344&gt;VLOOKUP('Gene Table'!$G$2,'Array Content'!$A$2:$B$3,2,FALSE),IF(DF344&lt;-$AR344,"mutant","WT"),IF(DF344&lt;-VLOOKUP('Gene Table'!$G$2,'Array Content'!$A$2:$B$3,2,FALSE),"Mutant","WT")),"")</f>
        <v/>
      </c>
      <c r="DU344" s="4" t="str">
        <f>IF(ISNUMBER(DG344), IF($AR344&gt;VLOOKUP('Gene Table'!$G$2,'Array Content'!$A$2:$B$3,2,FALSE),IF(DG344&lt;-$AR344,"mutant","WT"),IF(DG344&lt;-VLOOKUP('Gene Table'!$G$2,'Array Content'!$A$2:$B$3,2,FALSE),"Mutant","WT")),"")</f>
        <v/>
      </c>
      <c r="DV344" s="4" t="str">
        <f>IF(ISNUMBER(DH344), IF($AR344&gt;VLOOKUP('Gene Table'!$G$2,'Array Content'!$A$2:$B$3,2,FALSE),IF(DH344&lt;-$AR344,"mutant","WT"),IF(DH344&lt;-VLOOKUP('Gene Table'!$G$2,'Array Content'!$A$2:$B$3,2,FALSE),"Mutant","WT")),"")</f>
        <v/>
      </c>
      <c r="DW344" s="4" t="str">
        <f>IF(ISNUMBER(DI344), IF($AR344&gt;VLOOKUP('Gene Table'!$G$2,'Array Content'!$A$2:$B$3,2,FALSE),IF(DI344&lt;-$AR344,"mutant","WT"),IF(DI344&lt;-VLOOKUP('Gene Table'!$G$2,'Array Content'!$A$2:$B$3,2,FALSE),"Mutant","WT")),"")</f>
        <v/>
      </c>
      <c r="DX344" s="4" t="str">
        <f>IF(ISNUMBER(DJ344), IF($AR344&gt;VLOOKUP('Gene Table'!$G$2,'Array Content'!$A$2:$B$3,2,FALSE),IF(DJ344&lt;-$AR344,"mutant","WT"),IF(DJ344&lt;-VLOOKUP('Gene Table'!$G$2,'Array Content'!$A$2:$B$3,2,FALSE),"Mutant","WT")),"")</f>
        <v/>
      </c>
      <c r="DY344" s="4" t="str">
        <f>IF(ISNUMBER(DK344), IF($AR344&gt;VLOOKUP('Gene Table'!$G$2,'Array Content'!$A$2:$B$3,2,FALSE),IF(DK344&lt;-$AR344,"mutant","WT"),IF(DK344&lt;-VLOOKUP('Gene Table'!$G$2,'Array Content'!$A$2:$B$3,2,FALSE),"Mutant","WT")),"")</f>
        <v/>
      </c>
      <c r="DZ344" s="4" t="str">
        <f>IF(ISNUMBER(DL344), IF($AR344&gt;VLOOKUP('Gene Table'!$G$2,'Array Content'!$A$2:$B$3,2,FALSE),IF(DL344&lt;-$AR344,"mutant","WT"),IF(DL344&lt;-VLOOKUP('Gene Table'!$G$2,'Array Content'!$A$2:$B$3,2,FALSE),"Mutant","WT")),"")</f>
        <v/>
      </c>
      <c r="EA344" s="4" t="str">
        <f>IF(ISNUMBER(DM344), IF($AR344&gt;VLOOKUP('Gene Table'!$G$2,'Array Content'!$A$2:$B$3,2,FALSE),IF(DM344&lt;-$AR344,"mutant","WT"),IF(DM344&lt;-VLOOKUP('Gene Table'!$G$2,'Array Content'!$A$2:$B$3,2,FALSE),"Mutant","WT")),"")</f>
        <v/>
      </c>
      <c r="EC344" s="4" t="s">
        <v>5001</v>
      </c>
      <c r="ED344" s="4">
        <f>IF('Gene Table'!$D344="copy number",D344,"")</f>
        <v>26</v>
      </c>
      <c r="EE344" s="4">
        <f>IF('Gene Table'!$D344="copy number",E344,"")</f>
        <v>26</v>
      </c>
      <c r="EF344" s="4" t="str">
        <f>IF('Gene Table'!$D344="copy number",F344,"")</f>
        <v/>
      </c>
      <c r="EG344" s="4" t="str">
        <f>IF('Gene Table'!$D344="copy number",G344,"")</f>
        <v/>
      </c>
      <c r="EH344" s="4" t="str">
        <f>IF('Gene Table'!$D344="copy number",H344,"")</f>
        <v/>
      </c>
      <c r="EI344" s="4" t="str">
        <f>IF('Gene Table'!$D344="copy number",I344,"")</f>
        <v/>
      </c>
      <c r="EJ344" s="4" t="str">
        <f>IF('Gene Table'!$D344="copy number",J344,"")</f>
        <v/>
      </c>
      <c r="EK344" s="4" t="str">
        <f>IF('Gene Table'!$D344="copy number",K344,"")</f>
        <v/>
      </c>
      <c r="EL344" s="4" t="str">
        <f>IF('Gene Table'!$D344="copy number",L344,"")</f>
        <v/>
      </c>
      <c r="EM344" s="4" t="str">
        <f>IF('Gene Table'!$D344="copy number",M344,"")</f>
        <v/>
      </c>
      <c r="EN344" s="4" t="str">
        <f>IF('Gene Table'!$D344="copy number",N344,"")</f>
        <v/>
      </c>
      <c r="EO344" s="4" t="str">
        <f>IF('Gene Table'!$D344="copy number",O344,"")</f>
        <v/>
      </c>
      <c r="EQ344" s="4" t="s">
        <v>5001</v>
      </c>
      <c r="ER344" s="4">
        <f>IF('Gene Table'!$D344="copy number",R344,"")</f>
        <v>26.91</v>
      </c>
      <c r="ES344" s="4">
        <f>IF('Gene Table'!$D344="copy number",S344,"")</f>
        <v>26</v>
      </c>
      <c r="ET344" s="4" t="str">
        <f>IF('Gene Table'!$D344="copy number",T344,"")</f>
        <v/>
      </c>
      <c r="EU344" s="4" t="str">
        <f>IF('Gene Table'!$D344="copy number",U344,"")</f>
        <v/>
      </c>
      <c r="EV344" s="4" t="str">
        <f>IF('Gene Table'!$D344="copy number",V344,"")</f>
        <v/>
      </c>
      <c r="EW344" s="4" t="str">
        <f>IF('Gene Table'!$D344="copy number",W344,"")</f>
        <v/>
      </c>
      <c r="EX344" s="4" t="str">
        <f>IF('Gene Table'!$D344="copy number",X344,"")</f>
        <v/>
      </c>
      <c r="EY344" s="4" t="str">
        <f>IF('Gene Table'!$D344="copy number",Y344,"")</f>
        <v/>
      </c>
      <c r="EZ344" s="4" t="str">
        <f>IF('Gene Table'!$D344="copy number",Z344,"")</f>
        <v/>
      </c>
      <c r="FA344" s="4" t="str">
        <f>IF('Gene Table'!$D344="copy number",AA344,"")</f>
        <v/>
      </c>
      <c r="FB344" s="4" t="str">
        <f>IF('Gene Table'!$D344="copy number",AB344,"")</f>
        <v/>
      </c>
      <c r="FC344" s="4" t="str">
        <f>IF('Gene Table'!$D344="copy number",AC344,"")</f>
        <v/>
      </c>
      <c r="FE344" s="4" t="s">
        <v>5001</v>
      </c>
      <c r="FF344" s="4" t="str">
        <f>IF('Gene Table'!$C344="SMPC",D344,"")</f>
        <v/>
      </c>
      <c r="FG344" s="4" t="str">
        <f>IF('Gene Table'!$C344="SMPC",E344,"")</f>
        <v/>
      </c>
      <c r="FH344" s="4" t="str">
        <f>IF('Gene Table'!$C344="SMPC",F344,"")</f>
        <v/>
      </c>
      <c r="FI344" s="4" t="str">
        <f>IF('Gene Table'!$C344="SMPC",G344,"")</f>
        <v/>
      </c>
      <c r="FJ344" s="4" t="str">
        <f>IF('Gene Table'!$C344="SMPC",H344,"")</f>
        <v/>
      </c>
      <c r="FK344" s="4" t="str">
        <f>IF('Gene Table'!$C344="SMPC",I344,"")</f>
        <v/>
      </c>
      <c r="FL344" s="4" t="str">
        <f>IF('Gene Table'!$C344="SMPC",J344,"")</f>
        <v/>
      </c>
      <c r="FM344" s="4" t="str">
        <f>IF('Gene Table'!$C344="SMPC",K344,"")</f>
        <v/>
      </c>
      <c r="FN344" s="4" t="str">
        <f>IF('Gene Table'!$C344="SMPC",L344,"")</f>
        <v/>
      </c>
      <c r="FO344" s="4" t="str">
        <f>IF('Gene Table'!$C344="SMPC",M344,"")</f>
        <v/>
      </c>
      <c r="FP344" s="4" t="str">
        <f>IF('Gene Table'!$C344="SMPC",N344,"")</f>
        <v/>
      </c>
      <c r="FQ344" s="4" t="str">
        <f>IF('Gene Table'!$C344="SMPC",O344,"")</f>
        <v/>
      </c>
      <c r="FS344" s="4" t="s">
        <v>5001</v>
      </c>
      <c r="FT344" s="4" t="str">
        <f>IF('Gene Table'!$C344="SMPC",R344,"")</f>
        <v/>
      </c>
      <c r="FU344" s="4" t="str">
        <f>IF('Gene Table'!$C344="SMPC",S344,"")</f>
        <v/>
      </c>
      <c r="FV344" s="4" t="str">
        <f>IF('Gene Table'!$C344="SMPC",T344,"")</f>
        <v/>
      </c>
      <c r="FW344" s="4" t="str">
        <f>IF('Gene Table'!$C344="SMPC",U344,"")</f>
        <v/>
      </c>
      <c r="FX344" s="4" t="str">
        <f>IF('Gene Table'!$C344="SMPC",V344,"")</f>
        <v/>
      </c>
      <c r="FY344" s="4" t="str">
        <f>IF('Gene Table'!$C344="SMPC",W344,"")</f>
        <v/>
      </c>
      <c r="FZ344" s="4" t="str">
        <f>IF('Gene Table'!$C344="SMPC",X344,"")</f>
        <v/>
      </c>
      <c r="GA344" s="4" t="str">
        <f>IF('Gene Table'!$C344="SMPC",Y344,"")</f>
        <v/>
      </c>
      <c r="GB344" s="4" t="str">
        <f>IF('Gene Table'!$C344="SMPC",Z344,"")</f>
        <v/>
      </c>
      <c r="GC344" s="4" t="str">
        <f>IF('Gene Table'!$C344="SMPC",AA344,"")</f>
        <v/>
      </c>
      <c r="GD344" s="4" t="str">
        <f>IF('Gene Table'!$C344="SMPC",AB344,"")</f>
        <v/>
      </c>
      <c r="GE344" s="4" t="str">
        <f>IF('Gene Table'!$C344="SMPC",AC344,"")</f>
        <v/>
      </c>
    </row>
    <row r="345" spans="1:187" ht="15" customHeight="1" x14ac:dyDescent="0.25">
      <c r="A345" s="4" t="str">
        <f>'Gene Table'!C345&amp;":"&amp;'Gene Table'!D345</f>
        <v>NF1:copy number</v>
      </c>
      <c r="B345" s="4">
        <f>IF('Gene Table'!$G$5="NO",IF(ISNUMBER(MATCH('Gene Table'!E345,'Array Content'!$M$2:$M$941,0)),VLOOKUP('Gene Table'!E345,'Array Content'!$M$2:$O$941,2,FALSE),35),IF('Gene Table'!$G$5="YES",IF(ISNUMBER(MATCH('Gene Table'!E345,'Array Content'!$M$2:$M$941,0)),VLOOKUP('Gene Table'!E345,'Array Content'!$M$2:$O$941,3,FALSE),35),"OOPS"))</f>
        <v>35</v>
      </c>
      <c r="C345" s="4" t="s">
        <v>5002</v>
      </c>
      <c r="D345" s="29">
        <f>IF('Control Sample Data'!D344="","",IF(SUM('Control Sample Data'!D$2:D$97)&gt;10,IF(AND(ISNUMBER('Control Sample Data'!D344),'Control Sample Data'!D344&lt;$B345, 'Control Sample Data'!D344&gt;0),'Control Sample Data'!D344,$B345),""))</f>
        <v>26</v>
      </c>
      <c r="E345" s="29">
        <f>IF('Control Sample Data'!E344="","",IF(SUM('Control Sample Data'!E$2:E$97)&gt;10,IF(AND(ISNUMBER('Control Sample Data'!E344),'Control Sample Data'!E344&lt;$B345, 'Control Sample Data'!E344&gt;0),'Control Sample Data'!E344,$B345),""))</f>
        <v>26</v>
      </c>
      <c r="F345" s="29" t="str">
        <f>IF('Control Sample Data'!F344="","",IF(SUM('Control Sample Data'!F$2:F$97)&gt;10,IF(AND(ISNUMBER('Control Sample Data'!F344),'Control Sample Data'!F344&lt;$B345, 'Control Sample Data'!F344&gt;0),'Control Sample Data'!F344,$B345),""))</f>
        <v/>
      </c>
      <c r="G345" s="29" t="str">
        <f>IF('Control Sample Data'!G344="","",IF(SUM('Control Sample Data'!G$2:G$97)&gt;10,IF(AND(ISNUMBER('Control Sample Data'!G344),'Control Sample Data'!G344&lt;$B345, 'Control Sample Data'!G344&gt;0),'Control Sample Data'!G344,$B345),""))</f>
        <v/>
      </c>
      <c r="H345" s="29" t="str">
        <f>IF('Control Sample Data'!H344="","",IF(SUM('Control Sample Data'!H$2:H$97)&gt;10,IF(AND(ISNUMBER('Control Sample Data'!H344),'Control Sample Data'!H344&lt;$B345, 'Control Sample Data'!H344&gt;0),'Control Sample Data'!H344,$B345),""))</f>
        <v/>
      </c>
      <c r="I345" s="29" t="str">
        <f>IF('Control Sample Data'!I344="","",IF(SUM('Control Sample Data'!I$2:I$97)&gt;10,IF(AND(ISNUMBER('Control Sample Data'!I344),'Control Sample Data'!I344&lt;$B345, 'Control Sample Data'!I344&gt;0),'Control Sample Data'!I344,$B345),""))</f>
        <v/>
      </c>
      <c r="J345" s="29" t="str">
        <f>IF('Control Sample Data'!J344="","",IF(SUM('Control Sample Data'!J$2:J$97)&gt;10,IF(AND(ISNUMBER('Control Sample Data'!J344),'Control Sample Data'!J344&lt;$B345, 'Control Sample Data'!J344&gt;0),'Control Sample Data'!J344,$B345),""))</f>
        <v/>
      </c>
      <c r="K345" s="29" t="str">
        <f>IF('Control Sample Data'!K344="","",IF(SUM('Control Sample Data'!K$2:K$97)&gt;10,IF(AND(ISNUMBER('Control Sample Data'!K344),'Control Sample Data'!K344&lt;$B345, 'Control Sample Data'!K344&gt;0),'Control Sample Data'!K344,$B345),""))</f>
        <v/>
      </c>
      <c r="L345" s="29" t="str">
        <f>IF('Control Sample Data'!L344="","",IF(SUM('Control Sample Data'!L$2:L$97)&gt;10,IF(AND(ISNUMBER('Control Sample Data'!L344),'Control Sample Data'!L344&lt;$B345, 'Control Sample Data'!L344&gt;0),'Control Sample Data'!L344,$B345),""))</f>
        <v/>
      </c>
      <c r="M345" s="29" t="str">
        <f>IF('Control Sample Data'!M344="","",IF(SUM('Control Sample Data'!M$2:M$97)&gt;10,IF(AND(ISNUMBER('Control Sample Data'!M344),'Control Sample Data'!M344&lt;$B345, 'Control Sample Data'!M344&gt;0),'Control Sample Data'!M344,$B345),""))</f>
        <v/>
      </c>
      <c r="N345" s="29" t="str">
        <f>IF('Control Sample Data'!N344="","",IF(SUM('Control Sample Data'!N$2:N$97)&gt;10,IF(AND(ISNUMBER('Control Sample Data'!N344),'Control Sample Data'!N344&lt;$B345, 'Control Sample Data'!N344&gt;0),'Control Sample Data'!N344,$B345),""))</f>
        <v/>
      </c>
      <c r="O345" s="29" t="str">
        <f>IF('Control Sample Data'!O344="","",IF(SUM('Control Sample Data'!O$2:O$97)&gt;10,IF(AND(ISNUMBER('Control Sample Data'!O344),'Control Sample Data'!O344&lt;$B345, 'Control Sample Data'!O344&gt;0),'Control Sample Data'!O344,$B345),""))</f>
        <v/>
      </c>
      <c r="Q345" s="4" t="s">
        <v>5002</v>
      </c>
      <c r="R345" s="29">
        <f>IF('Test Sample Data'!D344="","",IF(SUM('Test Sample Data'!D$2:D$97)&gt;10,IF(AND(ISNUMBER('Test Sample Data'!D344),'Test Sample Data'!D344&lt;$B345, 'Test Sample Data'!D344&gt;0),'Test Sample Data'!D344,$B345),""))</f>
        <v>26.32</v>
      </c>
      <c r="S345" s="29">
        <f>IF('Test Sample Data'!E344="","",IF(SUM('Test Sample Data'!E$2:E$97)&gt;10,IF(AND(ISNUMBER('Test Sample Data'!E344),'Test Sample Data'!E344&lt;$B345, 'Test Sample Data'!E344&gt;0),'Test Sample Data'!E344,$B345),""))</f>
        <v>26</v>
      </c>
      <c r="T345" s="29" t="str">
        <f>IF('Test Sample Data'!F344="","",IF(SUM('Test Sample Data'!F$2:F$97)&gt;10,IF(AND(ISNUMBER('Test Sample Data'!F344),'Test Sample Data'!F344&lt;$B345, 'Test Sample Data'!F344&gt;0),'Test Sample Data'!F344,$B345),""))</f>
        <v/>
      </c>
      <c r="U345" s="29" t="str">
        <f>IF('Test Sample Data'!G344="","",IF(SUM('Test Sample Data'!G$2:G$97)&gt;10,IF(AND(ISNUMBER('Test Sample Data'!G344),'Test Sample Data'!G344&lt;$B345, 'Test Sample Data'!G344&gt;0),'Test Sample Data'!G344,$B345),""))</f>
        <v/>
      </c>
      <c r="V345" s="29" t="str">
        <f>IF('Test Sample Data'!H344="","",IF(SUM('Test Sample Data'!H$2:H$97)&gt;10,IF(AND(ISNUMBER('Test Sample Data'!H344),'Test Sample Data'!H344&lt;$B345, 'Test Sample Data'!H344&gt;0),'Test Sample Data'!H344,$B345),""))</f>
        <v/>
      </c>
      <c r="W345" s="29" t="str">
        <f>IF('Test Sample Data'!I344="","",IF(SUM('Test Sample Data'!I$2:I$97)&gt;10,IF(AND(ISNUMBER('Test Sample Data'!I344),'Test Sample Data'!I344&lt;$B345, 'Test Sample Data'!I344&gt;0),'Test Sample Data'!I344,$B345),""))</f>
        <v/>
      </c>
      <c r="X345" s="29" t="str">
        <f>IF('Test Sample Data'!J344="","",IF(SUM('Test Sample Data'!J$2:J$97)&gt;10,IF(AND(ISNUMBER('Test Sample Data'!J344),'Test Sample Data'!J344&lt;$B345, 'Test Sample Data'!J344&gt;0),'Test Sample Data'!J344,$B345),""))</f>
        <v/>
      </c>
      <c r="Y345" s="29" t="str">
        <f>IF('Test Sample Data'!K344="","",IF(SUM('Test Sample Data'!K$2:K$97)&gt;10,IF(AND(ISNUMBER('Test Sample Data'!K344),'Test Sample Data'!K344&lt;$B345, 'Test Sample Data'!K344&gt;0),'Test Sample Data'!K344,$B345),""))</f>
        <v/>
      </c>
      <c r="Z345" s="29" t="str">
        <f>IF('Test Sample Data'!L344="","",IF(SUM('Test Sample Data'!L$2:L$97)&gt;10,IF(AND(ISNUMBER('Test Sample Data'!L344),'Test Sample Data'!L344&lt;$B345, 'Test Sample Data'!L344&gt;0),'Test Sample Data'!L344,$B345),""))</f>
        <v/>
      </c>
      <c r="AA345" s="29" t="str">
        <f>IF('Test Sample Data'!M344="","",IF(SUM('Test Sample Data'!M$2:M$97)&gt;10,IF(AND(ISNUMBER('Test Sample Data'!M344),'Test Sample Data'!M344&lt;$B345, 'Test Sample Data'!M344&gt;0),'Test Sample Data'!M344,$B345),""))</f>
        <v/>
      </c>
      <c r="AB345" s="29" t="str">
        <f>IF('Test Sample Data'!N344="","",IF(SUM('Test Sample Data'!N$2:N$97)&gt;10,IF(AND(ISNUMBER('Test Sample Data'!N344),'Test Sample Data'!N344&lt;$B345, 'Test Sample Data'!N344&gt;0),'Test Sample Data'!N344,$B345),""))</f>
        <v/>
      </c>
      <c r="AC345" s="29" t="str">
        <f>IF('Test Sample Data'!O344="","",IF(SUM('Test Sample Data'!O$2:O$97)&gt;10,IF(AND(ISNUMBER('Test Sample Data'!O344),'Test Sample Data'!O344&lt;$B345, 'Test Sample Data'!O344&gt;0),'Test Sample Data'!O344,$B345),""))</f>
        <v/>
      </c>
      <c r="AE345" s="4" t="s">
        <v>5002</v>
      </c>
      <c r="AF345" s="4">
        <f t="shared" si="375"/>
        <v>0</v>
      </c>
      <c r="AG345" s="4">
        <f t="shared" si="376"/>
        <v>0</v>
      </c>
      <c r="AH345" s="4" t="str">
        <f t="shared" si="377"/>
        <v/>
      </c>
      <c r="AI345" s="4" t="str">
        <f t="shared" si="378"/>
        <v/>
      </c>
      <c r="AJ345" s="4" t="str">
        <f t="shared" si="379"/>
        <v/>
      </c>
      <c r="AK345" s="4" t="str">
        <f t="shared" si="380"/>
        <v/>
      </c>
      <c r="AL345" s="4" t="str">
        <f t="shared" si="381"/>
        <v/>
      </c>
      <c r="AM345" s="4" t="str">
        <f t="shared" si="382"/>
        <v/>
      </c>
      <c r="AN345" s="4" t="str">
        <f t="shared" si="383"/>
        <v/>
      </c>
      <c r="AO345" s="4" t="str">
        <f t="shared" si="384"/>
        <v/>
      </c>
      <c r="AP345" s="4" t="str">
        <f t="shared" si="385"/>
        <v/>
      </c>
      <c r="AQ345" s="4" t="str">
        <f t="shared" si="386"/>
        <v/>
      </c>
      <c r="AR345" s="4">
        <f t="shared" si="387"/>
        <v>0</v>
      </c>
      <c r="AS345" s="4">
        <f t="shared" si="374"/>
        <v>0</v>
      </c>
      <c r="AU345" s="4" t="s">
        <v>5002</v>
      </c>
      <c r="AV345" s="4">
        <f t="shared" si="388"/>
        <v>0</v>
      </c>
      <c r="AW345" s="4">
        <f t="shared" si="389"/>
        <v>0</v>
      </c>
      <c r="AX345" s="4" t="str">
        <f t="shared" si="390"/>
        <v/>
      </c>
      <c r="AY345" s="4" t="str">
        <f t="shared" si="391"/>
        <v/>
      </c>
      <c r="AZ345" s="4" t="str">
        <f t="shared" si="392"/>
        <v/>
      </c>
      <c r="BA345" s="4" t="str">
        <f t="shared" si="393"/>
        <v/>
      </c>
      <c r="BB345" s="4" t="str">
        <f t="shared" si="394"/>
        <v/>
      </c>
      <c r="BC345" s="4" t="str">
        <f t="shared" si="395"/>
        <v/>
      </c>
      <c r="BD345" s="4" t="str">
        <f t="shared" si="396"/>
        <v/>
      </c>
      <c r="BE345" s="4" t="str">
        <f t="shared" si="397"/>
        <v/>
      </c>
      <c r="BF345" s="4" t="str">
        <f t="shared" si="398"/>
        <v/>
      </c>
      <c r="BG345" s="4" t="str">
        <f t="shared" si="399"/>
        <v/>
      </c>
      <c r="BI345" s="4" t="s">
        <v>5002</v>
      </c>
      <c r="BJ345" s="4">
        <f t="shared" si="361"/>
        <v>0</v>
      </c>
      <c r="BK345" s="4" t="str">
        <f t="shared" si="362"/>
        <v/>
      </c>
      <c r="BL345" s="4" t="str">
        <f t="shared" si="363"/>
        <v/>
      </c>
      <c r="BM345" s="4" t="str">
        <f t="shared" si="364"/>
        <v/>
      </c>
      <c r="BN345" s="4" t="str">
        <f t="shared" si="365"/>
        <v/>
      </c>
      <c r="BO345" s="4" t="str">
        <f t="shared" si="366"/>
        <v/>
      </c>
      <c r="BP345" s="4" t="str">
        <f t="shared" si="367"/>
        <v/>
      </c>
      <c r="BQ345" s="4" t="str">
        <f t="shared" si="368"/>
        <v/>
      </c>
      <c r="BR345" s="4" t="str">
        <f t="shared" si="369"/>
        <v/>
      </c>
      <c r="BS345" s="4" t="str">
        <f t="shared" si="370"/>
        <v/>
      </c>
      <c r="BT345" s="4" t="str">
        <f t="shared" si="371"/>
        <v/>
      </c>
      <c r="BU345" s="4" t="str">
        <f t="shared" si="372"/>
        <v/>
      </c>
      <c r="BV345" s="4">
        <f t="shared" si="400"/>
        <v>0</v>
      </c>
      <c r="BW345" s="4">
        <f t="shared" si="373"/>
        <v>0</v>
      </c>
      <c r="BY345" s="4" t="s">
        <v>5002</v>
      </c>
      <c r="BZ345" s="4">
        <f t="shared" si="337"/>
        <v>0</v>
      </c>
      <c r="CA345" s="4">
        <f t="shared" si="338"/>
        <v>0</v>
      </c>
      <c r="CB345" s="4" t="str">
        <f t="shared" si="339"/>
        <v/>
      </c>
      <c r="CC345" s="4" t="str">
        <f t="shared" si="340"/>
        <v/>
      </c>
      <c r="CD345" s="4" t="str">
        <f t="shared" si="341"/>
        <v/>
      </c>
      <c r="CE345" s="4" t="str">
        <f t="shared" si="342"/>
        <v/>
      </c>
      <c r="CF345" s="4" t="str">
        <f t="shared" si="343"/>
        <v/>
      </c>
      <c r="CG345" s="4" t="str">
        <f t="shared" si="344"/>
        <v/>
      </c>
      <c r="CH345" s="4" t="str">
        <f t="shared" si="345"/>
        <v/>
      </c>
      <c r="CI345" s="4" t="str">
        <f t="shared" si="346"/>
        <v/>
      </c>
      <c r="CJ345" s="4" t="str">
        <f t="shared" si="347"/>
        <v/>
      </c>
      <c r="CK345" s="4" t="str">
        <f t="shared" si="348"/>
        <v/>
      </c>
      <c r="CM345" s="4" t="s">
        <v>5002</v>
      </c>
      <c r="CN345" s="4" t="str">
        <f>IF(ISNUMBER(BZ345), IF($BV345&gt;VLOOKUP('Gene Table'!$G$2,'Array Content'!$A$2:$B$3,2,FALSE),IF(BZ345&lt;-$BV345,"mutant","WT"),IF(BZ345&lt;-VLOOKUP('Gene Table'!$G$2,'Array Content'!$A$2:$B$3,2,FALSE),"Mutant","WT")),"")</f>
        <v>WT</v>
      </c>
      <c r="CO345" s="4" t="str">
        <f>IF(ISNUMBER(CA345), IF($BV345&gt;VLOOKUP('Gene Table'!$G$2,'Array Content'!$A$2:$B$3,2,FALSE),IF(CA345&lt;-$BV345,"mutant","WT"),IF(CA345&lt;-VLOOKUP('Gene Table'!$G$2,'Array Content'!$A$2:$B$3,2,FALSE),"Mutant","WT")),"")</f>
        <v>WT</v>
      </c>
      <c r="CP345" s="4" t="str">
        <f>IF(ISNUMBER(CB345), IF($BV345&gt;VLOOKUP('Gene Table'!$G$2,'Array Content'!$A$2:$B$3,2,FALSE),IF(CB345&lt;-$BV345,"mutant","WT"),IF(CB345&lt;-VLOOKUP('Gene Table'!$G$2,'Array Content'!$A$2:$B$3,2,FALSE),"Mutant","WT")),"")</f>
        <v/>
      </c>
      <c r="CQ345" s="4" t="str">
        <f>IF(ISNUMBER(CC345), IF($BV345&gt;VLOOKUP('Gene Table'!$G$2,'Array Content'!$A$2:$B$3,2,FALSE),IF(CC345&lt;-$BV345,"mutant","WT"),IF(CC345&lt;-VLOOKUP('Gene Table'!$G$2,'Array Content'!$A$2:$B$3,2,FALSE),"Mutant","WT")),"")</f>
        <v/>
      </c>
      <c r="CR345" s="4" t="str">
        <f>IF(ISNUMBER(CD345), IF($BV345&gt;VLOOKUP('Gene Table'!$G$2,'Array Content'!$A$2:$B$3,2,FALSE),IF(CD345&lt;-$BV345,"mutant","WT"),IF(CD345&lt;-VLOOKUP('Gene Table'!$G$2,'Array Content'!$A$2:$B$3,2,FALSE),"Mutant","WT")),"")</f>
        <v/>
      </c>
      <c r="CS345" s="4" t="str">
        <f>IF(ISNUMBER(CE345), IF($BV345&gt;VLOOKUP('Gene Table'!$G$2,'Array Content'!$A$2:$B$3,2,FALSE),IF(CE345&lt;-$BV345,"mutant","WT"),IF(CE345&lt;-VLOOKUP('Gene Table'!$G$2,'Array Content'!$A$2:$B$3,2,FALSE),"Mutant","WT")),"")</f>
        <v/>
      </c>
      <c r="CT345" s="4" t="str">
        <f>IF(ISNUMBER(CF345), IF($BV345&gt;VLOOKUP('Gene Table'!$G$2,'Array Content'!$A$2:$B$3,2,FALSE),IF(CF345&lt;-$BV345,"mutant","WT"),IF(CF345&lt;-VLOOKUP('Gene Table'!$G$2,'Array Content'!$A$2:$B$3,2,FALSE),"Mutant","WT")),"")</f>
        <v/>
      </c>
      <c r="CU345" s="4" t="str">
        <f>IF(ISNUMBER(CG345), IF($BV345&gt;VLOOKUP('Gene Table'!$G$2,'Array Content'!$A$2:$B$3,2,FALSE),IF(CG345&lt;-$BV345,"mutant","WT"),IF(CG345&lt;-VLOOKUP('Gene Table'!$G$2,'Array Content'!$A$2:$B$3,2,FALSE),"Mutant","WT")),"")</f>
        <v/>
      </c>
      <c r="CV345" s="4" t="str">
        <f>IF(ISNUMBER(CH345), IF($BV345&gt;VLOOKUP('Gene Table'!$G$2,'Array Content'!$A$2:$B$3,2,FALSE),IF(CH345&lt;-$BV345,"mutant","WT"),IF(CH345&lt;-VLOOKUP('Gene Table'!$G$2,'Array Content'!$A$2:$B$3,2,FALSE),"Mutant","WT")),"")</f>
        <v/>
      </c>
      <c r="CW345" s="4" t="str">
        <f>IF(ISNUMBER(CI345), IF($BV345&gt;VLOOKUP('Gene Table'!$G$2,'Array Content'!$A$2:$B$3,2,FALSE),IF(CI345&lt;-$BV345,"mutant","WT"),IF(CI345&lt;-VLOOKUP('Gene Table'!$G$2,'Array Content'!$A$2:$B$3,2,FALSE),"Mutant","WT")),"")</f>
        <v/>
      </c>
      <c r="CX345" s="4" t="str">
        <f>IF(ISNUMBER(CJ345), IF($BV345&gt;VLOOKUP('Gene Table'!$G$2,'Array Content'!$A$2:$B$3,2,FALSE),IF(CJ345&lt;-$BV345,"mutant","WT"),IF(CJ345&lt;-VLOOKUP('Gene Table'!$G$2,'Array Content'!$A$2:$B$3,2,FALSE),"Mutant","WT")),"")</f>
        <v/>
      </c>
      <c r="CY345" s="4" t="str">
        <f>IF(ISNUMBER(CK345), IF($BV345&gt;VLOOKUP('Gene Table'!$G$2,'Array Content'!$A$2:$B$3,2,FALSE),IF(CK345&lt;-$BV345,"mutant","WT"),IF(CK345&lt;-VLOOKUP('Gene Table'!$G$2,'Array Content'!$A$2:$B$3,2,FALSE),"Mutant","WT")),"")</f>
        <v/>
      </c>
      <c r="DA345" s="4" t="s">
        <v>5002</v>
      </c>
      <c r="DB345" s="4">
        <f t="shared" si="349"/>
        <v>0</v>
      </c>
      <c r="DC345" s="4">
        <f t="shared" si="350"/>
        <v>0</v>
      </c>
      <c r="DD345" s="4" t="str">
        <f t="shared" si="351"/>
        <v/>
      </c>
      <c r="DE345" s="4" t="str">
        <f t="shared" si="352"/>
        <v/>
      </c>
      <c r="DF345" s="4" t="str">
        <f t="shared" si="353"/>
        <v/>
      </c>
      <c r="DG345" s="4" t="str">
        <f t="shared" si="354"/>
        <v/>
      </c>
      <c r="DH345" s="4" t="str">
        <f t="shared" si="355"/>
        <v/>
      </c>
      <c r="DI345" s="4" t="str">
        <f t="shared" si="356"/>
        <v/>
      </c>
      <c r="DJ345" s="4" t="str">
        <f t="shared" si="357"/>
        <v/>
      </c>
      <c r="DK345" s="4" t="str">
        <f t="shared" si="358"/>
        <v/>
      </c>
      <c r="DL345" s="4" t="str">
        <f t="shared" si="359"/>
        <v/>
      </c>
      <c r="DM345" s="4" t="str">
        <f t="shared" si="360"/>
        <v/>
      </c>
      <c r="DO345" s="4" t="s">
        <v>5002</v>
      </c>
      <c r="DP345" s="4" t="str">
        <f>IF(ISNUMBER(DB345), IF($AR345&gt;VLOOKUP('Gene Table'!$G$2,'Array Content'!$A$2:$B$3,2,FALSE),IF(DB345&lt;-$AR345,"mutant","WT"),IF(DB345&lt;-VLOOKUP('Gene Table'!$G$2,'Array Content'!$A$2:$B$3,2,FALSE),"Mutant","WT")),"")</f>
        <v>WT</v>
      </c>
      <c r="DQ345" s="4" t="str">
        <f>IF(ISNUMBER(DC345), IF($AR345&gt;VLOOKUP('Gene Table'!$G$2,'Array Content'!$A$2:$B$3,2,FALSE),IF(DC345&lt;-$AR345,"mutant","WT"),IF(DC345&lt;-VLOOKUP('Gene Table'!$G$2,'Array Content'!$A$2:$B$3,2,FALSE),"Mutant","WT")),"")</f>
        <v>WT</v>
      </c>
      <c r="DR345" s="4" t="str">
        <f>IF(ISNUMBER(DD345), IF($AR345&gt;VLOOKUP('Gene Table'!$G$2,'Array Content'!$A$2:$B$3,2,FALSE),IF(DD345&lt;-$AR345,"mutant","WT"),IF(DD345&lt;-VLOOKUP('Gene Table'!$G$2,'Array Content'!$A$2:$B$3,2,FALSE),"Mutant","WT")),"")</f>
        <v/>
      </c>
      <c r="DS345" s="4" t="str">
        <f>IF(ISNUMBER(DE345), IF($AR345&gt;VLOOKUP('Gene Table'!$G$2,'Array Content'!$A$2:$B$3,2,FALSE),IF(DE345&lt;-$AR345,"mutant","WT"),IF(DE345&lt;-VLOOKUP('Gene Table'!$G$2,'Array Content'!$A$2:$B$3,2,FALSE),"Mutant","WT")),"")</f>
        <v/>
      </c>
      <c r="DT345" s="4" t="str">
        <f>IF(ISNUMBER(DF345), IF($AR345&gt;VLOOKUP('Gene Table'!$G$2,'Array Content'!$A$2:$B$3,2,FALSE),IF(DF345&lt;-$AR345,"mutant","WT"),IF(DF345&lt;-VLOOKUP('Gene Table'!$G$2,'Array Content'!$A$2:$B$3,2,FALSE),"Mutant","WT")),"")</f>
        <v/>
      </c>
      <c r="DU345" s="4" t="str">
        <f>IF(ISNUMBER(DG345), IF($AR345&gt;VLOOKUP('Gene Table'!$G$2,'Array Content'!$A$2:$B$3,2,FALSE),IF(DG345&lt;-$AR345,"mutant","WT"),IF(DG345&lt;-VLOOKUP('Gene Table'!$G$2,'Array Content'!$A$2:$B$3,2,FALSE),"Mutant","WT")),"")</f>
        <v/>
      </c>
      <c r="DV345" s="4" t="str">
        <f>IF(ISNUMBER(DH345), IF($AR345&gt;VLOOKUP('Gene Table'!$G$2,'Array Content'!$A$2:$B$3,2,FALSE),IF(DH345&lt;-$AR345,"mutant","WT"),IF(DH345&lt;-VLOOKUP('Gene Table'!$G$2,'Array Content'!$A$2:$B$3,2,FALSE),"Mutant","WT")),"")</f>
        <v/>
      </c>
      <c r="DW345" s="4" t="str">
        <f>IF(ISNUMBER(DI345), IF($AR345&gt;VLOOKUP('Gene Table'!$G$2,'Array Content'!$A$2:$B$3,2,FALSE),IF(DI345&lt;-$AR345,"mutant","WT"),IF(DI345&lt;-VLOOKUP('Gene Table'!$G$2,'Array Content'!$A$2:$B$3,2,FALSE),"Mutant","WT")),"")</f>
        <v/>
      </c>
      <c r="DX345" s="4" t="str">
        <f>IF(ISNUMBER(DJ345), IF($AR345&gt;VLOOKUP('Gene Table'!$G$2,'Array Content'!$A$2:$B$3,2,FALSE),IF(DJ345&lt;-$AR345,"mutant","WT"),IF(DJ345&lt;-VLOOKUP('Gene Table'!$G$2,'Array Content'!$A$2:$B$3,2,FALSE),"Mutant","WT")),"")</f>
        <v/>
      </c>
      <c r="DY345" s="4" t="str">
        <f>IF(ISNUMBER(DK345), IF($AR345&gt;VLOOKUP('Gene Table'!$G$2,'Array Content'!$A$2:$B$3,2,FALSE),IF(DK345&lt;-$AR345,"mutant","WT"),IF(DK345&lt;-VLOOKUP('Gene Table'!$G$2,'Array Content'!$A$2:$B$3,2,FALSE),"Mutant","WT")),"")</f>
        <v/>
      </c>
      <c r="DZ345" s="4" t="str">
        <f>IF(ISNUMBER(DL345), IF($AR345&gt;VLOOKUP('Gene Table'!$G$2,'Array Content'!$A$2:$B$3,2,FALSE),IF(DL345&lt;-$AR345,"mutant","WT"),IF(DL345&lt;-VLOOKUP('Gene Table'!$G$2,'Array Content'!$A$2:$B$3,2,FALSE),"Mutant","WT")),"")</f>
        <v/>
      </c>
      <c r="EA345" s="4" t="str">
        <f>IF(ISNUMBER(DM345), IF($AR345&gt;VLOOKUP('Gene Table'!$G$2,'Array Content'!$A$2:$B$3,2,FALSE),IF(DM345&lt;-$AR345,"mutant","WT"),IF(DM345&lt;-VLOOKUP('Gene Table'!$G$2,'Array Content'!$A$2:$B$3,2,FALSE),"Mutant","WT")),"")</f>
        <v/>
      </c>
      <c r="EC345" s="4" t="s">
        <v>5002</v>
      </c>
      <c r="ED345" s="4">
        <f>IF('Gene Table'!$D345="copy number",D345,"")</f>
        <v>26</v>
      </c>
      <c r="EE345" s="4">
        <f>IF('Gene Table'!$D345="copy number",E345,"")</f>
        <v>26</v>
      </c>
      <c r="EF345" s="4" t="str">
        <f>IF('Gene Table'!$D345="copy number",F345,"")</f>
        <v/>
      </c>
      <c r="EG345" s="4" t="str">
        <f>IF('Gene Table'!$D345="copy number",G345,"")</f>
        <v/>
      </c>
      <c r="EH345" s="4" t="str">
        <f>IF('Gene Table'!$D345="copy number",H345,"")</f>
        <v/>
      </c>
      <c r="EI345" s="4" t="str">
        <f>IF('Gene Table'!$D345="copy number",I345,"")</f>
        <v/>
      </c>
      <c r="EJ345" s="4" t="str">
        <f>IF('Gene Table'!$D345="copy number",J345,"")</f>
        <v/>
      </c>
      <c r="EK345" s="4" t="str">
        <f>IF('Gene Table'!$D345="copy number",K345,"")</f>
        <v/>
      </c>
      <c r="EL345" s="4" t="str">
        <f>IF('Gene Table'!$D345="copy number",L345,"")</f>
        <v/>
      </c>
      <c r="EM345" s="4" t="str">
        <f>IF('Gene Table'!$D345="copy number",M345,"")</f>
        <v/>
      </c>
      <c r="EN345" s="4" t="str">
        <f>IF('Gene Table'!$D345="copy number",N345,"")</f>
        <v/>
      </c>
      <c r="EO345" s="4" t="str">
        <f>IF('Gene Table'!$D345="copy number",O345,"")</f>
        <v/>
      </c>
      <c r="EQ345" s="4" t="s">
        <v>5002</v>
      </c>
      <c r="ER345" s="4">
        <f>IF('Gene Table'!$D345="copy number",R345,"")</f>
        <v>26.32</v>
      </c>
      <c r="ES345" s="4">
        <f>IF('Gene Table'!$D345="copy number",S345,"")</f>
        <v>26</v>
      </c>
      <c r="ET345" s="4" t="str">
        <f>IF('Gene Table'!$D345="copy number",T345,"")</f>
        <v/>
      </c>
      <c r="EU345" s="4" t="str">
        <f>IF('Gene Table'!$D345="copy number",U345,"")</f>
        <v/>
      </c>
      <c r="EV345" s="4" t="str">
        <f>IF('Gene Table'!$D345="copy number",V345,"")</f>
        <v/>
      </c>
      <c r="EW345" s="4" t="str">
        <f>IF('Gene Table'!$D345="copy number",W345,"")</f>
        <v/>
      </c>
      <c r="EX345" s="4" t="str">
        <f>IF('Gene Table'!$D345="copy number",X345,"")</f>
        <v/>
      </c>
      <c r="EY345" s="4" t="str">
        <f>IF('Gene Table'!$D345="copy number",Y345,"")</f>
        <v/>
      </c>
      <c r="EZ345" s="4" t="str">
        <f>IF('Gene Table'!$D345="copy number",Z345,"")</f>
        <v/>
      </c>
      <c r="FA345" s="4" t="str">
        <f>IF('Gene Table'!$D345="copy number",AA345,"")</f>
        <v/>
      </c>
      <c r="FB345" s="4" t="str">
        <f>IF('Gene Table'!$D345="copy number",AB345,"")</f>
        <v/>
      </c>
      <c r="FC345" s="4" t="str">
        <f>IF('Gene Table'!$D345="copy number",AC345,"")</f>
        <v/>
      </c>
      <c r="FE345" s="4" t="s">
        <v>5002</v>
      </c>
      <c r="FF345" s="4" t="str">
        <f>IF('Gene Table'!$C345="SMPC",D345,"")</f>
        <v/>
      </c>
      <c r="FG345" s="4" t="str">
        <f>IF('Gene Table'!$C345="SMPC",E345,"")</f>
        <v/>
      </c>
      <c r="FH345" s="4" t="str">
        <f>IF('Gene Table'!$C345="SMPC",F345,"")</f>
        <v/>
      </c>
      <c r="FI345" s="4" t="str">
        <f>IF('Gene Table'!$C345="SMPC",G345,"")</f>
        <v/>
      </c>
      <c r="FJ345" s="4" t="str">
        <f>IF('Gene Table'!$C345="SMPC",H345,"")</f>
        <v/>
      </c>
      <c r="FK345" s="4" t="str">
        <f>IF('Gene Table'!$C345="SMPC",I345,"")</f>
        <v/>
      </c>
      <c r="FL345" s="4" t="str">
        <f>IF('Gene Table'!$C345="SMPC",J345,"")</f>
        <v/>
      </c>
      <c r="FM345" s="4" t="str">
        <f>IF('Gene Table'!$C345="SMPC",K345,"")</f>
        <v/>
      </c>
      <c r="FN345" s="4" t="str">
        <f>IF('Gene Table'!$C345="SMPC",L345,"")</f>
        <v/>
      </c>
      <c r="FO345" s="4" t="str">
        <f>IF('Gene Table'!$C345="SMPC",M345,"")</f>
        <v/>
      </c>
      <c r="FP345" s="4" t="str">
        <f>IF('Gene Table'!$C345="SMPC",N345,"")</f>
        <v/>
      </c>
      <c r="FQ345" s="4" t="str">
        <f>IF('Gene Table'!$C345="SMPC",O345,"")</f>
        <v/>
      </c>
      <c r="FS345" s="4" t="s">
        <v>5002</v>
      </c>
      <c r="FT345" s="4" t="str">
        <f>IF('Gene Table'!$C345="SMPC",R345,"")</f>
        <v/>
      </c>
      <c r="FU345" s="4" t="str">
        <f>IF('Gene Table'!$C345="SMPC",S345,"")</f>
        <v/>
      </c>
      <c r="FV345" s="4" t="str">
        <f>IF('Gene Table'!$C345="SMPC",T345,"")</f>
        <v/>
      </c>
      <c r="FW345" s="4" t="str">
        <f>IF('Gene Table'!$C345="SMPC",U345,"")</f>
        <v/>
      </c>
      <c r="FX345" s="4" t="str">
        <f>IF('Gene Table'!$C345="SMPC",V345,"")</f>
        <v/>
      </c>
      <c r="FY345" s="4" t="str">
        <f>IF('Gene Table'!$C345="SMPC",W345,"")</f>
        <v/>
      </c>
      <c r="FZ345" s="4" t="str">
        <f>IF('Gene Table'!$C345="SMPC",X345,"")</f>
        <v/>
      </c>
      <c r="GA345" s="4" t="str">
        <f>IF('Gene Table'!$C345="SMPC",Y345,"")</f>
        <v/>
      </c>
      <c r="GB345" s="4" t="str">
        <f>IF('Gene Table'!$C345="SMPC",Z345,"")</f>
        <v/>
      </c>
      <c r="GC345" s="4" t="str">
        <f>IF('Gene Table'!$C345="SMPC",AA345,"")</f>
        <v/>
      </c>
      <c r="GD345" s="4" t="str">
        <f>IF('Gene Table'!$C345="SMPC",AB345,"")</f>
        <v/>
      </c>
      <c r="GE345" s="4" t="str">
        <f>IF('Gene Table'!$C345="SMPC",AC345,"")</f>
        <v/>
      </c>
    </row>
    <row r="346" spans="1:187" ht="15" customHeight="1" x14ac:dyDescent="0.25">
      <c r="A346" s="4" t="str">
        <f>'Gene Table'!C346&amp;":"&amp;'Gene Table'!D346</f>
        <v>NF2:copy number</v>
      </c>
      <c r="B346" s="4">
        <f>IF('Gene Table'!$G$5="NO",IF(ISNUMBER(MATCH('Gene Table'!E346,'Array Content'!$M$2:$M$941,0)),VLOOKUP('Gene Table'!E346,'Array Content'!$M$2:$O$941,2,FALSE),35),IF('Gene Table'!$G$5="YES",IF(ISNUMBER(MATCH('Gene Table'!E346,'Array Content'!$M$2:$M$941,0)),VLOOKUP('Gene Table'!E346,'Array Content'!$M$2:$O$941,3,FALSE),35),"OOPS"))</f>
        <v>35</v>
      </c>
      <c r="C346" s="4" t="s">
        <v>5003</v>
      </c>
      <c r="D346" s="29">
        <f>IF('Control Sample Data'!D345="","",IF(SUM('Control Sample Data'!D$2:D$97)&gt;10,IF(AND(ISNUMBER('Control Sample Data'!D345),'Control Sample Data'!D345&lt;$B346, 'Control Sample Data'!D345&gt;0),'Control Sample Data'!D345,$B346),""))</f>
        <v>26</v>
      </c>
      <c r="E346" s="29">
        <f>IF('Control Sample Data'!E345="","",IF(SUM('Control Sample Data'!E$2:E$97)&gt;10,IF(AND(ISNUMBER('Control Sample Data'!E345),'Control Sample Data'!E345&lt;$B346, 'Control Sample Data'!E345&gt;0),'Control Sample Data'!E345,$B346),""))</f>
        <v>26</v>
      </c>
      <c r="F346" s="29" t="str">
        <f>IF('Control Sample Data'!F345="","",IF(SUM('Control Sample Data'!F$2:F$97)&gt;10,IF(AND(ISNUMBER('Control Sample Data'!F345),'Control Sample Data'!F345&lt;$B346, 'Control Sample Data'!F345&gt;0),'Control Sample Data'!F345,$B346),""))</f>
        <v/>
      </c>
      <c r="G346" s="29" t="str">
        <f>IF('Control Sample Data'!G345="","",IF(SUM('Control Sample Data'!G$2:G$97)&gt;10,IF(AND(ISNUMBER('Control Sample Data'!G345),'Control Sample Data'!G345&lt;$B346, 'Control Sample Data'!G345&gt;0),'Control Sample Data'!G345,$B346),""))</f>
        <v/>
      </c>
      <c r="H346" s="29" t="str">
        <f>IF('Control Sample Data'!H345="","",IF(SUM('Control Sample Data'!H$2:H$97)&gt;10,IF(AND(ISNUMBER('Control Sample Data'!H345),'Control Sample Data'!H345&lt;$B346, 'Control Sample Data'!H345&gt;0),'Control Sample Data'!H345,$B346),""))</f>
        <v/>
      </c>
      <c r="I346" s="29" t="str">
        <f>IF('Control Sample Data'!I345="","",IF(SUM('Control Sample Data'!I$2:I$97)&gt;10,IF(AND(ISNUMBER('Control Sample Data'!I345),'Control Sample Data'!I345&lt;$B346, 'Control Sample Data'!I345&gt;0),'Control Sample Data'!I345,$B346),""))</f>
        <v/>
      </c>
      <c r="J346" s="29" t="str">
        <f>IF('Control Sample Data'!J345="","",IF(SUM('Control Sample Data'!J$2:J$97)&gt;10,IF(AND(ISNUMBER('Control Sample Data'!J345),'Control Sample Data'!J345&lt;$B346, 'Control Sample Data'!J345&gt;0),'Control Sample Data'!J345,$B346),""))</f>
        <v/>
      </c>
      <c r="K346" s="29" t="str">
        <f>IF('Control Sample Data'!K345="","",IF(SUM('Control Sample Data'!K$2:K$97)&gt;10,IF(AND(ISNUMBER('Control Sample Data'!K345),'Control Sample Data'!K345&lt;$B346, 'Control Sample Data'!K345&gt;0),'Control Sample Data'!K345,$B346),""))</f>
        <v/>
      </c>
      <c r="L346" s="29" t="str">
        <f>IF('Control Sample Data'!L345="","",IF(SUM('Control Sample Data'!L$2:L$97)&gt;10,IF(AND(ISNUMBER('Control Sample Data'!L345),'Control Sample Data'!L345&lt;$B346, 'Control Sample Data'!L345&gt;0),'Control Sample Data'!L345,$B346),""))</f>
        <v/>
      </c>
      <c r="M346" s="29" t="str">
        <f>IF('Control Sample Data'!M345="","",IF(SUM('Control Sample Data'!M$2:M$97)&gt;10,IF(AND(ISNUMBER('Control Sample Data'!M345),'Control Sample Data'!M345&lt;$B346, 'Control Sample Data'!M345&gt;0),'Control Sample Data'!M345,$B346),""))</f>
        <v/>
      </c>
      <c r="N346" s="29" t="str">
        <f>IF('Control Sample Data'!N345="","",IF(SUM('Control Sample Data'!N$2:N$97)&gt;10,IF(AND(ISNUMBER('Control Sample Data'!N345),'Control Sample Data'!N345&lt;$B346, 'Control Sample Data'!N345&gt;0),'Control Sample Data'!N345,$B346),""))</f>
        <v/>
      </c>
      <c r="O346" s="29" t="str">
        <f>IF('Control Sample Data'!O345="","",IF(SUM('Control Sample Data'!O$2:O$97)&gt;10,IF(AND(ISNUMBER('Control Sample Data'!O345),'Control Sample Data'!O345&lt;$B346, 'Control Sample Data'!O345&gt;0),'Control Sample Data'!O345,$B346),""))</f>
        <v/>
      </c>
      <c r="Q346" s="4" t="s">
        <v>5003</v>
      </c>
      <c r="R346" s="29">
        <f>IF('Test Sample Data'!D345="","",IF(SUM('Test Sample Data'!D$2:D$97)&gt;10,IF(AND(ISNUMBER('Test Sample Data'!D345),'Test Sample Data'!D345&lt;$B346, 'Test Sample Data'!D345&gt;0),'Test Sample Data'!D345,$B346),""))</f>
        <v>28.58</v>
      </c>
      <c r="S346" s="29">
        <f>IF('Test Sample Data'!E345="","",IF(SUM('Test Sample Data'!E$2:E$97)&gt;10,IF(AND(ISNUMBER('Test Sample Data'!E345),'Test Sample Data'!E345&lt;$B346, 'Test Sample Data'!E345&gt;0),'Test Sample Data'!E345,$B346),""))</f>
        <v>26</v>
      </c>
      <c r="T346" s="29" t="str">
        <f>IF('Test Sample Data'!F345="","",IF(SUM('Test Sample Data'!F$2:F$97)&gt;10,IF(AND(ISNUMBER('Test Sample Data'!F345),'Test Sample Data'!F345&lt;$B346, 'Test Sample Data'!F345&gt;0),'Test Sample Data'!F345,$B346),""))</f>
        <v/>
      </c>
      <c r="U346" s="29" t="str">
        <f>IF('Test Sample Data'!G345="","",IF(SUM('Test Sample Data'!G$2:G$97)&gt;10,IF(AND(ISNUMBER('Test Sample Data'!G345),'Test Sample Data'!G345&lt;$B346, 'Test Sample Data'!G345&gt;0),'Test Sample Data'!G345,$B346),""))</f>
        <v/>
      </c>
      <c r="V346" s="29" t="str">
        <f>IF('Test Sample Data'!H345="","",IF(SUM('Test Sample Data'!H$2:H$97)&gt;10,IF(AND(ISNUMBER('Test Sample Data'!H345),'Test Sample Data'!H345&lt;$B346, 'Test Sample Data'!H345&gt;0),'Test Sample Data'!H345,$B346),""))</f>
        <v/>
      </c>
      <c r="W346" s="29" t="str">
        <f>IF('Test Sample Data'!I345="","",IF(SUM('Test Sample Data'!I$2:I$97)&gt;10,IF(AND(ISNUMBER('Test Sample Data'!I345),'Test Sample Data'!I345&lt;$B346, 'Test Sample Data'!I345&gt;0),'Test Sample Data'!I345,$B346),""))</f>
        <v/>
      </c>
      <c r="X346" s="29" t="str">
        <f>IF('Test Sample Data'!J345="","",IF(SUM('Test Sample Data'!J$2:J$97)&gt;10,IF(AND(ISNUMBER('Test Sample Data'!J345),'Test Sample Data'!J345&lt;$B346, 'Test Sample Data'!J345&gt;0),'Test Sample Data'!J345,$B346),""))</f>
        <v/>
      </c>
      <c r="Y346" s="29" t="str">
        <f>IF('Test Sample Data'!K345="","",IF(SUM('Test Sample Data'!K$2:K$97)&gt;10,IF(AND(ISNUMBER('Test Sample Data'!K345),'Test Sample Data'!K345&lt;$B346, 'Test Sample Data'!K345&gt;0),'Test Sample Data'!K345,$B346),""))</f>
        <v/>
      </c>
      <c r="Z346" s="29" t="str">
        <f>IF('Test Sample Data'!L345="","",IF(SUM('Test Sample Data'!L$2:L$97)&gt;10,IF(AND(ISNUMBER('Test Sample Data'!L345),'Test Sample Data'!L345&lt;$B346, 'Test Sample Data'!L345&gt;0),'Test Sample Data'!L345,$B346),""))</f>
        <v/>
      </c>
      <c r="AA346" s="29" t="str">
        <f>IF('Test Sample Data'!M345="","",IF(SUM('Test Sample Data'!M$2:M$97)&gt;10,IF(AND(ISNUMBER('Test Sample Data'!M345),'Test Sample Data'!M345&lt;$B346, 'Test Sample Data'!M345&gt;0),'Test Sample Data'!M345,$B346),""))</f>
        <v/>
      </c>
      <c r="AB346" s="29" t="str">
        <f>IF('Test Sample Data'!N345="","",IF(SUM('Test Sample Data'!N$2:N$97)&gt;10,IF(AND(ISNUMBER('Test Sample Data'!N345),'Test Sample Data'!N345&lt;$B346, 'Test Sample Data'!N345&gt;0),'Test Sample Data'!N345,$B346),""))</f>
        <v/>
      </c>
      <c r="AC346" s="29" t="str">
        <f>IF('Test Sample Data'!O345="","",IF(SUM('Test Sample Data'!O$2:O$97)&gt;10,IF(AND(ISNUMBER('Test Sample Data'!O345),'Test Sample Data'!O345&lt;$B346, 'Test Sample Data'!O345&gt;0),'Test Sample Data'!O345,$B346),""))</f>
        <v/>
      </c>
      <c r="AE346" s="4" t="s">
        <v>5003</v>
      </c>
      <c r="AF346" s="4">
        <f t="shared" si="375"/>
        <v>0</v>
      </c>
      <c r="AG346" s="4">
        <f t="shared" si="376"/>
        <v>0</v>
      </c>
      <c r="AH346" s="4" t="str">
        <f t="shared" si="377"/>
        <v/>
      </c>
      <c r="AI346" s="4" t="str">
        <f t="shared" si="378"/>
        <v/>
      </c>
      <c r="AJ346" s="4" t="str">
        <f t="shared" si="379"/>
        <v/>
      </c>
      <c r="AK346" s="4" t="str">
        <f t="shared" si="380"/>
        <v/>
      </c>
      <c r="AL346" s="4" t="str">
        <f t="shared" si="381"/>
        <v/>
      </c>
      <c r="AM346" s="4" t="str">
        <f t="shared" si="382"/>
        <v/>
      </c>
      <c r="AN346" s="4" t="str">
        <f t="shared" si="383"/>
        <v/>
      </c>
      <c r="AO346" s="4" t="str">
        <f t="shared" si="384"/>
        <v/>
      </c>
      <c r="AP346" s="4" t="str">
        <f t="shared" si="385"/>
        <v/>
      </c>
      <c r="AQ346" s="4" t="str">
        <f t="shared" si="386"/>
        <v/>
      </c>
      <c r="AR346" s="4">
        <f t="shared" si="387"/>
        <v>0</v>
      </c>
      <c r="AS346" s="4">
        <f t="shared" si="374"/>
        <v>0</v>
      </c>
      <c r="AU346" s="4" t="s">
        <v>5003</v>
      </c>
      <c r="AV346" s="4">
        <f t="shared" si="388"/>
        <v>0</v>
      </c>
      <c r="AW346" s="4">
        <f t="shared" si="389"/>
        <v>0</v>
      </c>
      <c r="AX346" s="4" t="str">
        <f t="shared" si="390"/>
        <v/>
      </c>
      <c r="AY346" s="4" t="str">
        <f t="shared" si="391"/>
        <v/>
      </c>
      <c r="AZ346" s="4" t="str">
        <f t="shared" si="392"/>
        <v/>
      </c>
      <c r="BA346" s="4" t="str">
        <f t="shared" si="393"/>
        <v/>
      </c>
      <c r="BB346" s="4" t="str">
        <f t="shared" si="394"/>
        <v/>
      </c>
      <c r="BC346" s="4" t="str">
        <f t="shared" si="395"/>
        <v/>
      </c>
      <c r="BD346" s="4" t="str">
        <f t="shared" si="396"/>
        <v/>
      </c>
      <c r="BE346" s="4" t="str">
        <f t="shared" si="397"/>
        <v/>
      </c>
      <c r="BF346" s="4" t="str">
        <f t="shared" si="398"/>
        <v/>
      </c>
      <c r="BG346" s="4" t="str">
        <f t="shared" si="399"/>
        <v/>
      </c>
      <c r="BI346" s="4" t="s">
        <v>5003</v>
      </c>
      <c r="BJ346" s="4">
        <f t="shared" si="361"/>
        <v>0</v>
      </c>
      <c r="BK346" s="4" t="str">
        <f t="shared" si="362"/>
        <v/>
      </c>
      <c r="BL346" s="4" t="str">
        <f t="shared" si="363"/>
        <v/>
      </c>
      <c r="BM346" s="4" t="str">
        <f t="shared" si="364"/>
        <v/>
      </c>
      <c r="BN346" s="4" t="str">
        <f t="shared" si="365"/>
        <v/>
      </c>
      <c r="BO346" s="4" t="str">
        <f t="shared" si="366"/>
        <v/>
      </c>
      <c r="BP346" s="4" t="str">
        <f t="shared" si="367"/>
        <v/>
      </c>
      <c r="BQ346" s="4" t="str">
        <f t="shared" si="368"/>
        <v/>
      </c>
      <c r="BR346" s="4" t="str">
        <f t="shared" si="369"/>
        <v/>
      </c>
      <c r="BS346" s="4" t="str">
        <f t="shared" si="370"/>
        <v/>
      </c>
      <c r="BT346" s="4" t="str">
        <f t="shared" si="371"/>
        <v/>
      </c>
      <c r="BU346" s="4" t="str">
        <f t="shared" si="372"/>
        <v/>
      </c>
      <c r="BV346" s="4">
        <f t="shared" si="400"/>
        <v>0</v>
      </c>
      <c r="BW346" s="4">
        <f t="shared" si="373"/>
        <v>0</v>
      </c>
      <c r="BY346" s="4" t="s">
        <v>5003</v>
      </c>
      <c r="BZ346" s="4">
        <f t="shared" si="337"/>
        <v>0</v>
      </c>
      <c r="CA346" s="4">
        <f t="shared" si="338"/>
        <v>0</v>
      </c>
      <c r="CB346" s="4" t="str">
        <f t="shared" si="339"/>
        <v/>
      </c>
      <c r="CC346" s="4" t="str">
        <f t="shared" si="340"/>
        <v/>
      </c>
      <c r="CD346" s="4" t="str">
        <f t="shared" si="341"/>
        <v/>
      </c>
      <c r="CE346" s="4" t="str">
        <f t="shared" si="342"/>
        <v/>
      </c>
      <c r="CF346" s="4" t="str">
        <f t="shared" si="343"/>
        <v/>
      </c>
      <c r="CG346" s="4" t="str">
        <f t="shared" si="344"/>
        <v/>
      </c>
      <c r="CH346" s="4" t="str">
        <f t="shared" si="345"/>
        <v/>
      </c>
      <c r="CI346" s="4" t="str">
        <f t="shared" si="346"/>
        <v/>
      </c>
      <c r="CJ346" s="4" t="str">
        <f t="shared" si="347"/>
        <v/>
      </c>
      <c r="CK346" s="4" t="str">
        <f t="shared" si="348"/>
        <v/>
      </c>
      <c r="CM346" s="4" t="s">
        <v>5003</v>
      </c>
      <c r="CN346" s="4" t="str">
        <f>IF(ISNUMBER(BZ346), IF($BV346&gt;VLOOKUP('Gene Table'!$G$2,'Array Content'!$A$2:$B$3,2,FALSE),IF(BZ346&lt;-$BV346,"mutant","WT"),IF(BZ346&lt;-VLOOKUP('Gene Table'!$G$2,'Array Content'!$A$2:$B$3,2,FALSE),"Mutant","WT")),"")</f>
        <v>WT</v>
      </c>
      <c r="CO346" s="4" t="str">
        <f>IF(ISNUMBER(CA346), IF($BV346&gt;VLOOKUP('Gene Table'!$G$2,'Array Content'!$A$2:$B$3,2,FALSE),IF(CA346&lt;-$BV346,"mutant","WT"),IF(CA346&lt;-VLOOKUP('Gene Table'!$G$2,'Array Content'!$A$2:$B$3,2,FALSE),"Mutant","WT")),"")</f>
        <v>WT</v>
      </c>
      <c r="CP346" s="4" t="str">
        <f>IF(ISNUMBER(CB346), IF($BV346&gt;VLOOKUP('Gene Table'!$G$2,'Array Content'!$A$2:$B$3,2,FALSE),IF(CB346&lt;-$BV346,"mutant","WT"),IF(CB346&lt;-VLOOKUP('Gene Table'!$G$2,'Array Content'!$A$2:$B$3,2,FALSE),"Mutant","WT")),"")</f>
        <v/>
      </c>
      <c r="CQ346" s="4" t="str">
        <f>IF(ISNUMBER(CC346), IF($BV346&gt;VLOOKUP('Gene Table'!$G$2,'Array Content'!$A$2:$B$3,2,FALSE),IF(CC346&lt;-$BV346,"mutant","WT"),IF(CC346&lt;-VLOOKUP('Gene Table'!$G$2,'Array Content'!$A$2:$B$3,2,FALSE),"Mutant","WT")),"")</f>
        <v/>
      </c>
      <c r="CR346" s="4" t="str">
        <f>IF(ISNUMBER(CD346), IF($BV346&gt;VLOOKUP('Gene Table'!$G$2,'Array Content'!$A$2:$B$3,2,FALSE),IF(CD346&lt;-$BV346,"mutant","WT"),IF(CD346&lt;-VLOOKUP('Gene Table'!$G$2,'Array Content'!$A$2:$B$3,2,FALSE),"Mutant","WT")),"")</f>
        <v/>
      </c>
      <c r="CS346" s="4" t="str">
        <f>IF(ISNUMBER(CE346), IF($BV346&gt;VLOOKUP('Gene Table'!$G$2,'Array Content'!$A$2:$B$3,2,FALSE),IF(CE346&lt;-$BV346,"mutant","WT"),IF(CE346&lt;-VLOOKUP('Gene Table'!$G$2,'Array Content'!$A$2:$B$3,2,FALSE),"Mutant","WT")),"")</f>
        <v/>
      </c>
      <c r="CT346" s="4" t="str">
        <f>IF(ISNUMBER(CF346), IF($BV346&gt;VLOOKUP('Gene Table'!$G$2,'Array Content'!$A$2:$B$3,2,FALSE),IF(CF346&lt;-$BV346,"mutant","WT"),IF(CF346&lt;-VLOOKUP('Gene Table'!$G$2,'Array Content'!$A$2:$B$3,2,FALSE),"Mutant","WT")),"")</f>
        <v/>
      </c>
      <c r="CU346" s="4" t="str">
        <f>IF(ISNUMBER(CG346), IF($BV346&gt;VLOOKUP('Gene Table'!$G$2,'Array Content'!$A$2:$B$3,2,FALSE),IF(CG346&lt;-$BV346,"mutant","WT"),IF(CG346&lt;-VLOOKUP('Gene Table'!$G$2,'Array Content'!$A$2:$B$3,2,FALSE),"Mutant","WT")),"")</f>
        <v/>
      </c>
      <c r="CV346" s="4" t="str">
        <f>IF(ISNUMBER(CH346), IF($BV346&gt;VLOOKUP('Gene Table'!$G$2,'Array Content'!$A$2:$B$3,2,FALSE),IF(CH346&lt;-$BV346,"mutant","WT"),IF(CH346&lt;-VLOOKUP('Gene Table'!$G$2,'Array Content'!$A$2:$B$3,2,FALSE),"Mutant","WT")),"")</f>
        <v/>
      </c>
      <c r="CW346" s="4" t="str">
        <f>IF(ISNUMBER(CI346), IF($BV346&gt;VLOOKUP('Gene Table'!$G$2,'Array Content'!$A$2:$B$3,2,FALSE),IF(CI346&lt;-$BV346,"mutant","WT"),IF(CI346&lt;-VLOOKUP('Gene Table'!$G$2,'Array Content'!$A$2:$B$3,2,FALSE),"Mutant","WT")),"")</f>
        <v/>
      </c>
      <c r="CX346" s="4" t="str">
        <f>IF(ISNUMBER(CJ346), IF($BV346&gt;VLOOKUP('Gene Table'!$G$2,'Array Content'!$A$2:$B$3,2,FALSE),IF(CJ346&lt;-$BV346,"mutant","WT"),IF(CJ346&lt;-VLOOKUP('Gene Table'!$G$2,'Array Content'!$A$2:$B$3,2,FALSE),"Mutant","WT")),"")</f>
        <v/>
      </c>
      <c r="CY346" s="4" t="str">
        <f>IF(ISNUMBER(CK346), IF($BV346&gt;VLOOKUP('Gene Table'!$G$2,'Array Content'!$A$2:$B$3,2,FALSE),IF(CK346&lt;-$BV346,"mutant","WT"),IF(CK346&lt;-VLOOKUP('Gene Table'!$G$2,'Array Content'!$A$2:$B$3,2,FALSE),"Mutant","WT")),"")</f>
        <v/>
      </c>
      <c r="DA346" s="4" t="s">
        <v>5003</v>
      </c>
      <c r="DB346" s="4">
        <f t="shared" si="349"/>
        <v>0</v>
      </c>
      <c r="DC346" s="4">
        <f t="shared" si="350"/>
        <v>0</v>
      </c>
      <c r="DD346" s="4" t="str">
        <f t="shared" si="351"/>
        <v/>
      </c>
      <c r="DE346" s="4" t="str">
        <f t="shared" si="352"/>
        <v/>
      </c>
      <c r="DF346" s="4" t="str">
        <f t="shared" si="353"/>
        <v/>
      </c>
      <c r="DG346" s="4" t="str">
        <f t="shared" si="354"/>
        <v/>
      </c>
      <c r="DH346" s="4" t="str">
        <f t="shared" si="355"/>
        <v/>
      </c>
      <c r="DI346" s="4" t="str">
        <f t="shared" si="356"/>
        <v/>
      </c>
      <c r="DJ346" s="4" t="str">
        <f t="shared" si="357"/>
        <v/>
      </c>
      <c r="DK346" s="4" t="str">
        <f t="shared" si="358"/>
        <v/>
      </c>
      <c r="DL346" s="4" t="str">
        <f t="shared" si="359"/>
        <v/>
      </c>
      <c r="DM346" s="4" t="str">
        <f t="shared" si="360"/>
        <v/>
      </c>
      <c r="DO346" s="4" t="s">
        <v>5003</v>
      </c>
      <c r="DP346" s="4" t="str">
        <f>IF(ISNUMBER(DB346), IF($AR346&gt;VLOOKUP('Gene Table'!$G$2,'Array Content'!$A$2:$B$3,2,FALSE),IF(DB346&lt;-$AR346,"mutant","WT"),IF(DB346&lt;-VLOOKUP('Gene Table'!$G$2,'Array Content'!$A$2:$B$3,2,FALSE),"Mutant","WT")),"")</f>
        <v>WT</v>
      </c>
      <c r="DQ346" s="4" t="str">
        <f>IF(ISNUMBER(DC346), IF($AR346&gt;VLOOKUP('Gene Table'!$G$2,'Array Content'!$A$2:$B$3,2,FALSE),IF(DC346&lt;-$AR346,"mutant","WT"),IF(DC346&lt;-VLOOKUP('Gene Table'!$G$2,'Array Content'!$A$2:$B$3,2,FALSE),"Mutant","WT")),"")</f>
        <v>WT</v>
      </c>
      <c r="DR346" s="4" t="str">
        <f>IF(ISNUMBER(DD346), IF($AR346&gt;VLOOKUP('Gene Table'!$G$2,'Array Content'!$A$2:$B$3,2,FALSE),IF(DD346&lt;-$AR346,"mutant","WT"),IF(DD346&lt;-VLOOKUP('Gene Table'!$G$2,'Array Content'!$A$2:$B$3,2,FALSE),"Mutant","WT")),"")</f>
        <v/>
      </c>
      <c r="DS346" s="4" t="str">
        <f>IF(ISNUMBER(DE346), IF($AR346&gt;VLOOKUP('Gene Table'!$G$2,'Array Content'!$A$2:$B$3,2,FALSE),IF(DE346&lt;-$AR346,"mutant","WT"),IF(DE346&lt;-VLOOKUP('Gene Table'!$G$2,'Array Content'!$A$2:$B$3,2,FALSE),"Mutant","WT")),"")</f>
        <v/>
      </c>
      <c r="DT346" s="4" t="str">
        <f>IF(ISNUMBER(DF346), IF($AR346&gt;VLOOKUP('Gene Table'!$G$2,'Array Content'!$A$2:$B$3,2,FALSE),IF(DF346&lt;-$AR346,"mutant","WT"),IF(DF346&lt;-VLOOKUP('Gene Table'!$G$2,'Array Content'!$A$2:$B$3,2,FALSE),"Mutant","WT")),"")</f>
        <v/>
      </c>
      <c r="DU346" s="4" t="str">
        <f>IF(ISNUMBER(DG346), IF($AR346&gt;VLOOKUP('Gene Table'!$G$2,'Array Content'!$A$2:$B$3,2,FALSE),IF(DG346&lt;-$AR346,"mutant","WT"),IF(DG346&lt;-VLOOKUP('Gene Table'!$G$2,'Array Content'!$A$2:$B$3,2,FALSE),"Mutant","WT")),"")</f>
        <v/>
      </c>
      <c r="DV346" s="4" t="str">
        <f>IF(ISNUMBER(DH346), IF($AR346&gt;VLOOKUP('Gene Table'!$G$2,'Array Content'!$A$2:$B$3,2,FALSE),IF(DH346&lt;-$AR346,"mutant","WT"),IF(DH346&lt;-VLOOKUP('Gene Table'!$G$2,'Array Content'!$A$2:$B$3,2,FALSE),"Mutant","WT")),"")</f>
        <v/>
      </c>
      <c r="DW346" s="4" t="str">
        <f>IF(ISNUMBER(DI346), IF($AR346&gt;VLOOKUP('Gene Table'!$G$2,'Array Content'!$A$2:$B$3,2,FALSE),IF(DI346&lt;-$AR346,"mutant","WT"),IF(DI346&lt;-VLOOKUP('Gene Table'!$G$2,'Array Content'!$A$2:$B$3,2,FALSE),"Mutant","WT")),"")</f>
        <v/>
      </c>
      <c r="DX346" s="4" t="str">
        <f>IF(ISNUMBER(DJ346), IF($AR346&gt;VLOOKUP('Gene Table'!$G$2,'Array Content'!$A$2:$B$3,2,FALSE),IF(DJ346&lt;-$AR346,"mutant","WT"),IF(DJ346&lt;-VLOOKUP('Gene Table'!$G$2,'Array Content'!$A$2:$B$3,2,FALSE),"Mutant","WT")),"")</f>
        <v/>
      </c>
      <c r="DY346" s="4" t="str">
        <f>IF(ISNUMBER(DK346), IF($AR346&gt;VLOOKUP('Gene Table'!$G$2,'Array Content'!$A$2:$B$3,2,FALSE),IF(DK346&lt;-$AR346,"mutant","WT"),IF(DK346&lt;-VLOOKUP('Gene Table'!$G$2,'Array Content'!$A$2:$B$3,2,FALSE),"Mutant","WT")),"")</f>
        <v/>
      </c>
      <c r="DZ346" s="4" t="str">
        <f>IF(ISNUMBER(DL346), IF($AR346&gt;VLOOKUP('Gene Table'!$G$2,'Array Content'!$A$2:$B$3,2,FALSE),IF(DL346&lt;-$AR346,"mutant","WT"),IF(DL346&lt;-VLOOKUP('Gene Table'!$G$2,'Array Content'!$A$2:$B$3,2,FALSE),"Mutant","WT")),"")</f>
        <v/>
      </c>
      <c r="EA346" s="4" t="str">
        <f>IF(ISNUMBER(DM346), IF($AR346&gt;VLOOKUP('Gene Table'!$G$2,'Array Content'!$A$2:$B$3,2,FALSE),IF(DM346&lt;-$AR346,"mutant","WT"),IF(DM346&lt;-VLOOKUP('Gene Table'!$G$2,'Array Content'!$A$2:$B$3,2,FALSE),"Mutant","WT")),"")</f>
        <v/>
      </c>
      <c r="EC346" s="4" t="s">
        <v>5003</v>
      </c>
      <c r="ED346" s="4">
        <f>IF('Gene Table'!$D346="copy number",D346,"")</f>
        <v>26</v>
      </c>
      <c r="EE346" s="4">
        <f>IF('Gene Table'!$D346="copy number",E346,"")</f>
        <v>26</v>
      </c>
      <c r="EF346" s="4" t="str">
        <f>IF('Gene Table'!$D346="copy number",F346,"")</f>
        <v/>
      </c>
      <c r="EG346" s="4" t="str">
        <f>IF('Gene Table'!$D346="copy number",G346,"")</f>
        <v/>
      </c>
      <c r="EH346" s="4" t="str">
        <f>IF('Gene Table'!$D346="copy number",H346,"")</f>
        <v/>
      </c>
      <c r="EI346" s="4" t="str">
        <f>IF('Gene Table'!$D346="copy number",I346,"")</f>
        <v/>
      </c>
      <c r="EJ346" s="4" t="str">
        <f>IF('Gene Table'!$D346="copy number",J346,"")</f>
        <v/>
      </c>
      <c r="EK346" s="4" t="str">
        <f>IF('Gene Table'!$D346="copy number",K346,"")</f>
        <v/>
      </c>
      <c r="EL346" s="4" t="str">
        <f>IF('Gene Table'!$D346="copy number",L346,"")</f>
        <v/>
      </c>
      <c r="EM346" s="4" t="str">
        <f>IF('Gene Table'!$D346="copy number",M346,"")</f>
        <v/>
      </c>
      <c r="EN346" s="4" t="str">
        <f>IF('Gene Table'!$D346="copy number",N346,"")</f>
        <v/>
      </c>
      <c r="EO346" s="4" t="str">
        <f>IF('Gene Table'!$D346="copy number",O346,"")</f>
        <v/>
      </c>
      <c r="EQ346" s="4" t="s">
        <v>5003</v>
      </c>
      <c r="ER346" s="4">
        <f>IF('Gene Table'!$D346="copy number",R346,"")</f>
        <v>28.58</v>
      </c>
      <c r="ES346" s="4">
        <f>IF('Gene Table'!$D346="copy number",S346,"")</f>
        <v>26</v>
      </c>
      <c r="ET346" s="4" t="str">
        <f>IF('Gene Table'!$D346="copy number",T346,"")</f>
        <v/>
      </c>
      <c r="EU346" s="4" t="str">
        <f>IF('Gene Table'!$D346="copy number",U346,"")</f>
        <v/>
      </c>
      <c r="EV346" s="4" t="str">
        <f>IF('Gene Table'!$D346="copy number",V346,"")</f>
        <v/>
      </c>
      <c r="EW346" s="4" t="str">
        <f>IF('Gene Table'!$D346="copy number",W346,"")</f>
        <v/>
      </c>
      <c r="EX346" s="4" t="str">
        <f>IF('Gene Table'!$D346="copy number",X346,"")</f>
        <v/>
      </c>
      <c r="EY346" s="4" t="str">
        <f>IF('Gene Table'!$D346="copy number",Y346,"")</f>
        <v/>
      </c>
      <c r="EZ346" s="4" t="str">
        <f>IF('Gene Table'!$D346="copy number",Z346,"")</f>
        <v/>
      </c>
      <c r="FA346" s="4" t="str">
        <f>IF('Gene Table'!$D346="copy number",AA346,"")</f>
        <v/>
      </c>
      <c r="FB346" s="4" t="str">
        <f>IF('Gene Table'!$D346="copy number",AB346,"")</f>
        <v/>
      </c>
      <c r="FC346" s="4" t="str">
        <f>IF('Gene Table'!$D346="copy number",AC346,"")</f>
        <v/>
      </c>
      <c r="FE346" s="4" t="s">
        <v>5003</v>
      </c>
      <c r="FF346" s="4" t="str">
        <f>IF('Gene Table'!$C346="SMPC",D346,"")</f>
        <v/>
      </c>
      <c r="FG346" s="4" t="str">
        <f>IF('Gene Table'!$C346="SMPC",E346,"")</f>
        <v/>
      </c>
      <c r="FH346" s="4" t="str">
        <f>IF('Gene Table'!$C346="SMPC",F346,"")</f>
        <v/>
      </c>
      <c r="FI346" s="4" t="str">
        <f>IF('Gene Table'!$C346="SMPC",G346,"")</f>
        <v/>
      </c>
      <c r="FJ346" s="4" t="str">
        <f>IF('Gene Table'!$C346="SMPC",H346,"")</f>
        <v/>
      </c>
      <c r="FK346" s="4" t="str">
        <f>IF('Gene Table'!$C346="SMPC",I346,"")</f>
        <v/>
      </c>
      <c r="FL346" s="4" t="str">
        <f>IF('Gene Table'!$C346="SMPC",J346,"")</f>
        <v/>
      </c>
      <c r="FM346" s="4" t="str">
        <f>IF('Gene Table'!$C346="SMPC",K346,"")</f>
        <v/>
      </c>
      <c r="FN346" s="4" t="str">
        <f>IF('Gene Table'!$C346="SMPC",L346,"")</f>
        <v/>
      </c>
      <c r="FO346" s="4" t="str">
        <f>IF('Gene Table'!$C346="SMPC",M346,"")</f>
        <v/>
      </c>
      <c r="FP346" s="4" t="str">
        <f>IF('Gene Table'!$C346="SMPC",N346,"")</f>
        <v/>
      </c>
      <c r="FQ346" s="4" t="str">
        <f>IF('Gene Table'!$C346="SMPC",O346,"")</f>
        <v/>
      </c>
      <c r="FS346" s="4" t="s">
        <v>5003</v>
      </c>
      <c r="FT346" s="4" t="str">
        <f>IF('Gene Table'!$C346="SMPC",R346,"")</f>
        <v/>
      </c>
      <c r="FU346" s="4" t="str">
        <f>IF('Gene Table'!$C346="SMPC",S346,"")</f>
        <v/>
      </c>
      <c r="FV346" s="4" t="str">
        <f>IF('Gene Table'!$C346="SMPC",T346,"")</f>
        <v/>
      </c>
      <c r="FW346" s="4" t="str">
        <f>IF('Gene Table'!$C346="SMPC",U346,"")</f>
        <v/>
      </c>
      <c r="FX346" s="4" t="str">
        <f>IF('Gene Table'!$C346="SMPC",V346,"")</f>
        <v/>
      </c>
      <c r="FY346" s="4" t="str">
        <f>IF('Gene Table'!$C346="SMPC",W346,"")</f>
        <v/>
      </c>
      <c r="FZ346" s="4" t="str">
        <f>IF('Gene Table'!$C346="SMPC",X346,"")</f>
        <v/>
      </c>
      <c r="GA346" s="4" t="str">
        <f>IF('Gene Table'!$C346="SMPC",Y346,"")</f>
        <v/>
      </c>
      <c r="GB346" s="4" t="str">
        <f>IF('Gene Table'!$C346="SMPC",Z346,"")</f>
        <v/>
      </c>
      <c r="GC346" s="4" t="str">
        <f>IF('Gene Table'!$C346="SMPC",AA346,"")</f>
        <v/>
      </c>
      <c r="GD346" s="4" t="str">
        <f>IF('Gene Table'!$C346="SMPC",AB346,"")</f>
        <v/>
      </c>
      <c r="GE346" s="4" t="str">
        <f>IF('Gene Table'!$C346="SMPC",AC346,"")</f>
        <v/>
      </c>
    </row>
    <row r="347" spans="1:187" ht="15" customHeight="1" x14ac:dyDescent="0.25">
      <c r="A347" s="4" t="str">
        <f>'Gene Table'!C347&amp;":"&amp;'Gene Table'!D347</f>
        <v>NPM1:copy number</v>
      </c>
      <c r="B347" s="4">
        <f>IF('Gene Table'!$G$5="NO",IF(ISNUMBER(MATCH('Gene Table'!E347,'Array Content'!$M$2:$M$941,0)),VLOOKUP('Gene Table'!E347,'Array Content'!$M$2:$O$941,2,FALSE),35),IF('Gene Table'!$G$5="YES",IF(ISNUMBER(MATCH('Gene Table'!E347,'Array Content'!$M$2:$M$941,0)),VLOOKUP('Gene Table'!E347,'Array Content'!$M$2:$O$941,3,FALSE),35),"OOPS"))</f>
        <v>35</v>
      </c>
      <c r="C347" s="4" t="s">
        <v>5004</v>
      </c>
      <c r="D347" s="29">
        <f>IF('Control Sample Data'!D346="","",IF(SUM('Control Sample Data'!D$2:D$97)&gt;10,IF(AND(ISNUMBER('Control Sample Data'!D346),'Control Sample Data'!D346&lt;$B347, 'Control Sample Data'!D346&gt;0),'Control Sample Data'!D346,$B347),""))</f>
        <v>26</v>
      </c>
      <c r="E347" s="29">
        <f>IF('Control Sample Data'!E346="","",IF(SUM('Control Sample Data'!E$2:E$97)&gt;10,IF(AND(ISNUMBER('Control Sample Data'!E346),'Control Sample Data'!E346&lt;$B347, 'Control Sample Data'!E346&gt;0),'Control Sample Data'!E346,$B347),""))</f>
        <v>26</v>
      </c>
      <c r="F347" s="29" t="str">
        <f>IF('Control Sample Data'!F346="","",IF(SUM('Control Sample Data'!F$2:F$97)&gt;10,IF(AND(ISNUMBER('Control Sample Data'!F346),'Control Sample Data'!F346&lt;$B347, 'Control Sample Data'!F346&gt;0),'Control Sample Data'!F346,$B347),""))</f>
        <v/>
      </c>
      <c r="G347" s="29" t="str">
        <f>IF('Control Sample Data'!G346="","",IF(SUM('Control Sample Data'!G$2:G$97)&gt;10,IF(AND(ISNUMBER('Control Sample Data'!G346),'Control Sample Data'!G346&lt;$B347, 'Control Sample Data'!G346&gt;0),'Control Sample Data'!G346,$B347),""))</f>
        <v/>
      </c>
      <c r="H347" s="29" t="str">
        <f>IF('Control Sample Data'!H346="","",IF(SUM('Control Sample Data'!H$2:H$97)&gt;10,IF(AND(ISNUMBER('Control Sample Data'!H346),'Control Sample Data'!H346&lt;$B347, 'Control Sample Data'!H346&gt;0),'Control Sample Data'!H346,$B347),""))</f>
        <v/>
      </c>
      <c r="I347" s="29" t="str">
        <f>IF('Control Sample Data'!I346="","",IF(SUM('Control Sample Data'!I$2:I$97)&gt;10,IF(AND(ISNUMBER('Control Sample Data'!I346),'Control Sample Data'!I346&lt;$B347, 'Control Sample Data'!I346&gt;0),'Control Sample Data'!I346,$B347),""))</f>
        <v/>
      </c>
      <c r="J347" s="29" t="str">
        <f>IF('Control Sample Data'!J346="","",IF(SUM('Control Sample Data'!J$2:J$97)&gt;10,IF(AND(ISNUMBER('Control Sample Data'!J346),'Control Sample Data'!J346&lt;$B347, 'Control Sample Data'!J346&gt;0),'Control Sample Data'!J346,$B347),""))</f>
        <v/>
      </c>
      <c r="K347" s="29" t="str">
        <f>IF('Control Sample Data'!K346="","",IF(SUM('Control Sample Data'!K$2:K$97)&gt;10,IF(AND(ISNUMBER('Control Sample Data'!K346),'Control Sample Data'!K346&lt;$B347, 'Control Sample Data'!K346&gt;0),'Control Sample Data'!K346,$B347),""))</f>
        <v/>
      </c>
      <c r="L347" s="29" t="str">
        <f>IF('Control Sample Data'!L346="","",IF(SUM('Control Sample Data'!L$2:L$97)&gt;10,IF(AND(ISNUMBER('Control Sample Data'!L346),'Control Sample Data'!L346&lt;$B347, 'Control Sample Data'!L346&gt;0),'Control Sample Data'!L346,$B347),""))</f>
        <v/>
      </c>
      <c r="M347" s="29" t="str">
        <f>IF('Control Sample Data'!M346="","",IF(SUM('Control Sample Data'!M$2:M$97)&gt;10,IF(AND(ISNUMBER('Control Sample Data'!M346),'Control Sample Data'!M346&lt;$B347, 'Control Sample Data'!M346&gt;0),'Control Sample Data'!M346,$B347),""))</f>
        <v/>
      </c>
      <c r="N347" s="29" t="str">
        <f>IF('Control Sample Data'!N346="","",IF(SUM('Control Sample Data'!N$2:N$97)&gt;10,IF(AND(ISNUMBER('Control Sample Data'!N346),'Control Sample Data'!N346&lt;$B347, 'Control Sample Data'!N346&gt;0),'Control Sample Data'!N346,$B347),""))</f>
        <v/>
      </c>
      <c r="O347" s="29" t="str">
        <f>IF('Control Sample Data'!O346="","",IF(SUM('Control Sample Data'!O$2:O$97)&gt;10,IF(AND(ISNUMBER('Control Sample Data'!O346),'Control Sample Data'!O346&lt;$B347, 'Control Sample Data'!O346&gt;0),'Control Sample Data'!O346,$B347),""))</f>
        <v/>
      </c>
      <c r="Q347" s="4" t="s">
        <v>5004</v>
      </c>
      <c r="R347" s="29">
        <f>IF('Test Sample Data'!D346="","",IF(SUM('Test Sample Data'!D$2:D$97)&gt;10,IF(AND(ISNUMBER('Test Sample Data'!D346),'Test Sample Data'!D346&lt;$B347, 'Test Sample Data'!D346&gt;0),'Test Sample Data'!D346,$B347),""))</f>
        <v>26.32</v>
      </c>
      <c r="S347" s="29">
        <f>IF('Test Sample Data'!E346="","",IF(SUM('Test Sample Data'!E$2:E$97)&gt;10,IF(AND(ISNUMBER('Test Sample Data'!E346),'Test Sample Data'!E346&lt;$B347, 'Test Sample Data'!E346&gt;0),'Test Sample Data'!E346,$B347),""))</f>
        <v>26</v>
      </c>
      <c r="T347" s="29" t="str">
        <f>IF('Test Sample Data'!F346="","",IF(SUM('Test Sample Data'!F$2:F$97)&gt;10,IF(AND(ISNUMBER('Test Sample Data'!F346),'Test Sample Data'!F346&lt;$B347, 'Test Sample Data'!F346&gt;0),'Test Sample Data'!F346,$B347),""))</f>
        <v/>
      </c>
      <c r="U347" s="29" t="str">
        <f>IF('Test Sample Data'!G346="","",IF(SUM('Test Sample Data'!G$2:G$97)&gt;10,IF(AND(ISNUMBER('Test Sample Data'!G346),'Test Sample Data'!G346&lt;$B347, 'Test Sample Data'!G346&gt;0),'Test Sample Data'!G346,$B347),""))</f>
        <v/>
      </c>
      <c r="V347" s="29" t="str">
        <f>IF('Test Sample Data'!H346="","",IF(SUM('Test Sample Data'!H$2:H$97)&gt;10,IF(AND(ISNUMBER('Test Sample Data'!H346),'Test Sample Data'!H346&lt;$B347, 'Test Sample Data'!H346&gt;0),'Test Sample Data'!H346,$B347),""))</f>
        <v/>
      </c>
      <c r="W347" s="29" t="str">
        <f>IF('Test Sample Data'!I346="","",IF(SUM('Test Sample Data'!I$2:I$97)&gt;10,IF(AND(ISNUMBER('Test Sample Data'!I346),'Test Sample Data'!I346&lt;$B347, 'Test Sample Data'!I346&gt;0),'Test Sample Data'!I346,$B347),""))</f>
        <v/>
      </c>
      <c r="X347" s="29" t="str">
        <f>IF('Test Sample Data'!J346="","",IF(SUM('Test Sample Data'!J$2:J$97)&gt;10,IF(AND(ISNUMBER('Test Sample Data'!J346),'Test Sample Data'!J346&lt;$B347, 'Test Sample Data'!J346&gt;0),'Test Sample Data'!J346,$B347),""))</f>
        <v/>
      </c>
      <c r="Y347" s="29" t="str">
        <f>IF('Test Sample Data'!K346="","",IF(SUM('Test Sample Data'!K$2:K$97)&gt;10,IF(AND(ISNUMBER('Test Sample Data'!K346),'Test Sample Data'!K346&lt;$B347, 'Test Sample Data'!K346&gt;0),'Test Sample Data'!K346,$B347),""))</f>
        <v/>
      </c>
      <c r="Z347" s="29" t="str">
        <f>IF('Test Sample Data'!L346="","",IF(SUM('Test Sample Data'!L$2:L$97)&gt;10,IF(AND(ISNUMBER('Test Sample Data'!L346),'Test Sample Data'!L346&lt;$B347, 'Test Sample Data'!L346&gt;0),'Test Sample Data'!L346,$B347),""))</f>
        <v/>
      </c>
      <c r="AA347" s="29" t="str">
        <f>IF('Test Sample Data'!M346="","",IF(SUM('Test Sample Data'!M$2:M$97)&gt;10,IF(AND(ISNUMBER('Test Sample Data'!M346),'Test Sample Data'!M346&lt;$B347, 'Test Sample Data'!M346&gt;0),'Test Sample Data'!M346,$B347),""))</f>
        <v/>
      </c>
      <c r="AB347" s="29" t="str">
        <f>IF('Test Sample Data'!N346="","",IF(SUM('Test Sample Data'!N$2:N$97)&gt;10,IF(AND(ISNUMBER('Test Sample Data'!N346),'Test Sample Data'!N346&lt;$B347, 'Test Sample Data'!N346&gt;0),'Test Sample Data'!N346,$B347),""))</f>
        <v/>
      </c>
      <c r="AC347" s="29" t="str">
        <f>IF('Test Sample Data'!O346="","",IF(SUM('Test Sample Data'!O$2:O$97)&gt;10,IF(AND(ISNUMBER('Test Sample Data'!O346),'Test Sample Data'!O346&lt;$B347, 'Test Sample Data'!O346&gt;0),'Test Sample Data'!O346,$B347),""))</f>
        <v/>
      </c>
      <c r="AE347" s="4" t="s">
        <v>5004</v>
      </c>
      <c r="AF347" s="4">
        <f t="shared" si="375"/>
        <v>0</v>
      </c>
      <c r="AG347" s="4">
        <f t="shared" si="376"/>
        <v>0</v>
      </c>
      <c r="AH347" s="4" t="str">
        <f t="shared" si="377"/>
        <v/>
      </c>
      <c r="AI347" s="4" t="str">
        <f t="shared" si="378"/>
        <v/>
      </c>
      <c r="AJ347" s="4" t="str">
        <f t="shared" si="379"/>
        <v/>
      </c>
      <c r="AK347" s="4" t="str">
        <f t="shared" si="380"/>
        <v/>
      </c>
      <c r="AL347" s="4" t="str">
        <f t="shared" si="381"/>
        <v/>
      </c>
      <c r="AM347" s="4" t="str">
        <f t="shared" si="382"/>
        <v/>
      </c>
      <c r="AN347" s="4" t="str">
        <f t="shared" si="383"/>
        <v/>
      </c>
      <c r="AO347" s="4" t="str">
        <f t="shared" si="384"/>
        <v/>
      </c>
      <c r="AP347" s="4" t="str">
        <f t="shared" si="385"/>
        <v/>
      </c>
      <c r="AQ347" s="4" t="str">
        <f t="shared" si="386"/>
        <v/>
      </c>
      <c r="AR347" s="4">
        <f t="shared" si="387"/>
        <v>0</v>
      </c>
      <c r="AS347" s="4">
        <f t="shared" si="374"/>
        <v>0</v>
      </c>
      <c r="AU347" s="4" t="s">
        <v>5004</v>
      </c>
      <c r="AV347" s="4">
        <f t="shared" si="388"/>
        <v>0</v>
      </c>
      <c r="AW347" s="4">
        <f t="shared" si="389"/>
        <v>0</v>
      </c>
      <c r="AX347" s="4" t="str">
        <f t="shared" si="390"/>
        <v/>
      </c>
      <c r="AY347" s="4" t="str">
        <f t="shared" si="391"/>
        <v/>
      </c>
      <c r="AZ347" s="4" t="str">
        <f t="shared" si="392"/>
        <v/>
      </c>
      <c r="BA347" s="4" t="str">
        <f t="shared" si="393"/>
        <v/>
      </c>
      <c r="BB347" s="4" t="str">
        <f t="shared" si="394"/>
        <v/>
      </c>
      <c r="BC347" s="4" t="str">
        <f t="shared" si="395"/>
        <v/>
      </c>
      <c r="BD347" s="4" t="str">
        <f t="shared" si="396"/>
        <v/>
      </c>
      <c r="BE347" s="4" t="str">
        <f t="shared" si="397"/>
        <v/>
      </c>
      <c r="BF347" s="4" t="str">
        <f t="shared" si="398"/>
        <v/>
      </c>
      <c r="BG347" s="4" t="str">
        <f t="shared" si="399"/>
        <v/>
      </c>
      <c r="BI347" s="4" t="s">
        <v>5004</v>
      </c>
      <c r="BJ347" s="4">
        <f t="shared" si="361"/>
        <v>0</v>
      </c>
      <c r="BK347" s="4" t="str">
        <f t="shared" si="362"/>
        <v/>
      </c>
      <c r="BL347" s="4" t="str">
        <f t="shared" si="363"/>
        <v/>
      </c>
      <c r="BM347" s="4" t="str">
        <f t="shared" si="364"/>
        <v/>
      </c>
      <c r="BN347" s="4" t="str">
        <f t="shared" si="365"/>
        <v/>
      </c>
      <c r="BO347" s="4" t="str">
        <f t="shared" si="366"/>
        <v/>
      </c>
      <c r="BP347" s="4" t="str">
        <f t="shared" si="367"/>
        <v/>
      </c>
      <c r="BQ347" s="4" t="str">
        <f t="shared" si="368"/>
        <v/>
      </c>
      <c r="BR347" s="4" t="str">
        <f t="shared" si="369"/>
        <v/>
      </c>
      <c r="BS347" s="4" t="str">
        <f t="shared" si="370"/>
        <v/>
      </c>
      <c r="BT347" s="4" t="str">
        <f t="shared" si="371"/>
        <v/>
      </c>
      <c r="BU347" s="4" t="str">
        <f t="shared" si="372"/>
        <v/>
      </c>
      <c r="BV347" s="4">
        <f t="shared" si="400"/>
        <v>0</v>
      </c>
      <c r="BW347" s="4">
        <f t="shared" si="373"/>
        <v>0</v>
      </c>
      <c r="BY347" s="4" t="s">
        <v>5004</v>
      </c>
      <c r="BZ347" s="4">
        <f t="shared" si="337"/>
        <v>0</v>
      </c>
      <c r="CA347" s="4">
        <f t="shared" si="338"/>
        <v>0</v>
      </c>
      <c r="CB347" s="4" t="str">
        <f t="shared" si="339"/>
        <v/>
      </c>
      <c r="CC347" s="4" t="str">
        <f t="shared" si="340"/>
        <v/>
      </c>
      <c r="CD347" s="4" t="str">
        <f t="shared" si="341"/>
        <v/>
      </c>
      <c r="CE347" s="4" t="str">
        <f t="shared" si="342"/>
        <v/>
      </c>
      <c r="CF347" s="4" t="str">
        <f t="shared" si="343"/>
        <v/>
      </c>
      <c r="CG347" s="4" t="str">
        <f t="shared" si="344"/>
        <v/>
      </c>
      <c r="CH347" s="4" t="str">
        <f t="shared" si="345"/>
        <v/>
      </c>
      <c r="CI347" s="4" t="str">
        <f t="shared" si="346"/>
        <v/>
      </c>
      <c r="CJ347" s="4" t="str">
        <f t="shared" si="347"/>
        <v/>
      </c>
      <c r="CK347" s="4" t="str">
        <f t="shared" si="348"/>
        <v/>
      </c>
      <c r="CM347" s="4" t="s">
        <v>5004</v>
      </c>
      <c r="CN347" s="4" t="str">
        <f>IF(ISNUMBER(BZ347), IF($BV347&gt;VLOOKUP('Gene Table'!$G$2,'Array Content'!$A$2:$B$3,2,FALSE),IF(BZ347&lt;-$BV347,"mutant","WT"),IF(BZ347&lt;-VLOOKUP('Gene Table'!$G$2,'Array Content'!$A$2:$B$3,2,FALSE),"Mutant","WT")),"")</f>
        <v>WT</v>
      </c>
      <c r="CO347" s="4" t="str">
        <f>IF(ISNUMBER(CA347), IF($BV347&gt;VLOOKUP('Gene Table'!$G$2,'Array Content'!$A$2:$B$3,2,FALSE),IF(CA347&lt;-$BV347,"mutant","WT"),IF(CA347&lt;-VLOOKUP('Gene Table'!$G$2,'Array Content'!$A$2:$B$3,2,FALSE),"Mutant","WT")),"")</f>
        <v>WT</v>
      </c>
      <c r="CP347" s="4" t="str">
        <f>IF(ISNUMBER(CB347), IF($BV347&gt;VLOOKUP('Gene Table'!$G$2,'Array Content'!$A$2:$B$3,2,FALSE),IF(CB347&lt;-$BV347,"mutant","WT"),IF(CB347&lt;-VLOOKUP('Gene Table'!$G$2,'Array Content'!$A$2:$B$3,2,FALSE),"Mutant","WT")),"")</f>
        <v/>
      </c>
      <c r="CQ347" s="4" t="str">
        <f>IF(ISNUMBER(CC347), IF($BV347&gt;VLOOKUP('Gene Table'!$G$2,'Array Content'!$A$2:$B$3,2,FALSE),IF(CC347&lt;-$BV347,"mutant","WT"),IF(CC347&lt;-VLOOKUP('Gene Table'!$G$2,'Array Content'!$A$2:$B$3,2,FALSE),"Mutant","WT")),"")</f>
        <v/>
      </c>
      <c r="CR347" s="4" t="str">
        <f>IF(ISNUMBER(CD347), IF($BV347&gt;VLOOKUP('Gene Table'!$G$2,'Array Content'!$A$2:$B$3,2,FALSE),IF(CD347&lt;-$BV347,"mutant","WT"),IF(CD347&lt;-VLOOKUP('Gene Table'!$G$2,'Array Content'!$A$2:$B$3,2,FALSE),"Mutant","WT")),"")</f>
        <v/>
      </c>
      <c r="CS347" s="4" t="str">
        <f>IF(ISNUMBER(CE347), IF($BV347&gt;VLOOKUP('Gene Table'!$G$2,'Array Content'!$A$2:$B$3,2,FALSE),IF(CE347&lt;-$BV347,"mutant","WT"),IF(CE347&lt;-VLOOKUP('Gene Table'!$G$2,'Array Content'!$A$2:$B$3,2,FALSE),"Mutant","WT")),"")</f>
        <v/>
      </c>
      <c r="CT347" s="4" t="str">
        <f>IF(ISNUMBER(CF347), IF($BV347&gt;VLOOKUP('Gene Table'!$G$2,'Array Content'!$A$2:$B$3,2,FALSE),IF(CF347&lt;-$BV347,"mutant","WT"),IF(CF347&lt;-VLOOKUP('Gene Table'!$G$2,'Array Content'!$A$2:$B$3,2,FALSE),"Mutant","WT")),"")</f>
        <v/>
      </c>
      <c r="CU347" s="4" t="str">
        <f>IF(ISNUMBER(CG347), IF($BV347&gt;VLOOKUP('Gene Table'!$G$2,'Array Content'!$A$2:$B$3,2,FALSE),IF(CG347&lt;-$BV347,"mutant","WT"),IF(CG347&lt;-VLOOKUP('Gene Table'!$G$2,'Array Content'!$A$2:$B$3,2,FALSE),"Mutant","WT")),"")</f>
        <v/>
      </c>
      <c r="CV347" s="4" t="str">
        <f>IF(ISNUMBER(CH347), IF($BV347&gt;VLOOKUP('Gene Table'!$G$2,'Array Content'!$A$2:$B$3,2,FALSE),IF(CH347&lt;-$BV347,"mutant","WT"),IF(CH347&lt;-VLOOKUP('Gene Table'!$G$2,'Array Content'!$A$2:$B$3,2,FALSE),"Mutant","WT")),"")</f>
        <v/>
      </c>
      <c r="CW347" s="4" t="str">
        <f>IF(ISNUMBER(CI347), IF($BV347&gt;VLOOKUP('Gene Table'!$G$2,'Array Content'!$A$2:$B$3,2,FALSE),IF(CI347&lt;-$BV347,"mutant","WT"),IF(CI347&lt;-VLOOKUP('Gene Table'!$G$2,'Array Content'!$A$2:$B$3,2,FALSE),"Mutant","WT")),"")</f>
        <v/>
      </c>
      <c r="CX347" s="4" t="str">
        <f>IF(ISNUMBER(CJ347), IF($BV347&gt;VLOOKUP('Gene Table'!$G$2,'Array Content'!$A$2:$B$3,2,FALSE),IF(CJ347&lt;-$BV347,"mutant","WT"),IF(CJ347&lt;-VLOOKUP('Gene Table'!$G$2,'Array Content'!$A$2:$B$3,2,FALSE),"Mutant","WT")),"")</f>
        <v/>
      </c>
      <c r="CY347" s="4" t="str">
        <f>IF(ISNUMBER(CK347), IF($BV347&gt;VLOOKUP('Gene Table'!$G$2,'Array Content'!$A$2:$B$3,2,FALSE),IF(CK347&lt;-$BV347,"mutant","WT"),IF(CK347&lt;-VLOOKUP('Gene Table'!$G$2,'Array Content'!$A$2:$B$3,2,FALSE),"Mutant","WT")),"")</f>
        <v/>
      </c>
      <c r="DA347" s="4" t="s">
        <v>5004</v>
      </c>
      <c r="DB347" s="4">
        <f t="shared" si="349"/>
        <v>0</v>
      </c>
      <c r="DC347" s="4">
        <f t="shared" si="350"/>
        <v>0</v>
      </c>
      <c r="DD347" s="4" t="str">
        <f t="shared" si="351"/>
        <v/>
      </c>
      <c r="DE347" s="4" t="str">
        <f t="shared" si="352"/>
        <v/>
      </c>
      <c r="DF347" s="4" t="str">
        <f t="shared" si="353"/>
        <v/>
      </c>
      <c r="DG347" s="4" t="str">
        <f t="shared" si="354"/>
        <v/>
      </c>
      <c r="DH347" s="4" t="str">
        <f t="shared" si="355"/>
        <v/>
      </c>
      <c r="DI347" s="4" t="str">
        <f t="shared" si="356"/>
        <v/>
      </c>
      <c r="DJ347" s="4" t="str">
        <f t="shared" si="357"/>
        <v/>
      </c>
      <c r="DK347" s="4" t="str">
        <f t="shared" si="358"/>
        <v/>
      </c>
      <c r="DL347" s="4" t="str">
        <f t="shared" si="359"/>
        <v/>
      </c>
      <c r="DM347" s="4" t="str">
        <f t="shared" si="360"/>
        <v/>
      </c>
      <c r="DO347" s="4" t="s">
        <v>5004</v>
      </c>
      <c r="DP347" s="4" t="str">
        <f>IF(ISNUMBER(DB347), IF($AR347&gt;VLOOKUP('Gene Table'!$G$2,'Array Content'!$A$2:$B$3,2,FALSE),IF(DB347&lt;-$AR347,"mutant","WT"),IF(DB347&lt;-VLOOKUP('Gene Table'!$G$2,'Array Content'!$A$2:$B$3,2,FALSE),"Mutant","WT")),"")</f>
        <v>WT</v>
      </c>
      <c r="DQ347" s="4" t="str">
        <f>IF(ISNUMBER(DC347), IF($AR347&gt;VLOOKUP('Gene Table'!$G$2,'Array Content'!$A$2:$B$3,2,FALSE),IF(DC347&lt;-$AR347,"mutant","WT"),IF(DC347&lt;-VLOOKUP('Gene Table'!$G$2,'Array Content'!$A$2:$B$3,2,FALSE),"Mutant","WT")),"")</f>
        <v>WT</v>
      </c>
      <c r="DR347" s="4" t="str">
        <f>IF(ISNUMBER(DD347), IF($AR347&gt;VLOOKUP('Gene Table'!$G$2,'Array Content'!$A$2:$B$3,2,FALSE),IF(DD347&lt;-$AR347,"mutant","WT"),IF(DD347&lt;-VLOOKUP('Gene Table'!$G$2,'Array Content'!$A$2:$B$3,2,FALSE),"Mutant","WT")),"")</f>
        <v/>
      </c>
      <c r="DS347" s="4" t="str">
        <f>IF(ISNUMBER(DE347), IF($AR347&gt;VLOOKUP('Gene Table'!$G$2,'Array Content'!$A$2:$B$3,2,FALSE),IF(DE347&lt;-$AR347,"mutant","WT"),IF(DE347&lt;-VLOOKUP('Gene Table'!$G$2,'Array Content'!$A$2:$B$3,2,FALSE),"Mutant","WT")),"")</f>
        <v/>
      </c>
      <c r="DT347" s="4" t="str">
        <f>IF(ISNUMBER(DF347), IF($AR347&gt;VLOOKUP('Gene Table'!$G$2,'Array Content'!$A$2:$B$3,2,FALSE),IF(DF347&lt;-$AR347,"mutant","WT"),IF(DF347&lt;-VLOOKUP('Gene Table'!$G$2,'Array Content'!$A$2:$B$3,2,FALSE),"Mutant","WT")),"")</f>
        <v/>
      </c>
      <c r="DU347" s="4" t="str">
        <f>IF(ISNUMBER(DG347), IF($AR347&gt;VLOOKUP('Gene Table'!$G$2,'Array Content'!$A$2:$B$3,2,FALSE),IF(DG347&lt;-$AR347,"mutant","WT"),IF(DG347&lt;-VLOOKUP('Gene Table'!$G$2,'Array Content'!$A$2:$B$3,2,FALSE),"Mutant","WT")),"")</f>
        <v/>
      </c>
      <c r="DV347" s="4" t="str">
        <f>IF(ISNUMBER(DH347), IF($AR347&gt;VLOOKUP('Gene Table'!$G$2,'Array Content'!$A$2:$B$3,2,FALSE),IF(DH347&lt;-$AR347,"mutant","WT"),IF(DH347&lt;-VLOOKUP('Gene Table'!$G$2,'Array Content'!$A$2:$B$3,2,FALSE),"Mutant","WT")),"")</f>
        <v/>
      </c>
      <c r="DW347" s="4" t="str">
        <f>IF(ISNUMBER(DI347), IF($AR347&gt;VLOOKUP('Gene Table'!$G$2,'Array Content'!$A$2:$B$3,2,FALSE),IF(DI347&lt;-$AR347,"mutant","WT"),IF(DI347&lt;-VLOOKUP('Gene Table'!$G$2,'Array Content'!$A$2:$B$3,2,FALSE),"Mutant","WT")),"")</f>
        <v/>
      </c>
      <c r="DX347" s="4" t="str">
        <f>IF(ISNUMBER(DJ347), IF($AR347&gt;VLOOKUP('Gene Table'!$G$2,'Array Content'!$A$2:$B$3,2,FALSE),IF(DJ347&lt;-$AR347,"mutant","WT"),IF(DJ347&lt;-VLOOKUP('Gene Table'!$G$2,'Array Content'!$A$2:$B$3,2,FALSE),"Mutant","WT")),"")</f>
        <v/>
      </c>
      <c r="DY347" s="4" t="str">
        <f>IF(ISNUMBER(DK347), IF($AR347&gt;VLOOKUP('Gene Table'!$G$2,'Array Content'!$A$2:$B$3,2,FALSE),IF(DK347&lt;-$AR347,"mutant","WT"),IF(DK347&lt;-VLOOKUP('Gene Table'!$G$2,'Array Content'!$A$2:$B$3,2,FALSE),"Mutant","WT")),"")</f>
        <v/>
      </c>
      <c r="DZ347" s="4" t="str">
        <f>IF(ISNUMBER(DL347), IF($AR347&gt;VLOOKUP('Gene Table'!$G$2,'Array Content'!$A$2:$B$3,2,FALSE),IF(DL347&lt;-$AR347,"mutant","WT"),IF(DL347&lt;-VLOOKUP('Gene Table'!$G$2,'Array Content'!$A$2:$B$3,2,FALSE),"Mutant","WT")),"")</f>
        <v/>
      </c>
      <c r="EA347" s="4" t="str">
        <f>IF(ISNUMBER(DM347), IF($AR347&gt;VLOOKUP('Gene Table'!$G$2,'Array Content'!$A$2:$B$3,2,FALSE),IF(DM347&lt;-$AR347,"mutant","WT"),IF(DM347&lt;-VLOOKUP('Gene Table'!$G$2,'Array Content'!$A$2:$B$3,2,FALSE),"Mutant","WT")),"")</f>
        <v/>
      </c>
      <c r="EC347" s="4" t="s">
        <v>5004</v>
      </c>
      <c r="ED347" s="4">
        <f>IF('Gene Table'!$D347="copy number",D347,"")</f>
        <v>26</v>
      </c>
      <c r="EE347" s="4">
        <f>IF('Gene Table'!$D347="copy number",E347,"")</f>
        <v>26</v>
      </c>
      <c r="EF347" s="4" t="str">
        <f>IF('Gene Table'!$D347="copy number",F347,"")</f>
        <v/>
      </c>
      <c r="EG347" s="4" t="str">
        <f>IF('Gene Table'!$D347="copy number",G347,"")</f>
        <v/>
      </c>
      <c r="EH347" s="4" t="str">
        <f>IF('Gene Table'!$D347="copy number",H347,"")</f>
        <v/>
      </c>
      <c r="EI347" s="4" t="str">
        <f>IF('Gene Table'!$D347="copy number",I347,"")</f>
        <v/>
      </c>
      <c r="EJ347" s="4" t="str">
        <f>IF('Gene Table'!$D347="copy number",J347,"")</f>
        <v/>
      </c>
      <c r="EK347" s="4" t="str">
        <f>IF('Gene Table'!$D347="copy number",K347,"")</f>
        <v/>
      </c>
      <c r="EL347" s="4" t="str">
        <f>IF('Gene Table'!$D347="copy number",L347,"")</f>
        <v/>
      </c>
      <c r="EM347" s="4" t="str">
        <f>IF('Gene Table'!$D347="copy number",M347,"")</f>
        <v/>
      </c>
      <c r="EN347" s="4" t="str">
        <f>IF('Gene Table'!$D347="copy number",N347,"")</f>
        <v/>
      </c>
      <c r="EO347" s="4" t="str">
        <f>IF('Gene Table'!$D347="copy number",O347,"")</f>
        <v/>
      </c>
      <c r="EQ347" s="4" t="s">
        <v>5004</v>
      </c>
      <c r="ER347" s="4">
        <f>IF('Gene Table'!$D347="copy number",R347,"")</f>
        <v>26.32</v>
      </c>
      <c r="ES347" s="4">
        <f>IF('Gene Table'!$D347="copy number",S347,"")</f>
        <v>26</v>
      </c>
      <c r="ET347" s="4" t="str">
        <f>IF('Gene Table'!$D347="copy number",T347,"")</f>
        <v/>
      </c>
      <c r="EU347" s="4" t="str">
        <f>IF('Gene Table'!$D347="copy number",U347,"")</f>
        <v/>
      </c>
      <c r="EV347" s="4" t="str">
        <f>IF('Gene Table'!$D347="copy number",V347,"")</f>
        <v/>
      </c>
      <c r="EW347" s="4" t="str">
        <f>IF('Gene Table'!$D347="copy number",W347,"")</f>
        <v/>
      </c>
      <c r="EX347" s="4" t="str">
        <f>IF('Gene Table'!$D347="copy number",X347,"")</f>
        <v/>
      </c>
      <c r="EY347" s="4" t="str">
        <f>IF('Gene Table'!$D347="copy number",Y347,"")</f>
        <v/>
      </c>
      <c r="EZ347" s="4" t="str">
        <f>IF('Gene Table'!$D347="copy number",Z347,"")</f>
        <v/>
      </c>
      <c r="FA347" s="4" t="str">
        <f>IF('Gene Table'!$D347="copy number",AA347,"")</f>
        <v/>
      </c>
      <c r="FB347" s="4" t="str">
        <f>IF('Gene Table'!$D347="copy number",AB347,"")</f>
        <v/>
      </c>
      <c r="FC347" s="4" t="str">
        <f>IF('Gene Table'!$D347="copy number",AC347,"")</f>
        <v/>
      </c>
      <c r="FE347" s="4" t="s">
        <v>5004</v>
      </c>
      <c r="FF347" s="4" t="str">
        <f>IF('Gene Table'!$C347="SMPC",D347,"")</f>
        <v/>
      </c>
      <c r="FG347" s="4" t="str">
        <f>IF('Gene Table'!$C347="SMPC",E347,"")</f>
        <v/>
      </c>
      <c r="FH347" s="4" t="str">
        <f>IF('Gene Table'!$C347="SMPC",F347,"")</f>
        <v/>
      </c>
      <c r="FI347" s="4" t="str">
        <f>IF('Gene Table'!$C347="SMPC",G347,"")</f>
        <v/>
      </c>
      <c r="FJ347" s="4" t="str">
        <f>IF('Gene Table'!$C347="SMPC",H347,"")</f>
        <v/>
      </c>
      <c r="FK347" s="4" t="str">
        <f>IF('Gene Table'!$C347="SMPC",I347,"")</f>
        <v/>
      </c>
      <c r="FL347" s="4" t="str">
        <f>IF('Gene Table'!$C347="SMPC",J347,"")</f>
        <v/>
      </c>
      <c r="FM347" s="4" t="str">
        <f>IF('Gene Table'!$C347="SMPC",K347,"")</f>
        <v/>
      </c>
      <c r="FN347" s="4" t="str">
        <f>IF('Gene Table'!$C347="SMPC",L347,"")</f>
        <v/>
      </c>
      <c r="FO347" s="4" t="str">
        <f>IF('Gene Table'!$C347="SMPC",M347,"")</f>
        <v/>
      </c>
      <c r="FP347" s="4" t="str">
        <f>IF('Gene Table'!$C347="SMPC",N347,"")</f>
        <v/>
      </c>
      <c r="FQ347" s="4" t="str">
        <f>IF('Gene Table'!$C347="SMPC",O347,"")</f>
        <v/>
      </c>
      <c r="FS347" s="4" t="s">
        <v>5004</v>
      </c>
      <c r="FT347" s="4" t="str">
        <f>IF('Gene Table'!$C347="SMPC",R347,"")</f>
        <v/>
      </c>
      <c r="FU347" s="4" t="str">
        <f>IF('Gene Table'!$C347="SMPC",S347,"")</f>
        <v/>
      </c>
      <c r="FV347" s="4" t="str">
        <f>IF('Gene Table'!$C347="SMPC",T347,"")</f>
        <v/>
      </c>
      <c r="FW347" s="4" t="str">
        <f>IF('Gene Table'!$C347="SMPC",U347,"")</f>
        <v/>
      </c>
      <c r="FX347" s="4" t="str">
        <f>IF('Gene Table'!$C347="SMPC",V347,"")</f>
        <v/>
      </c>
      <c r="FY347" s="4" t="str">
        <f>IF('Gene Table'!$C347="SMPC",W347,"")</f>
        <v/>
      </c>
      <c r="FZ347" s="4" t="str">
        <f>IF('Gene Table'!$C347="SMPC",X347,"")</f>
        <v/>
      </c>
      <c r="GA347" s="4" t="str">
        <f>IF('Gene Table'!$C347="SMPC",Y347,"")</f>
        <v/>
      </c>
      <c r="GB347" s="4" t="str">
        <f>IF('Gene Table'!$C347="SMPC",Z347,"")</f>
        <v/>
      </c>
      <c r="GC347" s="4" t="str">
        <f>IF('Gene Table'!$C347="SMPC",AA347,"")</f>
        <v/>
      </c>
      <c r="GD347" s="4" t="str">
        <f>IF('Gene Table'!$C347="SMPC",AB347,"")</f>
        <v/>
      </c>
      <c r="GE347" s="4" t="str">
        <f>IF('Gene Table'!$C347="SMPC",AC347,"")</f>
        <v/>
      </c>
    </row>
    <row r="348" spans="1:187" ht="15" customHeight="1" x14ac:dyDescent="0.25">
      <c r="A348" s="4" t="str">
        <f>'Gene Table'!C348&amp;":"&amp;'Gene Table'!D348</f>
        <v>PTCH1:copy number</v>
      </c>
      <c r="B348" s="4">
        <f>IF('Gene Table'!$G$5="NO",IF(ISNUMBER(MATCH('Gene Table'!E348,'Array Content'!$M$2:$M$941,0)),VLOOKUP('Gene Table'!E348,'Array Content'!$M$2:$O$941,2,FALSE),35),IF('Gene Table'!$G$5="YES",IF(ISNUMBER(MATCH('Gene Table'!E348,'Array Content'!$M$2:$M$941,0)),VLOOKUP('Gene Table'!E348,'Array Content'!$M$2:$O$941,3,FALSE),35),"OOPS"))</f>
        <v>35</v>
      </c>
      <c r="C348" s="4" t="s">
        <v>5005</v>
      </c>
      <c r="D348" s="29">
        <f>IF('Control Sample Data'!D347="","",IF(SUM('Control Sample Data'!D$2:D$97)&gt;10,IF(AND(ISNUMBER('Control Sample Data'!D347),'Control Sample Data'!D347&lt;$B348, 'Control Sample Data'!D347&gt;0),'Control Sample Data'!D347,$B348),""))</f>
        <v>26</v>
      </c>
      <c r="E348" s="29">
        <f>IF('Control Sample Data'!E347="","",IF(SUM('Control Sample Data'!E$2:E$97)&gt;10,IF(AND(ISNUMBER('Control Sample Data'!E347),'Control Sample Data'!E347&lt;$B348, 'Control Sample Data'!E347&gt;0),'Control Sample Data'!E347,$B348),""))</f>
        <v>26</v>
      </c>
      <c r="F348" s="29" t="str">
        <f>IF('Control Sample Data'!F347="","",IF(SUM('Control Sample Data'!F$2:F$97)&gt;10,IF(AND(ISNUMBER('Control Sample Data'!F347),'Control Sample Data'!F347&lt;$B348, 'Control Sample Data'!F347&gt;0),'Control Sample Data'!F347,$B348),""))</f>
        <v/>
      </c>
      <c r="G348" s="29" t="str">
        <f>IF('Control Sample Data'!G347="","",IF(SUM('Control Sample Data'!G$2:G$97)&gt;10,IF(AND(ISNUMBER('Control Sample Data'!G347),'Control Sample Data'!G347&lt;$B348, 'Control Sample Data'!G347&gt;0),'Control Sample Data'!G347,$B348),""))</f>
        <v/>
      </c>
      <c r="H348" s="29" t="str">
        <f>IF('Control Sample Data'!H347="","",IF(SUM('Control Sample Data'!H$2:H$97)&gt;10,IF(AND(ISNUMBER('Control Sample Data'!H347),'Control Sample Data'!H347&lt;$B348, 'Control Sample Data'!H347&gt;0),'Control Sample Data'!H347,$B348),""))</f>
        <v/>
      </c>
      <c r="I348" s="29" t="str">
        <f>IF('Control Sample Data'!I347="","",IF(SUM('Control Sample Data'!I$2:I$97)&gt;10,IF(AND(ISNUMBER('Control Sample Data'!I347),'Control Sample Data'!I347&lt;$B348, 'Control Sample Data'!I347&gt;0),'Control Sample Data'!I347,$B348),""))</f>
        <v/>
      </c>
      <c r="J348" s="29" t="str">
        <f>IF('Control Sample Data'!J347="","",IF(SUM('Control Sample Data'!J$2:J$97)&gt;10,IF(AND(ISNUMBER('Control Sample Data'!J347),'Control Sample Data'!J347&lt;$B348, 'Control Sample Data'!J347&gt;0),'Control Sample Data'!J347,$B348),""))</f>
        <v/>
      </c>
      <c r="K348" s="29" t="str">
        <f>IF('Control Sample Data'!K347="","",IF(SUM('Control Sample Data'!K$2:K$97)&gt;10,IF(AND(ISNUMBER('Control Sample Data'!K347),'Control Sample Data'!K347&lt;$B348, 'Control Sample Data'!K347&gt;0),'Control Sample Data'!K347,$B348),""))</f>
        <v/>
      </c>
      <c r="L348" s="29" t="str">
        <f>IF('Control Sample Data'!L347="","",IF(SUM('Control Sample Data'!L$2:L$97)&gt;10,IF(AND(ISNUMBER('Control Sample Data'!L347),'Control Sample Data'!L347&lt;$B348, 'Control Sample Data'!L347&gt;0),'Control Sample Data'!L347,$B348),""))</f>
        <v/>
      </c>
      <c r="M348" s="29" t="str">
        <f>IF('Control Sample Data'!M347="","",IF(SUM('Control Sample Data'!M$2:M$97)&gt;10,IF(AND(ISNUMBER('Control Sample Data'!M347),'Control Sample Data'!M347&lt;$B348, 'Control Sample Data'!M347&gt;0),'Control Sample Data'!M347,$B348),""))</f>
        <v/>
      </c>
      <c r="N348" s="29" t="str">
        <f>IF('Control Sample Data'!N347="","",IF(SUM('Control Sample Data'!N$2:N$97)&gt;10,IF(AND(ISNUMBER('Control Sample Data'!N347),'Control Sample Data'!N347&lt;$B348, 'Control Sample Data'!N347&gt;0),'Control Sample Data'!N347,$B348),""))</f>
        <v/>
      </c>
      <c r="O348" s="29" t="str">
        <f>IF('Control Sample Data'!O347="","",IF(SUM('Control Sample Data'!O$2:O$97)&gt;10,IF(AND(ISNUMBER('Control Sample Data'!O347),'Control Sample Data'!O347&lt;$B348, 'Control Sample Data'!O347&gt;0),'Control Sample Data'!O347,$B348),""))</f>
        <v/>
      </c>
      <c r="Q348" s="4" t="s">
        <v>5005</v>
      </c>
      <c r="R348" s="29">
        <f>IF('Test Sample Data'!D347="","",IF(SUM('Test Sample Data'!D$2:D$97)&gt;10,IF(AND(ISNUMBER('Test Sample Data'!D347),'Test Sample Data'!D347&lt;$B348, 'Test Sample Data'!D347&gt;0),'Test Sample Data'!D347,$B348),""))</f>
        <v>25.95</v>
      </c>
      <c r="S348" s="29">
        <f>IF('Test Sample Data'!E347="","",IF(SUM('Test Sample Data'!E$2:E$97)&gt;10,IF(AND(ISNUMBER('Test Sample Data'!E347),'Test Sample Data'!E347&lt;$B348, 'Test Sample Data'!E347&gt;0),'Test Sample Data'!E347,$B348),""))</f>
        <v>26</v>
      </c>
      <c r="T348" s="29" t="str">
        <f>IF('Test Sample Data'!F347="","",IF(SUM('Test Sample Data'!F$2:F$97)&gt;10,IF(AND(ISNUMBER('Test Sample Data'!F347),'Test Sample Data'!F347&lt;$B348, 'Test Sample Data'!F347&gt;0),'Test Sample Data'!F347,$B348),""))</f>
        <v/>
      </c>
      <c r="U348" s="29" t="str">
        <f>IF('Test Sample Data'!G347="","",IF(SUM('Test Sample Data'!G$2:G$97)&gt;10,IF(AND(ISNUMBER('Test Sample Data'!G347),'Test Sample Data'!G347&lt;$B348, 'Test Sample Data'!G347&gt;0),'Test Sample Data'!G347,$B348),""))</f>
        <v/>
      </c>
      <c r="V348" s="29" t="str">
        <f>IF('Test Sample Data'!H347="","",IF(SUM('Test Sample Data'!H$2:H$97)&gt;10,IF(AND(ISNUMBER('Test Sample Data'!H347),'Test Sample Data'!H347&lt;$B348, 'Test Sample Data'!H347&gt;0),'Test Sample Data'!H347,$B348),""))</f>
        <v/>
      </c>
      <c r="W348" s="29" t="str">
        <f>IF('Test Sample Data'!I347="","",IF(SUM('Test Sample Data'!I$2:I$97)&gt;10,IF(AND(ISNUMBER('Test Sample Data'!I347),'Test Sample Data'!I347&lt;$B348, 'Test Sample Data'!I347&gt;0),'Test Sample Data'!I347,$B348),""))</f>
        <v/>
      </c>
      <c r="X348" s="29" t="str">
        <f>IF('Test Sample Data'!J347="","",IF(SUM('Test Sample Data'!J$2:J$97)&gt;10,IF(AND(ISNUMBER('Test Sample Data'!J347),'Test Sample Data'!J347&lt;$B348, 'Test Sample Data'!J347&gt;0),'Test Sample Data'!J347,$B348),""))</f>
        <v/>
      </c>
      <c r="Y348" s="29" t="str">
        <f>IF('Test Sample Data'!K347="","",IF(SUM('Test Sample Data'!K$2:K$97)&gt;10,IF(AND(ISNUMBER('Test Sample Data'!K347),'Test Sample Data'!K347&lt;$B348, 'Test Sample Data'!K347&gt;0),'Test Sample Data'!K347,$B348),""))</f>
        <v/>
      </c>
      <c r="Z348" s="29" t="str">
        <f>IF('Test Sample Data'!L347="","",IF(SUM('Test Sample Data'!L$2:L$97)&gt;10,IF(AND(ISNUMBER('Test Sample Data'!L347),'Test Sample Data'!L347&lt;$B348, 'Test Sample Data'!L347&gt;0),'Test Sample Data'!L347,$B348),""))</f>
        <v/>
      </c>
      <c r="AA348" s="29" t="str">
        <f>IF('Test Sample Data'!M347="","",IF(SUM('Test Sample Data'!M$2:M$97)&gt;10,IF(AND(ISNUMBER('Test Sample Data'!M347),'Test Sample Data'!M347&lt;$B348, 'Test Sample Data'!M347&gt;0),'Test Sample Data'!M347,$B348),""))</f>
        <v/>
      </c>
      <c r="AB348" s="29" t="str">
        <f>IF('Test Sample Data'!N347="","",IF(SUM('Test Sample Data'!N$2:N$97)&gt;10,IF(AND(ISNUMBER('Test Sample Data'!N347),'Test Sample Data'!N347&lt;$B348, 'Test Sample Data'!N347&gt;0),'Test Sample Data'!N347,$B348),""))</f>
        <v/>
      </c>
      <c r="AC348" s="29" t="str">
        <f>IF('Test Sample Data'!O347="","",IF(SUM('Test Sample Data'!O$2:O$97)&gt;10,IF(AND(ISNUMBER('Test Sample Data'!O347),'Test Sample Data'!O347&lt;$B348, 'Test Sample Data'!O347&gt;0),'Test Sample Data'!O347,$B348),""))</f>
        <v/>
      </c>
      <c r="AE348" s="4" t="s">
        <v>5005</v>
      </c>
      <c r="AF348" s="4">
        <f t="shared" si="375"/>
        <v>0</v>
      </c>
      <c r="AG348" s="4">
        <f t="shared" si="376"/>
        <v>0</v>
      </c>
      <c r="AH348" s="4" t="str">
        <f t="shared" si="377"/>
        <v/>
      </c>
      <c r="AI348" s="4" t="str">
        <f t="shared" si="378"/>
        <v/>
      </c>
      <c r="AJ348" s="4" t="str">
        <f t="shared" si="379"/>
        <v/>
      </c>
      <c r="AK348" s="4" t="str">
        <f t="shared" si="380"/>
        <v/>
      </c>
      <c r="AL348" s="4" t="str">
        <f t="shared" si="381"/>
        <v/>
      </c>
      <c r="AM348" s="4" t="str">
        <f t="shared" si="382"/>
        <v/>
      </c>
      <c r="AN348" s="4" t="str">
        <f t="shared" si="383"/>
        <v/>
      </c>
      <c r="AO348" s="4" t="str">
        <f t="shared" si="384"/>
        <v/>
      </c>
      <c r="AP348" s="4" t="str">
        <f t="shared" si="385"/>
        <v/>
      </c>
      <c r="AQ348" s="4" t="str">
        <f t="shared" si="386"/>
        <v/>
      </c>
      <c r="AR348" s="4">
        <f t="shared" si="387"/>
        <v>0</v>
      </c>
      <c r="AS348" s="4">
        <f t="shared" si="374"/>
        <v>0</v>
      </c>
      <c r="AU348" s="4" t="s">
        <v>5005</v>
      </c>
      <c r="AV348" s="4">
        <f t="shared" si="388"/>
        <v>0</v>
      </c>
      <c r="AW348" s="4">
        <f t="shared" si="389"/>
        <v>0</v>
      </c>
      <c r="AX348" s="4" t="str">
        <f t="shared" si="390"/>
        <v/>
      </c>
      <c r="AY348" s="4" t="str">
        <f t="shared" si="391"/>
        <v/>
      </c>
      <c r="AZ348" s="4" t="str">
        <f t="shared" si="392"/>
        <v/>
      </c>
      <c r="BA348" s="4" t="str">
        <f t="shared" si="393"/>
        <v/>
      </c>
      <c r="BB348" s="4" t="str">
        <f t="shared" si="394"/>
        <v/>
      </c>
      <c r="BC348" s="4" t="str">
        <f t="shared" si="395"/>
        <v/>
      </c>
      <c r="BD348" s="4" t="str">
        <f t="shared" si="396"/>
        <v/>
      </c>
      <c r="BE348" s="4" t="str">
        <f t="shared" si="397"/>
        <v/>
      </c>
      <c r="BF348" s="4" t="str">
        <f t="shared" si="398"/>
        <v/>
      </c>
      <c r="BG348" s="4" t="str">
        <f t="shared" si="399"/>
        <v/>
      </c>
      <c r="BI348" s="4" t="s">
        <v>5005</v>
      </c>
      <c r="BJ348" s="4" t="str">
        <f t="shared" si="361"/>
        <v/>
      </c>
      <c r="BK348" s="4">
        <f t="shared" si="362"/>
        <v>0</v>
      </c>
      <c r="BL348" s="4" t="str">
        <f t="shared" si="363"/>
        <v/>
      </c>
      <c r="BM348" s="4" t="str">
        <f t="shared" si="364"/>
        <v/>
      </c>
      <c r="BN348" s="4" t="str">
        <f t="shared" si="365"/>
        <v/>
      </c>
      <c r="BO348" s="4" t="str">
        <f t="shared" si="366"/>
        <v/>
      </c>
      <c r="BP348" s="4" t="str">
        <f t="shared" si="367"/>
        <v/>
      </c>
      <c r="BQ348" s="4" t="str">
        <f t="shared" si="368"/>
        <v/>
      </c>
      <c r="BR348" s="4" t="str">
        <f t="shared" si="369"/>
        <v/>
      </c>
      <c r="BS348" s="4" t="str">
        <f t="shared" si="370"/>
        <v/>
      </c>
      <c r="BT348" s="4" t="str">
        <f t="shared" si="371"/>
        <v/>
      </c>
      <c r="BU348" s="4" t="str">
        <f t="shared" si="372"/>
        <v/>
      </c>
      <c r="BV348" s="4">
        <f t="shared" si="400"/>
        <v>0</v>
      </c>
      <c r="BW348" s="4">
        <f t="shared" si="373"/>
        <v>0</v>
      </c>
      <c r="BY348" s="4" t="s">
        <v>5005</v>
      </c>
      <c r="BZ348" s="4">
        <f t="shared" si="337"/>
        <v>0</v>
      </c>
      <c r="CA348" s="4">
        <f t="shared" si="338"/>
        <v>0</v>
      </c>
      <c r="CB348" s="4" t="str">
        <f t="shared" si="339"/>
        <v/>
      </c>
      <c r="CC348" s="4" t="str">
        <f t="shared" si="340"/>
        <v/>
      </c>
      <c r="CD348" s="4" t="str">
        <f t="shared" si="341"/>
        <v/>
      </c>
      <c r="CE348" s="4" t="str">
        <f t="shared" si="342"/>
        <v/>
      </c>
      <c r="CF348" s="4" t="str">
        <f t="shared" si="343"/>
        <v/>
      </c>
      <c r="CG348" s="4" t="str">
        <f t="shared" si="344"/>
        <v/>
      </c>
      <c r="CH348" s="4" t="str">
        <f t="shared" si="345"/>
        <v/>
      </c>
      <c r="CI348" s="4" t="str">
        <f t="shared" si="346"/>
        <v/>
      </c>
      <c r="CJ348" s="4" t="str">
        <f t="shared" si="347"/>
        <v/>
      </c>
      <c r="CK348" s="4" t="str">
        <f t="shared" si="348"/>
        <v/>
      </c>
      <c r="CM348" s="4" t="s">
        <v>5005</v>
      </c>
      <c r="CN348" s="4" t="str">
        <f>IF(ISNUMBER(BZ348), IF($BV348&gt;VLOOKUP('Gene Table'!$G$2,'Array Content'!$A$2:$B$3,2,FALSE),IF(BZ348&lt;-$BV348,"mutant","WT"),IF(BZ348&lt;-VLOOKUP('Gene Table'!$G$2,'Array Content'!$A$2:$B$3,2,FALSE),"Mutant","WT")),"")</f>
        <v>WT</v>
      </c>
      <c r="CO348" s="4" t="str">
        <f>IF(ISNUMBER(CA348), IF($BV348&gt;VLOOKUP('Gene Table'!$G$2,'Array Content'!$A$2:$B$3,2,FALSE),IF(CA348&lt;-$BV348,"mutant","WT"),IF(CA348&lt;-VLOOKUP('Gene Table'!$G$2,'Array Content'!$A$2:$B$3,2,FALSE),"Mutant","WT")),"")</f>
        <v>WT</v>
      </c>
      <c r="CP348" s="4" t="str">
        <f>IF(ISNUMBER(CB348), IF($BV348&gt;VLOOKUP('Gene Table'!$G$2,'Array Content'!$A$2:$B$3,2,FALSE),IF(CB348&lt;-$BV348,"mutant","WT"),IF(CB348&lt;-VLOOKUP('Gene Table'!$G$2,'Array Content'!$A$2:$B$3,2,FALSE),"Mutant","WT")),"")</f>
        <v/>
      </c>
      <c r="CQ348" s="4" t="str">
        <f>IF(ISNUMBER(CC348), IF($BV348&gt;VLOOKUP('Gene Table'!$G$2,'Array Content'!$A$2:$B$3,2,FALSE),IF(CC348&lt;-$BV348,"mutant","WT"),IF(CC348&lt;-VLOOKUP('Gene Table'!$G$2,'Array Content'!$A$2:$B$3,2,FALSE),"Mutant","WT")),"")</f>
        <v/>
      </c>
      <c r="CR348" s="4" t="str">
        <f>IF(ISNUMBER(CD348), IF($BV348&gt;VLOOKUP('Gene Table'!$G$2,'Array Content'!$A$2:$B$3,2,FALSE),IF(CD348&lt;-$BV348,"mutant","WT"),IF(CD348&lt;-VLOOKUP('Gene Table'!$G$2,'Array Content'!$A$2:$B$3,2,FALSE),"Mutant","WT")),"")</f>
        <v/>
      </c>
      <c r="CS348" s="4" t="str">
        <f>IF(ISNUMBER(CE348), IF($BV348&gt;VLOOKUP('Gene Table'!$G$2,'Array Content'!$A$2:$B$3,2,FALSE),IF(CE348&lt;-$BV348,"mutant","WT"),IF(CE348&lt;-VLOOKUP('Gene Table'!$G$2,'Array Content'!$A$2:$B$3,2,FALSE),"Mutant","WT")),"")</f>
        <v/>
      </c>
      <c r="CT348" s="4" t="str">
        <f>IF(ISNUMBER(CF348), IF($BV348&gt;VLOOKUP('Gene Table'!$G$2,'Array Content'!$A$2:$B$3,2,FALSE),IF(CF348&lt;-$BV348,"mutant","WT"),IF(CF348&lt;-VLOOKUP('Gene Table'!$G$2,'Array Content'!$A$2:$B$3,2,FALSE),"Mutant","WT")),"")</f>
        <v/>
      </c>
      <c r="CU348" s="4" t="str">
        <f>IF(ISNUMBER(CG348), IF($BV348&gt;VLOOKUP('Gene Table'!$G$2,'Array Content'!$A$2:$B$3,2,FALSE),IF(CG348&lt;-$BV348,"mutant","WT"),IF(CG348&lt;-VLOOKUP('Gene Table'!$G$2,'Array Content'!$A$2:$B$3,2,FALSE),"Mutant","WT")),"")</f>
        <v/>
      </c>
      <c r="CV348" s="4" t="str">
        <f>IF(ISNUMBER(CH348), IF($BV348&gt;VLOOKUP('Gene Table'!$G$2,'Array Content'!$A$2:$B$3,2,FALSE),IF(CH348&lt;-$BV348,"mutant","WT"),IF(CH348&lt;-VLOOKUP('Gene Table'!$G$2,'Array Content'!$A$2:$B$3,2,FALSE),"Mutant","WT")),"")</f>
        <v/>
      </c>
      <c r="CW348" s="4" t="str">
        <f>IF(ISNUMBER(CI348), IF($BV348&gt;VLOOKUP('Gene Table'!$G$2,'Array Content'!$A$2:$B$3,2,FALSE),IF(CI348&lt;-$BV348,"mutant","WT"),IF(CI348&lt;-VLOOKUP('Gene Table'!$G$2,'Array Content'!$A$2:$B$3,2,FALSE),"Mutant","WT")),"")</f>
        <v/>
      </c>
      <c r="CX348" s="4" t="str">
        <f>IF(ISNUMBER(CJ348), IF($BV348&gt;VLOOKUP('Gene Table'!$G$2,'Array Content'!$A$2:$B$3,2,FALSE),IF(CJ348&lt;-$BV348,"mutant","WT"),IF(CJ348&lt;-VLOOKUP('Gene Table'!$G$2,'Array Content'!$A$2:$B$3,2,FALSE),"Mutant","WT")),"")</f>
        <v/>
      </c>
      <c r="CY348" s="4" t="str">
        <f>IF(ISNUMBER(CK348), IF($BV348&gt;VLOOKUP('Gene Table'!$G$2,'Array Content'!$A$2:$B$3,2,FALSE),IF(CK348&lt;-$BV348,"mutant","WT"),IF(CK348&lt;-VLOOKUP('Gene Table'!$G$2,'Array Content'!$A$2:$B$3,2,FALSE),"Mutant","WT")),"")</f>
        <v/>
      </c>
      <c r="DA348" s="4" t="s">
        <v>5005</v>
      </c>
      <c r="DB348" s="4">
        <f t="shared" si="349"/>
        <v>0</v>
      </c>
      <c r="DC348" s="4">
        <f t="shared" si="350"/>
        <v>0</v>
      </c>
      <c r="DD348" s="4" t="str">
        <f t="shared" si="351"/>
        <v/>
      </c>
      <c r="DE348" s="4" t="str">
        <f t="shared" si="352"/>
        <v/>
      </c>
      <c r="DF348" s="4" t="str">
        <f t="shared" si="353"/>
        <v/>
      </c>
      <c r="DG348" s="4" t="str">
        <f t="shared" si="354"/>
        <v/>
      </c>
      <c r="DH348" s="4" t="str">
        <f t="shared" si="355"/>
        <v/>
      </c>
      <c r="DI348" s="4" t="str">
        <f t="shared" si="356"/>
        <v/>
      </c>
      <c r="DJ348" s="4" t="str">
        <f t="shared" si="357"/>
        <v/>
      </c>
      <c r="DK348" s="4" t="str">
        <f t="shared" si="358"/>
        <v/>
      </c>
      <c r="DL348" s="4" t="str">
        <f t="shared" si="359"/>
        <v/>
      </c>
      <c r="DM348" s="4" t="str">
        <f t="shared" si="360"/>
        <v/>
      </c>
      <c r="DO348" s="4" t="s">
        <v>5005</v>
      </c>
      <c r="DP348" s="4" t="str">
        <f>IF(ISNUMBER(DB348), IF($AR348&gt;VLOOKUP('Gene Table'!$G$2,'Array Content'!$A$2:$B$3,2,FALSE),IF(DB348&lt;-$AR348,"mutant","WT"),IF(DB348&lt;-VLOOKUP('Gene Table'!$G$2,'Array Content'!$A$2:$B$3,2,FALSE),"Mutant","WT")),"")</f>
        <v>WT</v>
      </c>
      <c r="DQ348" s="4" t="str">
        <f>IF(ISNUMBER(DC348), IF($AR348&gt;VLOOKUP('Gene Table'!$G$2,'Array Content'!$A$2:$B$3,2,FALSE),IF(DC348&lt;-$AR348,"mutant","WT"),IF(DC348&lt;-VLOOKUP('Gene Table'!$G$2,'Array Content'!$A$2:$B$3,2,FALSE),"Mutant","WT")),"")</f>
        <v>WT</v>
      </c>
      <c r="DR348" s="4" t="str">
        <f>IF(ISNUMBER(DD348), IF($AR348&gt;VLOOKUP('Gene Table'!$G$2,'Array Content'!$A$2:$B$3,2,FALSE),IF(DD348&lt;-$AR348,"mutant","WT"),IF(DD348&lt;-VLOOKUP('Gene Table'!$G$2,'Array Content'!$A$2:$B$3,2,FALSE),"Mutant","WT")),"")</f>
        <v/>
      </c>
      <c r="DS348" s="4" t="str">
        <f>IF(ISNUMBER(DE348), IF($AR348&gt;VLOOKUP('Gene Table'!$G$2,'Array Content'!$A$2:$B$3,2,FALSE),IF(DE348&lt;-$AR348,"mutant","WT"),IF(DE348&lt;-VLOOKUP('Gene Table'!$G$2,'Array Content'!$A$2:$B$3,2,FALSE),"Mutant","WT")),"")</f>
        <v/>
      </c>
      <c r="DT348" s="4" t="str">
        <f>IF(ISNUMBER(DF348), IF($AR348&gt;VLOOKUP('Gene Table'!$G$2,'Array Content'!$A$2:$B$3,2,FALSE),IF(DF348&lt;-$AR348,"mutant","WT"),IF(DF348&lt;-VLOOKUP('Gene Table'!$G$2,'Array Content'!$A$2:$B$3,2,FALSE),"Mutant","WT")),"")</f>
        <v/>
      </c>
      <c r="DU348" s="4" t="str">
        <f>IF(ISNUMBER(DG348), IF($AR348&gt;VLOOKUP('Gene Table'!$G$2,'Array Content'!$A$2:$B$3,2,FALSE),IF(DG348&lt;-$AR348,"mutant","WT"),IF(DG348&lt;-VLOOKUP('Gene Table'!$G$2,'Array Content'!$A$2:$B$3,2,FALSE),"Mutant","WT")),"")</f>
        <v/>
      </c>
      <c r="DV348" s="4" t="str">
        <f>IF(ISNUMBER(DH348), IF($AR348&gt;VLOOKUP('Gene Table'!$G$2,'Array Content'!$A$2:$B$3,2,FALSE),IF(DH348&lt;-$AR348,"mutant","WT"),IF(DH348&lt;-VLOOKUP('Gene Table'!$G$2,'Array Content'!$A$2:$B$3,2,FALSE),"Mutant","WT")),"")</f>
        <v/>
      </c>
      <c r="DW348" s="4" t="str">
        <f>IF(ISNUMBER(DI348), IF($AR348&gt;VLOOKUP('Gene Table'!$G$2,'Array Content'!$A$2:$B$3,2,FALSE),IF(DI348&lt;-$AR348,"mutant","WT"),IF(DI348&lt;-VLOOKUP('Gene Table'!$G$2,'Array Content'!$A$2:$B$3,2,FALSE),"Mutant","WT")),"")</f>
        <v/>
      </c>
      <c r="DX348" s="4" t="str">
        <f>IF(ISNUMBER(DJ348), IF($AR348&gt;VLOOKUP('Gene Table'!$G$2,'Array Content'!$A$2:$B$3,2,FALSE),IF(DJ348&lt;-$AR348,"mutant","WT"),IF(DJ348&lt;-VLOOKUP('Gene Table'!$G$2,'Array Content'!$A$2:$B$3,2,FALSE),"Mutant","WT")),"")</f>
        <v/>
      </c>
      <c r="DY348" s="4" t="str">
        <f>IF(ISNUMBER(DK348), IF($AR348&gt;VLOOKUP('Gene Table'!$G$2,'Array Content'!$A$2:$B$3,2,FALSE),IF(DK348&lt;-$AR348,"mutant","WT"),IF(DK348&lt;-VLOOKUP('Gene Table'!$G$2,'Array Content'!$A$2:$B$3,2,FALSE),"Mutant","WT")),"")</f>
        <v/>
      </c>
      <c r="DZ348" s="4" t="str">
        <f>IF(ISNUMBER(DL348), IF($AR348&gt;VLOOKUP('Gene Table'!$G$2,'Array Content'!$A$2:$B$3,2,FALSE),IF(DL348&lt;-$AR348,"mutant","WT"),IF(DL348&lt;-VLOOKUP('Gene Table'!$G$2,'Array Content'!$A$2:$B$3,2,FALSE),"Mutant","WT")),"")</f>
        <v/>
      </c>
      <c r="EA348" s="4" t="str">
        <f>IF(ISNUMBER(DM348), IF($AR348&gt;VLOOKUP('Gene Table'!$G$2,'Array Content'!$A$2:$B$3,2,FALSE),IF(DM348&lt;-$AR348,"mutant","WT"),IF(DM348&lt;-VLOOKUP('Gene Table'!$G$2,'Array Content'!$A$2:$B$3,2,FALSE),"Mutant","WT")),"")</f>
        <v/>
      </c>
      <c r="EC348" s="4" t="s">
        <v>5005</v>
      </c>
      <c r="ED348" s="4">
        <f>IF('Gene Table'!$D348="copy number",D348,"")</f>
        <v>26</v>
      </c>
      <c r="EE348" s="4">
        <f>IF('Gene Table'!$D348="copy number",E348,"")</f>
        <v>26</v>
      </c>
      <c r="EF348" s="4" t="str">
        <f>IF('Gene Table'!$D348="copy number",F348,"")</f>
        <v/>
      </c>
      <c r="EG348" s="4" t="str">
        <f>IF('Gene Table'!$D348="copy number",G348,"")</f>
        <v/>
      </c>
      <c r="EH348" s="4" t="str">
        <f>IF('Gene Table'!$D348="copy number",H348,"")</f>
        <v/>
      </c>
      <c r="EI348" s="4" t="str">
        <f>IF('Gene Table'!$D348="copy number",I348,"")</f>
        <v/>
      </c>
      <c r="EJ348" s="4" t="str">
        <f>IF('Gene Table'!$D348="copy number",J348,"")</f>
        <v/>
      </c>
      <c r="EK348" s="4" t="str">
        <f>IF('Gene Table'!$D348="copy number",K348,"")</f>
        <v/>
      </c>
      <c r="EL348" s="4" t="str">
        <f>IF('Gene Table'!$D348="copy number",L348,"")</f>
        <v/>
      </c>
      <c r="EM348" s="4" t="str">
        <f>IF('Gene Table'!$D348="copy number",M348,"")</f>
        <v/>
      </c>
      <c r="EN348" s="4" t="str">
        <f>IF('Gene Table'!$D348="copy number",N348,"")</f>
        <v/>
      </c>
      <c r="EO348" s="4" t="str">
        <f>IF('Gene Table'!$D348="copy number",O348,"")</f>
        <v/>
      </c>
      <c r="EQ348" s="4" t="s">
        <v>5005</v>
      </c>
      <c r="ER348" s="4">
        <f>IF('Gene Table'!$D348="copy number",R348,"")</f>
        <v>25.95</v>
      </c>
      <c r="ES348" s="4">
        <f>IF('Gene Table'!$D348="copy number",S348,"")</f>
        <v>26</v>
      </c>
      <c r="ET348" s="4" t="str">
        <f>IF('Gene Table'!$D348="copy number",T348,"")</f>
        <v/>
      </c>
      <c r="EU348" s="4" t="str">
        <f>IF('Gene Table'!$D348="copy number",U348,"")</f>
        <v/>
      </c>
      <c r="EV348" s="4" t="str">
        <f>IF('Gene Table'!$D348="copy number",V348,"")</f>
        <v/>
      </c>
      <c r="EW348" s="4" t="str">
        <f>IF('Gene Table'!$D348="copy number",W348,"")</f>
        <v/>
      </c>
      <c r="EX348" s="4" t="str">
        <f>IF('Gene Table'!$D348="copy number",X348,"")</f>
        <v/>
      </c>
      <c r="EY348" s="4" t="str">
        <f>IF('Gene Table'!$D348="copy number",Y348,"")</f>
        <v/>
      </c>
      <c r="EZ348" s="4" t="str">
        <f>IF('Gene Table'!$D348="copy number",Z348,"")</f>
        <v/>
      </c>
      <c r="FA348" s="4" t="str">
        <f>IF('Gene Table'!$D348="copy number",AA348,"")</f>
        <v/>
      </c>
      <c r="FB348" s="4" t="str">
        <f>IF('Gene Table'!$D348="copy number",AB348,"")</f>
        <v/>
      </c>
      <c r="FC348" s="4" t="str">
        <f>IF('Gene Table'!$D348="copy number",AC348,"")</f>
        <v/>
      </c>
      <c r="FE348" s="4" t="s">
        <v>5005</v>
      </c>
      <c r="FF348" s="4" t="str">
        <f>IF('Gene Table'!$C348="SMPC",D348,"")</f>
        <v/>
      </c>
      <c r="FG348" s="4" t="str">
        <f>IF('Gene Table'!$C348="SMPC",E348,"")</f>
        <v/>
      </c>
      <c r="FH348" s="4" t="str">
        <f>IF('Gene Table'!$C348="SMPC",F348,"")</f>
        <v/>
      </c>
      <c r="FI348" s="4" t="str">
        <f>IF('Gene Table'!$C348="SMPC",G348,"")</f>
        <v/>
      </c>
      <c r="FJ348" s="4" t="str">
        <f>IF('Gene Table'!$C348="SMPC",H348,"")</f>
        <v/>
      </c>
      <c r="FK348" s="4" t="str">
        <f>IF('Gene Table'!$C348="SMPC",I348,"")</f>
        <v/>
      </c>
      <c r="FL348" s="4" t="str">
        <f>IF('Gene Table'!$C348="SMPC",J348,"")</f>
        <v/>
      </c>
      <c r="FM348" s="4" t="str">
        <f>IF('Gene Table'!$C348="SMPC",K348,"")</f>
        <v/>
      </c>
      <c r="FN348" s="4" t="str">
        <f>IF('Gene Table'!$C348="SMPC",L348,"")</f>
        <v/>
      </c>
      <c r="FO348" s="4" t="str">
        <f>IF('Gene Table'!$C348="SMPC",M348,"")</f>
        <v/>
      </c>
      <c r="FP348" s="4" t="str">
        <f>IF('Gene Table'!$C348="SMPC",N348,"")</f>
        <v/>
      </c>
      <c r="FQ348" s="4" t="str">
        <f>IF('Gene Table'!$C348="SMPC",O348,"")</f>
        <v/>
      </c>
      <c r="FS348" s="4" t="s">
        <v>5005</v>
      </c>
      <c r="FT348" s="4" t="str">
        <f>IF('Gene Table'!$C348="SMPC",R348,"")</f>
        <v/>
      </c>
      <c r="FU348" s="4" t="str">
        <f>IF('Gene Table'!$C348="SMPC",S348,"")</f>
        <v/>
      </c>
      <c r="FV348" s="4" t="str">
        <f>IF('Gene Table'!$C348="SMPC",T348,"")</f>
        <v/>
      </c>
      <c r="FW348" s="4" t="str">
        <f>IF('Gene Table'!$C348="SMPC",U348,"")</f>
        <v/>
      </c>
      <c r="FX348" s="4" t="str">
        <f>IF('Gene Table'!$C348="SMPC",V348,"")</f>
        <v/>
      </c>
      <c r="FY348" s="4" t="str">
        <f>IF('Gene Table'!$C348="SMPC",W348,"")</f>
        <v/>
      </c>
      <c r="FZ348" s="4" t="str">
        <f>IF('Gene Table'!$C348="SMPC",X348,"")</f>
        <v/>
      </c>
      <c r="GA348" s="4" t="str">
        <f>IF('Gene Table'!$C348="SMPC",Y348,"")</f>
        <v/>
      </c>
      <c r="GB348" s="4" t="str">
        <f>IF('Gene Table'!$C348="SMPC",Z348,"")</f>
        <v/>
      </c>
      <c r="GC348" s="4" t="str">
        <f>IF('Gene Table'!$C348="SMPC",AA348,"")</f>
        <v/>
      </c>
      <c r="GD348" s="4" t="str">
        <f>IF('Gene Table'!$C348="SMPC",AB348,"")</f>
        <v/>
      </c>
      <c r="GE348" s="4" t="str">
        <f>IF('Gene Table'!$C348="SMPC",AC348,"")</f>
        <v/>
      </c>
    </row>
    <row r="349" spans="1:187" ht="15" customHeight="1" x14ac:dyDescent="0.25">
      <c r="A349" s="4" t="str">
        <f>'Gene Table'!C349&amp;":"&amp;'Gene Table'!D349</f>
        <v>PTEN:copy number</v>
      </c>
      <c r="B349" s="4">
        <f>IF('Gene Table'!$G$5="NO",IF(ISNUMBER(MATCH('Gene Table'!E349,'Array Content'!$M$2:$M$941,0)),VLOOKUP('Gene Table'!E349,'Array Content'!$M$2:$O$941,2,FALSE),35),IF('Gene Table'!$G$5="YES",IF(ISNUMBER(MATCH('Gene Table'!E349,'Array Content'!$M$2:$M$941,0)),VLOOKUP('Gene Table'!E349,'Array Content'!$M$2:$O$941,3,FALSE),35),"OOPS"))</f>
        <v>35</v>
      </c>
      <c r="C349" s="4" t="s">
        <v>5006</v>
      </c>
      <c r="D349" s="29">
        <f>IF('Control Sample Data'!D348="","",IF(SUM('Control Sample Data'!D$2:D$97)&gt;10,IF(AND(ISNUMBER('Control Sample Data'!D348),'Control Sample Data'!D348&lt;$B349, 'Control Sample Data'!D348&gt;0),'Control Sample Data'!D348,$B349),""))</f>
        <v>26</v>
      </c>
      <c r="E349" s="29">
        <f>IF('Control Sample Data'!E348="","",IF(SUM('Control Sample Data'!E$2:E$97)&gt;10,IF(AND(ISNUMBER('Control Sample Data'!E348),'Control Sample Data'!E348&lt;$B349, 'Control Sample Data'!E348&gt;0),'Control Sample Data'!E348,$B349),""))</f>
        <v>26</v>
      </c>
      <c r="F349" s="29" t="str">
        <f>IF('Control Sample Data'!F348="","",IF(SUM('Control Sample Data'!F$2:F$97)&gt;10,IF(AND(ISNUMBER('Control Sample Data'!F348),'Control Sample Data'!F348&lt;$B349, 'Control Sample Data'!F348&gt;0),'Control Sample Data'!F348,$B349),""))</f>
        <v/>
      </c>
      <c r="G349" s="29" t="str">
        <f>IF('Control Sample Data'!G348="","",IF(SUM('Control Sample Data'!G$2:G$97)&gt;10,IF(AND(ISNUMBER('Control Sample Data'!G348),'Control Sample Data'!G348&lt;$B349, 'Control Sample Data'!G348&gt;0),'Control Sample Data'!G348,$B349),""))</f>
        <v/>
      </c>
      <c r="H349" s="29" t="str">
        <f>IF('Control Sample Data'!H348="","",IF(SUM('Control Sample Data'!H$2:H$97)&gt;10,IF(AND(ISNUMBER('Control Sample Data'!H348),'Control Sample Data'!H348&lt;$B349, 'Control Sample Data'!H348&gt;0),'Control Sample Data'!H348,$B349),""))</f>
        <v/>
      </c>
      <c r="I349" s="29" t="str">
        <f>IF('Control Sample Data'!I348="","",IF(SUM('Control Sample Data'!I$2:I$97)&gt;10,IF(AND(ISNUMBER('Control Sample Data'!I348),'Control Sample Data'!I348&lt;$B349, 'Control Sample Data'!I348&gt;0),'Control Sample Data'!I348,$B349),""))</f>
        <v/>
      </c>
      <c r="J349" s="29" t="str">
        <f>IF('Control Sample Data'!J348="","",IF(SUM('Control Sample Data'!J$2:J$97)&gt;10,IF(AND(ISNUMBER('Control Sample Data'!J348),'Control Sample Data'!J348&lt;$B349, 'Control Sample Data'!J348&gt;0),'Control Sample Data'!J348,$B349),""))</f>
        <v/>
      </c>
      <c r="K349" s="29" t="str">
        <f>IF('Control Sample Data'!K348="","",IF(SUM('Control Sample Data'!K$2:K$97)&gt;10,IF(AND(ISNUMBER('Control Sample Data'!K348),'Control Sample Data'!K348&lt;$B349, 'Control Sample Data'!K348&gt;0),'Control Sample Data'!K348,$B349),""))</f>
        <v/>
      </c>
      <c r="L349" s="29" t="str">
        <f>IF('Control Sample Data'!L348="","",IF(SUM('Control Sample Data'!L$2:L$97)&gt;10,IF(AND(ISNUMBER('Control Sample Data'!L348),'Control Sample Data'!L348&lt;$B349, 'Control Sample Data'!L348&gt;0),'Control Sample Data'!L348,$B349),""))</f>
        <v/>
      </c>
      <c r="M349" s="29" t="str">
        <f>IF('Control Sample Data'!M348="","",IF(SUM('Control Sample Data'!M$2:M$97)&gt;10,IF(AND(ISNUMBER('Control Sample Data'!M348),'Control Sample Data'!M348&lt;$B349, 'Control Sample Data'!M348&gt;0),'Control Sample Data'!M348,$B349),""))</f>
        <v/>
      </c>
      <c r="N349" s="29" t="str">
        <f>IF('Control Sample Data'!N348="","",IF(SUM('Control Sample Data'!N$2:N$97)&gt;10,IF(AND(ISNUMBER('Control Sample Data'!N348),'Control Sample Data'!N348&lt;$B349, 'Control Sample Data'!N348&gt;0),'Control Sample Data'!N348,$B349),""))</f>
        <v/>
      </c>
      <c r="O349" s="29" t="str">
        <f>IF('Control Sample Data'!O348="","",IF(SUM('Control Sample Data'!O$2:O$97)&gt;10,IF(AND(ISNUMBER('Control Sample Data'!O348),'Control Sample Data'!O348&lt;$B349, 'Control Sample Data'!O348&gt;0),'Control Sample Data'!O348,$B349),""))</f>
        <v/>
      </c>
      <c r="Q349" s="4" t="s">
        <v>5006</v>
      </c>
      <c r="R349" s="29">
        <f>IF('Test Sample Data'!D348="","",IF(SUM('Test Sample Data'!D$2:D$97)&gt;10,IF(AND(ISNUMBER('Test Sample Data'!D348),'Test Sample Data'!D348&lt;$B349, 'Test Sample Data'!D348&gt;0),'Test Sample Data'!D348,$B349),""))</f>
        <v>26.74</v>
      </c>
      <c r="S349" s="29">
        <f>IF('Test Sample Data'!E348="","",IF(SUM('Test Sample Data'!E$2:E$97)&gt;10,IF(AND(ISNUMBER('Test Sample Data'!E348),'Test Sample Data'!E348&lt;$B349, 'Test Sample Data'!E348&gt;0),'Test Sample Data'!E348,$B349),""))</f>
        <v>26</v>
      </c>
      <c r="T349" s="29" t="str">
        <f>IF('Test Sample Data'!F348="","",IF(SUM('Test Sample Data'!F$2:F$97)&gt;10,IF(AND(ISNUMBER('Test Sample Data'!F348),'Test Sample Data'!F348&lt;$B349, 'Test Sample Data'!F348&gt;0),'Test Sample Data'!F348,$B349),""))</f>
        <v/>
      </c>
      <c r="U349" s="29" t="str">
        <f>IF('Test Sample Data'!G348="","",IF(SUM('Test Sample Data'!G$2:G$97)&gt;10,IF(AND(ISNUMBER('Test Sample Data'!G348),'Test Sample Data'!G348&lt;$B349, 'Test Sample Data'!G348&gt;0),'Test Sample Data'!G348,$B349),""))</f>
        <v/>
      </c>
      <c r="V349" s="29" t="str">
        <f>IF('Test Sample Data'!H348="","",IF(SUM('Test Sample Data'!H$2:H$97)&gt;10,IF(AND(ISNUMBER('Test Sample Data'!H348),'Test Sample Data'!H348&lt;$B349, 'Test Sample Data'!H348&gt;0),'Test Sample Data'!H348,$B349),""))</f>
        <v/>
      </c>
      <c r="W349" s="29" t="str">
        <f>IF('Test Sample Data'!I348="","",IF(SUM('Test Sample Data'!I$2:I$97)&gt;10,IF(AND(ISNUMBER('Test Sample Data'!I348),'Test Sample Data'!I348&lt;$B349, 'Test Sample Data'!I348&gt;0),'Test Sample Data'!I348,$B349),""))</f>
        <v/>
      </c>
      <c r="X349" s="29" t="str">
        <f>IF('Test Sample Data'!J348="","",IF(SUM('Test Sample Data'!J$2:J$97)&gt;10,IF(AND(ISNUMBER('Test Sample Data'!J348),'Test Sample Data'!J348&lt;$B349, 'Test Sample Data'!J348&gt;0),'Test Sample Data'!J348,$B349),""))</f>
        <v/>
      </c>
      <c r="Y349" s="29" t="str">
        <f>IF('Test Sample Data'!K348="","",IF(SUM('Test Sample Data'!K$2:K$97)&gt;10,IF(AND(ISNUMBER('Test Sample Data'!K348),'Test Sample Data'!K348&lt;$B349, 'Test Sample Data'!K348&gt;0),'Test Sample Data'!K348,$B349),""))</f>
        <v/>
      </c>
      <c r="Z349" s="29" t="str">
        <f>IF('Test Sample Data'!L348="","",IF(SUM('Test Sample Data'!L$2:L$97)&gt;10,IF(AND(ISNUMBER('Test Sample Data'!L348),'Test Sample Data'!L348&lt;$B349, 'Test Sample Data'!L348&gt;0),'Test Sample Data'!L348,$B349),""))</f>
        <v/>
      </c>
      <c r="AA349" s="29" t="str">
        <f>IF('Test Sample Data'!M348="","",IF(SUM('Test Sample Data'!M$2:M$97)&gt;10,IF(AND(ISNUMBER('Test Sample Data'!M348),'Test Sample Data'!M348&lt;$B349, 'Test Sample Data'!M348&gt;0),'Test Sample Data'!M348,$B349),""))</f>
        <v/>
      </c>
      <c r="AB349" s="29" t="str">
        <f>IF('Test Sample Data'!N348="","",IF(SUM('Test Sample Data'!N$2:N$97)&gt;10,IF(AND(ISNUMBER('Test Sample Data'!N348),'Test Sample Data'!N348&lt;$B349, 'Test Sample Data'!N348&gt;0),'Test Sample Data'!N348,$B349),""))</f>
        <v/>
      </c>
      <c r="AC349" s="29" t="str">
        <f>IF('Test Sample Data'!O348="","",IF(SUM('Test Sample Data'!O$2:O$97)&gt;10,IF(AND(ISNUMBER('Test Sample Data'!O348),'Test Sample Data'!O348&lt;$B349, 'Test Sample Data'!O348&gt;0),'Test Sample Data'!O348,$B349),""))</f>
        <v/>
      </c>
      <c r="AE349" s="4" t="s">
        <v>5006</v>
      </c>
      <c r="AF349" s="4">
        <f t="shared" si="375"/>
        <v>0</v>
      </c>
      <c r="AG349" s="4">
        <f t="shared" si="376"/>
        <v>0</v>
      </c>
      <c r="AH349" s="4" t="str">
        <f t="shared" si="377"/>
        <v/>
      </c>
      <c r="AI349" s="4" t="str">
        <f t="shared" si="378"/>
        <v/>
      </c>
      <c r="AJ349" s="4" t="str">
        <f t="shared" si="379"/>
        <v/>
      </c>
      <c r="AK349" s="4" t="str">
        <f t="shared" si="380"/>
        <v/>
      </c>
      <c r="AL349" s="4" t="str">
        <f t="shared" si="381"/>
        <v/>
      </c>
      <c r="AM349" s="4" t="str">
        <f t="shared" si="382"/>
        <v/>
      </c>
      <c r="AN349" s="4" t="str">
        <f t="shared" si="383"/>
        <v/>
      </c>
      <c r="AO349" s="4" t="str">
        <f t="shared" si="384"/>
        <v/>
      </c>
      <c r="AP349" s="4" t="str">
        <f t="shared" si="385"/>
        <v/>
      </c>
      <c r="AQ349" s="4" t="str">
        <f t="shared" si="386"/>
        <v/>
      </c>
      <c r="AR349" s="4">
        <f t="shared" si="387"/>
        <v>0</v>
      </c>
      <c r="AS349" s="4">
        <f t="shared" si="374"/>
        <v>0</v>
      </c>
      <c r="AU349" s="4" t="s">
        <v>5006</v>
      </c>
      <c r="AV349" s="4">
        <f t="shared" si="388"/>
        <v>0</v>
      </c>
      <c r="AW349" s="4">
        <f t="shared" si="389"/>
        <v>0</v>
      </c>
      <c r="AX349" s="4" t="str">
        <f t="shared" si="390"/>
        <v/>
      </c>
      <c r="AY349" s="4" t="str">
        <f t="shared" si="391"/>
        <v/>
      </c>
      <c r="AZ349" s="4" t="str">
        <f t="shared" si="392"/>
        <v/>
      </c>
      <c r="BA349" s="4" t="str">
        <f t="shared" si="393"/>
        <v/>
      </c>
      <c r="BB349" s="4" t="str">
        <f t="shared" si="394"/>
        <v/>
      </c>
      <c r="BC349" s="4" t="str">
        <f t="shared" si="395"/>
        <v/>
      </c>
      <c r="BD349" s="4" t="str">
        <f t="shared" si="396"/>
        <v/>
      </c>
      <c r="BE349" s="4" t="str">
        <f t="shared" si="397"/>
        <v/>
      </c>
      <c r="BF349" s="4" t="str">
        <f t="shared" si="398"/>
        <v/>
      </c>
      <c r="BG349" s="4" t="str">
        <f t="shared" si="399"/>
        <v/>
      </c>
      <c r="BI349" s="4" t="s">
        <v>5006</v>
      </c>
      <c r="BJ349" s="4">
        <f t="shared" si="361"/>
        <v>0</v>
      </c>
      <c r="BK349" s="4" t="str">
        <f t="shared" si="362"/>
        <v/>
      </c>
      <c r="BL349" s="4" t="str">
        <f t="shared" si="363"/>
        <v/>
      </c>
      <c r="BM349" s="4" t="str">
        <f t="shared" si="364"/>
        <v/>
      </c>
      <c r="BN349" s="4" t="str">
        <f t="shared" si="365"/>
        <v/>
      </c>
      <c r="BO349" s="4" t="str">
        <f t="shared" si="366"/>
        <v/>
      </c>
      <c r="BP349" s="4" t="str">
        <f t="shared" si="367"/>
        <v/>
      </c>
      <c r="BQ349" s="4" t="str">
        <f t="shared" si="368"/>
        <v/>
      </c>
      <c r="BR349" s="4" t="str">
        <f t="shared" si="369"/>
        <v/>
      </c>
      <c r="BS349" s="4" t="str">
        <f t="shared" si="370"/>
        <v/>
      </c>
      <c r="BT349" s="4" t="str">
        <f t="shared" si="371"/>
        <v/>
      </c>
      <c r="BU349" s="4" t="str">
        <f t="shared" si="372"/>
        <v/>
      </c>
      <c r="BV349" s="4">
        <f t="shared" si="400"/>
        <v>0</v>
      </c>
      <c r="BW349" s="4">
        <f t="shared" si="373"/>
        <v>0</v>
      </c>
      <c r="BY349" s="4" t="s">
        <v>5006</v>
      </c>
      <c r="BZ349" s="4">
        <f t="shared" si="337"/>
        <v>0</v>
      </c>
      <c r="CA349" s="4">
        <f t="shared" si="338"/>
        <v>0</v>
      </c>
      <c r="CB349" s="4" t="str">
        <f t="shared" si="339"/>
        <v/>
      </c>
      <c r="CC349" s="4" t="str">
        <f t="shared" si="340"/>
        <v/>
      </c>
      <c r="CD349" s="4" t="str">
        <f t="shared" si="341"/>
        <v/>
      </c>
      <c r="CE349" s="4" t="str">
        <f t="shared" si="342"/>
        <v/>
      </c>
      <c r="CF349" s="4" t="str">
        <f t="shared" si="343"/>
        <v/>
      </c>
      <c r="CG349" s="4" t="str">
        <f t="shared" si="344"/>
        <v/>
      </c>
      <c r="CH349" s="4" t="str">
        <f t="shared" si="345"/>
        <v/>
      </c>
      <c r="CI349" s="4" t="str">
        <f t="shared" si="346"/>
        <v/>
      </c>
      <c r="CJ349" s="4" t="str">
        <f t="shared" si="347"/>
        <v/>
      </c>
      <c r="CK349" s="4" t="str">
        <f t="shared" si="348"/>
        <v/>
      </c>
      <c r="CM349" s="4" t="s">
        <v>5006</v>
      </c>
      <c r="CN349" s="4" t="str">
        <f>IF(ISNUMBER(BZ349), IF($BV349&gt;VLOOKUP('Gene Table'!$G$2,'Array Content'!$A$2:$B$3,2,FALSE),IF(BZ349&lt;-$BV349,"mutant","WT"),IF(BZ349&lt;-VLOOKUP('Gene Table'!$G$2,'Array Content'!$A$2:$B$3,2,FALSE),"Mutant","WT")),"")</f>
        <v>WT</v>
      </c>
      <c r="CO349" s="4" t="str">
        <f>IF(ISNUMBER(CA349), IF($BV349&gt;VLOOKUP('Gene Table'!$G$2,'Array Content'!$A$2:$B$3,2,FALSE),IF(CA349&lt;-$BV349,"mutant","WT"),IF(CA349&lt;-VLOOKUP('Gene Table'!$G$2,'Array Content'!$A$2:$B$3,2,FALSE),"Mutant","WT")),"")</f>
        <v>WT</v>
      </c>
      <c r="CP349" s="4" t="str">
        <f>IF(ISNUMBER(CB349), IF($BV349&gt;VLOOKUP('Gene Table'!$G$2,'Array Content'!$A$2:$B$3,2,FALSE),IF(CB349&lt;-$BV349,"mutant","WT"),IF(CB349&lt;-VLOOKUP('Gene Table'!$G$2,'Array Content'!$A$2:$B$3,2,FALSE),"Mutant","WT")),"")</f>
        <v/>
      </c>
      <c r="CQ349" s="4" t="str">
        <f>IF(ISNUMBER(CC349), IF($BV349&gt;VLOOKUP('Gene Table'!$G$2,'Array Content'!$A$2:$B$3,2,FALSE),IF(CC349&lt;-$BV349,"mutant","WT"),IF(CC349&lt;-VLOOKUP('Gene Table'!$G$2,'Array Content'!$A$2:$B$3,2,FALSE),"Mutant","WT")),"")</f>
        <v/>
      </c>
      <c r="CR349" s="4" t="str">
        <f>IF(ISNUMBER(CD349), IF($BV349&gt;VLOOKUP('Gene Table'!$G$2,'Array Content'!$A$2:$B$3,2,FALSE),IF(CD349&lt;-$BV349,"mutant","WT"),IF(CD349&lt;-VLOOKUP('Gene Table'!$G$2,'Array Content'!$A$2:$B$3,2,FALSE),"Mutant","WT")),"")</f>
        <v/>
      </c>
      <c r="CS349" s="4" t="str">
        <f>IF(ISNUMBER(CE349), IF($BV349&gt;VLOOKUP('Gene Table'!$G$2,'Array Content'!$A$2:$B$3,2,FALSE),IF(CE349&lt;-$BV349,"mutant","WT"),IF(CE349&lt;-VLOOKUP('Gene Table'!$G$2,'Array Content'!$A$2:$B$3,2,FALSE),"Mutant","WT")),"")</f>
        <v/>
      </c>
      <c r="CT349" s="4" t="str">
        <f>IF(ISNUMBER(CF349), IF($BV349&gt;VLOOKUP('Gene Table'!$G$2,'Array Content'!$A$2:$B$3,2,FALSE),IF(CF349&lt;-$BV349,"mutant","WT"),IF(CF349&lt;-VLOOKUP('Gene Table'!$G$2,'Array Content'!$A$2:$B$3,2,FALSE),"Mutant","WT")),"")</f>
        <v/>
      </c>
      <c r="CU349" s="4" t="str">
        <f>IF(ISNUMBER(CG349), IF($BV349&gt;VLOOKUP('Gene Table'!$G$2,'Array Content'!$A$2:$B$3,2,FALSE),IF(CG349&lt;-$BV349,"mutant","WT"),IF(CG349&lt;-VLOOKUP('Gene Table'!$G$2,'Array Content'!$A$2:$B$3,2,FALSE),"Mutant","WT")),"")</f>
        <v/>
      </c>
      <c r="CV349" s="4" t="str">
        <f>IF(ISNUMBER(CH349), IF($BV349&gt;VLOOKUP('Gene Table'!$G$2,'Array Content'!$A$2:$B$3,2,FALSE),IF(CH349&lt;-$BV349,"mutant","WT"),IF(CH349&lt;-VLOOKUP('Gene Table'!$G$2,'Array Content'!$A$2:$B$3,2,FALSE),"Mutant","WT")),"")</f>
        <v/>
      </c>
      <c r="CW349" s="4" t="str">
        <f>IF(ISNUMBER(CI349), IF($BV349&gt;VLOOKUP('Gene Table'!$G$2,'Array Content'!$A$2:$B$3,2,FALSE),IF(CI349&lt;-$BV349,"mutant","WT"),IF(CI349&lt;-VLOOKUP('Gene Table'!$G$2,'Array Content'!$A$2:$B$3,2,FALSE),"Mutant","WT")),"")</f>
        <v/>
      </c>
      <c r="CX349" s="4" t="str">
        <f>IF(ISNUMBER(CJ349), IF($BV349&gt;VLOOKUP('Gene Table'!$G$2,'Array Content'!$A$2:$B$3,2,FALSE),IF(CJ349&lt;-$BV349,"mutant","WT"),IF(CJ349&lt;-VLOOKUP('Gene Table'!$G$2,'Array Content'!$A$2:$B$3,2,FALSE),"Mutant","WT")),"")</f>
        <v/>
      </c>
      <c r="CY349" s="4" t="str">
        <f>IF(ISNUMBER(CK349), IF($BV349&gt;VLOOKUP('Gene Table'!$G$2,'Array Content'!$A$2:$B$3,2,FALSE),IF(CK349&lt;-$BV349,"mutant","WT"),IF(CK349&lt;-VLOOKUP('Gene Table'!$G$2,'Array Content'!$A$2:$B$3,2,FALSE),"Mutant","WT")),"")</f>
        <v/>
      </c>
      <c r="DA349" s="4" t="s">
        <v>5006</v>
      </c>
      <c r="DB349" s="4">
        <f t="shared" si="349"/>
        <v>0</v>
      </c>
      <c r="DC349" s="4">
        <f t="shared" si="350"/>
        <v>0</v>
      </c>
      <c r="DD349" s="4" t="str">
        <f t="shared" si="351"/>
        <v/>
      </c>
      <c r="DE349" s="4" t="str">
        <f t="shared" si="352"/>
        <v/>
      </c>
      <c r="DF349" s="4" t="str">
        <f t="shared" si="353"/>
        <v/>
      </c>
      <c r="DG349" s="4" t="str">
        <f t="shared" si="354"/>
        <v/>
      </c>
      <c r="DH349" s="4" t="str">
        <f t="shared" si="355"/>
        <v/>
      </c>
      <c r="DI349" s="4" t="str">
        <f t="shared" si="356"/>
        <v/>
      </c>
      <c r="DJ349" s="4" t="str">
        <f t="shared" si="357"/>
        <v/>
      </c>
      <c r="DK349" s="4" t="str">
        <f t="shared" si="358"/>
        <v/>
      </c>
      <c r="DL349" s="4" t="str">
        <f t="shared" si="359"/>
        <v/>
      </c>
      <c r="DM349" s="4" t="str">
        <f t="shared" si="360"/>
        <v/>
      </c>
      <c r="DO349" s="4" t="s">
        <v>5006</v>
      </c>
      <c r="DP349" s="4" t="str">
        <f>IF(ISNUMBER(DB349), IF($AR349&gt;VLOOKUP('Gene Table'!$G$2,'Array Content'!$A$2:$B$3,2,FALSE),IF(DB349&lt;-$AR349,"mutant","WT"),IF(DB349&lt;-VLOOKUP('Gene Table'!$G$2,'Array Content'!$A$2:$B$3,2,FALSE),"Mutant","WT")),"")</f>
        <v>WT</v>
      </c>
      <c r="DQ349" s="4" t="str">
        <f>IF(ISNUMBER(DC349), IF($AR349&gt;VLOOKUP('Gene Table'!$G$2,'Array Content'!$A$2:$B$3,2,FALSE),IF(DC349&lt;-$AR349,"mutant","WT"),IF(DC349&lt;-VLOOKUP('Gene Table'!$G$2,'Array Content'!$A$2:$B$3,2,FALSE),"Mutant","WT")),"")</f>
        <v>WT</v>
      </c>
      <c r="DR349" s="4" t="str">
        <f>IF(ISNUMBER(DD349), IF($AR349&gt;VLOOKUP('Gene Table'!$G$2,'Array Content'!$A$2:$B$3,2,FALSE),IF(DD349&lt;-$AR349,"mutant","WT"),IF(DD349&lt;-VLOOKUP('Gene Table'!$G$2,'Array Content'!$A$2:$B$3,2,FALSE),"Mutant","WT")),"")</f>
        <v/>
      </c>
      <c r="DS349" s="4" t="str">
        <f>IF(ISNUMBER(DE349), IF($AR349&gt;VLOOKUP('Gene Table'!$G$2,'Array Content'!$A$2:$B$3,2,FALSE),IF(DE349&lt;-$AR349,"mutant","WT"),IF(DE349&lt;-VLOOKUP('Gene Table'!$G$2,'Array Content'!$A$2:$B$3,2,FALSE),"Mutant","WT")),"")</f>
        <v/>
      </c>
      <c r="DT349" s="4" t="str">
        <f>IF(ISNUMBER(DF349), IF($AR349&gt;VLOOKUP('Gene Table'!$G$2,'Array Content'!$A$2:$B$3,2,FALSE),IF(DF349&lt;-$AR349,"mutant","WT"),IF(DF349&lt;-VLOOKUP('Gene Table'!$G$2,'Array Content'!$A$2:$B$3,2,FALSE),"Mutant","WT")),"")</f>
        <v/>
      </c>
      <c r="DU349" s="4" t="str">
        <f>IF(ISNUMBER(DG349), IF($AR349&gt;VLOOKUP('Gene Table'!$G$2,'Array Content'!$A$2:$B$3,2,FALSE),IF(DG349&lt;-$AR349,"mutant","WT"),IF(DG349&lt;-VLOOKUP('Gene Table'!$G$2,'Array Content'!$A$2:$B$3,2,FALSE),"Mutant","WT")),"")</f>
        <v/>
      </c>
      <c r="DV349" s="4" t="str">
        <f>IF(ISNUMBER(DH349), IF($AR349&gt;VLOOKUP('Gene Table'!$G$2,'Array Content'!$A$2:$B$3,2,FALSE),IF(DH349&lt;-$AR349,"mutant","WT"),IF(DH349&lt;-VLOOKUP('Gene Table'!$G$2,'Array Content'!$A$2:$B$3,2,FALSE),"Mutant","WT")),"")</f>
        <v/>
      </c>
      <c r="DW349" s="4" t="str">
        <f>IF(ISNUMBER(DI349), IF($AR349&gt;VLOOKUP('Gene Table'!$G$2,'Array Content'!$A$2:$B$3,2,FALSE),IF(DI349&lt;-$AR349,"mutant","WT"),IF(DI349&lt;-VLOOKUP('Gene Table'!$G$2,'Array Content'!$A$2:$B$3,2,FALSE),"Mutant","WT")),"")</f>
        <v/>
      </c>
      <c r="DX349" s="4" t="str">
        <f>IF(ISNUMBER(DJ349), IF($AR349&gt;VLOOKUP('Gene Table'!$G$2,'Array Content'!$A$2:$B$3,2,FALSE),IF(DJ349&lt;-$AR349,"mutant","WT"),IF(DJ349&lt;-VLOOKUP('Gene Table'!$G$2,'Array Content'!$A$2:$B$3,2,FALSE),"Mutant","WT")),"")</f>
        <v/>
      </c>
      <c r="DY349" s="4" t="str">
        <f>IF(ISNUMBER(DK349), IF($AR349&gt;VLOOKUP('Gene Table'!$G$2,'Array Content'!$A$2:$B$3,2,FALSE),IF(DK349&lt;-$AR349,"mutant","WT"),IF(DK349&lt;-VLOOKUP('Gene Table'!$G$2,'Array Content'!$A$2:$B$3,2,FALSE),"Mutant","WT")),"")</f>
        <v/>
      </c>
      <c r="DZ349" s="4" t="str">
        <f>IF(ISNUMBER(DL349), IF($AR349&gt;VLOOKUP('Gene Table'!$G$2,'Array Content'!$A$2:$B$3,2,FALSE),IF(DL349&lt;-$AR349,"mutant","WT"),IF(DL349&lt;-VLOOKUP('Gene Table'!$G$2,'Array Content'!$A$2:$B$3,2,FALSE),"Mutant","WT")),"")</f>
        <v/>
      </c>
      <c r="EA349" s="4" t="str">
        <f>IF(ISNUMBER(DM349), IF($AR349&gt;VLOOKUP('Gene Table'!$G$2,'Array Content'!$A$2:$B$3,2,FALSE),IF(DM349&lt;-$AR349,"mutant","WT"),IF(DM349&lt;-VLOOKUP('Gene Table'!$G$2,'Array Content'!$A$2:$B$3,2,FALSE),"Mutant","WT")),"")</f>
        <v/>
      </c>
      <c r="EC349" s="4" t="s">
        <v>5006</v>
      </c>
      <c r="ED349" s="4">
        <f>IF('Gene Table'!$D349="copy number",D349,"")</f>
        <v>26</v>
      </c>
      <c r="EE349" s="4">
        <f>IF('Gene Table'!$D349="copy number",E349,"")</f>
        <v>26</v>
      </c>
      <c r="EF349" s="4" t="str">
        <f>IF('Gene Table'!$D349="copy number",F349,"")</f>
        <v/>
      </c>
      <c r="EG349" s="4" t="str">
        <f>IF('Gene Table'!$D349="copy number",G349,"")</f>
        <v/>
      </c>
      <c r="EH349" s="4" t="str">
        <f>IF('Gene Table'!$D349="copy number",H349,"")</f>
        <v/>
      </c>
      <c r="EI349" s="4" t="str">
        <f>IF('Gene Table'!$D349="copy number",I349,"")</f>
        <v/>
      </c>
      <c r="EJ349" s="4" t="str">
        <f>IF('Gene Table'!$D349="copy number",J349,"")</f>
        <v/>
      </c>
      <c r="EK349" s="4" t="str">
        <f>IF('Gene Table'!$D349="copy number",K349,"")</f>
        <v/>
      </c>
      <c r="EL349" s="4" t="str">
        <f>IF('Gene Table'!$D349="copy number",L349,"")</f>
        <v/>
      </c>
      <c r="EM349" s="4" t="str">
        <f>IF('Gene Table'!$D349="copy number",M349,"")</f>
        <v/>
      </c>
      <c r="EN349" s="4" t="str">
        <f>IF('Gene Table'!$D349="copy number",N349,"")</f>
        <v/>
      </c>
      <c r="EO349" s="4" t="str">
        <f>IF('Gene Table'!$D349="copy number",O349,"")</f>
        <v/>
      </c>
      <c r="EQ349" s="4" t="s">
        <v>5006</v>
      </c>
      <c r="ER349" s="4">
        <f>IF('Gene Table'!$D349="copy number",R349,"")</f>
        <v>26.74</v>
      </c>
      <c r="ES349" s="4">
        <f>IF('Gene Table'!$D349="copy number",S349,"")</f>
        <v>26</v>
      </c>
      <c r="ET349" s="4" t="str">
        <f>IF('Gene Table'!$D349="copy number",T349,"")</f>
        <v/>
      </c>
      <c r="EU349" s="4" t="str">
        <f>IF('Gene Table'!$D349="copy number",U349,"")</f>
        <v/>
      </c>
      <c r="EV349" s="4" t="str">
        <f>IF('Gene Table'!$D349="copy number",V349,"")</f>
        <v/>
      </c>
      <c r="EW349" s="4" t="str">
        <f>IF('Gene Table'!$D349="copy number",W349,"")</f>
        <v/>
      </c>
      <c r="EX349" s="4" t="str">
        <f>IF('Gene Table'!$D349="copy number",X349,"")</f>
        <v/>
      </c>
      <c r="EY349" s="4" t="str">
        <f>IF('Gene Table'!$D349="copy number",Y349,"")</f>
        <v/>
      </c>
      <c r="EZ349" s="4" t="str">
        <f>IF('Gene Table'!$D349="copy number",Z349,"")</f>
        <v/>
      </c>
      <c r="FA349" s="4" t="str">
        <f>IF('Gene Table'!$D349="copy number",AA349,"")</f>
        <v/>
      </c>
      <c r="FB349" s="4" t="str">
        <f>IF('Gene Table'!$D349="copy number",AB349,"")</f>
        <v/>
      </c>
      <c r="FC349" s="4" t="str">
        <f>IF('Gene Table'!$D349="copy number",AC349,"")</f>
        <v/>
      </c>
      <c r="FE349" s="4" t="s">
        <v>5006</v>
      </c>
      <c r="FF349" s="4" t="str">
        <f>IF('Gene Table'!$C349="SMPC",D349,"")</f>
        <v/>
      </c>
      <c r="FG349" s="4" t="str">
        <f>IF('Gene Table'!$C349="SMPC",E349,"")</f>
        <v/>
      </c>
      <c r="FH349" s="4" t="str">
        <f>IF('Gene Table'!$C349="SMPC",F349,"")</f>
        <v/>
      </c>
      <c r="FI349" s="4" t="str">
        <f>IF('Gene Table'!$C349="SMPC",G349,"")</f>
        <v/>
      </c>
      <c r="FJ349" s="4" t="str">
        <f>IF('Gene Table'!$C349="SMPC",H349,"")</f>
        <v/>
      </c>
      <c r="FK349" s="4" t="str">
        <f>IF('Gene Table'!$C349="SMPC",I349,"")</f>
        <v/>
      </c>
      <c r="FL349" s="4" t="str">
        <f>IF('Gene Table'!$C349="SMPC",J349,"")</f>
        <v/>
      </c>
      <c r="FM349" s="4" t="str">
        <f>IF('Gene Table'!$C349="SMPC",K349,"")</f>
        <v/>
      </c>
      <c r="FN349" s="4" t="str">
        <f>IF('Gene Table'!$C349="SMPC",L349,"")</f>
        <v/>
      </c>
      <c r="FO349" s="4" t="str">
        <f>IF('Gene Table'!$C349="SMPC",M349,"")</f>
        <v/>
      </c>
      <c r="FP349" s="4" t="str">
        <f>IF('Gene Table'!$C349="SMPC",N349,"")</f>
        <v/>
      </c>
      <c r="FQ349" s="4" t="str">
        <f>IF('Gene Table'!$C349="SMPC",O349,"")</f>
        <v/>
      </c>
      <c r="FS349" s="4" t="s">
        <v>5006</v>
      </c>
      <c r="FT349" s="4" t="str">
        <f>IF('Gene Table'!$C349="SMPC",R349,"")</f>
        <v/>
      </c>
      <c r="FU349" s="4" t="str">
        <f>IF('Gene Table'!$C349="SMPC",S349,"")</f>
        <v/>
      </c>
      <c r="FV349" s="4" t="str">
        <f>IF('Gene Table'!$C349="SMPC",T349,"")</f>
        <v/>
      </c>
      <c r="FW349" s="4" t="str">
        <f>IF('Gene Table'!$C349="SMPC",U349,"")</f>
        <v/>
      </c>
      <c r="FX349" s="4" t="str">
        <f>IF('Gene Table'!$C349="SMPC",V349,"")</f>
        <v/>
      </c>
      <c r="FY349" s="4" t="str">
        <f>IF('Gene Table'!$C349="SMPC",W349,"")</f>
        <v/>
      </c>
      <c r="FZ349" s="4" t="str">
        <f>IF('Gene Table'!$C349="SMPC",X349,"")</f>
        <v/>
      </c>
      <c r="GA349" s="4" t="str">
        <f>IF('Gene Table'!$C349="SMPC",Y349,"")</f>
        <v/>
      </c>
      <c r="GB349" s="4" t="str">
        <f>IF('Gene Table'!$C349="SMPC",Z349,"")</f>
        <v/>
      </c>
      <c r="GC349" s="4" t="str">
        <f>IF('Gene Table'!$C349="SMPC",AA349,"")</f>
        <v/>
      </c>
      <c r="GD349" s="4" t="str">
        <f>IF('Gene Table'!$C349="SMPC",AB349,"")</f>
        <v/>
      </c>
      <c r="GE349" s="4" t="str">
        <f>IF('Gene Table'!$C349="SMPC",AC349,"")</f>
        <v/>
      </c>
    </row>
    <row r="350" spans="1:187" ht="15" customHeight="1" x14ac:dyDescent="0.25">
      <c r="A350" s="4" t="str">
        <f>'Gene Table'!C350&amp;":"&amp;'Gene Table'!D350</f>
        <v>RB1:copy number</v>
      </c>
      <c r="B350" s="4">
        <f>IF('Gene Table'!$G$5="NO",IF(ISNUMBER(MATCH('Gene Table'!E350,'Array Content'!$M$2:$M$941,0)),VLOOKUP('Gene Table'!E350,'Array Content'!$M$2:$O$941,2,FALSE),35),IF('Gene Table'!$G$5="YES",IF(ISNUMBER(MATCH('Gene Table'!E350,'Array Content'!$M$2:$M$941,0)),VLOOKUP('Gene Table'!E350,'Array Content'!$M$2:$O$941,3,FALSE),35),"OOPS"))</f>
        <v>35</v>
      </c>
      <c r="C350" s="4" t="s">
        <v>5007</v>
      </c>
      <c r="D350" s="29">
        <f>IF('Control Sample Data'!D349="","",IF(SUM('Control Sample Data'!D$2:D$97)&gt;10,IF(AND(ISNUMBER('Control Sample Data'!D349),'Control Sample Data'!D349&lt;$B350, 'Control Sample Data'!D349&gt;0),'Control Sample Data'!D349,$B350),""))</f>
        <v>26</v>
      </c>
      <c r="E350" s="29">
        <f>IF('Control Sample Data'!E349="","",IF(SUM('Control Sample Data'!E$2:E$97)&gt;10,IF(AND(ISNUMBER('Control Sample Data'!E349),'Control Sample Data'!E349&lt;$B350, 'Control Sample Data'!E349&gt;0),'Control Sample Data'!E349,$B350),""))</f>
        <v>26</v>
      </c>
      <c r="F350" s="29" t="str">
        <f>IF('Control Sample Data'!F349="","",IF(SUM('Control Sample Data'!F$2:F$97)&gt;10,IF(AND(ISNUMBER('Control Sample Data'!F349),'Control Sample Data'!F349&lt;$B350, 'Control Sample Data'!F349&gt;0),'Control Sample Data'!F349,$B350),""))</f>
        <v/>
      </c>
      <c r="G350" s="29" t="str">
        <f>IF('Control Sample Data'!G349="","",IF(SUM('Control Sample Data'!G$2:G$97)&gt;10,IF(AND(ISNUMBER('Control Sample Data'!G349),'Control Sample Data'!G349&lt;$B350, 'Control Sample Data'!G349&gt;0),'Control Sample Data'!G349,$B350),""))</f>
        <v/>
      </c>
      <c r="H350" s="29" t="str">
        <f>IF('Control Sample Data'!H349="","",IF(SUM('Control Sample Data'!H$2:H$97)&gt;10,IF(AND(ISNUMBER('Control Sample Data'!H349),'Control Sample Data'!H349&lt;$B350, 'Control Sample Data'!H349&gt;0),'Control Sample Data'!H349,$B350),""))</f>
        <v/>
      </c>
      <c r="I350" s="29" t="str">
        <f>IF('Control Sample Data'!I349="","",IF(SUM('Control Sample Data'!I$2:I$97)&gt;10,IF(AND(ISNUMBER('Control Sample Data'!I349),'Control Sample Data'!I349&lt;$B350, 'Control Sample Data'!I349&gt;0),'Control Sample Data'!I349,$B350),""))</f>
        <v/>
      </c>
      <c r="J350" s="29" t="str">
        <f>IF('Control Sample Data'!J349="","",IF(SUM('Control Sample Data'!J$2:J$97)&gt;10,IF(AND(ISNUMBER('Control Sample Data'!J349),'Control Sample Data'!J349&lt;$B350, 'Control Sample Data'!J349&gt;0),'Control Sample Data'!J349,$B350),""))</f>
        <v/>
      </c>
      <c r="K350" s="29" t="str">
        <f>IF('Control Sample Data'!K349="","",IF(SUM('Control Sample Data'!K$2:K$97)&gt;10,IF(AND(ISNUMBER('Control Sample Data'!K349),'Control Sample Data'!K349&lt;$B350, 'Control Sample Data'!K349&gt;0),'Control Sample Data'!K349,$B350),""))</f>
        <v/>
      </c>
      <c r="L350" s="29" t="str">
        <f>IF('Control Sample Data'!L349="","",IF(SUM('Control Sample Data'!L$2:L$97)&gt;10,IF(AND(ISNUMBER('Control Sample Data'!L349),'Control Sample Data'!L349&lt;$B350, 'Control Sample Data'!L349&gt;0),'Control Sample Data'!L349,$B350),""))</f>
        <v/>
      </c>
      <c r="M350" s="29" t="str">
        <f>IF('Control Sample Data'!M349="","",IF(SUM('Control Sample Data'!M$2:M$97)&gt;10,IF(AND(ISNUMBER('Control Sample Data'!M349),'Control Sample Data'!M349&lt;$B350, 'Control Sample Data'!M349&gt;0),'Control Sample Data'!M349,$B350),""))</f>
        <v/>
      </c>
      <c r="N350" s="29" t="str">
        <f>IF('Control Sample Data'!N349="","",IF(SUM('Control Sample Data'!N$2:N$97)&gt;10,IF(AND(ISNUMBER('Control Sample Data'!N349),'Control Sample Data'!N349&lt;$B350, 'Control Sample Data'!N349&gt;0),'Control Sample Data'!N349,$B350),""))</f>
        <v/>
      </c>
      <c r="O350" s="29" t="str">
        <f>IF('Control Sample Data'!O349="","",IF(SUM('Control Sample Data'!O$2:O$97)&gt;10,IF(AND(ISNUMBER('Control Sample Data'!O349),'Control Sample Data'!O349&lt;$B350, 'Control Sample Data'!O349&gt;0),'Control Sample Data'!O349,$B350),""))</f>
        <v/>
      </c>
      <c r="Q350" s="4" t="s">
        <v>5007</v>
      </c>
      <c r="R350" s="29">
        <f>IF('Test Sample Data'!D349="","",IF(SUM('Test Sample Data'!D$2:D$97)&gt;10,IF(AND(ISNUMBER('Test Sample Data'!D349),'Test Sample Data'!D349&lt;$B350, 'Test Sample Data'!D349&gt;0),'Test Sample Data'!D349,$B350),""))</f>
        <v>27.1</v>
      </c>
      <c r="S350" s="29">
        <f>IF('Test Sample Data'!E349="","",IF(SUM('Test Sample Data'!E$2:E$97)&gt;10,IF(AND(ISNUMBER('Test Sample Data'!E349),'Test Sample Data'!E349&lt;$B350, 'Test Sample Data'!E349&gt;0),'Test Sample Data'!E349,$B350),""))</f>
        <v>26</v>
      </c>
      <c r="T350" s="29" t="str">
        <f>IF('Test Sample Data'!F349="","",IF(SUM('Test Sample Data'!F$2:F$97)&gt;10,IF(AND(ISNUMBER('Test Sample Data'!F349),'Test Sample Data'!F349&lt;$B350, 'Test Sample Data'!F349&gt;0),'Test Sample Data'!F349,$B350),""))</f>
        <v/>
      </c>
      <c r="U350" s="29" t="str">
        <f>IF('Test Sample Data'!G349="","",IF(SUM('Test Sample Data'!G$2:G$97)&gt;10,IF(AND(ISNUMBER('Test Sample Data'!G349),'Test Sample Data'!G349&lt;$B350, 'Test Sample Data'!G349&gt;0),'Test Sample Data'!G349,$B350),""))</f>
        <v/>
      </c>
      <c r="V350" s="29" t="str">
        <f>IF('Test Sample Data'!H349="","",IF(SUM('Test Sample Data'!H$2:H$97)&gt;10,IF(AND(ISNUMBER('Test Sample Data'!H349),'Test Sample Data'!H349&lt;$B350, 'Test Sample Data'!H349&gt;0),'Test Sample Data'!H349,$B350),""))</f>
        <v/>
      </c>
      <c r="W350" s="29" t="str">
        <f>IF('Test Sample Data'!I349="","",IF(SUM('Test Sample Data'!I$2:I$97)&gt;10,IF(AND(ISNUMBER('Test Sample Data'!I349),'Test Sample Data'!I349&lt;$B350, 'Test Sample Data'!I349&gt;0),'Test Sample Data'!I349,$B350),""))</f>
        <v/>
      </c>
      <c r="X350" s="29" t="str">
        <f>IF('Test Sample Data'!J349="","",IF(SUM('Test Sample Data'!J$2:J$97)&gt;10,IF(AND(ISNUMBER('Test Sample Data'!J349),'Test Sample Data'!J349&lt;$B350, 'Test Sample Data'!J349&gt;0),'Test Sample Data'!J349,$B350),""))</f>
        <v/>
      </c>
      <c r="Y350" s="29" t="str">
        <f>IF('Test Sample Data'!K349="","",IF(SUM('Test Sample Data'!K$2:K$97)&gt;10,IF(AND(ISNUMBER('Test Sample Data'!K349),'Test Sample Data'!K349&lt;$B350, 'Test Sample Data'!K349&gt;0),'Test Sample Data'!K349,$B350),""))</f>
        <v/>
      </c>
      <c r="Z350" s="29" t="str">
        <f>IF('Test Sample Data'!L349="","",IF(SUM('Test Sample Data'!L$2:L$97)&gt;10,IF(AND(ISNUMBER('Test Sample Data'!L349),'Test Sample Data'!L349&lt;$B350, 'Test Sample Data'!L349&gt;0),'Test Sample Data'!L349,$B350),""))</f>
        <v/>
      </c>
      <c r="AA350" s="29" t="str">
        <f>IF('Test Sample Data'!M349="","",IF(SUM('Test Sample Data'!M$2:M$97)&gt;10,IF(AND(ISNUMBER('Test Sample Data'!M349),'Test Sample Data'!M349&lt;$B350, 'Test Sample Data'!M349&gt;0),'Test Sample Data'!M349,$B350),""))</f>
        <v/>
      </c>
      <c r="AB350" s="29" t="str">
        <f>IF('Test Sample Data'!N349="","",IF(SUM('Test Sample Data'!N$2:N$97)&gt;10,IF(AND(ISNUMBER('Test Sample Data'!N349),'Test Sample Data'!N349&lt;$B350, 'Test Sample Data'!N349&gt;0),'Test Sample Data'!N349,$B350),""))</f>
        <v/>
      </c>
      <c r="AC350" s="29" t="str">
        <f>IF('Test Sample Data'!O349="","",IF(SUM('Test Sample Data'!O$2:O$97)&gt;10,IF(AND(ISNUMBER('Test Sample Data'!O349),'Test Sample Data'!O349&lt;$B350, 'Test Sample Data'!O349&gt;0),'Test Sample Data'!O349,$B350),""))</f>
        <v/>
      </c>
      <c r="AE350" s="4" t="s">
        <v>5007</v>
      </c>
      <c r="AF350" s="4">
        <f t="shared" si="375"/>
        <v>0</v>
      </c>
      <c r="AG350" s="4">
        <f t="shared" si="376"/>
        <v>0</v>
      </c>
      <c r="AH350" s="4" t="str">
        <f t="shared" si="377"/>
        <v/>
      </c>
      <c r="AI350" s="4" t="str">
        <f t="shared" si="378"/>
        <v/>
      </c>
      <c r="AJ350" s="4" t="str">
        <f t="shared" si="379"/>
        <v/>
      </c>
      <c r="AK350" s="4" t="str">
        <f t="shared" si="380"/>
        <v/>
      </c>
      <c r="AL350" s="4" t="str">
        <f t="shared" si="381"/>
        <v/>
      </c>
      <c r="AM350" s="4" t="str">
        <f t="shared" si="382"/>
        <v/>
      </c>
      <c r="AN350" s="4" t="str">
        <f t="shared" si="383"/>
        <v/>
      </c>
      <c r="AO350" s="4" t="str">
        <f t="shared" si="384"/>
        <v/>
      </c>
      <c r="AP350" s="4" t="str">
        <f t="shared" si="385"/>
        <v/>
      </c>
      <c r="AQ350" s="4" t="str">
        <f t="shared" si="386"/>
        <v/>
      </c>
      <c r="AR350" s="4">
        <f t="shared" si="387"/>
        <v>0</v>
      </c>
      <c r="AS350" s="4">
        <f t="shared" si="374"/>
        <v>0</v>
      </c>
      <c r="AU350" s="4" t="s">
        <v>5007</v>
      </c>
      <c r="AV350" s="4">
        <f t="shared" si="388"/>
        <v>0</v>
      </c>
      <c r="AW350" s="4">
        <f t="shared" si="389"/>
        <v>0</v>
      </c>
      <c r="AX350" s="4" t="str">
        <f t="shared" si="390"/>
        <v/>
      </c>
      <c r="AY350" s="4" t="str">
        <f t="shared" si="391"/>
        <v/>
      </c>
      <c r="AZ350" s="4" t="str">
        <f t="shared" si="392"/>
        <v/>
      </c>
      <c r="BA350" s="4" t="str">
        <f t="shared" si="393"/>
        <v/>
      </c>
      <c r="BB350" s="4" t="str">
        <f t="shared" si="394"/>
        <v/>
      </c>
      <c r="BC350" s="4" t="str">
        <f t="shared" si="395"/>
        <v/>
      </c>
      <c r="BD350" s="4" t="str">
        <f t="shared" si="396"/>
        <v/>
      </c>
      <c r="BE350" s="4" t="str">
        <f t="shared" si="397"/>
        <v/>
      </c>
      <c r="BF350" s="4" t="str">
        <f t="shared" si="398"/>
        <v/>
      </c>
      <c r="BG350" s="4" t="str">
        <f t="shared" si="399"/>
        <v/>
      </c>
      <c r="BI350" s="4" t="s">
        <v>5007</v>
      </c>
      <c r="BJ350" s="4">
        <f t="shared" si="361"/>
        <v>0</v>
      </c>
      <c r="BK350" s="4" t="str">
        <f t="shared" si="362"/>
        <v/>
      </c>
      <c r="BL350" s="4" t="str">
        <f t="shared" si="363"/>
        <v/>
      </c>
      <c r="BM350" s="4" t="str">
        <f t="shared" si="364"/>
        <v/>
      </c>
      <c r="BN350" s="4" t="str">
        <f t="shared" si="365"/>
        <v/>
      </c>
      <c r="BO350" s="4" t="str">
        <f t="shared" si="366"/>
        <v/>
      </c>
      <c r="BP350" s="4" t="str">
        <f t="shared" si="367"/>
        <v/>
      </c>
      <c r="BQ350" s="4" t="str">
        <f t="shared" si="368"/>
        <v/>
      </c>
      <c r="BR350" s="4" t="str">
        <f t="shared" si="369"/>
        <v/>
      </c>
      <c r="BS350" s="4" t="str">
        <f t="shared" si="370"/>
        <v/>
      </c>
      <c r="BT350" s="4" t="str">
        <f t="shared" si="371"/>
        <v/>
      </c>
      <c r="BU350" s="4" t="str">
        <f t="shared" si="372"/>
        <v/>
      </c>
      <c r="BV350" s="4">
        <f t="shared" si="400"/>
        <v>0</v>
      </c>
      <c r="BW350" s="4">
        <f t="shared" si="373"/>
        <v>0</v>
      </c>
      <c r="BY350" s="4" t="s">
        <v>5007</v>
      </c>
      <c r="BZ350" s="4">
        <f t="shared" si="337"/>
        <v>0</v>
      </c>
      <c r="CA350" s="4">
        <f t="shared" si="338"/>
        <v>0</v>
      </c>
      <c r="CB350" s="4" t="str">
        <f t="shared" si="339"/>
        <v/>
      </c>
      <c r="CC350" s="4" t="str">
        <f t="shared" si="340"/>
        <v/>
      </c>
      <c r="CD350" s="4" t="str">
        <f t="shared" si="341"/>
        <v/>
      </c>
      <c r="CE350" s="4" t="str">
        <f t="shared" si="342"/>
        <v/>
      </c>
      <c r="CF350" s="4" t="str">
        <f t="shared" si="343"/>
        <v/>
      </c>
      <c r="CG350" s="4" t="str">
        <f t="shared" si="344"/>
        <v/>
      </c>
      <c r="CH350" s="4" t="str">
        <f t="shared" si="345"/>
        <v/>
      </c>
      <c r="CI350" s="4" t="str">
        <f t="shared" si="346"/>
        <v/>
      </c>
      <c r="CJ350" s="4" t="str">
        <f t="shared" si="347"/>
        <v/>
      </c>
      <c r="CK350" s="4" t="str">
        <f t="shared" si="348"/>
        <v/>
      </c>
      <c r="CM350" s="4" t="s">
        <v>5007</v>
      </c>
      <c r="CN350" s="4" t="str">
        <f>IF(ISNUMBER(BZ350), IF($BV350&gt;VLOOKUP('Gene Table'!$G$2,'Array Content'!$A$2:$B$3,2,FALSE),IF(BZ350&lt;-$BV350,"mutant","WT"),IF(BZ350&lt;-VLOOKUP('Gene Table'!$G$2,'Array Content'!$A$2:$B$3,2,FALSE),"Mutant","WT")),"")</f>
        <v>WT</v>
      </c>
      <c r="CO350" s="4" t="str">
        <f>IF(ISNUMBER(CA350), IF($BV350&gt;VLOOKUP('Gene Table'!$G$2,'Array Content'!$A$2:$B$3,2,FALSE),IF(CA350&lt;-$BV350,"mutant","WT"),IF(CA350&lt;-VLOOKUP('Gene Table'!$G$2,'Array Content'!$A$2:$B$3,2,FALSE),"Mutant","WT")),"")</f>
        <v>WT</v>
      </c>
      <c r="CP350" s="4" t="str">
        <f>IF(ISNUMBER(CB350), IF($BV350&gt;VLOOKUP('Gene Table'!$G$2,'Array Content'!$A$2:$B$3,2,FALSE),IF(CB350&lt;-$BV350,"mutant","WT"),IF(CB350&lt;-VLOOKUP('Gene Table'!$G$2,'Array Content'!$A$2:$B$3,2,FALSE),"Mutant","WT")),"")</f>
        <v/>
      </c>
      <c r="CQ350" s="4" t="str">
        <f>IF(ISNUMBER(CC350), IF($BV350&gt;VLOOKUP('Gene Table'!$G$2,'Array Content'!$A$2:$B$3,2,FALSE),IF(CC350&lt;-$BV350,"mutant","WT"),IF(CC350&lt;-VLOOKUP('Gene Table'!$G$2,'Array Content'!$A$2:$B$3,2,FALSE),"Mutant","WT")),"")</f>
        <v/>
      </c>
      <c r="CR350" s="4" t="str">
        <f>IF(ISNUMBER(CD350), IF($BV350&gt;VLOOKUP('Gene Table'!$G$2,'Array Content'!$A$2:$B$3,2,FALSE),IF(CD350&lt;-$BV350,"mutant","WT"),IF(CD350&lt;-VLOOKUP('Gene Table'!$G$2,'Array Content'!$A$2:$B$3,2,FALSE),"Mutant","WT")),"")</f>
        <v/>
      </c>
      <c r="CS350" s="4" t="str">
        <f>IF(ISNUMBER(CE350), IF($BV350&gt;VLOOKUP('Gene Table'!$G$2,'Array Content'!$A$2:$B$3,2,FALSE),IF(CE350&lt;-$BV350,"mutant","WT"),IF(CE350&lt;-VLOOKUP('Gene Table'!$G$2,'Array Content'!$A$2:$B$3,2,FALSE),"Mutant","WT")),"")</f>
        <v/>
      </c>
      <c r="CT350" s="4" t="str">
        <f>IF(ISNUMBER(CF350), IF($BV350&gt;VLOOKUP('Gene Table'!$G$2,'Array Content'!$A$2:$B$3,2,FALSE),IF(CF350&lt;-$BV350,"mutant","WT"),IF(CF350&lt;-VLOOKUP('Gene Table'!$G$2,'Array Content'!$A$2:$B$3,2,FALSE),"Mutant","WT")),"")</f>
        <v/>
      </c>
      <c r="CU350" s="4" t="str">
        <f>IF(ISNUMBER(CG350), IF($BV350&gt;VLOOKUP('Gene Table'!$G$2,'Array Content'!$A$2:$B$3,2,FALSE),IF(CG350&lt;-$BV350,"mutant","WT"),IF(CG350&lt;-VLOOKUP('Gene Table'!$G$2,'Array Content'!$A$2:$B$3,2,FALSE),"Mutant","WT")),"")</f>
        <v/>
      </c>
      <c r="CV350" s="4" t="str">
        <f>IF(ISNUMBER(CH350), IF($BV350&gt;VLOOKUP('Gene Table'!$G$2,'Array Content'!$A$2:$B$3,2,FALSE),IF(CH350&lt;-$BV350,"mutant","WT"),IF(CH350&lt;-VLOOKUP('Gene Table'!$G$2,'Array Content'!$A$2:$B$3,2,FALSE),"Mutant","WT")),"")</f>
        <v/>
      </c>
      <c r="CW350" s="4" t="str">
        <f>IF(ISNUMBER(CI350), IF($BV350&gt;VLOOKUP('Gene Table'!$G$2,'Array Content'!$A$2:$B$3,2,FALSE),IF(CI350&lt;-$BV350,"mutant","WT"),IF(CI350&lt;-VLOOKUP('Gene Table'!$G$2,'Array Content'!$A$2:$B$3,2,FALSE),"Mutant","WT")),"")</f>
        <v/>
      </c>
      <c r="CX350" s="4" t="str">
        <f>IF(ISNUMBER(CJ350), IF($BV350&gt;VLOOKUP('Gene Table'!$G$2,'Array Content'!$A$2:$B$3,2,FALSE),IF(CJ350&lt;-$BV350,"mutant","WT"),IF(CJ350&lt;-VLOOKUP('Gene Table'!$G$2,'Array Content'!$A$2:$B$3,2,FALSE),"Mutant","WT")),"")</f>
        <v/>
      </c>
      <c r="CY350" s="4" t="str">
        <f>IF(ISNUMBER(CK350), IF($BV350&gt;VLOOKUP('Gene Table'!$G$2,'Array Content'!$A$2:$B$3,2,FALSE),IF(CK350&lt;-$BV350,"mutant","WT"),IF(CK350&lt;-VLOOKUP('Gene Table'!$G$2,'Array Content'!$A$2:$B$3,2,FALSE),"Mutant","WT")),"")</f>
        <v/>
      </c>
      <c r="DA350" s="4" t="s">
        <v>5007</v>
      </c>
      <c r="DB350" s="4">
        <f t="shared" si="349"/>
        <v>0</v>
      </c>
      <c r="DC350" s="4">
        <f t="shared" si="350"/>
        <v>0</v>
      </c>
      <c r="DD350" s="4" t="str">
        <f t="shared" si="351"/>
        <v/>
      </c>
      <c r="DE350" s="4" t="str">
        <f t="shared" si="352"/>
        <v/>
      </c>
      <c r="DF350" s="4" t="str">
        <f t="shared" si="353"/>
        <v/>
      </c>
      <c r="DG350" s="4" t="str">
        <f t="shared" si="354"/>
        <v/>
      </c>
      <c r="DH350" s="4" t="str">
        <f t="shared" si="355"/>
        <v/>
      </c>
      <c r="DI350" s="4" t="str">
        <f t="shared" si="356"/>
        <v/>
      </c>
      <c r="DJ350" s="4" t="str">
        <f t="shared" si="357"/>
        <v/>
      </c>
      <c r="DK350" s="4" t="str">
        <f t="shared" si="358"/>
        <v/>
      </c>
      <c r="DL350" s="4" t="str">
        <f t="shared" si="359"/>
        <v/>
      </c>
      <c r="DM350" s="4" t="str">
        <f t="shared" si="360"/>
        <v/>
      </c>
      <c r="DO350" s="4" t="s">
        <v>5007</v>
      </c>
      <c r="DP350" s="4" t="str">
        <f>IF(ISNUMBER(DB350), IF($AR350&gt;VLOOKUP('Gene Table'!$G$2,'Array Content'!$A$2:$B$3,2,FALSE),IF(DB350&lt;-$AR350,"mutant","WT"),IF(DB350&lt;-VLOOKUP('Gene Table'!$G$2,'Array Content'!$A$2:$B$3,2,FALSE),"Mutant","WT")),"")</f>
        <v>WT</v>
      </c>
      <c r="DQ350" s="4" t="str">
        <f>IF(ISNUMBER(DC350), IF($AR350&gt;VLOOKUP('Gene Table'!$G$2,'Array Content'!$A$2:$B$3,2,FALSE),IF(DC350&lt;-$AR350,"mutant","WT"),IF(DC350&lt;-VLOOKUP('Gene Table'!$G$2,'Array Content'!$A$2:$B$3,2,FALSE),"Mutant","WT")),"")</f>
        <v>WT</v>
      </c>
      <c r="DR350" s="4" t="str">
        <f>IF(ISNUMBER(DD350), IF($AR350&gt;VLOOKUP('Gene Table'!$G$2,'Array Content'!$A$2:$B$3,2,FALSE),IF(DD350&lt;-$AR350,"mutant","WT"),IF(DD350&lt;-VLOOKUP('Gene Table'!$G$2,'Array Content'!$A$2:$B$3,2,FALSE),"Mutant","WT")),"")</f>
        <v/>
      </c>
      <c r="DS350" s="4" t="str">
        <f>IF(ISNUMBER(DE350), IF($AR350&gt;VLOOKUP('Gene Table'!$G$2,'Array Content'!$A$2:$B$3,2,FALSE),IF(DE350&lt;-$AR350,"mutant","WT"),IF(DE350&lt;-VLOOKUP('Gene Table'!$G$2,'Array Content'!$A$2:$B$3,2,FALSE),"Mutant","WT")),"")</f>
        <v/>
      </c>
      <c r="DT350" s="4" t="str">
        <f>IF(ISNUMBER(DF350), IF($AR350&gt;VLOOKUP('Gene Table'!$G$2,'Array Content'!$A$2:$B$3,2,FALSE),IF(DF350&lt;-$AR350,"mutant","WT"),IF(DF350&lt;-VLOOKUP('Gene Table'!$G$2,'Array Content'!$A$2:$B$3,2,FALSE),"Mutant","WT")),"")</f>
        <v/>
      </c>
      <c r="DU350" s="4" t="str">
        <f>IF(ISNUMBER(DG350), IF($AR350&gt;VLOOKUP('Gene Table'!$G$2,'Array Content'!$A$2:$B$3,2,FALSE),IF(DG350&lt;-$AR350,"mutant","WT"),IF(DG350&lt;-VLOOKUP('Gene Table'!$G$2,'Array Content'!$A$2:$B$3,2,FALSE),"Mutant","WT")),"")</f>
        <v/>
      </c>
      <c r="DV350" s="4" t="str">
        <f>IF(ISNUMBER(DH350), IF($AR350&gt;VLOOKUP('Gene Table'!$G$2,'Array Content'!$A$2:$B$3,2,FALSE),IF(DH350&lt;-$AR350,"mutant","WT"),IF(DH350&lt;-VLOOKUP('Gene Table'!$G$2,'Array Content'!$A$2:$B$3,2,FALSE),"Mutant","WT")),"")</f>
        <v/>
      </c>
      <c r="DW350" s="4" t="str">
        <f>IF(ISNUMBER(DI350), IF($AR350&gt;VLOOKUP('Gene Table'!$G$2,'Array Content'!$A$2:$B$3,2,FALSE),IF(DI350&lt;-$AR350,"mutant","WT"),IF(DI350&lt;-VLOOKUP('Gene Table'!$G$2,'Array Content'!$A$2:$B$3,2,FALSE),"Mutant","WT")),"")</f>
        <v/>
      </c>
      <c r="DX350" s="4" t="str">
        <f>IF(ISNUMBER(DJ350), IF($AR350&gt;VLOOKUP('Gene Table'!$G$2,'Array Content'!$A$2:$B$3,2,FALSE),IF(DJ350&lt;-$AR350,"mutant","WT"),IF(DJ350&lt;-VLOOKUP('Gene Table'!$G$2,'Array Content'!$A$2:$B$3,2,FALSE),"Mutant","WT")),"")</f>
        <v/>
      </c>
      <c r="DY350" s="4" t="str">
        <f>IF(ISNUMBER(DK350), IF($AR350&gt;VLOOKUP('Gene Table'!$G$2,'Array Content'!$A$2:$B$3,2,FALSE),IF(DK350&lt;-$AR350,"mutant","WT"),IF(DK350&lt;-VLOOKUP('Gene Table'!$G$2,'Array Content'!$A$2:$B$3,2,FALSE),"Mutant","WT")),"")</f>
        <v/>
      </c>
      <c r="DZ350" s="4" t="str">
        <f>IF(ISNUMBER(DL350), IF($AR350&gt;VLOOKUP('Gene Table'!$G$2,'Array Content'!$A$2:$B$3,2,FALSE),IF(DL350&lt;-$AR350,"mutant","WT"),IF(DL350&lt;-VLOOKUP('Gene Table'!$G$2,'Array Content'!$A$2:$B$3,2,FALSE),"Mutant","WT")),"")</f>
        <v/>
      </c>
      <c r="EA350" s="4" t="str">
        <f>IF(ISNUMBER(DM350), IF($AR350&gt;VLOOKUP('Gene Table'!$G$2,'Array Content'!$A$2:$B$3,2,FALSE),IF(DM350&lt;-$AR350,"mutant","WT"),IF(DM350&lt;-VLOOKUP('Gene Table'!$G$2,'Array Content'!$A$2:$B$3,2,FALSE),"Mutant","WT")),"")</f>
        <v/>
      </c>
      <c r="EC350" s="4" t="s">
        <v>5007</v>
      </c>
      <c r="ED350" s="4">
        <f>IF('Gene Table'!$D350="copy number",D350,"")</f>
        <v>26</v>
      </c>
      <c r="EE350" s="4">
        <f>IF('Gene Table'!$D350="copy number",E350,"")</f>
        <v>26</v>
      </c>
      <c r="EF350" s="4" t="str">
        <f>IF('Gene Table'!$D350="copy number",F350,"")</f>
        <v/>
      </c>
      <c r="EG350" s="4" t="str">
        <f>IF('Gene Table'!$D350="copy number",G350,"")</f>
        <v/>
      </c>
      <c r="EH350" s="4" t="str">
        <f>IF('Gene Table'!$D350="copy number",H350,"")</f>
        <v/>
      </c>
      <c r="EI350" s="4" t="str">
        <f>IF('Gene Table'!$D350="copy number",I350,"")</f>
        <v/>
      </c>
      <c r="EJ350" s="4" t="str">
        <f>IF('Gene Table'!$D350="copy number",J350,"")</f>
        <v/>
      </c>
      <c r="EK350" s="4" t="str">
        <f>IF('Gene Table'!$D350="copy number",K350,"")</f>
        <v/>
      </c>
      <c r="EL350" s="4" t="str">
        <f>IF('Gene Table'!$D350="copy number",L350,"")</f>
        <v/>
      </c>
      <c r="EM350" s="4" t="str">
        <f>IF('Gene Table'!$D350="copy number",M350,"")</f>
        <v/>
      </c>
      <c r="EN350" s="4" t="str">
        <f>IF('Gene Table'!$D350="copy number",N350,"")</f>
        <v/>
      </c>
      <c r="EO350" s="4" t="str">
        <f>IF('Gene Table'!$D350="copy number",O350,"")</f>
        <v/>
      </c>
      <c r="EQ350" s="4" t="s">
        <v>5007</v>
      </c>
      <c r="ER350" s="4">
        <f>IF('Gene Table'!$D350="copy number",R350,"")</f>
        <v>27.1</v>
      </c>
      <c r="ES350" s="4">
        <f>IF('Gene Table'!$D350="copy number",S350,"")</f>
        <v>26</v>
      </c>
      <c r="ET350" s="4" t="str">
        <f>IF('Gene Table'!$D350="copy number",T350,"")</f>
        <v/>
      </c>
      <c r="EU350" s="4" t="str">
        <f>IF('Gene Table'!$D350="copy number",U350,"")</f>
        <v/>
      </c>
      <c r="EV350" s="4" t="str">
        <f>IF('Gene Table'!$D350="copy number",V350,"")</f>
        <v/>
      </c>
      <c r="EW350" s="4" t="str">
        <f>IF('Gene Table'!$D350="copy number",W350,"")</f>
        <v/>
      </c>
      <c r="EX350" s="4" t="str">
        <f>IF('Gene Table'!$D350="copy number",X350,"")</f>
        <v/>
      </c>
      <c r="EY350" s="4" t="str">
        <f>IF('Gene Table'!$D350="copy number",Y350,"")</f>
        <v/>
      </c>
      <c r="EZ350" s="4" t="str">
        <f>IF('Gene Table'!$D350="copy number",Z350,"")</f>
        <v/>
      </c>
      <c r="FA350" s="4" t="str">
        <f>IF('Gene Table'!$D350="copy number",AA350,"")</f>
        <v/>
      </c>
      <c r="FB350" s="4" t="str">
        <f>IF('Gene Table'!$D350="copy number",AB350,"")</f>
        <v/>
      </c>
      <c r="FC350" s="4" t="str">
        <f>IF('Gene Table'!$D350="copy number",AC350,"")</f>
        <v/>
      </c>
      <c r="FE350" s="4" t="s">
        <v>5007</v>
      </c>
      <c r="FF350" s="4" t="str">
        <f>IF('Gene Table'!$C350="SMPC",D350,"")</f>
        <v/>
      </c>
      <c r="FG350" s="4" t="str">
        <f>IF('Gene Table'!$C350="SMPC",E350,"")</f>
        <v/>
      </c>
      <c r="FH350" s="4" t="str">
        <f>IF('Gene Table'!$C350="SMPC",F350,"")</f>
        <v/>
      </c>
      <c r="FI350" s="4" t="str">
        <f>IF('Gene Table'!$C350="SMPC",G350,"")</f>
        <v/>
      </c>
      <c r="FJ350" s="4" t="str">
        <f>IF('Gene Table'!$C350="SMPC",H350,"")</f>
        <v/>
      </c>
      <c r="FK350" s="4" t="str">
        <f>IF('Gene Table'!$C350="SMPC",I350,"")</f>
        <v/>
      </c>
      <c r="FL350" s="4" t="str">
        <f>IF('Gene Table'!$C350="SMPC",J350,"")</f>
        <v/>
      </c>
      <c r="FM350" s="4" t="str">
        <f>IF('Gene Table'!$C350="SMPC",K350,"")</f>
        <v/>
      </c>
      <c r="FN350" s="4" t="str">
        <f>IF('Gene Table'!$C350="SMPC",L350,"")</f>
        <v/>
      </c>
      <c r="FO350" s="4" t="str">
        <f>IF('Gene Table'!$C350="SMPC",M350,"")</f>
        <v/>
      </c>
      <c r="FP350" s="4" t="str">
        <f>IF('Gene Table'!$C350="SMPC",N350,"")</f>
        <v/>
      </c>
      <c r="FQ350" s="4" t="str">
        <f>IF('Gene Table'!$C350="SMPC",O350,"")</f>
        <v/>
      </c>
      <c r="FS350" s="4" t="s">
        <v>5007</v>
      </c>
      <c r="FT350" s="4" t="str">
        <f>IF('Gene Table'!$C350="SMPC",R350,"")</f>
        <v/>
      </c>
      <c r="FU350" s="4" t="str">
        <f>IF('Gene Table'!$C350="SMPC",S350,"")</f>
        <v/>
      </c>
      <c r="FV350" s="4" t="str">
        <f>IF('Gene Table'!$C350="SMPC",T350,"")</f>
        <v/>
      </c>
      <c r="FW350" s="4" t="str">
        <f>IF('Gene Table'!$C350="SMPC",U350,"")</f>
        <v/>
      </c>
      <c r="FX350" s="4" t="str">
        <f>IF('Gene Table'!$C350="SMPC",V350,"")</f>
        <v/>
      </c>
      <c r="FY350" s="4" t="str">
        <f>IF('Gene Table'!$C350="SMPC",W350,"")</f>
        <v/>
      </c>
      <c r="FZ350" s="4" t="str">
        <f>IF('Gene Table'!$C350="SMPC",X350,"")</f>
        <v/>
      </c>
      <c r="GA350" s="4" t="str">
        <f>IF('Gene Table'!$C350="SMPC",Y350,"")</f>
        <v/>
      </c>
      <c r="GB350" s="4" t="str">
        <f>IF('Gene Table'!$C350="SMPC",Z350,"")</f>
        <v/>
      </c>
      <c r="GC350" s="4" t="str">
        <f>IF('Gene Table'!$C350="SMPC",AA350,"")</f>
        <v/>
      </c>
      <c r="GD350" s="4" t="str">
        <f>IF('Gene Table'!$C350="SMPC",AB350,"")</f>
        <v/>
      </c>
      <c r="GE350" s="4" t="str">
        <f>IF('Gene Table'!$C350="SMPC",AC350,"")</f>
        <v/>
      </c>
    </row>
    <row r="351" spans="1:187" ht="15" customHeight="1" x14ac:dyDescent="0.25">
      <c r="A351" s="4" t="str">
        <f>'Gene Table'!C351&amp;":"&amp;'Gene Table'!D351</f>
        <v>SMARCB1:copy number</v>
      </c>
      <c r="B351" s="4">
        <f>IF('Gene Table'!$G$5="NO",IF(ISNUMBER(MATCH('Gene Table'!E351,'Array Content'!$M$2:$M$941,0)),VLOOKUP('Gene Table'!E351,'Array Content'!$M$2:$O$941,2,FALSE),35),IF('Gene Table'!$G$5="YES",IF(ISNUMBER(MATCH('Gene Table'!E351,'Array Content'!$M$2:$M$941,0)),VLOOKUP('Gene Table'!E351,'Array Content'!$M$2:$O$941,3,FALSE),35),"OOPS"))</f>
        <v>35</v>
      </c>
      <c r="C351" s="4" t="s">
        <v>5008</v>
      </c>
      <c r="D351" s="29">
        <f>IF('Control Sample Data'!D350="","",IF(SUM('Control Sample Data'!D$2:D$97)&gt;10,IF(AND(ISNUMBER('Control Sample Data'!D350),'Control Sample Data'!D350&lt;$B351, 'Control Sample Data'!D350&gt;0),'Control Sample Data'!D350,$B351),""))</f>
        <v>26</v>
      </c>
      <c r="E351" s="29">
        <f>IF('Control Sample Data'!E350="","",IF(SUM('Control Sample Data'!E$2:E$97)&gt;10,IF(AND(ISNUMBER('Control Sample Data'!E350),'Control Sample Data'!E350&lt;$B351, 'Control Sample Data'!E350&gt;0),'Control Sample Data'!E350,$B351),""))</f>
        <v>26</v>
      </c>
      <c r="F351" s="29" t="str">
        <f>IF('Control Sample Data'!F350="","",IF(SUM('Control Sample Data'!F$2:F$97)&gt;10,IF(AND(ISNUMBER('Control Sample Data'!F350),'Control Sample Data'!F350&lt;$B351, 'Control Sample Data'!F350&gt;0),'Control Sample Data'!F350,$B351),""))</f>
        <v/>
      </c>
      <c r="G351" s="29" t="str">
        <f>IF('Control Sample Data'!G350="","",IF(SUM('Control Sample Data'!G$2:G$97)&gt;10,IF(AND(ISNUMBER('Control Sample Data'!G350),'Control Sample Data'!G350&lt;$B351, 'Control Sample Data'!G350&gt;0),'Control Sample Data'!G350,$B351),""))</f>
        <v/>
      </c>
      <c r="H351" s="29" t="str">
        <f>IF('Control Sample Data'!H350="","",IF(SUM('Control Sample Data'!H$2:H$97)&gt;10,IF(AND(ISNUMBER('Control Sample Data'!H350),'Control Sample Data'!H350&lt;$B351, 'Control Sample Data'!H350&gt;0),'Control Sample Data'!H350,$B351),""))</f>
        <v/>
      </c>
      <c r="I351" s="29" t="str">
        <f>IF('Control Sample Data'!I350="","",IF(SUM('Control Sample Data'!I$2:I$97)&gt;10,IF(AND(ISNUMBER('Control Sample Data'!I350),'Control Sample Data'!I350&lt;$B351, 'Control Sample Data'!I350&gt;0),'Control Sample Data'!I350,$B351),""))</f>
        <v/>
      </c>
      <c r="J351" s="29" t="str">
        <f>IF('Control Sample Data'!J350="","",IF(SUM('Control Sample Data'!J$2:J$97)&gt;10,IF(AND(ISNUMBER('Control Sample Data'!J350),'Control Sample Data'!J350&lt;$B351, 'Control Sample Data'!J350&gt;0),'Control Sample Data'!J350,$B351),""))</f>
        <v/>
      </c>
      <c r="K351" s="29" t="str">
        <f>IF('Control Sample Data'!K350="","",IF(SUM('Control Sample Data'!K$2:K$97)&gt;10,IF(AND(ISNUMBER('Control Sample Data'!K350),'Control Sample Data'!K350&lt;$B351, 'Control Sample Data'!K350&gt;0),'Control Sample Data'!K350,$B351),""))</f>
        <v/>
      </c>
      <c r="L351" s="29" t="str">
        <f>IF('Control Sample Data'!L350="","",IF(SUM('Control Sample Data'!L$2:L$97)&gt;10,IF(AND(ISNUMBER('Control Sample Data'!L350),'Control Sample Data'!L350&lt;$B351, 'Control Sample Data'!L350&gt;0),'Control Sample Data'!L350,$B351),""))</f>
        <v/>
      </c>
      <c r="M351" s="29" t="str">
        <f>IF('Control Sample Data'!M350="","",IF(SUM('Control Sample Data'!M$2:M$97)&gt;10,IF(AND(ISNUMBER('Control Sample Data'!M350),'Control Sample Data'!M350&lt;$B351, 'Control Sample Data'!M350&gt;0),'Control Sample Data'!M350,$B351),""))</f>
        <v/>
      </c>
      <c r="N351" s="29" t="str">
        <f>IF('Control Sample Data'!N350="","",IF(SUM('Control Sample Data'!N$2:N$97)&gt;10,IF(AND(ISNUMBER('Control Sample Data'!N350),'Control Sample Data'!N350&lt;$B351, 'Control Sample Data'!N350&gt;0),'Control Sample Data'!N350,$B351),""))</f>
        <v/>
      </c>
      <c r="O351" s="29" t="str">
        <f>IF('Control Sample Data'!O350="","",IF(SUM('Control Sample Data'!O$2:O$97)&gt;10,IF(AND(ISNUMBER('Control Sample Data'!O350),'Control Sample Data'!O350&lt;$B351, 'Control Sample Data'!O350&gt;0),'Control Sample Data'!O350,$B351),""))</f>
        <v/>
      </c>
      <c r="Q351" s="4" t="s">
        <v>5008</v>
      </c>
      <c r="R351" s="29">
        <f>IF('Test Sample Data'!D350="","",IF(SUM('Test Sample Data'!D$2:D$97)&gt;10,IF(AND(ISNUMBER('Test Sample Data'!D350),'Test Sample Data'!D350&lt;$B351, 'Test Sample Data'!D350&gt;0),'Test Sample Data'!D350,$B351),""))</f>
        <v>26</v>
      </c>
      <c r="S351" s="29">
        <f>IF('Test Sample Data'!E350="","",IF(SUM('Test Sample Data'!E$2:E$97)&gt;10,IF(AND(ISNUMBER('Test Sample Data'!E350),'Test Sample Data'!E350&lt;$B351, 'Test Sample Data'!E350&gt;0),'Test Sample Data'!E350,$B351),""))</f>
        <v>26</v>
      </c>
      <c r="T351" s="29" t="str">
        <f>IF('Test Sample Data'!F350="","",IF(SUM('Test Sample Data'!F$2:F$97)&gt;10,IF(AND(ISNUMBER('Test Sample Data'!F350),'Test Sample Data'!F350&lt;$B351, 'Test Sample Data'!F350&gt;0),'Test Sample Data'!F350,$B351),""))</f>
        <v/>
      </c>
      <c r="U351" s="29" t="str">
        <f>IF('Test Sample Data'!G350="","",IF(SUM('Test Sample Data'!G$2:G$97)&gt;10,IF(AND(ISNUMBER('Test Sample Data'!G350),'Test Sample Data'!G350&lt;$B351, 'Test Sample Data'!G350&gt;0),'Test Sample Data'!G350,$B351),""))</f>
        <v/>
      </c>
      <c r="V351" s="29" t="str">
        <f>IF('Test Sample Data'!H350="","",IF(SUM('Test Sample Data'!H$2:H$97)&gt;10,IF(AND(ISNUMBER('Test Sample Data'!H350),'Test Sample Data'!H350&lt;$B351, 'Test Sample Data'!H350&gt;0),'Test Sample Data'!H350,$B351),""))</f>
        <v/>
      </c>
      <c r="W351" s="29" t="str">
        <f>IF('Test Sample Data'!I350="","",IF(SUM('Test Sample Data'!I$2:I$97)&gt;10,IF(AND(ISNUMBER('Test Sample Data'!I350),'Test Sample Data'!I350&lt;$B351, 'Test Sample Data'!I350&gt;0),'Test Sample Data'!I350,$B351),""))</f>
        <v/>
      </c>
      <c r="X351" s="29" t="str">
        <f>IF('Test Sample Data'!J350="","",IF(SUM('Test Sample Data'!J$2:J$97)&gt;10,IF(AND(ISNUMBER('Test Sample Data'!J350),'Test Sample Data'!J350&lt;$B351, 'Test Sample Data'!J350&gt;0),'Test Sample Data'!J350,$B351),""))</f>
        <v/>
      </c>
      <c r="Y351" s="29" t="str">
        <f>IF('Test Sample Data'!K350="","",IF(SUM('Test Sample Data'!K$2:K$97)&gt;10,IF(AND(ISNUMBER('Test Sample Data'!K350),'Test Sample Data'!K350&lt;$B351, 'Test Sample Data'!K350&gt;0),'Test Sample Data'!K350,$B351),""))</f>
        <v/>
      </c>
      <c r="Z351" s="29" t="str">
        <f>IF('Test Sample Data'!L350="","",IF(SUM('Test Sample Data'!L$2:L$97)&gt;10,IF(AND(ISNUMBER('Test Sample Data'!L350),'Test Sample Data'!L350&lt;$B351, 'Test Sample Data'!L350&gt;0),'Test Sample Data'!L350,$B351),""))</f>
        <v/>
      </c>
      <c r="AA351" s="29" t="str">
        <f>IF('Test Sample Data'!M350="","",IF(SUM('Test Sample Data'!M$2:M$97)&gt;10,IF(AND(ISNUMBER('Test Sample Data'!M350),'Test Sample Data'!M350&lt;$B351, 'Test Sample Data'!M350&gt;0),'Test Sample Data'!M350,$B351),""))</f>
        <v/>
      </c>
      <c r="AB351" s="29" t="str">
        <f>IF('Test Sample Data'!N350="","",IF(SUM('Test Sample Data'!N$2:N$97)&gt;10,IF(AND(ISNUMBER('Test Sample Data'!N350),'Test Sample Data'!N350&lt;$B351, 'Test Sample Data'!N350&gt;0),'Test Sample Data'!N350,$B351),""))</f>
        <v/>
      </c>
      <c r="AC351" s="29" t="str">
        <f>IF('Test Sample Data'!O350="","",IF(SUM('Test Sample Data'!O$2:O$97)&gt;10,IF(AND(ISNUMBER('Test Sample Data'!O350),'Test Sample Data'!O350&lt;$B351, 'Test Sample Data'!O350&gt;0),'Test Sample Data'!O350,$B351),""))</f>
        <v/>
      </c>
      <c r="AE351" s="4" t="s">
        <v>5008</v>
      </c>
      <c r="AF351" s="4">
        <f t="shared" si="375"/>
        <v>0</v>
      </c>
      <c r="AG351" s="4">
        <f t="shared" si="376"/>
        <v>0</v>
      </c>
      <c r="AH351" s="4" t="str">
        <f t="shared" si="377"/>
        <v/>
      </c>
      <c r="AI351" s="4" t="str">
        <f t="shared" si="378"/>
        <v/>
      </c>
      <c r="AJ351" s="4" t="str">
        <f t="shared" si="379"/>
        <v/>
      </c>
      <c r="AK351" s="4" t="str">
        <f t="shared" si="380"/>
        <v/>
      </c>
      <c r="AL351" s="4" t="str">
        <f t="shared" si="381"/>
        <v/>
      </c>
      <c r="AM351" s="4" t="str">
        <f t="shared" si="382"/>
        <v/>
      </c>
      <c r="AN351" s="4" t="str">
        <f t="shared" si="383"/>
        <v/>
      </c>
      <c r="AO351" s="4" t="str">
        <f t="shared" si="384"/>
        <v/>
      </c>
      <c r="AP351" s="4" t="str">
        <f t="shared" si="385"/>
        <v/>
      </c>
      <c r="AQ351" s="4" t="str">
        <f t="shared" si="386"/>
        <v/>
      </c>
      <c r="AR351" s="4">
        <f t="shared" si="387"/>
        <v>0</v>
      </c>
      <c r="AS351" s="4">
        <f t="shared" si="374"/>
        <v>0</v>
      </c>
      <c r="AU351" s="4" t="s">
        <v>5008</v>
      </c>
      <c r="AV351" s="4">
        <f t="shared" si="388"/>
        <v>0</v>
      </c>
      <c r="AW351" s="4">
        <f t="shared" si="389"/>
        <v>0</v>
      </c>
      <c r="AX351" s="4" t="str">
        <f t="shared" si="390"/>
        <v/>
      </c>
      <c r="AY351" s="4" t="str">
        <f t="shared" si="391"/>
        <v/>
      </c>
      <c r="AZ351" s="4" t="str">
        <f t="shared" si="392"/>
        <v/>
      </c>
      <c r="BA351" s="4" t="str">
        <f t="shared" si="393"/>
        <v/>
      </c>
      <c r="BB351" s="4" t="str">
        <f t="shared" si="394"/>
        <v/>
      </c>
      <c r="BC351" s="4" t="str">
        <f t="shared" si="395"/>
        <v/>
      </c>
      <c r="BD351" s="4" t="str">
        <f t="shared" si="396"/>
        <v/>
      </c>
      <c r="BE351" s="4" t="str">
        <f t="shared" si="397"/>
        <v/>
      </c>
      <c r="BF351" s="4" t="str">
        <f t="shared" si="398"/>
        <v/>
      </c>
      <c r="BG351" s="4" t="str">
        <f t="shared" si="399"/>
        <v/>
      </c>
      <c r="BI351" s="4" t="s">
        <v>5008</v>
      </c>
      <c r="BJ351" s="4">
        <f t="shared" si="361"/>
        <v>0</v>
      </c>
      <c r="BK351" s="4">
        <f t="shared" si="362"/>
        <v>0</v>
      </c>
      <c r="BL351" s="4" t="str">
        <f t="shared" si="363"/>
        <v/>
      </c>
      <c r="BM351" s="4" t="str">
        <f t="shared" si="364"/>
        <v/>
      </c>
      <c r="BN351" s="4" t="str">
        <f t="shared" si="365"/>
        <v/>
      </c>
      <c r="BO351" s="4" t="str">
        <f t="shared" si="366"/>
        <v/>
      </c>
      <c r="BP351" s="4" t="str">
        <f t="shared" si="367"/>
        <v/>
      </c>
      <c r="BQ351" s="4" t="str">
        <f t="shared" si="368"/>
        <v/>
      </c>
      <c r="BR351" s="4" t="str">
        <f t="shared" si="369"/>
        <v/>
      </c>
      <c r="BS351" s="4" t="str">
        <f t="shared" si="370"/>
        <v/>
      </c>
      <c r="BT351" s="4" t="str">
        <f t="shared" si="371"/>
        <v/>
      </c>
      <c r="BU351" s="4" t="str">
        <f t="shared" si="372"/>
        <v/>
      </c>
      <c r="BV351" s="4">
        <f t="shared" si="400"/>
        <v>0</v>
      </c>
      <c r="BW351" s="4">
        <f t="shared" si="373"/>
        <v>0</v>
      </c>
      <c r="BY351" s="4" t="s">
        <v>5008</v>
      </c>
      <c r="BZ351" s="4">
        <f t="shared" si="337"/>
        <v>0</v>
      </c>
      <c r="CA351" s="4">
        <f t="shared" si="338"/>
        <v>0</v>
      </c>
      <c r="CB351" s="4" t="str">
        <f t="shared" si="339"/>
        <v/>
      </c>
      <c r="CC351" s="4" t="str">
        <f t="shared" si="340"/>
        <v/>
      </c>
      <c r="CD351" s="4" t="str">
        <f t="shared" si="341"/>
        <v/>
      </c>
      <c r="CE351" s="4" t="str">
        <f t="shared" si="342"/>
        <v/>
      </c>
      <c r="CF351" s="4" t="str">
        <f t="shared" si="343"/>
        <v/>
      </c>
      <c r="CG351" s="4" t="str">
        <f t="shared" si="344"/>
        <v/>
      </c>
      <c r="CH351" s="4" t="str">
        <f t="shared" si="345"/>
        <v/>
      </c>
      <c r="CI351" s="4" t="str">
        <f t="shared" si="346"/>
        <v/>
      </c>
      <c r="CJ351" s="4" t="str">
        <f t="shared" si="347"/>
        <v/>
      </c>
      <c r="CK351" s="4" t="str">
        <f t="shared" si="348"/>
        <v/>
      </c>
      <c r="CM351" s="4" t="s">
        <v>5008</v>
      </c>
      <c r="CN351" s="4" t="str">
        <f>IF(ISNUMBER(BZ351), IF($BV351&gt;VLOOKUP('Gene Table'!$G$2,'Array Content'!$A$2:$B$3,2,FALSE),IF(BZ351&lt;-$BV351,"mutant","WT"),IF(BZ351&lt;-VLOOKUP('Gene Table'!$G$2,'Array Content'!$A$2:$B$3,2,FALSE),"Mutant","WT")),"")</f>
        <v>WT</v>
      </c>
      <c r="CO351" s="4" t="str">
        <f>IF(ISNUMBER(CA351), IF($BV351&gt;VLOOKUP('Gene Table'!$G$2,'Array Content'!$A$2:$B$3,2,FALSE),IF(CA351&lt;-$BV351,"mutant","WT"),IF(CA351&lt;-VLOOKUP('Gene Table'!$G$2,'Array Content'!$A$2:$B$3,2,FALSE),"Mutant","WT")),"")</f>
        <v>WT</v>
      </c>
      <c r="CP351" s="4" t="str">
        <f>IF(ISNUMBER(CB351), IF($BV351&gt;VLOOKUP('Gene Table'!$G$2,'Array Content'!$A$2:$B$3,2,FALSE),IF(CB351&lt;-$BV351,"mutant","WT"),IF(CB351&lt;-VLOOKUP('Gene Table'!$G$2,'Array Content'!$A$2:$B$3,2,FALSE),"Mutant","WT")),"")</f>
        <v/>
      </c>
      <c r="CQ351" s="4" t="str">
        <f>IF(ISNUMBER(CC351), IF($BV351&gt;VLOOKUP('Gene Table'!$G$2,'Array Content'!$A$2:$B$3,2,FALSE),IF(CC351&lt;-$BV351,"mutant","WT"),IF(CC351&lt;-VLOOKUP('Gene Table'!$G$2,'Array Content'!$A$2:$B$3,2,FALSE),"Mutant","WT")),"")</f>
        <v/>
      </c>
      <c r="CR351" s="4" t="str">
        <f>IF(ISNUMBER(CD351), IF($BV351&gt;VLOOKUP('Gene Table'!$G$2,'Array Content'!$A$2:$B$3,2,FALSE),IF(CD351&lt;-$BV351,"mutant","WT"),IF(CD351&lt;-VLOOKUP('Gene Table'!$G$2,'Array Content'!$A$2:$B$3,2,FALSE),"Mutant","WT")),"")</f>
        <v/>
      </c>
      <c r="CS351" s="4" t="str">
        <f>IF(ISNUMBER(CE351), IF($BV351&gt;VLOOKUP('Gene Table'!$G$2,'Array Content'!$A$2:$B$3,2,FALSE),IF(CE351&lt;-$BV351,"mutant","WT"),IF(CE351&lt;-VLOOKUP('Gene Table'!$G$2,'Array Content'!$A$2:$B$3,2,FALSE),"Mutant","WT")),"")</f>
        <v/>
      </c>
      <c r="CT351" s="4" t="str">
        <f>IF(ISNUMBER(CF351), IF($BV351&gt;VLOOKUP('Gene Table'!$G$2,'Array Content'!$A$2:$B$3,2,FALSE),IF(CF351&lt;-$BV351,"mutant","WT"),IF(CF351&lt;-VLOOKUP('Gene Table'!$G$2,'Array Content'!$A$2:$B$3,2,FALSE),"Mutant","WT")),"")</f>
        <v/>
      </c>
      <c r="CU351" s="4" t="str">
        <f>IF(ISNUMBER(CG351), IF($BV351&gt;VLOOKUP('Gene Table'!$G$2,'Array Content'!$A$2:$B$3,2,FALSE),IF(CG351&lt;-$BV351,"mutant","WT"),IF(CG351&lt;-VLOOKUP('Gene Table'!$G$2,'Array Content'!$A$2:$B$3,2,FALSE),"Mutant","WT")),"")</f>
        <v/>
      </c>
      <c r="CV351" s="4" t="str">
        <f>IF(ISNUMBER(CH351), IF($BV351&gt;VLOOKUP('Gene Table'!$G$2,'Array Content'!$A$2:$B$3,2,FALSE),IF(CH351&lt;-$BV351,"mutant","WT"),IF(CH351&lt;-VLOOKUP('Gene Table'!$G$2,'Array Content'!$A$2:$B$3,2,FALSE),"Mutant","WT")),"")</f>
        <v/>
      </c>
      <c r="CW351" s="4" t="str">
        <f>IF(ISNUMBER(CI351), IF($BV351&gt;VLOOKUP('Gene Table'!$G$2,'Array Content'!$A$2:$B$3,2,FALSE),IF(CI351&lt;-$BV351,"mutant","WT"),IF(CI351&lt;-VLOOKUP('Gene Table'!$G$2,'Array Content'!$A$2:$B$3,2,FALSE),"Mutant","WT")),"")</f>
        <v/>
      </c>
      <c r="CX351" s="4" t="str">
        <f>IF(ISNUMBER(CJ351), IF($BV351&gt;VLOOKUP('Gene Table'!$G$2,'Array Content'!$A$2:$B$3,2,FALSE),IF(CJ351&lt;-$BV351,"mutant","WT"),IF(CJ351&lt;-VLOOKUP('Gene Table'!$G$2,'Array Content'!$A$2:$B$3,2,FALSE),"Mutant","WT")),"")</f>
        <v/>
      </c>
      <c r="CY351" s="4" t="str">
        <f>IF(ISNUMBER(CK351), IF($BV351&gt;VLOOKUP('Gene Table'!$G$2,'Array Content'!$A$2:$B$3,2,FALSE),IF(CK351&lt;-$BV351,"mutant","WT"),IF(CK351&lt;-VLOOKUP('Gene Table'!$G$2,'Array Content'!$A$2:$B$3,2,FALSE),"Mutant","WT")),"")</f>
        <v/>
      </c>
      <c r="DA351" s="4" t="s">
        <v>5008</v>
      </c>
      <c r="DB351" s="4">
        <f t="shared" si="349"/>
        <v>0</v>
      </c>
      <c r="DC351" s="4">
        <f t="shared" si="350"/>
        <v>0</v>
      </c>
      <c r="DD351" s="4" t="str">
        <f t="shared" si="351"/>
        <v/>
      </c>
      <c r="DE351" s="4" t="str">
        <f t="shared" si="352"/>
        <v/>
      </c>
      <c r="DF351" s="4" t="str">
        <f t="shared" si="353"/>
        <v/>
      </c>
      <c r="DG351" s="4" t="str">
        <f t="shared" si="354"/>
        <v/>
      </c>
      <c r="DH351" s="4" t="str">
        <f t="shared" si="355"/>
        <v/>
      </c>
      <c r="DI351" s="4" t="str">
        <f t="shared" si="356"/>
        <v/>
      </c>
      <c r="DJ351" s="4" t="str">
        <f t="shared" si="357"/>
        <v/>
      </c>
      <c r="DK351" s="4" t="str">
        <f t="shared" si="358"/>
        <v/>
      </c>
      <c r="DL351" s="4" t="str">
        <f t="shared" si="359"/>
        <v/>
      </c>
      <c r="DM351" s="4" t="str">
        <f t="shared" si="360"/>
        <v/>
      </c>
      <c r="DO351" s="4" t="s">
        <v>5008</v>
      </c>
      <c r="DP351" s="4" t="str">
        <f>IF(ISNUMBER(DB351), IF($AR351&gt;VLOOKUP('Gene Table'!$G$2,'Array Content'!$A$2:$B$3,2,FALSE),IF(DB351&lt;-$AR351,"mutant","WT"),IF(DB351&lt;-VLOOKUP('Gene Table'!$G$2,'Array Content'!$A$2:$B$3,2,FALSE),"Mutant","WT")),"")</f>
        <v>WT</v>
      </c>
      <c r="DQ351" s="4" t="str">
        <f>IF(ISNUMBER(DC351), IF($AR351&gt;VLOOKUP('Gene Table'!$G$2,'Array Content'!$A$2:$B$3,2,FALSE),IF(DC351&lt;-$AR351,"mutant","WT"),IF(DC351&lt;-VLOOKUP('Gene Table'!$G$2,'Array Content'!$A$2:$B$3,2,FALSE),"Mutant","WT")),"")</f>
        <v>WT</v>
      </c>
      <c r="DR351" s="4" t="str">
        <f>IF(ISNUMBER(DD351), IF($AR351&gt;VLOOKUP('Gene Table'!$G$2,'Array Content'!$A$2:$B$3,2,FALSE),IF(DD351&lt;-$AR351,"mutant","WT"),IF(DD351&lt;-VLOOKUP('Gene Table'!$G$2,'Array Content'!$A$2:$B$3,2,FALSE),"Mutant","WT")),"")</f>
        <v/>
      </c>
      <c r="DS351" s="4" t="str">
        <f>IF(ISNUMBER(DE351), IF($AR351&gt;VLOOKUP('Gene Table'!$G$2,'Array Content'!$A$2:$B$3,2,FALSE),IF(DE351&lt;-$AR351,"mutant","WT"),IF(DE351&lt;-VLOOKUP('Gene Table'!$G$2,'Array Content'!$A$2:$B$3,2,FALSE),"Mutant","WT")),"")</f>
        <v/>
      </c>
      <c r="DT351" s="4" t="str">
        <f>IF(ISNUMBER(DF351), IF($AR351&gt;VLOOKUP('Gene Table'!$G$2,'Array Content'!$A$2:$B$3,2,FALSE),IF(DF351&lt;-$AR351,"mutant","WT"),IF(DF351&lt;-VLOOKUP('Gene Table'!$G$2,'Array Content'!$A$2:$B$3,2,FALSE),"Mutant","WT")),"")</f>
        <v/>
      </c>
      <c r="DU351" s="4" t="str">
        <f>IF(ISNUMBER(DG351), IF($AR351&gt;VLOOKUP('Gene Table'!$G$2,'Array Content'!$A$2:$B$3,2,FALSE),IF(DG351&lt;-$AR351,"mutant","WT"),IF(DG351&lt;-VLOOKUP('Gene Table'!$G$2,'Array Content'!$A$2:$B$3,2,FALSE),"Mutant","WT")),"")</f>
        <v/>
      </c>
      <c r="DV351" s="4" t="str">
        <f>IF(ISNUMBER(DH351), IF($AR351&gt;VLOOKUP('Gene Table'!$G$2,'Array Content'!$A$2:$B$3,2,FALSE),IF(DH351&lt;-$AR351,"mutant","WT"),IF(DH351&lt;-VLOOKUP('Gene Table'!$G$2,'Array Content'!$A$2:$B$3,2,FALSE),"Mutant","WT")),"")</f>
        <v/>
      </c>
      <c r="DW351" s="4" t="str">
        <f>IF(ISNUMBER(DI351), IF($AR351&gt;VLOOKUP('Gene Table'!$G$2,'Array Content'!$A$2:$B$3,2,FALSE),IF(DI351&lt;-$AR351,"mutant","WT"),IF(DI351&lt;-VLOOKUP('Gene Table'!$G$2,'Array Content'!$A$2:$B$3,2,FALSE),"Mutant","WT")),"")</f>
        <v/>
      </c>
      <c r="DX351" s="4" t="str">
        <f>IF(ISNUMBER(DJ351), IF($AR351&gt;VLOOKUP('Gene Table'!$G$2,'Array Content'!$A$2:$B$3,2,FALSE),IF(DJ351&lt;-$AR351,"mutant","WT"),IF(DJ351&lt;-VLOOKUP('Gene Table'!$G$2,'Array Content'!$A$2:$B$3,2,FALSE),"Mutant","WT")),"")</f>
        <v/>
      </c>
      <c r="DY351" s="4" t="str">
        <f>IF(ISNUMBER(DK351), IF($AR351&gt;VLOOKUP('Gene Table'!$G$2,'Array Content'!$A$2:$B$3,2,FALSE),IF(DK351&lt;-$AR351,"mutant","WT"),IF(DK351&lt;-VLOOKUP('Gene Table'!$G$2,'Array Content'!$A$2:$B$3,2,FALSE),"Mutant","WT")),"")</f>
        <v/>
      </c>
      <c r="DZ351" s="4" t="str">
        <f>IF(ISNUMBER(DL351), IF($AR351&gt;VLOOKUP('Gene Table'!$G$2,'Array Content'!$A$2:$B$3,2,FALSE),IF(DL351&lt;-$AR351,"mutant","WT"),IF(DL351&lt;-VLOOKUP('Gene Table'!$G$2,'Array Content'!$A$2:$B$3,2,FALSE),"Mutant","WT")),"")</f>
        <v/>
      </c>
      <c r="EA351" s="4" t="str">
        <f>IF(ISNUMBER(DM351), IF($AR351&gt;VLOOKUP('Gene Table'!$G$2,'Array Content'!$A$2:$B$3,2,FALSE),IF(DM351&lt;-$AR351,"mutant","WT"),IF(DM351&lt;-VLOOKUP('Gene Table'!$G$2,'Array Content'!$A$2:$B$3,2,FALSE),"Mutant","WT")),"")</f>
        <v/>
      </c>
      <c r="EC351" s="4" t="s">
        <v>5008</v>
      </c>
      <c r="ED351" s="4">
        <f>IF('Gene Table'!$D351="copy number",D351,"")</f>
        <v>26</v>
      </c>
      <c r="EE351" s="4">
        <f>IF('Gene Table'!$D351="copy number",E351,"")</f>
        <v>26</v>
      </c>
      <c r="EF351" s="4" t="str">
        <f>IF('Gene Table'!$D351="copy number",F351,"")</f>
        <v/>
      </c>
      <c r="EG351" s="4" t="str">
        <f>IF('Gene Table'!$D351="copy number",G351,"")</f>
        <v/>
      </c>
      <c r="EH351" s="4" t="str">
        <f>IF('Gene Table'!$D351="copy number",H351,"")</f>
        <v/>
      </c>
      <c r="EI351" s="4" t="str">
        <f>IF('Gene Table'!$D351="copy number",I351,"")</f>
        <v/>
      </c>
      <c r="EJ351" s="4" t="str">
        <f>IF('Gene Table'!$D351="copy number",J351,"")</f>
        <v/>
      </c>
      <c r="EK351" s="4" t="str">
        <f>IF('Gene Table'!$D351="copy number",K351,"")</f>
        <v/>
      </c>
      <c r="EL351" s="4" t="str">
        <f>IF('Gene Table'!$D351="copy number",L351,"")</f>
        <v/>
      </c>
      <c r="EM351" s="4" t="str">
        <f>IF('Gene Table'!$D351="copy number",M351,"")</f>
        <v/>
      </c>
      <c r="EN351" s="4" t="str">
        <f>IF('Gene Table'!$D351="copy number",N351,"")</f>
        <v/>
      </c>
      <c r="EO351" s="4" t="str">
        <f>IF('Gene Table'!$D351="copy number",O351,"")</f>
        <v/>
      </c>
      <c r="EQ351" s="4" t="s">
        <v>5008</v>
      </c>
      <c r="ER351" s="4">
        <f>IF('Gene Table'!$D351="copy number",R351,"")</f>
        <v>26</v>
      </c>
      <c r="ES351" s="4">
        <f>IF('Gene Table'!$D351="copy number",S351,"")</f>
        <v>26</v>
      </c>
      <c r="ET351" s="4" t="str">
        <f>IF('Gene Table'!$D351="copy number",T351,"")</f>
        <v/>
      </c>
      <c r="EU351" s="4" t="str">
        <f>IF('Gene Table'!$D351="copy number",U351,"")</f>
        <v/>
      </c>
      <c r="EV351" s="4" t="str">
        <f>IF('Gene Table'!$D351="copy number",V351,"")</f>
        <v/>
      </c>
      <c r="EW351" s="4" t="str">
        <f>IF('Gene Table'!$D351="copy number",W351,"")</f>
        <v/>
      </c>
      <c r="EX351" s="4" t="str">
        <f>IF('Gene Table'!$D351="copy number",X351,"")</f>
        <v/>
      </c>
      <c r="EY351" s="4" t="str">
        <f>IF('Gene Table'!$D351="copy number",Y351,"")</f>
        <v/>
      </c>
      <c r="EZ351" s="4" t="str">
        <f>IF('Gene Table'!$D351="copy number",Z351,"")</f>
        <v/>
      </c>
      <c r="FA351" s="4" t="str">
        <f>IF('Gene Table'!$D351="copy number",AA351,"")</f>
        <v/>
      </c>
      <c r="FB351" s="4" t="str">
        <f>IF('Gene Table'!$D351="copy number",AB351,"")</f>
        <v/>
      </c>
      <c r="FC351" s="4" t="str">
        <f>IF('Gene Table'!$D351="copy number",AC351,"")</f>
        <v/>
      </c>
      <c r="FE351" s="4" t="s">
        <v>5008</v>
      </c>
      <c r="FF351" s="4" t="str">
        <f>IF('Gene Table'!$C351="SMPC",D351,"")</f>
        <v/>
      </c>
      <c r="FG351" s="4" t="str">
        <f>IF('Gene Table'!$C351="SMPC",E351,"")</f>
        <v/>
      </c>
      <c r="FH351" s="4" t="str">
        <f>IF('Gene Table'!$C351="SMPC",F351,"")</f>
        <v/>
      </c>
      <c r="FI351" s="4" t="str">
        <f>IF('Gene Table'!$C351="SMPC",G351,"")</f>
        <v/>
      </c>
      <c r="FJ351" s="4" t="str">
        <f>IF('Gene Table'!$C351="SMPC",H351,"")</f>
        <v/>
      </c>
      <c r="FK351" s="4" t="str">
        <f>IF('Gene Table'!$C351="SMPC",I351,"")</f>
        <v/>
      </c>
      <c r="FL351" s="4" t="str">
        <f>IF('Gene Table'!$C351="SMPC",J351,"")</f>
        <v/>
      </c>
      <c r="FM351" s="4" t="str">
        <f>IF('Gene Table'!$C351="SMPC",K351,"")</f>
        <v/>
      </c>
      <c r="FN351" s="4" t="str">
        <f>IF('Gene Table'!$C351="SMPC",L351,"")</f>
        <v/>
      </c>
      <c r="FO351" s="4" t="str">
        <f>IF('Gene Table'!$C351="SMPC",M351,"")</f>
        <v/>
      </c>
      <c r="FP351" s="4" t="str">
        <f>IF('Gene Table'!$C351="SMPC",N351,"")</f>
        <v/>
      </c>
      <c r="FQ351" s="4" t="str">
        <f>IF('Gene Table'!$C351="SMPC",O351,"")</f>
        <v/>
      </c>
      <c r="FS351" s="4" t="s">
        <v>5008</v>
      </c>
      <c r="FT351" s="4" t="str">
        <f>IF('Gene Table'!$C351="SMPC",R351,"")</f>
        <v/>
      </c>
      <c r="FU351" s="4" t="str">
        <f>IF('Gene Table'!$C351="SMPC",S351,"")</f>
        <v/>
      </c>
      <c r="FV351" s="4" t="str">
        <f>IF('Gene Table'!$C351="SMPC",T351,"")</f>
        <v/>
      </c>
      <c r="FW351" s="4" t="str">
        <f>IF('Gene Table'!$C351="SMPC",U351,"")</f>
        <v/>
      </c>
      <c r="FX351" s="4" t="str">
        <f>IF('Gene Table'!$C351="SMPC",V351,"")</f>
        <v/>
      </c>
      <c r="FY351" s="4" t="str">
        <f>IF('Gene Table'!$C351="SMPC",W351,"")</f>
        <v/>
      </c>
      <c r="FZ351" s="4" t="str">
        <f>IF('Gene Table'!$C351="SMPC",X351,"")</f>
        <v/>
      </c>
      <c r="GA351" s="4" t="str">
        <f>IF('Gene Table'!$C351="SMPC",Y351,"")</f>
        <v/>
      </c>
      <c r="GB351" s="4" t="str">
        <f>IF('Gene Table'!$C351="SMPC",Z351,"")</f>
        <v/>
      </c>
      <c r="GC351" s="4" t="str">
        <f>IF('Gene Table'!$C351="SMPC",AA351,"")</f>
        <v/>
      </c>
      <c r="GD351" s="4" t="str">
        <f>IF('Gene Table'!$C351="SMPC",AB351,"")</f>
        <v/>
      </c>
      <c r="GE351" s="4" t="str">
        <f>IF('Gene Table'!$C351="SMPC",AC351,"")</f>
        <v/>
      </c>
    </row>
    <row r="352" spans="1:187" ht="15" customHeight="1" x14ac:dyDescent="0.25">
      <c r="A352" s="4" t="str">
        <f>'Gene Table'!C352&amp;":"&amp;'Gene Table'!D352</f>
        <v>STK11:copy number</v>
      </c>
      <c r="B352" s="4">
        <f>IF('Gene Table'!$G$5="NO",IF(ISNUMBER(MATCH('Gene Table'!E352,'Array Content'!$M$2:$M$941,0)),VLOOKUP('Gene Table'!E352,'Array Content'!$M$2:$O$941,2,FALSE),35),IF('Gene Table'!$G$5="YES",IF(ISNUMBER(MATCH('Gene Table'!E352,'Array Content'!$M$2:$M$941,0)),VLOOKUP('Gene Table'!E352,'Array Content'!$M$2:$O$941,3,FALSE),35),"OOPS"))</f>
        <v>35</v>
      </c>
      <c r="C352" s="4" t="s">
        <v>5009</v>
      </c>
      <c r="D352" s="29">
        <f>IF('Control Sample Data'!D351="","",IF(SUM('Control Sample Data'!D$2:D$97)&gt;10,IF(AND(ISNUMBER('Control Sample Data'!D351),'Control Sample Data'!D351&lt;$B352, 'Control Sample Data'!D351&gt;0),'Control Sample Data'!D351,$B352),""))</f>
        <v>26</v>
      </c>
      <c r="E352" s="29">
        <f>IF('Control Sample Data'!E351="","",IF(SUM('Control Sample Data'!E$2:E$97)&gt;10,IF(AND(ISNUMBER('Control Sample Data'!E351),'Control Sample Data'!E351&lt;$B352, 'Control Sample Data'!E351&gt;0),'Control Sample Data'!E351,$B352),""))</f>
        <v>26</v>
      </c>
      <c r="F352" s="29" t="str">
        <f>IF('Control Sample Data'!F351="","",IF(SUM('Control Sample Data'!F$2:F$97)&gt;10,IF(AND(ISNUMBER('Control Sample Data'!F351),'Control Sample Data'!F351&lt;$B352, 'Control Sample Data'!F351&gt;0),'Control Sample Data'!F351,$B352),""))</f>
        <v/>
      </c>
      <c r="G352" s="29" t="str">
        <f>IF('Control Sample Data'!G351="","",IF(SUM('Control Sample Data'!G$2:G$97)&gt;10,IF(AND(ISNUMBER('Control Sample Data'!G351),'Control Sample Data'!G351&lt;$B352, 'Control Sample Data'!G351&gt;0),'Control Sample Data'!G351,$B352),""))</f>
        <v/>
      </c>
      <c r="H352" s="29" t="str">
        <f>IF('Control Sample Data'!H351="","",IF(SUM('Control Sample Data'!H$2:H$97)&gt;10,IF(AND(ISNUMBER('Control Sample Data'!H351),'Control Sample Data'!H351&lt;$B352, 'Control Sample Data'!H351&gt;0),'Control Sample Data'!H351,$B352),""))</f>
        <v/>
      </c>
      <c r="I352" s="29" t="str">
        <f>IF('Control Sample Data'!I351="","",IF(SUM('Control Sample Data'!I$2:I$97)&gt;10,IF(AND(ISNUMBER('Control Sample Data'!I351),'Control Sample Data'!I351&lt;$B352, 'Control Sample Data'!I351&gt;0),'Control Sample Data'!I351,$B352),""))</f>
        <v/>
      </c>
      <c r="J352" s="29" t="str">
        <f>IF('Control Sample Data'!J351="","",IF(SUM('Control Sample Data'!J$2:J$97)&gt;10,IF(AND(ISNUMBER('Control Sample Data'!J351),'Control Sample Data'!J351&lt;$B352, 'Control Sample Data'!J351&gt;0),'Control Sample Data'!J351,$B352),""))</f>
        <v/>
      </c>
      <c r="K352" s="29" t="str">
        <f>IF('Control Sample Data'!K351="","",IF(SUM('Control Sample Data'!K$2:K$97)&gt;10,IF(AND(ISNUMBER('Control Sample Data'!K351),'Control Sample Data'!K351&lt;$B352, 'Control Sample Data'!K351&gt;0),'Control Sample Data'!K351,$B352),""))</f>
        <v/>
      </c>
      <c r="L352" s="29" t="str">
        <f>IF('Control Sample Data'!L351="","",IF(SUM('Control Sample Data'!L$2:L$97)&gt;10,IF(AND(ISNUMBER('Control Sample Data'!L351),'Control Sample Data'!L351&lt;$B352, 'Control Sample Data'!L351&gt;0),'Control Sample Data'!L351,$B352),""))</f>
        <v/>
      </c>
      <c r="M352" s="29" t="str">
        <f>IF('Control Sample Data'!M351="","",IF(SUM('Control Sample Data'!M$2:M$97)&gt;10,IF(AND(ISNUMBER('Control Sample Data'!M351),'Control Sample Data'!M351&lt;$B352, 'Control Sample Data'!M351&gt;0),'Control Sample Data'!M351,$B352),""))</f>
        <v/>
      </c>
      <c r="N352" s="29" t="str">
        <f>IF('Control Sample Data'!N351="","",IF(SUM('Control Sample Data'!N$2:N$97)&gt;10,IF(AND(ISNUMBER('Control Sample Data'!N351),'Control Sample Data'!N351&lt;$B352, 'Control Sample Data'!N351&gt;0),'Control Sample Data'!N351,$B352),""))</f>
        <v/>
      </c>
      <c r="O352" s="29" t="str">
        <f>IF('Control Sample Data'!O351="","",IF(SUM('Control Sample Data'!O$2:O$97)&gt;10,IF(AND(ISNUMBER('Control Sample Data'!O351),'Control Sample Data'!O351&lt;$B352, 'Control Sample Data'!O351&gt;0),'Control Sample Data'!O351,$B352),""))</f>
        <v/>
      </c>
      <c r="Q352" s="4" t="s">
        <v>5009</v>
      </c>
      <c r="R352" s="29">
        <f>IF('Test Sample Data'!D351="","",IF(SUM('Test Sample Data'!D$2:D$97)&gt;10,IF(AND(ISNUMBER('Test Sample Data'!D351),'Test Sample Data'!D351&lt;$B352, 'Test Sample Data'!D351&gt;0),'Test Sample Data'!D351,$B352),""))</f>
        <v>26</v>
      </c>
      <c r="S352" s="29">
        <f>IF('Test Sample Data'!E351="","",IF(SUM('Test Sample Data'!E$2:E$97)&gt;10,IF(AND(ISNUMBER('Test Sample Data'!E351),'Test Sample Data'!E351&lt;$B352, 'Test Sample Data'!E351&gt;0),'Test Sample Data'!E351,$B352),""))</f>
        <v>26</v>
      </c>
      <c r="T352" s="29" t="str">
        <f>IF('Test Sample Data'!F351="","",IF(SUM('Test Sample Data'!F$2:F$97)&gt;10,IF(AND(ISNUMBER('Test Sample Data'!F351),'Test Sample Data'!F351&lt;$B352, 'Test Sample Data'!F351&gt;0),'Test Sample Data'!F351,$B352),""))</f>
        <v/>
      </c>
      <c r="U352" s="29" t="str">
        <f>IF('Test Sample Data'!G351="","",IF(SUM('Test Sample Data'!G$2:G$97)&gt;10,IF(AND(ISNUMBER('Test Sample Data'!G351),'Test Sample Data'!G351&lt;$B352, 'Test Sample Data'!G351&gt;0),'Test Sample Data'!G351,$B352),""))</f>
        <v/>
      </c>
      <c r="V352" s="29" t="str">
        <f>IF('Test Sample Data'!H351="","",IF(SUM('Test Sample Data'!H$2:H$97)&gt;10,IF(AND(ISNUMBER('Test Sample Data'!H351),'Test Sample Data'!H351&lt;$B352, 'Test Sample Data'!H351&gt;0),'Test Sample Data'!H351,$B352),""))</f>
        <v/>
      </c>
      <c r="W352" s="29" t="str">
        <f>IF('Test Sample Data'!I351="","",IF(SUM('Test Sample Data'!I$2:I$97)&gt;10,IF(AND(ISNUMBER('Test Sample Data'!I351),'Test Sample Data'!I351&lt;$B352, 'Test Sample Data'!I351&gt;0),'Test Sample Data'!I351,$B352),""))</f>
        <v/>
      </c>
      <c r="X352" s="29" t="str">
        <f>IF('Test Sample Data'!J351="","",IF(SUM('Test Sample Data'!J$2:J$97)&gt;10,IF(AND(ISNUMBER('Test Sample Data'!J351),'Test Sample Data'!J351&lt;$B352, 'Test Sample Data'!J351&gt;0),'Test Sample Data'!J351,$B352),""))</f>
        <v/>
      </c>
      <c r="Y352" s="29" t="str">
        <f>IF('Test Sample Data'!K351="","",IF(SUM('Test Sample Data'!K$2:K$97)&gt;10,IF(AND(ISNUMBER('Test Sample Data'!K351),'Test Sample Data'!K351&lt;$B352, 'Test Sample Data'!K351&gt;0),'Test Sample Data'!K351,$B352),""))</f>
        <v/>
      </c>
      <c r="Z352" s="29" t="str">
        <f>IF('Test Sample Data'!L351="","",IF(SUM('Test Sample Data'!L$2:L$97)&gt;10,IF(AND(ISNUMBER('Test Sample Data'!L351),'Test Sample Data'!L351&lt;$B352, 'Test Sample Data'!L351&gt;0),'Test Sample Data'!L351,$B352),""))</f>
        <v/>
      </c>
      <c r="AA352" s="29" t="str">
        <f>IF('Test Sample Data'!M351="","",IF(SUM('Test Sample Data'!M$2:M$97)&gt;10,IF(AND(ISNUMBER('Test Sample Data'!M351),'Test Sample Data'!M351&lt;$B352, 'Test Sample Data'!M351&gt;0),'Test Sample Data'!M351,$B352),""))</f>
        <v/>
      </c>
      <c r="AB352" s="29" t="str">
        <f>IF('Test Sample Data'!N351="","",IF(SUM('Test Sample Data'!N$2:N$97)&gt;10,IF(AND(ISNUMBER('Test Sample Data'!N351),'Test Sample Data'!N351&lt;$B352, 'Test Sample Data'!N351&gt;0),'Test Sample Data'!N351,$B352),""))</f>
        <v/>
      </c>
      <c r="AC352" s="29" t="str">
        <f>IF('Test Sample Data'!O351="","",IF(SUM('Test Sample Data'!O$2:O$97)&gt;10,IF(AND(ISNUMBER('Test Sample Data'!O351),'Test Sample Data'!O351&lt;$B352, 'Test Sample Data'!O351&gt;0),'Test Sample Data'!O351,$B352),""))</f>
        <v/>
      </c>
      <c r="AE352" s="4" t="s">
        <v>5009</v>
      </c>
      <c r="AF352" s="4">
        <f t="shared" si="375"/>
        <v>0</v>
      </c>
      <c r="AG352" s="4">
        <f t="shared" si="376"/>
        <v>0</v>
      </c>
      <c r="AH352" s="4" t="str">
        <f t="shared" si="377"/>
        <v/>
      </c>
      <c r="AI352" s="4" t="str">
        <f t="shared" si="378"/>
        <v/>
      </c>
      <c r="AJ352" s="4" t="str">
        <f t="shared" si="379"/>
        <v/>
      </c>
      <c r="AK352" s="4" t="str">
        <f t="shared" si="380"/>
        <v/>
      </c>
      <c r="AL352" s="4" t="str">
        <f t="shared" si="381"/>
        <v/>
      </c>
      <c r="AM352" s="4" t="str">
        <f t="shared" si="382"/>
        <v/>
      </c>
      <c r="AN352" s="4" t="str">
        <f t="shared" si="383"/>
        <v/>
      </c>
      <c r="AO352" s="4" t="str">
        <f t="shared" si="384"/>
        <v/>
      </c>
      <c r="AP352" s="4" t="str">
        <f t="shared" si="385"/>
        <v/>
      </c>
      <c r="AQ352" s="4" t="str">
        <f t="shared" si="386"/>
        <v/>
      </c>
      <c r="AR352" s="4">
        <f t="shared" si="387"/>
        <v>0</v>
      </c>
      <c r="AS352" s="4">
        <f t="shared" si="374"/>
        <v>0</v>
      </c>
      <c r="AU352" s="4" t="s">
        <v>5009</v>
      </c>
      <c r="AV352" s="4">
        <f t="shared" si="388"/>
        <v>0</v>
      </c>
      <c r="AW352" s="4">
        <f t="shared" si="389"/>
        <v>0</v>
      </c>
      <c r="AX352" s="4" t="str">
        <f t="shared" si="390"/>
        <v/>
      </c>
      <c r="AY352" s="4" t="str">
        <f t="shared" si="391"/>
        <v/>
      </c>
      <c r="AZ352" s="4" t="str">
        <f t="shared" si="392"/>
        <v/>
      </c>
      <c r="BA352" s="4" t="str">
        <f t="shared" si="393"/>
        <v/>
      </c>
      <c r="BB352" s="4" t="str">
        <f t="shared" si="394"/>
        <v/>
      </c>
      <c r="BC352" s="4" t="str">
        <f t="shared" si="395"/>
        <v/>
      </c>
      <c r="BD352" s="4" t="str">
        <f t="shared" si="396"/>
        <v/>
      </c>
      <c r="BE352" s="4" t="str">
        <f t="shared" si="397"/>
        <v/>
      </c>
      <c r="BF352" s="4" t="str">
        <f t="shared" si="398"/>
        <v/>
      </c>
      <c r="BG352" s="4" t="str">
        <f t="shared" si="399"/>
        <v/>
      </c>
      <c r="BI352" s="4" t="s">
        <v>5009</v>
      </c>
      <c r="BJ352" s="4">
        <f t="shared" si="361"/>
        <v>0</v>
      </c>
      <c r="BK352" s="4">
        <f t="shared" si="362"/>
        <v>0</v>
      </c>
      <c r="BL352" s="4" t="str">
        <f t="shared" si="363"/>
        <v/>
      </c>
      <c r="BM352" s="4" t="str">
        <f t="shared" si="364"/>
        <v/>
      </c>
      <c r="BN352" s="4" t="str">
        <f t="shared" si="365"/>
        <v/>
      </c>
      <c r="BO352" s="4" t="str">
        <f t="shared" si="366"/>
        <v/>
      </c>
      <c r="BP352" s="4" t="str">
        <f t="shared" si="367"/>
        <v/>
      </c>
      <c r="BQ352" s="4" t="str">
        <f t="shared" si="368"/>
        <v/>
      </c>
      <c r="BR352" s="4" t="str">
        <f t="shared" si="369"/>
        <v/>
      </c>
      <c r="BS352" s="4" t="str">
        <f t="shared" si="370"/>
        <v/>
      </c>
      <c r="BT352" s="4" t="str">
        <f t="shared" si="371"/>
        <v/>
      </c>
      <c r="BU352" s="4" t="str">
        <f t="shared" si="372"/>
        <v/>
      </c>
      <c r="BV352" s="4">
        <f t="shared" si="400"/>
        <v>0</v>
      </c>
      <c r="BW352" s="4">
        <f t="shared" si="373"/>
        <v>0</v>
      </c>
      <c r="BY352" s="4" t="s">
        <v>5009</v>
      </c>
      <c r="BZ352" s="4">
        <f t="shared" si="337"/>
        <v>0</v>
      </c>
      <c r="CA352" s="4">
        <f t="shared" si="338"/>
        <v>0</v>
      </c>
      <c r="CB352" s="4" t="str">
        <f t="shared" si="339"/>
        <v/>
      </c>
      <c r="CC352" s="4" t="str">
        <f t="shared" si="340"/>
        <v/>
      </c>
      <c r="CD352" s="4" t="str">
        <f t="shared" si="341"/>
        <v/>
      </c>
      <c r="CE352" s="4" t="str">
        <f t="shared" si="342"/>
        <v/>
      </c>
      <c r="CF352" s="4" t="str">
        <f t="shared" si="343"/>
        <v/>
      </c>
      <c r="CG352" s="4" t="str">
        <f t="shared" si="344"/>
        <v/>
      </c>
      <c r="CH352" s="4" t="str">
        <f t="shared" si="345"/>
        <v/>
      </c>
      <c r="CI352" s="4" t="str">
        <f t="shared" si="346"/>
        <v/>
      </c>
      <c r="CJ352" s="4" t="str">
        <f t="shared" si="347"/>
        <v/>
      </c>
      <c r="CK352" s="4" t="str">
        <f t="shared" si="348"/>
        <v/>
      </c>
      <c r="CM352" s="4" t="s">
        <v>5009</v>
      </c>
      <c r="CN352" s="4" t="str">
        <f>IF(ISNUMBER(BZ352), IF($BV352&gt;VLOOKUP('Gene Table'!$G$2,'Array Content'!$A$2:$B$3,2,FALSE),IF(BZ352&lt;-$BV352,"mutant","WT"),IF(BZ352&lt;-VLOOKUP('Gene Table'!$G$2,'Array Content'!$A$2:$B$3,2,FALSE),"Mutant","WT")),"")</f>
        <v>WT</v>
      </c>
      <c r="CO352" s="4" t="str">
        <f>IF(ISNUMBER(CA352), IF($BV352&gt;VLOOKUP('Gene Table'!$G$2,'Array Content'!$A$2:$B$3,2,FALSE),IF(CA352&lt;-$BV352,"mutant","WT"),IF(CA352&lt;-VLOOKUP('Gene Table'!$G$2,'Array Content'!$A$2:$B$3,2,FALSE),"Mutant","WT")),"")</f>
        <v>WT</v>
      </c>
      <c r="CP352" s="4" t="str">
        <f>IF(ISNUMBER(CB352), IF($BV352&gt;VLOOKUP('Gene Table'!$G$2,'Array Content'!$A$2:$B$3,2,FALSE),IF(CB352&lt;-$BV352,"mutant","WT"),IF(CB352&lt;-VLOOKUP('Gene Table'!$G$2,'Array Content'!$A$2:$B$3,2,FALSE),"Mutant","WT")),"")</f>
        <v/>
      </c>
      <c r="CQ352" s="4" t="str">
        <f>IF(ISNUMBER(CC352), IF($BV352&gt;VLOOKUP('Gene Table'!$G$2,'Array Content'!$A$2:$B$3,2,FALSE),IF(CC352&lt;-$BV352,"mutant","WT"),IF(CC352&lt;-VLOOKUP('Gene Table'!$G$2,'Array Content'!$A$2:$B$3,2,FALSE),"Mutant","WT")),"")</f>
        <v/>
      </c>
      <c r="CR352" s="4" t="str">
        <f>IF(ISNUMBER(CD352), IF($BV352&gt;VLOOKUP('Gene Table'!$G$2,'Array Content'!$A$2:$B$3,2,FALSE),IF(CD352&lt;-$BV352,"mutant","WT"),IF(CD352&lt;-VLOOKUP('Gene Table'!$G$2,'Array Content'!$A$2:$B$3,2,FALSE),"Mutant","WT")),"")</f>
        <v/>
      </c>
      <c r="CS352" s="4" t="str">
        <f>IF(ISNUMBER(CE352), IF($BV352&gt;VLOOKUP('Gene Table'!$G$2,'Array Content'!$A$2:$B$3,2,FALSE),IF(CE352&lt;-$BV352,"mutant","WT"),IF(CE352&lt;-VLOOKUP('Gene Table'!$G$2,'Array Content'!$A$2:$B$3,2,FALSE),"Mutant","WT")),"")</f>
        <v/>
      </c>
      <c r="CT352" s="4" t="str">
        <f>IF(ISNUMBER(CF352), IF($BV352&gt;VLOOKUP('Gene Table'!$G$2,'Array Content'!$A$2:$B$3,2,FALSE),IF(CF352&lt;-$BV352,"mutant","WT"),IF(CF352&lt;-VLOOKUP('Gene Table'!$G$2,'Array Content'!$A$2:$B$3,2,FALSE),"Mutant","WT")),"")</f>
        <v/>
      </c>
      <c r="CU352" s="4" t="str">
        <f>IF(ISNUMBER(CG352), IF($BV352&gt;VLOOKUP('Gene Table'!$G$2,'Array Content'!$A$2:$B$3,2,FALSE),IF(CG352&lt;-$BV352,"mutant","WT"),IF(CG352&lt;-VLOOKUP('Gene Table'!$G$2,'Array Content'!$A$2:$B$3,2,FALSE),"Mutant","WT")),"")</f>
        <v/>
      </c>
      <c r="CV352" s="4" t="str">
        <f>IF(ISNUMBER(CH352), IF($BV352&gt;VLOOKUP('Gene Table'!$G$2,'Array Content'!$A$2:$B$3,2,FALSE),IF(CH352&lt;-$BV352,"mutant","WT"),IF(CH352&lt;-VLOOKUP('Gene Table'!$G$2,'Array Content'!$A$2:$B$3,2,FALSE),"Mutant","WT")),"")</f>
        <v/>
      </c>
      <c r="CW352" s="4" t="str">
        <f>IF(ISNUMBER(CI352), IF($BV352&gt;VLOOKUP('Gene Table'!$G$2,'Array Content'!$A$2:$B$3,2,FALSE),IF(CI352&lt;-$BV352,"mutant","WT"),IF(CI352&lt;-VLOOKUP('Gene Table'!$G$2,'Array Content'!$A$2:$B$3,2,FALSE),"Mutant","WT")),"")</f>
        <v/>
      </c>
      <c r="CX352" s="4" t="str">
        <f>IF(ISNUMBER(CJ352), IF($BV352&gt;VLOOKUP('Gene Table'!$G$2,'Array Content'!$A$2:$B$3,2,FALSE),IF(CJ352&lt;-$BV352,"mutant","WT"),IF(CJ352&lt;-VLOOKUP('Gene Table'!$G$2,'Array Content'!$A$2:$B$3,2,FALSE),"Mutant","WT")),"")</f>
        <v/>
      </c>
      <c r="CY352" s="4" t="str">
        <f>IF(ISNUMBER(CK352), IF($BV352&gt;VLOOKUP('Gene Table'!$G$2,'Array Content'!$A$2:$B$3,2,FALSE),IF(CK352&lt;-$BV352,"mutant","WT"),IF(CK352&lt;-VLOOKUP('Gene Table'!$G$2,'Array Content'!$A$2:$B$3,2,FALSE),"Mutant","WT")),"")</f>
        <v/>
      </c>
      <c r="DA352" s="4" t="s">
        <v>5009</v>
      </c>
      <c r="DB352" s="4">
        <f t="shared" si="349"/>
        <v>0</v>
      </c>
      <c r="DC352" s="4">
        <f t="shared" si="350"/>
        <v>0</v>
      </c>
      <c r="DD352" s="4" t="str">
        <f t="shared" si="351"/>
        <v/>
      </c>
      <c r="DE352" s="4" t="str">
        <f t="shared" si="352"/>
        <v/>
      </c>
      <c r="DF352" s="4" t="str">
        <f t="shared" si="353"/>
        <v/>
      </c>
      <c r="DG352" s="4" t="str">
        <f t="shared" si="354"/>
        <v/>
      </c>
      <c r="DH352" s="4" t="str">
        <f t="shared" si="355"/>
        <v/>
      </c>
      <c r="DI352" s="4" t="str">
        <f t="shared" si="356"/>
        <v/>
      </c>
      <c r="DJ352" s="4" t="str">
        <f t="shared" si="357"/>
        <v/>
      </c>
      <c r="DK352" s="4" t="str">
        <f t="shared" si="358"/>
        <v/>
      </c>
      <c r="DL352" s="4" t="str">
        <f t="shared" si="359"/>
        <v/>
      </c>
      <c r="DM352" s="4" t="str">
        <f t="shared" si="360"/>
        <v/>
      </c>
      <c r="DO352" s="4" t="s">
        <v>5009</v>
      </c>
      <c r="DP352" s="4" t="str">
        <f>IF(ISNUMBER(DB352), IF($AR352&gt;VLOOKUP('Gene Table'!$G$2,'Array Content'!$A$2:$B$3,2,FALSE),IF(DB352&lt;-$AR352,"mutant","WT"),IF(DB352&lt;-VLOOKUP('Gene Table'!$G$2,'Array Content'!$A$2:$B$3,2,FALSE),"Mutant","WT")),"")</f>
        <v>WT</v>
      </c>
      <c r="DQ352" s="4" t="str">
        <f>IF(ISNUMBER(DC352), IF($AR352&gt;VLOOKUP('Gene Table'!$G$2,'Array Content'!$A$2:$B$3,2,FALSE),IF(DC352&lt;-$AR352,"mutant","WT"),IF(DC352&lt;-VLOOKUP('Gene Table'!$G$2,'Array Content'!$A$2:$B$3,2,FALSE),"Mutant","WT")),"")</f>
        <v>WT</v>
      </c>
      <c r="DR352" s="4" t="str">
        <f>IF(ISNUMBER(DD352), IF($AR352&gt;VLOOKUP('Gene Table'!$G$2,'Array Content'!$A$2:$B$3,2,FALSE),IF(DD352&lt;-$AR352,"mutant","WT"),IF(DD352&lt;-VLOOKUP('Gene Table'!$G$2,'Array Content'!$A$2:$B$3,2,FALSE),"Mutant","WT")),"")</f>
        <v/>
      </c>
      <c r="DS352" s="4" t="str">
        <f>IF(ISNUMBER(DE352), IF($AR352&gt;VLOOKUP('Gene Table'!$G$2,'Array Content'!$A$2:$B$3,2,FALSE),IF(DE352&lt;-$AR352,"mutant","WT"),IF(DE352&lt;-VLOOKUP('Gene Table'!$G$2,'Array Content'!$A$2:$B$3,2,FALSE),"Mutant","WT")),"")</f>
        <v/>
      </c>
      <c r="DT352" s="4" t="str">
        <f>IF(ISNUMBER(DF352), IF($AR352&gt;VLOOKUP('Gene Table'!$G$2,'Array Content'!$A$2:$B$3,2,FALSE),IF(DF352&lt;-$AR352,"mutant","WT"),IF(DF352&lt;-VLOOKUP('Gene Table'!$G$2,'Array Content'!$A$2:$B$3,2,FALSE),"Mutant","WT")),"")</f>
        <v/>
      </c>
      <c r="DU352" s="4" t="str">
        <f>IF(ISNUMBER(DG352), IF($AR352&gt;VLOOKUP('Gene Table'!$G$2,'Array Content'!$A$2:$B$3,2,FALSE),IF(DG352&lt;-$AR352,"mutant","WT"),IF(DG352&lt;-VLOOKUP('Gene Table'!$G$2,'Array Content'!$A$2:$B$3,2,FALSE),"Mutant","WT")),"")</f>
        <v/>
      </c>
      <c r="DV352" s="4" t="str">
        <f>IF(ISNUMBER(DH352), IF($AR352&gt;VLOOKUP('Gene Table'!$G$2,'Array Content'!$A$2:$B$3,2,FALSE),IF(DH352&lt;-$AR352,"mutant","WT"),IF(DH352&lt;-VLOOKUP('Gene Table'!$G$2,'Array Content'!$A$2:$B$3,2,FALSE),"Mutant","WT")),"")</f>
        <v/>
      </c>
      <c r="DW352" s="4" t="str">
        <f>IF(ISNUMBER(DI352), IF($AR352&gt;VLOOKUP('Gene Table'!$G$2,'Array Content'!$A$2:$B$3,2,FALSE),IF(DI352&lt;-$AR352,"mutant","WT"),IF(DI352&lt;-VLOOKUP('Gene Table'!$G$2,'Array Content'!$A$2:$B$3,2,FALSE),"Mutant","WT")),"")</f>
        <v/>
      </c>
      <c r="DX352" s="4" t="str">
        <f>IF(ISNUMBER(DJ352), IF($AR352&gt;VLOOKUP('Gene Table'!$G$2,'Array Content'!$A$2:$B$3,2,FALSE),IF(DJ352&lt;-$AR352,"mutant","WT"),IF(DJ352&lt;-VLOOKUP('Gene Table'!$G$2,'Array Content'!$A$2:$B$3,2,FALSE),"Mutant","WT")),"")</f>
        <v/>
      </c>
      <c r="DY352" s="4" t="str">
        <f>IF(ISNUMBER(DK352), IF($AR352&gt;VLOOKUP('Gene Table'!$G$2,'Array Content'!$A$2:$B$3,2,FALSE),IF(DK352&lt;-$AR352,"mutant","WT"),IF(DK352&lt;-VLOOKUP('Gene Table'!$G$2,'Array Content'!$A$2:$B$3,2,FALSE),"Mutant","WT")),"")</f>
        <v/>
      </c>
      <c r="DZ352" s="4" t="str">
        <f>IF(ISNUMBER(DL352), IF($AR352&gt;VLOOKUP('Gene Table'!$G$2,'Array Content'!$A$2:$B$3,2,FALSE),IF(DL352&lt;-$AR352,"mutant","WT"),IF(DL352&lt;-VLOOKUP('Gene Table'!$G$2,'Array Content'!$A$2:$B$3,2,FALSE),"Mutant","WT")),"")</f>
        <v/>
      </c>
      <c r="EA352" s="4" t="str">
        <f>IF(ISNUMBER(DM352), IF($AR352&gt;VLOOKUP('Gene Table'!$G$2,'Array Content'!$A$2:$B$3,2,FALSE),IF(DM352&lt;-$AR352,"mutant","WT"),IF(DM352&lt;-VLOOKUP('Gene Table'!$G$2,'Array Content'!$A$2:$B$3,2,FALSE),"Mutant","WT")),"")</f>
        <v/>
      </c>
      <c r="EC352" s="4" t="s">
        <v>5009</v>
      </c>
      <c r="ED352" s="4">
        <f>IF('Gene Table'!$D352="copy number",D352,"")</f>
        <v>26</v>
      </c>
      <c r="EE352" s="4">
        <f>IF('Gene Table'!$D352="copy number",E352,"")</f>
        <v>26</v>
      </c>
      <c r="EF352" s="4" t="str">
        <f>IF('Gene Table'!$D352="copy number",F352,"")</f>
        <v/>
      </c>
      <c r="EG352" s="4" t="str">
        <f>IF('Gene Table'!$D352="copy number",G352,"")</f>
        <v/>
      </c>
      <c r="EH352" s="4" t="str">
        <f>IF('Gene Table'!$D352="copy number",H352,"")</f>
        <v/>
      </c>
      <c r="EI352" s="4" t="str">
        <f>IF('Gene Table'!$D352="copy number",I352,"")</f>
        <v/>
      </c>
      <c r="EJ352" s="4" t="str">
        <f>IF('Gene Table'!$D352="copy number",J352,"")</f>
        <v/>
      </c>
      <c r="EK352" s="4" t="str">
        <f>IF('Gene Table'!$D352="copy number",K352,"")</f>
        <v/>
      </c>
      <c r="EL352" s="4" t="str">
        <f>IF('Gene Table'!$D352="copy number",L352,"")</f>
        <v/>
      </c>
      <c r="EM352" s="4" t="str">
        <f>IF('Gene Table'!$D352="copy number",M352,"")</f>
        <v/>
      </c>
      <c r="EN352" s="4" t="str">
        <f>IF('Gene Table'!$D352="copy number",N352,"")</f>
        <v/>
      </c>
      <c r="EO352" s="4" t="str">
        <f>IF('Gene Table'!$D352="copy number",O352,"")</f>
        <v/>
      </c>
      <c r="EQ352" s="4" t="s">
        <v>5009</v>
      </c>
      <c r="ER352" s="4">
        <f>IF('Gene Table'!$D352="copy number",R352,"")</f>
        <v>26</v>
      </c>
      <c r="ES352" s="4">
        <f>IF('Gene Table'!$D352="copy number",S352,"")</f>
        <v>26</v>
      </c>
      <c r="ET352" s="4" t="str">
        <f>IF('Gene Table'!$D352="copy number",T352,"")</f>
        <v/>
      </c>
      <c r="EU352" s="4" t="str">
        <f>IF('Gene Table'!$D352="copy number",U352,"")</f>
        <v/>
      </c>
      <c r="EV352" s="4" t="str">
        <f>IF('Gene Table'!$D352="copy number",V352,"")</f>
        <v/>
      </c>
      <c r="EW352" s="4" t="str">
        <f>IF('Gene Table'!$D352="copy number",W352,"")</f>
        <v/>
      </c>
      <c r="EX352" s="4" t="str">
        <f>IF('Gene Table'!$D352="copy number",X352,"")</f>
        <v/>
      </c>
      <c r="EY352" s="4" t="str">
        <f>IF('Gene Table'!$D352="copy number",Y352,"")</f>
        <v/>
      </c>
      <c r="EZ352" s="4" t="str">
        <f>IF('Gene Table'!$D352="copy number",Z352,"")</f>
        <v/>
      </c>
      <c r="FA352" s="4" t="str">
        <f>IF('Gene Table'!$D352="copy number",AA352,"")</f>
        <v/>
      </c>
      <c r="FB352" s="4" t="str">
        <f>IF('Gene Table'!$D352="copy number",AB352,"")</f>
        <v/>
      </c>
      <c r="FC352" s="4" t="str">
        <f>IF('Gene Table'!$D352="copy number",AC352,"")</f>
        <v/>
      </c>
      <c r="FE352" s="4" t="s">
        <v>5009</v>
      </c>
      <c r="FF352" s="4" t="str">
        <f>IF('Gene Table'!$C352="SMPC",D352,"")</f>
        <v/>
      </c>
      <c r="FG352" s="4" t="str">
        <f>IF('Gene Table'!$C352="SMPC",E352,"")</f>
        <v/>
      </c>
      <c r="FH352" s="4" t="str">
        <f>IF('Gene Table'!$C352="SMPC",F352,"")</f>
        <v/>
      </c>
      <c r="FI352" s="4" t="str">
        <f>IF('Gene Table'!$C352="SMPC",G352,"")</f>
        <v/>
      </c>
      <c r="FJ352" s="4" t="str">
        <f>IF('Gene Table'!$C352="SMPC",H352,"")</f>
        <v/>
      </c>
      <c r="FK352" s="4" t="str">
        <f>IF('Gene Table'!$C352="SMPC",I352,"")</f>
        <v/>
      </c>
      <c r="FL352" s="4" t="str">
        <f>IF('Gene Table'!$C352="SMPC",J352,"")</f>
        <v/>
      </c>
      <c r="FM352" s="4" t="str">
        <f>IF('Gene Table'!$C352="SMPC",K352,"")</f>
        <v/>
      </c>
      <c r="FN352" s="4" t="str">
        <f>IF('Gene Table'!$C352="SMPC",L352,"")</f>
        <v/>
      </c>
      <c r="FO352" s="4" t="str">
        <f>IF('Gene Table'!$C352="SMPC",M352,"")</f>
        <v/>
      </c>
      <c r="FP352" s="4" t="str">
        <f>IF('Gene Table'!$C352="SMPC",N352,"")</f>
        <v/>
      </c>
      <c r="FQ352" s="4" t="str">
        <f>IF('Gene Table'!$C352="SMPC",O352,"")</f>
        <v/>
      </c>
      <c r="FS352" s="4" t="s">
        <v>5009</v>
      </c>
      <c r="FT352" s="4" t="str">
        <f>IF('Gene Table'!$C352="SMPC",R352,"")</f>
        <v/>
      </c>
      <c r="FU352" s="4" t="str">
        <f>IF('Gene Table'!$C352="SMPC",S352,"")</f>
        <v/>
      </c>
      <c r="FV352" s="4" t="str">
        <f>IF('Gene Table'!$C352="SMPC",T352,"")</f>
        <v/>
      </c>
      <c r="FW352" s="4" t="str">
        <f>IF('Gene Table'!$C352="SMPC",U352,"")</f>
        <v/>
      </c>
      <c r="FX352" s="4" t="str">
        <f>IF('Gene Table'!$C352="SMPC",V352,"")</f>
        <v/>
      </c>
      <c r="FY352" s="4" t="str">
        <f>IF('Gene Table'!$C352="SMPC",W352,"")</f>
        <v/>
      </c>
      <c r="FZ352" s="4" t="str">
        <f>IF('Gene Table'!$C352="SMPC",X352,"")</f>
        <v/>
      </c>
      <c r="GA352" s="4" t="str">
        <f>IF('Gene Table'!$C352="SMPC",Y352,"")</f>
        <v/>
      </c>
      <c r="GB352" s="4" t="str">
        <f>IF('Gene Table'!$C352="SMPC",Z352,"")</f>
        <v/>
      </c>
      <c r="GC352" s="4" t="str">
        <f>IF('Gene Table'!$C352="SMPC",AA352,"")</f>
        <v/>
      </c>
      <c r="GD352" s="4" t="str">
        <f>IF('Gene Table'!$C352="SMPC",AB352,"")</f>
        <v/>
      </c>
      <c r="GE352" s="4" t="str">
        <f>IF('Gene Table'!$C352="SMPC",AC352,"")</f>
        <v/>
      </c>
    </row>
    <row r="353" spans="1:187" ht="15" customHeight="1" x14ac:dyDescent="0.25">
      <c r="A353" s="4" t="str">
        <f>'Gene Table'!C353&amp;":"&amp;'Gene Table'!D353</f>
        <v>TET2:copy number</v>
      </c>
      <c r="B353" s="4">
        <f>IF('Gene Table'!$G$5="NO",IF(ISNUMBER(MATCH('Gene Table'!E353,'Array Content'!$M$2:$M$941,0)),VLOOKUP('Gene Table'!E353,'Array Content'!$M$2:$O$941,2,FALSE),35),IF('Gene Table'!$G$5="YES",IF(ISNUMBER(MATCH('Gene Table'!E353,'Array Content'!$M$2:$M$941,0)),VLOOKUP('Gene Table'!E353,'Array Content'!$M$2:$O$941,3,FALSE),35),"OOPS"))</f>
        <v>35</v>
      </c>
      <c r="C353" s="4" t="s">
        <v>5010</v>
      </c>
      <c r="D353" s="29">
        <f>IF('Control Sample Data'!D352="","",IF(SUM('Control Sample Data'!D$2:D$97)&gt;10,IF(AND(ISNUMBER('Control Sample Data'!D352),'Control Sample Data'!D352&lt;$B353, 'Control Sample Data'!D352&gt;0),'Control Sample Data'!D352,$B353),""))</f>
        <v>26</v>
      </c>
      <c r="E353" s="29">
        <f>IF('Control Sample Data'!E352="","",IF(SUM('Control Sample Data'!E$2:E$97)&gt;10,IF(AND(ISNUMBER('Control Sample Data'!E352),'Control Sample Data'!E352&lt;$B353, 'Control Sample Data'!E352&gt;0),'Control Sample Data'!E352,$B353),""))</f>
        <v>26</v>
      </c>
      <c r="F353" s="29" t="str">
        <f>IF('Control Sample Data'!F352="","",IF(SUM('Control Sample Data'!F$2:F$97)&gt;10,IF(AND(ISNUMBER('Control Sample Data'!F352),'Control Sample Data'!F352&lt;$B353, 'Control Sample Data'!F352&gt;0),'Control Sample Data'!F352,$B353),""))</f>
        <v/>
      </c>
      <c r="G353" s="29" t="str">
        <f>IF('Control Sample Data'!G352="","",IF(SUM('Control Sample Data'!G$2:G$97)&gt;10,IF(AND(ISNUMBER('Control Sample Data'!G352),'Control Sample Data'!G352&lt;$B353, 'Control Sample Data'!G352&gt;0),'Control Sample Data'!G352,$B353),""))</f>
        <v/>
      </c>
      <c r="H353" s="29" t="str">
        <f>IF('Control Sample Data'!H352="","",IF(SUM('Control Sample Data'!H$2:H$97)&gt;10,IF(AND(ISNUMBER('Control Sample Data'!H352),'Control Sample Data'!H352&lt;$B353, 'Control Sample Data'!H352&gt;0),'Control Sample Data'!H352,$B353),""))</f>
        <v/>
      </c>
      <c r="I353" s="29" t="str">
        <f>IF('Control Sample Data'!I352="","",IF(SUM('Control Sample Data'!I$2:I$97)&gt;10,IF(AND(ISNUMBER('Control Sample Data'!I352),'Control Sample Data'!I352&lt;$B353, 'Control Sample Data'!I352&gt;0),'Control Sample Data'!I352,$B353),""))</f>
        <v/>
      </c>
      <c r="J353" s="29" t="str">
        <f>IF('Control Sample Data'!J352="","",IF(SUM('Control Sample Data'!J$2:J$97)&gt;10,IF(AND(ISNUMBER('Control Sample Data'!J352),'Control Sample Data'!J352&lt;$B353, 'Control Sample Data'!J352&gt;0),'Control Sample Data'!J352,$B353),""))</f>
        <v/>
      </c>
      <c r="K353" s="29" t="str">
        <f>IF('Control Sample Data'!K352="","",IF(SUM('Control Sample Data'!K$2:K$97)&gt;10,IF(AND(ISNUMBER('Control Sample Data'!K352),'Control Sample Data'!K352&lt;$B353, 'Control Sample Data'!K352&gt;0),'Control Sample Data'!K352,$B353),""))</f>
        <v/>
      </c>
      <c r="L353" s="29" t="str">
        <f>IF('Control Sample Data'!L352="","",IF(SUM('Control Sample Data'!L$2:L$97)&gt;10,IF(AND(ISNUMBER('Control Sample Data'!L352),'Control Sample Data'!L352&lt;$B353, 'Control Sample Data'!L352&gt;0),'Control Sample Data'!L352,$B353),""))</f>
        <v/>
      </c>
      <c r="M353" s="29" t="str">
        <f>IF('Control Sample Data'!M352="","",IF(SUM('Control Sample Data'!M$2:M$97)&gt;10,IF(AND(ISNUMBER('Control Sample Data'!M352),'Control Sample Data'!M352&lt;$B353, 'Control Sample Data'!M352&gt;0),'Control Sample Data'!M352,$B353),""))</f>
        <v/>
      </c>
      <c r="N353" s="29" t="str">
        <f>IF('Control Sample Data'!N352="","",IF(SUM('Control Sample Data'!N$2:N$97)&gt;10,IF(AND(ISNUMBER('Control Sample Data'!N352),'Control Sample Data'!N352&lt;$B353, 'Control Sample Data'!N352&gt;0),'Control Sample Data'!N352,$B353),""))</f>
        <v/>
      </c>
      <c r="O353" s="29" t="str">
        <f>IF('Control Sample Data'!O352="","",IF(SUM('Control Sample Data'!O$2:O$97)&gt;10,IF(AND(ISNUMBER('Control Sample Data'!O352),'Control Sample Data'!O352&lt;$B353, 'Control Sample Data'!O352&gt;0),'Control Sample Data'!O352,$B353),""))</f>
        <v/>
      </c>
      <c r="Q353" s="4" t="s">
        <v>5010</v>
      </c>
      <c r="R353" s="29">
        <f>IF('Test Sample Data'!D352="","",IF(SUM('Test Sample Data'!D$2:D$97)&gt;10,IF(AND(ISNUMBER('Test Sample Data'!D352),'Test Sample Data'!D352&lt;$B353, 'Test Sample Data'!D352&gt;0),'Test Sample Data'!D352,$B353),""))</f>
        <v>26</v>
      </c>
      <c r="S353" s="29">
        <f>IF('Test Sample Data'!E352="","",IF(SUM('Test Sample Data'!E$2:E$97)&gt;10,IF(AND(ISNUMBER('Test Sample Data'!E352),'Test Sample Data'!E352&lt;$B353, 'Test Sample Data'!E352&gt;0),'Test Sample Data'!E352,$B353),""))</f>
        <v>26</v>
      </c>
      <c r="T353" s="29" t="str">
        <f>IF('Test Sample Data'!F352="","",IF(SUM('Test Sample Data'!F$2:F$97)&gt;10,IF(AND(ISNUMBER('Test Sample Data'!F352),'Test Sample Data'!F352&lt;$B353, 'Test Sample Data'!F352&gt;0),'Test Sample Data'!F352,$B353),""))</f>
        <v/>
      </c>
      <c r="U353" s="29" t="str">
        <f>IF('Test Sample Data'!G352="","",IF(SUM('Test Sample Data'!G$2:G$97)&gt;10,IF(AND(ISNUMBER('Test Sample Data'!G352),'Test Sample Data'!G352&lt;$B353, 'Test Sample Data'!G352&gt;0),'Test Sample Data'!G352,$B353),""))</f>
        <v/>
      </c>
      <c r="V353" s="29" t="str">
        <f>IF('Test Sample Data'!H352="","",IF(SUM('Test Sample Data'!H$2:H$97)&gt;10,IF(AND(ISNUMBER('Test Sample Data'!H352),'Test Sample Data'!H352&lt;$B353, 'Test Sample Data'!H352&gt;0),'Test Sample Data'!H352,$B353),""))</f>
        <v/>
      </c>
      <c r="W353" s="29" t="str">
        <f>IF('Test Sample Data'!I352="","",IF(SUM('Test Sample Data'!I$2:I$97)&gt;10,IF(AND(ISNUMBER('Test Sample Data'!I352),'Test Sample Data'!I352&lt;$B353, 'Test Sample Data'!I352&gt;0),'Test Sample Data'!I352,$B353),""))</f>
        <v/>
      </c>
      <c r="X353" s="29" t="str">
        <f>IF('Test Sample Data'!J352="","",IF(SUM('Test Sample Data'!J$2:J$97)&gt;10,IF(AND(ISNUMBER('Test Sample Data'!J352),'Test Sample Data'!J352&lt;$B353, 'Test Sample Data'!J352&gt;0),'Test Sample Data'!J352,$B353),""))</f>
        <v/>
      </c>
      <c r="Y353" s="29" t="str">
        <f>IF('Test Sample Data'!K352="","",IF(SUM('Test Sample Data'!K$2:K$97)&gt;10,IF(AND(ISNUMBER('Test Sample Data'!K352),'Test Sample Data'!K352&lt;$B353, 'Test Sample Data'!K352&gt;0),'Test Sample Data'!K352,$B353),""))</f>
        <v/>
      </c>
      <c r="Z353" s="29" t="str">
        <f>IF('Test Sample Data'!L352="","",IF(SUM('Test Sample Data'!L$2:L$97)&gt;10,IF(AND(ISNUMBER('Test Sample Data'!L352),'Test Sample Data'!L352&lt;$B353, 'Test Sample Data'!L352&gt;0),'Test Sample Data'!L352,$B353),""))</f>
        <v/>
      </c>
      <c r="AA353" s="29" t="str">
        <f>IF('Test Sample Data'!M352="","",IF(SUM('Test Sample Data'!M$2:M$97)&gt;10,IF(AND(ISNUMBER('Test Sample Data'!M352),'Test Sample Data'!M352&lt;$B353, 'Test Sample Data'!M352&gt;0),'Test Sample Data'!M352,$B353),""))</f>
        <v/>
      </c>
      <c r="AB353" s="29" t="str">
        <f>IF('Test Sample Data'!N352="","",IF(SUM('Test Sample Data'!N$2:N$97)&gt;10,IF(AND(ISNUMBER('Test Sample Data'!N352),'Test Sample Data'!N352&lt;$B353, 'Test Sample Data'!N352&gt;0),'Test Sample Data'!N352,$B353),""))</f>
        <v/>
      </c>
      <c r="AC353" s="29" t="str">
        <f>IF('Test Sample Data'!O352="","",IF(SUM('Test Sample Data'!O$2:O$97)&gt;10,IF(AND(ISNUMBER('Test Sample Data'!O352),'Test Sample Data'!O352&lt;$B353, 'Test Sample Data'!O352&gt;0),'Test Sample Data'!O352,$B353),""))</f>
        <v/>
      </c>
      <c r="AE353" s="4" t="s">
        <v>5010</v>
      </c>
      <c r="AF353" s="4">
        <f t="shared" si="375"/>
        <v>0</v>
      </c>
      <c r="AG353" s="4">
        <f t="shared" si="376"/>
        <v>0</v>
      </c>
      <c r="AH353" s="4" t="str">
        <f t="shared" si="377"/>
        <v/>
      </c>
      <c r="AI353" s="4" t="str">
        <f t="shared" si="378"/>
        <v/>
      </c>
      <c r="AJ353" s="4" t="str">
        <f t="shared" si="379"/>
        <v/>
      </c>
      <c r="AK353" s="4" t="str">
        <f t="shared" si="380"/>
        <v/>
      </c>
      <c r="AL353" s="4" t="str">
        <f t="shared" si="381"/>
        <v/>
      </c>
      <c r="AM353" s="4" t="str">
        <f t="shared" si="382"/>
        <v/>
      </c>
      <c r="AN353" s="4" t="str">
        <f t="shared" si="383"/>
        <v/>
      </c>
      <c r="AO353" s="4" t="str">
        <f t="shared" si="384"/>
        <v/>
      </c>
      <c r="AP353" s="4" t="str">
        <f t="shared" si="385"/>
        <v/>
      </c>
      <c r="AQ353" s="4" t="str">
        <f t="shared" si="386"/>
        <v/>
      </c>
      <c r="AR353" s="4">
        <f t="shared" si="387"/>
        <v>0</v>
      </c>
      <c r="AS353" s="4">
        <f t="shared" si="374"/>
        <v>0</v>
      </c>
      <c r="AU353" s="4" t="s">
        <v>5010</v>
      </c>
      <c r="AV353" s="4">
        <f t="shared" si="388"/>
        <v>0</v>
      </c>
      <c r="AW353" s="4">
        <f t="shared" si="389"/>
        <v>0</v>
      </c>
      <c r="AX353" s="4" t="str">
        <f t="shared" si="390"/>
        <v/>
      </c>
      <c r="AY353" s="4" t="str">
        <f t="shared" si="391"/>
        <v/>
      </c>
      <c r="AZ353" s="4" t="str">
        <f t="shared" si="392"/>
        <v/>
      </c>
      <c r="BA353" s="4" t="str">
        <f t="shared" si="393"/>
        <v/>
      </c>
      <c r="BB353" s="4" t="str">
        <f t="shared" si="394"/>
        <v/>
      </c>
      <c r="BC353" s="4" t="str">
        <f t="shared" si="395"/>
        <v/>
      </c>
      <c r="BD353" s="4" t="str">
        <f t="shared" si="396"/>
        <v/>
      </c>
      <c r="BE353" s="4" t="str">
        <f t="shared" si="397"/>
        <v/>
      </c>
      <c r="BF353" s="4" t="str">
        <f t="shared" si="398"/>
        <v/>
      </c>
      <c r="BG353" s="4" t="str">
        <f t="shared" si="399"/>
        <v/>
      </c>
      <c r="BI353" s="4" t="s">
        <v>5010</v>
      </c>
      <c r="BJ353" s="4">
        <f t="shared" si="361"/>
        <v>0</v>
      </c>
      <c r="BK353" s="4">
        <f t="shared" si="362"/>
        <v>0</v>
      </c>
      <c r="BL353" s="4" t="str">
        <f t="shared" si="363"/>
        <v/>
      </c>
      <c r="BM353" s="4" t="str">
        <f t="shared" si="364"/>
        <v/>
      </c>
      <c r="BN353" s="4" t="str">
        <f t="shared" si="365"/>
        <v/>
      </c>
      <c r="BO353" s="4" t="str">
        <f t="shared" si="366"/>
        <v/>
      </c>
      <c r="BP353" s="4" t="str">
        <f t="shared" si="367"/>
        <v/>
      </c>
      <c r="BQ353" s="4" t="str">
        <f t="shared" si="368"/>
        <v/>
      </c>
      <c r="BR353" s="4" t="str">
        <f t="shared" si="369"/>
        <v/>
      </c>
      <c r="BS353" s="4" t="str">
        <f t="shared" si="370"/>
        <v/>
      </c>
      <c r="BT353" s="4" t="str">
        <f t="shared" si="371"/>
        <v/>
      </c>
      <c r="BU353" s="4" t="str">
        <f t="shared" si="372"/>
        <v/>
      </c>
      <c r="BV353" s="4">
        <f t="shared" si="400"/>
        <v>0</v>
      </c>
      <c r="BW353" s="4">
        <f t="shared" si="373"/>
        <v>0</v>
      </c>
      <c r="BY353" s="4" t="s">
        <v>5010</v>
      </c>
      <c r="BZ353" s="4">
        <f t="shared" si="337"/>
        <v>0</v>
      </c>
      <c r="CA353" s="4">
        <f t="shared" si="338"/>
        <v>0</v>
      </c>
      <c r="CB353" s="4" t="str">
        <f t="shared" si="339"/>
        <v/>
      </c>
      <c r="CC353" s="4" t="str">
        <f t="shared" si="340"/>
        <v/>
      </c>
      <c r="CD353" s="4" t="str">
        <f t="shared" si="341"/>
        <v/>
      </c>
      <c r="CE353" s="4" t="str">
        <f t="shared" si="342"/>
        <v/>
      </c>
      <c r="CF353" s="4" t="str">
        <f t="shared" si="343"/>
        <v/>
      </c>
      <c r="CG353" s="4" t="str">
        <f t="shared" si="344"/>
        <v/>
      </c>
      <c r="CH353" s="4" t="str">
        <f t="shared" si="345"/>
        <v/>
      </c>
      <c r="CI353" s="4" t="str">
        <f t="shared" si="346"/>
        <v/>
      </c>
      <c r="CJ353" s="4" t="str">
        <f t="shared" si="347"/>
        <v/>
      </c>
      <c r="CK353" s="4" t="str">
        <f t="shared" si="348"/>
        <v/>
      </c>
      <c r="CM353" s="4" t="s">
        <v>5010</v>
      </c>
      <c r="CN353" s="4" t="str">
        <f>IF(ISNUMBER(BZ353), IF($BV353&gt;VLOOKUP('Gene Table'!$G$2,'Array Content'!$A$2:$B$3,2,FALSE),IF(BZ353&lt;-$BV353,"mutant","WT"),IF(BZ353&lt;-VLOOKUP('Gene Table'!$G$2,'Array Content'!$A$2:$B$3,2,FALSE),"Mutant","WT")),"")</f>
        <v>WT</v>
      </c>
      <c r="CO353" s="4" t="str">
        <f>IF(ISNUMBER(CA353), IF($BV353&gt;VLOOKUP('Gene Table'!$G$2,'Array Content'!$A$2:$B$3,2,FALSE),IF(CA353&lt;-$BV353,"mutant","WT"),IF(CA353&lt;-VLOOKUP('Gene Table'!$G$2,'Array Content'!$A$2:$B$3,2,FALSE),"Mutant","WT")),"")</f>
        <v>WT</v>
      </c>
      <c r="CP353" s="4" t="str">
        <f>IF(ISNUMBER(CB353), IF($BV353&gt;VLOOKUP('Gene Table'!$G$2,'Array Content'!$A$2:$B$3,2,FALSE),IF(CB353&lt;-$BV353,"mutant","WT"),IF(CB353&lt;-VLOOKUP('Gene Table'!$G$2,'Array Content'!$A$2:$B$3,2,FALSE),"Mutant","WT")),"")</f>
        <v/>
      </c>
      <c r="CQ353" s="4" t="str">
        <f>IF(ISNUMBER(CC353), IF($BV353&gt;VLOOKUP('Gene Table'!$G$2,'Array Content'!$A$2:$B$3,2,FALSE),IF(CC353&lt;-$BV353,"mutant","WT"),IF(CC353&lt;-VLOOKUP('Gene Table'!$G$2,'Array Content'!$A$2:$B$3,2,FALSE),"Mutant","WT")),"")</f>
        <v/>
      </c>
      <c r="CR353" s="4" t="str">
        <f>IF(ISNUMBER(CD353), IF($BV353&gt;VLOOKUP('Gene Table'!$G$2,'Array Content'!$A$2:$B$3,2,FALSE),IF(CD353&lt;-$BV353,"mutant","WT"),IF(CD353&lt;-VLOOKUP('Gene Table'!$G$2,'Array Content'!$A$2:$B$3,2,FALSE),"Mutant","WT")),"")</f>
        <v/>
      </c>
      <c r="CS353" s="4" t="str">
        <f>IF(ISNUMBER(CE353), IF($BV353&gt;VLOOKUP('Gene Table'!$G$2,'Array Content'!$A$2:$B$3,2,FALSE),IF(CE353&lt;-$BV353,"mutant","WT"),IF(CE353&lt;-VLOOKUP('Gene Table'!$G$2,'Array Content'!$A$2:$B$3,2,FALSE),"Mutant","WT")),"")</f>
        <v/>
      </c>
      <c r="CT353" s="4" t="str">
        <f>IF(ISNUMBER(CF353), IF($BV353&gt;VLOOKUP('Gene Table'!$G$2,'Array Content'!$A$2:$B$3,2,FALSE),IF(CF353&lt;-$BV353,"mutant","WT"),IF(CF353&lt;-VLOOKUP('Gene Table'!$G$2,'Array Content'!$A$2:$B$3,2,FALSE),"Mutant","WT")),"")</f>
        <v/>
      </c>
      <c r="CU353" s="4" t="str">
        <f>IF(ISNUMBER(CG353), IF($BV353&gt;VLOOKUP('Gene Table'!$G$2,'Array Content'!$A$2:$B$3,2,FALSE),IF(CG353&lt;-$BV353,"mutant","WT"),IF(CG353&lt;-VLOOKUP('Gene Table'!$G$2,'Array Content'!$A$2:$B$3,2,FALSE),"Mutant","WT")),"")</f>
        <v/>
      </c>
      <c r="CV353" s="4" t="str">
        <f>IF(ISNUMBER(CH353), IF($BV353&gt;VLOOKUP('Gene Table'!$G$2,'Array Content'!$A$2:$B$3,2,FALSE),IF(CH353&lt;-$BV353,"mutant","WT"),IF(CH353&lt;-VLOOKUP('Gene Table'!$G$2,'Array Content'!$A$2:$B$3,2,FALSE),"Mutant","WT")),"")</f>
        <v/>
      </c>
      <c r="CW353" s="4" t="str">
        <f>IF(ISNUMBER(CI353), IF($BV353&gt;VLOOKUP('Gene Table'!$G$2,'Array Content'!$A$2:$B$3,2,FALSE),IF(CI353&lt;-$BV353,"mutant","WT"),IF(CI353&lt;-VLOOKUP('Gene Table'!$G$2,'Array Content'!$A$2:$B$3,2,FALSE),"Mutant","WT")),"")</f>
        <v/>
      </c>
      <c r="CX353" s="4" t="str">
        <f>IF(ISNUMBER(CJ353), IF($BV353&gt;VLOOKUP('Gene Table'!$G$2,'Array Content'!$A$2:$B$3,2,FALSE),IF(CJ353&lt;-$BV353,"mutant","WT"),IF(CJ353&lt;-VLOOKUP('Gene Table'!$G$2,'Array Content'!$A$2:$B$3,2,FALSE),"Mutant","WT")),"")</f>
        <v/>
      </c>
      <c r="CY353" s="4" t="str">
        <f>IF(ISNUMBER(CK353), IF($BV353&gt;VLOOKUP('Gene Table'!$G$2,'Array Content'!$A$2:$B$3,2,FALSE),IF(CK353&lt;-$BV353,"mutant","WT"),IF(CK353&lt;-VLOOKUP('Gene Table'!$G$2,'Array Content'!$A$2:$B$3,2,FALSE),"Mutant","WT")),"")</f>
        <v/>
      </c>
      <c r="DA353" s="4" t="s">
        <v>5010</v>
      </c>
      <c r="DB353" s="4">
        <f t="shared" si="349"/>
        <v>0</v>
      </c>
      <c r="DC353" s="4">
        <f t="shared" si="350"/>
        <v>0</v>
      </c>
      <c r="DD353" s="4" t="str">
        <f t="shared" si="351"/>
        <v/>
      </c>
      <c r="DE353" s="4" t="str">
        <f t="shared" si="352"/>
        <v/>
      </c>
      <c r="DF353" s="4" t="str">
        <f t="shared" si="353"/>
        <v/>
      </c>
      <c r="DG353" s="4" t="str">
        <f t="shared" si="354"/>
        <v/>
      </c>
      <c r="DH353" s="4" t="str">
        <f t="shared" si="355"/>
        <v/>
      </c>
      <c r="DI353" s="4" t="str">
        <f t="shared" si="356"/>
        <v/>
      </c>
      <c r="DJ353" s="4" t="str">
        <f t="shared" si="357"/>
        <v/>
      </c>
      <c r="DK353" s="4" t="str">
        <f t="shared" si="358"/>
        <v/>
      </c>
      <c r="DL353" s="4" t="str">
        <f t="shared" si="359"/>
        <v/>
      </c>
      <c r="DM353" s="4" t="str">
        <f t="shared" si="360"/>
        <v/>
      </c>
      <c r="DO353" s="4" t="s">
        <v>5010</v>
      </c>
      <c r="DP353" s="4" t="str">
        <f>IF(ISNUMBER(DB353), IF($AR353&gt;VLOOKUP('Gene Table'!$G$2,'Array Content'!$A$2:$B$3,2,FALSE),IF(DB353&lt;-$AR353,"mutant","WT"),IF(DB353&lt;-VLOOKUP('Gene Table'!$G$2,'Array Content'!$A$2:$B$3,2,FALSE),"Mutant","WT")),"")</f>
        <v>WT</v>
      </c>
      <c r="DQ353" s="4" t="str">
        <f>IF(ISNUMBER(DC353), IF($AR353&gt;VLOOKUP('Gene Table'!$G$2,'Array Content'!$A$2:$B$3,2,FALSE),IF(DC353&lt;-$AR353,"mutant","WT"),IF(DC353&lt;-VLOOKUP('Gene Table'!$G$2,'Array Content'!$A$2:$B$3,2,FALSE),"Mutant","WT")),"")</f>
        <v>WT</v>
      </c>
      <c r="DR353" s="4" t="str">
        <f>IF(ISNUMBER(DD353), IF($AR353&gt;VLOOKUP('Gene Table'!$G$2,'Array Content'!$A$2:$B$3,2,FALSE),IF(DD353&lt;-$AR353,"mutant","WT"),IF(DD353&lt;-VLOOKUP('Gene Table'!$G$2,'Array Content'!$A$2:$B$3,2,FALSE),"Mutant","WT")),"")</f>
        <v/>
      </c>
      <c r="DS353" s="4" t="str">
        <f>IF(ISNUMBER(DE353), IF($AR353&gt;VLOOKUP('Gene Table'!$G$2,'Array Content'!$A$2:$B$3,2,FALSE),IF(DE353&lt;-$AR353,"mutant","WT"),IF(DE353&lt;-VLOOKUP('Gene Table'!$G$2,'Array Content'!$A$2:$B$3,2,FALSE),"Mutant","WT")),"")</f>
        <v/>
      </c>
      <c r="DT353" s="4" t="str">
        <f>IF(ISNUMBER(DF353), IF($AR353&gt;VLOOKUP('Gene Table'!$G$2,'Array Content'!$A$2:$B$3,2,FALSE),IF(DF353&lt;-$AR353,"mutant","WT"),IF(DF353&lt;-VLOOKUP('Gene Table'!$G$2,'Array Content'!$A$2:$B$3,2,FALSE),"Mutant","WT")),"")</f>
        <v/>
      </c>
      <c r="DU353" s="4" t="str">
        <f>IF(ISNUMBER(DG353), IF($AR353&gt;VLOOKUP('Gene Table'!$G$2,'Array Content'!$A$2:$B$3,2,FALSE),IF(DG353&lt;-$AR353,"mutant","WT"),IF(DG353&lt;-VLOOKUP('Gene Table'!$G$2,'Array Content'!$A$2:$B$3,2,FALSE),"Mutant","WT")),"")</f>
        <v/>
      </c>
      <c r="DV353" s="4" t="str">
        <f>IF(ISNUMBER(DH353), IF($AR353&gt;VLOOKUP('Gene Table'!$G$2,'Array Content'!$A$2:$B$3,2,FALSE),IF(DH353&lt;-$AR353,"mutant","WT"),IF(DH353&lt;-VLOOKUP('Gene Table'!$G$2,'Array Content'!$A$2:$B$3,2,FALSE),"Mutant","WT")),"")</f>
        <v/>
      </c>
      <c r="DW353" s="4" t="str">
        <f>IF(ISNUMBER(DI353), IF($AR353&gt;VLOOKUP('Gene Table'!$G$2,'Array Content'!$A$2:$B$3,2,FALSE),IF(DI353&lt;-$AR353,"mutant","WT"),IF(DI353&lt;-VLOOKUP('Gene Table'!$G$2,'Array Content'!$A$2:$B$3,2,FALSE),"Mutant","WT")),"")</f>
        <v/>
      </c>
      <c r="DX353" s="4" t="str">
        <f>IF(ISNUMBER(DJ353), IF($AR353&gt;VLOOKUP('Gene Table'!$G$2,'Array Content'!$A$2:$B$3,2,FALSE),IF(DJ353&lt;-$AR353,"mutant","WT"),IF(DJ353&lt;-VLOOKUP('Gene Table'!$G$2,'Array Content'!$A$2:$B$3,2,FALSE),"Mutant","WT")),"")</f>
        <v/>
      </c>
      <c r="DY353" s="4" t="str">
        <f>IF(ISNUMBER(DK353), IF($AR353&gt;VLOOKUP('Gene Table'!$G$2,'Array Content'!$A$2:$B$3,2,FALSE),IF(DK353&lt;-$AR353,"mutant","WT"),IF(DK353&lt;-VLOOKUP('Gene Table'!$G$2,'Array Content'!$A$2:$B$3,2,FALSE),"Mutant","WT")),"")</f>
        <v/>
      </c>
      <c r="DZ353" s="4" t="str">
        <f>IF(ISNUMBER(DL353), IF($AR353&gt;VLOOKUP('Gene Table'!$G$2,'Array Content'!$A$2:$B$3,2,FALSE),IF(DL353&lt;-$AR353,"mutant","WT"),IF(DL353&lt;-VLOOKUP('Gene Table'!$G$2,'Array Content'!$A$2:$B$3,2,FALSE),"Mutant","WT")),"")</f>
        <v/>
      </c>
      <c r="EA353" s="4" t="str">
        <f>IF(ISNUMBER(DM353), IF($AR353&gt;VLOOKUP('Gene Table'!$G$2,'Array Content'!$A$2:$B$3,2,FALSE),IF(DM353&lt;-$AR353,"mutant","WT"),IF(DM353&lt;-VLOOKUP('Gene Table'!$G$2,'Array Content'!$A$2:$B$3,2,FALSE),"Mutant","WT")),"")</f>
        <v/>
      </c>
      <c r="EC353" s="4" t="s">
        <v>5010</v>
      </c>
      <c r="ED353" s="4">
        <f>IF('Gene Table'!$D353="copy number",D353,"")</f>
        <v>26</v>
      </c>
      <c r="EE353" s="4">
        <f>IF('Gene Table'!$D353="copy number",E353,"")</f>
        <v>26</v>
      </c>
      <c r="EF353" s="4" t="str">
        <f>IF('Gene Table'!$D353="copy number",F353,"")</f>
        <v/>
      </c>
      <c r="EG353" s="4" t="str">
        <f>IF('Gene Table'!$D353="copy number",G353,"")</f>
        <v/>
      </c>
      <c r="EH353" s="4" t="str">
        <f>IF('Gene Table'!$D353="copy number",H353,"")</f>
        <v/>
      </c>
      <c r="EI353" s="4" t="str">
        <f>IF('Gene Table'!$D353="copy number",I353,"")</f>
        <v/>
      </c>
      <c r="EJ353" s="4" t="str">
        <f>IF('Gene Table'!$D353="copy number",J353,"")</f>
        <v/>
      </c>
      <c r="EK353" s="4" t="str">
        <f>IF('Gene Table'!$D353="copy number",K353,"")</f>
        <v/>
      </c>
      <c r="EL353" s="4" t="str">
        <f>IF('Gene Table'!$D353="copy number",L353,"")</f>
        <v/>
      </c>
      <c r="EM353" s="4" t="str">
        <f>IF('Gene Table'!$D353="copy number",M353,"")</f>
        <v/>
      </c>
      <c r="EN353" s="4" t="str">
        <f>IF('Gene Table'!$D353="copy number",N353,"")</f>
        <v/>
      </c>
      <c r="EO353" s="4" t="str">
        <f>IF('Gene Table'!$D353="copy number",O353,"")</f>
        <v/>
      </c>
      <c r="EQ353" s="4" t="s">
        <v>5010</v>
      </c>
      <c r="ER353" s="4">
        <f>IF('Gene Table'!$D353="copy number",R353,"")</f>
        <v>26</v>
      </c>
      <c r="ES353" s="4">
        <f>IF('Gene Table'!$D353="copy number",S353,"")</f>
        <v>26</v>
      </c>
      <c r="ET353" s="4" t="str">
        <f>IF('Gene Table'!$D353="copy number",T353,"")</f>
        <v/>
      </c>
      <c r="EU353" s="4" t="str">
        <f>IF('Gene Table'!$D353="copy number",U353,"")</f>
        <v/>
      </c>
      <c r="EV353" s="4" t="str">
        <f>IF('Gene Table'!$D353="copy number",V353,"")</f>
        <v/>
      </c>
      <c r="EW353" s="4" t="str">
        <f>IF('Gene Table'!$D353="copy number",W353,"")</f>
        <v/>
      </c>
      <c r="EX353" s="4" t="str">
        <f>IF('Gene Table'!$D353="copy number",X353,"")</f>
        <v/>
      </c>
      <c r="EY353" s="4" t="str">
        <f>IF('Gene Table'!$D353="copy number",Y353,"")</f>
        <v/>
      </c>
      <c r="EZ353" s="4" t="str">
        <f>IF('Gene Table'!$D353="copy number",Z353,"")</f>
        <v/>
      </c>
      <c r="FA353" s="4" t="str">
        <f>IF('Gene Table'!$D353="copy number",AA353,"")</f>
        <v/>
      </c>
      <c r="FB353" s="4" t="str">
        <f>IF('Gene Table'!$D353="copy number",AB353,"")</f>
        <v/>
      </c>
      <c r="FC353" s="4" t="str">
        <f>IF('Gene Table'!$D353="copy number",AC353,"")</f>
        <v/>
      </c>
      <c r="FE353" s="4" t="s">
        <v>5010</v>
      </c>
      <c r="FF353" s="4" t="str">
        <f>IF('Gene Table'!$C353="SMPC",D353,"")</f>
        <v/>
      </c>
      <c r="FG353" s="4" t="str">
        <f>IF('Gene Table'!$C353="SMPC",E353,"")</f>
        <v/>
      </c>
      <c r="FH353" s="4" t="str">
        <f>IF('Gene Table'!$C353="SMPC",F353,"")</f>
        <v/>
      </c>
      <c r="FI353" s="4" t="str">
        <f>IF('Gene Table'!$C353="SMPC",G353,"")</f>
        <v/>
      </c>
      <c r="FJ353" s="4" t="str">
        <f>IF('Gene Table'!$C353="SMPC",H353,"")</f>
        <v/>
      </c>
      <c r="FK353" s="4" t="str">
        <f>IF('Gene Table'!$C353="SMPC",I353,"")</f>
        <v/>
      </c>
      <c r="FL353" s="4" t="str">
        <f>IF('Gene Table'!$C353="SMPC",J353,"")</f>
        <v/>
      </c>
      <c r="FM353" s="4" t="str">
        <f>IF('Gene Table'!$C353="SMPC",K353,"")</f>
        <v/>
      </c>
      <c r="FN353" s="4" t="str">
        <f>IF('Gene Table'!$C353="SMPC",L353,"")</f>
        <v/>
      </c>
      <c r="FO353" s="4" t="str">
        <f>IF('Gene Table'!$C353="SMPC",M353,"")</f>
        <v/>
      </c>
      <c r="FP353" s="4" t="str">
        <f>IF('Gene Table'!$C353="SMPC",N353,"")</f>
        <v/>
      </c>
      <c r="FQ353" s="4" t="str">
        <f>IF('Gene Table'!$C353="SMPC",O353,"")</f>
        <v/>
      </c>
      <c r="FS353" s="4" t="s">
        <v>5010</v>
      </c>
      <c r="FT353" s="4" t="str">
        <f>IF('Gene Table'!$C353="SMPC",R353,"")</f>
        <v/>
      </c>
      <c r="FU353" s="4" t="str">
        <f>IF('Gene Table'!$C353="SMPC",S353,"")</f>
        <v/>
      </c>
      <c r="FV353" s="4" t="str">
        <f>IF('Gene Table'!$C353="SMPC",T353,"")</f>
        <v/>
      </c>
      <c r="FW353" s="4" t="str">
        <f>IF('Gene Table'!$C353="SMPC",U353,"")</f>
        <v/>
      </c>
      <c r="FX353" s="4" t="str">
        <f>IF('Gene Table'!$C353="SMPC",V353,"")</f>
        <v/>
      </c>
      <c r="FY353" s="4" t="str">
        <f>IF('Gene Table'!$C353="SMPC",W353,"")</f>
        <v/>
      </c>
      <c r="FZ353" s="4" t="str">
        <f>IF('Gene Table'!$C353="SMPC",X353,"")</f>
        <v/>
      </c>
      <c r="GA353" s="4" t="str">
        <f>IF('Gene Table'!$C353="SMPC",Y353,"")</f>
        <v/>
      </c>
      <c r="GB353" s="4" t="str">
        <f>IF('Gene Table'!$C353="SMPC",Z353,"")</f>
        <v/>
      </c>
      <c r="GC353" s="4" t="str">
        <f>IF('Gene Table'!$C353="SMPC",AA353,"")</f>
        <v/>
      </c>
      <c r="GD353" s="4" t="str">
        <f>IF('Gene Table'!$C353="SMPC",AB353,"")</f>
        <v/>
      </c>
      <c r="GE353" s="4" t="str">
        <f>IF('Gene Table'!$C353="SMPC",AC353,"")</f>
        <v/>
      </c>
    </row>
    <row r="354" spans="1:187" ht="15" customHeight="1" x14ac:dyDescent="0.25">
      <c r="A354" s="4" t="str">
        <f>'Gene Table'!C354&amp;":"&amp;'Gene Table'!D354</f>
        <v>TP53:copy number</v>
      </c>
      <c r="B354" s="4">
        <f>IF('Gene Table'!$G$5="NO",IF(ISNUMBER(MATCH('Gene Table'!E354,'Array Content'!$M$2:$M$941,0)),VLOOKUP('Gene Table'!E354,'Array Content'!$M$2:$O$941,2,FALSE),35),IF('Gene Table'!$G$5="YES",IF(ISNUMBER(MATCH('Gene Table'!E354,'Array Content'!$M$2:$M$941,0)),VLOOKUP('Gene Table'!E354,'Array Content'!$M$2:$O$941,3,FALSE),35),"OOPS"))</f>
        <v>35</v>
      </c>
      <c r="C354" s="4" t="s">
        <v>5011</v>
      </c>
      <c r="D354" s="29">
        <f>IF('Control Sample Data'!D353="","",IF(SUM('Control Sample Data'!D$2:D$97)&gt;10,IF(AND(ISNUMBER('Control Sample Data'!D353),'Control Sample Data'!D353&lt;$B354, 'Control Sample Data'!D353&gt;0),'Control Sample Data'!D353,$B354),""))</f>
        <v>26</v>
      </c>
      <c r="E354" s="29">
        <f>IF('Control Sample Data'!E353="","",IF(SUM('Control Sample Data'!E$2:E$97)&gt;10,IF(AND(ISNUMBER('Control Sample Data'!E353),'Control Sample Data'!E353&lt;$B354, 'Control Sample Data'!E353&gt;0),'Control Sample Data'!E353,$B354),""))</f>
        <v>26</v>
      </c>
      <c r="F354" s="29" t="str">
        <f>IF('Control Sample Data'!F353="","",IF(SUM('Control Sample Data'!F$2:F$97)&gt;10,IF(AND(ISNUMBER('Control Sample Data'!F353),'Control Sample Data'!F353&lt;$B354, 'Control Sample Data'!F353&gt;0),'Control Sample Data'!F353,$B354),""))</f>
        <v/>
      </c>
      <c r="G354" s="29" t="str">
        <f>IF('Control Sample Data'!G353="","",IF(SUM('Control Sample Data'!G$2:G$97)&gt;10,IF(AND(ISNUMBER('Control Sample Data'!G353),'Control Sample Data'!G353&lt;$B354, 'Control Sample Data'!G353&gt;0),'Control Sample Data'!G353,$B354),""))</f>
        <v/>
      </c>
      <c r="H354" s="29" t="str">
        <f>IF('Control Sample Data'!H353="","",IF(SUM('Control Sample Data'!H$2:H$97)&gt;10,IF(AND(ISNUMBER('Control Sample Data'!H353),'Control Sample Data'!H353&lt;$B354, 'Control Sample Data'!H353&gt;0),'Control Sample Data'!H353,$B354),""))</f>
        <v/>
      </c>
      <c r="I354" s="29" t="str">
        <f>IF('Control Sample Data'!I353="","",IF(SUM('Control Sample Data'!I$2:I$97)&gt;10,IF(AND(ISNUMBER('Control Sample Data'!I353),'Control Sample Data'!I353&lt;$B354, 'Control Sample Data'!I353&gt;0),'Control Sample Data'!I353,$B354),""))</f>
        <v/>
      </c>
      <c r="J354" s="29" t="str">
        <f>IF('Control Sample Data'!J353="","",IF(SUM('Control Sample Data'!J$2:J$97)&gt;10,IF(AND(ISNUMBER('Control Sample Data'!J353),'Control Sample Data'!J353&lt;$B354, 'Control Sample Data'!J353&gt;0),'Control Sample Data'!J353,$B354),""))</f>
        <v/>
      </c>
      <c r="K354" s="29" t="str">
        <f>IF('Control Sample Data'!K353="","",IF(SUM('Control Sample Data'!K$2:K$97)&gt;10,IF(AND(ISNUMBER('Control Sample Data'!K353),'Control Sample Data'!K353&lt;$B354, 'Control Sample Data'!K353&gt;0),'Control Sample Data'!K353,$B354),""))</f>
        <v/>
      </c>
      <c r="L354" s="29" t="str">
        <f>IF('Control Sample Data'!L353="","",IF(SUM('Control Sample Data'!L$2:L$97)&gt;10,IF(AND(ISNUMBER('Control Sample Data'!L353),'Control Sample Data'!L353&lt;$B354, 'Control Sample Data'!L353&gt;0),'Control Sample Data'!L353,$B354),""))</f>
        <v/>
      </c>
      <c r="M354" s="29" t="str">
        <f>IF('Control Sample Data'!M353="","",IF(SUM('Control Sample Data'!M$2:M$97)&gt;10,IF(AND(ISNUMBER('Control Sample Data'!M353),'Control Sample Data'!M353&lt;$B354, 'Control Sample Data'!M353&gt;0),'Control Sample Data'!M353,$B354),""))</f>
        <v/>
      </c>
      <c r="N354" s="29" t="str">
        <f>IF('Control Sample Data'!N353="","",IF(SUM('Control Sample Data'!N$2:N$97)&gt;10,IF(AND(ISNUMBER('Control Sample Data'!N353),'Control Sample Data'!N353&lt;$B354, 'Control Sample Data'!N353&gt;0),'Control Sample Data'!N353,$B354),""))</f>
        <v/>
      </c>
      <c r="O354" s="29" t="str">
        <f>IF('Control Sample Data'!O353="","",IF(SUM('Control Sample Data'!O$2:O$97)&gt;10,IF(AND(ISNUMBER('Control Sample Data'!O353),'Control Sample Data'!O353&lt;$B354, 'Control Sample Data'!O353&gt;0),'Control Sample Data'!O353,$B354),""))</f>
        <v/>
      </c>
      <c r="Q354" s="4" t="s">
        <v>5011</v>
      </c>
      <c r="R354" s="29">
        <f>IF('Test Sample Data'!D353="","",IF(SUM('Test Sample Data'!D$2:D$97)&gt;10,IF(AND(ISNUMBER('Test Sample Data'!D353),'Test Sample Data'!D353&lt;$B354, 'Test Sample Data'!D353&gt;0),'Test Sample Data'!D353,$B354),""))</f>
        <v>26</v>
      </c>
      <c r="S354" s="29">
        <f>IF('Test Sample Data'!E353="","",IF(SUM('Test Sample Data'!E$2:E$97)&gt;10,IF(AND(ISNUMBER('Test Sample Data'!E353),'Test Sample Data'!E353&lt;$B354, 'Test Sample Data'!E353&gt;0),'Test Sample Data'!E353,$B354),""))</f>
        <v>26</v>
      </c>
      <c r="T354" s="29" t="str">
        <f>IF('Test Sample Data'!F353="","",IF(SUM('Test Sample Data'!F$2:F$97)&gt;10,IF(AND(ISNUMBER('Test Sample Data'!F353),'Test Sample Data'!F353&lt;$B354, 'Test Sample Data'!F353&gt;0),'Test Sample Data'!F353,$B354),""))</f>
        <v/>
      </c>
      <c r="U354" s="29" t="str">
        <f>IF('Test Sample Data'!G353="","",IF(SUM('Test Sample Data'!G$2:G$97)&gt;10,IF(AND(ISNUMBER('Test Sample Data'!G353),'Test Sample Data'!G353&lt;$B354, 'Test Sample Data'!G353&gt;0),'Test Sample Data'!G353,$B354),""))</f>
        <v/>
      </c>
      <c r="V354" s="29" t="str">
        <f>IF('Test Sample Data'!H353="","",IF(SUM('Test Sample Data'!H$2:H$97)&gt;10,IF(AND(ISNUMBER('Test Sample Data'!H353),'Test Sample Data'!H353&lt;$B354, 'Test Sample Data'!H353&gt;0),'Test Sample Data'!H353,$B354),""))</f>
        <v/>
      </c>
      <c r="W354" s="29" t="str">
        <f>IF('Test Sample Data'!I353="","",IF(SUM('Test Sample Data'!I$2:I$97)&gt;10,IF(AND(ISNUMBER('Test Sample Data'!I353),'Test Sample Data'!I353&lt;$B354, 'Test Sample Data'!I353&gt;0),'Test Sample Data'!I353,$B354),""))</f>
        <v/>
      </c>
      <c r="X354" s="29" t="str">
        <f>IF('Test Sample Data'!J353="","",IF(SUM('Test Sample Data'!J$2:J$97)&gt;10,IF(AND(ISNUMBER('Test Sample Data'!J353),'Test Sample Data'!J353&lt;$B354, 'Test Sample Data'!J353&gt;0),'Test Sample Data'!J353,$B354),""))</f>
        <v/>
      </c>
      <c r="Y354" s="29" t="str">
        <f>IF('Test Sample Data'!K353="","",IF(SUM('Test Sample Data'!K$2:K$97)&gt;10,IF(AND(ISNUMBER('Test Sample Data'!K353),'Test Sample Data'!K353&lt;$B354, 'Test Sample Data'!K353&gt;0),'Test Sample Data'!K353,$B354),""))</f>
        <v/>
      </c>
      <c r="Z354" s="29" t="str">
        <f>IF('Test Sample Data'!L353="","",IF(SUM('Test Sample Data'!L$2:L$97)&gt;10,IF(AND(ISNUMBER('Test Sample Data'!L353),'Test Sample Data'!L353&lt;$B354, 'Test Sample Data'!L353&gt;0),'Test Sample Data'!L353,$B354),""))</f>
        <v/>
      </c>
      <c r="AA354" s="29" t="str">
        <f>IF('Test Sample Data'!M353="","",IF(SUM('Test Sample Data'!M$2:M$97)&gt;10,IF(AND(ISNUMBER('Test Sample Data'!M353),'Test Sample Data'!M353&lt;$B354, 'Test Sample Data'!M353&gt;0),'Test Sample Data'!M353,$B354),""))</f>
        <v/>
      </c>
      <c r="AB354" s="29" t="str">
        <f>IF('Test Sample Data'!N353="","",IF(SUM('Test Sample Data'!N$2:N$97)&gt;10,IF(AND(ISNUMBER('Test Sample Data'!N353),'Test Sample Data'!N353&lt;$B354, 'Test Sample Data'!N353&gt;0),'Test Sample Data'!N353,$B354),""))</f>
        <v/>
      </c>
      <c r="AC354" s="29" t="str">
        <f>IF('Test Sample Data'!O353="","",IF(SUM('Test Sample Data'!O$2:O$97)&gt;10,IF(AND(ISNUMBER('Test Sample Data'!O353),'Test Sample Data'!O353&lt;$B354, 'Test Sample Data'!O353&gt;0),'Test Sample Data'!O353,$B354),""))</f>
        <v/>
      </c>
      <c r="AE354" s="4" t="s">
        <v>5011</v>
      </c>
      <c r="AF354" s="4">
        <f t="shared" si="375"/>
        <v>0</v>
      </c>
      <c r="AG354" s="4">
        <f t="shared" si="376"/>
        <v>0</v>
      </c>
      <c r="AH354" s="4" t="str">
        <f t="shared" si="377"/>
        <v/>
      </c>
      <c r="AI354" s="4" t="str">
        <f t="shared" si="378"/>
        <v/>
      </c>
      <c r="AJ354" s="4" t="str">
        <f t="shared" si="379"/>
        <v/>
      </c>
      <c r="AK354" s="4" t="str">
        <f t="shared" si="380"/>
        <v/>
      </c>
      <c r="AL354" s="4" t="str">
        <f t="shared" si="381"/>
        <v/>
      </c>
      <c r="AM354" s="4" t="str">
        <f t="shared" si="382"/>
        <v/>
      </c>
      <c r="AN354" s="4" t="str">
        <f t="shared" si="383"/>
        <v/>
      </c>
      <c r="AO354" s="4" t="str">
        <f t="shared" si="384"/>
        <v/>
      </c>
      <c r="AP354" s="4" t="str">
        <f t="shared" si="385"/>
        <v/>
      </c>
      <c r="AQ354" s="4" t="str">
        <f t="shared" si="386"/>
        <v/>
      </c>
      <c r="AR354" s="4">
        <f t="shared" si="387"/>
        <v>0</v>
      </c>
      <c r="AS354" s="4">
        <f t="shared" si="374"/>
        <v>0</v>
      </c>
      <c r="AU354" s="4" t="s">
        <v>5011</v>
      </c>
      <c r="AV354" s="4">
        <f t="shared" si="388"/>
        <v>0</v>
      </c>
      <c r="AW354" s="4">
        <f t="shared" si="389"/>
        <v>0</v>
      </c>
      <c r="AX354" s="4" t="str">
        <f t="shared" si="390"/>
        <v/>
      </c>
      <c r="AY354" s="4" t="str">
        <f t="shared" si="391"/>
        <v/>
      </c>
      <c r="AZ354" s="4" t="str">
        <f t="shared" si="392"/>
        <v/>
      </c>
      <c r="BA354" s="4" t="str">
        <f t="shared" si="393"/>
        <v/>
      </c>
      <c r="BB354" s="4" t="str">
        <f t="shared" si="394"/>
        <v/>
      </c>
      <c r="BC354" s="4" t="str">
        <f t="shared" si="395"/>
        <v/>
      </c>
      <c r="BD354" s="4" t="str">
        <f t="shared" si="396"/>
        <v/>
      </c>
      <c r="BE354" s="4" t="str">
        <f t="shared" si="397"/>
        <v/>
      </c>
      <c r="BF354" s="4" t="str">
        <f t="shared" si="398"/>
        <v/>
      </c>
      <c r="BG354" s="4" t="str">
        <f t="shared" si="399"/>
        <v/>
      </c>
      <c r="BI354" s="4" t="s">
        <v>5011</v>
      </c>
      <c r="BJ354" s="4">
        <f t="shared" si="361"/>
        <v>0</v>
      </c>
      <c r="BK354" s="4">
        <f t="shared" si="362"/>
        <v>0</v>
      </c>
      <c r="BL354" s="4" t="str">
        <f t="shared" si="363"/>
        <v/>
      </c>
      <c r="BM354" s="4" t="str">
        <f t="shared" si="364"/>
        <v/>
      </c>
      <c r="BN354" s="4" t="str">
        <f t="shared" si="365"/>
        <v/>
      </c>
      <c r="BO354" s="4" t="str">
        <f t="shared" si="366"/>
        <v/>
      </c>
      <c r="BP354" s="4" t="str">
        <f t="shared" si="367"/>
        <v/>
      </c>
      <c r="BQ354" s="4" t="str">
        <f t="shared" si="368"/>
        <v/>
      </c>
      <c r="BR354" s="4" t="str">
        <f t="shared" si="369"/>
        <v/>
      </c>
      <c r="BS354" s="4" t="str">
        <f t="shared" si="370"/>
        <v/>
      </c>
      <c r="BT354" s="4" t="str">
        <f t="shared" si="371"/>
        <v/>
      </c>
      <c r="BU354" s="4" t="str">
        <f t="shared" si="372"/>
        <v/>
      </c>
      <c r="BV354" s="4">
        <f t="shared" si="400"/>
        <v>0</v>
      </c>
      <c r="BW354" s="4">
        <f t="shared" si="373"/>
        <v>0</v>
      </c>
      <c r="BY354" s="4" t="s">
        <v>5011</v>
      </c>
      <c r="BZ354" s="4">
        <f t="shared" si="337"/>
        <v>0</v>
      </c>
      <c r="CA354" s="4">
        <f t="shared" si="338"/>
        <v>0</v>
      </c>
      <c r="CB354" s="4" t="str">
        <f t="shared" si="339"/>
        <v/>
      </c>
      <c r="CC354" s="4" t="str">
        <f t="shared" si="340"/>
        <v/>
      </c>
      <c r="CD354" s="4" t="str">
        <f t="shared" si="341"/>
        <v/>
      </c>
      <c r="CE354" s="4" t="str">
        <f t="shared" si="342"/>
        <v/>
      </c>
      <c r="CF354" s="4" t="str">
        <f t="shared" si="343"/>
        <v/>
      </c>
      <c r="CG354" s="4" t="str">
        <f t="shared" si="344"/>
        <v/>
      </c>
      <c r="CH354" s="4" t="str">
        <f t="shared" si="345"/>
        <v/>
      </c>
      <c r="CI354" s="4" t="str">
        <f t="shared" si="346"/>
        <v/>
      </c>
      <c r="CJ354" s="4" t="str">
        <f t="shared" si="347"/>
        <v/>
      </c>
      <c r="CK354" s="4" t="str">
        <f t="shared" si="348"/>
        <v/>
      </c>
      <c r="CM354" s="4" t="s">
        <v>5011</v>
      </c>
      <c r="CN354" s="4" t="str">
        <f>IF(ISNUMBER(BZ354), IF($BV354&gt;VLOOKUP('Gene Table'!$G$2,'Array Content'!$A$2:$B$3,2,FALSE),IF(BZ354&lt;-$BV354,"mutant","WT"),IF(BZ354&lt;-VLOOKUP('Gene Table'!$G$2,'Array Content'!$A$2:$B$3,2,FALSE),"Mutant","WT")),"")</f>
        <v>WT</v>
      </c>
      <c r="CO354" s="4" t="str">
        <f>IF(ISNUMBER(CA354), IF($BV354&gt;VLOOKUP('Gene Table'!$G$2,'Array Content'!$A$2:$B$3,2,FALSE),IF(CA354&lt;-$BV354,"mutant","WT"),IF(CA354&lt;-VLOOKUP('Gene Table'!$G$2,'Array Content'!$A$2:$B$3,2,FALSE),"Mutant","WT")),"")</f>
        <v>WT</v>
      </c>
      <c r="CP354" s="4" t="str">
        <f>IF(ISNUMBER(CB354), IF($BV354&gt;VLOOKUP('Gene Table'!$G$2,'Array Content'!$A$2:$B$3,2,FALSE),IF(CB354&lt;-$BV354,"mutant","WT"),IF(CB354&lt;-VLOOKUP('Gene Table'!$G$2,'Array Content'!$A$2:$B$3,2,FALSE),"Mutant","WT")),"")</f>
        <v/>
      </c>
      <c r="CQ354" s="4" t="str">
        <f>IF(ISNUMBER(CC354), IF($BV354&gt;VLOOKUP('Gene Table'!$G$2,'Array Content'!$A$2:$B$3,2,FALSE),IF(CC354&lt;-$BV354,"mutant","WT"),IF(CC354&lt;-VLOOKUP('Gene Table'!$G$2,'Array Content'!$A$2:$B$3,2,FALSE),"Mutant","WT")),"")</f>
        <v/>
      </c>
      <c r="CR354" s="4" t="str">
        <f>IF(ISNUMBER(CD354), IF($BV354&gt;VLOOKUP('Gene Table'!$G$2,'Array Content'!$A$2:$B$3,2,FALSE),IF(CD354&lt;-$BV354,"mutant","WT"),IF(CD354&lt;-VLOOKUP('Gene Table'!$G$2,'Array Content'!$A$2:$B$3,2,FALSE),"Mutant","WT")),"")</f>
        <v/>
      </c>
      <c r="CS354" s="4" t="str">
        <f>IF(ISNUMBER(CE354), IF($BV354&gt;VLOOKUP('Gene Table'!$G$2,'Array Content'!$A$2:$B$3,2,FALSE),IF(CE354&lt;-$BV354,"mutant","WT"),IF(CE354&lt;-VLOOKUP('Gene Table'!$G$2,'Array Content'!$A$2:$B$3,2,FALSE),"Mutant","WT")),"")</f>
        <v/>
      </c>
      <c r="CT354" s="4" t="str">
        <f>IF(ISNUMBER(CF354), IF($BV354&gt;VLOOKUP('Gene Table'!$G$2,'Array Content'!$A$2:$B$3,2,FALSE),IF(CF354&lt;-$BV354,"mutant","WT"),IF(CF354&lt;-VLOOKUP('Gene Table'!$G$2,'Array Content'!$A$2:$B$3,2,FALSE),"Mutant","WT")),"")</f>
        <v/>
      </c>
      <c r="CU354" s="4" t="str">
        <f>IF(ISNUMBER(CG354), IF($BV354&gt;VLOOKUP('Gene Table'!$G$2,'Array Content'!$A$2:$B$3,2,FALSE),IF(CG354&lt;-$BV354,"mutant","WT"),IF(CG354&lt;-VLOOKUP('Gene Table'!$G$2,'Array Content'!$A$2:$B$3,2,FALSE),"Mutant","WT")),"")</f>
        <v/>
      </c>
      <c r="CV354" s="4" t="str">
        <f>IF(ISNUMBER(CH354), IF($BV354&gt;VLOOKUP('Gene Table'!$G$2,'Array Content'!$A$2:$B$3,2,FALSE),IF(CH354&lt;-$BV354,"mutant","WT"),IF(CH354&lt;-VLOOKUP('Gene Table'!$G$2,'Array Content'!$A$2:$B$3,2,FALSE),"Mutant","WT")),"")</f>
        <v/>
      </c>
      <c r="CW354" s="4" t="str">
        <f>IF(ISNUMBER(CI354), IF($BV354&gt;VLOOKUP('Gene Table'!$G$2,'Array Content'!$A$2:$B$3,2,FALSE),IF(CI354&lt;-$BV354,"mutant","WT"),IF(CI354&lt;-VLOOKUP('Gene Table'!$G$2,'Array Content'!$A$2:$B$3,2,FALSE),"Mutant","WT")),"")</f>
        <v/>
      </c>
      <c r="CX354" s="4" t="str">
        <f>IF(ISNUMBER(CJ354), IF($BV354&gt;VLOOKUP('Gene Table'!$G$2,'Array Content'!$A$2:$B$3,2,FALSE),IF(CJ354&lt;-$BV354,"mutant","WT"),IF(CJ354&lt;-VLOOKUP('Gene Table'!$G$2,'Array Content'!$A$2:$B$3,2,FALSE),"Mutant","WT")),"")</f>
        <v/>
      </c>
      <c r="CY354" s="4" t="str">
        <f>IF(ISNUMBER(CK354), IF($BV354&gt;VLOOKUP('Gene Table'!$G$2,'Array Content'!$A$2:$B$3,2,FALSE),IF(CK354&lt;-$BV354,"mutant","WT"),IF(CK354&lt;-VLOOKUP('Gene Table'!$G$2,'Array Content'!$A$2:$B$3,2,FALSE),"Mutant","WT")),"")</f>
        <v/>
      </c>
      <c r="DA354" s="4" t="s">
        <v>5011</v>
      </c>
      <c r="DB354" s="4">
        <f t="shared" si="349"/>
        <v>0</v>
      </c>
      <c r="DC354" s="4">
        <f t="shared" si="350"/>
        <v>0</v>
      </c>
      <c r="DD354" s="4" t="str">
        <f t="shared" si="351"/>
        <v/>
      </c>
      <c r="DE354" s="4" t="str">
        <f t="shared" si="352"/>
        <v/>
      </c>
      <c r="DF354" s="4" t="str">
        <f t="shared" si="353"/>
        <v/>
      </c>
      <c r="DG354" s="4" t="str">
        <f t="shared" si="354"/>
        <v/>
      </c>
      <c r="DH354" s="4" t="str">
        <f t="shared" si="355"/>
        <v/>
      </c>
      <c r="DI354" s="4" t="str">
        <f t="shared" si="356"/>
        <v/>
      </c>
      <c r="DJ354" s="4" t="str">
        <f t="shared" si="357"/>
        <v/>
      </c>
      <c r="DK354" s="4" t="str">
        <f t="shared" si="358"/>
        <v/>
      </c>
      <c r="DL354" s="4" t="str">
        <f t="shared" si="359"/>
        <v/>
      </c>
      <c r="DM354" s="4" t="str">
        <f t="shared" si="360"/>
        <v/>
      </c>
      <c r="DO354" s="4" t="s">
        <v>5011</v>
      </c>
      <c r="DP354" s="4" t="str">
        <f>IF(ISNUMBER(DB354), IF($AR354&gt;VLOOKUP('Gene Table'!$G$2,'Array Content'!$A$2:$B$3,2,FALSE),IF(DB354&lt;-$AR354,"mutant","WT"),IF(DB354&lt;-VLOOKUP('Gene Table'!$G$2,'Array Content'!$A$2:$B$3,2,FALSE),"Mutant","WT")),"")</f>
        <v>WT</v>
      </c>
      <c r="DQ354" s="4" t="str">
        <f>IF(ISNUMBER(DC354), IF($AR354&gt;VLOOKUP('Gene Table'!$G$2,'Array Content'!$A$2:$B$3,2,FALSE),IF(DC354&lt;-$AR354,"mutant","WT"),IF(DC354&lt;-VLOOKUP('Gene Table'!$G$2,'Array Content'!$A$2:$B$3,2,FALSE),"Mutant","WT")),"")</f>
        <v>WT</v>
      </c>
      <c r="DR354" s="4" t="str">
        <f>IF(ISNUMBER(DD354), IF($AR354&gt;VLOOKUP('Gene Table'!$G$2,'Array Content'!$A$2:$B$3,2,FALSE),IF(DD354&lt;-$AR354,"mutant","WT"),IF(DD354&lt;-VLOOKUP('Gene Table'!$G$2,'Array Content'!$A$2:$B$3,2,FALSE),"Mutant","WT")),"")</f>
        <v/>
      </c>
      <c r="DS354" s="4" t="str">
        <f>IF(ISNUMBER(DE354), IF($AR354&gt;VLOOKUP('Gene Table'!$G$2,'Array Content'!$A$2:$B$3,2,FALSE),IF(DE354&lt;-$AR354,"mutant","WT"),IF(DE354&lt;-VLOOKUP('Gene Table'!$G$2,'Array Content'!$A$2:$B$3,2,FALSE),"Mutant","WT")),"")</f>
        <v/>
      </c>
      <c r="DT354" s="4" t="str">
        <f>IF(ISNUMBER(DF354), IF($AR354&gt;VLOOKUP('Gene Table'!$G$2,'Array Content'!$A$2:$B$3,2,FALSE),IF(DF354&lt;-$AR354,"mutant","WT"),IF(DF354&lt;-VLOOKUP('Gene Table'!$G$2,'Array Content'!$A$2:$B$3,2,FALSE),"Mutant","WT")),"")</f>
        <v/>
      </c>
      <c r="DU354" s="4" t="str">
        <f>IF(ISNUMBER(DG354), IF($AR354&gt;VLOOKUP('Gene Table'!$G$2,'Array Content'!$A$2:$B$3,2,FALSE),IF(DG354&lt;-$AR354,"mutant","WT"),IF(DG354&lt;-VLOOKUP('Gene Table'!$G$2,'Array Content'!$A$2:$B$3,2,FALSE),"Mutant","WT")),"")</f>
        <v/>
      </c>
      <c r="DV354" s="4" t="str">
        <f>IF(ISNUMBER(DH354), IF($AR354&gt;VLOOKUP('Gene Table'!$G$2,'Array Content'!$A$2:$B$3,2,FALSE),IF(DH354&lt;-$AR354,"mutant","WT"),IF(DH354&lt;-VLOOKUP('Gene Table'!$G$2,'Array Content'!$A$2:$B$3,2,FALSE),"Mutant","WT")),"")</f>
        <v/>
      </c>
      <c r="DW354" s="4" t="str">
        <f>IF(ISNUMBER(DI354), IF($AR354&gt;VLOOKUP('Gene Table'!$G$2,'Array Content'!$A$2:$B$3,2,FALSE),IF(DI354&lt;-$AR354,"mutant","WT"),IF(DI354&lt;-VLOOKUP('Gene Table'!$G$2,'Array Content'!$A$2:$B$3,2,FALSE),"Mutant","WT")),"")</f>
        <v/>
      </c>
      <c r="DX354" s="4" t="str">
        <f>IF(ISNUMBER(DJ354), IF($AR354&gt;VLOOKUP('Gene Table'!$G$2,'Array Content'!$A$2:$B$3,2,FALSE),IF(DJ354&lt;-$AR354,"mutant","WT"),IF(DJ354&lt;-VLOOKUP('Gene Table'!$G$2,'Array Content'!$A$2:$B$3,2,FALSE),"Mutant","WT")),"")</f>
        <v/>
      </c>
      <c r="DY354" s="4" t="str">
        <f>IF(ISNUMBER(DK354), IF($AR354&gt;VLOOKUP('Gene Table'!$G$2,'Array Content'!$A$2:$B$3,2,FALSE),IF(DK354&lt;-$AR354,"mutant","WT"),IF(DK354&lt;-VLOOKUP('Gene Table'!$G$2,'Array Content'!$A$2:$B$3,2,FALSE),"Mutant","WT")),"")</f>
        <v/>
      </c>
      <c r="DZ354" s="4" t="str">
        <f>IF(ISNUMBER(DL354), IF($AR354&gt;VLOOKUP('Gene Table'!$G$2,'Array Content'!$A$2:$B$3,2,FALSE),IF(DL354&lt;-$AR354,"mutant","WT"),IF(DL354&lt;-VLOOKUP('Gene Table'!$G$2,'Array Content'!$A$2:$B$3,2,FALSE),"Mutant","WT")),"")</f>
        <v/>
      </c>
      <c r="EA354" s="4" t="str">
        <f>IF(ISNUMBER(DM354), IF($AR354&gt;VLOOKUP('Gene Table'!$G$2,'Array Content'!$A$2:$B$3,2,FALSE),IF(DM354&lt;-$AR354,"mutant","WT"),IF(DM354&lt;-VLOOKUP('Gene Table'!$G$2,'Array Content'!$A$2:$B$3,2,FALSE),"Mutant","WT")),"")</f>
        <v/>
      </c>
      <c r="EC354" s="4" t="s">
        <v>5011</v>
      </c>
      <c r="ED354" s="4">
        <f>IF('Gene Table'!$D354="copy number",D354,"")</f>
        <v>26</v>
      </c>
      <c r="EE354" s="4">
        <f>IF('Gene Table'!$D354="copy number",E354,"")</f>
        <v>26</v>
      </c>
      <c r="EF354" s="4" t="str">
        <f>IF('Gene Table'!$D354="copy number",F354,"")</f>
        <v/>
      </c>
      <c r="EG354" s="4" t="str">
        <f>IF('Gene Table'!$D354="copy number",G354,"")</f>
        <v/>
      </c>
      <c r="EH354" s="4" t="str">
        <f>IF('Gene Table'!$D354="copy number",H354,"")</f>
        <v/>
      </c>
      <c r="EI354" s="4" t="str">
        <f>IF('Gene Table'!$D354="copy number",I354,"")</f>
        <v/>
      </c>
      <c r="EJ354" s="4" t="str">
        <f>IF('Gene Table'!$D354="copy number",J354,"")</f>
        <v/>
      </c>
      <c r="EK354" s="4" t="str">
        <f>IF('Gene Table'!$D354="copy number",K354,"")</f>
        <v/>
      </c>
      <c r="EL354" s="4" t="str">
        <f>IF('Gene Table'!$D354="copy number",L354,"")</f>
        <v/>
      </c>
      <c r="EM354" s="4" t="str">
        <f>IF('Gene Table'!$D354="copy number",M354,"")</f>
        <v/>
      </c>
      <c r="EN354" s="4" t="str">
        <f>IF('Gene Table'!$D354="copy number",N354,"")</f>
        <v/>
      </c>
      <c r="EO354" s="4" t="str">
        <f>IF('Gene Table'!$D354="copy number",O354,"")</f>
        <v/>
      </c>
      <c r="EQ354" s="4" t="s">
        <v>5011</v>
      </c>
      <c r="ER354" s="4">
        <f>IF('Gene Table'!$D354="copy number",R354,"")</f>
        <v>26</v>
      </c>
      <c r="ES354" s="4">
        <f>IF('Gene Table'!$D354="copy number",S354,"")</f>
        <v>26</v>
      </c>
      <c r="ET354" s="4" t="str">
        <f>IF('Gene Table'!$D354="copy number",T354,"")</f>
        <v/>
      </c>
      <c r="EU354" s="4" t="str">
        <f>IF('Gene Table'!$D354="copy number",U354,"")</f>
        <v/>
      </c>
      <c r="EV354" s="4" t="str">
        <f>IF('Gene Table'!$D354="copy number",V354,"")</f>
        <v/>
      </c>
      <c r="EW354" s="4" t="str">
        <f>IF('Gene Table'!$D354="copy number",W354,"")</f>
        <v/>
      </c>
      <c r="EX354" s="4" t="str">
        <f>IF('Gene Table'!$D354="copy number",X354,"")</f>
        <v/>
      </c>
      <c r="EY354" s="4" t="str">
        <f>IF('Gene Table'!$D354="copy number",Y354,"")</f>
        <v/>
      </c>
      <c r="EZ354" s="4" t="str">
        <f>IF('Gene Table'!$D354="copy number",Z354,"")</f>
        <v/>
      </c>
      <c r="FA354" s="4" t="str">
        <f>IF('Gene Table'!$D354="copy number",AA354,"")</f>
        <v/>
      </c>
      <c r="FB354" s="4" t="str">
        <f>IF('Gene Table'!$D354="copy number",AB354,"")</f>
        <v/>
      </c>
      <c r="FC354" s="4" t="str">
        <f>IF('Gene Table'!$D354="copy number",AC354,"")</f>
        <v/>
      </c>
      <c r="FE354" s="4" t="s">
        <v>5011</v>
      </c>
      <c r="FF354" s="4" t="str">
        <f>IF('Gene Table'!$C354="SMPC",D354,"")</f>
        <v/>
      </c>
      <c r="FG354" s="4" t="str">
        <f>IF('Gene Table'!$C354="SMPC",E354,"")</f>
        <v/>
      </c>
      <c r="FH354" s="4" t="str">
        <f>IF('Gene Table'!$C354="SMPC",F354,"")</f>
        <v/>
      </c>
      <c r="FI354" s="4" t="str">
        <f>IF('Gene Table'!$C354="SMPC",G354,"")</f>
        <v/>
      </c>
      <c r="FJ354" s="4" t="str">
        <f>IF('Gene Table'!$C354="SMPC",H354,"")</f>
        <v/>
      </c>
      <c r="FK354" s="4" t="str">
        <f>IF('Gene Table'!$C354="SMPC",I354,"")</f>
        <v/>
      </c>
      <c r="FL354" s="4" t="str">
        <f>IF('Gene Table'!$C354="SMPC",J354,"")</f>
        <v/>
      </c>
      <c r="FM354" s="4" t="str">
        <f>IF('Gene Table'!$C354="SMPC",K354,"")</f>
        <v/>
      </c>
      <c r="FN354" s="4" t="str">
        <f>IF('Gene Table'!$C354="SMPC",L354,"")</f>
        <v/>
      </c>
      <c r="FO354" s="4" t="str">
        <f>IF('Gene Table'!$C354="SMPC",M354,"")</f>
        <v/>
      </c>
      <c r="FP354" s="4" t="str">
        <f>IF('Gene Table'!$C354="SMPC",N354,"")</f>
        <v/>
      </c>
      <c r="FQ354" s="4" t="str">
        <f>IF('Gene Table'!$C354="SMPC",O354,"")</f>
        <v/>
      </c>
      <c r="FS354" s="4" t="s">
        <v>5011</v>
      </c>
      <c r="FT354" s="4" t="str">
        <f>IF('Gene Table'!$C354="SMPC",R354,"")</f>
        <v/>
      </c>
      <c r="FU354" s="4" t="str">
        <f>IF('Gene Table'!$C354="SMPC",S354,"")</f>
        <v/>
      </c>
      <c r="FV354" s="4" t="str">
        <f>IF('Gene Table'!$C354="SMPC",T354,"")</f>
        <v/>
      </c>
      <c r="FW354" s="4" t="str">
        <f>IF('Gene Table'!$C354="SMPC",U354,"")</f>
        <v/>
      </c>
      <c r="FX354" s="4" t="str">
        <f>IF('Gene Table'!$C354="SMPC",V354,"")</f>
        <v/>
      </c>
      <c r="FY354" s="4" t="str">
        <f>IF('Gene Table'!$C354="SMPC",W354,"")</f>
        <v/>
      </c>
      <c r="FZ354" s="4" t="str">
        <f>IF('Gene Table'!$C354="SMPC",X354,"")</f>
        <v/>
      </c>
      <c r="GA354" s="4" t="str">
        <f>IF('Gene Table'!$C354="SMPC",Y354,"")</f>
        <v/>
      </c>
      <c r="GB354" s="4" t="str">
        <f>IF('Gene Table'!$C354="SMPC",Z354,"")</f>
        <v/>
      </c>
      <c r="GC354" s="4" t="str">
        <f>IF('Gene Table'!$C354="SMPC",AA354,"")</f>
        <v/>
      </c>
      <c r="GD354" s="4" t="str">
        <f>IF('Gene Table'!$C354="SMPC",AB354,"")</f>
        <v/>
      </c>
      <c r="GE354" s="4" t="str">
        <f>IF('Gene Table'!$C354="SMPC",AC354,"")</f>
        <v/>
      </c>
    </row>
    <row r="355" spans="1:187" ht="15" customHeight="1" x14ac:dyDescent="0.25">
      <c r="A355" s="4" t="str">
        <f>'Gene Table'!C355&amp;":"&amp;'Gene Table'!D355</f>
        <v>TSHR:copy number</v>
      </c>
      <c r="B355" s="4">
        <f>IF('Gene Table'!$G$5="NO",IF(ISNUMBER(MATCH('Gene Table'!E355,'Array Content'!$M$2:$M$941,0)),VLOOKUP('Gene Table'!E355,'Array Content'!$M$2:$O$941,2,FALSE),35),IF('Gene Table'!$G$5="YES",IF(ISNUMBER(MATCH('Gene Table'!E355,'Array Content'!$M$2:$M$941,0)),VLOOKUP('Gene Table'!E355,'Array Content'!$M$2:$O$941,3,FALSE),35),"OOPS"))</f>
        <v>35</v>
      </c>
      <c r="C355" s="4" t="s">
        <v>5012</v>
      </c>
      <c r="D355" s="29">
        <f>IF('Control Sample Data'!D354="","",IF(SUM('Control Sample Data'!D$2:D$97)&gt;10,IF(AND(ISNUMBER('Control Sample Data'!D354),'Control Sample Data'!D354&lt;$B355, 'Control Sample Data'!D354&gt;0),'Control Sample Data'!D354,$B355),""))</f>
        <v>26</v>
      </c>
      <c r="E355" s="29">
        <f>IF('Control Sample Data'!E354="","",IF(SUM('Control Sample Data'!E$2:E$97)&gt;10,IF(AND(ISNUMBER('Control Sample Data'!E354),'Control Sample Data'!E354&lt;$B355, 'Control Sample Data'!E354&gt;0),'Control Sample Data'!E354,$B355),""))</f>
        <v>26</v>
      </c>
      <c r="F355" s="29" t="str">
        <f>IF('Control Sample Data'!F354="","",IF(SUM('Control Sample Data'!F$2:F$97)&gt;10,IF(AND(ISNUMBER('Control Sample Data'!F354),'Control Sample Data'!F354&lt;$B355, 'Control Sample Data'!F354&gt;0),'Control Sample Data'!F354,$B355),""))</f>
        <v/>
      </c>
      <c r="G355" s="29" t="str">
        <f>IF('Control Sample Data'!G354="","",IF(SUM('Control Sample Data'!G$2:G$97)&gt;10,IF(AND(ISNUMBER('Control Sample Data'!G354),'Control Sample Data'!G354&lt;$B355, 'Control Sample Data'!G354&gt;0),'Control Sample Data'!G354,$B355),""))</f>
        <v/>
      </c>
      <c r="H355" s="29" t="str">
        <f>IF('Control Sample Data'!H354="","",IF(SUM('Control Sample Data'!H$2:H$97)&gt;10,IF(AND(ISNUMBER('Control Sample Data'!H354),'Control Sample Data'!H354&lt;$B355, 'Control Sample Data'!H354&gt;0),'Control Sample Data'!H354,$B355),""))</f>
        <v/>
      </c>
      <c r="I355" s="29" t="str">
        <f>IF('Control Sample Data'!I354="","",IF(SUM('Control Sample Data'!I$2:I$97)&gt;10,IF(AND(ISNUMBER('Control Sample Data'!I354),'Control Sample Data'!I354&lt;$B355, 'Control Sample Data'!I354&gt;0),'Control Sample Data'!I354,$B355),""))</f>
        <v/>
      </c>
      <c r="J355" s="29" t="str">
        <f>IF('Control Sample Data'!J354="","",IF(SUM('Control Sample Data'!J$2:J$97)&gt;10,IF(AND(ISNUMBER('Control Sample Data'!J354),'Control Sample Data'!J354&lt;$B355, 'Control Sample Data'!J354&gt;0),'Control Sample Data'!J354,$B355),""))</f>
        <v/>
      </c>
      <c r="K355" s="29" t="str">
        <f>IF('Control Sample Data'!K354="","",IF(SUM('Control Sample Data'!K$2:K$97)&gt;10,IF(AND(ISNUMBER('Control Sample Data'!K354),'Control Sample Data'!K354&lt;$B355, 'Control Sample Data'!K354&gt;0),'Control Sample Data'!K354,$B355),""))</f>
        <v/>
      </c>
      <c r="L355" s="29" t="str">
        <f>IF('Control Sample Data'!L354="","",IF(SUM('Control Sample Data'!L$2:L$97)&gt;10,IF(AND(ISNUMBER('Control Sample Data'!L354),'Control Sample Data'!L354&lt;$B355, 'Control Sample Data'!L354&gt;0),'Control Sample Data'!L354,$B355),""))</f>
        <v/>
      </c>
      <c r="M355" s="29" t="str">
        <f>IF('Control Sample Data'!M354="","",IF(SUM('Control Sample Data'!M$2:M$97)&gt;10,IF(AND(ISNUMBER('Control Sample Data'!M354),'Control Sample Data'!M354&lt;$B355, 'Control Sample Data'!M354&gt;0),'Control Sample Data'!M354,$B355),""))</f>
        <v/>
      </c>
      <c r="N355" s="29" t="str">
        <f>IF('Control Sample Data'!N354="","",IF(SUM('Control Sample Data'!N$2:N$97)&gt;10,IF(AND(ISNUMBER('Control Sample Data'!N354),'Control Sample Data'!N354&lt;$B355, 'Control Sample Data'!N354&gt;0),'Control Sample Data'!N354,$B355),""))</f>
        <v/>
      </c>
      <c r="O355" s="29" t="str">
        <f>IF('Control Sample Data'!O354="","",IF(SUM('Control Sample Data'!O$2:O$97)&gt;10,IF(AND(ISNUMBER('Control Sample Data'!O354),'Control Sample Data'!O354&lt;$B355, 'Control Sample Data'!O354&gt;0),'Control Sample Data'!O354,$B355),""))</f>
        <v/>
      </c>
      <c r="Q355" s="4" t="s">
        <v>5012</v>
      </c>
      <c r="R355" s="29">
        <f>IF('Test Sample Data'!D354="","",IF(SUM('Test Sample Data'!D$2:D$97)&gt;10,IF(AND(ISNUMBER('Test Sample Data'!D354),'Test Sample Data'!D354&lt;$B355, 'Test Sample Data'!D354&gt;0),'Test Sample Data'!D354,$B355),""))</f>
        <v>26</v>
      </c>
      <c r="S355" s="29">
        <f>IF('Test Sample Data'!E354="","",IF(SUM('Test Sample Data'!E$2:E$97)&gt;10,IF(AND(ISNUMBER('Test Sample Data'!E354),'Test Sample Data'!E354&lt;$B355, 'Test Sample Data'!E354&gt;0),'Test Sample Data'!E354,$B355),""))</f>
        <v>26</v>
      </c>
      <c r="T355" s="29" t="str">
        <f>IF('Test Sample Data'!F354="","",IF(SUM('Test Sample Data'!F$2:F$97)&gt;10,IF(AND(ISNUMBER('Test Sample Data'!F354),'Test Sample Data'!F354&lt;$B355, 'Test Sample Data'!F354&gt;0),'Test Sample Data'!F354,$B355),""))</f>
        <v/>
      </c>
      <c r="U355" s="29" t="str">
        <f>IF('Test Sample Data'!G354="","",IF(SUM('Test Sample Data'!G$2:G$97)&gt;10,IF(AND(ISNUMBER('Test Sample Data'!G354),'Test Sample Data'!G354&lt;$B355, 'Test Sample Data'!G354&gt;0),'Test Sample Data'!G354,$B355),""))</f>
        <v/>
      </c>
      <c r="V355" s="29" t="str">
        <f>IF('Test Sample Data'!H354="","",IF(SUM('Test Sample Data'!H$2:H$97)&gt;10,IF(AND(ISNUMBER('Test Sample Data'!H354),'Test Sample Data'!H354&lt;$B355, 'Test Sample Data'!H354&gt;0),'Test Sample Data'!H354,$B355),""))</f>
        <v/>
      </c>
      <c r="W355" s="29" t="str">
        <f>IF('Test Sample Data'!I354="","",IF(SUM('Test Sample Data'!I$2:I$97)&gt;10,IF(AND(ISNUMBER('Test Sample Data'!I354),'Test Sample Data'!I354&lt;$B355, 'Test Sample Data'!I354&gt;0),'Test Sample Data'!I354,$B355),""))</f>
        <v/>
      </c>
      <c r="X355" s="29" t="str">
        <f>IF('Test Sample Data'!J354="","",IF(SUM('Test Sample Data'!J$2:J$97)&gt;10,IF(AND(ISNUMBER('Test Sample Data'!J354),'Test Sample Data'!J354&lt;$B355, 'Test Sample Data'!J354&gt;0),'Test Sample Data'!J354,$B355),""))</f>
        <v/>
      </c>
      <c r="Y355" s="29" t="str">
        <f>IF('Test Sample Data'!K354="","",IF(SUM('Test Sample Data'!K$2:K$97)&gt;10,IF(AND(ISNUMBER('Test Sample Data'!K354),'Test Sample Data'!K354&lt;$B355, 'Test Sample Data'!K354&gt;0),'Test Sample Data'!K354,$B355),""))</f>
        <v/>
      </c>
      <c r="Z355" s="29" t="str">
        <f>IF('Test Sample Data'!L354="","",IF(SUM('Test Sample Data'!L$2:L$97)&gt;10,IF(AND(ISNUMBER('Test Sample Data'!L354),'Test Sample Data'!L354&lt;$B355, 'Test Sample Data'!L354&gt;0),'Test Sample Data'!L354,$B355),""))</f>
        <v/>
      </c>
      <c r="AA355" s="29" t="str">
        <f>IF('Test Sample Data'!M354="","",IF(SUM('Test Sample Data'!M$2:M$97)&gt;10,IF(AND(ISNUMBER('Test Sample Data'!M354),'Test Sample Data'!M354&lt;$B355, 'Test Sample Data'!M354&gt;0),'Test Sample Data'!M354,$B355),""))</f>
        <v/>
      </c>
      <c r="AB355" s="29" t="str">
        <f>IF('Test Sample Data'!N354="","",IF(SUM('Test Sample Data'!N$2:N$97)&gt;10,IF(AND(ISNUMBER('Test Sample Data'!N354),'Test Sample Data'!N354&lt;$B355, 'Test Sample Data'!N354&gt;0),'Test Sample Data'!N354,$B355),""))</f>
        <v/>
      </c>
      <c r="AC355" s="29" t="str">
        <f>IF('Test Sample Data'!O354="","",IF(SUM('Test Sample Data'!O$2:O$97)&gt;10,IF(AND(ISNUMBER('Test Sample Data'!O354),'Test Sample Data'!O354&lt;$B355, 'Test Sample Data'!O354&gt;0),'Test Sample Data'!O354,$B355),""))</f>
        <v/>
      </c>
      <c r="AE355" s="4" t="s">
        <v>5012</v>
      </c>
      <c r="AF355" s="4">
        <f t="shared" si="375"/>
        <v>0</v>
      </c>
      <c r="AG355" s="4">
        <f t="shared" si="376"/>
        <v>0</v>
      </c>
      <c r="AH355" s="4" t="str">
        <f t="shared" si="377"/>
        <v/>
      </c>
      <c r="AI355" s="4" t="str">
        <f t="shared" si="378"/>
        <v/>
      </c>
      <c r="AJ355" s="4" t="str">
        <f t="shared" si="379"/>
        <v/>
      </c>
      <c r="AK355" s="4" t="str">
        <f t="shared" si="380"/>
        <v/>
      </c>
      <c r="AL355" s="4" t="str">
        <f t="shared" si="381"/>
        <v/>
      </c>
      <c r="AM355" s="4" t="str">
        <f t="shared" si="382"/>
        <v/>
      </c>
      <c r="AN355" s="4" t="str">
        <f t="shared" si="383"/>
        <v/>
      </c>
      <c r="AO355" s="4" t="str">
        <f t="shared" si="384"/>
        <v/>
      </c>
      <c r="AP355" s="4" t="str">
        <f t="shared" si="385"/>
        <v/>
      </c>
      <c r="AQ355" s="4" t="str">
        <f t="shared" si="386"/>
        <v/>
      </c>
      <c r="AR355" s="4">
        <f t="shared" si="387"/>
        <v>0</v>
      </c>
      <c r="AS355" s="4">
        <f t="shared" si="374"/>
        <v>0</v>
      </c>
      <c r="AU355" s="4" t="s">
        <v>5012</v>
      </c>
      <c r="AV355" s="4">
        <f t="shared" si="388"/>
        <v>0</v>
      </c>
      <c r="AW355" s="4">
        <f t="shared" si="389"/>
        <v>0</v>
      </c>
      <c r="AX355" s="4" t="str">
        <f t="shared" si="390"/>
        <v/>
      </c>
      <c r="AY355" s="4" t="str">
        <f t="shared" si="391"/>
        <v/>
      </c>
      <c r="AZ355" s="4" t="str">
        <f t="shared" si="392"/>
        <v/>
      </c>
      <c r="BA355" s="4" t="str">
        <f t="shared" si="393"/>
        <v/>
      </c>
      <c r="BB355" s="4" t="str">
        <f t="shared" si="394"/>
        <v/>
      </c>
      <c r="BC355" s="4" t="str">
        <f t="shared" si="395"/>
        <v/>
      </c>
      <c r="BD355" s="4" t="str">
        <f t="shared" si="396"/>
        <v/>
      </c>
      <c r="BE355" s="4" t="str">
        <f t="shared" si="397"/>
        <v/>
      </c>
      <c r="BF355" s="4" t="str">
        <f t="shared" si="398"/>
        <v/>
      </c>
      <c r="BG355" s="4" t="str">
        <f t="shared" si="399"/>
        <v/>
      </c>
      <c r="BI355" s="4" t="s">
        <v>5012</v>
      </c>
      <c r="BJ355" s="4">
        <f t="shared" si="361"/>
        <v>0</v>
      </c>
      <c r="BK355" s="4">
        <f t="shared" si="362"/>
        <v>0</v>
      </c>
      <c r="BL355" s="4" t="str">
        <f t="shared" si="363"/>
        <v/>
      </c>
      <c r="BM355" s="4" t="str">
        <f t="shared" si="364"/>
        <v/>
      </c>
      <c r="BN355" s="4" t="str">
        <f t="shared" si="365"/>
        <v/>
      </c>
      <c r="BO355" s="4" t="str">
        <f t="shared" si="366"/>
        <v/>
      </c>
      <c r="BP355" s="4" t="str">
        <f t="shared" si="367"/>
        <v/>
      </c>
      <c r="BQ355" s="4" t="str">
        <f t="shared" si="368"/>
        <v/>
      </c>
      <c r="BR355" s="4" t="str">
        <f t="shared" si="369"/>
        <v/>
      </c>
      <c r="BS355" s="4" t="str">
        <f t="shared" si="370"/>
        <v/>
      </c>
      <c r="BT355" s="4" t="str">
        <f t="shared" si="371"/>
        <v/>
      </c>
      <c r="BU355" s="4" t="str">
        <f t="shared" si="372"/>
        <v/>
      </c>
      <c r="BV355" s="4">
        <f t="shared" si="400"/>
        <v>0</v>
      </c>
      <c r="BW355" s="4">
        <f t="shared" si="373"/>
        <v>0</v>
      </c>
      <c r="BY355" s="4" t="s">
        <v>5012</v>
      </c>
      <c r="BZ355" s="4">
        <f t="shared" ref="BZ355:BZ386" si="401">IF(ISNUMBER(AV355),AV355-$BW355,"")</f>
        <v>0</v>
      </c>
      <c r="CA355" s="4">
        <f t="shared" ref="CA355:CA386" si="402">IF(ISNUMBER(AW355),AW355-$BW355,"")</f>
        <v>0</v>
      </c>
      <c r="CB355" s="4" t="str">
        <f t="shared" ref="CB355:CB386" si="403">IF(ISNUMBER(AX355),AX355-$BW355,"")</f>
        <v/>
      </c>
      <c r="CC355" s="4" t="str">
        <f t="shared" ref="CC355:CC386" si="404">IF(ISNUMBER(AY355),AY355-$BW355,"")</f>
        <v/>
      </c>
      <c r="CD355" s="4" t="str">
        <f t="shared" ref="CD355:CD386" si="405">IF(ISNUMBER(AZ355),AZ355-$BW355,"")</f>
        <v/>
      </c>
      <c r="CE355" s="4" t="str">
        <f t="shared" ref="CE355:CE386" si="406">IF(ISNUMBER(BA355),BA355-$BW355,"")</f>
        <v/>
      </c>
      <c r="CF355" s="4" t="str">
        <f t="shared" ref="CF355:CF386" si="407">IF(ISNUMBER(BB355),BB355-$BW355,"")</f>
        <v/>
      </c>
      <c r="CG355" s="4" t="str">
        <f t="shared" ref="CG355:CG386" si="408">IF(ISNUMBER(BC355),BC355-$BW355,"")</f>
        <v/>
      </c>
      <c r="CH355" s="4" t="str">
        <f t="shared" ref="CH355:CH386" si="409">IF(ISNUMBER(BD355),BD355-$BW355,"")</f>
        <v/>
      </c>
      <c r="CI355" s="4" t="str">
        <f t="shared" ref="CI355:CI386" si="410">IF(ISNUMBER(BE355),BE355-$BW355,"")</f>
        <v/>
      </c>
      <c r="CJ355" s="4" t="str">
        <f t="shared" ref="CJ355:CJ386" si="411">IF(ISNUMBER(BF355),BF355-$BW355,"")</f>
        <v/>
      </c>
      <c r="CK355" s="4" t="str">
        <f t="shared" ref="CK355:CK386" si="412">IF(ISNUMBER(BG355),BG355-$BW355,"")</f>
        <v/>
      </c>
      <c r="CM355" s="4" t="s">
        <v>5012</v>
      </c>
      <c r="CN355" s="4" t="str">
        <f>IF(ISNUMBER(BZ355), IF($BV355&gt;VLOOKUP('Gene Table'!$G$2,'Array Content'!$A$2:$B$3,2,FALSE),IF(BZ355&lt;-$BV355,"mutant","WT"),IF(BZ355&lt;-VLOOKUP('Gene Table'!$G$2,'Array Content'!$A$2:$B$3,2,FALSE),"Mutant","WT")),"")</f>
        <v>WT</v>
      </c>
      <c r="CO355" s="4" t="str">
        <f>IF(ISNUMBER(CA355), IF($BV355&gt;VLOOKUP('Gene Table'!$G$2,'Array Content'!$A$2:$B$3,2,FALSE),IF(CA355&lt;-$BV355,"mutant","WT"),IF(CA355&lt;-VLOOKUP('Gene Table'!$G$2,'Array Content'!$A$2:$B$3,2,FALSE),"Mutant","WT")),"")</f>
        <v>WT</v>
      </c>
      <c r="CP355" s="4" t="str">
        <f>IF(ISNUMBER(CB355), IF($BV355&gt;VLOOKUP('Gene Table'!$G$2,'Array Content'!$A$2:$B$3,2,FALSE),IF(CB355&lt;-$BV355,"mutant","WT"),IF(CB355&lt;-VLOOKUP('Gene Table'!$G$2,'Array Content'!$A$2:$B$3,2,FALSE),"Mutant","WT")),"")</f>
        <v/>
      </c>
      <c r="CQ355" s="4" t="str">
        <f>IF(ISNUMBER(CC355), IF($BV355&gt;VLOOKUP('Gene Table'!$G$2,'Array Content'!$A$2:$B$3,2,FALSE),IF(CC355&lt;-$BV355,"mutant","WT"),IF(CC355&lt;-VLOOKUP('Gene Table'!$G$2,'Array Content'!$A$2:$B$3,2,FALSE),"Mutant","WT")),"")</f>
        <v/>
      </c>
      <c r="CR355" s="4" t="str">
        <f>IF(ISNUMBER(CD355), IF($BV355&gt;VLOOKUP('Gene Table'!$G$2,'Array Content'!$A$2:$B$3,2,FALSE),IF(CD355&lt;-$BV355,"mutant","WT"),IF(CD355&lt;-VLOOKUP('Gene Table'!$G$2,'Array Content'!$A$2:$B$3,2,FALSE),"Mutant","WT")),"")</f>
        <v/>
      </c>
      <c r="CS355" s="4" t="str">
        <f>IF(ISNUMBER(CE355), IF($BV355&gt;VLOOKUP('Gene Table'!$G$2,'Array Content'!$A$2:$B$3,2,FALSE),IF(CE355&lt;-$BV355,"mutant","WT"),IF(CE355&lt;-VLOOKUP('Gene Table'!$G$2,'Array Content'!$A$2:$B$3,2,FALSE),"Mutant","WT")),"")</f>
        <v/>
      </c>
      <c r="CT355" s="4" t="str">
        <f>IF(ISNUMBER(CF355), IF($BV355&gt;VLOOKUP('Gene Table'!$G$2,'Array Content'!$A$2:$B$3,2,FALSE),IF(CF355&lt;-$BV355,"mutant","WT"),IF(CF355&lt;-VLOOKUP('Gene Table'!$G$2,'Array Content'!$A$2:$B$3,2,FALSE),"Mutant","WT")),"")</f>
        <v/>
      </c>
      <c r="CU355" s="4" t="str">
        <f>IF(ISNUMBER(CG355), IF($BV355&gt;VLOOKUP('Gene Table'!$G$2,'Array Content'!$A$2:$B$3,2,FALSE),IF(CG355&lt;-$BV355,"mutant","WT"),IF(CG355&lt;-VLOOKUP('Gene Table'!$G$2,'Array Content'!$A$2:$B$3,2,FALSE),"Mutant","WT")),"")</f>
        <v/>
      </c>
      <c r="CV355" s="4" t="str">
        <f>IF(ISNUMBER(CH355), IF($BV355&gt;VLOOKUP('Gene Table'!$G$2,'Array Content'!$A$2:$B$3,2,FALSE),IF(CH355&lt;-$BV355,"mutant","WT"),IF(CH355&lt;-VLOOKUP('Gene Table'!$G$2,'Array Content'!$A$2:$B$3,2,FALSE),"Mutant","WT")),"")</f>
        <v/>
      </c>
      <c r="CW355" s="4" t="str">
        <f>IF(ISNUMBER(CI355), IF($BV355&gt;VLOOKUP('Gene Table'!$G$2,'Array Content'!$A$2:$B$3,2,FALSE),IF(CI355&lt;-$BV355,"mutant","WT"),IF(CI355&lt;-VLOOKUP('Gene Table'!$G$2,'Array Content'!$A$2:$B$3,2,FALSE),"Mutant","WT")),"")</f>
        <v/>
      </c>
      <c r="CX355" s="4" t="str">
        <f>IF(ISNUMBER(CJ355), IF($BV355&gt;VLOOKUP('Gene Table'!$G$2,'Array Content'!$A$2:$B$3,2,FALSE),IF(CJ355&lt;-$BV355,"mutant","WT"),IF(CJ355&lt;-VLOOKUP('Gene Table'!$G$2,'Array Content'!$A$2:$B$3,2,FALSE),"Mutant","WT")),"")</f>
        <v/>
      </c>
      <c r="CY355" s="4" t="str">
        <f>IF(ISNUMBER(CK355), IF($BV355&gt;VLOOKUP('Gene Table'!$G$2,'Array Content'!$A$2:$B$3,2,FALSE),IF(CK355&lt;-$BV355,"mutant","WT"),IF(CK355&lt;-VLOOKUP('Gene Table'!$G$2,'Array Content'!$A$2:$B$3,2,FALSE),"Mutant","WT")),"")</f>
        <v/>
      </c>
      <c r="DA355" s="4" t="s">
        <v>5012</v>
      </c>
      <c r="DB355" s="4">
        <f t="shared" ref="DB355:DB386" si="413">IF(ISNUMBER(AV355),AV355-$AS355,"")</f>
        <v>0</v>
      </c>
      <c r="DC355" s="4">
        <f t="shared" ref="DC355:DC386" si="414">IF(ISNUMBER(AW355),AW355-$AS355,"")</f>
        <v>0</v>
      </c>
      <c r="DD355" s="4" t="str">
        <f t="shared" ref="DD355:DD386" si="415">IF(ISNUMBER(AX355),AX355-$AS355,"")</f>
        <v/>
      </c>
      <c r="DE355" s="4" t="str">
        <f t="shared" ref="DE355:DE386" si="416">IF(ISNUMBER(AY355),AY355-$AS355,"")</f>
        <v/>
      </c>
      <c r="DF355" s="4" t="str">
        <f t="shared" ref="DF355:DF386" si="417">IF(ISNUMBER(AZ355),AZ355-$AS355,"")</f>
        <v/>
      </c>
      <c r="DG355" s="4" t="str">
        <f t="shared" ref="DG355:DG386" si="418">IF(ISNUMBER(BA355),BA355-$AS355,"")</f>
        <v/>
      </c>
      <c r="DH355" s="4" t="str">
        <f t="shared" ref="DH355:DH386" si="419">IF(ISNUMBER(BB355),BB355-$AS355,"")</f>
        <v/>
      </c>
      <c r="DI355" s="4" t="str">
        <f t="shared" ref="DI355:DI386" si="420">IF(ISNUMBER(BC355),BC355-$AS355,"")</f>
        <v/>
      </c>
      <c r="DJ355" s="4" t="str">
        <f t="shared" ref="DJ355:DJ386" si="421">IF(ISNUMBER(BD355),BD355-$AS355,"")</f>
        <v/>
      </c>
      <c r="DK355" s="4" t="str">
        <f t="shared" ref="DK355:DK386" si="422">IF(ISNUMBER(BE355),BE355-$AS355,"")</f>
        <v/>
      </c>
      <c r="DL355" s="4" t="str">
        <f t="shared" ref="DL355:DL386" si="423">IF(ISNUMBER(BF355),BF355-$AS355,"")</f>
        <v/>
      </c>
      <c r="DM355" s="4" t="str">
        <f t="shared" ref="DM355:DM386" si="424">IF(ISNUMBER(BG355),BG355-$AS355,"")</f>
        <v/>
      </c>
      <c r="DO355" s="4" t="s">
        <v>5012</v>
      </c>
      <c r="DP355" s="4" t="str">
        <f>IF(ISNUMBER(DB355), IF($AR355&gt;VLOOKUP('Gene Table'!$G$2,'Array Content'!$A$2:$B$3,2,FALSE),IF(DB355&lt;-$AR355,"mutant","WT"),IF(DB355&lt;-VLOOKUP('Gene Table'!$G$2,'Array Content'!$A$2:$B$3,2,FALSE),"Mutant","WT")),"")</f>
        <v>WT</v>
      </c>
      <c r="DQ355" s="4" t="str">
        <f>IF(ISNUMBER(DC355), IF($AR355&gt;VLOOKUP('Gene Table'!$G$2,'Array Content'!$A$2:$B$3,2,FALSE),IF(DC355&lt;-$AR355,"mutant","WT"),IF(DC355&lt;-VLOOKUP('Gene Table'!$G$2,'Array Content'!$A$2:$B$3,2,FALSE),"Mutant","WT")),"")</f>
        <v>WT</v>
      </c>
      <c r="DR355" s="4" t="str">
        <f>IF(ISNUMBER(DD355), IF($AR355&gt;VLOOKUP('Gene Table'!$G$2,'Array Content'!$A$2:$B$3,2,FALSE),IF(DD355&lt;-$AR355,"mutant","WT"),IF(DD355&lt;-VLOOKUP('Gene Table'!$G$2,'Array Content'!$A$2:$B$3,2,FALSE),"Mutant","WT")),"")</f>
        <v/>
      </c>
      <c r="DS355" s="4" t="str">
        <f>IF(ISNUMBER(DE355), IF($AR355&gt;VLOOKUP('Gene Table'!$G$2,'Array Content'!$A$2:$B$3,2,FALSE),IF(DE355&lt;-$AR355,"mutant","WT"),IF(DE355&lt;-VLOOKUP('Gene Table'!$G$2,'Array Content'!$A$2:$B$3,2,FALSE),"Mutant","WT")),"")</f>
        <v/>
      </c>
      <c r="DT355" s="4" t="str">
        <f>IF(ISNUMBER(DF355), IF($AR355&gt;VLOOKUP('Gene Table'!$G$2,'Array Content'!$A$2:$B$3,2,FALSE),IF(DF355&lt;-$AR355,"mutant","WT"),IF(DF355&lt;-VLOOKUP('Gene Table'!$G$2,'Array Content'!$A$2:$B$3,2,FALSE),"Mutant","WT")),"")</f>
        <v/>
      </c>
      <c r="DU355" s="4" t="str">
        <f>IF(ISNUMBER(DG355), IF($AR355&gt;VLOOKUP('Gene Table'!$G$2,'Array Content'!$A$2:$B$3,2,FALSE),IF(DG355&lt;-$AR355,"mutant","WT"),IF(DG355&lt;-VLOOKUP('Gene Table'!$G$2,'Array Content'!$A$2:$B$3,2,FALSE),"Mutant","WT")),"")</f>
        <v/>
      </c>
      <c r="DV355" s="4" t="str">
        <f>IF(ISNUMBER(DH355), IF($AR355&gt;VLOOKUP('Gene Table'!$G$2,'Array Content'!$A$2:$B$3,2,FALSE),IF(DH355&lt;-$AR355,"mutant","WT"),IF(DH355&lt;-VLOOKUP('Gene Table'!$G$2,'Array Content'!$A$2:$B$3,2,FALSE),"Mutant","WT")),"")</f>
        <v/>
      </c>
      <c r="DW355" s="4" t="str">
        <f>IF(ISNUMBER(DI355), IF($AR355&gt;VLOOKUP('Gene Table'!$G$2,'Array Content'!$A$2:$B$3,2,FALSE),IF(DI355&lt;-$AR355,"mutant","WT"),IF(DI355&lt;-VLOOKUP('Gene Table'!$G$2,'Array Content'!$A$2:$B$3,2,FALSE),"Mutant","WT")),"")</f>
        <v/>
      </c>
      <c r="DX355" s="4" t="str">
        <f>IF(ISNUMBER(DJ355), IF($AR355&gt;VLOOKUP('Gene Table'!$G$2,'Array Content'!$A$2:$B$3,2,FALSE),IF(DJ355&lt;-$AR355,"mutant","WT"),IF(DJ355&lt;-VLOOKUP('Gene Table'!$G$2,'Array Content'!$A$2:$B$3,2,FALSE),"Mutant","WT")),"")</f>
        <v/>
      </c>
      <c r="DY355" s="4" t="str">
        <f>IF(ISNUMBER(DK355), IF($AR355&gt;VLOOKUP('Gene Table'!$G$2,'Array Content'!$A$2:$B$3,2,FALSE),IF(DK355&lt;-$AR355,"mutant","WT"),IF(DK355&lt;-VLOOKUP('Gene Table'!$G$2,'Array Content'!$A$2:$B$3,2,FALSE),"Mutant","WT")),"")</f>
        <v/>
      </c>
      <c r="DZ355" s="4" t="str">
        <f>IF(ISNUMBER(DL355), IF($AR355&gt;VLOOKUP('Gene Table'!$G$2,'Array Content'!$A$2:$B$3,2,FALSE),IF(DL355&lt;-$AR355,"mutant","WT"),IF(DL355&lt;-VLOOKUP('Gene Table'!$G$2,'Array Content'!$A$2:$B$3,2,FALSE),"Mutant","WT")),"")</f>
        <v/>
      </c>
      <c r="EA355" s="4" t="str">
        <f>IF(ISNUMBER(DM355), IF($AR355&gt;VLOOKUP('Gene Table'!$G$2,'Array Content'!$A$2:$B$3,2,FALSE),IF(DM355&lt;-$AR355,"mutant","WT"),IF(DM355&lt;-VLOOKUP('Gene Table'!$G$2,'Array Content'!$A$2:$B$3,2,FALSE),"Mutant","WT")),"")</f>
        <v/>
      </c>
      <c r="EC355" s="4" t="s">
        <v>5012</v>
      </c>
      <c r="ED355" s="4">
        <f>IF('Gene Table'!$D355="copy number",D355,"")</f>
        <v>26</v>
      </c>
      <c r="EE355" s="4">
        <f>IF('Gene Table'!$D355="copy number",E355,"")</f>
        <v>26</v>
      </c>
      <c r="EF355" s="4" t="str">
        <f>IF('Gene Table'!$D355="copy number",F355,"")</f>
        <v/>
      </c>
      <c r="EG355" s="4" t="str">
        <f>IF('Gene Table'!$D355="copy number",G355,"")</f>
        <v/>
      </c>
      <c r="EH355" s="4" t="str">
        <f>IF('Gene Table'!$D355="copy number",H355,"")</f>
        <v/>
      </c>
      <c r="EI355" s="4" t="str">
        <f>IF('Gene Table'!$D355="copy number",I355,"")</f>
        <v/>
      </c>
      <c r="EJ355" s="4" t="str">
        <f>IF('Gene Table'!$D355="copy number",J355,"")</f>
        <v/>
      </c>
      <c r="EK355" s="4" t="str">
        <f>IF('Gene Table'!$D355="copy number",K355,"")</f>
        <v/>
      </c>
      <c r="EL355" s="4" t="str">
        <f>IF('Gene Table'!$D355="copy number",L355,"")</f>
        <v/>
      </c>
      <c r="EM355" s="4" t="str">
        <f>IF('Gene Table'!$D355="copy number",M355,"")</f>
        <v/>
      </c>
      <c r="EN355" s="4" t="str">
        <f>IF('Gene Table'!$D355="copy number",N355,"")</f>
        <v/>
      </c>
      <c r="EO355" s="4" t="str">
        <f>IF('Gene Table'!$D355="copy number",O355,"")</f>
        <v/>
      </c>
      <c r="EQ355" s="4" t="s">
        <v>5012</v>
      </c>
      <c r="ER355" s="4">
        <f>IF('Gene Table'!$D355="copy number",R355,"")</f>
        <v>26</v>
      </c>
      <c r="ES355" s="4">
        <f>IF('Gene Table'!$D355="copy number",S355,"")</f>
        <v>26</v>
      </c>
      <c r="ET355" s="4" t="str">
        <f>IF('Gene Table'!$D355="copy number",T355,"")</f>
        <v/>
      </c>
      <c r="EU355" s="4" t="str">
        <f>IF('Gene Table'!$D355="copy number",U355,"")</f>
        <v/>
      </c>
      <c r="EV355" s="4" t="str">
        <f>IF('Gene Table'!$D355="copy number",V355,"")</f>
        <v/>
      </c>
      <c r="EW355" s="4" t="str">
        <f>IF('Gene Table'!$D355="copy number",W355,"")</f>
        <v/>
      </c>
      <c r="EX355" s="4" t="str">
        <f>IF('Gene Table'!$D355="copy number",X355,"")</f>
        <v/>
      </c>
      <c r="EY355" s="4" t="str">
        <f>IF('Gene Table'!$D355="copy number",Y355,"")</f>
        <v/>
      </c>
      <c r="EZ355" s="4" t="str">
        <f>IF('Gene Table'!$D355="copy number",Z355,"")</f>
        <v/>
      </c>
      <c r="FA355" s="4" t="str">
        <f>IF('Gene Table'!$D355="copy number",AA355,"")</f>
        <v/>
      </c>
      <c r="FB355" s="4" t="str">
        <f>IF('Gene Table'!$D355="copy number",AB355,"")</f>
        <v/>
      </c>
      <c r="FC355" s="4" t="str">
        <f>IF('Gene Table'!$D355="copy number",AC355,"")</f>
        <v/>
      </c>
      <c r="FE355" s="4" t="s">
        <v>5012</v>
      </c>
      <c r="FF355" s="4" t="str">
        <f>IF('Gene Table'!$C355="SMPC",D355,"")</f>
        <v/>
      </c>
      <c r="FG355" s="4" t="str">
        <f>IF('Gene Table'!$C355="SMPC",E355,"")</f>
        <v/>
      </c>
      <c r="FH355" s="4" t="str">
        <f>IF('Gene Table'!$C355="SMPC",F355,"")</f>
        <v/>
      </c>
      <c r="FI355" s="4" t="str">
        <f>IF('Gene Table'!$C355="SMPC",G355,"")</f>
        <v/>
      </c>
      <c r="FJ355" s="4" t="str">
        <f>IF('Gene Table'!$C355="SMPC",H355,"")</f>
        <v/>
      </c>
      <c r="FK355" s="4" t="str">
        <f>IF('Gene Table'!$C355="SMPC",I355,"")</f>
        <v/>
      </c>
      <c r="FL355" s="4" t="str">
        <f>IF('Gene Table'!$C355="SMPC",J355,"")</f>
        <v/>
      </c>
      <c r="FM355" s="4" t="str">
        <f>IF('Gene Table'!$C355="SMPC",K355,"")</f>
        <v/>
      </c>
      <c r="FN355" s="4" t="str">
        <f>IF('Gene Table'!$C355="SMPC",L355,"")</f>
        <v/>
      </c>
      <c r="FO355" s="4" t="str">
        <f>IF('Gene Table'!$C355="SMPC",M355,"")</f>
        <v/>
      </c>
      <c r="FP355" s="4" t="str">
        <f>IF('Gene Table'!$C355="SMPC",N355,"")</f>
        <v/>
      </c>
      <c r="FQ355" s="4" t="str">
        <f>IF('Gene Table'!$C355="SMPC",O355,"")</f>
        <v/>
      </c>
      <c r="FS355" s="4" t="s">
        <v>5012</v>
      </c>
      <c r="FT355" s="4" t="str">
        <f>IF('Gene Table'!$C355="SMPC",R355,"")</f>
        <v/>
      </c>
      <c r="FU355" s="4" t="str">
        <f>IF('Gene Table'!$C355="SMPC",S355,"")</f>
        <v/>
      </c>
      <c r="FV355" s="4" t="str">
        <f>IF('Gene Table'!$C355="SMPC",T355,"")</f>
        <v/>
      </c>
      <c r="FW355" s="4" t="str">
        <f>IF('Gene Table'!$C355="SMPC",U355,"")</f>
        <v/>
      </c>
      <c r="FX355" s="4" t="str">
        <f>IF('Gene Table'!$C355="SMPC",V355,"")</f>
        <v/>
      </c>
      <c r="FY355" s="4" t="str">
        <f>IF('Gene Table'!$C355="SMPC",W355,"")</f>
        <v/>
      </c>
      <c r="FZ355" s="4" t="str">
        <f>IF('Gene Table'!$C355="SMPC",X355,"")</f>
        <v/>
      </c>
      <c r="GA355" s="4" t="str">
        <f>IF('Gene Table'!$C355="SMPC",Y355,"")</f>
        <v/>
      </c>
      <c r="GB355" s="4" t="str">
        <f>IF('Gene Table'!$C355="SMPC",Z355,"")</f>
        <v/>
      </c>
      <c r="GC355" s="4" t="str">
        <f>IF('Gene Table'!$C355="SMPC",AA355,"")</f>
        <v/>
      </c>
      <c r="GD355" s="4" t="str">
        <f>IF('Gene Table'!$C355="SMPC",AB355,"")</f>
        <v/>
      </c>
      <c r="GE355" s="4" t="str">
        <f>IF('Gene Table'!$C355="SMPC",AC355,"")</f>
        <v/>
      </c>
    </row>
    <row r="356" spans="1:187" ht="15" customHeight="1" x14ac:dyDescent="0.25">
      <c r="A356" s="4" t="str">
        <f>'Gene Table'!C356&amp;":"&amp;'Gene Table'!D356</f>
        <v>VHL:copy number</v>
      </c>
      <c r="B356" s="4">
        <f>IF('Gene Table'!$G$5="NO",IF(ISNUMBER(MATCH('Gene Table'!E356,'Array Content'!$M$2:$M$941,0)),VLOOKUP('Gene Table'!E356,'Array Content'!$M$2:$O$941,2,FALSE),35),IF('Gene Table'!$G$5="YES",IF(ISNUMBER(MATCH('Gene Table'!E356,'Array Content'!$M$2:$M$941,0)),VLOOKUP('Gene Table'!E356,'Array Content'!$M$2:$O$941,3,FALSE),35),"OOPS"))</f>
        <v>35</v>
      </c>
      <c r="C356" s="4" t="s">
        <v>5013</v>
      </c>
      <c r="D356" s="29">
        <f>IF('Control Sample Data'!D355="","",IF(SUM('Control Sample Data'!D$2:D$97)&gt;10,IF(AND(ISNUMBER('Control Sample Data'!D355),'Control Sample Data'!D355&lt;$B356, 'Control Sample Data'!D355&gt;0),'Control Sample Data'!D355,$B356),""))</f>
        <v>26</v>
      </c>
      <c r="E356" s="29">
        <f>IF('Control Sample Data'!E355="","",IF(SUM('Control Sample Data'!E$2:E$97)&gt;10,IF(AND(ISNUMBER('Control Sample Data'!E355),'Control Sample Data'!E355&lt;$B356, 'Control Sample Data'!E355&gt;0),'Control Sample Data'!E355,$B356),""))</f>
        <v>26</v>
      </c>
      <c r="F356" s="29" t="str">
        <f>IF('Control Sample Data'!F355="","",IF(SUM('Control Sample Data'!F$2:F$97)&gt;10,IF(AND(ISNUMBER('Control Sample Data'!F355),'Control Sample Data'!F355&lt;$B356, 'Control Sample Data'!F355&gt;0),'Control Sample Data'!F355,$B356),""))</f>
        <v/>
      </c>
      <c r="G356" s="29" t="str">
        <f>IF('Control Sample Data'!G355="","",IF(SUM('Control Sample Data'!G$2:G$97)&gt;10,IF(AND(ISNUMBER('Control Sample Data'!G355),'Control Sample Data'!G355&lt;$B356, 'Control Sample Data'!G355&gt;0),'Control Sample Data'!G355,$B356),""))</f>
        <v/>
      </c>
      <c r="H356" s="29" t="str">
        <f>IF('Control Sample Data'!H355="","",IF(SUM('Control Sample Data'!H$2:H$97)&gt;10,IF(AND(ISNUMBER('Control Sample Data'!H355),'Control Sample Data'!H355&lt;$B356, 'Control Sample Data'!H355&gt;0),'Control Sample Data'!H355,$B356),""))</f>
        <v/>
      </c>
      <c r="I356" s="29" t="str">
        <f>IF('Control Sample Data'!I355="","",IF(SUM('Control Sample Data'!I$2:I$97)&gt;10,IF(AND(ISNUMBER('Control Sample Data'!I355),'Control Sample Data'!I355&lt;$B356, 'Control Sample Data'!I355&gt;0),'Control Sample Data'!I355,$B356),""))</f>
        <v/>
      </c>
      <c r="J356" s="29" t="str">
        <f>IF('Control Sample Data'!J355="","",IF(SUM('Control Sample Data'!J$2:J$97)&gt;10,IF(AND(ISNUMBER('Control Sample Data'!J355),'Control Sample Data'!J355&lt;$B356, 'Control Sample Data'!J355&gt;0),'Control Sample Data'!J355,$B356),""))</f>
        <v/>
      </c>
      <c r="K356" s="29" t="str">
        <f>IF('Control Sample Data'!K355="","",IF(SUM('Control Sample Data'!K$2:K$97)&gt;10,IF(AND(ISNUMBER('Control Sample Data'!K355),'Control Sample Data'!K355&lt;$B356, 'Control Sample Data'!K355&gt;0),'Control Sample Data'!K355,$B356),""))</f>
        <v/>
      </c>
      <c r="L356" s="29" t="str">
        <f>IF('Control Sample Data'!L355="","",IF(SUM('Control Sample Data'!L$2:L$97)&gt;10,IF(AND(ISNUMBER('Control Sample Data'!L355),'Control Sample Data'!L355&lt;$B356, 'Control Sample Data'!L355&gt;0),'Control Sample Data'!L355,$B356),""))</f>
        <v/>
      </c>
      <c r="M356" s="29" t="str">
        <f>IF('Control Sample Data'!M355="","",IF(SUM('Control Sample Data'!M$2:M$97)&gt;10,IF(AND(ISNUMBER('Control Sample Data'!M355),'Control Sample Data'!M355&lt;$B356, 'Control Sample Data'!M355&gt;0),'Control Sample Data'!M355,$B356),""))</f>
        <v/>
      </c>
      <c r="N356" s="29" t="str">
        <f>IF('Control Sample Data'!N355="","",IF(SUM('Control Sample Data'!N$2:N$97)&gt;10,IF(AND(ISNUMBER('Control Sample Data'!N355),'Control Sample Data'!N355&lt;$B356, 'Control Sample Data'!N355&gt;0),'Control Sample Data'!N355,$B356),""))</f>
        <v/>
      </c>
      <c r="O356" s="29" t="str">
        <f>IF('Control Sample Data'!O355="","",IF(SUM('Control Sample Data'!O$2:O$97)&gt;10,IF(AND(ISNUMBER('Control Sample Data'!O355),'Control Sample Data'!O355&lt;$B356, 'Control Sample Data'!O355&gt;0),'Control Sample Data'!O355,$B356),""))</f>
        <v/>
      </c>
      <c r="Q356" s="4" t="s">
        <v>5013</v>
      </c>
      <c r="R356" s="29">
        <f>IF('Test Sample Data'!D355="","",IF(SUM('Test Sample Data'!D$2:D$97)&gt;10,IF(AND(ISNUMBER('Test Sample Data'!D355),'Test Sample Data'!D355&lt;$B356, 'Test Sample Data'!D355&gt;0),'Test Sample Data'!D355,$B356),""))</f>
        <v>26</v>
      </c>
      <c r="S356" s="29">
        <f>IF('Test Sample Data'!E355="","",IF(SUM('Test Sample Data'!E$2:E$97)&gt;10,IF(AND(ISNUMBER('Test Sample Data'!E355),'Test Sample Data'!E355&lt;$B356, 'Test Sample Data'!E355&gt;0),'Test Sample Data'!E355,$B356),""))</f>
        <v>26</v>
      </c>
      <c r="T356" s="29" t="str">
        <f>IF('Test Sample Data'!F355="","",IF(SUM('Test Sample Data'!F$2:F$97)&gt;10,IF(AND(ISNUMBER('Test Sample Data'!F355),'Test Sample Data'!F355&lt;$B356, 'Test Sample Data'!F355&gt;0),'Test Sample Data'!F355,$B356),""))</f>
        <v/>
      </c>
      <c r="U356" s="29" t="str">
        <f>IF('Test Sample Data'!G355="","",IF(SUM('Test Sample Data'!G$2:G$97)&gt;10,IF(AND(ISNUMBER('Test Sample Data'!G355),'Test Sample Data'!G355&lt;$B356, 'Test Sample Data'!G355&gt;0),'Test Sample Data'!G355,$B356),""))</f>
        <v/>
      </c>
      <c r="V356" s="29" t="str">
        <f>IF('Test Sample Data'!H355="","",IF(SUM('Test Sample Data'!H$2:H$97)&gt;10,IF(AND(ISNUMBER('Test Sample Data'!H355),'Test Sample Data'!H355&lt;$B356, 'Test Sample Data'!H355&gt;0),'Test Sample Data'!H355,$B356),""))</f>
        <v/>
      </c>
      <c r="W356" s="29" t="str">
        <f>IF('Test Sample Data'!I355="","",IF(SUM('Test Sample Data'!I$2:I$97)&gt;10,IF(AND(ISNUMBER('Test Sample Data'!I355),'Test Sample Data'!I355&lt;$B356, 'Test Sample Data'!I355&gt;0),'Test Sample Data'!I355,$B356),""))</f>
        <v/>
      </c>
      <c r="X356" s="29" t="str">
        <f>IF('Test Sample Data'!J355="","",IF(SUM('Test Sample Data'!J$2:J$97)&gt;10,IF(AND(ISNUMBER('Test Sample Data'!J355),'Test Sample Data'!J355&lt;$B356, 'Test Sample Data'!J355&gt;0),'Test Sample Data'!J355,$B356),""))</f>
        <v/>
      </c>
      <c r="Y356" s="29" t="str">
        <f>IF('Test Sample Data'!K355="","",IF(SUM('Test Sample Data'!K$2:K$97)&gt;10,IF(AND(ISNUMBER('Test Sample Data'!K355),'Test Sample Data'!K355&lt;$B356, 'Test Sample Data'!K355&gt;0),'Test Sample Data'!K355,$B356),""))</f>
        <v/>
      </c>
      <c r="Z356" s="29" t="str">
        <f>IF('Test Sample Data'!L355="","",IF(SUM('Test Sample Data'!L$2:L$97)&gt;10,IF(AND(ISNUMBER('Test Sample Data'!L355),'Test Sample Data'!L355&lt;$B356, 'Test Sample Data'!L355&gt;0),'Test Sample Data'!L355,$B356),""))</f>
        <v/>
      </c>
      <c r="AA356" s="29" t="str">
        <f>IF('Test Sample Data'!M355="","",IF(SUM('Test Sample Data'!M$2:M$97)&gt;10,IF(AND(ISNUMBER('Test Sample Data'!M355),'Test Sample Data'!M355&lt;$B356, 'Test Sample Data'!M355&gt;0),'Test Sample Data'!M355,$B356),""))</f>
        <v/>
      </c>
      <c r="AB356" s="29" t="str">
        <f>IF('Test Sample Data'!N355="","",IF(SUM('Test Sample Data'!N$2:N$97)&gt;10,IF(AND(ISNUMBER('Test Sample Data'!N355),'Test Sample Data'!N355&lt;$B356, 'Test Sample Data'!N355&gt;0),'Test Sample Data'!N355,$B356),""))</f>
        <v/>
      </c>
      <c r="AC356" s="29" t="str">
        <f>IF('Test Sample Data'!O355="","",IF(SUM('Test Sample Data'!O$2:O$97)&gt;10,IF(AND(ISNUMBER('Test Sample Data'!O355),'Test Sample Data'!O355&lt;$B356, 'Test Sample Data'!O355&gt;0),'Test Sample Data'!O355,$B356),""))</f>
        <v/>
      </c>
      <c r="AE356" s="4" t="s">
        <v>5013</v>
      </c>
      <c r="AF356" s="4">
        <f t="shared" si="375"/>
        <v>0</v>
      </c>
      <c r="AG356" s="4">
        <f t="shared" si="376"/>
        <v>0</v>
      </c>
      <c r="AH356" s="4" t="str">
        <f t="shared" si="377"/>
        <v/>
      </c>
      <c r="AI356" s="4" t="str">
        <f t="shared" si="378"/>
        <v/>
      </c>
      <c r="AJ356" s="4" t="str">
        <f t="shared" si="379"/>
        <v/>
      </c>
      <c r="AK356" s="4" t="str">
        <f t="shared" si="380"/>
        <v/>
      </c>
      <c r="AL356" s="4" t="str">
        <f t="shared" si="381"/>
        <v/>
      </c>
      <c r="AM356" s="4" t="str">
        <f t="shared" si="382"/>
        <v/>
      </c>
      <c r="AN356" s="4" t="str">
        <f t="shared" si="383"/>
        <v/>
      </c>
      <c r="AO356" s="4" t="str">
        <f t="shared" si="384"/>
        <v/>
      </c>
      <c r="AP356" s="4" t="str">
        <f t="shared" si="385"/>
        <v/>
      </c>
      <c r="AQ356" s="4" t="str">
        <f t="shared" si="386"/>
        <v/>
      </c>
      <c r="AR356" s="4">
        <f t="shared" si="387"/>
        <v>0</v>
      </c>
      <c r="AS356" s="4">
        <f t="shared" si="374"/>
        <v>0</v>
      </c>
      <c r="AU356" s="4" t="s">
        <v>5013</v>
      </c>
      <c r="AV356" s="4">
        <f t="shared" si="388"/>
        <v>0</v>
      </c>
      <c r="AW356" s="4">
        <f t="shared" si="389"/>
        <v>0</v>
      </c>
      <c r="AX356" s="4" t="str">
        <f t="shared" si="390"/>
        <v/>
      </c>
      <c r="AY356" s="4" t="str">
        <f t="shared" si="391"/>
        <v/>
      </c>
      <c r="AZ356" s="4" t="str">
        <f t="shared" si="392"/>
        <v/>
      </c>
      <c r="BA356" s="4" t="str">
        <f t="shared" si="393"/>
        <v/>
      </c>
      <c r="BB356" s="4" t="str">
        <f t="shared" si="394"/>
        <v/>
      </c>
      <c r="BC356" s="4" t="str">
        <f t="shared" si="395"/>
        <v/>
      </c>
      <c r="BD356" s="4" t="str">
        <f t="shared" si="396"/>
        <v/>
      </c>
      <c r="BE356" s="4" t="str">
        <f t="shared" si="397"/>
        <v/>
      </c>
      <c r="BF356" s="4" t="str">
        <f t="shared" si="398"/>
        <v/>
      </c>
      <c r="BG356" s="4" t="str">
        <f t="shared" si="399"/>
        <v/>
      </c>
      <c r="BI356" s="4" t="s">
        <v>5013</v>
      </c>
      <c r="BJ356" s="4">
        <f t="shared" ref="BJ356:BJ386" si="425">IF(ISNUMBER(R356),IF(R356&gt;=MEDIAN($R356:$AC356),AV356,""),"")</f>
        <v>0</v>
      </c>
      <c r="BK356" s="4">
        <f t="shared" ref="BK356:BK386" si="426">IF(ISNUMBER(S356),IF(S356&gt;=MEDIAN($R356:$AC356),AW356,""),"")</f>
        <v>0</v>
      </c>
      <c r="BL356" s="4" t="str">
        <f t="shared" ref="BL356:BL386" si="427">IF(ISNUMBER(T356),IF(T356&gt;=MEDIAN($R356:$AC356),AX356,""),"")</f>
        <v/>
      </c>
      <c r="BM356" s="4" t="str">
        <f t="shared" ref="BM356:BM386" si="428">IF(ISNUMBER(U356),IF(U356&gt;=MEDIAN($R356:$AC356),AY356,""),"")</f>
        <v/>
      </c>
      <c r="BN356" s="4" t="str">
        <f t="shared" ref="BN356:BN386" si="429">IF(ISNUMBER(V356),IF(V356&gt;=MEDIAN($R356:$AC356),AZ356,""),"")</f>
        <v/>
      </c>
      <c r="BO356" s="4" t="str">
        <f t="shared" ref="BO356:BO386" si="430">IF(ISNUMBER(W356),IF(W356&gt;=MEDIAN($R356:$AC356),BA356,""),"")</f>
        <v/>
      </c>
      <c r="BP356" s="4" t="str">
        <f t="shared" ref="BP356:BP386" si="431">IF(ISNUMBER(X356),IF(X356&gt;=MEDIAN($R356:$AC356),BB356,""),"")</f>
        <v/>
      </c>
      <c r="BQ356" s="4" t="str">
        <f t="shared" ref="BQ356:BQ386" si="432">IF(ISNUMBER(Y356),IF(Y356&gt;=MEDIAN($R356:$AC356),BC356,""),"")</f>
        <v/>
      </c>
      <c r="BR356" s="4" t="str">
        <f t="shared" ref="BR356:BR386" si="433">IF(ISNUMBER(Z356),IF(Z356&gt;=MEDIAN($R356:$AC356),BD356,""),"")</f>
        <v/>
      </c>
      <c r="BS356" s="4" t="str">
        <f t="shared" ref="BS356:BS386" si="434">IF(ISNUMBER(AA356),IF(AA356&gt;=MEDIAN($R356:$AC356),BE356,""),"")</f>
        <v/>
      </c>
      <c r="BT356" s="4" t="str">
        <f t="shared" ref="BT356:BT386" si="435">IF(ISNUMBER(AB356),IF(AB356&gt;=MEDIAN($R356:$AC356),BF356,""),"")</f>
        <v/>
      </c>
      <c r="BU356" s="4" t="str">
        <f t="shared" ref="BU356:BU386" si="436">IF(ISNUMBER(AC356),IF(AC356&gt;=MEDIAN($R356:$AC356),BG356,""),"")</f>
        <v/>
      </c>
      <c r="BV356" s="4">
        <f t="shared" si="400"/>
        <v>0</v>
      </c>
      <c r="BW356" s="4">
        <f t="shared" ref="BW356:BW386" si="437">ROUND(AVERAGE(BJ356:BU356),2)</f>
        <v>0</v>
      </c>
      <c r="BY356" s="4" t="s">
        <v>5013</v>
      </c>
      <c r="BZ356" s="4">
        <f t="shared" si="401"/>
        <v>0</v>
      </c>
      <c r="CA356" s="4">
        <f t="shared" si="402"/>
        <v>0</v>
      </c>
      <c r="CB356" s="4" t="str">
        <f t="shared" si="403"/>
        <v/>
      </c>
      <c r="CC356" s="4" t="str">
        <f t="shared" si="404"/>
        <v/>
      </c>
      <c r="CD356" s="4" t="str">
        <f t="shared" si="405"/>
        <v/>
      </c>
      <c r="CE356" s="4" t="str">
        <f t="shared" si="406"/>
        <v/>
      </c>
      <c r="CF356" s="4" t="str">
        <f t="shared" si="407"/>
        <v/>
      </c>
      <c r="CG356" s="4" t="str">
        <f t="shared" si="408"/>
        <v/>
      </c>
      <c r="CH356" s="4" t="str">
        <f t="shared" si="409"/>
        <v/>
      </c>
      <c r="CI356" s="4" t="str">
        <f t="shared" si="410"/>
        <v/>
      </c>
      <c r="CJ356" s="4" t="str">
        <f t="shared" si="411"/>
        <v/>
      </c>
      <c r="CK356" s="4" t="str">
        <f t="shared" si="412"/>
        <v/>
      </c>
      <c r="CM356" s="4" t="s">
        <v>5013</v>
      </c>
      <c r="CN356" s="4" t="str">
        <f>IF(ISNUMBER(BZ356), IF($BV356&gt;VLOOKUP('Gene Table'!$G$2,'Array Content'!$A$2:$B$3,2,FALSE),IF(BZ356&lt;-$BV356,"mutant","WT"),IF(BZ356&lt;-VLOOKUP('Gene Table'!$G$2,'Array Content'!$A$2:$B$3,2,FALSE),"Mutant","WT")),"")</f>
        <v>WT</v>
      </c>
      <c r="CO356" s="4" t="str">
        <f>IF(ISNUMBER(CA356), IF($BV356&gt;VLOOKUP('Gene Table'!$G$2,'Array Content'!$A$2:$B$3,2,FALSE),IF(CA356&lt;-$BV356,"mutant","WT"),IF(CA356&lt;-VLOOKUP('Gene Table'!$G$2,'Array Content'!$A$2:$B$3,2,FALSE),"Mutant","WT")),"")</f>
        <v>WT</v>
      </c>
      <c r="CP356" s="4" t="str">
        <f>IF(ISNUMBER(CB356), IF($BV356&gt;VLOOKUP('Gene Table'!$G$2,'Array Content'!$A$2:$B$3,2,FALSE),IF(CB356&lt;-$BV356,"mutant","WT"),IF(CB356&lt;-VLOOKUP('Gene Table'!$G$2,'Array Content'!$A$2:$B$3,2,FALSE),"Mutant","WT")),"")</f>
        <v/>
      </c>
      <c r="CQ356" s="4" t="str">
        <f>IF(ISNUMBER(CC356), IF($BV356&gt;VLOOKUP('Gene Table'!$G$2,'Array Content'!$A$2:$B$3,2,FALSE),IF(CC356&lt;-$BV356,"mutant","WT"),IF(CC356&lt;-VLOOKUP('Gene Table'!$G$2,'Array Content'!$A$2:$B$3,2,FALSE),"Mutant","WT")),"")</f>
        <v/>
      </c>
      <c r="CR356" s="4" t="str">
        <f>IF(ISNUMBER(CD356), IF($BV356&gt;VLOOKUP('Gene Table'!$G$2,'Array Content'!$A$2:$B$3,2,FALSE),IF(CD356&lt;-$BV356,"mutant","WT"),IF(CD356&lt;-VLOOKUP('Gene Table'!$G$2,'Array Content'!$A$2:$B$3,2,FALSE),"Mutant","WT")),"")</f>
        <v/>
      </c>
      <c r="CS356" s="4" t="str">
        <f>IF(ISNUMBER(CE356), IF($BV356&gt;VLOOKUP('Gene Table'!$G$2,'Array Content'!$A$2:$B$3,2,FALSE),IF(CE356&lt;-$BV356,"mutant","WT"),IF(CE356&lt;-VLOOKUP('Gene Table'!$G$2,'Array Content'!$A$2:$B$3,2,FALSE),"Mutant","WT")),"")</f>
        <v/>
      </c>
      <c r="CT356" s="4" t="str">
        <f>IF(ISNUMBER(CF356), IF($BV356&gt;VLOOKUP('Gene Table'!$G$2,'Array Content'!$A$2:$B$3,2,FALSE),IF(CF356&lt;-$BV356,"mutant","WT"),IF(CF356&lt;-VLOOKUP('Gene Table'!$G$2,'Array Content'!$A$2:$B$3,2,FALSE),"Mutant","WT")),"")</f>
        <v/>
      </c>
      <c r="CU356" s="4" t="str">
        <f>IF(ISNUMBER(CG356), IF($BV356&gt;VLOOKUP('Gene Table'!$G$2,'Array Content'!$A$2:$B$3,2,FALSE),IF(CG356&lt;-$BV356,"mutant","WT"),IF(CG356&lt;-VLOOKUP('Gene Table'!$G$2,'Array Content'!$A$2:$B$3,2,FALSE),"Mutant","WT")),"")</f>
        <v/>
      </c>
      <c r="CV356" s="4" t="str">
        <f>IF(ISNUMBER(CH356), IF($BV356&gt;VLOOKUP('Gene Table'!$G$2,'Array Content'!$A$2:$B$3,2,FALSE),IF(CH356&lt;-$BV356,"mutant","WT"),IF(CH356&lt;-VLOOKUP('Gene Table'!$G$2,'Array Content'!$A$2:$B$3,2,FALSE),"Mutant","WT")),"")</f>
        <v/>
      </c>
      <c r="CW356" s="4" t="str">
        <f>IF(ISNUMBER(CI356), IF($BV356&gt;VLOOKUP('Gene Table'!$G$2,'Array Content'!$A$2:$B$3,2,FALSE),IF(CI356&lt;-$BV356,"mutant","WT"),IF(CI356&lt;-VLOOKUP('Gene Table'!$G$2,'Array Content'!$A$2:$B$3,2,FALSE),"Mutant","WT")),"")</f>
        <v/>
      </c>
      <c r="CX356" s="4" t="str">
        <f>IF(ISNUMBER(CJ356), IF($BV356&gt;VLOOKUP('Gene Table'!$G$2,'Array Content'!$A$2:$B$3,2,FALSE),IF(CJ356&lt;-$BV356,"mutant","WT"),IF(CJ356&lt;-VLOOKUP('Gene Table'!$G$2,'Array Content'!$A$2:$B$3,2,FALSE),"Mutant","WT")),"")</f>
        <v/>
      </c>
      <c r="CY356" s="4" t="str">
        <f>IF(ISNUMBER(CK356), IF($BV356&gt;VLOOKUP('Gene Table'!$G$2,'Array Content'!$A$2:$B$3,2,FALSE),IF(CK356&lt;-$BV356,"mutant","WT"),IF(CK356&lt;-VLOOKUP('Gene Table'!$G$2,'Array Content'!$A$2:$B$3,2,FALSE),"Mutant","WT")),"")</f>
        <v/>
      </c>
      <c r="DA356" s="4" t="s">
        <v>5013</v>
      </c>
      <c r="DB356" s="4">
        <f t="shared" si="413"/>
        <v>0</v>
      </c>
      <c r="DC356" s="4">
        <f t="shared" si="414"/>
        <v>0</v>
      </c>
      <c r="DD356" s="4" t="str">
        <f t="shared" si="415"/>
        <v/>
      </c>
      <c r="DE356" s="4" t="str">
        <f t="shared" si="416"/>
        <v/>
      </c>
      <c r="DF356" s="4" t="str">
        <f t="shared" si="417"/>
        <v/>
      </c>
      <c r="DG356" s="4" t="str">
        <f t="shared" si="418"/>
        <v/>
      </c>
      <c r="DH356" s="4" t="str">
        <f t="shared" si="419"/>
        <v/>
      </c>
      <c r="DI356" s="4" t="str">
        <f t="shared" si="420"/>
        <v/>
      </c>
      <c r="DJ356" s="4" t="str">
        <f t="shared" si="421"/>
        <v/>
      </c>
      <c r="DK356" s="4" t="str">
        <f t="shared" si="422"/>
        <v/>
      </c>
      <c r="DL356" s="4" t="str">
        <f t="shared" si="423"/>
        <v/>
      </c>
      <c r="DM356" s="4" t="str">
        <f t="shared" si="424"/>
        <v/>
      </c>
      <c r="DO356" s="4" t="s">
        <v>5013</v>
      </c>
      <c r="DP356" s="4" t="str">
        <f>IF(ISNUMBER(DB356), IF($AR356&gt;VLOOKUP('Gene Table'!$G$2,'Array Content'!$A$2:$B$3,2,FALSE),IF(DB356&lt;-$AR356,"mutant","WT"),IF(DB356&lt;-VLOOKUP('Gene Table'!$G$2,'Array Content'!$A$2:$B$3,2,FALSE),"Mutant","WT")),"")</f>
        <v>WT</v>
      </c>
      <c r="DQ356" s="4" t="str">
        <f>IF(ISNUMBER(DC356), IF($AR356&gt;VLOOKUP('Gene Table'!$G$2,'Array Content'!$A$2:$B$3,2,FALSE),IF(DC356&lt;-$AR356,"mutant","WT"),IF(DC356&lt;-VLOOKUP('Gene Table'!$G$2,'Array Content'!$A$2:$B$3,2,FALSE),"Mutant","WT")),"")</f>
        <v>WT</v>
      </c>
      <c r="DR356" s="4" t="str">
        <f>IF(ISNUMBER(DD356), IF($AR356&gt;VLOOKUP('Gene Table'!$G$2,'Array Content'!$A$2:$B$3,2,FALSE),IF(DD356&lt;-$AR356,"mutant","WT"),IF(DD356&lt;-VLOOKUP('Gene Table'!$G$2,'Array Content'!$A$2:$B$3,2,FALSE),"Mutant","WT")),"")</f>
        <v/>
      </c>
      <c r="DS356" s="4" t="str">
        <f>IF(ISNUMBER(DE356), IF($AR356&gt;VLOOKUP('Gene Table'!$G$2,'Array Content'!$A$2:$B$3,2,FALSE),IF(DE356&lt;-$AR356,"mutant","WT"),IF(DE356&lt;-VLOOKUP('Gene Table'!$G$2,'Array Content'!$A$2:$B$3,2,FALSE),"Mutant","WT")),"")</f>
        <v/>
      </c>
      <c r="DT356" s="4" t="str">
        <f>IF(ISNUMBER(DF356), IF($AR356&gt;VLOOKUP('Gene Table'!$G$2,'Array Content'!$A$2:$B$3,2,FALSE),IF(DF356&lt;-$AR356,"mutant","WT"),IF(DF356&lt;-VLOOKUP('Gene Table'!$G$2,'Array Content'!$A$2:$B$3,2,FALSE),"Mutant","WT")),"")</f>
        <v/>
      </c>
      <c r="DU356" s="4" t="str">
        <f>IF(ISNUMBER(DG356), IF($AR356&gt;VLOOKUP('Gene Table'!$G$2,'Array Content'!$A$2:$B$3,2,FALSE),IF(DG356&lt;-$AR356,"mutant","WT"),IF(DG356&lt;-VLOOKUP('Gene Table'!$G$2,'Array Content'!$A$2:$B$3,2,FALSE),"Mutant","WT")),"")</f>
        <v/>
      </c>
      <c r="DV356" s="4" t="str">
        <f>IF(ISNUMBER(DH356), IF($AR356&gt;VLOOKUP('Gene Table'!$G$2,'Array Content'!$A$2:$B$3,2,FALSE),IF(DH356&lt;-$AR356,"mutant","WT"),IF(DH356&lt;-VLOOKUP('Gene Table'!$G$2,'Array Content'!$A$2:$B$3,2,FALSE),"Mutant","WT")),"")</f>
        <v/>
      </c>
      <c r="DW356" s="4" t="str">
        <f>IF(ISNUMBER(DI356), IF($AR356&gt;VLOOKUP('Gene Table'!$G$2,'Array Content'!$A$2:$B$3,2,FALSE),IF(DI356&lt;-$AR356,"mutant","WT"),IF(DI356&lt;-VLOOKUP('Gene Table'!$G$2,'Array Content'!$A$2:$B$3,2,FALSE),"Mutant","WT")),"")</f>
        <v/>
      </c>
      <c r="DX356" s="4" t="str">
        <f>IF(ISNUMBER(DJ356), IF($AR356&gt;VLOOKUP('Gene Table'!$G$2,'Array Content'!$A$2:$B$3,2,FALSE),IF(DJ356&lt;-$AR356,"mutant","WT"),IF(DJ356&lt;-VLOOKUP('Gene Table'!$G$2,'Array Content'!$A$2:$B$3,2,FALSE),"Mutant","WT")),"")</f>
        <v/>
      </c>
      <c r="DY356" s="4" t="str">
        <f>IF(ISNUMBER(DK356), IF($AR356&gt;VLOOKUP('Gene Table'!$G$2,'Array Content'!$A$2:$B$3,2,FALSE),IF(DK356&lt;-$AR356,"mutant","WT"),IF(DK356&lt;-VLOOKUP('Gene Table'!$G$2,'Array Content'!$A$2:$B$3,2,FALSE),"Mutant","WT")),"")</f>
        <v/>
      </c>
      <c r="DZ356" s="4" t="str">
        <f>IF(ISNUMBER(DL356), IF($AR356&gt;VLOOKUP('Gene Table'!$G$2,'Array Content'!$A$2:$B$3,2,FALSE),IF(DL356&lt;-$AR356,"mutant","WT"),IF(DL356&lt;-VLOOKUP('Gene Table'!$G$2,'Array Content'!$A$2:$B$3,2,FALSE),"Mutant","WT")),"")</f>
        <v/>
      </c>
      <c r="EA356" s="4" t="str">
        <f>IF(ISNUMBER(DM356), IF($AR356&gt;VLOOKUP('Gene Table'!$G$2,'Array Content'!$A$2:$B$3,2,FALSE),IF(DM356&lt;-$AR356,"mutant","WT"),IF(DM356&lt;-VLOOKUP('Gene Table'!$G$2,'Array Content'!$A$2:$B$3,2,FALSE),"Mutant","WT")),"")</f>
        <v/>
      </c>
      <c r="EC356" s="4" t="s">
        <v>5013</v>
      </c>
      <c r="ED356" s="4">
        <f>IF('Gene Table'!$D356="copy number",D356,"")</f>
        <v>26</v>
      </c>
      <c r="EE356" s="4">
        <f>IF('Gene Table'!$D356="copy number",E356,"")</f>
        <v>26</v>
      </c>
      <c r="EF356" s="4" t="str">
        <f>IF('Gene Table'!$D356="copy number",F356,"")</f>
        <v/>
      </c>
      <c r="EG356" s="4" t="str">
        <f>IF('Gene Table'!$D356="copy number",G356,"")</f>
        <v/>
      </c>
      <c r="EH356" s="4" t="str">
        <f>IF('Gene Table'!$D356="copy number",H356,"")</f>
        <v/>
      </c>
      <c r="EI356" s="4" t="str">
        <f>IF('Gene Table'!$D356="copy number",I356,"")</f>
        <v/>
      </c>
      <c r="EJ356" s="4" t="str">
        <f>IF('Gene Table'!$D356="copy number",J356,"")</f>
        <v/>
      </c>
      <c r="EK356" s="4" t="str">
        <f>IF('Gene Table'!$D356="copy number",K356,"")</f>
        <v/>
      </c>
      <c r="EL356" s="4" t="str">
        <f>IF('Gene Table'!$D356="copy number",L356,"")</f>
        <v/>
      </c>
      <c r="EM356" s="4" t="str">
        <f>IF('Gene Table'!$D356="copy number",M356,"")</f>
        <v/>
      </c>
      <c r="EN356" s="4" t="str">
        <f>IF('Gene Table'!$D356="copy number",N356,"")</f>
        <v/>
      </c>
      <c r="EO356" s="4" t="str">
        <f>IF('Gene Table'!$D356="copy number",O356,"")</f>
        <v/>
      </c>
      <c r="EQ356" s="4" t="s">
        <v>5013</v>
      </c>
      <c r="ER356" s="4">
        <f>IF('Gene Table'!$D356="copy number",R356,"")</f>
        <v>26</v>
      </c>
      <c r="ES356" s="4">
        <f>IF('Gene Table'!$D356="copy number",S356,"")</f>
        <v>26</v>
      </c>
      <c r="ET356" s="4" t="str">
        <f>IF('Gene Table'!$D356="copy number",T356,"")</f>
        <v/>
      </c>
      <c r="EU356" s="4" t="str">
        <f>IF('Gene Table'!$D356="copy number",U356,"")</f>
        <v/>
      </c>
      <c r="EV356" s="4" t="str">
        <f>IF('Gene Table'!$D356="copy number",V356,"")</f>
        <v/>
      </c>
      <c r="EW356" s="4" t="str">
        <f>IF('Gene Table'!$D356="copy number",W356,"")</f>
        <v/>
      </c>
      <c r="EX356" s="4" t="str">
        <f>IF('Gene Table'!$D356="copy number",X356,"")</f>
        <v/>
      </c>
      <c r="EY356" s="4" t="str">
        <f>IF('Gene Table'!$D356="copy number",Y356,"")</f>
        <v/>
      </c>
      <c r="EZ356" s="4" t="str">
        <f>IF('Gene Table'!$D356="copy number",Z356,"")</f>
        <v/>
      </c>
      <c r="FA356" s="4" t="str">
        <f>IF('Gene Table'!$D356="copy number",AA356,"")</f>
        <v/>
      </c>
      <c r="FB356" s="4" t="str">
        <f>IF('Gene Table'!$D356="copy number",AB356,"")</f>
        <v/>
      </c>
      <c r="FC356" s="4" t="str">
        <f>IF('Gene Table'!$D356="copy number",AC356,"")</f>
        <v/>
      </c>
      <c r="FE356" s="4" t="s">
        <v>5013</v>
      </c>
      <c r="FF356" s="4" t="str">
        <f>IF('Gene Table'!$C356="SMPC",D356,"")</f>
        <v/>
      </c>
      <c r="FG356" s="4" t="str">
        <f>IF('Gene Table'!$C356="SMPC",E356,"")</f>
        <v/>
      </c>
      <c r="FH356" s="4" t="str">
        <f>IF('Gene Table'!$C356="SMPC",F356,"")</f>
        <v/>
      </c>
      <c r="FI356" s="4" t="str">
        <f>IF('Gene Table'!$C356="SMPC",G356,"")</f>
        <v/>
      </c>
      <c r="FJ356" s="4" t="str">
        <f>IF('Gene Table'!$C356="SMPC",H356,"")</f>
        <v/>
      </c>
      <c r="FK356" s="4" t="str">
        <f>IF('Gene Table'!$C356="SMPC",I356,"")</f>
        <v/>
      </c>
      <c r="FL356" s="4" t="str">
        <f>IF('Gene Table'!$C356="SMPC",J356,"")</f>
        <v/>
      </c>
      <c r="FM356" s="4" t="str">
        <f>IF('Gene Table'!$C356="SMPC",K356,"")</f>
        <v/>
      </c>
      <c r="FN356" s="4" t="str">
        <f>IF('Gene Table'!$C356="SMPC",L356,"")</f>
        <v/>
      </c>
      <c r="FO356" s="4" t="str">
        <f>IF('Gene Table'!$C356="SMPC",M356,"")</f>
        <v/>
      </c>
      <c r="FP356" s="4" t="str">
        <f>IF('Gene Table'!$C356="SMPC",N356,"")</f>
        <v/>
      </c>
      <c r="FQ356" s="4" t="str">
        <f>IF('Gene Table'!$C356="SMPC",O356,"")</f>
        <v/>
      </c>
      <c r="FS356" s="4" t="s">
        <v>5013</v>
      </c>
      <c r="FT356" s="4" t="str">
        <f>IF('Gene Table'!$C356="SMPC",R356,"")</f>
        <v/>
      </c>
      <c r="FU356" s="4" t="str">
        <f>IF('Gene Table'!$C356="SMPC",S356,"")</f>
        <v/>
      </c>
      <c r="FV356" s="4" t="str">
        <f>IF('Gene Table'!$C356="SMPC",T356,"")</f>
        <v/>
      </c>
      <c r="FW356" s="4" t="str">
        <f>IF('Gene Table'!$C356="SMPC",U356,"")</f>
        <v/>
      </c>
      <c r="FX356" s="4" t="str">
        <f>IF('Gene Table'!$C356="SMPC",V356,"")</f>
        <v/>
      </c>
      <c r="FY356" s="4" t="str">
        <f>IF('Gene Table'!$C356="SMPC",W356,"")</f>
        <v/>
      </c>
      <c r="FZ356" s="4" t="str">
        <f>IF('Gene Table'!$C356="SMPC",X356,"")</f>
        <v/>
      </c>
      <c r="GA356" s="4" t="str">
        <f>IF('Gene Table'!$C356="SMPC",Y356,"")</f>
        <v/>
      </c>
      <c r="GB356" s="4" t="str">
        <f>IF('Gene Table'!$C356="SMPC",Z356,"")</f>
        <v/>
      </c>
      <c r="GC356" s="4" t="str">
        <f>IF('Gene Table'!$C356="SMPC",AA356,"")</f>
        <v/>
      </c>
      <c r="GD356" s="4" t="str">
        <f>IF('Gene Table'!$C356="SMPC",AB356,"")</f>
        <v/>
      </c>
      <c r="GE356" s="4" t="str">
        <f>IF('Gene Table'!$C356="SMPC",AC356,"")</f>
        <v/>
      </c>
    </row>
    <row r="357" spans="1:187" ht="15" customHeight="1" x14ac:dyDescent="0.25">
      <c r="A357" s="4" t="str">
        <f>'Gene Table'!C357&amp;":"&amp;'Gene Table'!D357</f>
        <v>WT1:copy number</v>
      </c>
      <c r="B357" s="4">
        <f>IF('Gene Table'!$G$5="NO",IF(ISNUMBER(MATCH('Gene Table'!E357,'Array Content'!$M$2:$M$941,0)),VLOOKUP('Gene Table'!E357,'Array Content'!$M$2:$O$941,2,FALSE),35),IF('Gene Table'!$G$5="YES",IF(ISNUMBER(MATCH('Gene Table'!E357,'Array Content'!$M$2:$M$941,0)),VLOOKUP('Gene Table'!E357,'Array Content'!$M$2:$O$941,3,FALSE),35),"OOPS"))</f>
        <v>35</v>
      </c>
      <c r="C357" s="4" t="s">
        <v>5014</v>
      </c>
      <c r="D357" s="29">
        <f>IF('Control Sample Data'!D356="","",IF(SUM('Control Sample Data'!D$2:D$97)&gt;10,IF(AND(ISNUMBER('Control Sample Data'!D356),'Control Sample Data'!D356&lt;$B357, 'Control Sample Data'!D356&gt;0),'Control Sample Data'!D356,$B357),""))</f>
        <v>26</v>
      </c>
      <c r="E357" s="29">
        <f>IF('Control Sample Data'!E356="","",IF(SUM('Control Sample Data'!E$2:E$97)&gt;10,IF(AND(ISNUMBER('Control Sample Data'!E356),'Control Sample Data'!E356&lt;$B357, 'Control Sample Data'!E356&gt;0),'Control Sample Data'!E356,$B357),""))</f>
        <v>26</v>
      </c>
      <c r="F357" s="29" t="str">
        <f>IF('Control Sample Data'!F356="","",IF(SUM('Control Sample Data'!F$2:F$97)&gt;10,IF(AND(ISNUMBER('Control Sample Data'!F356),'Control Sample Data'!F356&lt;$B357, 'Control Sample Data'!F356&gt;0),'Control Sample Data'!F356,$B357),""))</f>
        <v/>
      </c>
      <c r="G357" s="29" t="str">
        <f>IF('Control Sample Data'!G356="","",IF(SUM('Control Sample Data'!G$2:G$97)&gt;10,IF(AND(ISNUMBER('Control Sample Data'!G356),'Control Sample Data'!G356&lt;$B357, 'Control Sample Data'!G356&gt;0),'Control Sample Data'!G356,$B357),""))</f>
        <v/>
      </c>
      <c r="H357" s="29" t="str">
        <f>IF('Control Sample Data'!H356="","",IF(SUM('Control Sample Data'!H$2:H$97)&gt;10,IF(AND(ISNUMBER('Control Sample Data'!H356),'Control Sample Data'!H356&lt;$B357, 'Control Sample Data'!H356&gt;0),'Control Sample Data'!H356,$B357),""))</f>
        <v/>
      </c>
      <c r="I357" s="29" t="str">
        <f>IF('Control Sample Data'!I356="","",IF(SUM('Control Sample Data'!I$2:I$97)&gt;10,IF(AND(ISNUMBER('Control Sample Data'!I356),'Control Sample Data'!I356&lt;$B357, 'Control Sample Data'!I356&gt;0),'Control Sample Data'!I356,$B357),""))</f>
        <v/>
      </c>
      <c r="J357" s="29" t="str">
        <f>IF('Control Sample Data'!J356="","",IF(SUM('Control Sample Data'!J$2:J$97)&gt;10,IF(AND(ISNUMBER('Control Sample Data'!J356),'Control Sample Data'!J356&lt;$B357, 'Control Sample Data'!J356&gt;0),'Control Sample Data'!J356,$B357),""))</f>
        <v/>
      </c>
      <c r="K357" s="29" t="str">
        <f>IF('Control Sample Data'!K356="","",IF(SUM('Control Sample Data'!K$2:K$97)&gt;10,IF(AND(ISNUMBER('Control Sample Data'!K356),'Control Sample Data'!K356&lt;$B357, 'Control Sample Data'!K356&gt;0),'Control Sample Data'!K356,$B357),""))</f>
        <v/>
      </c>
      <c r="L357" s="29" t="str">
        <f>IF('Control Sample Data'!L356="","",IF(SUM('Control Sample Data'!L$2:L$97)&gt;10,IF(AND(ISNUMBER('Control Sample Data'!L356),'Control Sample Data'!L356&lt;$B357, 'Control Sample Data'!L356&gt;0),'Control Sample Data'!L356,$B357),""))</f>
        <v/>
      </c>
      <c r="M357" s="29" t="str">
        <f>IF('Control Sample Data'!M356="","",IF(SUM('Control Sample Data'!M$2:M$97)&gt;10,IF(AND(ISNUMBER('Control Sample Data'!M356),'Control Sample Data'!M356&lt;$B357, 'Control Sample Data'!M356&gt;0),'Control Sample Data'!M356,$B357),""))</f>
        <v/>
      </c>
      <c r="N357" s="29" t="str">
        <f>IF('Control Sample Data'!N356="","",IF(SUM('Control Sample Data'!N$2:N$97)&gt;10,IF(AND(ISNUMBER('Control Sample Data'!N356),'Control Sample Data'!N356&lt;$B357, 'Control Sample Data'!N356&gt;0),'Control Sample Data'!N356,$B357),""))</f>
        <v/>
      </c>
      <c r="O357" s="29" t="str">
        <f>IF('Control Sample Data'!O356="","",IF(SUM('Control Sample Data'!O$2:O$97)&gt;10,IF(AND(ISNUMBER('Control Sample Data'!O356),'Control Sample Data'!O356&lt;$B357, 'Control Sample Data'!O356&gt;0),'Control Sample Data'!O356,$B357),""))</f>
        <v/>
      </c>
      <c r="Q357" s="4" t="s">
        <v>5014</v>
      </c>
      <c r="R357" s="29">
        <f>IF('Test Sample Data'!D356="","",IF(SUM('Test Sample Data'!D$2:D$97)&gt;10,IF(AND(ISNUMBER('Test Sample Data'!D356),'Test Sample Data'!D356&lt;$B357, 'Test Sample Data'!D356&gt;0),'Test Sample Data'!D356,$B357),""))</f>
        <v>26</v>
      </c>
      <c r="S357" s="29">
        <f>IF('Test Sample Data'!E356="","",IF(SUM('Test Sample Data'!E$2:E$97)&gt;10,IF(AND(ISNUMBER('Test Sample Data'!E356),'Test Sample Data'!E356&lt;$B357, 'Test Sample Data'!E356&gt;0),'Test Sample Data'!E356,$B357),""))</f>
        <v>26</v>
      </c>
      <c r="T357" s="29" t="str">
        <f>IF('Test Sample Data'!F356="","",IF(SUM('Test Sample Data'!F$2:F$97)&gt;10,IF(AND(ISNUMBER('Test Sample Data'!F356),'Test Sample Data'!F356&lt;$B357, 'Test Sample Data'!F356&gt;0),'Test Sample Data'!F356,$B357),""))</f>
        <v/>
      </c>
      <c r="U357" s="29" t="str">
        <f>IF('Test Sample Data'!G356="","",IF(SUM('Test Sample Data'!G$2:G$97)&gt;10,IF(AND(ISNUMBER('Test Sample Data'!G356),'Test Sample Data'!G356&lt;$B357, 'Test Sample Data'!G356&gt;0),'Test Sample Data'!G356,$B357),""))</f>
        <v/>
      </c>
      <c r="V357" s="29" t="str">
        <f>IF('Test Sample Data'!H356="","",IF(SUM('Test Sample Data'!H$2:H$97)&gt;10,IF(AND(ISNUMBER('Test Sample Data'!H356),'Test Sample Data'!H356&lt;$B357, 'Test Sample Data'!H356&gt;0),'Test Sample Data'!H356,$B357),""))</f>
        <v/>
      </c>
      <c r="W357" s="29" t="str">
        <f>IF('Test Sample Data'!I356="","",IF(SUM('Test Sample Data'!I$2:I$97)&gt;10,IF(AND(ISNUMBER('Test Sample Data'!I356),'Test Sample Data'!I356&lt;$B357, 'Test Sample Data'!I356&gt;0),'Test Sample Data'!I356,$B357),""))</f>
        <v/>
      </c>
      <c r="X357" s="29" t="str">
        <f>IF('Test Sample Data'!J356="","",IF(SUM('Test Sample Data'!J$2:J$97)&gt;10,IF(AND(ISNUMBER('Test Sample Data'!J356),'Test Sample Data'!J356&lt;$B357, 'Test Sample Data'!J356&gt;0),'Test Sample Data'!J356,$B357),""))</f>
        <v/>
      </c>
      <c r="Y357" s="29" t="str">
        <f>IF('Test Sample Data'!K356="","",IF(SUM('Test Sample Data'!K$2:K$97)&gt;10,IF(AND(ISNUMBER('Test Sample Data'!K356),'Test Sample Data'!K356&lt;$B357, 'Test Sample Data'!K356&gt;0),'Test Sample Data'!K356,$B357),""))</f>
        <v/>
      </c>
      <c r="Z357" s="29" t="str">
        <f>IF('Test Sample Data'!L356="","",IF(SUM('Test Sample Data'!L$2:L$97)&gt;10,IF(AND(ISNUMBER('Test Sample Data'!L356),'Test Sample Data'!L356&lt;$B357, 'Test Sample Data'!L356&gt;0),'Test Sample Data'!L356,$B357),""))</f>
        <v/>
      </c>
      <c r="AA357" s="29" t="str">
        <f>IF('Test Sample Data'!M356="","",IF(SUM('Test Sample Data'!M$2:M$97)&gt;10,IF(AND(ISNUMBER('Test Sample Data'!M356),'Test Sample Data'!M356&lt;$B357, 'Test Sample Data'!M356&gt;0),'Test Sample Data'!M356,$B357),""))</f>
        <v/>
      </c>
      <c r="AB357" s="29" t="str">
        <f>IF('Test Sample Data'!N356="","",IF(SUM('Test Sample Data'!N$2:N$97)&gt;10,IF(AND(ISNUMBER('Test Sample Data'!N356),'Test Sample Data'!N356&lt;$B357, 'Test Sample Data'!N356&gt;0),'Test Sample Data'!N356,$B357),""))</f>
        <v/>
      </c>
      <c r="AC357" s="29" t="str">
        <f>IF('Test Sample Data'!O356="","",IF(SUM('Test Sample Data'!O$2:O$97)&gt;10,IF(AND(ISNUMBER('Test Sample Data'!O356),'Test Sample Data'!O356&lt;$B357, 'Test Sample Data'!O356&gt;0),'Test Sample Data'!O356,$B357),""))</f>
        <v/>
      </c>
      <c r="AE357" s="4" t="s">
        <v>5014</v>
      </c>
      <c r="AF357" s="4">
        <f t="shared" si="375"/>
        <v>0</v>
      </c>
      <c r="AG357" s="4">
        <f t="shared" si="376"/>
        <v>0</v>
      </c>
      <c r="AH357" s="4" t="str">
        <f t="shared" si="377"/>
        <v/>
      </c>
      <c r="AI357" s="4" t="str">
        <f t="shared" si="378"/>
        <v/>
      </c>
      <c r="AJ357" s="4" t="str">
        <f t="shared" si="379"/>
        <v/>
      </c>
      <c r="AK357" s="4" t="str">
        <f t="shared" si="380"/>
        <v/>
      </c>
      <c r="AL357" s="4" t="str">
        <f t="shared" si="381"/>
        <v/>
      </c>
      <c r="AM357" s="4" t="str">
        <f t="shared" si="382"/>
        <v/>
      </c>
      <c r="AN357" s="4" t="str">
        <f t="shared" si="383"/>
        <v/>
      </c>
      <c r="AO357" s="4" t="str">
        <f t="shared" si="384"/>
        <v/>
      </c>
      <c r="AP357" s="4" t="str">
        <f t="shared" si="385"/>
        <v/>
      </c>
      <c r="AQ357" s="4" t="str">
        <f t="shared" si="386"/>
        <v/>
      </c>
      <c r="AR357" s="4">
        <f t="shared" si="387"/>
        <v>0</v>
      </c>
      <c r="AS357" s="4">
        <f t="shared" ref="AS357:AS386" si="438">ROUND(AVERAGE(AF357:AQ357),2)</f>
        <v>0</v>
      </c>
      <c r="AU357" s="4" t="s">
        <v>5014</v>
      </c>
      <c r="AV357" s="4">
        <f t="shared" si="388"/>
        <v>0</v>
      </c>
      <c r="AW357" s="4">
        <f t="shared" si="389"/>
        <v>0</v>
      </c>
      <c r="AX357" s="4" t="str">
        <f t="shared" si="390"/>
        <v/>
      </c>
      <c r="AY357" s="4" t="str">
        <f t="shared" si="391"/>
        <v/>
      </c>
      <c r="AZ357" s="4" t="str">
        <f t="shared" si="392"/>
        <v/>
      </c>
      <c r="BA357" s="4" t="str">
        <f t="shared" si="393"/>
        <v/>
      </c>
      <c r="BB357" s="4" t="str">
        <f t="shared" si="394"/>
        <v/>
      </c>
      <c r="BC357" s="4" t="str">
        <f t="shared" si="395"/>
        <v/>
      </c>
      <c r="BD357" s="4" t="str">
        <f t="shared" si="396"/>
        <v/>
      </c>
      <c r="BE357" s="4" t="str">
        <f t="shared" si="397"/>
        <v/>
      </c>
      <c r="BF357" s="4" t="str">
        <f t="shared" si="398"/>
        <v/>
      </c>
      <c r="BG357" s="4" t="str">
        <f t="shared" si="399"/>
        <v/>
      </c>
      <c r="BI357" s="4" t="s">
        <v>5014</v>
      </c>
      <c r="BJ357" s="4">
        <f t="shared" si="425"/>
        <v>0</v>
      </c>
      <c r="BK357" s="4">
        <f t="shared" si="426"/>
        <v>0</v>
      </c>
      <c r="BL357" s="4" t="str">
        <f t="shared" si="427"/>
        <v/>
      </c>
      <c r="BM357" s="4" t="str">
        <f t="shared" si="428"/>
        <v/>
      </c>
      <c r="BN357" s="4" t="str">
        <f t="shared" si="429"/>
        <v/>
      </c>
      <c r="BO357" s="4" t="str">
        <f t="shared" si="430"/>
        <v/>
      </c>
      <c r="BP357" s="4" t="str">
        <f t="shared" si="431"/>
        <v/>
      </c>
      <c r="BQ357" s="4" t="str">
        <f t="shared" si="432"/>
        <v/>
      </c>
      <c r="BR357" s="4" t="str">
        <f t="shared" si="433"/>
        <v/>
      </c>
      <c r="BS357" s="4" t="str">
        <f t="shared" si="434"/>
        <v/>
      </c>
      <c r="BT357" s="4" t="str">
        <f t="shared" si="435"/>
        <v/>
      </c>
      <c r="BU357" s="4" t="str">
        <f t="shared" si="436"/>
        <v/>
      </c>
      <c r="BV357" s="4">
        <f t="shared" si="400"/>
        <v>0</v>
      </c>
      <c r="BW357" s="4">
        <f t="shared" si="437"/>
        <v>0</v>
      </c>
      <c r="BY357" s="4" t="s">
        <v>5014</v>
      </c>
      <c r="BZ357" s="4">
        <f t="shared" si="401"/>
        <v>0</v>
      </c>
      <c r="CA357" s="4">
        <f t="shared" si="402"/>
        <v>0</v>
      </c>
      <c r="CB357" s="4" t="str">
        <f t="shared" si="403"/>
        <v/>
      </c>
      <c r="CC357" s="4" t="str">
        <f t="shared" si="404"/>
        <v/>
      </c>
      <c r="CD357" s="4" t="str">
        <f t="shared" si="405"/>
        <v/>
      </c>
      <c r="CE357" s="4" t="str">
        <f t="shared" si="406"/>
        <v/>
      </c>
      <c r="CF357" s="4" t="str">
        <f t="shared" si="407"/>
        <v/>
      </c>
      <c r="CG357" s="4" t="str">
        <f t="shared" si="408"/>
        <v/>
      </c>
      <c r="CH357" s="4" t="str">
        <f t="shared" si="409"/>
        <v/>
      </c>
      <c r="CI357" s="4" t="str">
        <f t="shared" si="410"/>
        <v/>
      </c>
      <c r="CJ357" s="4" t="str">
        <f t="shared" si="411"/>
        <v/>
      </c>
      <c r="CK357" s="4" t="str">
        <f t="shared" si="412"/>
        <v/>
      </c>
      <c r="CM357" s="4" t="s">
        <v>5014</v>
      </c>
      <c r="CN357" s="4" t="str">
        <f>IF(ISNUMBER(BZ357), IF($BV357&gt;VLOOKUP('Gene Table'!$G$2,'Array Content'!$A$2:$B$3,2,FALSE),IF(BZ357&lt;-$BV357,"mutant","WT"),IF(BZ357&lt;-VLOOKUP('Gene Table'!$G$2,'Array Content'!$A$2:$B$3,2,FALSE),"Mutant","WT")),"")</f>
        <v>WT</v>
      </c>
      <c r="CO357" s="4" t="str">
        <f>IF(ISNUMBER(CA357), IF($BV357&gt;VLOOKUP('Gene Table'!$G$2,'Array Content'!$A$2:$B$3,2,FALSE),IF(CA357&lt;-$BV357,"mutant","WT"),IF(CA357&lt;-VLOOKUP('Gene Table'!$G$2,'Array Content'!$A$2:$B$3,2,FALSE),"Mutant","WT")),"")</f>
        <v>WT</v>
      </c>
      <c r="CP357" s="4" t="str">
        <f>IF(ISNUMBER(CB357), IF($BV357&gt;VLOOKUP('Gene Table'!$G$2,'Array Content'!$A$2:$B$3,2,FALSE),IF(CB357&lt;-$BV357,"mutant","WT"),IF(CB357&lt;-VLOOKUP('Gene Table'!$G$2,'Array Content'!$A$2:$B$3,2,FALSE),"Mutant","WT")),"")</f>
        <v/>
      </c>
      <c r="CQ357" s="4" t="str">
        <f>IF(ISNUMBER(CC357), IF($BV357&gt;VLOOKUP('Gene Table'!$G$2,'Array Content'!$A$2:$B$3,2,FALSE),IF(CC357&lt;-$BV357,"mutant","WT"),IF(CC357&lt;-VLOOKUP('Gene Table'!$G$2,'Array Content'!$A$2:$B$3,2,FALSE),"Mutant","WT")),"")</f>
        <v/>
      </c>
      <c r="CR357" s="4" t="str">
        <f>IF(ISNUMBER(CD357), IF($BV357&gt;VLOOKUP('Gene Table'!$G$2,'Array Content'!$A$2:$B$3,2,FALSE),IF(CD357&lt;-$BV357,"mutant","WT"),IF(CD357&lt;-VLOOKUP('Gene Table'!$G$2,'Array Content'!$A$2:$B$3,2,FALSE),"Mutant","WT")),"")</f>
        <v/>
      </c>
      <c r="CS357" s="4" t="str">
        <f>IF(ISNUMBER(CE357), IF($BV357&gt;VLOOKUP('Gene Table'!$G$2,'Array Content'!$A$2:$B$3,2,FALSE),IF(CE357&lt;-$BV357,"mutant","WT"),IF(CE357&lt;-VLOOKUP('Gene Table'!$G$2,'Array Content'!$A$2:$B$3,2,FALSE),"Mutant","WT")),"")</f>
        <v/>
      </c>
      <c r="CT357" s="4" t="str">
        <f>IF(ISNUMBER(CF357), IF($BV357&gt;VLOOKUP('Gene Table'!$G$2,'Array Content'!$A$2:$B$3,2,FALSE),IF(CF357&lt;-$BV357,"mutant","WT"),IF(CF357&lt;-VLOOKUP('Gene Table'!$G$2,'Array Content'!$A$2:$B$3,2,FALSE),"Mutant","WT")),"")</f>
        <v/>
      </c>
      <c r="CU357" s="4" t="str">
        <f>IF(ISNUMBER(CG357), IF($BV357&gt;VLOOKUP('Gene Table'!$G$2,'Array Content'!$A$2:$B$3,2,FALSE),IF(CG357&lt;-$BV357,"mutant","WT"),IF(CG357&lt;-VLOOKUP('Gene Table'!$G$2,'Array Content'!$A$2:$B$3,2,FALSE),"Mutant","WT")),"")</f>
        <v/>
      </c>
      <c r="CV357" s="4" t="str">
        <f>IF(ISNUMBER(CH357), IF($BV357&gt;VLOOKUP('Gene Table'!$G$2,'Array Content'!$A$2:$B$3,2,FALSE),IF(CH357&lt;-$BV357,"mutant","WT"),IF(CH357&lt;-VLOOKUP('Gene Table'!$G$2,'Array Content'!$A$2:$B$3,2,FALSE),"Mutant","WT")),"")</f>
        <v/>
      </c>
      <c r="CW357" s="4" t="str">
        <f>IF(ISNUMBER(CI357), IF($BV357&gt;VLOOKUP('Gene Table'!$G$2,'Array Content'!$A$2:$B$3,2,FALSE),IF(CI357&lt;-$BV357,"mutant","WT"),IF(CI357&lt;-VLOOKUP('Gene Table'!$G$2,'Array Content'!$A$2:$B$3,2,FALSE),"Mutant","WT")),"")</f>
        <v/>
      </c>
      <c r="CX357" s="4" t="str">
        <f>IF(ISNUMBER(CJ357), IF($BV357&gt;VLOOKUP('Gene Table'!$G$2,'Array Content'!$A$2:$B$3,2,FALSE),IF(CJ357&lt;-$BV357,"mutant","WT"),IF(CJ357&lt;-VLOOKUP('Gene Table'!$G$2,'Array Content'!$A$2:$B$3,2,FALSE),"Mutant","WT")),"")</f>
        <v/>
      </c>
      <c r="CY357" s="4" t="str">
        <f>IF(ISNUMBER(CK357), IF($BV357&gt;VLOOKUP('Gene Table'!$G$2,'Array Content'!$A$2:$B$3,2,FALSE),IF(CK357&lt;-$BV357,"mutant","WT"),IF(CK357&lt;-VLOOKUP('Gene Table'!$G$2,'Array Content'!$A$2:$B$3,2,FALSE),"Mutant","WT")),"")</f>
        <v/>
      </c>
      <c r="DA357" s="4" t="s">
        <v>5014</v>
      </c>
      <c r="DB357" s="4">
        <f t="shared" si="413"/>
        <v>0</v>
      </c>
      <c r="DC357" s="4">
        <f t="shared" si="414"/>
        <v>0</v>
      </c>
      <c r="DD357" s="4" t="str">
        <f t="shared" si="415"/>
        <v/>
      </c>
      <c r="DE357" s="4" t="str">
        <f t="shared" si="416"/>
        <v/>
      </c>
      <c r="DF357" s="4" t="str">
        <f t="shared" si="417"/>
        <v/>
      </c>
      <c r="DG357" s="4" t="str">
        <f t="shared" si="418"/>
        <v/>
      </c>
      <c r="DH357" s="4" t="str">
        <f t="shared" si="419"/>
        <v/>
      </c>
      <c r="DI357" s="4" t="str">
        <f t="shared" si="420"/>
        <v/>
      </c>
      <c r="DJ357" s="4" t="str">
        <f t="shared" si="421"/>
        <v/>
      </c>
      <c r="DK357" s="4" t="str">
        <f t="shared" si="422"/>
        <v/>
      </c>
      <c r="DL357" s="4" t="str">
        <f t="shared" si="423"/>
        <v/>
      </c>
      <c r="DM357" s="4" t="str">
        <f t="shared" si="424"/>
        <v/>
      </c>
      <c r="DO357" s="4" t="s">
        <v>5014</v>
      </c>
      <c r="DP357" s="4" t="str">
        <f>IF(ISNUMBER(DB357), IF($AR357&gt;VLOOKUP('Gene Table'!$G$2,'Array Content'!$A$2:$B$3,2,FALSE),IF(DB357&lt;-$AR357,"mutant","WT"),IF(DB357&lt;-VLOOKUP('Gene Table'!$G$2,'Array Content'!$A$2:$B$3,2,FALSE),"Mutant","WT")),"")</f>
        <v>WT</v>
      </c>
      <c r="DQ357" s="4" t="str">
        <f>IF(ISNUMBER(DC357), IF($AR357&gt;VLOOKUP('Gene Table'!$G$2,'Array Content'!$A$2:$B$3,2,FALSE),IF(DC357&lt;-$AR357,"mutant","WT"),IF(DC357&lt;-VLOOKUP('Gene Table'!$G$2,'Array Content'!$A$2:$B$3,2,FALSE),"Mutant","WT")),"")</f>
        <v>WT</v>
      </c>
      <c r="DR357" s="4" t="str">
        <f>IF(ISNUMBER(DD357), IF($AR357&gt;VLOOKUP('Gene Table'!$G$2,'Array Content'!$A$2:$B$3,2,FALSE),IF(DD357&lt;-$AR357,"mutant","WT"),IF(DD357&lt;-VLOOKUP('Gene Table'!$G$2,'Array Content'!$A$2:$B$3,2,FALSE),"Mutant","WT")),"")</f>
        <v/>
      </c>
      <c r="DS357" s="4" t="str">
        <f>IF(ISNUMBER(DE357), IF($AR357&gt;VLOOKUP('Gene Table'!$G$2,'Array Content'!$A$2:$B$3,2,FALSE),IF(DE357&lt;-$AR357,"mutant","WT"),IF(DE357&lt;-VLOOKUP('Gene Table'!$G$2,'Array Content'!$A$2:$B$3,2,FALSE),"Mutant","WT")),"")</f>
        <v/>
      </c>
      <c r="DT357" s="4" t="str">
        <f>IF(ISNUMBER(DF357), IF($AR357&gt;VLOOKUP('Gene Table'!$G$2,'Array Content'!$A$2:$B$3,2,FALSE),IF(DF357&lt;-$AR357,"mutant","WT"),IF(DF357&lt;-VLOOKUP('Gene Table'!$G$2,'Array Content'!$A$2:$B$3,2,FALSE),"Mutant","WT")),"")</f>
        <v/>
      </c>
      <c r="DU357" s="4" t="str">
        <f>IF(ISNUMBER(DG357), IF($AR357&gt;VLOOKUP('Gene Table'!$G$2,'Array Content'!$A$2:$B$3,2,FALSE),IF(DG357&lt;-$AR357,"mutant","WT"),IF(DG357&lt;-VLOOKUP('Gene Table'!$G$2,'Array Content'!$A$2:$B$3,2,FALSE),"Mutant","WT")),"")</f>
        <v/>
      </c>
      <c r="DV357" s="4" t="str">
        <f>IF(ISNUMBER(DH357), IF($AR357&gt;VLOOKUP('Gene Table'!$G$2,'Array Content'!$A$2:$B$3,2,FALSE),IF(DH357&lt;-$AR357,"mutant","WT"),IF(DH357&lt;-VLOOKUP('Gene Table'!$G$2,'Array Content'!$A$2:$B$3,2,FALSE),"Mutant","WT")),"")</f>
        <v/>
      </c>
      <c r="DW357" s="4" t="str">
        <f>IF(ISNUMBER(DI357), IF($AR357&gt;VLOOKUP('Gene Table'!$G$2,'Array Content'!$A$2:$B$3,2,FALSE),IF(DI357&lt;-$AR357,"mutant","WT"),IF(DI357&lt;-VLOOKUP('Gene Table'!$G$2,'Array Content'!$A$2:$B$3,2,FALSE),"Mutant","WT")),"")</f>
        <v/>
      </c>
      <c r="DX357" s="4" t="str">
        <f>IF(ISNUMBER(DJ357), IF($AR357&gt;VLOOKUP('Gene Table'!$G$2,'Array Content'!$A$2:$B$3,2,FALSE),IF(DJ357&lt;-$AR357,"mutant","WT"),IF(DJ357&lt;-VLOOKUP('Gene Table'!$G$2,'Array Content'!$A$2:$B$3,2,FALSE),"Mutant","WT")),"")</f>
        <v/>
      </c>
      <c r="DY357" s="4" t="str">
        <f>IF(ISNUMBER(DK357), IF($AR357&gt;VLOOKUP('Gene Table'!$G$2,'Array Content'!$A$2:$B$3,2,FALSE),IF(DK357&lt;-$AR357,"mutant","WT"),IF(DK357&lt;-VLOOKUP('Gene Table'!$G$2,'Array Content'!$A$2:$B$3,2,FALSE),"Mutant","WT")),"")</f>
        <v/>
      </c>
      <c r="DZ357" s="4" t="str">
        <f>IF(ISNUMBER(DL357), IF($AR357&gt;VLOOKUP('Gene Table'!$G$2,'Array Content'!$A$2:$B$3,2,FALSE),IF(DL357&lt;-$AR357,"mutant","WT"),IF(DL357&lt;-VLOOKUP('Gene Table'!$G$2,'Array Content'!$A$2:$B$3,2,FALSE),"Mutant","WT")),"")</f>
        <v/>
      </c>
      <c r="EA357" s="4" t="str">
        <f>IF(ISNUMBER(DM357), IF($AR357&gt;VLOOKUP('Gene Table'!$G$2,'Array Content'!$A$2:$B$3,2,FALSE),IF(DM357&lt;-$AR357,"mutant","WT"),IF(DM357&lt;-VLOOKUP('Gene Table'!$G$2,'Array Content'!$A$2:$B$3,2,FALSE),"Mutant","WT")),"")</f>
        <v/>
      </c>
      <c r="EC357" s="4" t="s">
        <v>5014</v>
      </c>
      <c r="ED357" s="4">
        <f>IF('Gene Table'!$D357="copy number",D357,"")</f>
        <v>26</v>
      </c>
      <c r="EE357" s="4">
        <f>IF('Gene Table'!$D357="copy number",E357,"")</f>
        <v>26</v>
      </c>
      <c r="EF357" s="4" t="str">
        <f>IF('Gene Table'!$D357="copy number",F357,"")</f>
        <v/>
      </c>
      <c r="EG357" s="4" t="str">
        <f>IF('Gene Table'!$D357="copy number",G357,"")</f>
        <v/>
      </c>
      <c r="EH357" s="4" t="str">
        <f>IF('Gene Table'!$D357="copy number",H357,"")</f>
        <v/>
      </c>
      <c r="EI357" s="4" t="str">
        <f>IF('Gene Table'!$D357="copy number",I357,"")</f>
        <v/>
      </c>
      <c r="EJ357" s="4" t="str">
        <f>IF('Gene Table'!$D357="copy number",J357,"")</f>
        <v/>
      </c>
      <c r="EK357" s="4" t="str">
        <f>IF('Gene Table'!$D357="copy number",K357,"")</f>
        <v/>
      </c>
      <c r="EL357" s="4" t="str">
        <f>IF('Gene Table'!$D357="copy number",L357,"")</f>
        <v/>
      </c>
      <c r="EM357" s="4" t="str">
        <f>IF('Gene Table'!$D357="copy number",M357,"")</f>
        <v/>
      </c>
      <c r="EN357" s="4" t="str">
        <f>IF('Gene Table'!$D357="copy number",N357,"")</f>
        <v/>
      </c>
      <c r="EO357" s="4" t="str">
        <f>IF('Gene Table'!$D357="copy number",O357,"")</f>
        <v/>
      </c>
      <c r="EQ357" s="4" t="s">
        <v>5014</v>
      </c>
      <c r="ER357" s="4">
        <f>IF('Gene Table'!$D357="copy number",R357,"")</f>
        <v>26</v>
      </c>
      <c r="ES357" s="4">
        <f>IF('Gene Table'!$D357="copy number",S357,"")</f>
        <v>26</v>
      </c>
      <c r="ET357" s="4" t="str">
        <f>IF('Gene Table'!$D357="copy number",T357,"")</f>
        <v/>
      </c>
      <c r="EU357" s="4" t="str">
        <f>IF('Gene Table'!$D357="copy number",U357,"")</f>
        <v/>
      </c>
      <c r="EV357" s="4" t="str">
        <f>IF('Gene Table'!$D357="copy number",V357,"")</f>
        <v/>
      </c>
      <c r="EW357" s="4" t="str">
        <f>IF('Gene Table'!$D357="copy number",W357,"")</f>
        <v/>
      </c>
      <c r="EX357" s="4" t="str">
        <f>IF('Gene Table'!$D357="copy number",X357,"")</f>
        <v/>
      </c>
      <c r="EY357" s="4" t="str">
        <f>IF('Gene Table'!$D357="copy number",Y357,"")</f>
        <v/>
      </c>
      <c r="EZ357" s="4" t="str">
        <f>IF('Gene Table'!$D357="copy number",Z357,"")</f>
        <v/>
      </c>
      <c r="FA357" s="4" t="str">
        <f>IF('Gene Table'!$D357="copy number",AA357,"")</f>
        <v/>
      </c>
      <c r="FB357" s="4" t="str">
        <f>IF('Gene Table'!$D357="copy number",AB357,"")</f>
        <v/>
      </c>
      <c r="FC357" s="4" t="str">
        <f>IF('Gene Table'!$D357="copy number",AC357,"")</f>
        <v/>
      </c>
      <c r="FE357" s="4" t="s">
        <v>5014</v>
      </c>
      <c r="FF357" s="4" t="str">
        <f>IF('Gene Table'!$C357="SMPC",D357,"")</f>
        <v/>
      </c>
      <c r="FG357" s="4" t="str">
        <f>IF('Gene Table'!$C357="SMPC",E357,"")</f>
        <v/>
      </c>
      <c r="FH357" s="4" t="str">
        <f>IF('Gene Table'!$C357="SMPC",F357,"")</f>
        <v/>
      </c>
      <c r="FI357" s="4" t="str">
        <f>IF('Gene Table'!$C357="SMPC",G357,"")</f>
        <v/>
      </c>
      <c r="FJ357" s="4" t="str">
        <f>IF('Gene Table'!$C357="SMPC",H357,"")</f>
        <v/>
      </c>
      <c r="FK357" s="4" t="str">
        <f>IF('Gene Table'!$C357="SMPC",I357,"")</f>
        <v/>
      </c>
      <c r="FL357" s="4" t="str">
        <f>IF('Gene Table'!$C357="SMPC",J357,"")</f>
        <v/>
      </c>
      <c r="FM357" s="4" t="str">
        <f>IF('Gene Table'!$C357="SMPC",K357,"")</f>
        <v/>
      </c>
      <c r="FN357" s="4" t="str">
        <f>IF('Gene Table'!$C357="SMPC",L357,"")</f>
        <v/>
      </c>
      <c r="FO357" s="4" t="str">
        <f>IF('Gene Table'!$C357="SMPC",M357,"")</f>
        <v/>
      </c>
      <c r="FP357" s="4" t="str">
        <f>IF('Gene Table'!$C357="SMPC",N357,"")</f>
        <v/>
      </c>
      <c r="FQ357" s="4" t="str">
        <f>IF('Gene Table'!$C357="SMPC",O357,"")</f>
        <v/>
      </c>
      <c r="FS357" s="4" t="s">
        <v>5014</v>
      </c>
      <c r="FT357" s="4" t="str">
        <f>IF('Gene Table'!$C357="SMPC",R357,"")</f>
        <v/>
      </c>
      <c r="FU357" s="4" t="str">
        <f>IF('Gene Table'!$C357="SMPC",S357,"")</f>
        <v/>
      </c>
      <c r="FV357" s="4" t="str">
        <f>IF('Gene Table'!$C357="SMPC",T357,"")</f>
        <v/>
      </c>
      <c r="FW357" s="4" t="str">
        <f>IF('Gene Table'!$C357="SMPC",U357,"")</f>
        <v/>
      </c>
      <c r="FX357" s="4" t="str">
        <f>IF('Gene Table'!$C357="SMPC",V357,"")</f>
        <v/>
      </c>
      <c r="FY357" s="4" t="str">
        <f>IF('Gene Table'!$C357="SMPC",W357,"")</f>
        <v/>
      </c>
      <c r="FZ357" s="4" t="str">
        <f>IF('Gene Table'!$C357="SMPC",X357,"")</f>
        <v/>
      </c>
      <c r="GA357" s="4" t="str">
        <f>IF('Gene Table'!$C357="SMPC",Y357,"")</f>
        <v/>
      </c>
      <c r="GB357" s="4" t="str">
        <f>IF('Gene Table'!$C357="SMPC",Z357,"")</f>
        <v/>
      </c>
      <c r="GC357" s="4" t="str">
        <f>IF('Gene Table'!$C357="SMPC",AA357,"")</f>
        <v/>
      </c>
      <c r="GD357" s="4" t="str">
        <f>IF('Gene Table'!$C357="SMPC",AB357,"")</f>
        <v/>
      </c>
      <c r="GE357" s="4" t="str">
        <f>IF('Gene Table'!$C357="SMPC",AC357,"")</f>
        <v/>
      </c>
    </row>
    <row r="358" spans="1:187" ht="15" customHeight="1" x14ac:dyDescent="0.25">
      <c r="A358" s="4" t="str">
        <f>'Gene Table'!C358&amp;":"&amp;'Gene Table'!D358</f>
        <v>SMPC:positive PCR control</v>
      </c>
      <c r="B358" s="4">
        <f>IF('Gene Table'!$G$5="NO",IF(ISNUMBER(MATCH('Gene Table'!E358,'Array Content'!$M$2:$M$941,0)),VLOOKUP('Gene Table'!E358,'Array Content'!$M$2:$O$941,2,FALSE),35),IF('Gene Table'!$G$5="YES",IF(ISNUMBER(MATCH('Gene Table'!E358,'Array Content'!$M$2:$M$941,0)),VLOOKUP('Gene Table'!E358,'Array Content'!$M$2:$O$941,3,FALSE),35),"OOPS"))</f>
        <v>35</v>
      </c>
      <c r="C358" s="4" t="s">
        <v>5015</v>
      </c>
      <c r="D358" s="29">
        <f>IF('Control Sample Data'!D357="","",IF(SUM('Control Sample Data'!D$2:D$97)&gt;10,IF(AND(ISNUMBER('Control Sample Data'!D357),'Control Sample Data'!D357&lt;$B358, 'Control Sample Data'!D357&gt;0),'Control Sample Data'!D357,$B358),""))</f>
        <v>26</v>
      </c>
      <c r="E358" s="29">
        <f>IF('Control Sample Data'!E357="","",IF(SUM('Control Sample Data'!E$2:E$97)&gt;10,IF(AND(ISNUMBER('Control Sample Data'!E357),'Control Sample Data'!E357&lt;$B358, 'Control Sample Data'!E357&gt;0),'Control Sample Data'!E357,$B358),""))</f>
        <v>26</v>
      </c>
      <c r="F358" s="29" t="str">
        <f>IF('Control Sample Data'!F357="","",IF(SUM('Control Sample Data'!F$2:F$97)&gt;10,IF(AND(ISNUMBER('Control Sample Data'!F357),'Control Sample Data'!F357&lt;$B358, 'Control Sample Data'!F357&gt;0),'Control Sample Data'!F357,$B358),""))</f>
        <v/>
      </c>
      <c r="G358" s="29" t="str">
        <f>IF('Control Sample Data'!G357="","",IF(SUM('Control Sample Data'!G$2:G$97)&gt;10,IF(AND(ISNUMBER('Control Sample Data'!G357),'Control Sample Data'!G357&lt;$B358, 'Control Sample Data'!G357&gt;0),'Control Sample Data'!G357,$B358),""))</f>
        <v/>
      </c>
      <c r="H358" s="29" t="str">
        <f>IF('Control Sample Data'!H357="","",IF(SUM('Control Sample Data'!H$2:H$97)&gt;10,IF(AND(ISNUMBER('Control Sample Data'!H357),'Control Sample Data'!H357&lt;$B358, 'Control Sample Data'!H357&gt;0),'Control Sample Data'!H357,$B358),""))</f>
        <v/>
      </c>
      <c r="I358" s="29" t="str">
        <f>IF('Control Sample Data'!I357="","",IF(SUM('Control Sample Data'!I$2:I$97)&gt;10,IF(AND(ISNUMBER('Control Sample Data'!I357),'Control Sample Data'!I357&lt;$B358, 'Control Sample Data'!I357&gt;0),'Control Sample Data'!I357,$B358),""))</f>
        <v/>
      </c>
      <c r="J358" s="29" t="str">
        <f>IF('Control Sample Data'!J357="","",IF(SUM('Control Sample Data'!J$2:J$97)&gt;10,IF(AND(ISNUMBER('Control Sample Data'!J357),'Control Sample Data'!J357&lt;$B358, 'Control Sample Data'!J357&gt;0),'Control Sample Data'!J357,$B358),""))</f>
        <v/>
      </c>
      <c r="K358" s="29" t="str">
        <f>IF('Control Sample Data'!K357="","",IF(SUM('Control Sample Data'!K$2:K$97)&gt;10,IF(AND(ISNUMBER('Control Sample Data'!K357),'Control Sample Data'!K357&lt;$B358, 'Control Sample Data'!K357&gt;0),'Control Sample Data'!K357,$B358),""))</f>
        <v/>
      </c>
      <c r="L358" s="29" t="str">
        <f>IF('Control Sample Data'!L357="","",IF(SUM('Control Sample Data'!L$2:L$97)&gt;10,IF(AND(ISNUMBER('Control Sample Data'!L357),'Control Sample Data'!L357&lt;$B358, 'Control Sample Data'!L357&gt;0),'Control Sample Data'!L357,$B358),""))</f>
        <v/>
      </c>
      <c r="M358" s="29" t="str">
        <f>IF('Control Sample Data'!M357="","",IF(SUM('Control Sample Data'!M$2:M$97)&gt;10,IF(AND(ISNUMBER('Control Sample Data'!M357),'Control Sample Data'!M357&lt;$B358, 'Control Sample Data'!M357&gt;0),'Control Sample Data'!M357,$B358),""))</f>
        <v/>
      </c>
      <c r="N358" s="29" t="str">
        <f>IF('Control Sample Data'!N357="","",IF(SUM('Control Sample Data'!N$2:N$97)&gt;10,IF(AND(ISNUMBER('Control Sample Data'!N357),'Control Sample Data'!N357&lt;$B358, 'Control Sample Data'!N357&gt;0),'Control Sample Data'!N357,$B358),""))</f>
        <v/>
      </c>
      <c r="O358" s="29" t="str">
        <f>IF('Control Sample Data'!O357="","",IF(SUM('Control Sample Data'!O$2:O$97)&gt;10,IF(AND(ISNUMBER('Control Sample Data'!O357),'Control Sample Data'!O357&lt;$B358, 'Control Sample Data'!O357&gt;0),'Control Sample Data'!O357,$B358),""))</f>
        <v/>
      </c>
      <c r="Q358" s="4" t="s">
        <v>5015</v>
      </c>
      <c r="R358" s="29">
        <f>IF('Test Sample Data'!D357="","",IF(SUM('Test Sample Data'!D$2:D$97)&gt;10,IF(AND(ISNUMBER('Test Sample Data'!D357),'Test Sample Data'!D357&lt;$B358, 'Test Sample Data'!D357&gt;0),'Test Sample Data'!D357,$B358),""))</f>
        <v>27.75</v>
      </c>
      <c r="S358" s="29">
        <f>IF('Test Sample Data'!E357="","",IF(SUM('Test Sample Data'!E$2:E$97)&gt;10,IF(AND(ISNUMBER('Test Sample Data'!E357),'Test Sample Data'!E357&lt;$B358, 'Test Sample Data'!E357&gt;0),'Test Sample Data'!E357,$B358),""))</f>
        <v>26</v>
      </c>
      <c r="T358" s="29" t="str">
        <f>IF('Test Sample Data'!F357="","",IF(SUM('Test Sample Data'!F$2:F$97)&gt;10,IF(AND(ISNUMBER('Test Sample Data'!F357),'Test Sample Data'!F357&lt;$B358, 'Test Sample Data'!F357&gt;0),'Test Sample Data'!F357,$B358),""))</f>
        <v/>
      </c>
      <c r="U358" s="29" t="str">
        <f>IF('Test Sample Data'!G357="","",IF(SUM('Test Sample Data'!G$2:G$97)&gt;10,IF(AND(ISNUMBER('Test Sample Data'!G357),'Test Sample Data'!G357&lt;$B358, 'Test Sample Data'!G357&gt;0),'Test Sample Data'!G357,$B358),""))</f>
        <v/>
      </c>
      <c r="V358" s="29" t="str">
        <f>IF('Test Sample Data'!H357="","",IF(SUM('Test Sample Data'!H$2:H$97)&gt;10,IF(AND(ISNUMBER('Test Sample Data'!H357),'Test Sample Data'!H357&lt;$B358, 'Test Sample Data'!H357&gt;0),'Test Sample Data'!H357,$B358),""))</f>
        <v/>
      </c>
      <c r="W358" s="29" t="str">
        <f>IF('Test Sample Data'!I357="","",IF(SUM('Test Sample Data'!I$2:I$97)&gt;10,IF(AND(ISNUMBER('Test Sample Data'!I357),'Test Sample Data'!I357&lt;$B358, 'Test Sample Data'!I357&gt;0),'Test Sample Data'!I357,$B358),""))</f>
        <v/>
      </c>
      <c r="X358" s="29" t="str">
        <f>IF('Test Sample Data'!J357="","",IF(SUM('Test Sample Data'!J$2:J$97)&gt;10,IF(AND(ISNUMBER('Test Sample Data'!J357),'Test Sample Data'!J357&lt;$B358, 'Test Sample Data'!J357&gt;0),'Test Sample Data'!J357,$B358),""))</f>
        <v/>
      </c>
      <c r="Y358" s="29" t="str">
        <f>IF('Test Sample Data'!K357="","",IF(SUM('Test Sample Data'!K$2:K$97)&gt;10,IF(AND(ISNUMBER('Test Sample Data'!K357),'Test Sample Data'!K357&lt;$B358, 'Test Sample Data'!K357&gt;0),'Test Sample Data'!K357,$B358),""))</f>
        <v/>
      </c>
      <c r="Z358" s="29" t="str">
        <f>IF('Test Sample Data'!L357="","",IF(SUM('Test Sample Data'!L$2:L$97)&gt;10,IF(AND(ISNUMBER('Test Sample Data'!L357),'Test Sample Data'!L357&lt;$B358, 'Test Sample Data'!L357&gt;0),'Test Sample Data'!L357,$B358),""))</f>
        <v/>
      </c>
      <c r="AA358" s="29" t="str">
        <f>IF('Test Sample Data'!M357="","",IF(SUM('Test Sample Data'!M$2:M$97)&gt;10,IF(AND(ISNUMBER('Test Sample Data'!M357),'Test Sample Data'!M357&lt;$B358, 'Test Sample Data'!M357&gt;0),'Test Sample Data'!M357,$B358),""))</f>
        <v/>
      </c>
      <c r="AB358" s="29" t="str">
        <f>IF('Test Sample Data'!N357="","",IF(SUM('Test Sample Data'!N$2:N$97)&gt;10,IF(AND(ISNUMBER('Test Sample Data'!N357),'Test Sample Data'!N357&lt;$B358, 'Test Sample Data'!N357&gt;0),'Test Sample Data'!N357,$B358),""))</f>
        <v/>
      </c>
      <c r="AC358" s="29" t="str">
        <f>IF('Test Sample Data'!O357="","",IF(SUM('Test Sample Data'!O$2:O$97)&gt;10,IF(AND(ISNUMBER('Test Sample Data'!O357),'Test Sample Data'!O357&lt;$B358, 'Test Sample Data'!O357&gt;0),'Test Sample Data'!O357,$B358),""))</f>
        <v/>
      </c>
      <c r="AE358" s="4" t="s">
        <v>5015</v>
      </c>
      <c r="AF358" s="4" t="e">
        <f t="shared" si="375"/>
        <v>#N/A</v>
      </c>
      <c r="AG358" s="4" t="e">
        <f t="shared" si="376"/>
        <v>#N/A</v>
      </c>
      <c r="AH358" s="4" t="str">
        <f t="shared" si="377"/>
        <v/>
      </c>
      <c r="AI358" s="4" t="str">
        <f t="shared" si="378"/>
        <v/>
      </c>
      <c r="AJ358" s="4" t="str">
        <f t="shared" si="379"/>
        <v/>
      </c>
      <c r="AK358" s="4" t="str">
        <f t="shared" si="380"/>
        <v/>
      </c>
      <c r="AL358" s="4" t="str">
        <f t="shared" si="381"/>
        <v/>
      </c>
      <c r="AM358" s="4" t="str">
        <f t="shared" si="382"/>
        <v/>
      </c>
      <c r="AN358" s="4" t="str">
        <f t="shared" si="383"/>
        <v/>
      </c>
      <c r="AO358" s="4" t="str">
        <f t="shared" si="384"/>
        <v/>
      </c>
      <c r="AP358" s="4" t="str">
        <f t="shared" si="385"/>
        <v/>
      </c>
      <c r="AQ358" s="4" t="str">
        <f t="shared" si="386"/>
        <v/>
      </c>
      <c r="AR358" s="4">
        <f t="shared" si="387"/>
        <v>0</v>
      </c>
      <c r="AS358" s="4" t="e">
        <f t="shared" si="438"/>
        <v>#N/A</v>
      </c>
      <c r="AU358" s="4" t="s">
        <v>5015</v>
      </c>
      <c r="AV358" s="4" t="e">
        <f t="shared" si="388"/>
        <v>#N/A</v>
      </c>
      <c r="AW358" s="4" t="e">
        <f t="shared" si="389"/>
        <v>#N/A</v>
      </c>
      <c r="AX358" s="4" t="str">
        <f t="shared" si="390"/>
        <v/>
      </c>
      <c r="AY358" s="4" t="str">
        <f t="shared" si="391"/>
        <v/>
      </c>
      <c r="AZ358" s="4" t="str">
        <f t="shared" si="392"/>
        <v/>
      </c>
      <c r="BA358" s="4" t="str">
        <f t="shared" si="393"/>
        <v/>
      </c>
      <c r="BB358" s="4" t="str">
        <f t="shared" si="394"/>
        <v/>
      </c>
      <c r="BC358" s="4" t="str">
        <f t="shared" si="395"/>
        <v/>
      </c>
      <c r="BD358" s="4" t="str">
        <f t="shared" si="396"/>
        <v/>
      </c>
      <c r="BE358" s="4" t="str">
        <f t="shared" si="397"/>
        <v/>
      </c>
      <c r="BF358" s="4" t="str">
        <f t="shared" si="398"/>
        <v/>
      </c>
      <c r="BG358" s="4" t="str">
        <f t="shared" si="399"/>
        <v/>
      </c>
      <c r="BI358" s="4" t="s">
        <v>5015</v>
      </c>
      <c r="BJ358" s="4" t="e">
        <f t="shared" si="425"/>
        <v>#N/A</v>
      </c>
      <c r="BK358" s="4" t="str">
        <f t="shared" si="426"/>
        <v/>
      </c>
      <c r="BL358" s="4" t="str">
        <f t="shared" si="427"/>
        <v/>
      </c>
      <c r="BM358" s="4" t="str">
        <f t="shared" si="428"/>
        <v/>
      </c>
      <c r="BN358" s="4" t="str">
        <f t="shared" si="429"/>
        <v/>
      </c>
      <c r="BO358" s="4" t="str">
        <f t="shared" si="430"/>
        <v/>
      </c>
      <c r="BP358" s="4" t="str">
        <f t="shared" si="431"/>
        <v/>
      </c>
      <c r="BQ358" s="4" t="str">
        <f t="shared" si="432"/>
        <v/>
      </c>
      <c r="BR358" s="4" t="str">
        <f t="shared" si="433"/>
        <v/>
      </c>
      <c r="BS358" s="4" t="str">
        <f t="shared" si="434"/>
        <v/>
      </c>
      <c r="BT358" s="4" t="str">
        <f t="shared" si="435"/>
        <v/>
      </c>
      <c r="BU358" s="4" t="str">
        <f t="shared" si="436"/>
        <v/>
      </c>
      <c r="BV358" s="4">
        <f t="shared" si="400"/>
        <v>0</v>
      </c>
      <c r="BW358" s="4" t="e">
        <f t="shared" si="437"/>
        <v>#N/A</v>
      </c>
      <c r="BY358" s="4" t="s">
        <v>5015</v>
      </c>
      <c r="BZ358" s="4" t="str">
        <f t="shared" si="401"/>
        <v/>
      </c>
      <c r="CA358" s="4" t="str">
        <f t="shared" si="402"/>
        <v/>
      </c>
      <c r="CB358" s="4" t="str">
        <f t="shared" si="403"/>
        <v/>
      </c>
      <c r="CC358" s="4" t="str">
        <f t="shared" si="404"/>
        <v/>
      </c>
      <c r="CD358" s="4" t="str">
        <f t="shared" si="405"/>
        <v/>
      </c>
      <c r="CE358" s="4" t="str">
        <f t="shared" si="406"/>
        <v/>
      </c>
      <c r="CF358" s="4" t="str">
        <f t="shared" si="407"/>
        <v/>
      </c>
      <c r="CG358" s="4" t="str">
        <f t="shared" si="408"/>
        <v/>
      </c>
      <c r="CH358" s="4" t="str">
        <f t="shared" si="409"/>
        <v/>
      </c>
      <c r="CI358" s="4" t="str">
        <f t="shared" si="410"/>
        <v/>
      </c>
      <c r="CJ358" s="4" t="str">
        <f t="shared" si="411"/>
        <v/>
      </c>
      <c r="CK358" s="4" t="str">
        <f t="shared" si="412"/>
        <v/>
      </c>
      <c r="CM358" s="4" t="s">
        <v>5015</v>
      </c>
      <c r="CN358" s="4" t="str">
        <f>IF(ISNUMBER(BZ358), IF($BV358&gt;VLOOKUP('Gene Table'!$G$2,'Array Content'!$A$2:$B$3,2,FALSE),IF(BZ358&lt;-$BV358,"mutant","WT"),IF(BZ358&lt;-VLOOKUP('Gene Table'!$G$2,'Array Content'!$A$2:$B$3,2,FALSE),"Mutant","WT")),"")</f>
        <v/>
      </c>
      <c r="CO358" s="4" t="str">
        <f>IF(ISNUMBER(CA358), IF($BV358&gt;VLOOKUP('Gene Table'!$G$2,'Array Content'!$A$2:$B$3,2,FALSE),IF(CA358&lt;-$BV358,"mutant","WT"),IF(CA358&lt;-VLOOKUP('Gene Table'!$G$2,'Array Content'!$A$2:$B$3,2,FALSE),"Mutant","WT")),"")</f>
        <v/>
      </c>
      <c r="CP358" s="4" t="str">
        <f>IF(ISNUMBER(CB358), IF($BV358&gt;VLOOKUP('Gene Table'!$G$2,'Array Content'!$A$2:$B$3,2,FALSE),IF(CB358&lt;-$BV358,"mutant","WT"),IF(CB358&lt;-VLOOKUP('Gene Table'!$G$2,'Array Content'!$A$2:$B$3,2,FALSE),"Mutant","WT")),"")</f>
        <v/>
      </c>
      <c r="CQ358" s="4" t="str">
        <f>IF(ISNUMBER(CC358), IF($BV358&gt;VLOOKUP('Gene Table'!$G$2,'Array Content'!$A$2:$B$3,2,FALSE),IF(CC358&lt;-$BV358,"mutant","WT"),IF(CC358&lt;-VLOOKUP('Gene Table'!$G$2,'Array Content'!$A$2:$B$3,2,FALSE),"Mutant","WT")),"")</f>
        <v/>
      </c>
      <c r="CR358" s="4" t="str">
        <f>IF(ISNUMBER(CD358), IF($BV358&gt;VLOOKUP('Gene Table'!$G$2,'Array Content'!$A$2:$B$3,2,FALSE),IF(CD358&lt;-$BV358,"mutant","WT"),IF(CD358&lt;-VLOOKUP('Gene Table'!$G$2,'Array Content'!$A$2:$B$3,2,FALSE),"Mutant","WT")),"")</f>
        <v/>
      </c>
      <c r="CS358" s="4" t="str">
        <f>IF(ISNUMBER(CE358), IF($BV358&gt;VLOOKUP('Gene Table'!$G$2,'Array Content'!$A$2:$B$3,2,FALSE),IF(CE358&lt;-$BV358,"mutant","WT"),IF(CE358&lt;-VLOOKUP('Gene Table'!$G$2,'Array Content'!$A$2:$B$3,2,FALSE),"Mutant","WT")),"")</f>
        <v/>
      </c>
      <c r="CT358" s="4" t="str">
        <f>IF(ISNUMBER(CF358), IF($BV358&gt;VLOOKUP('Gene Table'!$G$2,'Array Content'!$A$2:$B$3,2,FALSE),IF(CF358&lt;-$BV358,"mutant","WT"),IF(CF358&lt;-VLOOKUP('Gene Table'!$G$2,'Array Content'!$A$2:$B$3,2,FALSE),"Mutant","WT")),"")</f>
        <v/>
      </c>
      <c r="CU358" s="4" t="str">
        <f>IF(ISNUMBER(CG358), IF($BV358&gt;VLOOKUP('Gene Table'!$G$2,'Array Content'!$A$2:$B$3,2,FALSE),IF(CG358&lt;-$BV358,"mutant","WT"),IF(CG358&lt;-VLOOKUP('Gene Table'!$G$2,'Array Content'!$A$2:$B$3,2,FALSE),"Mutant","WT")),"")</f>
        <v/>
      </c>
      <c r="CV358" s="4" t="str">
        <f>IF(ISNUMBER(CH358), IF($BV358&gt;VLOOKUP('Gene Table'!$G$2,'Array Content'!$A$2:$B$3,2,FALSE),IF(CH358&lt;-$BV358,"mutant","WT"),IF(CH358&lt;-VLOOKUP('Gene Table'!$G$2,'Array Content'!$A$2:$B$3,2,FALSE),"Mutant","WT")),"")</f>
        <v/>
      </c>
      <c r="CW358" s="4" t="str">
        <f>IF(ISNUMBER(CI358), IF($BV358&gt;VLOOKUP('Gene Table'!$G$2,'Array Content'!$A$2:$B$3,2,FALSE),IF(CI358&lt;-$BV358,"mutant","WT"),IF(CI358&lt;-VLOOKUP('Gene Table'!$G$2,'Array Content'!$A$2:$B$3,2,FALSE),"Mutant","WT")),"")</f>
        <v/>
      </c>
      <c r="CX358" s="4" t="str">
        <f>IF(ISNUMBER(CJ358), IF($BV358&gt;VLOOKUP('Gene Table'!$G$2,'Array Content'!$A$2:$B$3,2,FALSE),IF(CJ358&lt;-$BV358,"mutant","WT"),IF(CJ358&lt;-VLOOKUP('Gene Table'!$G$2,'Array Content'!$A$2:$B$3,2,FALSE),"Mutant","WT")),"")</f>
        <v/>
      </c>
      <c r="CY358" s="4" t="str">
        <f>IF(ISNUMBER(CK358), IF($BV358&gt;VLOOKUP('Gene Table'!$G$2,'Array Content'!$A$2:$B$3,2,FALSE),IF(CK358&lt;-$BV358,"mutant","WT"),IF(CK358&lt;-VLOOKUP('Gene Table'!$G$2,'Array Content'!$A$2:$B$3,2,FALSE),"Mutant","WT")),"")</f>
        <v/>
      </c>
      <c r="DA358" s="4" t="s">
        <v>5015</v>
      </c>
      <c r="DB358" s="4" t="str">
        <f t="shared" si="413"/>
        <v/>
      </c>
      <c r="DC358" s="4" t="str">
        <f t="shared" si="414"/>
        <v/>
      </c>
      <c r="DD358" s="4" t="str">
        <f t="shared" si="415"/>
        <v/>
      </c>
      <c r="DE358" s="4" t="str">
        <f t="shared" si="416"/>
        <v/>
      </c>
      <c r="DF358" s="4" t="str">
        <f t="shared" si="417"/>
        <v/>
      </c>
      <c r="DG358" s="4" t="str">
        <f t="shared" si="418"/>
        <v/>
      </c>
      <c r="DH358" s="4" t="str">
        <f t="shared" si="419"/>
        <v/>
      </c>
      <c r="DI358" s="4" t="str">
        <f t="shared" si="420"/>
        <v/>
      </c>
      <c r="DJ358" s="4" t="str">
        <f t="shared" si="421"/>
        <v/>
      </c>
      <c r="DK358" s="4" t="str">
        <f t="shared" si="422"/>
        <v/>
      </c>
      <c r="DL358" s="4" t="str">
        <f t="shared" si="423"/>
        <v/>
      </c>
      <c r="DM358" s="4" t="str">
        <f t="shared" si="424"/>
        <v/>
      </c>
      <c r="DO358" s="4" t="s">
        <v>5015</v>
      </c>
      <c r="DP358" s="4" t="str">
        <f>IF(ISNUMBER(DB358), IF($AR358&gt;VLOOKUP('Gene Table'!$G$2,'Array Content'!$A$2:$B$3,2,FALSE),IF(DB358&lt;-$AR358,"mutant","WT"),IF(DB358&lt;-VLOOKUP('Gene Table'!$G$2,'Array Content'!$A$2:$B$3,2,FALSE),"Mutant","WT")),"")</f>
        <v/>
      </c>
      <c r="DQ358" s="4" t="str">
        <f>IF(ISNUMBER(DC358), IF($AR358&gt;VLOOKUP('Gene Table'!$G$2,'Array Content'!$A$2:$B$3,2,FALSE),IF(DC358&lt;-$AR358,"mutant","WT"),IF(DC358&lt;-VLOOKUP('Gene Table'!$G$2,'Array Content'!$A$2:$B$3,2,FALSE),"Mutant","WT")),"")</f>
        <v/>
      </c>
      <c r="DR358" s="4" t="str">
        <f>IF(ISNUMBER(DD358), IF($AR358&gt;VLOOKUP('Gene Table'!$G$2,'Array Content'!$A$2:$B$3,2,FALSE),IF(DD358&lt;-$AR358,"mutant","WT"),IF(DD358&lt;-VLOOKUP('Gene Table'!$G$2,'Array Content'!$A$2:$B$3,2,FALSE),"Mutant","WT")),"")</f>
        <v/>
      </c>
      <c r="DS358" s="4" t="str">
        <f>IF(ISNUMBER(DE358), IF($AR358&gt;VLOOKUP('Gene Table'!$G$2,'Array Content'!$A$2:$B$3,2,FALSE),IF(DE358&lt;-$AR358,"mutant","WT"),IF(DE358&lt;-VLOOKUP('Gene Table'!$G$2,'Array Content'!$A$2:$B$3,2,FALSE),"Mutant","WT")),"")</f>
        <v/>
      </c>
      <c r="DT358" s="4" t="str">
        <f>IF(ISNUMBER(DF358), IF($AR358&gt;VLOOKUP('Gene Table'!$G$2,'Array Content'!$A$2:$B$3,2,FALSE),IF(DF358&lt;-$AR358,"mutant","WT"),IF(DF358&lt;-VLOOKUP('Gene Table'!$G$2,'Array Content'!$A$2:$B$3,2,FALSE),"Mutant","WT")),"")</f>
        <v/>
      </c>
      <c r="DU358" s="4" t="str">
        <f>IF(ISNUMBER(DG358), IF($AR358&gt;VLOOKUP('Gene Table'!$G$2,'Array Content'!$A$2:$B$3,2,FALSE),IF(DG358&lt;-$AR358,"mutant","WT"),IF(DG358&lt;-VLOOKUP('Gene Table'!$G$2,'Array Content'!$A$2:$B$3,2,FALSE),"Mutant","WT")),"")</f>
        <v/>
      </c>
      <c r="DV358" s="4" t="str">
        <f>IF(ISNUMBER(DH358), IF($AR358&gt;VLOOKUP('Gene Table'!$G$2,'Array Content'!$A$2:$B$3,2,FALSE),IF(DH358&lt;-$AR358,"mutant","WT"),IF(DH358&lt;-VLOOKUP('Gene Table'!$G$2,'Array Content'!$A$2:$B$3,2,FALSE),"Mutant","WT")),"")</f>
        <v/>
      </c>
      <c r="DW358" s="4" t="str">
        <f>IF(ISNUMBER(DI358), IF($AR358&gt;VLOOKUP('Gene Table'!$G$2,'Array Content'!$A$2:$B$3,2,FALSE),IF(DI358&lt;-$AR358,"mutant","WT"),IF(DI358&lt;-VLOOKUP('Gene Table'!$G$2,'Array Content'!$A$2:$B$3,2,FALSE),"Mutant","WT")),"")</f>
        <v/>
      </c>
      <c r="DX358" s="4" t="str">
        <f>IF(ISNUMBER(DJ358), IF($AR358&gt;VLOOKUP('Gene Table'!$G$2,'Array Content'!$A$2:$B$3,2,FALSE),IF(DJ358&lt;-$AR358,"mutant","WT"),IF(DJ358&lt;-VLOOKUP('Gene Table'!$G$2,'Array Content'!$A$2:$B$3,2,FALSE),"Mutant","WT")),"")</f>
        <v/>
      </c>
      <c r="DY358" s="4" t="str">
        <f>IF(ISNUMBER(DK358), IF($AR358&gt;VLOOKUP('Gene Table'!$G$2,'Array Content'!$A$2:$B$3,2,FALSE),IF(DK358&lt;-$AR358,"mutant","WT"),IF(DK358&lt;-VLOOKUP('Gene Table'!$G$2,'Array Content'!$A$2:$B$3,2,FALSE),"Mutant","WT")),"")</f>
        <v/>
      </c>
      <c r="DZ358" s="4" t="str">
        <f>IF(ISNUMBER(DL358), IF($AR358&gt;VLOOKUP('Gene Table'!$G$2,'Array Content'!$A$2:$B$3,2,FALSE),IF(DL358&lt;-$AR358,"mutant","WT"),IF(DL358&lt;-VLOOKUP('Gene Table'!$G$2,'Array Content'!$A$2:$B$3,2,FALSE),"Mutant","WT")),"")</f>
        <v/>
      </c>
      <c r="EA358" s="4" t="str">
        <f>IF(ISNUMBER(DM358), IF($AR358&gt;VLOOKUP('Gene Table'!$G$2,'Array Content'!$A$2:$B$3,2,FALSE),IF(DM358&lt;-$AR358,"mutant","WT"),IF(DM358&lt;-VLOOKUP('Gene Table'!$G$2,'Array Content'!$A$2:$B$3,2,FALSE),"Mutant","WT")),"")</f>
        <v/>
      </c>
      <c r="EC358" s="4" t="s">
        <v>5015</v>
      </c>
      <c r="ED358" s="4" t="str">
        <f>IF('Gene Table'!$D358="copy number",D358,"")</f>
        <v/>
      </c>
      <c r="EE358" s="4" t="str">
        <f>IF('Gene Table'!$D358="copy number",E358,"")</f>
        <v/>
      </c>
      <c r="EF358" s="4" t="str">
        <f>IF('Gene Table'!$D358="copy number",F358,"")</f>
        <v/>
      </c>
      <c r="EG358" s="4" t="str">
        <f>IF('Gene Table'!$D358="copy number",G358,"")</f>
        <v/>
      </c>
      <c r="EH358" s="4" t="str">
        <f>IF('Gene Table'!$D358="copy number",H358,"")</f>
        <v/>
      </c>
      <c r="EI358" s="4" t="str">
        <f>IF('Gene Table'!$D358="copy number",I358,"")</f>
        <v/>
      </c>
      <c r="EJ358" s="4" t="str">
        <f>IF('Gene Table'!$D358="copy number",J358,"")</f>
        <v/>
      </c>
      <c r="EK358" s="4" t="str">
        <f>IF('Gene Table'!$D358="copy number",K358,"")</f>
        <v/>
      </c>
      <c r="EL358" s="4" t="str">
        <f>IF('Gene Table'!$D358="copy number",L358,"")</f>
        <v/>
      </c>
      <c r="EM358" s="4" t="str">
        <f>IF('Gene Table'!$D358="copy number",M358,"")</f>
        <v/>
      </c>
      <c r="EN358" s="4" t="str">
        <f>IF('Gene Table'!$D358="copy number",N358,"")</f>
        <v/>
      </c>
      <c r="EO358" s="4" t="str">
        <f>IF('Gene Table'!$D358="copy number",O358,"")</f>
        <v/>
      </c>
      <c r="EQ358" s="4" t="s">
        <v>5015</v>
      </c>
      <c r="ER358" s="4" t="str">
        <f>IF('Gene Table'!$D358="copy number",R358,"")</f>
        <v/>
      </c>
      <c r="ES358" s="4" t="str">
        <f>IF('Gene Table'!$D358="copy number",S358,"")</f>
        <v/>
      </c>
      <c r="ET358" s="4" t="str">
        <f>IF('Gene Table'!$D358="copy number",T358,"")</f>
        <v/>
      </c>
      <c r="EU358" s="4" t="str">
        <f>IF('Gene Table'!$D358="copy number",U358,"")</f>
        <v/>
      </c>
      <c r="EV358" s="4" t="str">
        <f>IF('Gene Table'!$D358="copy number",V358,"")</f>
        <v/>
      </c>
      <c r="EW358" s="4" t="str">
        <f>IF('Gene Table'!$D358="copy number",W358,"")</f>
        <v/>
      </c>
      <c r="EX358" s="4" t="str">
        <f>IF('Gene Table'!$D358="copy number",X358,"")</f>
        <v/>
      </c>
      <c r="EY358" s="4" t="str">
        <f>IF('Gene Table'!$D358="copy number",Y358,"")</f>
        <v/>
      </c>
      <c r="EZ358" s="4" t="str">
        <f>IF('Gene Table'!$D358="copy number",Z358,"")</f>
        <v/>
      </c>
      <c r="FA358" s="4" t="str">
        <f>IF('Gene Table'!$D358="copy number",AA358,"")</f>
        <v/>
      </c>
      <c r="FB358" s="4" t="str">
        <f>IF('Gene Table'!$D358="copy number",AB358,"")</f>
        <v/>
      </c>
      <c r="FC358" s="4" t="str">
        <f>IF('Gene Table'!$D358="copy number",AC358,"")</f>
        <v/>
      </c>
      <c r="FE358" s="4" t="s">
        <v>5015</v>
      </c>
      <c r="FF358" s="4">
        <f>IF('Gene Table'!$C358="SMPC",D358,"")</f>
        <v>26</v>
      </c>
      <c r="FG358" s="4">
        <f>IF('Gene Table'!$C358="SMPC",E358,"")</f>
        <v>26</v>
      </c>
      <c r="FH358" s="4" t="str">
        <f>IF('Gene Table'!$C358="SMPC",F358,"")</f>
        <v/>
      </c>
      <c r="FI358" s="4" t="str">
        <f>IF('Gene Table'!$C358="SMPC",G358,"")</f>
        <v/>
      </c>
      <c r="FJ358" s="4" t="str">
        <f>IF('Gene Table'!$C358="SMPC",H358,"")</f>
        <v/>
      </c>
      <c r="FK358" s="4" t="str">
        <f>IF('Gene Table'!$C358="SMPC",I358,"")</f>
        <v/>
      </c>
      <c r="FL358" s="4" t="str">
        <f>IF('Gene Table'!$C358="SMPC",J358,"")</f>
        <v/>
      </c>
      <c r="FM358" s="4" t="str">
        <f>IF('Gene Table'!$C358="SMPC",K358,"")</f>
        <v/>
      </c>
      <c r="FN358" s="4" t="str">
        <f>IF('Gene Table'!$C358="SMPC",L358,"")</f>
        <v/>
      </c>
      <c r="FO358" s="4" t="str">
        <f>IF('Gene Table'!$C358="SMPC",M358,"")</f>
        <v/>
      </c>
      <c r="FP358" s="4" t="str">
        <f>IF('Gene Table'!$C358="SMPC",N358,"")</f>
        <v/>
      </c>
      <c r="FQ358" s="4" t="str">
        <f>IF('Gene Table'!$C358="SMPC",O358,"")</f>
        <v/>
      </c>
      <c r="FS358" s="4" t="s">
        <v>5015</v>
      </c>
      <c r="FT358" s="4">
        <f>IF('Gene Table'!$C358="SMPC",R358,"")</f>
        <v>27.75</v>
      </c>
      <c r="FU358" s="4">
        <f>IF('Gene Table'!$C358="SMPC",S358,"")</f>
        <v>26</v>
      </c>
      <c r="FV358" s="4" t="str">
        <f>IF('Gene Table'!$C358="SMPC",T358,"")</f>
        <v/>
      </c>
      <c r="FW358" s="4" t="str">
        <f>IF('Gene Table'!$C358="SMPC",U358,"")</f>
        <v/>
      </c>
      <c r="FX358" s="4" t="str">
        <f>IF('Gene Table'!$C358="SMPC",V358,"")</f>
        <v/>
      </c>
      <c r="FY358" s="4" t="str">
        <f>IF('Gene Table'!$C358="SMPC",W358,"")</f>
        <v/>
      </c>
      <c r="FZ358" s="4" t="str">
        <f>IF('Gene Table'!$C358="SMPC",X358,"")</f>
        <v/>
      </c>
      <c r="GA358" s="4" t="str">
        <f>IF('Gene Table'!$C358="SMPC",Y358,"")</f>
        <v/>
      </c>
      <c r="GB358" s="4" t="str">
        <f>IF('Gene Table'!$C358="SMPC",Z358,"")</f>
        <v/>
      </c>
      <c r="GC358" s="4" t="str">
        <f>IF('Gene Table'!$C358="SMPC",AA358,"")</f>
        <v/>
      </c>
      <c r="GD358" s="4" t="str">
        <f>IF('Gene Table'!$C358="SMPC",AB358,"")</f>
        <v/>
      </c>
      <c r="GE358" s="4" t="str">
        <f>IF('Gene Table'!$C358="SMPC",AC358,"")</f>
        <v/>
      </c>
    </row>
    <row r="359" spans="1:187" ht="15" customHeight="1" x14ac:dyDescent="0.25">
      <c r="A359" s="4" t="str">
        <f>'Gene Table'!C359&amp;":"&amp;'Gene Table'!D359</f>
        <v>SMPC:positive PCR control</v>
      </c>
      <c r="B359" s="4">
        <f>IF('Gene Table'!$G$5="NO",IF(ISNUMBER(MATCH('Gene Table'!E359,'Array Content'!$M$2:$M$941,0)),VLOOKUP('Gene Table'!E359,'Array Content'!$M$2:$O$941,2,FALSE),35),IF('Gene Table'!$G$5="YES",IF(ISNUMBER(MATCH('Gene Table'!E359,'Array Content'!$M$2:$M$941,0)),VLOOKUP('Gene Table'!E359,'Array Content'!$M$2:$O$941,3,FALSE),35),"OOPS"))</f>
        <v>35</v>
      </c>
      <c r="C359" s="4" t="s">
        <v>5016</v>
      </c>
      <c r="D359" s="29">
        <f>IF('Control Sample Data'!D358="","",IF(SUM('Control Sample Data'!D$2:D$97)&gt;10,IF(AND(ISNUMBER('Control Sample Data'!D358),'Control Sample Data'!D358&lt;$B359, 'Control Sample Data'!D358&gt;0),'Control Sample Data'!D358,$B359),""))</f>
        <v>26</v>
      </c>
      <c r="E359" s="29">
        <f>IF('Control Sample Data'!E358="","",IF(SUM('Control Sample Data'!E$2:E$97)&gt;10,IF(AND(ISNUMBER('Control Sample Data'!E358),'Control Sample Data'!E358&lt;$B359, 'Control Sample Data'!E358&gt;0),'Control Sample Data'!E358,$B359),""))</f>
        <v>26</v>
      </c>
      <c r="F359" s="29" t="str">
        <f>IF('Control Sample Data'!F358="","",IF(SUM('Control Sample Data'!F$2:F$97)&gt;10,IF(AND(ISNUMBER('Control Sample Data'!F358),'Control Sample Data'!F358&lt;$B359, 'Control Sample Data'!F358&gt;0),'Control Sample Data'!F358,$B359),""))</f>
        <v/>
      </c>
      <c r="G359" s="29" t="str">
        <f>IF('Control Sample Data'!G358="","",IF(SUM('Control Sample Data'!G$2:G$97)&gt;10,IF(AND(ISNUMBER('Control Sample Data'!G358),'Control Sample Data'!G358&lt;$B359, 'Control Sample Data'!G358&gt;0),'Control Sample Data'!G358,$B359),""))</f>
        <v/>
      </c>
      <c r="H359" s="29" t="str">
        <f>IF('Control Sample Data'!H358="","",IF(SUM('Control Sample Data'!H$2:H$97)&gt;10,IF(AND(ISNUMBER('Control Sample Data'!H358),'Control Sample Data'!H358&lt;$B359, 'Control Sample Data'!H358&gt;0),'Control Sample Data'!H358,$B359),""))</f>
        <v/>
      </c>
      <c r="I359" s="29" t="str">
        <f>IF('Control Sample Data'!I358="","",IF(SUM('Control Sample Data'!I$2:I$97)&gt;10,IF(AND(ISNUMBER('Control Sample Data'!I358),'Control Sample Data'!I358&lt;$B359, 'Control Sample Data'!I358&gt;0),'Control Sample Data'!I358,$B359),""))</f>
        <v/>
      </c>
      <c r="J359" s="29" t="str">
        <f>IF('Control Sample Data'!J358="","",IF(SUM('Control Sample Data'!J$2:J$97)&gt;10,IF(AND(ISNUMBER('Control Sample Data'!J358),'Control Sample Data'!J358&lt;$B359, 'Control Sample Data'!J358&gt;0),'Control Sample Data'!J358,$B359),""))</f>
        <v/>
      </c>
      <c r="K359" s="29" t="str">
        <f>IF('Control Sample Data'!K358="","",IF(SUM('Control Sample Data'!K$2:K$97)&gt;10,IF(AND(ISNUMBER('Control Sample Data'!K358),'Control Sample Data'!K358&lt;$B359, 'Control Sample Data'!K358&gt;0),'Control Sample Data'!K358,$B359),""))</f>
        <v/>
      </c>
      <c r="L359" s="29" t="str">
        <f>IF('Control Sample Data'!L358="","",IF(SUM('Control Sample Data'!L$2:L$97)&gt;10,IF(AND(ISNUMBER('Control Sample Data'!L358),'Control Sample Data'!L358&lt;$B359, 'Control Sample Data'!L358&gt;0),'Control Sample Data'!L358,$B359),""))</f>
        <v/>
      </c>
      <c r="M359" s="29" t="str">
        <f>IF('Control Sample Data'!M358="","",IF(SUM('Control Sample Data'!M$2:M$97)&gt;10,IF(AND(ISNUMBER('Control Sample Data'!M358),'Control Sample Data'!M358&lt;$B359, 'Control Sample Data'!M358&gt;0),'Control Sample Data'!M358,$B359),""))</f>
        <v/>
      </c>
      <c r="N359" s="29" t="str">
        <f>IF('Control Sample Data'!N358="","",IF(SUM('Control Sample Data'!N$2:N$97)&gt;10,IF(AND(ISNUMBER('Control Sample Data'!N358),'Control Sample Data'!N358&lt;$B359, 'Control Sample Data'!N358&gt;0),'Control Sample Data'!N358,$B359),""))</f>
        <v/>
      </c>
      <c r="O359" s="29" t="str">
        <f>IF('Control Sample Data'!O358="","",IF(SUM('Control Sample Data'!O$2:O$97)&gt;10,IF(AND(ISNUMBER('Control Sample Data'!O358),'Control Sample Data'!O358&lt;$B359, 'Control Sample Data'!O358&gt;0),'Control Sample Data'!O358,$B359),""))</f>
        <v/>
      </c>
      <c r="Q359" s="4" t="s">
        <v>5016</v>
      </c>
      <c r="R359" s="29">
        <f>IF('Test Sample Data'!D358="","",IF(SUM('Test Sample Data'!D$2:D$97)&gt;10,IF(AND(ISNUMBER('Test Sample Data'!D358),'Test Sample Data'!D358&lt;$B359, 'Test Sample Data'!D358&gt;0),'Test Sample Data'!D358,$B359),""))</f>
        <v>26.94</v>
      </c>
      <c r="S359" s="29">
        <f>IF('Test Sample Data'!E358="","",IF(SUM('Test Sample Data'!E$2:E$97)&gt;10,IF(AND(ISNUMBER('Test Sample Data'!E358),'Test Sample Data'!E358&lt;$B359, 'Test Sample Data'!E358&gt;0),'Test Sample Data'!E358,$B359),""))</f>
        <v>26</v>
      </c>
      <c r="T359" s="29" t="str">
        <f>IF('Test Sample Data'!F358="","",IF(SUM('Test Sample Data'!F$2:F$97)&gt;10,IF(AND(ISNUMBER('Test Sample Data'!F358),'Test Sample Data'!F358&lt;$B359, 'Test Sample Data'!F358&gt;0),'Test Sample Data'!F358,$B359),""))</f>
        <v/>
      </c>
      <c r="U359" s="29" t="str">
        <f>IF('Test Sample Data'!G358="","",IF(SUM('Test Sample Data'!G$2:G$97)&gt;10,IF(AND(ISNUMBER('Test Sample Data'!G358),'Test Sample Data'!G358&lt;$B359, 'Test Sample Data'!G358&gt;0),'Test Sample Data'!G358,$B359),""))</f>
        <v/>
      </c>
      <c r="V359" s="29" t="str">
        <f>IF('Test Sample Data'!H358="","",IF(SUM('Test Sample Data'!H$2:H$97)&gt;10,IF(AND(ISNUMBER('Test Sample Data'!H358),'Test Sample Data'!H358&lt;$B359, 'Test Sample Data'!H358&gt;0),'Test Sample Data'!H358,$B359),""))</f>
        <v/>
      </c>
      <c r="W359" s="29" t="str">
        <f>IF('Test Sample Data'!I358="","",IF(SUM('Test Sample Data'!I$2:I$97)&gt;10,IF(AND(ISNUMBER('Test Sample Data'!I358),'Test Sample Data'!I358&lt;$B359, 'Test Sample Data'!I358&gt;0),'Test Sample Data'!I358,$B359),""))</f>
        <v/>
      </c>
      <c r="X359" s="29" t="str">
        <f>IF('Test Sample Data'!J358="","",IF(SUM('Test Sample Data'!J$2:J$97)&gt;10,IF(AND(ISNUMBER('Test Sample Data'!J358),'Test Sample Data'!J358&lt;$B359, 'Test Sample Data'!J358&gt;0),'Test Sample Data'!J358,$B359),""))</f>
        <v/>
      </c>
      <c r="Y359" s="29" t="str">
        <f>IF('Test Sample Data'!K358="","",IF(SUM('Test Sample Data'!K$2:K$97)&gt;10,IF(AND(ISNUMBER('Test Sample Data'!K358),'Test Sample Data'!K358&lt;$B359, 'Test Sample Data'!K358&gt;0),'Test Sample Data'!K358,$B359),""))</f>
        <v/>
      </c>
      <c r="Z359" s="29" t="str">
        <f>IF('Test Sample Data'!L358="","",IF(SUM('Test Sample Data'!L$2:L$97)&gt;10,IF(AND(ISNUMBER('Test Sample Data'!L358),'Test Sample Data'!L358&lt;$B359, 'Test Sample Data'!L358&gt;0),'Test Sample Data'!L358,$B359),""))</f>
        <v/>
      </c>
      <c r="AA359" s="29" t="str">
        <f>IF('Test Sample Data'!M358="","",IF(SUM('Test Sample Data'!M$2:M$97)&gt;10,IF(AND(ISNUMBER('Test Sample Data'!M358),'Test Sample Data'!M358&lt;$B359, 'Test Sample Data'!M358&gt;0),'Test Sample Data'!M358,$B359),""))</f>
        <v/>
      </c>
      <c r="AB359" s="29" t="str">
        <f>IF('Test Sample Data'!N358="","",IF(SUM('Test Sample Data'!N$2:N$97)&gt;10,IF(AND(ISNUMBER('Test Sample Data'!N358),'Test Sample Data'!N358&lt;$B359, 'Test Sample Data'!N358&gt;0),'Test Sample Data'!N358,$B359),""))</f>
        <v/>
      </c>
      <c r="AC359" s="29" t="str">
        <f>IF('Test Sample Data'!O358="","",IF(SUM('Test Sample Data'!O$2:O$97)&gt;10,IF(AND(ISNUMBER('Test Sample Data'!O358),'Test Sample Data'!O358&lt;$B359, 'Test Sample Data'!O358&gt;0),'Test Sample Data'!O358,$B359),""))</f>
        <v/>
      </c>
      <c r="AE359" s="4" t="s">
        <v>5016</v>
      </c>
      <c r="AF359" s="4" t="e">
        <f t="shared" si="375"/>
        <v>#N/A</v>
      </c>
      <c r="AG359" s="4" t="e">
        <f t="shared" si="376"/>
        <v>#N/A</v>
      </c>
      <c r="AH359" s="4" t="str">
        <f t="shared" si="377"/>
        <v/>
      </c>
      <c r="AI359" s="4" t="str">
        <f t="shared" si="378"/>
        <v/>
      </c>
      <c r="AJ359" s="4" t="str">
        <f t="shared" si="379"/>
        <v/>
      </c>
      <c r="AK359" s="4" t="str">
        <f t="shared" si="380"/>
        <v/>
      </c>
      <c r="AL359" s="4" t="str">
        <f t="shared" si="381"/>
        <v/>
      </c>
      <c r="AM359" s="4" t="str">
        <f t="shared" si="382"/>
        <v/>
      </c>
      <c r="AN359" s="4" t="str">
        <f t="shared" si="383"/>
        <v/>
      </c>
      <c r="AO359" s="4" t="str">
        <f t="shared" si="384"/>
        <v/>
      </c>
      <c r="AP359" s="4" t="str">
        <f t="shared" si="385"/>
        <v/>
      </c>
      <c r="AQ359" s="4" t="str">
        <f t="shared" si="386"/>
        <v/>
      </c>
      <c r="AR359" s="4">
        <f t="shared" si="387"/>
        <v>0</v>
      </c>
      <c r="AS359" s="4" t="e">
        <f t="shared" si="438"/>
        <v>#N/A</v>
      </c>
      <c r="AU359" s="4" t="s">
        <v>5016</v>
      </c>
      <c r="AV359" s="4" t="e">
        <f t="shared" si="388"/>
        <v>#N/A</v>
      </c>
      <c r="AW359" s="4" t="e">
        <f t="shared" si="389"/>
        <v>#N/A</v>
      </c>
      <c r="AX359" s="4" t="str">
        <f t="shared" si="390"/>
        <v/>
      </c>
      <c r="AY359" s="4" t="str">
        <f t="shared" si="391"/>
        <v/>
      </c>
      <c r="AZ359" s="4" t="str">
        <f t="shared" si="392"/>
        <v/>
      </c>
      <c r="BA359" s="4" t="str">
        <f t="shared" si="393"/>
        <v/>
      </c>
      <c r="BB359" s="4" t="str">
        <f t="shared" si="394"/>
        <v/>
      </c>
      <c r="BC359" s="4" t="str">
        <f t="shared" si="395"/>
        <v/>
      </c>
      <c r="BD359" s="4" t="str">
        <f t="shared" si="396"/>
        <v/>
      </c>
      <c r="BE359" s="4" t="str">
        <f t="shared" si="397"/>
        <v/>
      </c>
      <c r="BF359" s="4" t="str">
        <f t="shared" si="398"/>
        <v/>
      </c>
      <c r="BG359" s="4" t="str">
        <f t="shared" si="399"/>
        <v/>
      </c>
      <c r="BI359" s="4" t="s">
        <v>5016</v>
      </c>
      <c r="BJ359" s="4" t="e">
        <f t="shared" si="425"/>
        <v>#N/A</v>
      </c>
      <c r="BK359" s="4" t="str">
        <f t="shared" si="426"/>
        <v/>
      </c>
      <c r="BL359" s="4" t="str">
        <f t="shared" si="427"/>
        <v/>
      </c>
      <c r="BM359" s="4" t="str">
        <f t="shared" si="428"/>
        <v/>
      </c>
      <c r="BN359" s="4" t="str">
        <f t="shared" si="429"/>
        <v/>
      </c>
      <c r="BO359" s="4" t="str">
        <f t="shared" si="430"/>
        <v/>
      </c>
      <c r="BP359" s="4" t="str">
        <f t="shared" si="431"/>
        <v/>
      </c>
      <c r="BQ359" s="4" t="str">
        <f t="shared" si="432"/>
        <v/>
      </c>
      <c r="BR359" s="4" t="str">
        <f t="shared" si="433"/>
        <v/>
      </c>
      <c r="BS359" s="4" t="str">
        <f t="shared" si="434"/>
        <v/>
      </c>
      <c r="BT359" s="4" t="str">
        <f t="shared" si="435"/>
        <v/>
      </c>
      <c r="BU359" s="4" t="str">
        <f t="shared" si="436"/>
        <v/>
      </c>
      <c r="BV359" s="4">
        <f t="shared" si="400"/>
        <v>0</v>
      </c>
      <c r="BW359" s="4" t="e">
        <f t="shared" si="437"/>
        <v>#N/A</v>
      </c>
      <c r="BY359" s="4" t="s">
        <v>5016</v>
      </c>
      <c r="BZ359" s="4" t="str">
        <f t="shared" si="401"/>
        <v/>
      </c>
      <c r="CA359" s="4" t="str">
        <f t="shared" si="402"/>
        <v/>
      </c>
      <c r="CB359" s="4" t="str">
        <f t="shared" si="403"/>
        <v/>
      </c>
      <c r="CC359" s="4" t="str">
        <f t="shared" si="404"/>
        <v/>
      </c>
      <c r="CD359" s="4" t="str">
        <f t="shared" si="405"/>
        <v/>
      </c>
      <c r="CE359" s="4" t="str">
        <f t="shared" si="406"/>
        <v/>
      </c>
      <c r="CF359" s="4" t="str">
        <f t="shared" si="407"/>
        <v/>
      </c>
      <c r="CG359" s="4" t="str">
        <f t="shared" si="408"/>
        <v/>
      </c>
      <c r="CH359" s="4" t="str">
        <f t="shared" si="409"/>
        <v/>
      </c>
      <c r="CI359" s="4" t="str">
        <f t="shared" si="410"/>
        <v/>
      </c>
      <c r="CJ359" s="4" t="str">
        <f t="shared" si="411"/>
        <v/>
      </c>
      <c r="CK359" s="4" t="str">
        <f t="shared" si="412"/>
        <v/>
      </c>
      <c r="CM359" s="4" t="s">
        <v>5016</v>
      </c>
      <c r="CN359" s="4" t="str">
        <f>IF(ISNUMBER(BZ359), IF($BV359&gt;VLOOKUP('Gene Table'!$G$2,'Array Content'!$A$2:$B$3,2,FALSE),IF(BZ359&lt;-$BV359,"mutant","WT"),IF(BZ359&lt;-VLOOKUP('Gene Table'!$G$2,'Array Content'!$A$2:$B$3,2,FALSE),"Mutant","WT")),"")</f>
        <v/>
      </c>
      <c r="CO359" s="4" t="str">
        <f>IF(ISNUMBER(CA359), IF($BV359&gt;VLOOKUP('Gene Table'!$G$2,'Array Content'!$A$2:$B$3,2,FALSE),IF(CA359&lt;-$BV359,"mutant","WT"),IF(CA359&lt;-VLOOKUP('Gene Table'!$G$2,'Array Content'!$A$2:$B$3,2,FALSE),"Mutant","WT")),"")</f>
        <v/>
      </c>
      <c r="CP359" s="4" t="str">
        <f>IF(ISNUMBER(CB359), IF($BV359&gt;VLOOKUP('Gene Table'!$G$2,'Array Content'!$A$2:$B$3,2,FALSE),IF(CB359&lt;-$BV359,"mutant","WT"),IF(CB359&lt;-VLOOKUP('Gene Table'!$G$2,'Array Content'!$A$2:$B$3,2,FALSE),"Mutant","WT")),"")</f>
        <v/>
      </c>
      <c r="CQ359" s="4" t="str">
        <f>IF(ISNUMBER(CC359), IF($BV359&gt;VLOOKUP('Gene Table'!$G$2,'Array Content'!$A$2:$B$3,2,FALSE),IF(CC359&lt;-$BV359,"mutant","WT"),IF(CC359&lt;-VLOOKUP('Gene Table'!$G$2,'Array Content'!$A$2:$B$3,2,FALSE),"Mutant","WT")),"")</f>
        <v/>
      </c>
      <c r="CR359" s="4" t="str">
        <f>IF(ISNUMBER(CD359), IF($BV359&gt;VLOOKUP('Gene Table'!$G$2,'Array Content'!$A$2:$B$3,2,FALSE),IF(CD359&lt;-$BV359,"mutant","WT"),IF(CD359&lt;-VLOOKUP('Gene Table'!$G$2,'Array Content'!$A$2:$B$3,2,FALSE),"Mutant","WT")),"")</f>
        <v/>
      </c>
      <c r="CS359" s="4" t="str">
        <f>IF(ISNUMBER(CE359), IF($BV359&gt;VLOOKUP('Gene Table'!$G$2,'Array Content'!$A$2:$B$3,2,FALSE),IF(CE359&lt;-$BV359,"mutant","WT"),IF(CE359&lt;-VLOOKUP('Gene Table'!$G$2,'Array Content'!$A$2:$B$3,2,FALSE),"Mutant","WT")),"")</f>
        <v/>
      </c>
      <c r="CT359" s="4" t="str">
        <f>IF(ISNUMBER(CF359), IF($BV359&gt;VLOOKUP('Gene Table'!$G$2,'Array Content'!$A$2:$B$3,2,FALSE),IF(CF359&lt;-$BV359,"mutant","WT"),IF(CF359&lt;-VLOOKUP('Gene Table'!$G$2,'Array Content'!$A$2:$B$3,2,FALSE),"Mutant","WT")),"")</f>
        <v/>
      </c>
      <c r="CU359" s="4" t="str">
        <f>IF(ISNUMBER(CG359), IF($BV359&gt;VLOOKUP('Gene Table'!$G$2,'Array Content'!$A$2:$B$3,2,FALSE),IF(CG359&lt;-$BV359,"mutant","WT"),IF(CG359&lt;-VLOOKUP('Gene Table'!$G$2,'Array Content'!$A$2:$B$3,2,FALSE),"Mutant","WT")),"")</f>
        <v/>
      </c>
      <c r="CV359" s="4" t="str">
        <f>IF(ISNUMBER(CH359), IF($BV359&gt;VLOOKUP('Gene Table'!$G$2,'Array Content'!$A$2:$B$3,2,FALSE),IF(CH359&lt;-$BV359,"mutant","WT"),IF(CH359&lt;-VLOOKUP('Gene Table'!$G$2,'Array Content'!$A$2:$B$3,2,FALSE),"Mutant","WT")),"")</f>
        <v/>
      </c>
      <c r="CW359" s="4" t="str">
        <f>IF(ISNUMBER(CI359), IF($BV359&gt;VLOOKUP('Gene Table'!$G$2,'Array Content'!$A$2:$B$3,2,FALSE),IF(CI359&lt;-$BV359,"mutant","WT"),IF(CI359&lt;-VLOOKUP('Gene Table'!$G$2,'Array Content'!$A$2:$B$3,2,FALSE),"Mutant","WT")),"")</f>
        <v/>
      </c>
      <c r="CX359" s="4" t="str">
        <f>IF(ISNUMBER(CJ359), IF($BV359&gt;VLOOKUP('Gene Table'!$G$2,'Array Content'!$A$2:$B$3,2,FALSE),IF(CJ359&lt;-$BV359,"mutant","WT"),IF(CJ359&lt;-VLOOKUP('Gene Table'!$G$2,'Array Content'!$A$2:$B$3,2,FALSE),"Mutant","WT")),"")</f>
        <v/>
      </c>
      <c r="CY359" s="4" t="str">
        <f>IF(ISNUMBER(CK359), IF($BV359&gt;VLOOKUP('Gene Table'!$G$2,'Array Content'!$A$2:$B$3,2,FALSE),IF(CK359&lt;-$BV359,"mutant","WT"),IF(CK359&lt;-VLOOKUP('Gene Table'!$G$2,'Array Content'!$A$2:$B$3,2,FALSE),"Mutant","WT")),"")</f>
        <v/>
      </c>
      <c r="DA359" s="4" t="s">
        <v>5016</v>
      </c>
      <c r="DB359" s="4" t="str">
        <f t="shared" si="413"/>
        <v/>
      </c>
      <c r="DC359" s="4" t="str">
        <f t="shared" si="414"/>
        <v/>
      </c>
      <c r="DD359" s="4" t="str">
        <f t="shared" si="415"/>
        <v/>
      </c>
      <c r="DE359" s="4" t="str">
        <f t="shared" si="416"/>
        <v/>
      </c>
      <c r="DF359" s="4" t="str">
        <f t="shared" si="417"/>
        <v/>
      </c>
      <c r="DG359" s="4" t="str">
        <f t="shared" si="418"/>
        <v/>
      </c>
      <c r="DH359" s="4" t="str">
        <f t="shared" si="419"/>
        <v/>
      </c>
      <c r="DI359" s="4" t="str">
        <f t="shared" si="420"/>
        <v/>
      </c>
      <c r="DJ359" s="4" t="str">
        <f t="shared" si="421"/>
        <v/>
      </c>
      <c r="DK359" s="4" t="str">
        <f t="shared" si="422"/>
        <v/>
      </c>
      <c r="DL359" s="4" t="str">
        <f t="shared" si="423"/>
        <v/>
      </c>
      <c r="DM359" s="4" t="str">
        <f t="shared" si="424"/>
        <v/>
      </c>
      <c r="DO359" s="4" t="s">
        <v>5016</v>
      </c>
      <c r="DP359" s="4" t="str">
        <f>IF(ISNUMBER(DB359), IF($AR359&gt;VLOOKUP('Gene Table'!$G$2,'Array Content'!$A$2:$B$3,2,FALSE),IF(DB359&lt;-$AR359,"mutant","WT"),IF(DB359&lt;-VLOOKUP('Gene Table'!$G$2,'Array Content'!$A$2:$B$3,2,FALSE),"Mutant","WT")),"")</f>
        <v/>
      </c>
      <c r="DQ359" s="4" t="str">
        <f>IF(ISNUMBER(DC359), IF($AR359&gt;VLOOKUP('Gene Table'!$G$2,'Array Content'!$A$2:$B$3,2,FALSE),IF(DC359&lt;-$AR359,"mutant","WT"),IF(DC359&lt;-VLOOKUP('Gene Table'!$G$2,'Array Content'!$A$2:$B$3,2,FALSE),"Mutant","WT")),"")</f>
        <v/>
      </c>
      <c r="DR359" s="4" t="str">
        <f>IF(ISNUMBER(DD359), IF($AR359&gt;VLOOKUP('Gene Table'!$G$2,'Array Content'!$A$2:$B$3,2,FALSE),IF(DD359&lt;-$AR359,"mutant","WT"),IF(DD359&lt;-VLOOKUP('Gene Table'!$G$2,'Array Content'!$A$2:$B$3,2,FALSE),"Mutant","WT")),"")</f>
        <v/>
      </c>
      <c r="DS359" s="4" t="str">
        <f>IF(ISNUMBER(DE359), IF($AR359&gt;VLOOKUP('Gene Table'!$G$2,'Array Content'!$A$2:$B$3,2,FALSE),IF(DE359&lt;-$AR359,"mutant","WT"),IF(DE359&lt;-VLOOKUP('Gene Table'!$G$2,'Array Content'!$A$2:$B$3,2,FALSE),"Mutant","WT")),"")</f>
        <v/>
      </c>
      <c r="DT359" s="4" t="str">
        <f>IF(ISNUMBER(DF359), IF($AR359&gt;VLOOKUP('Gene Table'!$G$2,'Array Content'!$A$2:$B$3,2,FALSE),IF(DF359&lt;-$AR359,"mutant","WT"),IF(DF359&lt;-VLOOKUP('Gene Table'!$G$2,'Array Content'!$A$2:$B$3,2,FALSE),"Mutant","WT")),"")</f>
        <v/>
      </c>
      <c r="DU359" s="4" t="str">
        <f>IF(ISNUMBER(DG359), IF($AR359&gt;VLOOKUP('Gene Table'!$G$2,'Array Content'!$A$2:$B$3,2,FALSE),IF(DG359&lt;-$AR359,"mutant","WT"),IF(DG359&lt;-VLOOKUP('Gene Table'!$G$2,'Array Content'!$A$2:$B$3,2,FALSE),"Mutant","WT")),"")</f>
        <v/>
      </c>
      <c r="DV359" s="4" t="str">
        <f>IF(ISNUMBER(DH359), IF($AR359&gt;VLOOKUP('Gene Table'!$G$2,'Array Content'!$A$2:$B$3,2,FALSE),IF(DH359&lt;-$AR359,"mutant","WT"),IF(DH359&lt;-VLOOKUP('Gene Table'!$G$2,'Array Content'!$A$2:$B$3,2,FALSE),"Mutant","WT")),"")</f>
        <v/>
      </c>
      <c r="DW359" s="4" t="str">
        <f>IF(ISNUMBER(DI359), IF($AR359&gt;VLOOKUP('Gene Table'!$G$2,'Array Content'!$A$2:$B$3,2,FALSE),IF(DI359&lt;-$AR359,"mutant","WT"),IF(DI359&lt;-VLOOKUP('Gene Table'!$G$2,'Array Content'!$A$2:$B$3,2,FALSE),"Mutant","WT")),"")</f>
        <v/>
      </c>
      <c r="DX359" s="4" t="str">
        <f>IF(ISNUMBER(DJ359), IF($AR359&gt;VLOOKUP('Gene Table'!$G$2,'Array Content'!$A$2:$B$3,2,FALSE),IF(DJ359&lt;-$AR359,"mutant","WT"),IF(DJ359&lt;-VLOOKUP('Gene Table'!$G$2,'Array Content'!$A$2:$B$3,2,FALSE),"Mutant","WT")),"")</f>
        <v/>
      </c>
      <c r="DY359" s="4" t="str">
        <f>IF(ISNUMBER(DK359), IF($AR359&gt;VLOOKUP('Gene Table'!$G$2,'Array Content'!$A$2:$B$3,2,FALSE),IF(DK359&lt;-$AR359,"mutant","WT"),IF(DK359&lt;-VLOOKUP('Gene Table'!$G$2,'Array Content'!$A$2:$B$3,2,FALSE),"Mutant","WT")),"")</f>
        <v/>
      </c>
      <c r="DZ359" s="4" t="str">
        <f>IF(ISNUMBER(DL359), IF($AR359&gt;VLOOKUP('Gene Table'!$G$2,'Array Content'!$A$2:$B$3,2,FALSE),IF(DL359&lt;-$AR359,"mutant","WT"),IF(DL359&lt;-VLOOKUP('Gene Table'!$G$2,'Array Content'!$A$2:$B$3,2,FALSE),"Mutant","WT")),"")</f>
        <v/>
      </c>
      <c r="EA359" s="4" t="str">
        <f>IF(ISNUMBER(DM359), IF($AR359&gt;VLOOKUP('Gene Table'!$G$2,'Array Content'!$A$2:$B$3,2,FALSE),IF(DM359&lt;-$AR359,"mutant","WT"),IF(DM359&lt;-VLOOKUP('Gene Table'!$G$2,'Array Content'!$A$2:$B$3,2,FALSE),"Mutant","WT")),"")</f>
        <v/>
      </c>
      <c r="EC359" s="4" t="s">
        <v>5016</v>
      </c>
      <c r="ED359" s="4" t="str">
        <f>IF('Gene Table'!$D359="copy number",D359,"")</f>
        <v/>
      </c>
      <c r="EE359" s="4" t="str">
        <f>IF('Gene Table'!$D359="copy number",E359,"")</f>
        <v/>
      </c>
      <c r="EF359" s="4" t="str">
        <f>IF('Gene Table'!$D359="copy number",F359,"")</f>
        <v/>
      </c>
      <c r="EG359" s="4" t="str">
        <f>IF('Gene Table'!$D359="copy number",G359,"")</f>
        <v/>
      </c>
      <c r="EH359" s="4" t="str">
        <f>IF('Gene Table'!$D359="copy number",H359,"")</f>
        <v/>
      </c>
      <c r="EI359" s="4" t="str">
        <f>IF('Gene Table'!$D359="copy number",I359,"")</f>
        <v/>
      </c>
      <c r="EJ359" s="4" t="str">
        <f>IF('Gene Table'!$D359="copy number",J359,"")</f>
        <v/>
      </c>
      <c r="EK359" s="4" t="str">
        <f>IF('Gene Table'!$D359="copy number",K359,"")</f>
        <v/>
      </c>
      <c r="EL359" s="4" t="str">
        <f>IF('Gene Table'!$D359="copy number",L359,"")</f>
        <v/>
      </c>
      <c r="EM359" s="4" t="str">
        <f>IF('Gene Table'!$D359="copy number",M359,"")</f>
        <v/>
      </c>
      <c r="EN359" s="4" t="str">
        <f>IF('Gene Table'!$D359="copy number",N359,"")</f>
        <v/>
      </c>
      <c r="EO359" s="4" t="str">
        <f>IF('Gene Table'!$D359="copy number",O359,"")</f>
        <v/>
      </c>
      <c r="EQ359" s="4" t="s">
        <v>5016</v>
      </c>
      <c r="ER359" s="4" t="str">
        <f>IF('Gene Table'!$D359="copy number",R359,"")</f>
        <v/>
      </c>
      <c r="ES359" s="4" t="str">
        <f>IF('Gene Table'!$D359="copy number",S359,"")</f>
        <v/>
      </c>
      <c r="ET359" s="4" t="str">
        <f>IF('Gene Table'!$D359="copy number",T359,"")</f>
        <v/>
      </c>
      <c r="EU359" s="4" t="str">
        <f>IF('Gene Table'!$D359="copy number",U359,"")</f>
        <v/>
      </c>
      <c r="EV359" s="4" t="str">
        <f>IF('Gene Table'!$D359="copy number",V359,"")</f>
        <v/>
      </c>
      <c r="EW359" s="4" t="str">
        <f>IF('Gene Table'!$D359="copy number",W359,"")</f>
        <v/>
      </c>
      <c r="EX359" s="4" t="str">
        <f>IF('Gene Table'!$D359="copy number",X359,"")</f>
        <v/>
      </c>
      <c r="EY359" s="4" t="str">
        <f>IF('Gene Table'!$D359="copy number",Y359,"")</f>
        <v/>
      </c>
      <c r="EZ359" s="4" t="str">
        <f>IF('Gene Table'!$D359="copy number",Z359,"")</f>
        <v/>
      </c>
      <c r="FA359" s="4" t="str">
        <f>IF('Gene Table'!$D359="copy number",AA359,"")</f>
        <v/>
      </c>
      <c r="FB359" s="4" t="str">
        <f>IF('Gene Table'!$D359="copy number",AB359,"")</f>
        <v/>
      </c>
      <c r="FC359" s="4" t="str">
        <f>IF('Gene Table'!$D359="copy number",AC359,"")</f>
        <v/>
      </c>
      <c r="FE359" s="4" t="s">
        <v>5016</v>
      </c>
      <c r="FF359" s="4">
        <f>IF('Gene Table'!$C359="SMPC",D359,"")</f>
        <v>26</v>
      </c>
      <c r="FG359" s="4">
        <f>IF('Gene Table'!$C359="SMPC",E359,"")</f>
        <v>26</v>
      </c>
      <c r="FH359" s="4" t="str">
        <f>IF('Gene Table'!$C359="SMPC",F359,"")</f>
        <v/>
      </c>
      <c r="FI359" s="4" t="str">
        <f>IF('Gene Table'!$C359="SMPC",G359,"")</f>
        <v/>
      </c>
      <c r="FJ359" s="4" t="str">
        <f>IF('Gene Table'!$C359="SMPC",H359,"")</f>
        <v/>
      </c>
      <c r="FK359" s="4" t="str">
        <f>IF('Gene Table'!$C359="SMPC",I359,"")</f>
        <v/>
      </c>
      <c r="FL359" s="4" t="str">
        <f>IF('Gene Table'!$C359="SMPC",J359,"")</f>
        <v/>
      </c>
      <c r="FM359" s="4" t="str">
        <f>IF('Gene Table'!$C359="SMPC",K359,"")</f>
        <v/>
      </c>
      <c r="FN359" s="4" t="str">
        <f>IF('Gene Table'!$C359="SMPC",L359,"")</f>
        <v/>
      </c>
      <c r="FO359" s="4" t="str">
        <f>IF('Gene Table'!$C359="SMPC",M359,"")</f>
        <v/>
      </c>
      <c r="FP359" s="4" t="str">
        <f>IF('Gene Table'!$C359="SMPC",N359,"")</f>
        <v/>
      </c>
      <c r="FQ359" s="4" t="str">
        <f>IF('Gene Table'!$C359="SMPC",O359,"")</f>
        <v/>
      </c>
      <c r="FS359" s="4" t="s">
        <v>5016</v>
      </c>
      <c r="FT359" s="4">
        <f>IF('Gene Table'!$C359="SMPC",R359,"")</f>
        <v>26.94</v>
      </c>
      <c r="FU359" s="4">
        <f>IF('Gene Table'!$C359="SMPC",S359,"")</f>
        <v>26</v>
      </c>
      <c r="FV359" s="4" t="str">
        <f>IF('Gene Table'!$C359="SMPC",T359,"")</f>
        <v/>
      </c>
      <c r="FW359" s="4" t="str">
        <f>IF('Gene Table'!$C359="SMPC",U359,"")</f>
        <v/>
      </c>
      <c r="FX359" s="4" t="str">
        <f>IF('Gene Table'!$C359="SMPC",V359,"")</f>
        <v/>
      </c>
      <c r="FY359" s="4" t="str">
        <f>IF('Gene Table'!$C359="SMPC",W359,"")</f>
        <v/>
      </c>
      <c r="FZ359" s="4" t="str">
        <f>IF('Gene Table'!$C359="SMPC",X359,"")</f>
        <v/>
      </c>
      <c r="GA359" s="4" t="str">
        <f>IF('Gene Table'!$C359="SMPC",Y359,"")</f>
        <v/>
      </c>
      <c r="GB359" s="4" t="str">
        <f>IF('Gene Table'!$C359="SMPC",Z359,"")</f>
        <v/>
      </c>
      <c r="GC359" s="4" t="str">
        <f>IF('Gene Table'!$C359="SMPC",AA359,"")</f>
        <v/>
      </c>
      <c r="GD359" s="4" t="str">
        <f>IF('Gene Table'!$C359="SMPC",AB359,"")</f>
        <v/>
      </c>
      <c r="GE359" s="4" t="str">
        <f>IF('Gene Table'!$C359="SMPC",AC359,"")</f>
        <v/>
      </c>
    </row>
    <row r="360" spans="1:187" ht="15" customHeight="1" x14ac:dyDescent="0.25">
      <c r="A360" s="4" t="str">
        <f>'Gene Table'!C360&amp;":"&amp;'Gene Table'!D360</f>
        <v>Blank:Blank</v>
      </c>
      <c r="B360" s="4">
        <f>IF('Gene Table'!$G$5="NO",IF(ISNUMBER(MATCH('Gene Table'!E360,'Array Content'!$M$2:$M$941,0)),VLOOKUP('Gene Table'!E360,'Array Content'!$M$2:$O$941,2,FALSE),35),IF('Gene Table'!$G$5="YES",IF(ISNUMBER(MATCH('Gene Table'!E360,'Array Content'!$M$2:$M$941,0)),VLOOKUP('Gene Table'!E360,'Array Content'!$M$2:$O$941,3,FALSE),35),"OOPS"))</f>
        <v>35</v>
      </c>
      <c r="C360" s="4" t="s">
        <v>5017</v>
      </c>
      <c r="D360" s="29">
        <f>IF('Control Sample Data'!D359="","",IF(SUM('Control Sample Data'!D$2:D$97)&gt;10,IF(AND(ISNUMBER('Control Sample Data'!D359),'Control Sample Data'!D359&lt;$B360, 'Control Sample Data'!D359&gt;0),'Control Sample Data'!D359,$B360),""))</f>
        <v>26</v>
      </c>
      <c r="E360" s="29">
        <f>IF('Control Sample Data'!E359="","",IF(SUM('Control Sample Data'!E$2:E$97)&gt;10,IF(AND(ISNUMBER('Control Sample Data'!E359),'Control Sample Data'!E359&lt;$B360, 'Control Sample Data'!E359&gt;0),'Control Sample Data'!E359,$B360),""))</f>
        <v>26</v>
      </c>
      <c r="F360" s="29" t="str">
        <f>IF('Control Sample Data'!F359="","",IF(SUM('Control Sample Data'!F$2:F$97)&gt;10,IF(AND(ISNUMBER('Control Sample Data'!F359),'Control Sample Data'!F359&lt;$B360, 'Control Sample Data'!F359&gt;0),'Control Sample Data'!F359,$B360),""))</f>
        <v/>
      </c>
      <c r="G360" s="29" t="str">
        <f>IF('Control Sample Data'!G359="","",IF(SUM('Control Sample Data'!G$2:G$97)&gt;10,IF(AND(ISNUMBER('Control Sample Data'!G359),'Control Sample Data'!G359&lt;$B360, 'Control Sample Data'!G359&gt;0),'Control Sample Data'!G359,$B360),""))</f>
        <v/>
      </c>
      <c r="H360" s="29" t="str">
        <f>IF('Control Sample Data'!H359="","",IF(SUM('Control Sample Data'!H$2:H$97)&gt;10,IF(AND(ISNUMBER('Control Sample Data'!H359),'Control Sample Data'!H359&lt;$B360, 'Control Sample Data'!H359&gt;0),'Control Sample Data'!H359,$B360),""))</f>
        <v/>
      </c>
      <c r="I360" s="29" t="str">
        <f>IF('Control Sample Data'!I359="","",IF(SUM('Control Sample Data'!I$2:I$97)&gt;10,IF(AND(ISNUMBER('Control Sample Data'!I359),'Control Sample Data'!I359&lt;$B360, 'Control Sample Data'!I359&gt;0),'Control Sample Data'!I359,$B360),""))</f>
        <v/>
      </c>
      <c r="J360" s="29" t="str">
        <f>IF('Control Sample Data'!J359="","",IF(SUM('Control Sample Data'!J$2:J$97)&gt;10,IF(AND(ISNUMBER('Control Sample Data'!J359),'Control Sample Data'!J359&lt;$B360, 'Control Sample Data'!J359&gt;0),'Control Sample Data'!J359,$B360),""))</f>
        <v/>
      </c>
      <c r="K360" s="29" t="str">
        <f>IF('Control Sample Data'!K359="","",IF(SUM('Control Sample Data'!K$2:K$97)&gt;10,IF(AND(ISNUMBER('Control Sample Data'!K359),'Control Sample Data'!K359&lt;$B360, 'Control Sample Data'!K359&gt;0),'Control Sample Data'!K359,$B360),""))</f>
        <v/>
      </c>
      <c r="L360" s="29" t="str">
        <f>IF('Control Sample Data'!L359="","",IF(SUM('Control Sample Data'!L$2:L$97)&gt;10,IF(AND(ISNUMBER('Control Sample Data'!L359),'Control Sample Data'!L359&lt;$B360, 'Control Sample Data'!L359&gt;0),'Control Sample Data'!L359,$B360),""))</f>
        <v/>
      </c>
      <c r="M360" s="29" t="str">
        <f>IF('Control Sample Data'!M359="","",IF(SUM('Control Sample Data'!M$2:M$97)&gt;10,IF(AND(ISNUMBER('Control Sample Data'!M359),'Control Sample Data'!M359&lt;$B360, 'Control Sample Data'!M359&gt;0),'Control Sample Data'!M359,$B360),""))</f>
        <v/>
      </c>
      <c r="N360" s="29" t="str">
        <f>IF('Control Sample Data'!N359="","",IF(SUM('Control Sample Data'!N$2:N$97)&gt;10,IF(AND(ISNUMBER('Control Sample Data'!N359),'Control Sample Data'!N359&lt;$B360, 'Control Sample Data'!N359&gt;0),'Control Sample Data'!N359,$B360),""))</f>
        <v/>
      </c>
      <c r="O360" s="29" t="str">
        <f>IF('Control Sample Data'!O359="","",IF(SUM('Control Sample Data'!O$2:O$97)&gt;10,IF(AND(ISNUMBER('Control Sample Data'!O359),'Control Sample Data'!O359&lt;$B360, 'Control Sample Data'!O359&gt;0),'Control Sample Data'!O359,$B360),""))</f>
        <v/>
      </c>
      <c r="Q360" s="4" t="s">
        <v>5017</v>
      </c>
      <c r="R360" s="29">
        <f>IF('Test Sample Data'!D359="","",IF(SUM('Test Sample Data'!D$2:D$97)&gt;10,IF(AND(ISNUMBER('Test Sample Data'!D359),'Test Sample Data'!D359&lt;$B360, 'Test Sample Data'!D359&gt;0),'Test Sample Data'!D359,$B360),""))</f>
        <v>26.89</v>
      </c>
      <c r="S360" s="29">
        <f>IF('Test Sample Data'!E359="","",IF(SUM('Test Sample Data'!E$2:E$97)&gt;10,IF(AND(ISNUMBER('Test Sample Data'!E359),'Test Sample Data'!E359&lt;$B360, 'Test Sample Data'!E359&gt;0),'Test Sample Data'!E359,$B360),""))</f>
        <v>26</v>
      </c>
      <c r="T360" s="29" t="str">
        <f>IF('Test Sample Data'!F359="","",IF(SUM('Test Sample Data'!F$2:F$97)&gt;10,IF(AND(ISNUMBER('Test Sample Data'!F359),'Test Sample Data'!F359&lt;$B360, 'Test Sample Data'!F359&gt;0),'Test Sample Data'!F359,$B360),""))</f>
        <v/>
      </c>
      <c r="U360" s="29" t="str">
        <f>IF('Test Sample Data'!G359="","",IF(SUM('Test Sample Data'!G$2:G$97)&gt;10,IF(AND(ISNUMBER('Test Sample Data'!G359),'Test Sample Data'!G359&lt;$B360, 'Test Sample Data'!G359&gt;0),'Test Sample Data'!G359,$B360),""))</f>
        <v/>
      </c>
      <c r="V360" s="29" t="str">
        <f>IF('Test Sample Data'!H359="","",IF(SUM('Test Sample Data'!H$2:H$97)&gt;10,IF(AND(ISNUMBER('Test Sample Data'!H359),'Test Sample Data'!H359&lt;$B360, 'Test Sample Data'!H359&gt;0),'Test Sample Data'!H359,$B360),""))</f>
        <v/>
      </c>
      <c r="W360" s="29" t="str">
        <f>IF('Test Sample Data'!I359="","",IF(SUM('Test Sample Data'!I$2:I$97)&gt;10,IF(AND(ISNUMBER('Test Sample Data'!I359),'Test Sample Data'!I359&lt;$B360, 'Test Sample Data'!I359&gt;0),'Test Sample Data'!I359,$B360),""))</f>
        <v/>
      </c>
      <c r="X360" s="29" t="str">
        <f>IF('Test Sample Data'!J359="","",IF(SUM('Test Sample Data'!J$2:J$97)&gt;10,IF(AND(ISNUMBER('Test Sample Data'!J359),'Test Sample Data'!J359&lt;$B360, 'Test Sample Data'!J359&gt;0),'Test Sample Data'!J359,$B360),""))</f>
        <v/>
      </c>
      <c r="Y360" s="29" t="str">
        <f>IF('Test Sample Data'!K359="","",IF(SUM('Test Sample Data'!K$2:K$97)&gt;10,IF(AND(ISNUMBER('Test Sample Data'!K359),'Test Sample Data'!K359&lt;$B360, 'Test Sample Data'!K359&gt;0),'Test Sample Data'!K359,$B360),""))</f>
        <v/>
      </c>
      <c r="Z360" s="29" t="str">
        <f>IF('Test Sample Data'!L359="","",IF(SUM('Test Sample Data'!L$2:L$97)&gt;10,IF(AND(ISNUMBER('Test Sample Data'!L359),'Test Sample Data'!L359&lt;$B360, 'Test Sample Data'!L359&gt;0),'Test Sample Data'!L359,$B360),""))</f>
        <v/>
      </c>
      <c r="AA360" s="29" t="str">
        <f>IF('Test Sample Data'!M359="","",IF(SUM('Test Sample Data'!M$2:M$97)&gt;10,IF(AND(ISNUMBER('Test Sample Data'!M359),'Test Sample Data'!M359&lt;$B360, 'Test Sample Data'!M359&gt;0),'Test Sample Data'!M359,$B360),""))</f>
        <v/>
      </c>
      <c r="AB360" s="29" t="str">
        <f>IF('Test Sample Data'!N359="","",IF(SUM('Test Sample Data'!N$2:N$97)&gt;10,IF(AND(ISNUMBER('Test Sample Data'!N359),'Test Sample Data'!N359&lt;$B360, 'Test Sample Data'!N359&gt;0),'Test Sample Data'!N359,$B360),""))</f>
        <v/>
      </c>
      <c r="AC360" s="29" t="str">
        <f>IF('Test Sample Data'!O359="","",IF(SUM('Test Sample Data'!O$2:O$97)&gt;10,IF(AND(ISNUMBER('Test Sample Data'!O359),'Test Sample Data'!O359&lt;$B360, 'Test Sample Data'!O359&gt;0),'Test Sample Data'!O359,$B360),""))</f>
        <v/>
      </c>
      <c r="AE360" s="4" t="s">
        <v>5017</v>
      </c>
      <c r="AF360" s="4" t="e">
        <f t="shared" si="375"/>
        <v>#N/A</v>
      </c>
      <c r="AG360" s="4" t="e">
        <f t="shared" si="376"/>
        <v>#N/A</v>
      </c>
      <c r="AH360" s="4" t="str">
        <f t="shared" si="377"/>
        <v/>
      </c>
      <c r="AI360" s="4" t="str">
        <f t="shared" si="378"/>
        <v/>
      </c>
      <c r="AJ360" s="4" t="str">
        <f t="shared" si="379"/>
        <v/>
      </c>
      <c r="AK360" s="4" t="str">
        <f t="shared" si="380"/>
        <v/>
      </c>
      <c r="AL360" s="4" t="str">
        <f t="shared" si="381"/>
        <v/>
      </c>
      <c r="AM360" s="4" t="str">
        <f t="shared" si="382"/>
        <v/>
      </c>
      <c r="AN360" s="4" t="str">
        <f t="shared" si="383"/>
        <v/>
      </c>
      <c r="AO360" s="4" t="str">
        <f t="shared" si="384"/>
        <v/>
      </c>
      <c r="AP360" s="4" t="str">
        <f t="shared" si="385"/>
        <v/>
      </c>
      <c r="AQ360" s="4" t="str">
        <f t="shared" si="386"/>
        <v/>
      </c>
      <c r="AR360" s="4">
        <f t="shared" si="387"/>
        <v>0</v>
      </c>
      <c r="AS360" s="4" t="e">
        <f t="shared" si="438"/>
        <v>#N/A</v>
      </c>
      <c r="AU360" s="4" t="s">
        <v>5017</v>
      </c>
      <c r="AV360" s="4" t="e">
        <f t="shared" si="388"/>
        <v>#N/A</v>
      </c>
      <c r="AW360" s="4" t="e">
        <f t="shared" si="389"/>
        <v>#N/A</v>
      </c>
      <c r="AX360" s="4" t="str">
        <f t="shared" si="390"/>
        <v/>
      </c>
      <c r="AY360" s="4" t="str">
        <f t="shared" si="391"/>
        <v/>
      </c>
      <c r="AZ360" s="4" t="str">
        <f t="shared" si="392"/>
        <v/>
      </c>
      <c r="BA360" s="4" t="str">
        <f t="shared" si="393"/>
        <v/>
      </c>
      <c r="BB360" s="4" t="str">
        <f t="shared" si="394"/>
        <v/>
      </c>
      <c r="BC360" s="4" t="str">
        <f t="shared" si="395"/>
        <v/>
      </c>
      <c r="BD360" s="4" t="str">
        <f t="shared" si="396"/>
        <v/>
      </c>
      <c r="BE360" s="4" t="str">
        <f t="shared" si="397"/>
        <v/>
      </c>
      <c r="BF360" s="4" t="str">
        <f t="shared" si="398"/>
        <v/>
      </c>
      <c r="BG360" s="4" t="str">
        <f t="shared" si="399"/>
        <v/>
      </c>
      <c r="BI360" s="4" t="s">
        <v>5017</v>
      </c>
      <c r="BJ360" s="4" t="e">
        <f t="shared" si="425"/>
        <v>#N/A</v>
      </c>
      <c r="BK360" s="4" t="str">
        <f t="shared" si="426"/>
        <v/>
      </c>
      <c r="BL360" s="4" t="str">
        <f t="shared" si="427"/>
        <v/>
      </c>
      <c r="BM360" s="4" t="str">
        <f t="shared" si="428"/>
        <v/>
      </c>
      <c r="BN360" s="4" t="str">
        <f t="shared" si="429"/>
        <v/>
      </c>
      <c r="BO360" s="4" t="str">
        <f t="shared" si="430"/>
        <v/>
      </c>
      <c r="BP360" s="4" t="str">
        <f t="shared" si="431"/>
        <v/>
      </c>
      <c r="BQ360" s="4" t="str">
        <f t="shared" si="432"/>
        <v/>
      </c>
      <c r="BR360" s="4" t="str">
        <f t="shared" si="433"/>
        <v/>
      </c>
      <c r="BS360" s="4" t="str">
        <f t="shared" si="434"/>
        <v/>
      </c>
      <c r="BT360" s="4" t="str">
        <f t="shared" si="435"/>
        <v/>
      </c>
      <c r="BU360" s="4" t="str">
        <f t="shared" si="436"/>
        <v/>
      </c>
      <c r="BV360" s="4">
        <f t="shared" si="400"/>
        <v>0</v>
      </c>
      <c r="BW360" s="4" t="e">
        <f t="shared" si="437"/>
        <v>#N/A</v>
      </c>
      <c r="BY360" s="4" t="s">
        <v>5017</v>
      </c>
      <c r="BZ360" s="4" t="str">
        <f t="shared" si="401"/>
        <v/>
      </c>
      <c r="CA360" s="4" t="str">
        <f t="shared" si="402"/>
        <v/>
      </c>
      <c r="CB360" s="4" t="str">
        <f t="shared" si="403"/>
        <v/>
      </c>
      <c r="CC360" s="4" t="str">
        <f t="shared" si="404"/>
        <v/>
      </c>
      <c r="CD360" s="4" t="str">
        <f t="shared" si="405"/>
        <v/>
      </c>
      <c r="CE360" s="4" t="str">
        <f t="shared" si="406"/>
        <v/>
      </c>
      <c r="CF360" s="4" t="str">
        <f t="shared" si="407"/>
        <v/>
      </c>
      <c r="CG360" s="4" t="str">
        <f t="shared" si="408"/>
        <v/>
      </c>
      <c r="CH360" s="4" t="str">
        <f t="shared" si="409"/>
        <v/>
      </c>
      <c r="CI360" s="4" t="str">
        <f t="shared" si="410"/>
        <v/>
      </c>
      <c r="CJ360" s="4" t="str">
        <f t="shared" si="411"/>
        <v/>
      </c>
      <c r="CK360" s="4" t="str">
        <f t="shared" si="412"/>
        <v/>
      </c>
      <c r="CM360" s="4" t="s">
        <v>5017</v>
      </c>
      <c r="CN360" s="4" t="str">
        <f>IF(ISNUMBER(BZ360), IF($BV360&gt;VLOOKUP('Gene Table'!$G$2,'Array Content'!$A$2:$B$3,2,FALSE),IF(BZ360&lt;-$BV360,"mutant","WT"),IF(BZ360&lt;-VLOOKUP('Gene Table'!$G$2,'Array Content'!$A$2:$B$3,2,FALSE),"Mutant","WT")),"")</f>
        <v/>
      </c>
      <c r="CO360" s="4" t="str">
        <f>IF(ISNUMBER(CA360), IF($BV360&gt;VLOOKUP('Gene Table'!$G$2,'Array Content'!$A$2:$B$3,2,FALSE),IF(CA360&lt;-$BV360,"mutant","WT"),IF(CA360&lt;-VLOOKUP('Gene Table'!$G$2,'Array Content'!$A$2:$B$3,2,FALSE),"Mutant","WT")),"")</f>
        <v/>
      </c>
      <c r="CP360" s="4" t="str">
        <f>IF(ISNUMBER(CB360), IF($BV360&gt;VLOOKUP('Gene Table'!$G$2,'Array Content'!$A$2:$B$3,2,FALSE),IF(CB360&lt;-$BV360,"mutant","WT"),IF(CB360&lt;-VLOOKUP('Gene Table'!$G$2,'Array Content'!$A$2:$B$3,2,FALSE),"Mutant","WT")),"")</f>
        <v/>
      </c>
      <c r="CQ360" s="4" t="str">
        <f>IF(ISNUMBER(CC360), IF($BV360&gt;VLOOKUP('Gene Table'!$G$2,'Array Content'!$A$2:$B$3,2,FALSE),IF(CC360&lt;-$BV360,"mutant","WT"),IF(CC360&lt;-VLOOKUP('Gene Table'!$G$2,'Array Content'!$A$2:$B$3,2,FALSE),"Mutant","WT")),"")</f>
        <v/>
      </c>
      <c r="CR360" s="4" t="str">
        <f>IF(ISNUMBER(CD360), IF($BV360&gt;VLOOKUP('Gene Table'!$G$2,'Array Content'!$A$2:$B$3,2,FALSE),IF(CD360&lt;-$BV360,"mutant","WT"),IF(CD360&lt;-VLOOKUP('Gene Table'!$G$2,'Array Content'!$A$2:$B$3,2,FALSE),"Mutant","WT")),"")</f>
        <v/>
      </c>
      <c r="CS360" s="4" t="str">
        <f>IF(ISNUMBER(CE360), IF($BV360&gt;VLOOKUP('Gene Table'!$G$2,'Array Content'!$A$2:$B$3,2,FALSE),IF(CE360&lt;-$BV360,"mutant","WT"),IF(CE360&lt;-VLOOKUP('Gene Table'!$G$2,'Array Content'!$A$2:$B$3,2,FALSE),"Mutant","WT")),"")</f>
        <v/>
      </c>
      <c r="CT360" s="4" t="str">
        <f>IF(ISNUMBER(CF360), IF($BV360&gt;VLOOKUP('Gene Table'!$G$2,'Array Content'!$A$2:$B$3,2,FALSE),IF(CF360&lt;-$BV360,"mutant","WT"),IF(CF360&lt;-VLOOKUP('Gene Table'!$G$2,'Array Content'!$A$2:$B$3,2,FALSE),"Mutant","WT")),"")</f>
        <v/>
      </c>
      <c r="CU360" s="4" t="str">
        <f>IF(ISNUMBER(CG360), IF($BV360&gt;VLOOKUP('Gene Table'!$G$2,'Array Content'!$A$2:$B$3,2,FALSE),IF(CG360&lt;-$BV360,"mutant","WT"),IF(CG360&lt;-VLOOKUP('Gene Table'!$G$2,'Array Content'!$A$2:$B$3,2,FALSE),"Mutant","WT")),"")</f>
        <v/>
      </c>
      <c r="CV360" s="4" t="str">
        <f>IF(ISNUMBER(CH360), IF($BV360&gt;VLOOKUP('Gene Table'!$G$2,'Array Content'!$A$2:$B$3,2,FALSE),IF(CH360&lt;-$BV360,"mutant","WT"),IF(CH360&lt;-VLOOKUP('Gene Table'!$G$2,'Array Content'!$A$2:$B$3,2,FALSE),"Mutant","WT")),"")</f>
        <v/>
      </c>
      <c r="CW360" s="4" t="str">
        <f>IF(ISNUMBER(CI360), IF($BV360&gt;VLOOKUP('Gene Table'!$G$2,'Array Content'!$A$2:$B$3,2,FALSE),IF(CI360&lt;-$BV360,"mutant","WT"),IF(CI360&lt;-VLOOKUP('Gene Table'!$G$2,'Array Content'!$A$2:$B$3,2,FALSE),"Mutant","WT")),"")</f>
        <v/>
      </c>
      <c r="CX360" s="4" t="str">
        <f>IF(ISNUMBER(CJ360), IF($BV360&gt;VLOOKUP('Gene Table'!$G$2,'Array Content'!$A$2:$B$3,2,FALSE),IF(CJ360&lt;-$BV360,"mutant","WT"),IF(CJ360&lt;-VLOOKUP('Gene Table'!$G$2,'Array Content'!$A$2:$B$3,2,FALSE),"Mutant","WT")),"")</f>
        <v/>
      </c>
      <c r="CY360" s="4" t="str">
        <f>IF(ISNUMBER(CK360), IF($BV360&gt;VLOOKUP('Gene Table'!$G$2,'Array Content'!$A$2:$B$3,2,FALSE),IF(CK360&lt;-$BV360,"mutant","WT"),IF(CK360&lt;-VLOOKUP('Gene Table'!$G$2,'Array Content'!$A$2:$B$3,2,FALSE),"Mutant","WT")),"")</f>
        <v/>
      </c>
      <c r="DA360" s="4" t="s">
        <v>5017</v>
      </c>
      <c r="DB360" s="4" t="str">
        <f t="shared" si="413"/>
        <v/>
      </c>
      <c r="DC360" s="4" t="str">
        <f t="shared" si="414"/>
        <v/>
      </c>
      <c r="DD360" s="4" t="str">
        <f t="shared" si="415"/>
        <v/>
      </c>
      <c r="DE360" s="4" t="str">
        <f t="shared" si="416"/>
        <v/>
      </c>
      <c r="DF360" s="4" t="str">
        <f t="shared" si="417"/>
        <v/>
      </c>
      <c r="DG360" s="4" t="str">
        <f t="shared" si="418"/>
        <v/>
      </c>
      <c r="DH360" s="4" t="str">
        <f t="shared" si="419"/>
        <v/>
      </c>
      <c r="DI360" s="4" t="str">
        <f t="shared" si="420"/>
        <v/>
      </c>
      <c r="DJ360" s="4" t="str">
        <f t="shared" si="421"/>
        <v/>
      </c>
      <c r="DK360" s="4" t="str">
        <f t="shared" si="422"/>
        <v/>
      </c>
      <c r="DL360" s="4" t="str">
        <f t="shared" si="423"/>
        <v/>
      </c>
      <c r="DM360" s="4" t="str">
        <f t="shared" si="424"/>
        <v/>
      </c>
      <c r="DO360" s="4" t="s">
        <v>5017</v>
      </c>
      <c r="DP360" s="4" t="str">
        <f>IF(ISNUMBER(DB360), IF($AR360&gt;VLOOKUP('Gene Table'!$G$2,'Array Content'!$A$2:$B$3,2,FALSE),IF(DB360&lt;-$AR360,"mutant","WT"),IF(DB360&lt;-VLOOKUP('Gene Table'!$G$2,'Array Content'!$A$2:$B$3,2,FALSE),"Mutant","WT")),"")</f>
        <v/>
      </c>
      <c r="DQ360" s="4" t="str">
        <f>IF(ISNUMBER(DC360), IF($AR360&gt;VLOOKUP('Gene Table'!$G$2,'Array Content'!$A$2:$B$3,2,FALSE),IF(DC360&lt;-$AR360,"mutant","WT"),IF(DC360&lt;-VLOOKUP('Gene Table'!$G$2,'Array Content'!$A$2:$B$3,2,FALSE),"Mutant","WT")),"")</f>
        <v/>
      </c>
      <c r="DR360" s="4" t="str">
        <f>IF(ISNUMBER(DD360), IF($AR360&gt;VLOOKUP('Gene Table'!$G$2,'Array Content'!$A$2:$B$3,2,FALSE),IF(DD360&lt;-$AR360,"mutant","WT"),IF(DD360&lt;-VLOOKUP('Gene Table'!$G$2,'Array Content'!$A$2:$B$3,2,FALSE),"Mutant","WT")),"")</f>
        <v/>
      </c>
      <c r="DS360" s="4" t="str">
        <f>IF(ISNUMBER(DE360), IF($AR360&gt;VLOOKUP('Gene Table'!$G$2,'Array Content'!$A$2:$B$3,2,FALSE),IF(DE360&lt;-$AR360,"mutant","WT"),IF(DE360&lt;-VLOOKUP('Gene Table'!$G$2,'Array Content'!$A$2:$B$3,2,FALSE),"Mutant","WT")),"")</f>
        <v/>
      </c>
      <c r="DT360" s="4" t="str">
        <f>IF(ISNUMBER(DF360), IF($AR360&gt;VLOOKUP('Gene Table'!$G$2,'Array Content'!$A$2:$B$3,2,FALSE),IF(DF360&lt;-$AR360,"mutant","WT"),IF(DF360&lt;-VLOOKUP('Gene Table'!$G$2,'Array Content'!$A$2:$B$3,2,FALSE),"Mutant","WT")),"")</f>
        <v/>
      </c>
      <c r="DU360" s="4" t="str">
        <f>IF(ISNUMBER(DG360), IF($AR360&gt;VLOOKUP('Gene Table'!$G$2,'Array Content'!$A$2:$B$3,2,FALSE),IF(DG360&lt;-$AR360,"mutant","WT"),IF(DG360&lt;-VLOOKUP('Gene Table'!$G$2,'Array Content'!$A$2:$B$3,2,FALSE),"Mutant","WT")),"")</f>
        <v/>
      </c>
      <c r="DV360" s="4" t="str">
        <f>IF(ISNUMBER(DH360), IF($AR360&gt;VLOOKUP('Gene Table'!$G$2,'Array Content'!$A$2:$B$3,2,FALSE),IF(DH360&lt;-$AR360,"mutant","WT"),IF(DH360&lt;-VLOOKUP('Gene Table'!$G$2,'Array Content'!$A$2:$B$3,2,FALSE),"Mutant","WT")),"")</f>
        <v/>
      </c>
      <c r="DW360" s="4" t="str">
        <f>IF(ISNUMBER(DI360), IF($AR360&gt;VLOOKUP('Gene Table'!$G$2,'Array Content'!$A$2:$B$3,2,FALSE),IF(DI360&lt;-$AR360,"mutant","WT"),IF(DI360&lt;-VLOOKUP('Gene Table'!$G$2,'Array Content'!$A$2:$B$3,2,FALSE),"Mutant","WT")),"")</f>
        <v/>
      </c>
      <c r="DX360" s="4" t="str">
        <f>IF(ISNUMBER(DJ360), IF($AR360&gt;VLOOKUP('Gene Table'!$G$2,'Array Content'!$A$2:$B$3,2,FALSE),IF(DJ360&lt;-$AR360,"mutant","WT"),IF(DJ360&lt;-VLOOKUP('Gene Table'!$G$2,'Array Content'!$A$2:$B$3,2,FALSE),"Mutant","WT")),"")</f>
        <v/>
      </c>
      <c r="DY360" s="4" t="str">
        <f>IF(ISNUMBER(DK360), IF($AR360&gt;VLOOKUP('Gene Table'!$G$2,'Array Content'!$A$2:$B$3,2,FALSE),IF(DK360&lt;-$AR360,"mutant","WT"),IF(DK360&lt;-VLOOKUP('Gene Table'!$G$2,'Array Content'!$A$2:$B$3,2,FALSE),"Mutant","WT")),"")</f>
        <v/>
      </c>
      <c r="DZ360" s="4" t="str">
        <f>IF(ISNUMBER(DL360), IF($AR360&gt;VLOOKUP('Gene Table'!$G$2,'Array Content'!$A$2:$B$3,2,FALSE),IF(DL360&lt;-$AR360,"mutant","WT"),IF(DL360&lt;-VLOOKUP('Gene Table'!$G$2,'Array Content'!$A$2:$B$3,2,FALSE),"Mutant","WT")),"")</f>
        <v/>
      </c>
      <c r="EA360" s="4" t="str">
        <f>IF(ISNUMBER(DM360), IF($AR360&gt;VLOOKUP('Gene Table'!$G$2,'Array Content'!$A$2:$B$3,2,FALSE),IF(DM360&lt;-$AR360,"mutant","WT"),IF(DM360&lt;-VLOOKUP('Gene Table'!$G$2,'Array Content'!$A$2:$B$3,2,FALSE),"Mutant","WT")),"")</f>
        <v/>
      </c>
      <c r="EC360" s="4" t="s">
        <v>5017</v>
      </c>
      <c r="ED360" s="4" t="str">
        <f>IF('Gene Table'!$D360="copy number",D360,"")</f>
        <v/>
      </c>
      <c r="EE360" s="4" t="str">
        <f>IF('Gene Table'!$D360="copy number",E360,"")</f>
        <v/>
      </c>
      <c r="EF360" s="4" t="str">
        <f>IF('Gene Table'!$D360="copy number",F360,"")</f>
        <v/>
      </c>
      <c r="EG360" s="4" t="str">
        <f>IF('Gene Table'!$D360="copy number",G360,"")</f>
        <v/>
      </c>
      <c r="EH360" s="4" t="str">
        <f>IF('Gene Table'!$D360="copy number",H360,"")</f>
        <v/>
      </c>
      <c r="EI360" s="4" t="str">
        <f>IF('Gene Table'!$D360="copy number",I360,"")</f>
        <v/>
      </c>
      <c r="EJ360" s="4" t="str">
        <f>IF('Gene Table'!$D360="copy number",J360,"")</f>
        <v/>
      </c>
      <c r="EK360" s="4" t="str">
        <f>IF('Gene Table'!$D360="copy number",K360,"")</f>
        <v/>
      </c>
      <c r="EL360" s="4" t="str">
        <f>IF('Gene Table'!$D360="copy number",L360,"")</f>
        <v/>
      </c>
      <c r="EM360" s="4" t="str">
        <f>IF('Gene Table'!$D360="copy number",M360,"")</f>
        <v/>
      </c>
      <c r="EN360" s="4" t="str">
        <f>IF('Gene Table'!$D360="copy number",N360,"")</f>
        <v/>
      </c>
      <c r="EO360" s="4" t="str">
        <f>IF('Gene Table'!$D360="copy number",O360,"")</f>
        <v/>
      </c>
      <c r="EQ360" s="4" t="s">
        <v>5017</v>
      </c>
      <c r="ER360" s="4" t="str">
        <f>IF('Gene Table'!$D360="copy number",R360,"")</f>
        <v/>
      </c>
      <c r="ES360" s="4" t="str">
        <f>IF('Gene Table'!$D360="copy number",S360,"")</f>
        <v/>
      </c>
      <c r="ET360" s="4" t="str">
        <f>IF('Gene Table'!$D360="copy number",T360,"")</f>
        <v/>
      </c>
      <c r="EU360" s="4" t="str">
        <f>IF('Gene Table'!$D360="copy number",U360,"")</f>
        <v/>
      </c>
      <c r="EV360" s="4" t="str">
        <f>IF('Gene Table'!$D360="copy number",V360,"")</f>
        <v/>
      </c>
      <c r="EW360" s="4" t="str">
        <f>IF('Gene Table'!$D360="copy number",W360,"")</f>
        <v/>
      </c>
      <c r="EX360" s="4" t="str">
        <f>IF('Gene Table'!$D360="copy number",X360,"")</f>
        <v/>
      </c>
      <c r="EY360" s="4" t="str">
        <f>IF('Gene Table'!$D360="copy number",Y360,"")</f>
        <v/>
      </c>
      <c r="EZ360" s="4" t="str">
        <f>IF('Gene Table'!$D360="copy number",Z360,"")</f>
        <v/>
      </c>
      <c r="FA360" s="4" t="str">
        <f>IF('Gene Table'!$D360="copy number",AA360,"")</f>
        <v/>
      </c>
      <c r="FB360" s="4" t="str">
        <f>IF('Gene Table'!$D360="copy number",AB360,"")</f>
        <v/>
      </c>
      <c r="FC360" s="4" t="str">
        <f>IF('Gene Table'!$D360="copy number",AC360,"")</f>
        <v/>
      </c>
      <c r="FE360" s="4" t="s">
        <v>5017</v>
      </c>
      <c r="FF360" s="4" t="str">
        <f>IF('Gene Table'!$C360="SMPC",D360,"")</f>
        <v/>
      </c>
      <c r="FG360" s="4" t="str">
        <f>IF('Gene Table'!$C360="SMPC",E360,"")</f>
        <v/>
      </c>
      <c r="FH360" s="4" t="str">
        <f>IF('Gene Table'!$C360="SMPC",F360,"")</f>
        <v/>
      </c>
      <c r="FI360" s="4" t="str">
        <f>IF('Gene Table'!$C360="SMPC",G360,"")</f>
        <v/>
      </c>
      <c r="FJ360" s="4" t="str">
        <f>IF('Gene Table'!$C360="SMPC",H360,"")</f>
        <v/>
      </c>
      <c r="FK360" s="4" t="str">
        <f>IF('Gene Table'!$C360="SMPC",I360,"")</f>
        <v/>
      </c>
      <c r="FL360" s="4" t="str">
        <f>IF('Gene Table'!$C360="SMPC",J360,"")</f>
        <v/>
      </c>
      <c r="FM360" s="4" t="str">
        <f>IF('Gene Table'!$C360="SMPC",K360,"")</f>
        <v/>
      </c>
      <c r="FN360" s="4" t="str">
        <f>IF('Gene Table'!$C360="SMPC",L360,"")</f>
        <v/>
      </c>
      <c r="FO360" s="4" t="str">
        <f>IF('Gene Table'!$C360="SMPC",M360,"")</f>
        <v/>
      </c>
      <c r="FP360" s="4" t="str">
        <f>IF('Gene Table'!$C360="SMPC",N360,"")</f>
        <v/>
      </c>
      <c r="FQ360" s="4" t="str">
        <f>IF('Gene Table'!$C360="SMPC",O360,"")</f>
        <v/>
      </c>
      <c r="FS360" s="4" t="s">
        <v>5017</v>
      </c>
      <c r="FT360" s="4" t="str">
        <f>IF('Gene Table'!$C360="SMPC",R360,"")</f>
        <v/>
      </c>
      <c r="FU360" s="4" t="str">
        <f>IF('Gene Table'!$C360="SMPC",S360,"")</f>
        <v/>
      </c>
      <c r="FV360" s="4" t="str">
        <f>IF('Gene Table'!$C360="SMPC",T360,"")</f>
        <v/>
      </c>
      <c r="FW360" s="4" t="str">
        <f>IF('Gene Table'!$C360="SMPC",U360,"")</f>
        <v/>
      </c>
      <c r="FX360" s="4" t="str">
        <f>IF('Gene Table'!$C360="SMPC",V360,"")</f>
        <v/>
      </c>
      <c r="FY360" s="4" t="str">
        <f>IF('Gene Table'!$C360="SMPC",W360,"")</f>
        <v/>
      </c>
      <c r="FZ360" s="4" t="str">
        <f>IF('Gene Table'!$C360="SMPC",X360,"")</f>
        <v/>
      </c>
      <c r="GA360" s="4" t="str">
        <f>IF('Gene Table'!$C360="SMPC",Y360,"")</f>
        <v/>
      </c>
      <c r="GB360" s="4" t="str">
        <f>IF('Gene Table'!$C360="SMPC",Z360,"")</f>
        <v/>
      </c>
      <c r="GC360" s="4" t="str">
        <f>IF('Gene Table'!$C360="SMPC",AA360,"")</f>
        <v/>
      </c>
      <c r="GD360" s="4" t="str">
        <f>IF('Gene Table'!$C360="SMPC",AB360,"")</f>
        <v/>
      </c>
      <c r="GE360" s="4" t="str">
        <f>IF('Gene Table'!$C360="SMPC",AC360,"")</f>
        <v/>
      </c>
    </row>
    <row r="361" spans="1:187" ht="15" customHeight="1" x14ac:dyDescent="0.25">
      <c r="A361" s="4" t="str">
        <f>'Gene Table'!C361&amp;":"&amp;'Gene Table'!D361</f>
        <v>Blank:Blank</v>
      </c>
      <c r="B361" s="4">
        <f>IF('Gene Table'!$G$5="NO",IF(ISNUMBER(MATCH('Gene Table'!E361,'Array Content'!$M$2:$M$941,0)),VLOOKUP('Gene Table'!E361,'Array Content'!$M$2:$O$941,2,FALSE),35),IF('Gene Table'!$G$5="YES",IF(ISNUMBER(MATCH('Gene Table'!E361,'Array Content'!$M$2:$M$941,0)),VLOOKUP('Gene Table'!E361,'Array Content'!$M$2:$O$941,3,FALSE),35),"OOPS"))</f>
        <v>35</v>
      </c>
      <c r="C361" s="4" t="s">
        <v>5018</v>
      </c>
      <c r="D361" s="29">
        <f>IF('Control Sample Data'!D360="","",IF(SUM('Control Sample Data'!D$2:D$97)&gt;10,IF(AND(ISNUMBER('Control Sample Data'!D360),'Control Sample Data'!D360&lt;$B361, 'Control Sample Data'!D360&gt;0),'Control Sample Data'!D360,$B361),""))</f>
        <v>26</v>
      </c>
      <c r="E361" s="29">
        <f>IF('Control Sample Data'!E360="","",IF(SUM('Control Sample Data'!E$2:E$97)&gt;10,IF(AND(ISNUMBER('Control Sample Data'!E360),'Control Sample Data'!E360&lt;$B361, 'Control Sample Data'!E360&gt;0),'Control Sample Data'!E360,$B361),""))</f>
        <v>26</v>
      </c>
      <c r="F361" s="29" t="str">
        <f>IF('Control Sample Data'!F360="","",IF(SUM('Control Sample Data'!F$2:F$97)&gt;10,IF(AND(ISNUMBER('Control Sample Data'!F360),'Control Sample Data'!F360&lt;$B361, 'Control Sample Data'!F360&gt;0),'Control Sample Data'!F360,$B361),""))</f>
        <v/>
      </c>
      <c r="G361" s="29" t="str">
        <f>IF('Control Sample Data'!G360="","",IF(SUM('Control Sample Data'!G$2:G$97)&gt;10,IF(AND(ISNUMBER('Control Sample Data'!G360),'Control Sample Data'!G360&lt;$B361, 'Control Sample Data'!G360&gt;0),'Control Sample Data'!G360,$B361),""))</f>
        <v/>
      </c>
      <c r="H361" s="29" t="str">
        <f>IF('Control Sample Data'!H360="","",IF(SUM('Control Sample Data'!H$2:H$97)&gt;10,IF(AND(ISNUMBER('Control Sample Data'!H360),'Control Sample Data'!H360&lt;$B361, 'Control Sample Data'!H360&gt;0),'Control Sample Data'!H360,$B361),""))</f>
        <v/>
      </c>
      <c r="I361" s="29" t="str">
        <f>IF('Control Sample Data'!I360="","",IF(SUM('Control Sample Data'!I$2:I$97)&gt;10,IF(AND(ISNUMBER('Control Sample Data'!I360),'Control Sample Data'!I360&lt;$B361, 'Control Sample Data'!I360&gt;0),'Control Sample Data'!I360,$B361),""))</f>
        <v/>
      </c>
      <c r="J361" s="29" t="str">
        <f>IF('Control Sample Data'!J360="","",IF(SUM('Control Sample Data'!J$2:J$97)&gt;10,IF(AND(ISNUMBER('Control Sample Data'!J360),'Control Sample Data'!J360&lt;$B361, 'Control Sample Data'!J360&gt;0),'Control Sample Data'!J360,$B361),""))</f>
        <v/>
      </c>
      <c r="K361" s="29" t="str">
        <f>IF('Control Sample Data'!K360="","",IF(SUM('Control Sample Data'!K$2:K$97)&gt;10,IF(AND(ISNUMBER('Control Sample Data'!K360),'Control Sample Data'!K360&lt;$B361, 'Control Sample Data'!K360&gt;0),'Control Sample Data'!K360,$B361),""))</f>
        <v/>
      </c>
      <c r="L361" s="29" t="str">
        <f>IF('Control Sample Data'!L360="","",IF(SUM('Control Sample Data'!L$2:L$97)&gt;10,IF(AND(ISNUMBER('Control Sample Data'!L360),'Control Sample Data'!L360&lt;$B361, 'Control Sample Data'!L360&gt;0),'Control Sample Data'!L360,$B361),""))</f>
        <v/>
      </c>
      <c r="M361" s="29" t="str">
        <f>IF('Control Sample Data'!M360="","",IF(SUM('Control Sample Data'!M$2:M$97)&gt;10,IF(AND(ISNUMBER('Control Sample Data'!M360),'Control Sample Data'!M360&lt;$B361, 'Control Sample Data'!M360&gt;0),'Control Sample Data'!M360,$B361),""))</f>
        <v/>
      </c>
      <c r="N361" s="29" t="str">
        <f>IF('Control Sample Data'!N360="","",IF(SUM('Control Sample Data'!N$2:N$97)&gt;10,IF(AND(ISNUMBER('Control Sample Data'!N360),'Control Sample Data'!N360&lt;$B361, 'Control Sample Data'!N360&gt;0),'Control Sample Data'!N360,$B361),""))</f>
        <v/>
      </c>
      <c r="O361" s="29" t="str">
        <f>IF('Control Sample Data'!O360="","",IF(SUM('Control Sample Data'!O$2:O$97)&gt;10,IF(AND(ISNUMBER('Control Sample Data'!O360),'Control Sample Data'!O360&lt;$B361, 'Control Sample Data'!O360&gt;0),'Control Sample Data'!O360,$B361),""))</f>
        <v/>
      </c>
      <c r="Q361" s="4" t="s">
        <v>5018</v>
      </c>
      <c r="R361" s="29">
        <f>IF('Test Sample Data'!D360="","",IF(SUM('Test Sample Data'!D$2:D$97)&gt;10,IF(AND(ISNUMBER('Test Sample Data'!D360),'Test Sample Data'!D360&lt;$B361, 'Test Sample Data'!D360&gt;0),'Test Sample Data'!D360,$B361),""))</f>
        <v>26.52</v>
      </c>
      <c r="S361" s="29">
        <f>IF('Test Sample Data'!E360="","",IF(SUM('Test Sample Data'!E$2:E$97)&gt;10,IF(AND(ISNUMBER('Test Sample Data'!E360),'Test Sample Data'!E360&lt;$B361, 'Test Sample Data'!E360&gt;0),'Test Sample Data'!E360,$B361),""))</f>
        <v>26</v>
      </c>
      <c r="T361" s="29" t="str">
        <f>IF('Test Sample Data'!F360="","",IF(SUM('Test Sample Data'!F$2:F$97)&gt;10,IF(AND(ISNUMBER('Test Sample Data'!F360),'Test Sample Data'!F360&lt;$B361, 'Test Sample Data'!F360&gt;0),'Test Sample Data'!F360,$B361),""))</f>
        <v/>
      </c>
      <c r="U361" s="29" t="str">
        <f>IF('Test Sample Data'!G360="","",IF(SUM('Test Sample Data'!G$2:G$97)&gt;10,IF(AND(ISNUMBER('Test Sample Data'!G360),'Test Sample Data'!G360&lt;$B361, 'Test Sample Data'!G360&gt;0),'Test Sample Data'!G360,$B361),""))</f>
        <v/>
      </c>
      <c r="V361" s="29" t="str">
        <f>IF('Test Sample Data'!H360="","",IF(SUM('Test Sample Data'!H$2:H$97)&gt;10,IF(AND(ISNUMBER('Test Sample Data'!H360),'Test Sample Data'!H360&lt;$B361, 'Test Sample Data'!H360&gt;0),'Test Sample Data'!H360,$B361),""))</f>
        <v/>
      </c>
      <c r="W361" s="29" t="str">
        <f>IF('Test Sample Data'!I360="","",IF(SUM('Test Sample Data'!I$2:I$97)&gt;10,IF(AND(ISNUMBER('Test Sample Data'!I360),'Test Sample Data'!I360&lt;$B361, 'Test Sample Data'!I360&gt;0),'Test Sample Data'!I360,$B361),""))</f>
        <v/>
      </c>
      <c r="X361" s="29" t="str">
        <f>IF('Test Sample Data'!J360="","",IF(SUM('Test Sample Data'!J$2:J$97)&gt;10,IF(AND(ISNUMBER('Test Sample Data'!J360),'Test Sample Data'!J360&lt;$B361, 'Test Sample Data'!J360&gt;0),'Test Sample Data'!J360,$B361),""))</f>
        <v/>
      </c>
      <c r="Y361" s="29" t="str">
        <f>IF('Test Sample Data'!K360="","",IF(SUM('Test Sample Data'!K$2:K$97)&gt;10,IF(AND(ISNUMBER('Test Sample Data'!K360),'Test Sample Data'!K360&lt;$B361, 'Test Sample Data'!K360&gt;0),'Test Sample Data'!K360,$B361),""))</f>
        <v/>
      </c>
      <c r="Z361" s="29" t="str">
        <f>IF('Test Sample Data'!L360="","",IF(SUM('Test Sample Data'!L$2:L$97)&gt;10,IF(AND(ISNUMBER('Test Sample Data'!L360),'Test Sample Data'!L360&lt;$B361, 'Test Sample Data'!L360&gt;0),'Test Sample Data'!L360,$B361),""))</f>
        <v/>
      </c>
      <c r="AA361" s="29" t="str">
        <f>IF('Test Sample Data'!M360="","",IF(SUM('Test Sample Data'!M$2:M$97)&gt;10,IF(AND(ISNUMBER('Test Sample Data'!M360),'Test Sample Data'!M360&lt;$B361, 'Test Sample Data'!M360&gt;0),'Test Sample Data'!M360,$B361),""))</f>
        <v/>
      </c>
      <c r="AB361" s="29" t="str">
        <f>IF('Test Sample Data'!N360="","",IF(SUM('Test Sample Data'!N$2:N$97)&gt;10,IF(AND(ISNUMBER('Test Sample Data'!N360),'Test Sample Data'!N360&lt;$B361, 'Test Sample Data'!N360&gt;0),'Test Sample Data'!N360,$B361),""))</f>
        <v/>
      </c>
      <c r="AC361" s="29" t="str">
        <f>IF('Test Sample Data'!O360="","",IF(SUM('Test Sample Data'!O$2:O$97)&gt;10,IF(AND(ISNUMBER('Test Sample Data'!O360),'Test Sample Data'!O360&lt;$B361, 'Test Sample Data'!O360&gt;0),'Test Sample Data'!O360,$B361),""))</f>
        <v/>
      </c>
      <c r="AE361" s="4" t="s">
        <v>5018</v>
      </c>
      <c r="AF361" s="4" t="e">
        <f t="shared" si="375"/>
        <v>#N/A</v>
      </c>
      <c r="AG361" s="4" t="e">
        <f t="shared" si="376"/>
        <v>#N/A</v>
      </c>
      <c r="AH361" s="4" t="str">
        <f t="shared" si="377"/>
        <v/>
      </c>
      <c r="AI361" s="4" t="str">
        <f t="shared" si="378"/>
        <v/>
      </c>
      <c r="AJ361" s="4" t="str">
        <f t="shared" si="379"/>
        <v/>
      </c>
      <c r="AK361" s="4" t="str">
        <f t="shared" si="380"/>
        <v/>
      </c>
      <c r="AL361" s="4" t="str">
        <f t="shared" si="381"/>
        <v/>
      </c>
      <c r="AM361" s="4" t="str">
        <f t="shared" si="382"/>
        <v/>
      </c>
      <c r="AN361" s="4" t="str">
        <f t="shared" si="383"/>
        <v/>
      </c>
      <c r="AO361" s="4" t="str">
        <f t="shared" si="384"/>
        <v/>
      </c>
      <c r="AP361" s="4" t="str">
        <f t="shared" si="385"/>
        <v/>
      </c>
      <c r="AQ361" s="4" t="str">
        <f t="shared" si="386"/>
        <v/>
      </c>
      <c r="AR361" s="4">
        <f t="shared" si="387"/>
        <v>0</v>
      </c>
      <c r="AS361" s="4" t="e">
        <f t="shared" si="438"/>
        <v>#N/A</v>
      </c>
      <c r="AU361" s="4" t="s">
        <v>5018</v>
      </c>
      <c r="AV361" s="4" t="e">
        <f t="shared" si="388"/>
        <v>#N/A</v>
      </c>
      <c r="AW361" s="4" t="e">
        <f t="shared" si="389"/>
        <v>#N/A</v>
      </c>
      <c r="AX361" s="4" t="str">
        <f t="shared" si="390"/>
        <v/>
      </c>
      <c r="AY361" s="4" t="str">
        <f t="shared" si="391"/>
        <v/>
      </c>
      <c r="AZ361" s="4" t="str">
        <f t="shared" si="392"/>
        <v/>
      </c>
      <c r="BA361" s="4" t="str">
        <f t="shared" si="393"/>
        <v/>
      </c>
      <c r="BB361" s="4" t="str">
        <f t="shared" si="394"/>
        <v/>
      </c>
      <c r="BC361" s="4" t="str">
        <f t="shared" si="395"/>
        <v/>
      </c>
      <c r="BD361" s="4" t="str">
        <f t="shared" si="396"/>
        <v/>
      </c>
      <c r="BE361" s="4" t="str">
        <f t="shared" si="397"/>
        <v/>
      </c>
      <c r="BF361" s="4" t="str">
        <f t="shared" si="398"/>
        <v/>
      </c>
      <c r="BG361" s="4" t="str">
        <f t="shared" si="399"/>
        <v/>
      </c>
      <c r="BI361" s="4" t="s">
        <v>5018</v>
      </c>
      <c r="BJ361" s="4" t="e">
        <f t="shared" si="425"/>
        <v>#N/A</v>
      </c>
      <c r="BK361" s="4" t="str">
        <f t="shared" si="426"/>
        <v/>
      </c>
      <c r="BL361" s="4" t="str">
        <f t="shared" si="427"/>
        <v/>
      </c>
      <c r="BM361" s="4" t="str">
        <f t="shared" si="428"/>
        <v/>
      </c>
      <c r="BN361" s="4" t="str">
        <f t="shared" si="429"/>
        <v/>
      </c>
      <c r="BO361" s="4" t="str">
        <f t="shared" si="430"/>
        <v/>
      </c>
      <c r="BP361" s="4" t="str">
        <f t="shared" si="431"/>
        <v/>
      </c>
      <c r="BQ361" s="4" t="str">
        <f t="shared" si="432"/>
        <v/>
      </c>
      <c r="BR361" s="4" t="str">
        <f t="shared" si="433"/>
        <v/>
      </c>
      <c r="BS361" s="4" t="str">
        <f t="shared" si="434"/>
        <v/>
      </c>
      <c r="BT361" s="4" t="str">
        <f t="shared" si="435"/>
        <v/>
      </c>
      <c r="BU361" s="4" t="str">
        <f t="shared" si="436"/>
        <v/>
      </c>
      <c r="BV361" s="4">
        <f t="shared" si="400"/>
        <v>0</v>
      </c>
      <c r="BW361" s="4" t="e">
        <f t="shared" si="437"/>
        <v>#N/A</v>
      </c>
      <c r="BY361" s="4" t="s">
        <v>5018</v>
      </c>
      <c r="BZ361" s="4" t="str">
        <f t="shared" si="401"/>
        <v/>
      </c>
      <c r="CA361" s="4" t="str">
        <f t="shared" si="402"/>
        <v/>
      </c>
      <c r="CB361" s="4" t="str">
        <f t="shared" si="403"/>
        <v/>
      </c>
      <c r="CC361" s="4" t="str">
        <f t="shared" si="404"/>
        <v/>
      </c>
      <c r="CD361" s="4" t="str">
        <f t="shared" si="405"/>
        <v/>
      </c>
      <c r="CE361" s="4" t="str">
        <f t="shared" si="406"/>
        <v/>
      </c>
      <c r="CF361" s="4" t="str">
        <f t="shared" si="407"/>
        <v/>
      </c>
      <c r="CG361" s="4" t="str">
        <f t="shared" si="408"/>
        <v/>
      </c>
      <c r="CH361" s="4" t="str">
        <f t="shared" si="409"/>
        <v/>
      </c>
      <c r="CI361" s="4" t="str">
        <f t="shared" si="410"/>
        <v/>
      </c>
      <c r="CJ361" s="4" t="str">
        <f t="shared" si="411"/>
        <v/>
      </c>
      <c r="CK361" s="4" t="str">
        <f t="shared" si="412"/>
        <v/>
      </c>
      <c r="CM361" s="4" t="s">
        <v>5018</v>
      </c>
      <c r="CN361" s="4" t="str">
        <f>IF(ISNUMBER(BZ361), IF($BV361&gt;VLOOKUP('Gene Table'!$G$2,'Array Content'!$A$2:$B$3,2,FALSE),IF(BZ361&lt;-$BV361,"mutant","WT"),IF(BZ361&lt;-VLOOKUP('Gene Table'!$G$2,'Array Content'!$A$2:$B$3,2,FALSE),"Mutant","WT")),"")</f>
        <v/>
      </c>
      <c r="CO361" s="4" t="str">
        <f>IF(ISNUMBER(CA361), IF($BV361&gt;VLOOKUP('Gene Table'!$G$2,'Array Content'!$A$2:$B$3,2,FALSE),IF(CA361&lt;-$BV361,"mutant","WT"),IF(CA361&lt;-VLOOKUP('Gene Table'!$G$2,'Array Content'!$A$2:$B$3,2,FALSE),"Mutant","WT")),"")</f>
        <v/>
      </c>
      <c r="CP361" s="4" t="str">
        <f>IF(ISNUMBER(CB361), IF($BV361&gt;VLOOKUP('Gene Table'!$G$2,'Array Content'!$A$2:$B$3,2,FALSE),IF(CB361&lt;-$BV361,"mutant","WT"),IF(CB361&lt;-VLOOKUP('Gene Table'!$G$2,'Array Content'!$A$2:$B$3,2,FALSE),"Mutant","WT")),"")</f>
        <v/>
      </c>
      <c r="CQ361" s="4" t="str">
        <f>IF(ISNUMBER(CC361), IF($BV361&gt;VLOOKUP('Gene Table'!$G$2,'Array Content'!$A$2:$B$3,2,FALSE),IF(CC361&lt;-$BV361,"mutant","WT"),IF(CC361&lt;-VLOOKUP('Gene Table'!$G$2,'Array Content'!$A$2:$B$3,2,FALSE),"Mutant","WT")),"")</f>
        <v/>
      </c>
      <c r="CR361" s="4" t="str">
        <f>IF(ISNUMBER(CD361), IF($BV361&gt;VLOOKUP('Gene Table'!$G$2,'Array Content'!$A$2:$B$3,2,FALSE),IF(CD361&lt;-$BV361,"mutant","WT"),IF(CD361&lt;-VLOOKUP('Gene Table'!$G$2,'Array Content'!$A$2:$B$3,2,FALSE),"Mutant","WT")),"")</f>
        <v/>
      </c>
      <c r="CS361" s="4" t="str">
        <f>IF(ISNUMBER(CE361), IF($BV361&gt;VLOOKUP('Gene Table'!$G$2,'Array Content'!$A$2:$B$3,2,FALSE),IF(CE361&lt;-$BV361,"mutant","WT"),IF(CE361&lt;-VLOOKUP('Gene Table'!$G$2,'Array Content'!$A$2:$B$3,2,FALSE),"Mutant","WT")),"")</f>
        <v/>
      </c>
      <c r="CT361" s="4" t="str">
        <f>IF(ISNUMBER(CF361), IF($BV361&gt;VLOOKUP('Gene Table'!$G$2,'Array Content'!$A$2:$B$3,2,FALSE),IF(CF361&lt;-$BV361,"mutant","WT"),IF(CF361&lt;-VLOOKUP('Gene Table'!$G$2,'Array Content'!$A$2:$B$3,2,FALSE),"Mutant","WT")),"")</f>
        <v/>
      </c>
      <c r="CU361" s="4" t="str">
        <f>IF(ISNUMBER(CG361), IF($BV361&gt;VLOOKUP('Gene Table'!$G$2,'Array Content'!$A$2:$B$3,2,FALSE),IF(CG361&lt;-$BV361,"mutant","WT"),IF(CG361&lt;-VLOOKUP('Gene Table'!$G$2,'Array Content'!$A$2:$B$3,2,FALSE),"Mutant","WT")),"")</f>
        <v/>
      </c>
      <c r="CV361" s="4" t="str">
        <f>IF(ISNUMBER(CH361), IF($BV361&gt;VLOOKUP('Gene Table'!$G$2,'Array Content'!$A$2:$B$3,2,FALSE),IF(CH361&lt;-$BV361,"mutant","WT"),IF(CH361&lt;-VLOOKUP('Gene Table'!$G$2,'Array Content'!$A$2:$B$3,2,FALSE),"Mutant","WT")),"")</f>
        <v/>
      </c>
      <c r="CW361" s="4" t="str">
        <f>IF(ISNUMBER(CI361), IF($BV361&gt;VLOOKUP('Gene Table'!$G$2,'Array Content'!$A$2:$B$3,2,FALSE),IF(CI361&lt;-$BV361,"mutant","WT"),IF(CI361&lt;-VLOOKUP('Gene Table'!$G$2,'Array Content'!$A$2:$B$3,2,FALSE),"Mutant","WT")),"")</f>
        <v/>
      </c>
      <c r="CX361" s="4" t="str">
        <f>IF(ISNUMBER(CJ361), IF($BV361&gt;VLOOKUP('Gene Table'!$G$2,'Array Content'!$A$2:$B$3,2,FALSE),IF(CJ361&lt;-$BV361,"mutant","WT"),IF(CJ361&lt;-VLOOKUP('Gene Table'!$G$2,'Array Content'!$A$2:$B$3,2,FALSE),"Mutant","WT")),"")</f>
        <v/>
      </c>
      <c r="CY361" s="4" t="str">
        <f>IF(ISNUMBER(CK361), IF($BV361&gt;VLOOKUP('Gene Table'!$G$2,'Array Content'!$A$2:$B$3,2,FALSE),IF(CK361&lt;-$BV361,"mutant","WT"),IF(CK361&lt;-VLOOKUP('Gene Table'!$G$2,'Array Content'!$A$2:$B$3,2,FALSE),"Mutant","WT")),"")</f>
        <v/>
      </c>
      <c r="DA361" s="4" t="s">
        <v>5018</v>
      </c>
      <c r="DB361" s="4" t="str">
        <f t="shared" si="413"/>
        <v/>
      </c>
      <c r="DC361" s="4" t="str">
        <f t="shared" si="414"/>
        <v/>
      </c>
      <c r="DD361" s="4" t="str">
        <f t="shared" si="415"/>
        <v/>
      </c>
      <c r="DE361" s="4" t="str">
        <f t="shared" si="416"/>
        <v/>
      </c>
      <c r="DF361" s="4" t="str">
        <f t="shared" si="417"/>
        <v/>
      </c>
      <c r="DG361" s="4" t="str">
        <f t="shared" si="418"/>
        <v/>
      </c>
      <c r="DH361" s="4" t="str">
        <f t="shared" si="419"/>
        <v/>
      </c>
      <c r="DI361" s="4" t="str">
        <f t="shared" si="420"/>
        <v/>
      </c>
      <c r="DJ361" s="4" t="str">
        <f t="shared" si="421"/>
        <v/>
      </c>
      <c r="DK361" s="4" t="str">
        <f t="shared" si="422"/>
        <v/>
      </c>
      <c r="DL361" s="4" t="str">
        <f t="shared" si="423"/>
        <v/>
      </c>
      <c r="DM361" s="4" t="str">
        <f t="shared" si="424"/>
        <v/>
      </c>
      <c r="DO361" s="4" t="s">
        <v>5018</v>
      </c>
      <c r="DP361" s="4" t="str">
        <f>IF(ISNUMBER(DB361), IF($AR361&gt;VLOOKUP('Gene Table'!$G$2,'Array Content'!$A$2:$B$3,2,FALSE),IF(DB361&lt;-$AR361,"mutant","WT"),IF(DB361&lt;-VLOOKUP('Gene Table'!$G$2,'Array Content'!$A$2:$B$3,2,FALSE),"Mutant","WT")),"")</f>
        <v/>
      </c>
      <c r="DQ361" s="4" t="str">
        <f>IF(ISNUMBER(DC361), IF($AR361&gt;VLOOKUP('Gene Table'!$G$2,'Array Content'!$A$2:$B$3,2,FALSE),IF(DC361&lt;-$AR361,"mutant","WT"),IF(DC361&lt;-VLOOKUP('Gene Table'!$G$2,'Array Content'!$A$2:$B$3,2,FALSE),"Mutant","WT")),"")</f>
        <v/>
      </c>
      <c r="DR361" s="4" t="str">
        <f>IF(ISNUMBER(DD361), IF($AR361&gt;VLOOKUP('Gene Table'!$G$2,'Array Content'!$A$2:$B$3,2,FALSE),IF(DD361&lt;-$AR361,"mutant","WT"),IF(DD361&lt;-VLOOKUP('Gene Table'!$G$2,'Array Content'!$A$2:$B$3,2,FALSE),"Mutant","WT")),"")</f>
        <v/>
      </c>
      <c r="DS361" s="4" t="str">
        <f>IF(ISNUMBER(DE361), IF($AR361&gt;VLOOKUP('Gene Table'!$G$2,'Array Content'!$A$2:$B$3,2,FALSE),IF(DE361&lt;-$AR361,"mutant","WT"),IF(DE361&lt;-VLOOKUP('Gene Table'!$G$2,'Array Content'!$A$2:$B$3,2,FALSE),"Mutant","WT")),"")</f>
        <v/>
      </c>
      <c r="DT361" s="4" t="str">
        <f>IF(ISNUMBER(DF361), IF($AR361&gt;VLOOKUP('Gene Table'!$G$2,'Array Content'!$A$2:$B$3,2,FALSE),IF(DF361&lt;-$AR361,"mutant","WT"),IF(DF361&lt;-VLOOKUP('Gene Table'!$G$2,'Array Content'!$A$2:$B$3,2,FALSE),"Mutant","WT")),"")</f>
        <v/>
      </c>
      <c r="DU361" s="4" t="str">
        <f>IF(ISNUMBER(DG361), IF($AR361&gt;VLOOKUP('Gene Table'!$G$2,'Array Content'!$A$2:$B$3,2,FALSE),IF(DG361&lt;-$AR361,"mutant","WT"),IF(DG361&lt;-VLOOKUP('Gene Table'!$G$2,'Array Content'!$A$2:$B$3,2,FALSE),"Mutant","WT")),"")</f>
        <v/>
      </c>
      <c r="DV361" s="4" t="str">
        <f>IF(ISNUMBER(DH361), IF($AR361&gt;VLOOKUP('Gene Table'!$G$2,'Array Content'!$A$2:$B$3,2,FALSE),IF(DH361&lt;-$AR361,"mutant","WT"),IF(DH361&lt;-VLOOKUP('Gene Table'!$G$2,'Array Content'!$A$2:$B$3,2,FALSE),"Mutant","WT")),"")</f>
        <v/>
      </c>
      <c r="DW361" s="4" t="str">
        <f>IF(ISNUMBER(DI361), IF($AR361&gt;VLOOKUP('Gene Table'!$G$2,'Array Content'!$A$2:$B$3,2,FALSE),IF(DI361&lt;-$AR361,"mutant","WT"),IF(DI361&lt;-VLOOKUP('Gene Table'!$G$2,'Array Content'!$A$2:$B$3,2,FALSE),"Mutant","WT")),"")</f>
        <v/>
      </c>
      <c r="DX361" s="4" t="str">
        <f>IF(ISNUMBER(DJ361), IF($AR361&gt;VLOOKUP('Gene Table'!$G$2,'Array Content'!$A$2:$B$3,2,FALSE),IF(DJ361&lt;-$AR361,"mutant","WT"),IF(DJ361&lt;-VLOOKUP('Gene Table'!$G$2,'Array Content'!$A$2:$B$3,2,FALSE),"Mutant","WT")),"")</f>
        <v/>
      </c>
      <c r="DY361" s="4" t="str">
        <f>IF(ISNUMBER(DK361), IF($AR361&gt;VLOOKUP('Gene Table'!$G$2,'Array Content'!$A$2:$B$3,2,FALSE),IF(DK361&lt;-$AR361,"mutant","WT"),IF(DK361&lt;-VLOOKUP('Gene Table'!$G$2,'Array Content'!$A$2:$B$3,2,FALSE),"Mutant","WT")),"")</f>
        <v/>
      </c>
      <c r="DZ361" s="4" t="str">
        <f>IF(ISNUMBER(DL361), IF($AR361&gt;VLOOKUP('Gene Table'!$G$2,'Array Content'!$A$2:$B$3,2,FALSE),IF(DL361&lt;-$AR361,"mutant","WT"),IF(DL361&lt;-VLOOKUP('Gene Table'!$G$2,'Array Content'!$A$2:$B$3,2,FALSE),"Mutant","WT")),"")</f>
        <v/>
      </c>
      <c r="EA361" s="4" t="str">
        <f>IF(ISNUMBER(DM361), IF($AR361&gt;VLOOKUP('Gene Table'!$G$2,'Array Content'!$A$2:$B$3,2,FALSE),IF(DM361&lt;-$AR361,"mutant","WT"),IF(DM361&lt;-VLOOKUP('Gene Table'!$G$2,'Array Content'!$A$2:$B$3,2,FALSE),"Mutant","WT")),"")</f>
        <v/>
      </c>
      <c r="EC361" s="4" t="s">
        <v>5018</v>
      </c>
      <c r="ED361" s="4" t="str">
        <f>IF('Gene Table'!$D361="copy number",D361,"")</f>
        <v/>
      </c>
      <c r="EE361" s="4" t="str">
        <f>IF('Gene Table'!$D361="copy number",E361,"")</f>
        <v/>
      </c>
      <c r="EF361" s="4" t="str">
        <f>IF('Gene Table'!$D361="copy number",F361,"")</f>
        <v/>
      </c>
      <c r="EG361" s="4" t="str">
        <f>IF('Gene Table'!$D361="copy number",G361,"")</f>
        <v/>
      </c>
      <c r="EH361" s="4" t="str">
        <f>IF('Gene Table'!$D361="copy number",H361,"")</f>
        <v/>
      </c>
      <c r="EI361" s="4" t="str">
        <f>IF('Gene Table'!$D361="copy number",I361,"")</f>
        <v/>
      </c>
      <c r="EJ361" s="4" t="str">
        <f>IF('Gene Table'!$D361="copy number",J361,"")</f>
        <v/>
      </c>
      <c r="EK361" s="4" t="str">
        <f>IF('Gene Table'!$D361="copy number",K361,"")</f>
        <v/>
      </c>
      <c r="EL361" s="4" t="str">
        <f>IF('Gene Table'!$D361="copy number",L361,"")</f>
        <v/>
      </c>
      <c r="EM361" s="4" t="str">
        <f>IF('Gene Table'!$D361="copy number",M361,"")</f>
        <v/>
      </c>
      <c r="EN361" s="4" t="str">
        <f>IF('Gene Table'!$D361="copy number",N361,"")</f>
        <v/>
      </c>
      <c r="EO361" s="4" t="str">
        <f>IF('Gene Table'!$D361="copy number",O361,"")</f>
        <v/>
      </c>
      <c r="EQ361" s="4" t="s">
        <v>5018</v>
      </c>
      <c r="ER361" s="4" t="str">
        <f>IF('Gene Table'!$D361="copy number",R361,"")</f>
        <v/>
      </c>
      <c r="ES361" s="4" t="str">
        <f>IF('Gene Table'!$D361="copy number",S361,"")</f>
        <v/>
      </c>
      <c r="ET361" s="4" t="str">
        <f>IF('Gene Table'!$D361="copy number",T361,"")</f>
        <v/>
      </c>
      <c r="EU361" s="4" t="str">
        <f>IF('Gene Table'!$D361="copy number",U361,"")</f>
        <v/>
      </c>
      <c r="EV361" s="4" t="str">
        <f>IF('Gene Table'!$D361="copy number",V361,"")</f>
        <v/>
      </c>
      <c r="EW361" s="4" t="str">
        <f>IF('Gene Table'!$D361="copy number",W361,"")</f>
        <v/>
      </c>
      <c r="EX361" s="4" t="str">
        <f>IF('Gene Table'!$D361="copy number",X361,"")</f>
        <v/>
      </c>
      <c r="EY361" s="4" t="str">
        <f>IF('Gene Table'!$D361="copy number",Y361,"")</f>
        <v/>
      </c>
      <c r="EZ361" s="4" t="str">
        <f>IF('Gene Table'!$D361="copy number",Z361,"")</f>
        <v/>
      </c>
      <c r="FA361" s="4" t="str">
        <f>IF('Gene Table'!$D361="copy number",AA361,"")</f>
        <v/>
      </c>
      <c r="FB361" s="4" t="str">
        <f>IF('Gene Table'!$D361="copy number",AB361,"")</f>
        <v/>
      </c>
      <c r="FC361" s="4" t="str">
        <f>IF('Gene Table'!$D361="copy number",AC361,"")</f>
        <v/>
      </c>
      <c r="FE361" s="4" t="s">
        <v>5018</v>
      </c>
      <c r="FF361" s="4" t="str">
        <f>IF('Gene Table'!$C361="SMPC",D361,"")</f>
        <v/>
      </c>
      <c r="FG361" s="4" t="str">
        <f>IF('Gene Table'!$C361="SMPC",E361,"")</f>
        <v/>
      </c>
      <c r="FH361" s="4" t="str">
        <f>IF('Gene Table'!$C361="SMPC",F361,"")</f>
        <v/>
      </c>
      <c r="FI361" s="4" t="str">
        <f>IF('Gene Table'!$C361="SMPC",G361,"")</f>
        <v/>
      </c>
      <c r="FJ361" s="4" t="str">
        <f>IF('Gene Table'!$C361="SMPC",H361,"")</f>
        <v/>
      </c>
      <c r="FK361" s="4" t="str">
        <f>IF('Gene Table'!$C361="SMPC",I361,"")</f>
        <v/>
      </c>
      <c r="FL361" s="4" t="str">
        <f>IF('Gene Table'!$C361="SMPC",J361,"")</f>
        <v/>
      </c>
      <c r="FM361" s="4" t="str">
        <f>IF('Gene Table'!$C361="SMPC",K361,"")</f>
        <v/>
      </c>
      <c r="FN361" s="4" t="str">
        <f>IF('Gene Table'!$C361="SMPC",L361,"")</f>
        <v/>
      </c>
      <c r="FO361" s="4" t="str">
        <f>IF('Gene Table'!$C361="SMPC",M361,"")</f>
        <v/>
      </c>
      <c r="FP361" s="4" t="str">
        <f>IF('Gene Table'!$C361="SMPC",N361,"")</f>
        <v/>
      </c>
      <c r="FQ361" s="4" t="str">
        <f>IF('Gene Table'!$C361="SMPC",O361,"")</f>
        <v/>
      </c>
      <c r="FS361" s="4" t="s">
        <v>5018</v>
      </c>
      <c r="FT361" s="4" t="str">
        <f>IF('Gene Table'!$C361="SMPC",R361,"")</f>
        <v/>
      </c>
      <c r="FU361" s="4" t="str">
        <f>IF('Gene Table'!$C361="SMPC",S361,"")</f>
        <v/>
      </c>
      <c r="FV361" s="4" t="str">
        <f>IF('Gene Table'!$C361="SMPC",T361,"")</f>
        <v/>
      </c>
      <c r="FW361" s="4" t="str">
        <f>IF('Gene Table'!$C361="SMPC",U361,"")</f>
        <v/>
      </c>
      <c r="FX361" s="4" t="str">
        <f>IF('Gene Table'!$C361="SMPC",V361,"")</f>
        <v/>
      </c>
      <c r="FY361" s="4" t="str">
        <f>IF('Gene Table'!$C361="SMPC",W361,"")</f>
        <v/>
      </c>
      <c r="FZ361" s="4" t="str">
        <f>IF('Gene Table'!$C361="SMPC",X361,"")</f>
        <v/>
      </c>
      <c r="GA361" s="4" t="str">
        <f>IF('Gene Table'!$C361="SMPC",Y361,"")</f>
        <v/>
      </c>
      <c r="GB361" s="4" t="str">
        <f>IF('Gene Table'!$C361="SMPC",Z361,"")</f>
        <v/>
      </c>
      <c r="GC361" s="4" t="str">
        <f>IF('Gene Table'!$C361="SMPC",AA361,"")</f>
        <v/>
      </c>
      <c r="GD361" s="4" t="str">
        <f>IF('Gene Table'!$C361="SMPC",AB361,"")</f>
        <v/>
      </c>
      <c r="GE361" s="4" t="str">
        <f>IF('Gene Table'!$C361="SMPC",AC361,"")</f>
        <v/>
      </c>
    </row>
    <row r="362" spans="1:187" ht="15" customHeight="1" x14ac:dyDescent="0.25">
      <c r="A362" s="4" t="str">
        <f>'Gene Table'!C362&amp;":"&amp;'Gene Table'!D362</f>
        <v>Blank:Blank</v>
      </c>
      <c r="B362" s="4">
        <f>IF('Gene Table'!$G$5="NO",IF(ISNUMBER(MATCH('Gene Table'!E362,'Array Content'!$M$2:$M$941,0)),VLOOKUP('Gene Table'!E362,'Array Content'!$M$2:$O$941,2,FALSE),35),IF('Gene Table'!$G$5="YES",IF(ISNUMBER(MATCH('Gene Table'!E362,'Array Content'!$M$2:$M$941,0)),VLOOKUP('Gene Table'!E362,'Array Content'!$M$2:$O$941,3,FALSE),35),"OOPS"))</f>
        <v>35</v>
      </c>
      <c r="C362" s="4" t="s">
        <v>5019</v>
      </c>
      <c r="D362" s="29">
        <f>IF('Control Sample Data'!D361="","",IF(SUM('Control Sample Data'!D$2:D$97)&gt;10,IF(AND(ISNUMBER('Control Sample Data'!D361),'Control Sample Data'!D361&lt;$B362, 'Control Sample Data'!D361&gt;0),'Control Sample Data'!D361,$B362),""))</f>
        <v>26</v>
      </c>
      <c r="E362" s="29">
        <f>IF('Control Sample Data'!E361="","",IF(SUM('Control Sample Data'!E$2:E$97)&gt;10,IF(AND(ISNUMBER('Control Sample Data'!E361),'Control Sample Data'!E361&lt;$B362, 'Control Sample Data'!E361&gt;0),'Control Sample Data'!E361,$B362),""))</f>
        <v>26</v>
      </c>
      <c r="F362" s="29" t="str">
        <f>IF('Control Sample Data'!F361="","",IF(SUM('Control Sample Data'!F$2:F$97)&gt;10,IF(AND(ISNUMBER('Control Sample Data'!F361),'Control Sample Data'!F361&lt;$B362, 'Control Sample Data'!F361&gt;0),'Control Sample Data'!F361,$B362),""))</f>
        <v/>
      </c>
      <c r="G362" s="29" t="str">
        <f>IF('Control Sample Data'!G361="","",IF(SUM('Control Sample Data'!G$2:G$97)&gt;10,IF(AND(ISNUMBER('Control Sample Data'!G361),'Control Sample Data'!G361&lt;$B362, 'Control Sample Data'!G361&gt;0),'Control Sample Data'!G361,$B362),""))</f>
        <v/>
      </c>
      <c r="H362" s="29" t="str">
        <f>IF('Control Sample Data'!H361="","",IF(SUM('Control Sample Data'!H$2:H$97)&gt;10,IF(AND(ISNUMBER('Control Sample Data'!H361),'Control Sample Data'!H361&lt;$B362, 'Control Sample Data'!H361&gt;0),'Control Sample Data'!H361,$B362),""))</f>
        <v/>
      </c>
      <c r="I362" s="29" t="str">
        <f>IF('Control Sample Data'!I361="","",IF(SUM('Control Sample Data'!I$2:I$97)&gt;10,IF(AND(ISNUMBER('Control Sample Data'!I361),'Control Sample Data'!I361&lt;$B362, 'Control Sample Data'!I361&gt;0),'Control Sample Data'!I361,$B362),""))</f>
        <v/>
      </c>
      <c r="J362" s="29" t="str">
        <f>IF('Control Sample Data'!J361="","",IF(SUM('Control Sample Data'!J$2:J$97)&gt;10,IF(AND(ISNUMBER('Control Sample Data'!J361),'Control Sample Data'!J361&lt;$B362, 'Control Sample Data'!J361&gt;0),'Control Sample Data'!J361,$B362),""))</f>
        <v/>
      </c>
      <c r="K362" s="29" t="str">
        <f>IF('Control Sample Data'!K361="","",IF(SUM('Control Sample Data'!K$2:K$97)&gt;10,IF(AND(ISNUMBER('Control Sample Data'!K361),'Control Sample Data'!K361&lt;$B362, 'Control Sample Data'!K361&gt;0),'Control Sample Data'!K361,$B362),""))</f>
        <v/>
      </c>
      <c r="L362" s="29" t="str">
        <f>IF('Control Sample Data'!L361="","",IF(SUM('Control Sample Data'!L$2:L$97)&gt;10,IF(AND(ISNUMBER('Control Sample Data'!L361),'Control Sample Data'!L361&lt;$B362, 'Control Sample Data'!L361&gt;0),'Control Sample Data'!L361,$B362),""))</f>
        <v/>
      </c>
      <c r="M362" s="29" t="str">
        <f>IF('Control Sample Data'!M361="","",IF(SUM('Control Sample Data'!M$2:M$97)&gt;10,IF(AND(ISNUMBER('Control Sample Data'!M361),'Control Sample Data'!M361&lt;$B362, 'Control Sample Data'!M361&gt;0),'Control Sample Data'!M361,$B362),""))</f>
        <v/>
      </c>
      <c r="N362" s="29" t="str">
        <f>IF('Control Sample Data'!N361="","",IF(SUM('Control Sample Data'!N$2:N$97)&gt;10,IF(AND(ISNUMBER('Control Sample Data'!N361),'Control Sample Data'!N361&lt;$B362, 'Control Sample Data'!N361&gt;0),'Control Sample Data'!N361,$B362),""))</f>
        <v/>
      </c>
      <c r="O362" s="29" t="str">
        <f>IF('Control Sample Data'!O361="","",IF(SUM('Control Sample Data'!O$2:O$97)&gt;10,IF(AND(ISNUMBER('Control Sample Data'!O361),'Control Sample Data'!O361&lt;$B362, 'Control Sample Data'!O361&gt;0),'Control Sample Data'!O361,$B362),""))</f>
        <v/>
      </c>
      <c r="Q362" s="4" t="s">
        <v>5019</v>
      </c>
      <c r="R362" s="29">
        <f>IF('Test Sample Data'!D361="","",IF(SUM('Test Sample Data'!D$2:D$97)&gt;10,IF(AND(ISNUMBER('Test Sample Data'!D361),'Test Sample Data'!D361&lt;$B362, 'Test Sample Data'!D361&gt;0),'Test Sample Data'!D361,$B362),""))</f>
        <v>28.32</v>
      </c>
      <c r="S362" s="29">
        <f>IF('Test Sample Data'!E361="","",IF(SUM('Test Sample Data'!E$2:E$97)&gt;10,IF(AND(ISNUMBER('Test Sample Data'!E361),'Test Sample Data'!E361&lt;$B362, 'Test Sample Data'!E361&gt;0),'Test Sample Data'!E361,$B362),""))</f>
        <v>26</v>
      </c>
      <c r="T362" s="29" t="str">
        <f>IF('Test Sample Data'!F361="","",IF(SUM('Test Sample Data'!F$2:F$97)&gt;10,IF(AND(ISNUMBER('Test Sample Data'!F361),'Test Sample Data'!F361&lt;$B362, 'Test Sample Data'!F361&gt;0),'Test Sample Data'!F361,$B362),""))</f>
        <v/>
      </c>
      <c r="U362" s="29" t="str">
        <f>IF('Test Sample Data'!G361="","",IF(SUM('Test Sample Data'!G$2:G$97)&gt;10,IF(AND(ISNUMBER('Test Sample Data'!G361),'Test Sample Data'!G361&lt;$B362, 'Test Sample Data'!G361&gt;0),'Test Sample Data'!G361,$B362),""))</f>
        <v/>
      </c>
      <c r="V362" s="29" t="str">
        <f>IF('Test Sample Data'!H361="","",IF(SUM('Test Sample Data'!H$2:H$97)&gt;10,IF(AND(ISNUMBER('Test Sample Data'!H361),'Test Sample Data'!H361&lt;$B362, 'Test Sample Data'!H361&gt;0),'Test Sample Data'!H361,$B362),""))</f>
        <v/>
      </c>
      <c r="W362" s="29" t="str">
        <f>IF('Test Sample Data'!I361="","",IF(SUM('Test Sample Data'!I$2:I$97)&gt;10,IF(AND(ISNUMBER('Test Sample Data'!I361),'Test Sample Data'!I361&lt;$B362, 'Test Sample Data'!I361&gt;0),'Test Sample Data'!I361,$B362),""))</f>
        <v/>
      </c>
      <c r="X362" s="29" t="str">
        <f>IF('Test Sample Data'!J361="","",IF(SUM('Test Sample Data'!J$2:J$97)&gt;10,IF(AND(ISNUMBER('Test Sample Data'!J361),'Test Sample Data'!J361&lt;$B362, 'Test Sample Data'!J361&gt;0),'Test Sample Data'!J361,$B362),""))</f>
        <v/>
      </c>
      <c r="Y362" s="29" t="str">
        <f>IF('Test Sample Data'!K361="","",IF(SUM('Test Sample Data'!K$2:K$97)&gt;10,IF(AND(ISNUMBER('Test Sample Data'!K361),'Test Sample Data'!K361&lt;$B362, 'Test Sample Data'!K361&gt;0),'Test Sample Data'!K361,$B362),""))</f>
        <v/>
      </c>
      <c r="Z362" s="29" t="str">
        <f>IF('Test Sample Data'!L361="","",IF(SUM('Test Sample Data'!L$2:L$97)&gt;10,IF(AND(ISNUMBER('Test Sample Data'!L361),'Test Sample Data'!L361&lt;$B362, 'Test Sample Data'!L361&gt;0),'Test Sample Data'!L361,$B362),""))</f>
        <v/>
      </c>
      <c r="AA362" s="29" t="str">
        <f>IF('Test Sample Data'!M361="","",IF(SUM('Test Sample Data'!M$2:M$97)&gt;10,IF(AND(ISNUMBER('Test Sample Data'!M361),'Test Sample Data'!M361&lt;$B362, 'Test Sample Data'!M361&gt;0),'Test Sample Data'!M361,$B362),""))</f>
        <v/>
      </c>
      <c r="AB362" s="29" t="str">
        <f>IF('Test Sample Data'!N361="","",IF(SUM('Test Sample Data'!N$2:N$97)&gt;10,IF(AND(ISNUMBER('Test Sample Data'!N361),'Test Sample Data'!N361&lt;$B362, 'Test Sample Data'!N361&gt;0),'Test Sample Data'!N361,$B362),""))</f>
        <v/>
      </c>
      <c r="AC362" s="29" t="str">
        <f>IF('Test Sample Data'!O361="","",IF(SUM('Test Sample Data'!O$2:O$97)&gt;10,IF(AND(ISNUMBER('Test Sample Data'!O361),'Test Sample Data'!O361&lt;$B362, 'Test Sample Data'!O361&gt;0),'Test Sample Data'!O361,$B362),""))</f>
        <v/>
      </c>
      <c r="AE362" s="4" t="s">
        <v>5019</v>
      </c>
      <c r="AF362" s="4" t="e">
        <f t="shared" si="375"/>
        <v>#N/A</v>
      </c>
      <c r="AG362" s="4" t="e">
        <f t="shared" si="376"/>
        <v>#N/A</v>
      </c>
      <c r="AH362" s="4" t="str">
        <f t="shared" si="377"/>
        <v/>
      </c>
      <c r="AI362" s="4" t="str">
        <f t="shared" si="378"/>
        <v/>
      </c>
      <c r="AJ362" s="4" t="str">
        <f t="shared" si="379"/>
        <v/>
      </c>
      <c r="AK362" s="4" t="str">
        <f t="shared" si="380"/>
        <v/>
      </c>
      <c r="AL362" s="4" t="str">
        <f t="shared" si="381"/>
        <v/>
      </c>
      <c r="AM362" s="4" t="str">
        <f t="shared" si="382"/>
        <v/>
      </c>
      <c r="AN362" s="4" t="str">
        <f t="shared" si="383"/>
        <v/>
      </c>
      <c r="AO362" s="4" t="str">
        <f t="shared" si="384"/>
        <v/>
      </c>
      <c r="AP362" s="4" t="str">
        <f t="shared" si="385"/>
        <v/>
      </c>
      <c r="AQ362" s="4" t="str">
        <f t="shared" si="386"/>
        <v/>
      </c>
      <c r="AR362" s="4">
        <f t="shared" si="387"/>
        <v>0</v>
      </c>
      <c r="AS362" s="4" t="e">
        <f t="shared" si="438"/>
        <v>#N/A</v>
      </c>
      <c r="AU362" s="4" t="s">
        <v>5019</v>
      </c>
      <c r="AV362" s="4" t="e">
        <f t="shared" si="388"/>
        <v>#N/A</v>
      </c>
      <c r="AW362" s="4" t="e">
        <f t="shared" si="389"/>
        <v>#N/A</v>
      </c>
      <c r="AX362" s="4" t="str">
        <f t="shared" si="390"/>
        <v/>
      </c>
      <c r="AY362" s="4" t="str">
        <f t="shared" si="391"/>
        <v/>
      </c>
      <c r="AZ362" s="4" t="str">
        <f t="shared" si="392"/>
        <v/>
      </c>
      <c r="BA362" s="4" t="str">
        <f t="shared" si="393"/>
        <v/>
      </c>
      <c r="BB362" s="4" t="str">
        <f t="shared" si="394"/>
        <v/>
      </c>
      <c r="BC362" s="4" t="str">
        <f t="shared" si="395"/>
        <v/>
      </c>
      <c r="BD362" s="4" t="str">
        <f t="shared" si="396"/>
        <v/>
      </c>
      <c r="BE362" s="4" t="str">
        <f t="shared" si="397"/>
        <v/>
      </c>
      <c r="BF362" s="4" t="str">
        <f t="shared" si="398"/>
        <v/>
      </c>
      <c r="BG362" s="4" t="str">
        <f t="shared" si="399"/>
        <v/>
      </c>
      <c r="BI362" s="4" t="s">
        <v>5019</v>
      </c>
      <c r="BJ362" s="4" t="e">
        <f t="shared" si="425"/>
        <v>#N/A</v>
      </c>
      <c r="BK362" s="4" t="str">
        <f t="shared" si="426"/>
        <v/>
      </c>
      <c r="BL362" s="4" t="str">
        <f t="shared" si="427"/>
        <v/>
      </c>
      <c r="BM362" s="4" t="str">
        <f t="shared" si="428"/>
        <v/>
      </c>
      <c r="BN362" s="4" t="str">
        <f t="shared" si="429"/>
        <v/>
      </c>
      <c r="BO362" s="4" t="str">
        <f t="shared" si="430"/>
        <v/>
      </c>
      <c r="BP362" s="4" t="str">
        <f t="shared" si="431"/>
        <v/>
      </c>
      <c r="BQ362" s="4" t="str">
        <f t="shared" si="432"/>
        <v/>
      </c>
      <c r="BR362" s="4" t="str">
        <f t="shared" si="433"/>
        <v/>
      </c>
      <c r="BS362" s="4" t="str">
        <f t="shared" si="434"/>
        <v/>
      </c>
      <c r="BT362" s="4" t="str">
        <f t="shared" si="435"/>
        <v/>
      </c>
      <c r="BU362" s="4" t="str">
        <f t="shared" si="436"/>
        <v/>
      </c>
      <c r="BV362" s="4">
        <f t="shared" si="400"/>
        <v>0</v>
      </c>
      <c r="BW362" s="4" t="e">
        <f t="shared" si="437"/>
        <v>#N/A</v>
      </c>
      <c r="BY362" s="4" t="s">
        <v>5019</v>
      </c>
      <c r="BZ362" s="4" t="str">
        <f t="shared" si="401"/>
        <v/>
      </c>
      <c r="CA362" s="4" t="str">
        <f t="shared" si="402"/>
        <v/>
      </c>
      <c r="CB362" s="4" t="str">
        <f t="shared" si="403"/>
        <v/>
      </c>
      <c r="CC362" s="4" t="str">
        <f t="shared" si="404"/>
        <v/>
      </c>
      <c r="CD362" s="4" t="str">
        <f t="shared" si="405"/>
        <v/>
      </c>
      <c r="CE362" s="4" t="str">
        <f t="shared" si="406"/>
        <v/>
      </c>
      <c r="CF362" s="4" t="str">
        <f t="shared" si="407"/>
        <v/>
      </c>
      <c r="CG362" s="4" t="str">
        <f t="shared" si="408"/>
        <v/>
      </c>
      <c r="CH362" s="4" t="str">
        <f t="shared" si="409"/>
        <v/>
      </c>
      <c r="CI362" s="4" t="str">
        <f t="shared" si="410"/>
        <v/>
      </c>
      <c r="CJ362" s="4" t="str">
        <f t="shared" si="411"/>
        <v/>
      </c>
      <c r="CK362" s="4" t="str">
        <f t="shared" si="412"/>
        <v/>
      </c>
      <c r="CM362" s="4" t="s">
        <v>5019</v>
      </c>
      <c r="CN362" s="4" t="str">
        <f>IF(ISNUMBER(BZ362), IF($BV362&gt;VLOOKUP('Gene Table'!$G$2,'Array Content'!$A$2:$B$3,2,FALSE),IF(BZ362&lt;-$BV362,"mutant","WT"),IF(BZ362&lt;-VLOOKUP('Gene Table'!$G$2,'Array Content'!$A$2:$B$3,2,FALSE),"Mutant","WT")),"")</f>
        <v/>
      </c>
      <c r="CO362" s="4" t="str">
        <f>IF(ISNUMBER(CA362), IF($BV362&gt;VLOOKUP('Gene Table'!$G$2,'Array Content'!$A$2:$B$3,2,FALSE),IF(CA362&lt;-$BV362,"mutant","WT"),IF(CA362&lt;-VLOOKUP('Gene Table'!$G$2,'Array Content'!$A$2:$B$3,2,FALSE),"Mutant","WT")),"")</f>
        <v/>
      </c>
      <c r="CP362" s="4" t="str">
        <f>IF(ISNUMBER(CB362), IF($BV362&gt;VLOOKUP('Gene Table'!$G$2,'Array Content'!$A$2:$B$3,2,FALSE),IF(CB362&lt;-$BV362,"mutant","WT"),IF(CB362&lt;-VLOOKUP('Gene Table'!$G$2,'Array Content'!$A$2:$B$3,2,FALSE),"Mutant","WT")),"")</f>
        <v/>
      </c>
      <c r="CQ362" s="4" t="str">
        <f>IF(ISNUMBER(CC362), IF($BV362&gt;VLOOKUP('Gene Table'!$G$2,'Array Content'!$A$2:$B$3,2,FALSE),IF(CC362&lt;-$BV362,"mutant","WT"),IF(CC362&lt;-VLOOKUP('Gene Table'!$G$2,'Array Content'!$A$2:$B$3,2,FALSE),"Mutant","WT")),"")</f>
        <v/>
      </c>
      <c r="CR362" s="4" t="str">
        <f>IF(ISNUMBER(CD362), IF($BV362&gt;VLOOKUP('Gene Table'!$G$2,'Array Content'!$A$2:$B$3,2,FALSE),IF(CD362&lt;-$BV362,"mutant","WT"),IF(CD362&lt;-VLOOKUP('Gene Table'!$G$2,'Array Content'!$A$2:$B$3,2,FALSE),"Mutant","WT")),"")</f>
        <v/>
      </c>
      <c r="CS362" s="4" t="str">
        <f>IF(ISNUMBER(CE362), IF($BV362&gt;VLOOKUP('Gene Table'!$G$2,'Array Content'!$A$2:$B$3,2,FALSE),IF(CE362&lt;-$BV362,"mutant","WT"),IF(CE362&lt;-VLOOKUP('Gene Table'!$G$2,'Array Content'!$A$2:$B$3,2,FALSE),"Mutant","WT")),"")</f>
        <v/>
      </c>
      <c r="CT362" s="4" t="str">
        <f>IF(ISNUMBER(CF362), IF($BV362&gt;VLOOKUP('Gene Table'!$G$2,'Array Content'!$A$2:$B$3,2,FALSE),IF(CF362&lt;-$BV362,"mutant","WT"),IF(CF362&lt;-VLOOKUP('Gene Table'!$G$2,'Array Content'!$A$2:$B$3,2,FALSE),"Mutant","WT")),"")</f>
        <v/>
      </c>
      <c r="CU362" s="4" t="str">
        <f>IF(ISNUMBER(CG362), IF($BV362&gt;VLOOKUP('Gene Table'!$G$2,'Array Content'!$A$2:$B$3,2,FALSE),IF(CG362&lt;-$BV362,"mutant","WT"),IF(CG362&lt;-VLOOKUP('Gene Table'!$G$2,'Array Content'!$A$2:$B$3,2,FALSE),"Mutant","WT")),"")</f>
        <v/>
      </c>
      <c r="CV362" s="4" t="str">
        <f>IF(ISNUMBER(CH362), IF($BV362&gt;VLOOKUP('Gene Table'!$G$2,'Array Content'!$A$2:$B$3,2,FALSE),IF(CH362&lt;-$BV362,"mutant","WT"),IF(CH362&lt;-VLOOKUP('Gene Table'!$G$2,'Array Content'!$A$2:$B$3,2,FALSE),"Mutant","WT")),"")</f>
        <v/>
      </c>
      <c r="CW362" s="4" t="str">
        <f>IF(ISNUMBER(CI362), IF($BV362&gt;VLOOKUP('Gene Table'!$G$2,'Array Content'!$A$2:$B$3,2,FALSE),IF(CI362&lt;-$BV362,"mutant","WT"),IF(CI362&lt;-VLOOKUP('Gene Table'!$G$2,'Array Content'!$A$2:$B$3,2,FALSE),"Mutant","WT")),"")</f>
        <v/>
      </c>
      <c r="CX362" s="4" t="str">
        <f>IF(ISNUMBER(CJ362), IF($BV362&gt;VLOOKUP('Gene Table'!$G$2,'Array Content'!$A$2:$B$3,2,FALSE),IF(CJ362&lt;-$BV362,"mutant","WT"),IF(CJ362&lt;-VLOOKUP('Gene Table'!$G$2,'Array Content'!$A$2:$B$3,2,FALSE),"Mutant","WT")),"")</f>
        <v/>
      </c>
      <c r="CY362" s="4" t="str">
        <f>IF(ISNUMBER(CK362), IF($BV362&gt;VLOOKUP('Gene Table'!$G$2,'Array Content'!$A$2:$B$3,2,FALSE),IF(CK362&lt;-$BV362,"mutant","WT"),IF(CK362&lt;-VLOOKUP('Gene Table'!$G$2,'Array Content'!$A$2:$B$3,2,FALSE),"Mutant","WT")),"")</f>
        <v/>
      </c>
      <c r="DA362" s="4" t="s">
        <v>5019</v>
      </c>
      <c r="DB362" s="4" t="str">
        <f t="shared" si="413"/>
        <v/>
      </c>
      <c r="DC362" s="4" t="str">
        <f t="shared" si="414"/>
        <v/>
      </c>
      <c r="DD362" s="4" t="str">
        <f t="shared" si="415"/>
        <v/>
      </c>
      <c r="DE362" s="4" t="str">
        <f t="shared" si="416"/>
        <v/>
      </c>
      <c r="DF362" s="4" t="str">
        <f t="shared" si="417"/>
        <v/>
      </c>
      <c r="DG362" s="4" t="str">
        <f t="shared" si="418"/>
        <v/>
      </c>
      <c r="DH362" s="4" t="str">
        <f t="shared" si="419"/>
        <v/>
      </c>
      <c r="DI362" s="4" t="str">
        <f t="shared" si="420"/>
        <v/>
      </c>
      <c r="DJ362" s="4" t="str">
        <f t="shared" si="421"/>
        <v/>
      </c>
      <c r="DK362" s="4" t="str">
        <f t="shared" si="422"/>
        <v/>
      </c>
      <c r="DL362" s="4" t="str">
        <f t="shared" si="423"/>
        <v/>
      </c>
      <c r="DM362" s="4" t="str">
        <f t="shared" si="424"/>
        <v/>
      </c>
      <c r="DO362" s="4" t="s">
        <v>5019</v>
      </c>
      <c r="DP362" s="4" t="str">
        <f>IF(ISNUMBER(DB362), IF($AR362&gt;VLOOKUP('Gene Table'!$G$2,'Array Content'!$A$2:$B$3,2,FALSE),IF(DB362&lt;-$AR362,"mutant","WT"),IF(DB362&lt;-VLOOKUP('Gene Table'!$G$2,'Array Content'!$A$2:$B$3,2,FALSE),"Mutant","WT")),"")</f>
        <v/>
      </c>
      <c r="DQ362" s="4" t="str">
        <f>IF(ISNUMBER(DC362), IF($AR362&gt;VLOOKUP('Gene Table'!$G$2,'Array Content'!$A$2:$B$3,2,FALSE),IF(DC362&lt;-$AR362,"mutant","WT"),IF(DC362&lt;-VLOOKUP('Gene Table'!$G$2,'Array Content'!$A$2:$B$3,2,FALSE),"Mutant","WT")),"")</f>
        <v/>
      </c>
      <c r="DR362" s="4" t="str">
        <f>IF(ISNUMBER(DD362), IF($AR362&gt;VLOOKUP('Gene Table'!$G$2,'Array Content'!$A$2:$B$3,2,FALSE),IF(DD362&lt;-$AR362,"mutant","WT"),IF(DD362&lt;-VLOOKUP('Gene Table'!$G$2,'Array Content'!$A$2:$B$3,2,FALSE),"Mutant","WT")),"")</f>
        <v/>
      </c>
      <c r="DS362" s="4" t="str">
        <f>IF(ISNUMBER(DE362), IF($AR362&gt;VLOOKUP('Gene Table'!$G$2,'Array Content'!$A$2:$B$3,2,FALSE),IF(DE362&lt;-$AR362,"mutant","WT"),IF(DE362&lt;-VLOOKUP('Gene Table'!$G$2,'Array Content'!$A$2:$B$3,2,FALSE),"Mutant","WT")),"")</f>
        <v/>
      </c>
      <c r="DT362" s="4" t="str">
        <f>IF(ISNUMBER(DF362), IF($AR362&gt;VLOOKUP('Gene Table'!$G$2,'Array Content'!$A$2:$B$3,2,FALSE),IF(DF362&lt;-$AR362,"mutant","WT"),IF(DF362&lt;-VLOOKUP('Gene Table'!$G$2,'Array Content'!$A$2:$B$3,2,FALSE),"Mutant","WT")),"")</f>
        <v/>
      </c>
      <c r="DU362" s="4" t="str">
        <f>IF(ISNUMBER(DG362), IF($AR362&gt;VLOOKUP('Gene Table'!$G$2,'Array Content'!$A$2:$B$3,2,FALSE),IF(DG362&lt;-$AR362,"mutant","WT"),IF(DG362&lt;-VLOOKUP('Gene Table'!$G$2,'Array Content'!$A$2:$B$3,2,FALSE),"Mutant","WT")),"")</f>
        <v/>
      </c>
      <c r="DV362" s="4" t="str">
        <f>IF(ISNUMBER(DH362), IF($AR362&gt;VLOOKUP('Gene Table'!$G$2,'Array Content'!$A$2:$B$3,2,FALSE),IF(DH362&lt;-$AR362,"mutant","WT"),IF(DH362&lt;-VLOOKUP('Gene Table'!$G$2,'Array Content'!$A$2:$B$3,2,FALSE),"Mutant","WT")),"")</f>
        <v/>
      </c>
      <c r="DW362" s="4" t="str">
        <f>IF(ISNUMBER(DI362), IF($AR362&gt;VLOOKUP('Gene Table'!$G$2,'Array Content'!$A$2:$B$3,2,FALSE),IF(DI362&lt;-$AR362,"mutant","WT"),IF(DI362&lt;-VLOOKUP('Gene Table'!$G$2,'Array Content'!$A$2:$B$3,2,FALSE),"Mutant","WT")),"")</f>
        <v/>
      </c>
      <c r="DX362" s="4" t="str">
        <f>IF(ISNUMBER(DJ362), IF($AR362&gt;VLOOKUP('Gene Table'!$G$2,'Array Content'!$A$2:$B$3,2,FALSE),IF(DJ362&lt;-$AR362,"mutant","WT"),IF(DJ362&lt;-VLOOKUP('Gene Table'!$G$2,'Array Content'!$A$2:$B$3,2,FALSE),"Mutant","WT")),"")</f>
        <v/>
      </c>
      <c r="DY362" s="4" t="str">
        <f>IF(ISNUMBER(DK362), IF($AR362&gt;VLOOKUP('Gene Table'!$G$2,'Array Content'!$A$2:$B$3,2,FALSE),IF(DK362&lt;-$AR362,"mutant","WT"),IF(DK362&lt;-VLOOKUP('Gene Table'!$G$2,'Array Content'!$A$2:$B$3,2,FALSE),"Mutant","WT")),"")</f>
        <v/>
      </c>
      <c r="DZ362" s="4" t="str">
        <f>IF(ISNUMBER(DL362), IF($AR362&gt;VLOOKUP('Gene Table'!$G$2,'Array Content'!$A$2:$B$3,2,FALSE),IF(DL362&lt;-$AR362,"mutant","WT"),IF(DL362&lt;-VLOOKUP('Gene Table'!$G$2,'Array Content'!$A$2:$B$3,2,FALSE),"Mutant","WT")),"")</f>
        <v/>
      </c>
      <c r="EA362" s="4" t="str">
        <f>IF(ISNUMBER(DM362), IF($AR362&gt;VLOOKUP('Gene Table'!$G$2,'Array Content'!$A$2:$B$3,2,FALSE),IF(DM362&lt;-$AR362,"mutant","WT"),IF(DM362&lt;-VLOOKUP('Gene Table'!$G$2,'Array Content'!$A$2:$B$3,2,FALSE),"Mutant","WT")),"")</f>
        <v/>
      </c>
      <c r="EC362" s="4" t="s">
        <v>5019</v>
      </c>
      <c r="ED362" s="4" t="str">
        <f>IF('Gene Table'!$D362="copy number",D362,"")</f>
        <v/>
      </c>
      <c r="EE362" s="4" t="str">
        <f>IF('Gene Table'!$D362="copy number",E362,"")</f>
        <v/>
      </c>
      <c r="EF362" s="4" t="str">
        <f>IF('Gene Table'!$D362="copy number",F362,"")</f>
        <v/>
      </c>
      <c r="EG362" s="4" t="str">
        <f>IF('Gene Table'!$D362="copy number",G362,"")</f>
        <v/>
      </c>
      <c r="EH362" s="4" t="str">
        <f>IF('Gene Table'!$D362="copy number",H362,"")</f>
        <v/>
      </c>
      <c r="EI362" s="4" t="str">
        <f>IF('Gene Table'!$D362="copy number",I362,"")</f>
        <v/>
      </c>
      <c r="EJ362" s="4" t="str">
        <f>IF('Gene Table'!$D362="copy number",J362,"")</f>
        <v/>
      </c>
      <c r="EK362" s="4" t="str">
        <f>IF('Gene Table'!$D362="copy number",K362,"")</f>
        <v/>
      </c>
      <c r="EL362" s="4" t="str">
        <f>IF('Gene Table'!$D362="copy number",L362,"")</f>
        <v/>
      </c>
      <c r="EM362" s="4" t="str">
        <f>IF('Gene Table'!$D362="copy number",M362,"")</f>
        <v/>
      </c>
      <c r="EN362" s="4" t="str">
        <f>IF('Gene Table'!$D362="copy number",N362,"")</f>
        <v/>
      </c>
      <c r="EO362" s="4" t="str">
        <f>IF('Gene Table'!$D362="copy number",O362,"")</f>
        <v/>
      </c>
      <c r="EQ362" s="4" t="s">
        <v>5019</v>
      </c>
      <c r="ER362" s="4" t="str">
        <f>IF('Gene Table'!$D362="copy number",R362,"")</f>
        <v/>
      </c>
      <c r="ES362" s="4" t="str">
        <f>IF('Gene Table'!$D362="copy number",S362,"")</f>
        <v/>
      </c>
      <c r="ET362" s="4" t="str">
        <f>IF('Gene Table'!$D362="copy number",T362,"")</f>
        <v/>
      </c>
      <c r="EU362" s="4" t="str">
        <f>IF('Gene Table'!$D362="copy number",U362,"")</f>
        <v/>
      </c>
      <c r="EV362" s="4" t="str">
        <f>IF('Gene Table'!$D362="copy number",V362,"")</f>
        <v/>
      </c>
      <c r="EW362" s="4" t="str">
        <f>IF('Gene Table'!$D362="copy number",W362,"")</f>
        <v/>
      </c>
      <c r="EX362" s="4" t="str">
        <f>IF('Gene Table'!$D362="copy number",X362,"")</f>
        <v/>
      </c>
      <c r="EY362" s="4" t="str">
        <f>IF('Gene Table'!$D362="copy number",Y362,"")</f>
        <v/>
      </c>
      <c r="EZ362" s="4" t="str">
        <f>IF('Gene Table'!$D362="copy number",Z362,"")</f>
        <v/>
      </c>
      <c r="FA362" s="4" t="str">
        <f>IF('Gene Table'!$D362="copy number",AA362,"")</f>
        <v/>
      </c>
      <c r="FB362" s="4" t="str">
        <f>IF('Gene Table'!$D362="copy number",AB362,"")</f>
        <v/>
      </c>
      <c r="FC362" s="4" t="str">
        <f>IF('Gene Table'!$D362="copy number",AC362,"")</f>
        <v/>
      </c>
      <c r="FE362" s="4" t="s">
        <v>5019</v>
      </c>
      <c r="FF362" s="4" t="str">
        <f>IF('Gene Table'!$C362="SMPC",D362,"")</f>
        <v/>
      </c>
      <c r="FG362" s="4" t="str">
        <f>IF('Gene Table'!$C362="SMPC",E362,"")</f>
        <v/>
      </c>
      <c r="FH362" s="4" t="str">
        <f>IF('Gene Table'!$C362="SMPC",F362,"")</f>
        <v/>
      </c>
      <c r="FI362" s="4" t="str">
        <f>IF('Gene Table'!$C362="SMPC",G362,"")</f>
        <v/>
      </c>
      <c r="FJ362" s="4" t="str">
        <f>IF('Gene Table'!$C362="SMPC",H362,"")</f>
        <v/>
      </c>
      <c r="FK362" s="4" t="str">
        <f>IF('Gene Table'!$C362="SMPC",I362,"")</f>
        <v/>
      </c>
      <c r="FL362" s="4" t="str">
        <f>IF('Gene Table'!$C362="SMPC",J362,"")</f>
        <v/>
      </c>
      <c r="FM362" s="4" t="str">
        <f>IF('Gene Table'!$C362="SMPC",K362,"")</f>
        <v/>
      </c>
      <c r="FN362" s="4" t="str">
        <f>IF('Gene Table'!$C362="SMPC",L362,"")</f>
        <v/>
      </c>
      <c r="FO362" s="4" t="str">
        <f>IF('Gene Table'!$C362="SMPC",M362,"")</f>
        <v/>
      </c>
      <c r="FP362" s="4" t="str">
        <f>IF('Gene Table'!$C362="SMPC",N362,"")</f>
        <v/>
      </c>
      <c r="FQ362" s="4" t="str">
        <f>IF('Gene Table'!$C362="SMPC",O362,"")</f>
        <v/>
      </c>
      <c r="FS362" s="4" t="s">
        <v>5019</v>
      </c>
      <c r="FT362" s="4" t="str">
        <f>IF('Gene Table'!$C362="SMPC",R362,"")</f>
        <v/>
      </c>
      <c r="FU362" s="4" t="str">
        <f>IF('Gene Table'!$C362="SMPC",S362,"")</f>
        <v/>
      </c>
      <c r="FV362" s="4" t="str">
        <f>IF('Gene Table'!$C362="SMPC",T362,"")</f>
        <v/>
      </c>
      <c r="FW362" s="4" t="str">
        <f>IF('Gene Table'!$C362="SMPC",U362,"")</f>
        <v/>
      </c>
      <c r="FX362" s="4" t="str">
        <f>IF('Gene Table'!$C362="SMPC",V362,"")</f>
        <v/>
      </c>
      <c r="FY362" s="4" t="str">
        <f>IF('Gene Table'!$C362="SMPC",W362,"")</f>
        <v/>
      </c>
      <c r="FZ362" s="4" t="str">
        <f>IF('Gene Table'!$C362="SMPC",X362,"")</f>
        <v/>
      </c>
      <c r="GA362" s="4" t="str">
        <f>IF('Gene Table'!$C362="SMPC",Y362,"")</f>
        <v/>
      </c>
      <c r="GB362" s="4" t="str">
        <f>IF('Gene Table'!$C362="SMPC",Z362,"")</f>
        <v/>
      </c>
      <c r="GC362" s="4" t="str">
        <f>IF('Gene Table'!$C362="SMPC",AA362,"")</f>
        <v/>
      </c>
      <c r="GD362" s="4" t="str">
        <f>IF('Gene Table'!$C362="SMPC",AB362,"")</f>
        <v/>
      </c>
      <c r="GE362" s="4" t="str">
        <f>IF('Gene Table'!$C362="SMPC",AC362,"")</f>
        <v/>
      </c>
    </row>
    <row r="363" spans="1:187" ht="15" customHeight="1" x14ac:dyDescent="0.25">
      <c r="A363" s="4" t="str">
        <f>'Gene Table'!C363&amp;":"&amp;'Gene Table'!D363</f>
        <v>Blank:Blank</v>
      </c>
      <c r="B363" s="4">
        <f>IF('Gene Table'!$G$5="NO",IF(ISNUMBER(MATCH('Gene Table'!E363,'Array Content'!$M$2:$M$941,0)),VLOOKUP('Gene Table'!E363,'Array Content'!$M$2:$O$941,2,FALSE),35),IF('Gene Table'!$G$5="YES",IF(ISNUMBER(MATCH('Gene Table'!E363,'Array Content'!$M$2:$M$941,0)),VLOOKUP('Gene Table'!E363,'Array Content'!$M$2:$O$941,3,FALSE),35),"OOPS"))</f>
        <v>35</v>
      </c>
      <c r="C363" s="4" t="s">
        <v>5020</v>
      </c>
      <c r="D363" s="29">
        <f>IF('Control Sample Data'!D362="","",IF(SUM('Control Sample Data'!D$2:D$97)&gt;10,IF(AND(ISNUMBER('Control Sample Data'!D362),'Control Sample Data'!D362&lt;$B363, 'Control Sample Data'!D362&gt;0),'Control Sample Data'!D362,$B363),""))</f>
        <v>26</v>
      </c>
      <c r="E363" s="29">
        <f>IF('Control Sample Data'!E362="","",IF(SUM('Control Sample Data'!E$2:E$97)&gt;10,IF(AND(ISNUMBER('Control Sample Data'!E362),'Control Sample Data'!E362&lt;$B363, 'Control Sample Data'!E362&gt;0),'Control Sample Data'!E362,$B363),""))</f>
        <v>26</v>
      </c>
      <c r="F363" s="29" t="str">
        <f>IF('Control Sample Data'!F362="","",IF(SUM('Control Sample Data'!F$2:F$97)&gt;10,IF(AND(ISNUMBER('Control Sample Data'!F362),'Control Sample Data'!F362&lt;$B363, 'Control Sample Data'!F362&gt;0),'Control Sample Data'!F362,$B363),""))</f>
        <v/>
      </c>
      <c r="G363" s="29" t="str">
        <f>IF('Control Sample Data'!G362="","",IF(SUM('Control Sample Data'!G$2:G$97)&gt;10,IF(AND(ISNUMBER('Control Sample Data'!G362),'Control Sample Data'!G362&lt;$B363, 'Control Sample Data'!G362&gt;0),'Control Sample Data'!G362,$B363),""))</f>
        <v/>
      </c>
      <c r="H363" s="29" t="str">
        <f>IF('Control Sample Data'!H362="","",IF(SUM('Control Sample Data'!H$2:H$97)&gt;10,IF(AND(ISNUMBER('Control Sample Data'!H362),'Control Sample Data'!H362&lt;$B363, 'Control Sample Data'!H362&gt;0),'Control Sample Data'!H362,$B363),""))</f>
        <v/>
      </c>
      <c r="I363" s="29" t="str">
        <f>IF('Control Sample Data'!I362="","",IF(SUM('Control Sample Data'!I$2:I$97)&gt;10,IF(AND(ISNUMBER('Control Sample Data'!I362),'Control Sample Data'!I362&lt;$B363, 'Control Sample Data'!I362&gt;0),'Control Sample Data'!I362,$B363),""))</f>
        <v/>
      </c>
      <c r="J363" s="29" t="str">
        <f>IF('Control Sample Data'!J362="","",IF(SUM('Control Sample Data'!J$2:J$97)&gt;10,IF(AND(ISNUMBER('Control Sample Data'!J362),'Control Sample Data'!J362&lt;$B363, 'Control Sample Data'!J362&gt;0),'Control Sample Data'!J362,$B363),""))</f>
        <v/>
      </c>
      <c r="K363" s="29" t="str">
        <f>IF('Control Sample Data'!K362="","",IF(SUM('Control Sample Data'!K$2:K$97)&gt;10,IF(AND(ISNUMBER('Control Sample Data'!K362),'Control Sample Data'!K362&lt;$B363, 'Control Sample Data'!K362&gt;0),'Control Sample Data'!K362,$B363),""))</f>
        <v/>
      </c>
      <c r="L363" s="29" t="str">
        <f>IF('Control Sample Data'!L362="","",IF(SUM('Control Sample Data'!L$2:L$97)&gt;10,IF(AND(ISNUMBER('Control Sample Data'!L362),'Control Sample Data'!L362&lt;$B363, 'Control Sample Data'!L362&gt;0),'Control Sample Data'!L362,$B363),""))</f>
        <v/>
      </c>
      <c r="M363" s="29" t="str">
        <f>IF('Control Sample Data'!M362="","",IF(SUM('Control Sample Data'!M$2:M$97)&gt;10,IF(AND(ISNUMBER('Control Sample Data'!M362),'Control Sample Data'!M362&lt;$B363, 'Control Sample Data'!M362&gt;0),'Control Sample Data'!M362,$B363),""))</f>
        <v/>
      </c>
      <c r="N363" s="29" t="str">
        <f>IF('Control Sample Data'!N362="","",IF(SUM('Control Sample Data'!N$2:N$97)&gt;10,IF(AND(ISNUMBER('Control Sample Data'!N362),'Control Sample Data'!N362&lt;$B363, 'Control Sample Data'!N362&gt;0),'Control Sample Data'!N362,$B363),""))</f>
        <v/>
      </c>
      <c r="O363" s="29" t="str">
        <f>IF('Control Sample Data'!O362="","",IF(SUM('Control Sample Data'!O$2:O$97)&gt;10,IF(AND(ISNUMBER('Control Sample Data'!O362),'Control Sample Data'!O362&lt;$B363, 'Control Sample Data'!O362&gt;0),'Control Sample Data'!O362,$B363),""))</f>
        <v/>
      </c>
      <c r="Q363" s="4" t="s">
        <v>5020</v>
      </c>
      <c r="R363" s="29">
        <f>IF('Test Sample Data'!D362="","",IF(SUM('Test Sample Data'!D$2:D$97)&gt;10,IF(AND(ISNUMBER('Test Sample Data'!D362),'Test Sample Data'!D362&lt;$B363, 'Test Sample Data'!D362&gt;0),'Test Sample Data'!D362,$B363),""))</f>
        <v>26.34</v>
      </c>
      <c r="S363" s="29">
        <f>IF('Test Sample Data'!E362="","",IF(SUM('Test Sample Data'!E$2:E$97)&gt;10,IF(AND(ISNUMBER('Test Sample Data'!E362),'Test Sample Data'!E362&lt;$B363, 'Test Sample Data'!E362&gt;0),'Test Sample Data'!E362,$B363),""))</f>
        <v>26</v>
      </c>
      <c r="T363" s="29" t="str">
        <f>IF('Test Sample Data'!F362="","",IF(SUM('Test Sample Data'!F$2:F$97)&gt;10,IF(AND(ISNUMBER('Test Sample Data'!F362),'Test Sample Data'!F362&lt;$B363, 'Test Sample Data'!F362&gt;0),'Test Sample Data'!F362,$B363),""))</f>
        <v/>
      </c>
      <c r="U363" s="29" t="str">
        <f>IF('Test Sample Data'!G362="","",IF(SUM('Test Sample Data'!G$2:G$97)&gt;10,IF(AND(ISNUMBER('Test Sample Data'!G362),'Test Sample Data'!G362&lt;$B363, 'Test Sample Data'!G362&gt;0),'Test Sample Data'!G362,$B363),""))</f>
        <v/>
      </c>
      <c r="V363" s="29" t="str">
        <f>IF('Test Sample Data'!H362="","",IF(SUM('Test Sample Data'!H$2:H$97)&gt;10,IF(AND(ISNUMBER('Test Sample Data'!H362),'Test Sample Data'!H362&lt;$B363, 'Test Sample Data'!H362&gt;0),'Test Sample Data'!H362,$B363),""))</f>
        <v/>
      </c>
      <c r="W363" s="29" t="str">
        <f>IF('Test Sample Data'!I362="","",IF(SUM('Test Sample Data'!I$2:I$97)&gt;10,IF(AND(ISNUMBER('Test Sample Data'!I362),'Test Sample Data'!I362&lt;$B363, 'Test Sample Data'!I362&gt;0),'Test Sample Data'!I362,$B363),""))</f>
        <v/>
      </c>
      <c r="X363" s="29" t="str">
        <f>IF('Test Sample Data'!J362="","",IF(SUM('Test Sample Data'!J$2:J$97)&gt;10,IF(AND(ISNUMBER('Test Sample Data'!J362),'Test Sample Data'!J362&lt;$B363, 'Test Sample Data'!J362&gt;0),'Test Sample Data'!J362,$B363),""))</f>
        <v/>
      </c>
      <c r="Y363" s="29" t="str">
        <f>IF('Test Sample Data'!K362="","",IF(SUM('Test Sample Data'!K$2:K$97)&gt;10,IF(AND(ISNUMBER('Test Sample Data'!K362),'Test Sample Data'!K362&lt;$B363, 'Test Sample Data'!K362&gt;0),'Test Sample Data'!K362,$B363),""))</f>
        <v/>
      </c>
      <c r="Z363" s="29" t="str">
        <f>IF('Test Sample Data'!L362="","",IF(SUM('Test Sample Data'!L$2:L$97)&gt;10,IF(AND(ISNUMBER('Test Sample Data'!L362),'Test Sample Data'!L362&lt;$B363, 'Test Sample Data'!L362&gt;0),'Test Sample Data'!L362,$B363),""))</f>
        <v/>
      </c>
      <c r="AA363" s="29" t="str">
        <f>IF('Test Sample Data'!M362="","",IF(SUM('Test Sample Data'!M$2:M$97)&gt;10,IF(AND(ISNUMBER('Test Sample Data'!M362),'Test Sample Data'!M362&lt;$B363, 'Test Sample Data'!M362&gt;0),'Test Sample Data'!M362,$B363),""))</f>
        <v/>
      </c>
      <c r="AB363" s="29" t="str">
        <f>IF('Test Sample Data'!N362="","",IF(SUM('Test Sample Data'!N$2:N$97)&gt;10,IF(AND(ISNUMBER('Test Sample Data'!N362),'Test Sample Data'!N362&lt;$B363, 'Test Sample Data'!N362&gt;0),'Test Sample Data'!N362,$B363),""))</f>
        <v/>
      </c>
      <c r="AC363" s="29" t="str">
        <f>IF('Test Sample Data'!O362="","",IF(SUM('Test Sample Data'!O$2:O$97)&gt;10,IF(AND(ISNUMBER('Test Sample Data'!O362),'Test Sample Data'!O362&lt;$B363, 'Test Sample Data'!O362&gt;0),'Test Sample Data'!O362,$B363),""))</f>
        <v/>
      </c>
      <c r="AE363" s="4" t="s">
        <v>5020</v>
      </c>
      <c r="AF363" s="4" t="e">
        <f t="shared" si="375"/>
        <v>#N/A</v>
      </c>
      <c r="AG363" s="4" t="e">
        <f t="shared" si="376"/>
        <v>#N/A</v>
      </c>
      <c r="AH363" s="4" t="str">
        <f t="shared" si="377"/>
        <v/>
      </c>
      <c r="AI363" s="4" t="str">
        <f t="shared" si="378"/>
        <v/>
      </c>
      <c r="AJ363" s="4" t="str">
        <f t="shared" si="379"/>
        <v/>
      </c>
      <c r="AK363" s="4" t="str">
        <f t="shared" si="380"/>
        <v/>
      </c>
      <c r="AL363" s="4" t="str">
        <f t="shared" si="381"/>
        <v/>
      </c>
      <c r="AM363" s="4" t="str">
        <f t="shared" si="382"/>
        <v/>
      </c>
      <c r="AN363" s="4" t="str">
        <f t="shared" si="383"/>
        <v/>
      </c>
      <c r="AO363" s="4" t="str">
        <f t="shared" si="384"/>
        <v/>
      </c>
      <c r="AP363" s="4" t="str">
        <f t="shared" si="385"/>
        <v/>
      </c>
      <c r="AQ363" s="4" t="str">
        <f t="shared" si="386"/>
        <v/>
      </c>
      <c r="AR363" s="4">
        <f t="shared" si="387"/>
        <v>0</v>
      </c>
      <c r="AS363" s="4" t="e">
        <f t="shared" si="438"/>
        <v>#N/A</v>
      </c>
      <c r="AU363" s="4" t="s">
        <v>5020</v>
      </c>
      <c r="AV363" s="4" t="e">
        <f t="shared" si="388"/>
        <v>#N/A</v>
      </c>
      <c r="AW363" s="4" t="e">
        <f t="shared" si="389"/>
        <v>#N/A</v>
      </c>
      <c r="AX363" s="4" t="str">
        <f t="shared" si="390"/>
        <v/>
      </c>
      <c r="AY363" s="4" t="str">
        <f t="shared" si="391"/>
        <v/>
      </c>
      <c r="AZ363" s="4" t="str">
        <f t="shared" si="392"/>
        <v/>
      </c>
      <c r="BA363" s="4" t="str">
        <f t="shared" si="393"/>
        <v/>
      </c>
      <c r="BB363" s="4" t="str">
        <f t="shared" si="394"/>
        <v/>
      </c>
      <c r="BC363" s="4" t="str">
        <f t="shared" si="395"/>
        <v/>
      </c>
      <c r="BD363" s="4" t="str">
        <f t="shared" si="396"/>
        <v/>
      </c>
      <c r="BE363" s="4" t="str">
        <f t="shared" si="397"/>
        <v/>
      </c>
      <c r="BF363" s="4" t="str">
        <f t="shared" si="398"/>
        <v/>
      </c>
      <c r="BG363" s="4" t="str">
        <f t="shared" si="399"/>
        <v/>
      </c>
      <c r="BI363" s="4" t="s">
        <v>5020</v>
      </c>
      <c r="BJ363" s="4" t="e">
        <f t="shared" si="425"/>
        <v>#N/A</v>
      </c>
      <c r="BK363" s="4" t="str">
        <f t="shared" si="426"/>
        <v/>
      </c>
      <c r="BL363" s="4" t="str">
        <f t="shared" si="427"/>
        <v/>
      </c>
      <c r="BM363" s="4" t="str">
        <f t="shared" si="428"/>
        <v/>
      </c>
      <c r="BN363" s="4" t="str">
        <f t="shared" si="429"/>
        <v/>
      </c>
      <c r="BO363" s="4" t="str">
        <f t="shared" si="430"/>
        <v/>
      </c>
      <c r="BP363" s="4" t="str">
        <f t="shared" si="431"/>
        <v/>
      </c>
      <c r="BQ363" s="4" t="str">
        <f t="shared" si="432"/>
        <v/>
      </c>
      <c r="BR363" s="4" t="str">
        <f t="shared" si="433"/>
        <v/>
      </c>
      <c r="BS363" s="4" t="str">
        <f t="shared" si="434"/>
        <v/>
      </c>
      <c r="BT363" s="4" t="str">
        <f t="shared" si="435"/>
        <v/>
      </c>
      <c r="BU363" s="4" t="str">
        <f t="shared" si="436"/>
        <v/>
      </c>
      <c r="BV363" s="4">
        <f t="shared" si="400"/>
        <v>0</v>
      </c>
      <c r="BW363" s="4" t="e">
        <f t="shared" si="437"/>
        <v>#N/A</v>
      </c>
      <c r="BY363" s="4" t="s">
        <v>5020</v>
      </c>
      <c r="BZ363" s="4" t="str">
        <f t="shared" si="401"/>
        <v/>
      </c>
      <c r="CA363" s="4" t="str">
        <f t="shared" si="402"/>
        <v/>
      </c>
      <c r="CB363" s="4" t="str">
        <f t="shared" si="403"/>
        <v/>
      </c>
      <c r="CC363" s="4" t="str">
        <f t="shared" si="404"/>
        <v/>
      </c>
      <c r="CD363" s="4" t="str">
        <f t="shared" si="405"/>
        <v/>
      </c>
      <c r="CE363" s="4" t="str">
        <f t="shared" si="406"/>
        <v/>
      </c>
      <c r="CF363" s="4" t="str">
        <f t="shared" si="407"/>
        <v/>
      </c>
      <c r="CG363" s="4" t="str">
        <f t="shared" si="408"/>
        <v/>
      </c>
      <c r="CH363" s="4" t="str">
        <f t="shared" si="409"/>
        <v/>
      </c>
      <c r="CI363" s="4" t="str">
        <f t="shared" si="410"/>
        <v/>
      </c>
      <c r="CJ363" s="4" t="str">
        <f t="shared" si="411"/>
        <v/>
      </c>
      <c r="CK363" s="4" t="str">
        <f t="shared" si="412"/>
        <v/>
      </c>
      <c r="CM363" s="4" t="s">
        <v>5020</v>
      </c>
      <c r="CN363" s="4" t="str">
        <f>IF(ISNUMBER(BZ363), IF($BV363&gt;VLOOKUP('Gene Table'!$G$2,'Array Content'!$A$2:$B$3,2,FALSE),IF(BZ363&lt;-$BV363,"mutant","WT"),IF(BZ363&lt;-VLOOKUP('Gene Table'!$G$2,'Array Content'!$A$2:$B$3,2,FALSE),"Mutant","WT")),"")</f>
        <v/>
      </c>
      <c r="CO363" s="4" t="str">
        <f>IF(ISNUMBER(CA363), IF($BV363&gt;VLOOKUP('Gene Table'!$G$2,'Array Content'!$A$2:$B$3,2,FALSE),IF(CA363&lt;-$BV363,"mutant","WT"),IF(CA363&lt;-VLOOKUP('Gene Table'!$G$2,'Array Content'!$A$2:$B$3,2,FALSE),"Mutant","WT")),"")</f>
        <v/>
      </c>
      <c r="CP363" s="4" t="str">
        <f>IF(ISNUMBER(CB363), IF($BV363&gt;VLOOKUP('Gene Table'!$G$2,'Array Content'!$A$2:$B$3,2,FALSE),IF(CB363&lt;-$BV363,"mutant","WT"),IF(CB363&lt;-VLOOKUP('Gene Table'!$G$2,'Array Content'!$A$2:$B$3,2,FALSE),"Mutant","WT")),"")</f>
        <v/>
      </c>
      <c r="CQ363" s="4" t="str">
        <f>IF(ISNUMBER(CC363), IF($BV363&gt;VLOOKUP('Gene Table'!$G$2,'Array Content'!$A$2:$B$3,2,FALSE),IF(CC363&lt;-$BV363,"mutant","WT"),IF(CC363&lt;-VLOOKUP('Gene Table'!$G$2,'Array Content'!$A$2:$B$3,2,FALSE),"Mutant","WT")),"")</f>
        <v/>
      </c>
      <c r="CR363" s="4" t="str">
        <f>IF(ISNUMBER(CD363), IF($BV363&gt;VLOOKUP('Gene Table'!$G$2,'Array Content'!$A$2:$B$3,2,FALSE),IF(CD363&lt;-$BV363,"mutant","WT"),IF(CD363&lt;-VLOOKUP('Gene Table'!$G$2,'Array Content'!$A$2:$B$3,2,FALSE),"Mutant","WT")),"")</f>
        <v/>
      </c>
      <c r="CS363" s="4" t="str">
        <f>IF(ISNUMBER(CE363), IF($BV363&gt;VLOOKUP('Gene Table'!$G$2,'Array Content'!$A$2:$B$3,2,FALSE),IF(CE363&lt;-$BV363,"mutant","WT"),IF(CE363&lt;-VLOOKUP('Gene Table'!$G$2,'Array Content'!$A$2:$B$3,2,FALSE),"Mutant","WT")),"")</f>
        <v/>
      </c>
      <c r="CT363" s="4" t="str">
        <f>IF(ISNUMBER(CF363), IF($BV363&gt;VLOOKUP('Gene Table'!$G$2,'Array Content'!$A$2:$B$3,2,FALSE),IF(CF363&lt;-$BV363,"mutant","WT"),IF(CF363&lt;-VLOOKUP('Gene Table'!$G$2,'Array Content'!$A$2:$B$3,2,FALSE),"Mutant","WT")),"")</f>
        <v/>
      </c>
      <c r="CU363" s="4" t="str">
        <f>IF(ISNUMBER(CG363), IF($BV363&gt;VLOOKUP('Gene Table'!$G$2,'Array Content'!$A$2:$B$3,2,FALSE),IF(CG363&lt;-$BV363,"mutant","WT"),IF(CG363&lt;-VLOOKUP('Gene Table'!$G$2,'Array Content'!$A$2:$B$3,2,FALSE),"Mutant","WT")),"")</f>
        <v/>
      </c>
      <c r="CV363" s="4" t="str">
        <f>IF(ISNUMBER(CH363), IF($BV363&gt;VLOOKUP('Gene Table'!$G$2,'Array Content'!$A$2:$B$3,2,FALSE),IF(CH363&lt;-$BV363,"mutant","WT"),IF(CH363&lt;-VLOOKUP('Gene Table'!$G$2,'Array Content'!$A$2:$B$3,2,FALSE),"Mutant","WT")),"")</f>
        <v/>
      </c>
      <c r="CW363" s="4" t="str">
        <f>IF(ISNUMBER(CI363), IF($BV363&gt;VLOOKUP('Gene Table'!$G$2,'Array Content'!$A$2:$B$3,2,FALSE),IF(CI363&lt;-$BV363,"mutant","WT"),IF(CI363&lt;-VLOOKUP('Gene Table'!$G$2,'Array Content'!$A$2:$B$3,2,FALSE),"Mutant","WT")),"")</f>
        <v/>
      </c>
      <c r="CX363" s="4" t="str">
        <f>IF(ISNUMBER(CJ363), IF($BV363&gt;VLOOKUP('Gene Table'!$G$2,'Array Content'!$A$2:$B$3,2,FALSE),IF(CJ363&lt;-$BV363,"mutant","WT"),IF(CJ363&lt;-VLOOKUP('Gene Table'!$G$2,'Array Content'!$A$2:$B$3,2,FALSE),"Mutant","WT")),"")</f>
        <v/>
      </c>
      <c r="CY363" s="4" t="str">
        <f>IF(ISNUMBER(CK363), IF($BV363&gt;VLOOKUP('Gene Table'!$G$2,'Array Content'!$A$2:$B$3,2,FALSE),IF(CK363&lt;-$BV363,"mutant","WT"),IF(CK363&lt;-VLOOKUP('Gene Table'!$G$2,'Array Content'!$A$2:$B$3,2,FALSE),"Mutant","WT")),"")</f>
        <v/>
      </c>
      <c r="DA363" s="4" t="s">
        <v>5020</v>
      </c>
      <c r="DB363" s="4" t="str">
        <f t="shared" si="413"/>
        <v/>
      </c>
      <c r="DC363" s="4" t="str">
        <f t="shared" si="414"/>
        <v/>
      </c>
      <c r="DD363" s="4" t="str">
        <f t="shared" si="415"/>
        <v/>
      </c>
      <c r="DE363" s="4" t="str">
        <f t="shared" si="416"/>
        <v/>
      </c>
      <c r="DF363" s="4" t="str">
        <f t="shared" si="417"/>
        <v/>
      </c>
      <c r="DG363" s="4" t="str">
        <f t="shared" si="418"/>
        <v/>
      </c>
      <c r="DH363" s="4" t="str">
        <f t="shared" si="419"/>
        <v/>
      </c>
      <c r="DI363" s="4" t="str">
        <f t="shared" si="420"/>
        <v/>
      </c>
      <c r="DJ363" s="4" t="str">
        <f t="shared" si="421"/>
        <v/>
      </c>
      <c r="DK363" s="4" t="str">
        <f t="shared" si="422"/>
        <v/>
      </c>
      <c r="DL363" s="4" t="str">
        <f t="shared" si="423"/>
        <v/>
      </c>
      <c r="DM363" s="4" t="str">
        <f t="shared" si="424"/>
        <v/>
      </c>
      <c r="DO363" s="4" t="s">
        <v>5020</v>
      </c>
      <c r="DP363" s="4" t="str">
        <f>IF(ISNUMBER(DB363), IF($AR363&gt;VLOOKUP('Gene Table'!$G$2,'Array Content'!$A$2:$B$3,2,FALSE),IF(DB363&lt;-$AR363,"mutant","WT"),IF(DB363&lt;-VLOOKUP('Gene Table'!$G$2,'Array Content'!$A$2:$B$3,2,FALSE),"Mutant","WT")),"")</f>
        <v/>
      </c>
      <c r="DQ363" s="4" t="str">
        <f>IF(ISNUMBER(DC363), IF($AR363&gt;VLOOKUP('Gene Table'!$G$2,'Array Content'!$A$2:$B$3,2,FALSE),IF(DC363&lt;-$AR363,"mutant","WT"),IF(DC363&lt;-VLOOKUP('Gene Table'!$G$2,'Array Content'!$A$2:$B$3,2,FALSE),"Mutant","WT")),"")</f>
        <v/>
      </c>
      <c r="DR363" s="4" t="str">
        <f>IF(ISNUMBER(DD363), IF($AR363&gt;VLOOKUP('Gene Table'!$G$2,'Array Content'!$A$2:$B$3,2,FALSE),IF(DD363&lt;-$AR363,"mutant","WT"),IF(DD363&lt;-VLOOKUP('Gene Table'!$G$2,'Array Content'!$A$2:$B$3,2,FALSE),"Mutant","WT")),"")</f>
        <v/>
      </c>
      <c r="DS363" s="4" t="str">
        <f>IF(ISNUMBER(DE363), IF($AR363&gt;VLOOKUP('Gene Table'!$G$2,'Array Content'!$A$2:$B$3,2,FALSE),IF(DE363&lt;-$AR363,"mutant","WT"),IF(DE363&lt;-VLOOKUP('Gene Table'!$G$2,'Array Content'!$A$2:$B$3,2,FALSE),"Mutant","WT")),"")</f>
        <v/>
      </c>
      <c r="DT363" s="4" t="str">
        <f>IF(ISNUMBER(DF363), IF($AR363&gt;VLOOKUP('Gene Table'!$G$2,'Array Content'!$A$2:$B$3,2,FALSE),IF(DF363&lt;-$AR363,"mutant","WT"),IF(DF363&lt;-VLOOKUP('Gene Table'!$G$2,'Array Content'!$A$2:$B$3,2,FALSE),"Mutant","WT")),"")</f>
        <v/>
      </c>
      <c r="DU363" s="4" t="str">
        <f>IF(ISNUMBER(DG363), IF($AR363&gt;VLOOKUP('Gene Table'!$G$2,'Array Content'!$A$2:$B$3,2,FALSE),IF(DG363&lt;-$AR363,"mutant","WT"),IF(DG363&lt;-VLOOKUP('Gene Table'!$G$2,'Array Content'!$A$2:$B$3,2,FALSE),"Mutant","WT")),"")</f>
        <v/>
      </c>
      <c r="DV363" s="4" t="str">
        <f>IF(ISNUMBER(DH363), IF($AR363&gt;VLOOKUP('Gene Table'!$G$2,'Array Content'!$A$2:$B$3,2,FALSE),IF(DH363&lt;-$AR363,"mutant","WT"),IF(DH363&lt;-VLOOKUP('Gene Table'!$G$2,'Array Content'!$A$2:$B$3,2,FALSE),"Mutant","WT")),"")</f>
        <v/>
      </c>
      <c r="DW363" s="4" t="str">
        <f>IF(ISNUMBER(DI363), IF($AR363&gt;VLOOKUP('Gene Table'!$G$2,'Array Content'!$A$2:$B$3,2,FALSE),IF(DI363&lt;-$AR363,"mutant","WT"),IF(DI363&lt;-VLOOKUP('Gene Table'!$G$2,'Array Content'!$A$2:$B$3,2,FALSE),"Mutant","WT")),"")</f>
        <v/>
      </c>
      <c r="DX363" s="4" t="str">
        <f>IF(ISNUMBER(DJ363), IF($AR363&gt;VLOOKUP('Gene Table'!$G$2,'Array Content'!$A$2:$B$3,2,FALSE),IF(DJ363&lt;-$AR363,"mutant","WT"),IF(DJ363&lt;-VLOOKUP('Gene Table'!$G$2,'Array Content'!$A$2:$B$3,2,FALSE),"Mutant","WT")),"")</f>
        <v/>
      </c>
      <c r="DY363" s="4" t="str">
        <f>IF(ISNUMBER(DK363), IF($AR363&gt;VLOOKUP('Gene Table'!$G$2,'Array Content'!$A$2:$B$3,2,FALSE),IF(DK363&lt;-$AR363,"mutant","WT"),IF(DK363&lt;-VLOOKUP('Gene Table'!$G$2,'Array Content'!$A$2:$B$3,2,FALSE),"Mutant","WT")),"")</f>
        <v/>
      </c>
      <c r="DZ363" s="4" t="str">
        <f>IF(ISNUMBER(DL363), IF($AR363&gt;VLOOKUP('Gene Table'!$G$2,'Array Content'!$A$2:$B$3,2,FALSE),IF(DL363&lt;-$AR363,"mutant","WT"),IF(DL363&lt;-VLOOKUP('Gene Table'!$G$2,'Array Content'!$A$2:$B$3,2,FALSE),"Mutant","WT")),"")</f>
        <v/>
      </c>
      <c r="EA363" s="4" t="str">
        <f>IF(ISNUMBER(DM363), IF($AR363&gt;VLOOKUP('Gene Table'!$G$2,'Array Content'!$A$2:$B$3,2,FALSE),IF(DM363&lt;-$AR363,"mutant","WT"),IF(DM363&lt;-VLOOKUP('Gene Table'!$G$2,'Array Content'!$A$2:$B$3,2,FALSE),"Mutant","WT")),"")</f>
        <v/>
      </c>
      <c r="EC363" s="4" t="s">
        <v>5020</v>
      </c>
      <c r="ED363" s="4" t="str">
        <f>IF('Gene Table'!$D363="copy number",D363,"")</f>
        <v/>
      </c>
      <c r="EE363" s="4" t="str">
        <f>IF('Gene Table'!$D363="copy number",E363,"")</f>
        <v/>
      </c>
      <c r="EF363" s="4" t="str">
        <f>IF('Gene Table'!$D363="copy number",F363,"")</f>
        <v/>
      </c>
      <c r="EG363" s="4" t="str">
        <f>IF('Gene Table'!$D363="copy number",G363,"")</f>
        <v/>
      </c>
      <c r="EH363" s="4" t="str">
        <f>IF('Gene Table'!$D363="copy number",H363,"")</f>
        <v/>
      </c>
      <c r="EI363" s="4" t="str">
        <f>IF('Gene Table'!$D363="copy number",I363,"")</f>
        <v/>
      </c>
      <c r="EJ363" s="4" t="str">
        <f>IF('Gene Table'!$D363="copy number",J363,"")</f>
        <v/>
      </c>
      <c r="EK363" s="4" t="str">
        <f>IF('Gene Table'!$D363="copy number",K363,"")</f>
        <v/>
      </c>
      <c r="EL363" s="4" t="str">
        <f>IF('Gene Table'!$D363="copy number",L363,"")</f>
        <v/>
      </c>
      <c r="EM363" s="4" t="str">
        <f>IF('Gene Table'!$D363="copy number",M363,"")</f>
        <v/>
      </c>
      <c r="EN363" s="4" t="str">
        <f>IF('Gene Table'!$D363="copy number",N363,"")</f>
        <v/>
      </c>
      <c r="EO363" s="4" t="str">
        <f>IF('Gene Table'!$D363="copy number",O363,"")</f>
        <v/>
      </c>
      <c r="EQ363" s="4" t="s">
        <v>5020</v>
      </c>
      <c r="ER363" s="4" t="str">
        <f>IF('Gene Table'!$D363="copy number",R363,"")</f>
        <v/>
      </c>
      <c r="ES363" s="4" t="str">
        <f>IF('Gene Table'!$D363="copy number",S363,"")</f>
        <v/>
      </c>
      <c r="ET363" s="4" t="str">
        <f>IF('Gene Table'!$D363="copy number",T363,"")</f>
        <v/>
      </c>
      <c r="EU363" s="4" t="str">
        <f>IF('Gene Table'!$D363="copy number",U363,"")</f>
        <v/>
      </c>
      <c r="EV363" s="4" t="str">
        <f>IF('Gene Table'!$D363="copy number",V363,"")</f>
        <v/>
      </c>
      <c r="EW363" s="4" t="str">
        <f>IF('Gene Table'!$D363="copy number",W363,"")</f>
        <v/>
      </c>
      <c r="EX363" s="4" t="str">
        <f>IF('Gene Table'!$D363="copy number",X363,"")</f>
        <v/>
      </c>
      <c r="EY363" s="4" t="str">
        <f>IF('Gene Table'!$D363="copy number",Y363,"")</f>
        <v/>
      </c>
      <c r="EZ363" s="4" t="str">
        <f>IF('Gene Table'!$D363="copy number",Z363,"")</f>
        <v/>
      </c>
      <c r="FA363" s="4" t="str">
        <f>IF('Gene Table'!$D363="copy number",AA363,"")</f>
        <v/>
      </c>
      <c r="FB363" s="4" t="str">
        <f>IF('Gene Table'!$D363="copy number",AB363,"")</f>
        <v/>
      </c>
      <c r="FC363" s="4" t="str">
        <f>IF('Gene Table'!$D363="copy number",AC363,"")</f>
        <v/>
      </c>
      <c r="FE363" s="4" t="s">
        <v>5020</v>
      </c>
      <c r="FF363" s="4" t="str">
        <f>IF('Gene Table'!$C363="SMPC",D363,"")</f>
        <v/>
      </c>
      <c r="FG363" s="4" t="str">
        <f>IF('Gene Table'!$C363="SMPC",E363,"")</f>
        <v/>
      </c>
      <c r="FH363" s="4" t="str">
        <f>IF('Gene Table'!$C363="SMPC",F363,"")</f>
        <v/>
      </c>
      <c r="FI363" s="4" t="str">
        <f>IF('Gene Table'!$C363="SMPC",G363,"")</f>
        <v/>
      </c>
      <c r="FJ363" s="4" t="str">
        <f>IF('Gene Table'!$C363="SMPC",H363,"")</f>
        <v/>
      </c>
      <c r="FK363" s="4" t="str">
        <f>IF('Gene Table'!$C363="SMPC",I363,"")</f>
        <v/>
      </c>
      <c r="FL363" s="4" t="str">
        <f>IF('Gene Table'!$C363="SMPC",J363,"")</f>
        <v/>
      </c>
      <c r="FM363" s="4" t="str">
        <f>IF('Gene Table'!$C363="SMPC",K363,"")</f>
        <v/>
      </c>
      <c r="FN363" s="4" t="str">
        <f>IF('Gene Table'!$C363="SMPC",L363,"")</f>
        <v/>
      </c>
      <c r="FO363" s="4" t="str">
        <f>IF('Gene Table'!$C363="SMPC",M363,"")</f>
        <v/>
      </c>
      <c r="FP363" s="4" t="str">
        <f>IF('Gene Table'!$C363="SMPC",N363,"")</f>
        <v/>
      </c>
      <c r="FQ363" s="4" t="str">
        <f>IF('Gene Table'!$C363="SMPC",O363,"")</f>
        <v/>
      </c>
      <c r="FS363" s="4" t="s">
        <v>5020</v>
      </c>
      <c r="FT363" s="4" t="str">
        <f>IF('Gene Table'!$C363="SMPC",R363,"")</f>
        <v/>
      </c>
      <c r="FU363" s="4" t="str">
        <f>IF('Gene Table'!$C363="SMPC",S363,"")</f>
        <v/>
      </c>
      <c r="FV363" s="4" t="str">
        <f>IF('Gene Table'!$C363="SMPC",T363,"")</f>
        <v/>
      </c>
      <c r="FW363" s="4" t="str">
        <f>IF('Gene Table'!$C363="SMPC",U363,"")</f>
        <v/>
      </c>
      <c r="FX363" s="4" t="str">
        <f>IF('Gene Table'!$C363="SMPC",V363,"")</f>
        <v/>
      </c>
      <c r="FY363" s="4" t="str">
        <f>IF('Gene Table'!$C363="SMPC",W363,"")</f>
        <v/>
      </c>
      <c r="FZ363" s="4" t="str">
        <f>IF('Gene Table'!$C363="SMPC",X363,"")</f>
        <v/>
      </c>
      <c r="GA363" s="4" t="str">
        <f>IF('Gene Table'!$C363="SMPC",Y363,"")</f>
        <v/>
      </c>
      <c r="GB363" s="4" t="str">
        <f>IF('Gene Table'!$C363="SMPC",Z363,"")</f>
        <v/>
      </c>
      <c r="GC363" s="4" t="str">
        <f>IF('Gene Table'!$C363="SMPC",AA363,"")</f>
        <v/>
      </c>
      <c r="GD363" s="4" t="str">
        <f>IF('Gene Table'!$C363="SMPC",AB363,"")</f>
        <v/>
      </c>
      <c r="GE363" s="4" t="str">
        <f>IF('Gene Table'!$C363="SMPC",AC363,"")</f>
        <v/>
      </c>
    </row>
    <row r="364" spans="1:187" ht="15" customHeight="1" x14ac:dyDescent="0.25">
      <c r="A364" s="4" t="str">
        <f>'Gene Table'!C364&amp;":"&amp;'Gene Table'!D364</f>
        <v>Blank:Blank</v>
      </c>
      <c r="B364" s="4">
        <f>IF('Gene Table'!$G$5="NO",IF(ISNUMBER(MATCH('Gene Table'!E364,'Array Content'!$M$2:$M$941,0)),VLOOKUP('Gene Table'!E364,'Array Content'!$M$2:$O$941,2,FALSE),35),IF('Gene Table'!$G$5="YES",IF(ISNUMBER(MATCH('Gene Table'!E364,'Array Content'!$M$2:$M$941,0)),VLOOKUP('Gene Table'!E364,'Array Content'!$M$2:$O$941,3,FALSE),35),"OOPS"))</f>
        <v>35</v>
      </c>
      <c r="C364" s="4" t="s">
        <v>5021</v>
      </c>
      <c r="D364" s="29">
        <f>IF('Control Sample Data'!D363="","",IF(SUM('Control Sample Data'!D$2:D$97)&gt;10,IF(AND(ISNUMBER('Control Sample Data'!D363),'Control Sample Data'!D363&lt;$B364, 'Control Sample Data'!D363&gt;0),'Control Sample Data'!D363,$B364),""))</f>
        <v>26</v>
      </c>
      <c r="E364" s="29">
        <f>IF('Control Sample Data'!E363="","",IF(SUM('Control Sample Data'!E$2:E$97)&gt;10,IF(AND(ISNUMBER('Control Sample Data'!E363),'Control Sample Data'!E363&lt;$B364, 'Control Sample Data'!E363&gt;0),'Control Sample Data'!E363,$B364),""))</f>
        <v>26</v>
      </c>
      <c r="F364" s="29" t="str">
        <f>IF('Control Sample Data'!F363="","",IF(SUM('Control Sample Data'!F$2:F$97)&gt;10,IF(AND(ISNUMBER('Control Sample Data'!F363),'Control Sample Data'!F363&lt;$B364, 'Control Sample Data'!F363&gt;0),'Control Sample Data'!F363,$B364),""))</f>
        <v/>
      </c>
      <c r="G364" s="29" t="str">
        <f>IF('Control Sample Data'!G363="","",IF(SUM('Control Sample Data'!G$2:G$97)&gt;10,IF(AND(ISNUMBER('Control Sample Data'!G363),'Control Sample Data'!G363&lt;$B364, 'Control Sample Data'!G363&gt;0),'Control Sample Data'!G363,$B364),""))</f>
        <v/>
      </c>
      <c r="H364" s="29" t="str">
        <f>IF('Control Sample Data'!H363="","",IF(SUM('Control Sample Data'!H$2:H$97)&gt;10,IF(AND(ISNUMBER('Control Sample Data'!H363),'Control Sample Data'!H363&lt;$B364, 'Control Sample Data'!H363&gt;0),'Control Sample Data'!H363,$B364),""))</f>
        <v/>
      </c>
      <c r="I364" s="29" t="str">
        <f>IF('Control Sample Data'!I363="","",IF(SUM('Control Sample Data'!I$2:I$97)&gt;10,IF(AND(ISNUMBER('Control Sample Data'!I363),'Control Sample Data'!I363&lt;$B364, 'Control Sample Data'!I363&gt;0),'Control Sample Data'!I363,$B364),""))</f>
        <v/>
      </c>
      <c r="J364" s="29" t="str">
        <f>IF('Control Sample Data'!J363="","",IF(SUM('Control Sample Data'!J$2:J$97)&gt;10,IF(AND(ISNUMBER('Control Sample Data'!J363),'Control Sample Data'!J363&lt;$B364, 'Control Sample Data'!J363&gt;0),'Control Sample Data'!J363,$B364),""))</f>
        <v/>
      </c>
      <c r="K364" s="29" t="str">
        <f>IF('Control Sample Data'!K363="","",IF(SUM('Control Sample Data'!K$2:K$97)&gt;10,IF(AND(ISNUMBER('Control Sample Data'!K363),'Control Sample Data'!K363&lt;$B364, 'Control Sample Data'!K363&gt;0),'Control Sample Data'!K363,$B364),""))</f>
        <v/>
      </c>
      <c r="L364" s="29" t="str">
        <f>IF('Control Sample Data'!L363="","",IF(SUM('Control Sample Data'!L$2:L$97)&gt;10,IF(AND(ISNUMBER('Control Sample Data'!L363),'Control Sample Data'!L363&lt;$B364, 'Control Sample Data'!L363&gt;0),'Control Sample Data'!L363,$B364),""))</f>
        <v/>
      </c>
      <c r="M364" s="29" t="str">
        <f>IF('Control Sample Data'!M363="","",IF(SUM('Control Sample Data'!M$2:M$97)&gt;10,IF(AND(ISNUMBER('Control Sample Data'!M363),'Control Sample Data'!M363&lt;$B364, 'Control Sample Data'!M363&gt;0),'Control Sample Data'!M363,$B364),""))</f>
        <v/>
      </c>
      <c r="N364" s="29" t="str">
        <f>IF('Control Sample Data'!N363="","",IF(SUM('Control Sample Data'!N$2:N$97)&gt;10,IF(AND(ISNUMBER('Control Sample Data'!N363),'Control Sample Data'!N363&lt;$B364, 'Control Sample Data'!N363&gt;0),'Control Sample Data'!N363,$B364),""))</f>
        <v/>
      </c>
      <c r="O364" s="29" t="str">
        <f>IF('Control Sample Data'!O363="","",IF(SUM('Control Sample Data'!O$2:O$97)&gt;10,IF(AND(ISNUMBER('Control Sample Data'!O363),'Control Sample Data'!O363&lt;$B364, 'Control Sample Data'!O363&gt;0),'Control Sample Data'!O363,$B364),""))</f>
        <v/>
      </c>
      <c r="Q364" s="4" t="s">
        <v>5021</v>
      </c>
      <c r="R364" s="29">
        <f>IF('Test Sample Data'!D363="","",IF(SUM('Test Sample Data'!D$2:D$97)&gt;10,IF(AND(ISNUMBER('Test Sample Data'!D363),'Test Sample Data'!D363&lt;$B364, 'Test Sample Data'!D363&gt;0),'Test Sample Data'!D363,$B364),""))</f>
        <v>25.81</v>
      </c>
      <c r="S364" s="29">
        <f>IF('Test Sample Data'!E363="","",IF(SUM('Test Sample Data'!E$2:E$97)&gt;10,IF(AND(ISNUMBER('Test Sample Data'!E363),'Test Sample Data'!E363&lt;$B364, 'Test Sample Data'!E363&gt;0),'Test Sample Data'!E363,$B364),""))</f>
        <v>26</v>
      </c>
      <c r="T364" s="29" t="str">
        <f>IF('Test Sample Data'!F363="","",IF(SUM('Test Sample Data'!F$2:F$97)&gt;10,IF(AND(ISNUMBER('Test Sample Data'!F363),'Test Sample Data'!F363&lt;$B364, 'Test Sample Data'!F363&gt;0),'Test Sample Data'!F363,$B364),""))</f>
        <v/>
      </c>
      <c r="U364" s="29" t="str">
        <f>IF('Test Sample Data'!G363="","",IF(SUM('Test Sample Data'!G$2:G$97)&gt;10,IF(AND(ISNUMBER('Test Sample Data'!G363),'Test Sample Data'!G363&lt;$B364, 'Test Sample Data'!G363&gt;0),'Test Sample Data'!G363,$B364),""))</f>
        <v/>
      </c>
      <c r="V364" s="29" t="str">
        <f>IF('Test Sample Data'!H363="","",IF(SUM('Test Sample Data'!H$2:H$97)&gt;10,IF(AND(ISNUMBER('Test Sample Data'!H363),'Test Sample Data'!H363&lt;$B364, 'Test Sample Data'!H363&gt;0),'Test Sample Data'!H363,$B364),""))</f>
        <v/>
      </c>
      <c r="W364" s="29" t="str">
        <f>IF('Test Sample Data'!I363="","",IF(SUM('Test Sample Data'!I$2:I$97)&gt;10,IF(AND(ISNUMBER('Test Sample Data'!I363),'Test Sample Data'!I363&lt;$B364, 'Test Sample Data'!I363&gt;0),'Test Sample Data'!I363,$B364),""))</f>
        <v/>
      </c>
      <c r="X364" s="29" t="str">
        <f>IF('Test Sample Data'!J363="","",IF(SUM('Test Sample Data'!J$2:J$97)&gt;10,IF(AND(ISNUMBER('Test Sample Data'!J363),'Test Sample Data'!J363&lt;$B364, 'Test Sample Data'!J363&gt;0),'Test Sample Data'!J363,$B364),""))</f>
        <v/>
      </c>
      <c r="Y364" s="29" t="str">
        <f>IF('Test Sample Data'!K363="","",IF(SUM('Test Sample Data'!K$2:K$97)&gt;10,IF(AND(ISNUMBER('Test Sample Data'!K363),'Test Sample Data'!K363&lt;$B364, 'Test Sample Data'!K363&gt;0),'Test Sample Data'!K363,$B364),""))</f>
        <v/>
      </c>
      <c r="Z364" s="29" t="str">
        <f>IF('Test Sample Data'!L363="","",IF(SUM('Test Sample Data'!L$2:L$97)&gt;10,IF(AND(ISNUMBER('Test Sample Data'!L363),'Test Sample Data'!L363&lt;$B364, 'Test Sample Data'!L363&gt;0),'Test Sample Data'!L363,$B364),""))</f>
        <v/>
      </c>
      <c r="AA364" s="29" t="str">
        <f>IF('Test Sample Data'!M363="","",IF(SUM('Test Sample Data'!M$2:M$97)&gt;10,IF(AND(ISNUMBER('Test Sample Data'!M363),'Test Sample Data'!M363&lt;$B364, 'Test Sample Data'!M363&gt;0),'Test Sample Data'!M363,$B364),""))</f>
        <v/>
      </c>
      <c r="AB364" s="29" t="str">
        <f>IF('Test Sample Data'!N363="","",IF(SUM('Test Sample Data'!N$2:N$97)&gt;10,IF(AND(ISNUMBER('Test Sample Data'!N363),'Test Sample Data'!N363&lt;$B364, 'Test Sample Data'!N363&gt;0),'Test Sample Data'!N363,$B364),""))</f>
        <v/>
      </c>
      <c r="AC364" s="29" t="str">
        <f>IF('Test Sample Data'!O363="","",IF(SUM('Test Sample Data'!O$2:O$97)&gt;10,IF(AND(ISNUMBER('Test Sample Data'!O363),'Test Sample Data'!O363&lt;$B364, 'Test Sample Data'!O363&gt;0),'Test Sample Data'!O363,$B364),""))</f>
        <v/>
      </c>
      <c r="AE364" s="4" t="s">
        <v>5021</v>
      </c>
      <c r="AF364" s="4" t="e">
        <f t="shared" si="375"/>
        <v>#N/A</v>
      </c>
      <c r="AG364" s="4" t="e">
        <f t="shared" si="376"/>
        <v>#N/A</v>
      </c>
      <c r="AH364" s="4" t="str">
        <f t="shared" si="377"/>
        <v/>
      </c>
      <c r="AI364" s="4" t="str">
        <f t="shared" si="378"/>
        <v/>
      </c>
      <c r="AJ364" s="4" t="str">
        <f t="shared" si="379"/>
        <v/>
      </c>
      <c r="AK364" s="4" t="str">
        <f t="shared" si="380"/>
        <v/>
      </c>
      <c r="AL364" s="4" t="str">
        <f t="shared" si="381"/>
        <v/>
      </c>
      <c r="AM364" s="4" t="str">
        <f t="shared" si="382"/>
        <v/>
      </c>
      <c r="AN364" s="4" t="str">
        <f t="shared" si="383"/>
        <v/>
      </c>
      <c r="AO364" s="4" t="str">
        <f t="shared" si="384"/>
        <v/>
      </c>
      <c r="AP364" s="4" t="str">
        <f t="shared" si="385"/>
        <v/>
      </c>
      <c r="AQ364" s="4" t="str">
        <f t="shared" si="386"/>
        <v/>
      </c>
      <c r="AR364" s="4">
        <f t="shared" si="387"/>
        <v>0</v>
      </c>
      <c r="AS364" s="4" t="e">
        <f t="shared" si="438"/>
        <v>#N/A</v>
      </c>
      <c r="AU364" s="4" t="s">
        <v>5021</v>
      </c>
      <c r="AV364" s="4" t="e">
        <f t="shared" si="388"/>
        <v>#N/A</v>
      </c>
      <c r="AW364" s="4" t="e">
        <f t="shared" si="389"/>
        <v>#N/A</v>
      </c>
      <c r="AX364" s="4" t="str">
        <f t="shared" si="390"/>
        <v/>
      </c>
      <c r="AY364" s="4" t="str">
        <f t="shared" si="391"/>
        <v/>
      </c>
      <c r="AZ364" s="4" t="str">
        <f t="shared" si="392"/>
        <v/>
      </c>
      <c r="BA364" s="4" t="str">
        <f t="shared" si="393"/>
        <v/>
      </c>
      <c r="BB364" s="4" t="str">
        <f t="shared" si="394"/>
        <v/>
      </c>
      <c r="BC364" s="4" t="str">
        <f t="shared" si="395"/>
        <v/>
      </c>
      <c r="BD364" s="4" t="str">
        <f t="shared" si="396"/>
        <v/>
      </c>
      <c r="BE364" s="4" t="str">
        <f t="shared" si="397"/>
        <v/>
      </c>
      <c r="BF364" s="4" t="str">
        <f t="shared" si="398"/>
        <v/>
      </c>
      <c r="BG364" s="4" t="str">
        <f t="shared" si="399"/>
        <v/>
      </c>
      <c r="BI364" s="4" t="s">
        <v>5021</v>
      </c>
      <c r="BJ364" s="4" t="str">
        <f t="shared" si="425"/>
        <v/>
      </c>
      <c r="BK364" s="4" t="e">
        <f t="shared" si="426"/>
        <v>#N/A</v>
      </c>
      <c r="BL364" s="4" t="str">
        <f t="shared" si="427"/>
        <v/>
      </c>
      <c r="BM364" s="4" t="str">
        <f t="shared" si="428"/>
        <v/>
      </c>
      <c r="BN364" s="4" t="str">
        <f t="shared" si="429"/>
        <v/>
      </c>
      <c r="BO364" s="4" t="str">
        <f t="shared" si="430"/>
        <v/>
      </c>
      <c r="BP364" s="4" t="str">
        <f t="shared" si="431"/>
        <v/>
      </c>
      <c r="BQ364" s="4" t="str">
        <f t="shared" si="432"/>
        <v/>
      </c>
      <c r="BR364" s="4" t="str">
        <f t="shared" si="433"/>
        <v/>
      </c>
      <c r="BS364" s="4" t="str">
        <f t="shared" si="434"/>
        <v/>
      </c>
      <c r="BT364" s="4" t="str">
        <f t="shared" si="435"/>
        <v/>
      </c>
      <c r="BU364" s="4" t="str">
        <f t="shared" si="436"/>
        <v/>
      </c>
      <c r="BV364" s="4">
        <f t="shared" si="400"/>
        <v>0</v>
      </c>
      <c r="BW364" s="4" t="e">
        <f t="shared" si="437"/>
        <v>#N/A</v>
      </c>
      <c r="BY364" s="4" t="s">
        <v>5021</v>
      </c>
      <c r="BZ364" s="4" t="str">
        <f t="shared" si="401"/>
        <v/>
      </c>
      <c r="CA364" s="4" t="str">
        <f t="shared" si="402"/>
        <v/>
      </c>
      <c r="CB364" s="4" t="str">
        <f t="shared" si="403"/>
        <v/>
      </c>
      <c r="CC364" s="4" t="str">
        <f t="shared" si="404"/>
        <v/>
      </c>
      <c r="CD364" s="4" t="str">
        <f t="shared" si="405"/>
        <v/>
      </c>
      <c r="CE364" s="4" t="str">
        <f t="shared" si="406"/>
        <v/>
      </c>
      <c r="CF364" s="4" t="str">
        <f t="shared" si="407"/>
        <v/>
      </c>
      <c r="CG364" s="4" t="str">
        <f t="shared" si="408"/>
        <v/>
      </c>
      <c r="CH364" s="4" t="str">
        <f t="shared" si="409"/>
        <v/>
      </c>
      <c r="CI364" s="4" t="str">
        <f t="shared" si="410"/>
        <v/>
      </c>
      <c r="CJ364" s="4" t="str">
        <f t="shared" si="411"/>
        <v/>
      </c>
      <c r="CK364" s="4" t="str">
        <f t="shared" si="412"/>
        <v/>
      </c>
      <c r="CM364" s="4" t="s">
        <v>5021</v>
      </c>
      <c r="CN364" s="4" t="str">
        <f>IF(ISNUMBER(BZ364), IF($BV364&gt;VLOOKUP('Gene Table'!$G$2,'Array Content'!$A$2:$B$3,2,FALSE),IF(BZ364&lt;-$BV364,"mutant","WT"),IF(BZ364&lt;-VLOOKUP('Gene Table'!$G$2,'Array Content'!$A$2:$B$3,2,FALSE),"Mutant","WT")),"")</f>
        <v/>
      </c>
      <c r="CO364" s="4" t="str">
        <f>IF(ISNUMBER(CA364), IF($BV364&gt;VLOOKUP('Gene Table'!$G$2,'Array Content'!$A$2:$B$3,2,FALSE),IF(CA364&lt;-$BV364,"mutant","WT"),IF(CA364&lt;-VLOOKUP('Gene Table'!$G$2,'Array Content'!$A$2:$B$3,2,FALSE),"Mutant","WT")),"")</f>
        <v/>
      </c>
      <c r="CP364" s="4" t="str">
        <f>IF(ISNUMBER(CB364), IF($BV364&gt;VLOOKUP('Gene Table'!$G$2,'Array Content'!$A$2:$B$3,2,FALSE),IF(CB364&lt;-$BV364,"mutant","WT"),IF(CB364&lt;-VLOOKUP('Gene Table'!$G$2,'Array Content'!$A$2:$B$3,2,FALSE),"Mutant","WT")),"")</f>
        <v/>
      </c>
      <c r="CQ364" s="4" t="str">
        <f>IF(ISNUMBER(CC364), IF($BV364&gt;VLOOKUP('Gene Table'!$G$2,'Array Content'!$A$2:$B$3,2,FALSE),IF(CC364&lt;-$BV364,"mutant","WT"),IF(CC364&lt;-VLOOKUP('Gene Table'!$G$2,'Array Content'!$A$2:$B$3,2,FALSE),"Mutant","WT")),"")</f>
        <v/>
      </c>
      <c r="CR364" s="4" t="str">
        <f>IF(ISNUMBER(CD364), IF($BV364&gt;VLOOKUP('Gene Table'!$G$2,'Array Content'!$A$2:$B$3,2,FALSE),IF(CD364&lt;-$BV364,"mutant","WT"),IF(CD364&lt;-VLOOKUP('Gene Table'!$G$2,'Array Content'!$A$2:$B$3,2,FALSE),"Mutant","WT")),"")</f>
        <v/>
      </c>
      <c r="CS364" s="4" t="str">
        <f>IF(ISNUMBER(CE364), IF($BV364&gt;VLOOKUP('Gene Table'!$G$2,'Array Content'!$A$2:$B$3,2,FALSE),IF(CE364&lt;-$BV364,"mutant","WT"),IF(CE364&lt;-VLOOKUP('Gene Table'!$G$2,'Array Content'!$A$2:$B$3,2,FALSE),"Mutant","WT")),"")</f>
        <v/>
      </c>
      <c r="CT364" s="4" t="str">
        <f>IF(ISNUMBER(CF364), IF($BV364&gt;VLOOKUP('Gene Table'!$G$2,'Array Content'!$A$2:$B$3,2,FALSE),IF(CF364&lt;-$BV364,"mutant","WT"),IF(CF364&lt;-VLOOKUP('Gene Table'!$G$2,'Array Content'!$A$2:$B$3,2,FALSE),"Mutant","WT")),"")</f>
        <v/>
      </c>
      <c r="CU364" s="4" t="str">
        <f>IF(ISNUMBER(CG364), IF($BV364&gt;VLOOKUP('Gene Table'!$G$2,'Array Content'!$A$2:$B$3,2,FALSE),IF(CG364&lt;-$BV364,"mutant","WT"),IF(CG364&lt;-VLOOKUP('Gene Table'!$G$2,'Array Content'!$A$2:$B$3,2,FALSE),"Mutant","WT")),"")</f>
        <v/>
      </c>
      <c r="CV364" s="4" t="str">
        <f>IF(ISNUMBER(CH364), IF($BV364&gt;VLOOKUP('Gene Table'!$G$2,'Array Content'!$A$2:$B$3,2,FALSE),IF(CH364&lt;-$BV364,"mutant","WT"),IF(CH364&lt;-VLOOKUP('Gene Table'!$G$2,'Array Content'!$A$2:$B$3,2,FALSE),"Mutant","WT")),"")</f>
        <v/>
      </c>
      <c r="CW364" s="4" t="str">
        <f>IF(ISNUMBER(CI364), IF($BV364&gt;VLOOKUP('Gene Table'!$G$2,'Array Content'!$A$2:$B$3,2,FALSE),IF(CI364&lt;-$BV364,"mutant","WT"),IF(CI364&lt;-VLOOKUP('Gene Table'!$G$2,'Array Content'!$A$2:$B$3,2,FALSE),"Mutant","WT")),"")</f>
        <v/>
      </c>
      <c r="CX364" s="4" t="str">
        <f>IF(ISNUMBER(CJ364), IF($BV364&gt;VLOOKUP('Gene Table'!$G$2,'Array Content'!$A$2:$B$3,2,FALSE),IF(CJ364&lt;-$BV364,"mutant","WT"),IF(CJ364&lt;-VLOOKUP('Gene Table'!$G$2,'Array Content'!$A$2:$B$3,2,FALSE),"Mutant","WT")),"")</f>
        <v/>
      </c>
      <c r="CY364" s="4" t="str">
        <f>IF(ISNUMBER(CK364), IF($BV364&gt;VLOOKUP('Gene Table'!$G$2,'Array Content'!$A$2:$B$3,2,FALSE),IF(CK364&lt;-$BV364,"mutant","WT"),IF(CK364&lt;-VLOOKUP('Gene Table'!$G$2,'Array Content'!$A$2:$B$3,2,FALSE),"Mutant","WT")),"")</f>
        <v/>
      </c>
      <c r="DA364" s="4" t="s">
        <v>5021</v>
      </c>
      <c r="DB364" s="4" t="str">
        <f t="shared" si="413"/>
        <v/>
      </c>
      <c r="DC364" s="4" t="str">
        <f t="shared" si="414"/>
        <v/>
      </c>
      <c r="DD364" s="4" t="str">
        <f t="shared" si="415"/>
        <v/>
      </c>
      <c r="DE364" s="4" t="str">
        <f t="shared" si="416"/>
        <v/>
      </c>
      <c r="DF364" s="4" t="str">
        <f t="shared" si="417"/>
        <v/>
      </c>
      <c r="DG364" s="4" t="str">
        <f t="shared" si="418"/>
        <v/>
      </c>
      <c r="DH364" s="4" t="str">
        <f t="shared" si="419"/>
        <v/>
      </c>
      <c r="DI364" s="4" t="str">
        <f t="shared" si="420"/>
        <v/>
      </c>
      <c r="DJ364" s="4" t="str">
        <f t="shared" si="421"/>
        <v/>
      </c>
      <c r="DK364" s="4" t="str">
        <f t="shared" si="422"/>
        <v/>
      </c>
      <c r="DL364" s="4" t="str">
        <f t="shared" si="423"/>
        <v/>
      </c>
      <c r="DM364" s="4" t="str">
        <f t="shared" si="424"/>
        <v/>
      </c>
      <c r="DO364" s="4" t="s">
        <v>5021</v>
      </c>
      <c r="DP364" s="4" t="str">
        <f>IF(ISNUMBER(DB364), IF($AR364&gt;VLOOKUP('Gene Table'!$G$2,'Array Content'!$A$2:$B$3,2,FALSE),IF(DB364&lt;-$AR364,"mutant","WT"),IF(DB364&lt;-VLOOKUP('Gene Table'!$G$2,'Array Content'!$A$2:$B$3,2,FALSE),"Mutant","WT")),"")</f>
        <v/>
      </c>
      <c r="DQ364" s="4" t="str">
        <f>IF(ISNUMBER(DC364), IF($AR364&gt;VLOOKUP('Gene Table'!$G$2,'Array Content'!$A$2:$B$3,2,FALSE),IF(DC364&lt;-$AR364,"mutant","WT"),IF(DC364&lt;-VLOOKUP('Gene Table'!$G$2,'Array Content'!$A$2:$B$3,2,FALSE),"Mutant","WT")),"")</f>
        <v/>
      </c>
      <c r="DR364" s="4" t="str">
        <f>IF(ISNUMBER(DD364), IF($AR364&gt;VLOOKUP('Gene Table'!$G$2,'Array Content'!$A$2:$B$3,2,FALSE),IF(DD364&lt;-$AR364,"mutant","WT"),IF(DD364&lt;-VLOOKUP('Gene Table'!$G$2,'Array Content'!$A$2:$B$3,2,FALSE),"Mutant","WT")),"")</f>
        <v/>
      </c>
      <c r="DS364" s="4" t="str">
        <f>IF(ISNUMBER(DE364), IF($AR364&gt;VLOOKUP('Gene Table'!$G$2,'Array Content'!$A$2:$B$3,2,FALSE),IF(DE364&lt;-$AR364,"mutant","WT"),IF(DE364&lt;-VLOOKUP('Gene Table'!$G$2,'Array Content'!$A$2:$B$3,2,FALSE),"Mutant","WT")),"")</f>
        <v/>
      </c>
      <c r="DT364" s="4" t="str">
        <f>IF(ISNUMBER(DF364), IF($AR364&gt;VLOOKUP('Gene Table'!$G$2,'Array Content'!$A$2:$B$3,2,FALSE),IF(DF364&lt;-$AR364,"mutant","WT"),IF(DF364&lt;-VLOOKUP('Gene Table'!$G$2,'Array Content'!$A$2:$B$3,2,FALSE),"Mutant","WT")),"")</f>
        <v/>
      </c>
      <c r="DU364" s="4" t="str">
        <f>IF(ISNUMBER(DG364), IF($AR364&gt;VLOOKUP('Gene Table'!$G$2,'Array Content'!$A$2:$B$3,2,FALSE),IF(DG364&lt;-$AR364,"mutant","WT"),IF(DG364&lt;-VLOOKUP('Gene Table'!$G$2,'Array Content'!$A$2:$B$3,2,FALSE),"Mutant","WT")),"")</f>
        <v/>
      </c>
      <c r="DV364" s="4" t="str">
        <f>IF(ISNUMBER(DH364), IF($AR364&gt;VLOOKUP('Gene Table'!$G$2,'Array Content'!$A$2:$B$3,2,FALSE),IF(DH364&lt;-$AR364,"mutant","WT"),IF(DH364&lt;-VLOOKUP('Gene Table'!$G$2,'Array Content'!$A$2:$B$3,2,FALSE),"Mutant","WT")),"")</f>
        <v/>
      </c>
      <c r="DW364" s="4" t="str">
        <f>IF(ISNUMBER(DI364), IF($AR364&gt;VLOOKUP('Gene Table'!$G$2,'Array Content'!$A$2:$B$3,2,FALSE),IF(DI364&lt;-$AR364,"mutant","WT"),IF(DI364&lt;-VLOOKUP('Gene Table'!$G$2,'Array Content'!$A$2:$B$3,2,FALSE),"Mutant","WT")),"")</f>
        <v/>
      </c>
      <c r="DX364" s="4" t="str">
        <f>IF(ISNUMBER(DJ364), IF($AR364&gt;VLOOKUP('Gene Table'!$G$2,'Array Content'!$A$2:$B$3,2,FALSE),IF(DJ364&lt;-$AR364,"mutant","WT"),IF(DJ364&lt;-VLOOKUP('Gene Table'!$G$2,'Array Content'!$A$2:$B$3,2,FALSE),"Mutant","WT")),"")</f>
        <v/>
      </c>
      <c r="DY364" s="4" t="str">
        <f>IF(ISNUMBER(DK364), IF($AR364&gt;VLOOKUP('Gene Table'!$G$2,'Array Content'!$A$2:$B$3,2,FALSE),IF(DK364&lt;-$AR364,"mutant","WT"),IF(DK364&lt;-VLOOKUP('Gene Table'!$G$2,'Array Content'!$A$2:$B$3,2,FALSE),"Mutant","WT")),"")</f>
        <v/>
      </c>
      <c r="DZ364" s="4" t="str">
        <f>IF(ISNUMBER(DL364), IF($AR364&gt;VLOOKUP('Gene Table'!$G$2,'Array Content'!$A$2:$B$3,2,FALSE),IF(DL364&lt;-$AR364,"mutant","WT"),IF(DL364&lt;-VLOOKUP('Gene Table'!$G$2,'Array Content'!$A$2:$B$3,2,FALSE),"Mutant","WT")),"")</f>
        <v/>
      </c>
      <c r="EA364" s="4" t="str">
        <f>IF(ISNUMBER(DM364), IF($AR364&gt;VLOOKUP('Gene Table'!$G$2,'Array Content'!$A$2:$B$3,2,FALSE),IF(DM364&lt;-$AR364,"mutant","WT"),IF(DM364&lt;-VLOOKUP('Gene Table'!$G$2,'Array Content'!$A$2:$B$3,2,FALSE),"Mutant","WT")),"")</f>
        <v/>
      </c>
      <c r="EC364" s="4" t="s">
        <v>5021</v>
      </c>
      <c r="ED364" s="4" t="str">
        <f>IF('Gene Table'!$D364="copy number",D364,"")</f>
        <v/>
      </c>
      <c r="EE364" s="4" t="str">
        <f>IF('Gene Table'!$D364="copy number",E364,"")</f>
        <v/>
      </c>
      <c r="EF364" s="4" t="str">
        <f>IF('Gene Table'!$D364="copy number",F364,"")</f>
        <v/>
      </c>
      <c r="EG364" s="4" t="str">
        <f>IF('Gene Table'!$D364="copy number",G364,"")</f>
        <v/>
      </c>
      <c r="EH364" s="4" t="str">
        <f>IF('Gene Table'!$D364="copy number",H364,"")</f>
        <v/>
      </c>
      <c r="EI364" s="4" t="str">
        <f>IF('Gene Table'!$D364="copy number",I364,"")</f>
        <v/>
      </c>
      <c r="EJ364" s="4" t="str">
        <f>IF('Gene Table'!$D364="copy number",J364,"")</f>
        <v/>
      </c>
      <c r="EK364" s="4" t="str">
        <f>IF('Gene Table'!$D364="copy number",K364,"")</f>
        <v/>
      </c>
      <c r="EL364" s="4" t="str">
        <f>IF('Gene Table'!$D364="copy number",L364,"")</f>
        <v/>
      </c>
      <c r="EM364" s="4" t="str">
        <f>IF('Gene Table'!$D364="copy number",M364,"")</f>
        <v/>
      </c>
      <c r="EN364" s="4" t="str">
        <f>IF('Gene Table'!$D364="copy number",N364,"")</f>
        <v/>
      </c>
      <c r="EO364" s="4" t="str">
        <f>IF('Gene Table'!$D364="copy number",O364,"")</f>
        <v/>
      </c>
      <c r="EQ364" s="4" t="s">
        <v>5021</v>
      </c>
      <c r="ER364" s="4" t="str">
        <f>IF('Gene Table'!$D364="copy number",R364,"")</f>
        <v/>
      </c>
      <c r="ES364" s="4" t="str">
        <f>IF('Gene Table'!$D364="copy number",S364,"")</f>
        <v/>
      </c>
      <c r="ET364" s="4" t="str">
        <f>IF('Gene Table'!$D364="copy number",T364,"")</f>
        <v/>
      </c>
      <c r="EU364" s="4" t="str">
        <f>IF('Gene Table'!$D364="copy number",U364,"")</f>
        <v/>
      </c>
      <c r="EV364" s="4" t="str">
        <f>IF('Gene Table'!$D364="copy number",V364,"")</f>
        <v/>
      </c>
      <c r="EW364" s="4" t="str">
        <f>IF('Gene Table'!$D364="copy number",W364,"")</f>
        <v/>
      </c>
      <c r="EX364" s="4" t="str">
        <f>IF('Gene Table'!$D364="copy number",X364,"")</f>
        <v/>
      </c>
      <c r="EY364" s="4" t="str">
        <f>IF('Gene Table'!$D364="copy number",Y364,"")</f>
        <v/>
      </c>
      <c r="EZ364" s="4" t="str">
        <f>IF('Gene Table'!$D364="copy number",Z364,"")</f>
        <v/>
      </c>
      <c r="FA364" s="4" t="str">
        <f>IF('Gene Table'!$D364="copy number",AA364,"")</f>
        <v/>
      </c>
      <c r="FB364" s="4" t="str">
        <f>IF('Gene Table'!$D364="copy number",AB364,"")</f>
        <v/>
      </c>
      <c r="FC364" s="4" t="str">
        <f>IF('Gene Table'!$D364="copy number",AC364,"")</f>
        <v/>
      </c>
      <c r="FE364" s="4" t="s">
        <v>5021</v>
      </c>
      <c r="FF364" s="4" t="str">
        <f>IF('Gene Table'!$C364="SMPC",D364,"")</f>
        <v/>
      </c>
      <c r="FG364" s="4" t="str">
        <f>IF('Gene Table'!$C364="SMPC",E364,"")</f>
        <v/>
      </c>
      <c r="FH364" s="4" t="str">
        <f>IF('Gene Table'!$C364="SMPC",F364,"")</f>
        <v/>
      </c>
      <c r="FI364" s="4" t="str">
        <f>IF('Gene Table'!$C364="SMPC",G364,"")</f>
        <v/>
      </c>
      <c r="FJ364" s="4" t="str">
        <f>IF('Gene Table'!$C364="SMPC",H364,"")</f>
        <v/>
      </c>
      <c r="FK364" s="4" t="str">
        <f>IF('Gene Table'!$C364="SMPC",I364,"")</f>
        <v/>
      </c>
      <c r="FL364" s="4" t="str">
        <f>IF('Gene Table'!$C364="SMPC",J364,"")</f>
        <v/>
      </c>
      <c r="FM364" s="4" t="str">
        <f>IF('Gene Table'!$C364="SMPC",K364,"")</f>
        <v/>
      </c>
      <c r="FN364" s="4" t="str">
        <f>IF('Gene Table'!$C364="SMPC",L364,"")</f>
        <v/>
      </c>
      <c r="FO364" s="4" t="str">
        <f>IF('Gene Table'!$C364="SMPC",M364,"")</f>
        <v/>
      </c>
      <c r="FP364" s="4" t="str">
        <f>IF('Gene Table'!$C364="SMPC",N364,"")</f>
        <v/>
      </c>
      <c r="FQ364" s="4" t="str">
        <f>IF('Gene Table'!$C364="SMPC",O364,"")</f>
        <v/>
      </c>
      <c r="FS364" s="4" t="s">
        <v>5021</v>
      </c>
      <c r="FT364" s="4" t="str">
        <f>IF('Gene Table'!$C364="SMPC",R364,"")</f>
        <v/>
      </c>
      <c r="FU364" s="4" t="str">
        <f>IF('Gene Table'!$C364="SMPC",S364,"")</f>
        <v/>
      </c>
      <c r="FV364" s="4" t="str">
        <f>IF('Gene Table'!$C364="SMPC",T364,"")</f>
        <v/>
      </c>
      <c r="FW364" s="4" t="str">
        <f>IF('Gene Table'!$C364="SMPC",U364,"")</f>
        <v/>
      </c>
      <c r="FX364" s="4" t="str">
        <f>IF('Gene Table'!$C364="SMPC",V364,"")</f>
        <v/>
      </c>
      <c r="FY364" s="4" t="str">
        <f>IF('Gene Table'!$C364="SMPC",W364,"")</f>
        <v/>
      </c>
      <c r="FZ364" s="4" t="str">
        <f>IF('Gene Table'!$C364="SMPC",X364,"")</f>
        <v/>
      </c>
      <c r="GA364" s="4" t="str">
        <f>IF('Gene Table'!$C364="SMPC",Y364,"")</f>
        <v/>
      </c>
      <c r="GB364" s="4" t="str">
        <f>IF('Gene Table'!$C364="SMPC",Z364,"")</f>
        <v/>
      </c>
      <c r="GC364" s="4" t="str">
        <f>IF('Gene Table'!$C364="SMPC",AA364,"")</f>
        <v/>
      </c>
      <c r="GD364" s="4" t="str">
        <f>IF('Gene Table'!$C364="SMPC",AB364,"")</f>
        <v/>
      </c>
      <c r="GE364" s="4" t="str">
        <f>IF('Gene Table'!$C364="SMPC",AC364,"")</f>
        <v/>
      </c>
    </row>
    <row r="365" spans="1:187" ht="15" customHeight="1" x14ac:dyDescent="0.25">
      <c r="A365" s="4" t="str">
        <f>'Gene Table'!C365&amp;":"&amp;'Gene Table'!D365</f>
        <v>Blank:Blank</v>
      </c>
      <c r="B365" s="4">
        <f>IF('Gene Table'!$G$5="NO",IF(ISNUMBER(MATCH('Gene Table'!E365,'Array Content'!$M$2:$M$941,0)),VLOOKUP('Gene Table'!E365,'Array Content'!$M$2:$O$941,2,FALSE),35),IF('Gene Table'!$G$5="YES",IF(ISNUMBER(MATCH('Gene Table'!E365,'Array Content'!$M$2:$M$941,0)),VLOOKUP('Gene Table'!E365,'Array Content'!$M$2:$O$941,3,FALSE),35),"OOPS"))</f>
        <v>35</v>
      </c>
      <c r="C365" s="4" t="s">
        <v>5022</v>
      </c>
      <c r="D365" s="29">
        <f>IF('Control Sample Data'!D364="","",IF(SUM('Control Sample Data'!D$2:D$97)&gt;10,IF(AND(ISNUMBER('Control Sample Data'!D364),'Control Sample Data'!D364&lt;$B365, 'Control Sample Data'!D364&gt;0),'Control Sample Data'!D364,$B365),""))</f>
        <v>26</v>
      </c>
      <c r="E365" s="29">
        <f>IF('Control Sample Data'!E364="","",IF(SUM('Control Sample Data'!E$2:E$97)&gt;10,IF(AND(ISNUMBER('Control Sample Data'!E364),'Control Sample Data'!E364&lt;$B365, 'Control Sample Data'!E364&gt;0),'Control Sample Data'!E364,$B365),""))</f>
        <v>26</v>
      </c>
      <c r="F365" s="29" t="str">
        <f>IF('Control Sample Data'!F364="","",IF(SUM('Control Sample Data'!F$2:F$97)&gt;10,IF(AND(ISNUMBER('Control Sample Data'!F364),'Control Sample Data'!F364&lt;$B365, 'Control Sample Data'!F364&gt;0),'Control Sample Data'!F364,$B365),""))</f>
        <v/>
      </c>
      <c r="G365" s="29" t="str">
        <f>IF('Control Sample Data'!G364="","",IF(SUM('Control Sample Data'!G$2:G$97)&gt;10,IF(AND(ISNUMBER('Control Sample Data'!G364),'Control Sample Data'!G364&lt;$B365, 'Control Sample Data'!G364&gt;0),'Control Sample Data'!G364,$B365),""))</f>
        <v/>
      </c>
      <c r="H365" s="29" t="str">
        <f>IF('Control Sample Data'!H364="","",IF(SUM('Control Sample Data'!H$2:H$97)&gt;10,IF(AND(ISNUMBER('Control Sample Data'!H364),'Control Sample Data'!H364&lt;$B365, 'Control Sample Data'!H364&gt;0),'Control Sample Data'!H364,$B365),""))</f>
        <v/>
      </c>
      <c r="I365" s="29" t="str">
        <f>IF('Control Sample Data'!I364="","",IF(SUM('Control Sample Data'!I$2:I$97)&gt;10,IF(AND(ISNUMBER('Control Sample Data'!I364),'Control Sample Data'!I364&lt;$B365, 'Control Sample Data'!I364&gt;0),'Control Sample Data'!I364,$B365),""))</f>
        <v/>
      </c>
      <c r="J365" s="29" t="str">
        <f>IF('Control Sample Data'!J364="","",IF(SUM('Control Sample Data'!J$2:J$97)&gt;10,IF(AND(ISNUMBER('Control Sample Data'!J364),'Control Sample Data'!J364&lt;$B365, 'Control Sample Data'!J364&gt;0),'Control Sample Data'!J364,$B365),""))</f>
        <v/>
      </c>
      <c r="K365" s="29" t="str">
        <f>IF('Control Sample Data'!K364="","",IF(SUM('Control Sample Data'!K$2:K$97)&gt;10,IF(AND(ISNUMBER('Control Sample Data'!K364),'Control Sample Data'!K364&lt;$B365, 'Control Sample Data'!K364&gt;0),'Control Sample Data'!K364,$B365),""))</f>
        <v/>
      </c>
      <c r="L365" s="29" t="str">
        <f>IF('Control Sample Data'!L364="","",IF(SUM('Control Sample Data'!L$2:L$97)&gt;10,IF(AND(ISNUMBER('Control Sample Data'!L364),'Control Sample Data'!L364&lt;$B365, 'Control Sample Data'!L364&gt;0),'Control Sample Data'!L364,$B365),""))</f>
        <v/>
      </c>
      <c r="M365" s="29" t="str">
        <f>IF('Control Sample Data'!M364="","",IF(SUM('Control Sample Data'!M$2:M$97)&gt;10,IF(AND(ISNUMBER('Control Sample Data'!M364),'Control Sample Data'!M364&lt;$B365, 'Control Sample Data'!M364&gt;0),'Control Sample Data'!M364,$B365),""))</f>
        <v/>
      </c>
      <c r="N365" s="29" t="str">
        <f>IF('Control Sample Data'!N364="","",IF(SUM('Control Sample Data'!N$2:N$97)&gt;10,IF(AND(ISNUMBER('Control Sample Data'!N364),'Control Sample Data'!N364&lt;$B365, 'Control Sample Data'!N364&gt;0),'Control Sample Data'!N364,$B365),""))</f>
        <v/>
      </c>
      <c r="O365" s="29" t="str">
        <f>IF('Control Sample Data'!O364="","",IF(SUM('Control Sample Data'!O$2:O$97)&gt;10,IF(AND(ISNUMBER('Control Sample Data'!O364),'Control Sample Data'!O364&lt;$B365, 'Control Sample Data'!O364&gt;0),'Control Sample Data'!O364,$B365),""))</f>
        <v/>
      </c>
      <c r="Q365" s="4" t="s">
        <v>5022</v>
      </c>
      <c r="R365" s="29">
        <f>IF('Test Sample Data'!D364="","",IF(SUM('Test Sample Data'!D$2:D$97)&gt;10,IF(AND(ISNUMBER('Test Sample Data'!D364),'Test Sample Data'!D364&lt;$B365, 'Test Sample Data'!D364&gt;0),'Test Sample Data'!D364,$B365),""))</f>
        <v>26.89</v>
      </c>
      <c r="S365" s="29">
        <f>IF('Test Sample Data'!E364="","",IF(SUM('Test Sample Data'!E$2:E$97)&gt;10,IF(AND(ISNUMBER('Test Sample Data'!E364),'Test Sample Data'!E364&lt;$B365, 'Test Sample Data'!E364&gt;0),'Test Sample Data'!E364,$B365),""))</f>
        <v>26</v>
      </c>
      <c r="T365" s="29" t="str">
        <f>IF('Test Sample Data'!F364="","",IF(SUM('Test Sample Data'!F$2:F$97)&gt;10,IF(AND(ISNUMBER('Test Sample Data'!F364),'Test Sample Data'!F364&lt;$B365, 'Test Sample Data'!F364&gt;0),'Test Sample Data'!F364,$B365),""))</f>
        <v/>
      </c>
      <c r="U365" s="29" t="str">
        <f>IF('Test Sample Data'!G364="","",IF(SUM('Test Sample Data'!G$2:G$97)&gt;10,IF(AND(ISNUMBER('Test Sample Data'!G364),'Test Sample Data'!G364&lt;$B365, 'Test Sample Data'!G364&gt;0),'Test Sample Data'!G364,$B365),""))</f>
        <v/>
      </c>
      <c r="V365" s="29" t="str">
        <f>IF('Test Sample Data'!H364="","",IF(SUM('Test Sample Data'!H$2:H$97)&gt;10,IF(AND(ISNUMBER('Test Sample Data'!H364),'Test Sample Data'!H364&lt;$B365, 'Test Sample Data'!H364&gt;0),'Test Sample Data'!H364,$B365),""))</f>
        <v/>
      </c>
      <c r="W365" s="29" t="str">
        <f>IF('Test Sample Data'!I364="","",IF(SUM('Test Sample Data'!I$2:I$97)&gt;10,IF(AND(ISNUMBER('Test Sample Data'!I364),'Test Sample Data'!I364&lt;$B365, 'Test Sample Data'!I364&gt;0),'Test Sample Data'!I364,$B365),""))</f>
        <v/>
      </c>
      <c r="X365" s="29" t="str">
        <f>IF('Test Sample Data'!J364="","",IF(SUM('Test Sample Data'!J$2:J$97)&gt;10,IF(AND(ISNUMBER('Test Sample Data'!J364),'Test Sample Data'!J364&lt;$B365, 'Test Sample Data'!J364&gt;0),'Test Sample Data'!J364,$B365),""))</f>
        <v/>
      </c>
      <c r="Y365" s="29" t="str">
        <f>IF('Test Sample Data'!K364="","",IF(SUM('Test Sample Data'!K$2:K$97)&gt;10,IF(AND(ISNUMBER('Test Sample Data'!K364),'Test Sample Data'!K364&lt;$B365, 'Test Sample Data'!K364&gt;0),'Test Sample Data'!K364,$B365),""))</f>
        <v/>
      </c>
      <c r="Z365" s="29" t="str">
        <f>IF('Test Sample Data'!L364="","",IF(SUM('Test Sample Data'!L$2:L$97)&gt;10,IF(AND(ISNUMBER('Test Sample Data'!L364),'Test Sample Data'!L364&lt;$B365, 'Test Sample Data'!L364&gt;0),'Test Sample Data'!L364,$B365),""))</f>
        <v/>
      </c>
      <c r="AA365" s="29" t="str">
        <f>IF('Test Sample Data'!M364="","",IF(SUM('Test Sample Data'!M$2:M$97)&gt;10,IF(AND(ISNUMBER('Test Sample Data'!M364),'Test Sample Data'!M364&lt;$B365, 'Test Sample Data'!M364&gt;0),'Test Sample Data'!M364,$B365),""))</f>
        <v/>
      </c>
      <c r="AB365" s="29" t="str">
        <f>IF('Test Sample Data'!N364="","",IF(SUM('Test Sample Data'!N$2:N$97)&gt;10,IF(AND(ISNUMBER('Test Sample Data'!N364),'Test Sample Data'!N364&lt;$B365, 'Test Sample Data'!N364&gt;0),'Test Sample Data'!N364,$B365),""))</f>
        <v/>
      </c>
      <c r="AC365" s="29" t="str">
        <f>IF('Test Sample Data'!O364="","",IF(SUM('Test Sample Data'!O$2:O$97)&gt;10,IF(AND(ISNUMBER('Test Sample Data'!O364),'Test Sample Data'!O364&lt;$B365, 'Test Sample Data'!O364&gt;0),'Test Sample Data'!O364,$B365),""))</f>
        <v/>
      </c>
      <c r="AE365" s="4" t="s">
        <v>5022</v>
      </c>
      <c r="AF365" s="4" t="e">
        <f t="shared" si="375"/>
        <v>#N/A</v>
      </c>
      <c r="AG365" s="4" t="e">
        <f t="shared" si="376"/>
        <v>#N/A</v>
      </c>
      <c r="AH365" s="4" t="str">
        <f t="shared" si="377"/>
        <v/>
      </c>
      <c r="AI365" s="4" t="str">
        <f t="shared" si="378"/>
        <v/>
      </c>
      <c r="AJ365" s="4" t="str">
        <f t="shared" si="379"/>
        <v/>
      </c>
      <c r="AK365" s="4" t="str">
        <f t="shared" si="380"/>
        <v/>
      </c>
      <c r="AL365" s="4" t="str">
        <f t="shared" si="381"/>
        <v/>
      </c>
      <c r="AM365" s="4" t="str">
        <f t="shared" si="382"/>
        <v/>
      </c>
      <c r="AN365" s="4" t="str">
        <f t="shared" si="383"/>
        <v/>
      </c>
      <c r="AO365" s="4" t="str">
        <f t="shared" si="384"/>
        <v/>
      </c>
      <c r="AP365" s="4" t="str">
        <f t="shared" si="385"/>
        <v/>
      </c>
      <c r="AQ365" s="4" t="str">
        <f t="shared" si="386"/>
        <v/>
      </c>
      <c r="AR365" s="4">
        <f t="shared" si="387"/>
        <v>0</v>
      </c>
      <c r="AS365" s="4" t="e">
        <f t="shared" si="438"/>
        <v>#N/A</v>
      </c>
      <c r="AU365" s="4" t="s">
        <v>5022</v>
      </c>
      <c r="AV365" s="4" t="e">
        <f t="shared" si="388"/>
        <v>#N/A</v>
      </c>
      <c r="AW365" s="4" t="e">
        <f t="shared" si="389"/>
        <v>#N/A</v>
      </c>
      <c r="AX365" s="4" t="str">
        <f t="shared" si="390"/>
        <v/>
      </c>
      <c r="AY365" s="4" t="str">
        <f t="shared" si="391"/>
        <v/>
      </c>
      <c r="AZ365" s="4" t="str">
        <f t="shared" si="392"/>
        <v/>
      </c>
      <c r="BA365" s="4" t="str">
        <f t="shared" si="393"/>
        <v/>
      </c>
      <c r="BB365" s="4" t="str">
        <f t="shared" si="394"/>
        <v/>
      </c>
      <c r="BC365" s="4" t="str">
        <f t="shared" si="395"/>
        <v/>
      </c>
      <c r="BD365" s="4" t="str">
        <f t="shared" si="396"/>
        <v/>
      </c>
      <c r="BE365" s="4" t="str">
        <f t="shared" si="397"/>
        <v/>
      </c>
      <c r="BF365" s="4" t="str">
        <f t="shared" si="398"/>
        <v/>
      </c>
      <c r="BG365" s="4" t="str">
        <f t="shared" si="399"/>
        <v/>
      </c>
      <c r="BI365" s="4" t="s">
        <v>5022</v>
      </c>
      <c r="BJ365" s="4" t="e">
        <f t="shared" si="425"/>
        <v>#N/A</v>
      </c>
      <c r="BK365" s="4" t="str">
        <f t="shared" si="426"/>
        <v/>
      </c>
      <c r="BL365" s="4" t="str">
        <f t="shared" si="427"/>
        <v/>
      </c>
      <c r="BM365" s="4" t="str">
        <f t="shared" si="428"/>
        <v/>
      </c>
      <c r="BN365" s="4" t="str">
        <f t="shared" si="429"/>
        <v/>
      </c>
      <c r="BO365" s="4" t="str">
        <f t="shared" si="430"/>
        <v/>
      </c>
      <c r="BP365" s="4" t="str">
        <f t="shared" si="431"/>
        <v/>
      </c>
      <c r="BQ365" s="4" t="str">
        <f t="shared" si="432"/>
        <v/>
      </c>
      <c r="BR365" s="4" t="str">
        <f t="shared" si="433"/>
        <v/>
      </c>
      <c r="BS365" s="4" t="str">
        <f t="shared" si="434"/>
        <v/>
      </c>
      <c r="BT365" s="4" t="str">
        <f t="shared" si="435"/>
        <v/>
      </c>
      <c r="BU365" s="4" t="str">
        <f t="shared" si="436"/>
        <v/>
      </c>
      <c r="BV365" s="4">
        <f t="shared" si="400"/>
        <v>0</v>
      </c>
      <c r="BW365" s="4" t="e">
        <f t="shared" si="437"/>
        <v>#N/A</v>
      </c>
      <c r="BY365" s="4" t="s">
        <v>5022</v>
      </c>
      <c r="BZ365" s="4" t="str">
        <f t="shared" si="401"/>
        <v/>
      </c>
      <c r="CA365" s="4" t="str">
        <f t="shared" si="402"/>
        <v/>
      </c>
      <c r="CB365" s="4" t="str">
        <f t="shared" si="403"/>
        <v/>
      </c>
      <c r="CC365" s="4" t="str">
        <f t="shared" si="404"/>
        <v/>
      </c>
      <c r="CD365" s="4" t="str">
        <f t="shared" si="405"/>
        <v/>
      </c>
      <c r="CE365" s="4" t="str">
        <f t="shared" si="406"/>
        <v/>
      </c>
      <c r="CF365" s="4" t="str">
        <f t="shared" si="407"/>
        <v/>
      </c>
      <c r="CG365" s="4" t="str">
        <f t="shared" si="408"/>
        <v/>
      </c>
      <c r="CH365" s="4" t="str">
        <f t="shared" si="409"/>
        <v/>
      </c>
      <c r="CI365" s="4" t="str">
        <f t="shared" si="410"/>
        <v/>
      </c>
      <c r="CJ365" s="4" t="str">
        <f t="shared" si="411"/>
        <v/>
      </c>
      <c r="CK365" s="4" t="str">
        <f t="shared" si="412"/>
        <v/>
      </c>
      <c r="CM365" s="4" t="s">
        <v>5022</v>
      </c>
      <c r="CN365" s="4" t="str">
        <f>IF(ISNUMBER(BZ365), IF($BV365&gt;VLOOKUP('Gene Table'!$G$2,'Array Content'!$A$2:$B$3,2,FALSE),IF(BZ365&lt;-$BV365,"mutant","WT"),IF(BZ365&lt;-VLOOKUP('Gene Table'!$G$2,'Array Content'!$A$2:$B$3,2,FALSE),"Mutant","WT")),"")</f>
        <v/>
      </c>
      <c r="CO365" s="4" t="str">
        <f>IF(ISNUMBER(CA365), IF($BV365&gt;VLOOKUP('Gene Table'!$G$2,'Array Content'!$A$2:$B$3,2,FALSE),IF(CA365&lt;-$BV365,"mutant","WT"),IF(CA365&lt;-VLOOKUP('Gene Table'!$G$2,'Array Content'!$A$2:$B$3,2,FALSE),"Mutant","WT")),"")</f>
        <v/>
      </c>
      <c r="CP365" s="4" t="str">
        <f>IF(ISNUMBER(CB365), IF($BV365&gt;VLOOKUP('Gene Table'!$G$2,'Array Content'!$A$2:$B$3,2,FALSE),IF(CB365&lt;-$BV365,"mutant","WT"),IF(CB365&lt;-VLOOKUP('Gene Table'!$G$2,'Array Content'!$A$2:$B$3,2,FALSE),"Mutant","WT")),"")</f>
        <v/>
      </c>
      <c r="CQ365" s="4" t="str">
        <f>IF(ISNUMBER(CC365), IF($BV365&gt;VLOOKUP('Gene Table'!$G$2,'Array Content'!$A$2:$B$3,2,FALSE),IF(CC365&lt;-$BV365,"mutant","WT"),IF(CC365&lt;-VLOOKUP('Gene Table'!$G$2,'Array Content'!$A$2:$B$3,2,FALSE),"Mutant","WT")),"")</f>
        <v/>
      </c>
      <c r="CR365" s="4" t="str">
        <f>IF(ISNUMBER(CD365), IF($BV365&gt;VLOOKUP('Gene Table'!$G$2,'Array Content'!$A$2:$B$3,2,FALSE),IF(CD365&lt;-$BV365,"mutant","WT"),IF(CD365&lt;-VLOOKUP('Gene Table'!$G$2,'Array Content'!$A$2:$B$3,2,FALSE),"Mutant","WT")),"")</f>
        <v/>
      </c>
      <c r="CS365" s="4" t="str">
        <f>IF(ISNUMBER(CE365), IF($BV365&gt;VLOOKUP('Gene Table'!$G$2,'Array Content'!$A$2:$B$3,2,FALSE),IF(CE365&lt;-$BV365,"mutant","WT"),IF(CE365&lt;-VLOOKUP('Gene Table'!$G$2,'Array Content'!$A$2:$B$3,2,FALSE),"Mutant","WT")),"")</f>
        <v/>
      </c>
      <c r="CT365" s="4" t="str">
        <f>IF(ISNUMBER(CF365), IF($BV365&gt;VLOOKUP('Gene Table'!$G$2,'Array Content'!$A$2:$B$3,2,FALSE),IF(CF365&lt;-$BV365,"mutant","WT"),IF(CF365&lt;-VLOOKUP('Gene Table'!$G$2,'Array Content'!$A$2:$B$3,2,FALSE),"Mutant","WT")),"")</f>
        <v/>
      </c>
      <c r="CU365" s="4" t="str">
        <f>IF(ISNUMBER(CG365), IF($BV365&gt;VLOOKUP('Gene Table'!$G$2,'Array Content'!$A$2:$B$3,2,FALSE),IF(CG365&lt;-$BV365,"mutant","WT"),IF(CG365&lt;-VLOOKUP('Gene Table'!$G$2,'Array Content'!$A$2:$B$3,2,FALSE),"Mutant","WT")),"")</f>
        <v/>
      </c>
      <c r="CV365" s="4" t="str">
        <f>IF(ISNUMBER(CH365), IF($BV365&gt;VLOOKUP('Gene Table'!$G$2,'Array Content'!$A$2:$B$3,2,FALSE),IF(CH365&lt;-$BV365,"mutant","WT"),IF(CH365&lt;-VLOOKUP('Gene Table'!$G$2,'Array Content'!$A$2:$B$3,2,FALSE),"Mutant","WT")),"")</f>
        <v/>
      </c>
      <c r="CW365" s="4" t="str">
        <f>IF(ISNUMBER(CI365), IF($BV365&gt;VLOOKUP('Gene Table'!$G$2,'Array Content'!$A$2:$B$3,2,FALSE),IF(CI365&lt;-$BV365,"mutant","WT"),IF(CI365&lt;-VLOOKUP('Gene Table'!$G$2,'Array Content'!$A$2:$B$3,2,FALSE),"Mutant","WT")),"")</f>
        <v/>
      </c>
      <c r="CX365" s="4" t="str">
        <f>IF(ISNUMBER(CJ365), IF($BV365&gt;VLOOKUP('Gene Table'!$G$2,'Array Content'!$A$2:$B$3,2,FALSE),IF(CJ365&lt;-$BV365,"mutant","WT"),IF(CJ365&lt;-VLOOKUP('Gene Table'!$G$2,'Array Content'!$A$2:$B$3,2,FALSE),"Mutant","WT")),"")</f>
        <v/>
      </c>
      <c r="CY365" s="4" t="str">
        <f>IF(ISNUMBER(CK365), IF($BV365&gt;VLOOKUP('Gene Table'!$G$2,'Array Content'!$A$2:$B$3,2,FALSE),IF(CK365&lt;-$BV365,"mutant","WT"),IF(CK365&lt;-VLOOKUP('Gene Table'!$G$2,'Array Content'!$A$2:$B$3,2,FALSE),"Mutant","WT")),"")</f>
        <v/>
      </c>
      <c r="DA365" s="4" t="s">
        <v>5022</v>
      </c>
      <c r="DB365" s="4" t="str">
        <f t="shared" si="413"/>
        <v/>
      </c>
      <c r="DC365" s="4" t="str">
        <f t="shared" si="414"/>
        <v/>
      </c>
      <c r="DD365" s="4" t="str">
        <f t="shared" si="415"/>
        <v/>
      </c>
      <c r="DE365" s="4" t="str">
        <f t="shared" si="416"/>
        <v/>
      </c>
      <c r="DF365" s="4" t="str">
        <f t="shared" si="417"/>
        <v/>
      </c>
      <c r="DG365" s="4" t="str">
        <f t="shared" si="418"/>
        <v/>
      </c>
      <c r="DH365" s="4" t="str">
        <f t="shared" si="419"/>
        <v/>
      </c>
      <c r="DI365" s="4" t="str">
        <f t="shared" si="420"/>
        <v/>
      </c>
      <c r="DJ365" s="4" t="str">
        <f t="shared" si="421"/>
        <v/>
      </c>
      <c r="DK365" s="4" t="str">
        <f t="shared" si="422"/>
        <v/>
      </c>
      <c r="DL365" s="4" t="str">
        <f t="shared" si="423"/>
        <v/>
      </c>
      <c r="DM365" s="4" t="str">
        <f t="shared" si="424"/>
        <v/>
      </c>
      <c r="DO365" s="4" t="s">
        <v>5022</v>
      </c>
      <c r="DP365" s="4" t="str">
        <f>IF(ISNUMBER(DB365), IF($AR365&gt;VLOOKUP('Gene Table'!$G$2,'Array Content'!$A$2:$B$3,2,FALSE),IF(DB365&lt;-$AR365,"mutant","WT"),IF(DB365&lt;-VLOOKUP('Gene Table'!$G$2,'Array Content'!$A$2:$B$3,2,FALSE),"Mutant","WT")),"")</f>
        <v/>
      </c>
      <c r="DQ365" s="4" t="str">
        <f>IF(ISNUMBER(DC365), IF($AR365&gt;VLOOKUP('Gene Table'!$G$2,'Array Content'!$A$2:$B$3,2,FALSE),IF(DC365&lt;-$AR365,"mutant","WT"),IF(DC365&lt;-VLOOKUP('Gene Table'!$G$2,'Array Content'!$A$2:$B$3,2,FALSE),"Mutant","WT")),"")</f>
        <v/>
      </c>
      <c r="DR365" s="4" t="str">
        <f>IF(ISNUMBER(DD365), IF($AR365&gt;VLOOKUP('Gene Table'!$G$2,'Array Content'!$A$2:$B$3,2,FALSE),IF(DD365&lt;-$AR365,"mutant","WT"),IF(DD365&lt;-VLOOKUP('Gene Table'!$G$2,'Array Content'!$A$2:$B$3,2,FALSE),"Mutant","WT")),"")</f>
        <v/>
      </c>
      <c r="DS365" s="4" t="str">
        <f>IF(ISNUMBER(DE365), IF($AR365&gt;VLOOKUP('Gene Table'!$G$2,'Array Content'!$A$2:$B$3,2,FALSE),IF(DE365&lt;-$AR365,"mutant","WT"),IF(DE365&lt;-VLOOKUP('Gene Table'!$G$2,'Array Content'!$A$2:$B$3,2,FALSE),"Mutant","WT")),"")</f>
        <v/>
      </c>
      <c r="DT365" s="4" t="str">
        <f>IF(ISNUMBER(DF365), IF($AR365&gt;VLOOKUP('Gene Table'!$G$2,'Array Content'!$A$2:$B$3,2,FALSE),IF(DF365&lt;-$AR365,"mutant","WT"),IF(DF365&lt;-VLOOKUP('Gene Table'!$G$2,'Array Content'!$A$2:$B$3,2,FALSE),"Mutant","WT")),"")</f>
        <v/>
      </c>
      <c r="DU365" s="4" t="str">
        <f>IF(ISNUMBER(DG365), IF($AR365&gt;VLOOKUP('Gene Table'!$G$2,'Array Content'!$A$2:$B$3,2,FALSE),IF(DG365&lt;-$AR365,"mutant","WT"),IF(DG365&lt;-VLOOKUP('Gene Table'!$G$2,'Array Content'!$A$2:$B$3,2,FALSE),"Mutant","WT")),"")</f>
        <v/>
      </c>
      <c r="DV365" s="4" t="str">
        <f>IF(ISNUMBER(DH365), IF($AR365&gt;VLOOKUP('Gene Table'!$G$2,'Array Content'!$A$2:$B$3,2,FALSE),IF(DH365&lt;-$AR365,"mutant","WT"),IF(DH365&lt;-VLOOKUP('Gene Table'!$G$2,'Array Content'!$A$2:$B$3,2,FALSE),"Mutant","WT")),"")</f>
        <v/>
      </c>
      <c r="DW365" s="4" t="str">
        <f>IF(ISNUMBER(DI365), IF($AR365&gt;VLOOKUP('Gene Table'!$G$2,'Array Content'!$A$2:$B$3,2,FALSE),IF(DI365&lt;-$AR365,"mutant","WT"),IF(DI365&lt;-VLOOKUP('Gene Table'!$G$2,'Array Content'!$A$2:$B$3,2,FALSE),"Mutant","WT")),"")</f>
        <v/>
      </c>
      <c r="DX365" s="4" t="str">
        <f>IF(ISNUMBER(DJ365), IF($AR365&gt;VLOOKUP('Gene Table'!$G$2,'Array Content'!$A$2:$B$3,2,FALSE),IF(DJ365&lt;-$AR365,"mutant","WT"),IF(DJ365&lt;-VLOOKUP('Gene Table'!$G$2,'Array Content'!$A$2:$B$3,2,FALSE),"Mutant","WT")),"")</f>
        <v/>
      </c>
      <c r="DY365" s="4" t="str">
        <f>IF(ISNUMBER(DK365), IF($AR365&gt;VLOOKUP('Gene Table'!$G$2,'Array Content'!$A$2:$B$3,2,FALSE),IF(DK365&lt;-$AR365,"mutant","WT"),IF(DK365&lt;-VLOOKUP('Gene Table'!$G$2,'Array Content'!$A$2:$B$3,2,FALSE),"Mutant","WT")),"")</f>
        <v/>
      </c>
      <c r="DZ365" s="4" t="str">
        <f>IF(ISNUMBER(DL365), IF($AR365&gt;VLOOKUP('Gene Table'!$G$2,'Array Content'!$A$2:$B$3,2,FALSE),IF(DL365&lt;-$AR365,"mutant","WT"),IF(DL365&lt;-VLOOKUP('Gene Table'!$G$2,'Array Content'!$A$2:$B$3,2,FALSE),"Mutant","WT")),"")</f>
        <v/>
      </c>
      <c r="EA365" s="4" t="str">
        <f>IF(ISNUMBER(DM365), IF($AR365&gt;VLOOKUP('Gene Table'!$G$2,'Array Content'!$A$2:$B$3,2,FALSE),IF(DM365&lt;-$AR365,"mutant","WT"),IF(DM365&lt;-VLOOKUP('Gene Table'!$G$2,'Array Content'!$A$2:$B$3,2,FALSE),"Mutant","WT")),"")</f>
        <v/>
      </c>
      <c r="EC365" s="4" t="s">
        <v>5022</v>
      </c>
      <c r="ED365" s="4" t="str">
        <f>IF('Gene Table'!$D365="copy number",D365,"")</f>
        <v/>
      </c>
      <c r="EE365" s="4" t="str">
        <f>IF('Gene Table'!$D365="copy number",E365,"")</f>
        <v/>
      </c>
      <c r="EF365" s="4" t="str">
        <f>IF('Gene Table'!$D365="copy number",F365,"")</f>
        <v/>
      </c>
      <c r="EG365" s="4" t="str">
        <f>IF('Gene Table'!$D365="copy number",G365,"")</f>
        <v/>
      </c>
      <c r="EH365" s="4" t="str">
        <f>IF('Gene Table'!$D365="copy number",H365,"")</f>
        <v/>
      </c>
      <c r="EI365" s="4" t="str">
        <f>IF('Gene Table'!$D365="copy number",I365,"")</f>
        <v/>
      </c>
      <c r="EJ365" s="4" t="str">
        <f>IF('Gene Table'!$D365="copy number",J365,"")</f>
        <v/>
      </c>
      <c r="EK365" s="4" t="str">
        <f>IF('Gene Table'!$D365="copy number",K365,"")</f>
        <v/>
      </c>
      <c r="EL365" s="4" t="str">
        <f>IF('Gene Table'!$D365="copy number",L365,"")</f>
        <v/>
      </c>
      <c r="EM365" s="4" t="str">
        <f>IF('Gene Table'!$D365="copy number",M365,"")</f>
        <v/>
      </c>
      <c r="EN365" s="4" t="str">
        <f>IF('Gene Table'!$D365="copy number",N365,"")</f>
        <v/>
      </c>
      <c r="EO365" s="4" t="str">
        <f>IF('Gene Table'!$D365="copy number",O365,"")</f>
        <v/>
      </c>
      <c r="EQ365" s="4" t="s">
        <v>5022</v>
      </c>
      <c r="ER365" s="4" t="str">
        <f>IF('Gene Table'!$D365="copy number",R365,"")</f>
        <v/>
      </c>
      <c r="ES365" s="4" t="str">
        <f>IF('Gene Table'!$D365="copy number",S365,"")</f>
        <v/>
      </c>
      <c r="ET365" s="4" t="str">
        <f>IF('Gene Table'!$D365="copy number",T365,"")</f>
        <v/>
      </c>
      <c r="EU365" s="4" t="str">
        <f>IF('Gene Table'!$D365="copy number",U365,"")</f>
        <v/>
      </c>
      <c r="EV365" s="4" t="str">
        <f>IF('Gene Table'!$D365="copy number",V365,"")</f>
        <v/>
      </c>
      <c r="EW365" s="4" t="str">
        <f>IF('Gene Table'!$D365="copy number",W365,"")</f>
        <v/>
      </c>
      <c r="EX365" s="4" t="str">
        <f>IF('Gene Table'!$D365="copy number",X365,"")</f>
        <v/>
      </c>
      <c r="EY365" s="4" t="str">
        <f>IF('Gene Table'!$D365="copy number",Y365,"")</f>
        <v/>
      </c>
      <c r="EZ365" s="4" t="str">
        <f>IF('Gene Table'!$D365="copy number",Z365,"")</f>
        <v/>
      </c>
      <c r="FA365" s="4" t="str">
        <f>IF('Gene Table'!$D365="copy number",AA365,"")</f>
        <v/>
      </c>
      <c r="FB365" s="4" t="str">
        <f>IF('Gene Table'!$D365="copy number",AB365,"")</f>
        <v/>
      </c>
      <c r="FC365" s="4" t="str">
        <f>IF('Gene Table'!$D365="copy number",AC365,"")</f>
        <v/>
      </c>
      <c r="FE365" s="4" t="s">
        <v>5022</v>
      </c>
      <c r="FF365" s="4" t="str">
        <f>IF('Gene Table'!$C365="SMPC",D365,"")</f>
        <v/>
      </c>
      <c r="FG365" s="4" t="str">
        <f>IF('Gene Table'!$C365="SMPC",E365,"")</f>
        <v/>
      </c>
      <c r="FH365" s="4" t="str">
        <f>IF('Gene Table'!$C365="SMPC",F365,"")</f>
        <v/>
      </c>
      <c r="FI365" s="4" t="str">
        <f>IF('Gene Table'!$C365="SMPC",G365,"")</f>
        <v/>
      </c>
      <c r="FJ365" s="4" t="str">
        <f>IF('Gene Table'!$C365="SMPC",H365,"")</f>
        <v/>
      </c>
      <c r="FK365" s="4" t="str">
        <f>IF('Gene Table'!$C365="SMPC",I365,"")</f>
        <v/>
      </c>
      <c r="FL365" s="4" t="str">
        <f>IF('Gene Table'!$C365="SMPC",J365,"")</f>
        <v/>
      </c>
      <c r="FM365" s="4" t="str">
        <f>IF('Gene Table'!$C365="SMPC",K365,"")</f>
        <v/>
      </c>
      <c r="FN365" s="4" t="str">
        <f>IF('Gene Table'!$C365="SMPC",L365,"")</f>
        <v/>
      </c>
      <c r="FO365" s="4" t="str">
        <f>IF('Gene Table'!$C365="SMPC",M365,"")</f>
        <v/>
      </c>
      <c r="FP365" s="4" t="str">
        <f>IF('Gene Table'!$C365="SMPC",N365,"")</f>
        <v/>
      </c>
      <c r="FQ365" s="4" t="str">
        <f>IF('Gene Table'!$C365="SMPC",O365,"")</f>
        <v/>
      </c>
      <c r="FS365" s="4" t="s">
        <v>5022</v>
      </c>
      <c r="FT365" s="4" t="str">
        <f>IF('Gene Table'!$C365="SMPC",R365,"")</f>
        <v/>
      </c>
      <c r="FU365" s="4" t="str">
        <f>IF('Gene Table'!$C365="SMPC",S365,"")</f>
        <v/>
      </c>
      <c r="FV365" s="4" t="str">
        <f>IF('Gene Table'!$C365="SMPC",T365,"")</f>
        <v/>
      </c>
      <c r="FW365" s="4" t="str">
        <f>IF('Gene Table'!$C365="SMPC",U365,"")</f>
        <v/>
      </c>
      <c r="FX365" s="4" t="str">
        <f>IF('Gene Table'!$C365="SMPC",V365,"")</f>
        <v/>
      </c>
      <c r="FY365" s="4" t="str">
        <f>IF('Gene Table'!$C365="SMPC",W365,"")</f>
        <v/>
      </c>
      <c r="FZ365" s="4" t="str">
        <f>IF('Gene Table'!$C365="SMPC",X365,"")</f>
        <v/>
      </c>
      <c r="GA365" s="4" t="str">
        <f>IF('Gene Table'!$C365="SMPC",Y365,"")</f>
        <v/>
      </c>
      <c r="GB365" s="4" t="str">
        <f>IF('Gene Table'!$C365="SMPC",Z365,"")</f>
        <v/>
      </c>
      <c r="GC365" s="4" t="str">
        <f>IF('Gene Table'!$C365="SMPC",AA365,"")</f>
        <v/>
      </c>
      <c r="GD365" s="4" t="str">
        <f>IF('Gene Table'!$C365="SMPC",AB365,"")</f>
        <v/>
      </c>
      <c r="GE365" s="4" t="str">
        <f>IF('Gene Table'!$C365="SMPC",AC365,"")</f>
        <v/>
      </c>
    </row>
    <row r="366" spans="1:187" ht="15" customHeight="1" x14ac:dyDescent="0.25">
      <c r="A366" s="4" t="str">
        <f>'Gene Table'!C366&amp;":"&amp;'Gene Table'!D366</f>
        <v>Blank:Blank</v>
      </c>
      <c r="B366" s="4">
        <f>IF('Gene Table'!$G$5="NO",IF(ISNUMBER(MATCH('Gene Table'!E366,'Array Content'!$M$2:$M$941,0)),VLOOKUP('Gene Table'!E366,'Array Content'!$M$2:$O$941,2,FALSE),35),IF('Gene Table'!$G$5="YES",IF(ISNUMBER(MATCH('Gene Table'!E366,'Array Content'!$M$2:$M$941,0)),VLOOKUP('Gene Table'!E366,'Array Content'!$M$2:$O$941,3,FALSE),35),"OOPS"))</f>
        <v>35</v>
      </c>
      <c r="C366" s="4" t="s">
        <v>5023</v>
      </c>
      <c r="D366" s="29">
        <f>IF('Control Sample Data'!D365="","",IF(SUM('Control Sample Data'!D$2:D$97)&gt;10,IF(AND(ISNUMBER('Control Sample Data'!D365),'Control Sample Data'!D365&lt;$B366, 'Control Sample Data'!D365&gt;0),'Control Sample Data'!D365,$B366),""))</f>
        <v>26</v>
      </c>
      <c r="E366" s="29">
        <f>IF('Control Sample Data'!E365="","",IF(SUM('Control Sample Data'!E$2:E$97)&gt;10,IF(AND(ISNUMBER('Control Sample Data'!E365),'Control Sample Data'!E365&lt;$B366, 'Control Sample Data'!E365&gt;0),'Control Sample Data'!E365,$B366),""))</f>
        <v>26</v>
      </c>
      <c r="F366" s="29" t="str">
        <f>IF('Control Sample Data'!F365="","",IF(SUM('Control Sample Data'!F$2:F$97)&gt;10,IF(AND(ISNUMBER('Control Sample Data'!F365),'Control Sample Data'!F365&lt;$B366, 'Control Sample Data'!F365&gt;0),'Control Sample Data'!F365,$B366),""))</f>
        <v/>
      </c>
      <c r="G366" s="29" t="str">
        <f>IF('Control Sample Data'!G365="","",IF(SUM('Control Sample Data'!G$2:G$97)&gt;10,IF(AND(ISNUMBER('Control Sample Data'!G365),'Control Sample Data'!G365&lt;$B366, 'Control Sample Data'!G365&gt;0),'Control Sample Data'!G365,$B366),""))</f>
        <v/>
      </c>
      <c r="H366" s="29" t="str">
        <f>IF('Control Sample Data'!H365="","",IF(SUM('Control Sample Data'!H$2:H$97)&gt;10,IF(AND(ISNUMBER('Control Sample Data'!H365),'Control Sample Data'!H365&lt;$B366, 'Control Sample Data'!H365&gt;0),'Control Sample Data'!H365,$B366),""))</f>
        <v/>
      </c>
      <c r="I366" s="29" t="str">
        <f>IF('Control Sample Data'!I365="","",IF(SUM('Control Sample Data'!I$2:I$97)&gt;10,IF(AND(ISNUMBER('Control Sample Data'!I365),'Control Sample Data'!I365&lt;$B366, 'Control Sample Data'!I365&gt;0),'Control Sample Data'!I365,$B366),""))</f>
        <v/>
      </c>
      <c r="J366" s="29" t="str">
        <f>IF('Control Sample Data'!J365="","",IF(SUM('Control Sample Data'!J$2:J$97)&gt;10,IF(AND(ISNUMBER('Control Sample Data'!J365),'Control Sample Data'!J365&lt;$B366, 'Control Sample Data'!J365&gt;0),'Control Sample Data'!J365,$B366),""))</f>
        <v/>
      </c>
      <c r="K366" s="29" t="str">
        <f>IF('Control Sample Data'!K365="","",IF(SUM('Control Sample Data'!K$2:K$97)&gt;10,IF(AND(ISNUMBER('Control Sample Data'!K365),'Control Sample Data'!K365&lt;$B366, 'Control Sample Data'!K365&gt;0),'Control Sample Data'!K365,$B366),""))</f>
        <v/>
      </c>
      <c r="L366" s="29" t="str">
        <f>IF('Control Sample Data'!L365="","",IF(SUM('Control Sample Data'!L$2:L$97)&gt;10,IF(AND(ISNUMBER('Control Sample Data'!L365),'Control Sample Data'!L365&lt;$B366, 'Control Sample Data'!L365&gt;0),'Control Sample Data'!L365,$B366),""))</f>
        <v/>
      </c>
      <c r="M366" s="29" t="str">
        <f>IF('Control Sample Data'!M365="","",IF(SUM('Control Sample Data'!M$2:M$97)&gt;10,IF(AND(ISNUMBER('Control Sample Data'!M365),'Control Sample Data'!M365&lt;$B366, 'Control Sample Data'!M365&gt;0),'Control Sample Data'!M365,$B366),""))</f>
        <v/>
      </c>
      <c r="N366" s="29" t="str">
        <f>IF('Control Sample Data'!N365="","",IF(SUM('Control Sample Data'!N$2:N$97)&gt;10,IF(AND(ISNUMBER('Control Sample Data'!N365),'Control Sample Data'!N365&lt;$B366, 'Control Sample Data'!N365&gt;0),'Control Sample Data'!N365,$B366),""))</f>
        <v/>
      </c>
      <c r="O366" s="29" t="str">
        <f>IF('Control Sample Data'!O365="","",IF(SUM('Control Sample Data'!O$2:O$97)&gt;10,IF(AND(ISNUMBER('Control Sample Data'!O365),'Control Sample Data'!O365&lt;$B366, 'Control Sample Data'!O365&gt;0),'Control Sample Data'!O365,$B366),""))</f>
        <v/>
      </c>
      <c r="Q366" s="4" t="s">
        <v>5023</v>
      </c>
      <c r="R366" s="29">
        <f>IF('Test Sample Data'!D365="","",IF(SUM('Test Sample Data'!D$2:D$97)&gt;10,IF(AND(ISNUMBER('Test Sample Data'!D365),'Test Sample Data'!D365&lt;$B366, 'Test Sample Data'!D365&gt;0),'Test Sample Data'!D365,$B366),""))</f>
        <v>26.71</v>
      </c>
      <c r="S366" s="29">
        <f>IF('Test Sample Data'!E365="","",IF(SUM('Test Sample Data'!E$2:E$97)&gt;10,IF(AND(ISNUMBER('Test Sample Data'!E365),'Test Sample Data'!E365&lt;$B366, 'Test Sample Data'!E365&gt;0),'Test Sample Data'!E365,$B366),""))</f>
        <v>26</v>
      </c>
      <c r="T366" s="29" t="str">
        <f>IF('Test Sample Data'!F365="","",IF(SUM('Test Sample Data'!F$2:F$97)&gt;10,IF(AND(ISNUMBER('Test Sample Data'!F365),'Test Sample Data'!F365&lt;$B366, 'Test Sample Data'!F365&gt;0),'Test Sample Data'!F365,$B366),""))</f>
        <v/>
      </c>
      <c r="U366" s="29" t="str">
        <f>IF('Test Sample Data'!G365="","",IF(SUM('Test Sample Data'!G$2:G$97)&gt;10,IF(AND(ISNUMBER('Test Sample Data'!G365),'Test Sample Data'!G365&lt;$B366, 'Test Sample Data'!G365&gt;0),'Test Sample Data'!G365,$B366),""))</f>
        <v/>
      </c>
      <c r="V366" s="29" t="str">
        <f>IF('Test Sample Data'!H365="","",IF(SUM('Test Sample Data'!H$2:H$97)&gt;10,IF(AND(ISNUMBER('Test Sample Data'!H365),'Test Sample Data'!H365&lt;$B366, 'Test Sample Data'!H365&gt;0),'Test Sample Data'!H365,$B366),""))</f>
        <v/>
      </c>
      <c r="W366" s="29" t="str">
        <f>IF('Test Sample Data'!I365="","",IF(SUM('Test Sample Data'!I$2:I$97)&gt;10,IF(AND(ISNUMBER('Test Sample Data'!I365),'Test Sample Data'!I365&lt;$B366, 'Test Sample Data'!I365&gt;0),'Test Sample Data'!I365,$B366),""))</f>
        <v/>
      </c>
      <c r="X366" s="29" t="str">
        <f>IF('Test Sample Data'!J365="","",IF(SUM('Test Sample Data'!J$2:J$97)&gt;10,IF(AND(ISNUMBER('Test Sample Data'!J365),'Test Sample Data'!J365&lt;$B366, 'Test Sample Data'!J365&gt;0),'Test Sample Data'!J365,$B366),""))</f>
        <v/>
      </c>
      <c r="Y366" s="29" t="str">
        <f>IF('Test Sample Data'!K365="","",IF(SUM('Test Sample Data'!K$2:K$97)&gt;10,IF(AND(ISNUMBER('Test Sample Data'!K365),'Test Sample Data'!K365&lt;$B366, 'Test Sample Data'!K365&gt;0),'Test Sample Data'!K365,$B366),""))</f>
        <v/>
      </c>
      <c r="Z366" s="29" t="str">
        <f>IF('Test Sample Data'!L365="","",IF(SUM('Test Sample Data'!L$2:L$97)&gt;10,IF(AND(ISNUMBER('Test Sample Data'!L365),'Test Sample Data'!L365&lt;$B366, 'Test Sample Data'!L365&gt;0),'Test Sample Data'!L365,$B366),""))</f>
        <v/>
      </c>
      <c r="AA366" s="29" t="str">
        <f>IF('Test Sample Data'!M365="","",IF(SUM('Test Sample Data'!M$2:M$97)&gt;10,IF(AND(ISNUMBER('Test Sample Data'!M365),'Test Sample Data'!M365&lt;$B366, 'Test Sample Data'!M365&gt;0),'Test Sample Data'!M365,$B366),""))</f>
        <v/>
      </c>
      <c r="AB366" s="29" t="str">
        <f>IF('Test Sample Data'!N365="","",IF(SUM('Test Sample Data'!N$2:N$97)&gt;10,IF(AND(ISNUMBER('Test Sample Data'!N365),'Test Sample Data'!N365&lt;$B366, 'Test Sample Data'!N365&gt;0),'Test Sample Data'!N365,$B366),""))</f>
        <v/>
      </c>
      <c r="AC366" s="29" t="str">
        <f>IF('Test Sample Data'!O365="","",IF(SUM('Test Sample Data'!O$2:O$97)&gt;10,IF(AND(ISNUMBER('Test Sample Data'!O365),'Test Sample Data'!O365&lt;$B366, 'Test Sample Data'!O365&gt;0),'Test Sample Data'!O365,$B366),""))</f>
        <v/>
      </c>
      <c r="AE366" s="4" t="s">
        <v>5023</v>
      </c>
      <c r="AF366" s="4" t="e">
        <f t="shared" si="375"/>
        <v>#N/A</v>
      </c>
      <c r="AG366" s="4" t="e">
        <f t="shared" si="376"/>
        <v>#N/A</v>
      </c>
      <c r="AH366" s="4" t="str">
        <f t="shared" si="377"/>
        <v/>
      </c>
      <c r="AI366" s="4" t="str">
        <f t="shared" si="378"/>
        <v/>
      </c>
      <c r="AJ366" s="4" t="str">
        <f t="shared" si="379"/>
        <v/>
      </c>
      <c r="AK366" s="4" t="str">
        <f t="shared" si="380"/>
        <v/>
      </c>
      <c r="AL366" s="4" t="str">
        <f t="shared" si="381"/>
        <v/>
      </c>
      <c r="AM366" s="4" t="str">
        <f t="shared" si="382"/>
        <v/>
      </c>
      <c r="AN366" s="4" t="str">
        <f t="shared" si="383"/>
        <v/>
      </c>
      <c r="AO366" s="4" t="str">
        <f t="shared" si="384"/>
        <v/>
      </c>
      <c r="AP366" s="4" t="str">
        <f t="shared" si="385"/>
        <v/>
      </c>
      <c r="AQ366" s="4" t="str">
        <f t="shared" si="386"/>
        <v/>
      </c>
      <c r="AR366" s="4">
        <f t="shared" si="387"/>
        <v>0</v>
      </c>
      <c r="AS366" s="4" t="e">
        <f t="shared" si="438"/>
        <v>#N/A</v>
      </c>
      <c r="AU366" s="4" t="s">
        <v>5023</v>
      </c>
      <c r="AV366" s="4" t="e">
        <f t="shared" si="388"/>
        <v>#N/A</v>
      </c>
      <c r="AW366" s="4" t="e">
        <f t="shared" si="389"/>
        <v>#N/A</v>
      </c>
      <c r="AX366" s="4" t="str">
        <f t="shared" si="390"/>
        <v/>
      </c>
      <c r="AY366" s="4" t="str">
        <f t="shared" si="391"/>
        <v/>
      </c>
      <c r="AZ366" s="4" t="str">
        <f t="shared" si="392"/>
        <v/>
      </c>
      <c r="BA366" s="4" t="str">
        <f t="shared" si="393"/>
        <v/>
      </c>
      <c r="BB366" s="4" t="str">
        <f t="shared" si="394"/>
        <v/>
      </c>
      <c r="BC366" s="4" t="str">
        <f t="shared" si="395"/>
        <v/>
      </c>
      <c r="BD366" s="4" t="str">
        <f t="shared" si="396"/>
        <v/>
      </c>
      <c r="BE366" s="4" t="str">
        <f t="shared" si="397"/>
        <v/>
      </c>
      <c r="BF366" s="4" t="str">
        <f t="shared" si="398"/>
        <v/>
      </c>
      <c r="BG366" s="4" t="str">
        <f t="shared" si="399"/>
        <v/>
      </c>
      <c r="BI366" s="4" t="s">
        <v>5023</v>
      </c>
      <c r="BJ366" s="4" t="e">
        <f t="shared" si="425"/>
        <v>#N/A</v>
      </c>
      <c r="BK366" s="4" t="str">
        <f t="shared" si="426"/>
        <v/>
      </c>
      <c r="BL366" s="4" t="str">
        <f t="shared" si="427"/>
        <v/>
      </c>
      <c r="BM366" s="4" t="str">
        <f t="shared" si="428"/>
        <v/>
      </c>
      <c r="BN366" s="4" t="str">
        <f t="shared" si="429"/>
        <v/>
      </c>
      <c r="BO366" s="4" t="str">
        <f t="shared" si="430"/>
        <v/>
      </c>
      <c r="BP366" s="4" t="str">
        <f t="shared" si="431"/>
        <v/>
      </c>
      <c r="BQ366" s="4" t="str">
        <f t="shared" si="432"/>
        <v/>
      </c>
      <c r="BR366" s="4" t="str">
        <f t="shared" si="433"/>
        <v/>
      </c>
      <c r="BS366" s="4" t="str">
        <f t="shared" si="434"/>
        <v/>
      </c>
      <c r="BT366" s="4" t="str">
        <f t="shared" si="435"/>
        <v/>
      </c>
      <c r="BU366" s="4" t="str">
        <f t="shared" si="436"/>
        <v/>
      </c>
      <c r="BV366" s="4">
        <f t="shared" si="400"/>
        <v>0</v>
      </c>
      <c r="BW366" s="4" t="e">
        <f t="shared" si="437"/>
        <v>#N/A</v>
      </c>
      <c r="BY366" s="4" t="s">
        <v>5023</v>
      </c>
      <c r="BZ366" s="4" t="str">
        <f t="shared" si="401"/>
        <v/>
      </c>
      <c r="CA366" s="4" t="str">
        <f t="shared" si="402"/>
        <v/>
      </c>
      <c r="CB366" s="4" t="str">
        <f t="shared" si="403"/>
        <v/>
      </c>
      <c r="CC366" s="4" t="str">
        <f t="shared" si="404"/>
        <v/>
      </c>
      <c r="CD366" s="4" t="str">
        <f t="shared" si="405"/>
        <v/>
      </c>
      <c r="CE366" s="4" t="str">
        <f t="shared" si="406"/>
        <v/>
      </c>
      <c r="CF366" s="4" t="str">
        <f t="shared" si="407"/>
        <v/>
      </c>
      <c r="CG366" s="4" t="str">
        <f t="shared" si="408"/>
        <v/>
      </c>
      <c r="CH366" s="4" t="str">
        <f t="shared" si="409"/>
        <v/>
      </c>
      <c r="CI366" s="4" t="str">
        <f t="shared" si="410"/>
        <v/>
      </c>
      <c r="CJ366" s="4" t="str">
        <f t="shared" si="411"/>
        <v/>
      </c>
      <c r="CK366" s="4" t="str">
        <f t="shared" si="412"/>
        <v/>
      </c>
      <c r="CM366" s="4" t="s">
        <v>5023</v>
      </c>
      <c r="CN366" s="4" t="str">
        <f>IF(ISNUMBER(BZ366), IF($BV366&gt;VLOOKUP('Gene Table'!$G$2,'Array Content'!$A$2:$B$3,2,FALSE),IF(BZ366&lt;-$BV366,"mutant","WT"),IF(BZ366&lt;-VLOOKUP('Gene Table'!$G$2,'Array Content'!$A$2:$B$3,2,FALSE),"Mutant","WT")),"")</f>
        <v/>
      </c>
      <c r="CO366" s="4" t="str">
        <f>IF(ISNUMBER(CA366), IF($BV366&gt;VLOOKUP('Gene Table'!$G$2,'Array Content'!$A$2:$B$3,2,FALSE),IF(CA366&lt;-$BV366,"mutant","WT"),IF(CA366&lt;-VLOOKUP('Gene Table'!$G$2,'Array Content'!$A$2:$B$3,2,FALSE),"Mutant","WT")),"")</f>
        <v/>
      </c>
      <c r="CP366" s="4" t="str">
        <f>IF(ISNUMBER(CB366), IF($BV366&gt;VLOOKUP('Gene Table'!$G$2,'Array Content'!$A$2:$B$3,2,FALSE),IF(CB366&lt;-$BV366,"mutant","WT"),IF(CB366&lt;-VLOOKUP('Gene Table'!$G$2,'Array Content'!$A$2:$B$3,2,FALSE),"Mutant","WT")),"")</f>
        <v/>
      </c>
      <c r="CQ366" s="4" t="str">
        <f>IF(ISNUMBER(CC366), IF($BV366&gt;VLOOKUP('Gene Table'!$G$2,'Array Content'!$A$2:$B$3,2,FALSE),IF(CC366&lt;-$BV366,"mutant","WT"),IF(CC366&lt;-VLOOKUP('Gene Table'!$G$2,'Array Content'!$A$2:$B$3,2,FALSE),"Mutant","WT")),"")</f>
        <v/>
      </c>
      <c r="CR366" s="4" t="str">
        <f>IF(ISNUMBER(CD366), IF($BV366&gt;VLOOKUP('Gene Table'!$G$2,'Array Content'!$A$2:$B$3,2,FALSE),IF(CD366&lt;-$BV366,"mutant","WT"),IF(CD366&lt;-VLOOKUP('Gene Table'!$G$2,'Array Content'!$A$2:$B$3,2,FALSE),"Mutant","WT")),"")</f>
        <v/>
      </c>
      <c r="CS366" s="4" t="str">
        <f>IF(ISNUMBER(CE366), IF($BV366&gt;VLOOKUP('Gene Table'!$G$2,'Array Content'!$A$2:$B$3,2,FALSE),IF(CE366&lt;-$BV366,"mutant","WT"),IF(CE366&lt;-VLOOKUP('Gene Table'!$G$2,'Array Content'!$A$2:$B$3,2,FALSE),"Mutant","WT")),"")</f>
        <v/>
      </c>
      <c r="CT366" s="4" t="str">
        <f>IF(ISNUMBER(CF366), IF($BV366&gt;VLOOKUP('Gene Table'!$G$2,'Array Content'!$A$2:$B$3,2,FALSE),IF(CF366&lt;-$BV366,"mutant","WT"),IF(CF366&lt;-VLOOKUP('Gene Table'!$G$2,'Array Content'!$A$2:$B$3,2,FALSE),"Mutant","WT")),"")</f>
        <v/>
      </c>
      <c r="CU366" s="4" t="str">
        <f>IF(ISNUMBER(CG366), IF($BV366&gt;VLOOKUP('Gene Table'!$G$2,'Array Content'!$A$2:$B$3,2,FALSE),IF(CG366&lt;-$BV366,"mutant","WT"),IF(CG366&lt;-VLOOKUP('Gene Table'!$G$2,'Array Content'!$A$2:$B$3,2,FALSE),"Mutant","WT")),"")</f>
        <v/>
      </c>
      <c r="CV366" s="4" t="str">
        <f>IF(ISNUMBER(CH366), IF($BV366&gt;VLOOKUP('Gene Table'!$G$2,'Array Content'!$A$2:$B$3,2,FALSE),IF(CH366&lt;-$BV366,"mutant","WT"),IF(CH366&lt;-VLOOKUP('Gene Table'!$G$2,'Array Content'!$A$2:$B$3,2,FALSE),"Mutant","WT")),"")</f>
        <v/>
      </c>
      <c r="CW366" s="4" t="str">
        <f>IF(ISNUMBER(CI366), IF($BV366&gt;VLOOKUP('Gene Table'!$G$2,'Array Content'!$A$2:$B$3,2,FALSE),IF(CI366&lt;-$BV366,"mutant","WT"),IF(CI366&lt;-VLOOKUP('Gene Table'!$G$2,'Array Content'!$A$2:$B$3,2,FALSE),"Mutant","WT")),"")</f>
        <v/>
      </c>
      <c r="CX366" s="4" t="str">
        <f>IF(ISNUMBER(CJ366), IF($BV366&gt;VLOOKUP('Gene Table'!$G$2,'Array Content'!$A$2:$B$3,2,FALSE),IF(CJ366&lt;-$BV366,"mutant","WT"),IF(CJ366&lt;-VLOOKUP('Gene Table'!$G$2,'Array Content'!$A$2:$B$3,2,FALSE),"Mutant","WT")),"")</f>
        <v/>
      </c>
      <c r="CY366" s="4" t="str">
        <f>IF(ISNUMBER(CK366), IF($BV366&gt;VLOOKUP('Gene Table'!$G$2,'Array Content'!$A$2:$B$3,2,FALSE),IF(CK366&lt;-$BV366,"mutant","WT"),IF(CK366&lt;-VLOOKUP('Gene Table'!$G$2,'Array Content'!$A$2:$B$3,2,FALSE),"Mutant","WT")),"")</f>
        <v/>
      </c>
      <c r="DA366" s="4" t="s">
        <v>5023</v>
      </c>
      <c r="DB366" s="4" t="str">
        <f t="shared" si="413"/>
        <v/>
      </c>
      <c r="DC366" s="4" t="str">
        <f t="shared" si="414"/>
        <v/>
      </c>
      <c r="DD366" s="4" t="str">
        <f t="shared" si="415"/>
        <v/>
      </c>
      <c r="DE366" s="4" t="str">
        <f t="shared" si="416"/>
        <v/>
      </c>
      <c r="DF366" s="4" t="str">
        <f t="shared" si="417"/>
        <v/>
      </c>
      <c r="DG366" s="4" t="str">
        <f t="shared" si="418"/>
        <v/>
      </c>
      <c r="DH366" s="4" t="str">
        <f t="shared" si="419"/>
        <v/>
      </c>
      <c r="DI366" s="4" t="str">
        <f t="shared" si="420"/>
        <v/>
      </c>
      <c r="DJ366" s="4" t="str">
        <f t="shared" si="421"/>
        <v/>
      </c>
      <c r="DK366" s="4" t="str">
        <f t="shared" si="422"/>
        <v/>
      </c>
      <c r="DL366" s="4" t="str">
        <f t="shared" si="423"/>
        <v/>
      </c>
      <c r="DM366" s="4" t="str">
        <f t="shared" si="424"/>
        <v/>
      </c>
      <c r="DO366" s="4" t="s">
        <v>5023</v>
      </c>
      <c r="DP366" s="4" t="str">
        <f>IF(ISNUMBER(DB366), IF($AR366&gt;VLOOKUP('Gene Table'!$G$2,'Array Content'!$A$2:$B$3,2,FALSE),IF(DB366&lt;-$AR366,"mutant","WT"),IF(DB366&lt;-VLOOKUP('Gene Table'!$G$2,'Array Content'!$A$2:$B$3,2,FALSE),"Mutant","WT")),"")</f>
        <v/>
      </c>
      <c r="DQ366" s="4" t="str">
        <f>IF(ISNUMBER(DC366), IF($AR366&gt;VLOOKUP('Gene Table'!$G$2,'Array Content'!$A$2:$B$3,2,FALSE),IF(DC366&lt;-$AR366,"mutant","WT"),IF(DC366&lt;-VLOOKUP('Gene Table'!$G$2,'Array Content'!$A$2:$B$3,2,FALSE),"Mutant","WT")),"")</f>
        <v/>
      </c>
      <c r="DR366" s="4" t="str">
        <f>IF(ISNUMBER(DD366), IF($AR366&gt;VLOOKUP('Gene Table'!$G$2,'Array Content'!$A$2:$B$3,2,FALSE),IF(DD366&lt;-$AR366,"mutant","WT"),IF(DD366&lt;-VLOOKUP('Gene Table'!$G$2,'Array Content'!$A$2:$B$3,2,FALSE),"Mutant","WT")),"")</f>
        <v/>
      </c>
      <c r="DS366" s="4" t="str">
        <f>IF(ISNUMBER(DE366), IF($AR366&gt;VLOOKUP('Gene Table'!$G$2,'Array Content'!$A$2:$B$3,2,FALSE),IF(DE366&lt;-$AR366,"mutant","WT"),IF(DE366&lt;-VLOOKUP('Gene Table'!$G$2,'Array Content'!$A$2:$B$3,2,FALSE),"Mutant","WT")),"")</f>
        <v/>
      </c>
      <c r="DT366" s="4" t="str">
        <f>IF(ISNUMBER(DF366), IF($AR366&gt;VLOOKUP('Gene Table'!$G$2,'Array Content'!$A$2:$B$3,2,FALSE),IF(DF366&lt;-$AR366,"mutant","WT"),IF(DF366&lt;-VLOOKUP('Gene Table'!$G$2,'Array Content'!$A$2:$B$3,2,FALSE),"Mutant","WT")),"")</f>
        <v/>
      </c>
      <c r="DU366" s="4" t="str">
        <f>IF(ISNUMBER(DG366), IF($AR366&gt;VLOOKUP('Gene Table'!$G$2,'Array Content'!$A$2:$B$3,2,FALSE),IF(DG366&lt;-$AR366,"mutant","WT"),IF(DG366&lt;-VLOOKUP('Gene Table'!$G$2,'Array Content'!$A$2:$B$3,2,FALSE),"Mutant","WT")),"")</f>
        <v/>
      </c>
      <c r="DV366" s="4" t="str">
        <f>IF(ISNUMBER(DH366), IF($AR366&gt;VLOOKUP('Gene Table'!$G$2,'Array Content'!$A$2:$B$3,2,FALSE),IF(DH366&lt;-$AR366,"mutant","WT"),IF(DH366&lt;-VLOOKUP('Gene Table'!$G$2,'Array Content'!$A$2:$B$3,2,FALSE),"Mutant","WT")),"")</f>
        <v/>
      </c>
      <c r="DW366" s="4" t="str">
        <f>IF(ISNUMBER(DI366), IF($AR366&gt;VLOOKUP('Gene Table'!$G$2,'Array Content'!$A$2:$B$3,2,FALSE),IF(DI366&lt;-$AR366,"mutant","WT"),IF(DI366&lt;-VLOOKUP('Gene Table'!$G$2,'Array Content'!$A$2:$B$3,2,FALSE),"Mutant","WT")),"")</f>
        <v/>
      </c>
      <c r="DX366" s="4" t="str">
        <f>IF(ISNUMBER(DJ366), IF($AR366&gt;VLOOKUP('Gene Table'!$G$2,'Array Content'!$A$2:$B$3,2,FALSE),IF(DJ366&lt;-$AR366,"mutant","WT"),IF(DJ366&lt;-VLOOKUP('Gene Table'!$G$2,'Array Content'!$A$2:$B$3,2,FALSE),"Mutant","WT")),"")</f>
        <v/>
      </c>
      <c r="DY366" s="4" t="str">
        <f>IF(ISNUMBER(DK366), IF($AR366&gt;VLOOKUP('Gene Table'!$G$2,'Array Content'!$A$2:$B$3,2,FALSE),IF(DK366&lt;-$AR366,"mutant","WT"),IF(DK366&lt;-VLOOKUP('Gene Table'!$G$2,'Array Content'!$A$2:$B$3,2,FALSE),"Mutant","WT")),"")</f>
        <v/>
      </c>
      <c r="DZ366" s="4" t="str">
        <f>IF(ISNUMBER(DL366), IF($AR366&gt;VLOOKUP('Gene Table'!$G$2,'Array Content'!$A$2:$B$3,2,FALSE),IF(DL366&lt;-$AR366,"mutant","WT"),IF(DL366&lt;-VLOOKUP('Gene Table'!$G$2,'Array Content'!$A$2:$B$3,2,FALSE),"Mutant","WT")),"")</f>
        <v/>
      </c>
      <c r="EA366" s="4" t="str">
        <f>IF(ISNUMBER(DM366), IF($AR366&gt;VLOOKUP('Gene Table'!$G$2,'Array Content'!$A$2:$B$3,2,FALSE),IF(DM366&lt;-$AR366,"mutant","WT"),IF(DM366&lt;-VLOOKUP('Gene Table'!$G$2,'Array Content'!$A$2:$B$3,2,FALSE),"Mutant","WT")),"")</f>
        <v/>
      </c>
      <c r="EC366" s="4" t="s">
        <v>5023</v>
      </c>
      <c r="ED366" s="4" t="str">
        <f>IF('Gene Table'!$D366="copy number",D366,"")</f>
        <v/>
      </c>
      <c r="EE366" s="4" t="str">
        <f>IF('Gene Table'!$D366="copy number",E366,"")</f>
        <v/>
      </c>
      <c r="EF366" s="4" t="str">
        <f>IF('Gene Table'!$D366="copy number",F366,"")</f>
        <v/>
      </c>
      <c r="EG366" s="4" t="str">
        <f>IF('Gene Table'!$D366="copy number",G366,"")</f>
        <v/>
      </c>
      <c r="EH366" s="4" t="str">
        <f>IF('Gene Table'!$D366="copy number",H366,"")</f>
        <v/>
      </c>
      <c r="EI366" s="4" t="str">
        <f>IF('Gene Table'!$D366="copy number",I366,"")</f>
        <v/>
      </c>
      <c r="EJ366" s="4" t="str">
        <f>IF('Gene Table'!$D366="copy number",J366,"")</f>
        <v/>
      </c>
      <c r="EK366" s="4" t="str">
        <f>IF('Gene Table'!$D366="copy number",K366,"")</f>
        <v/>
      </c>
      <c r="EL366" s="4" t="str">
        <f>IF('Gene Table'!$D366="copy number",L366,"")</f>
        <v/>
      </c>
      <c r="EM366" s="4" t="str">
        <f>IF('Gene Table'!$D366="copy number",M366,"")</f>
        <v/>
      </c>
      <c r="EN366" s="4" t="str">
        <f>IF('Gene Table'!$D366="copy number",N366,"")</f>
        <v/>
      </c>
      <c r="EO366" s="4" t="str">
        <f>IF('Gene Table'!$D366="copy number",O366,"")</f>
        <v/>
      </c>
      <c r="EQ366" s="4" t="s">
        <v>5023</v>
      </c>
      <c r="ER366" s="4" t="str">
        <f>IF('Gene Table'!$D366="copy number",R366,"")</f>
        <v/>
      </c>
      <c r="ES366" s="4" t="str">
        <f>IF('Gene Table'!$D366="copy number",S366,"")</f>
        <v/>
      </c>
      <c r="ET366" s="4" t="str">
        <f>IF('Gene Table'!$D366="copy number",T366,"")</f>
        <v/>
      </c>
      <c r="EU366" s="4" t="str">
        <f>IF('Gene Table'!$D366="copy number",U366,"")</f>
        <v/>
      </c>
      <c r="EV366" s="4" t="str">
        <f>IF('Gene Table'!$D366="copy number",V366,"")</f>
        <v/>
      </c>
      <c r="EW366" s="4" t="str">
        <f>IF('Gene Table'!$D366="copy number",W366,"")</f>
        <v/>
      </c>
      <c r="EX366" s="4" t="str">
        <f>IF('Gene Table'!$D366="copy number",X366,"")</f>
        <v/>
      </c>
      <c r="EY366" s="4" t="str">
        <f>IF('Gene Table'!$D366="copy number",Y366,"")</f>
        <v/>
      </c>
      <c r="EZ366" s="4" t="str">
        <f>IF('Gene Table'!$D366="copy number",Z366,"")</f>
        <v/>
      </c>
      <c r="FA366" s="4" t="str">
        <f>IF('Gene Table'!$D366="copy number",AA366,"")</f>
        <v/>
      </c>
      <c r="FB366" s="4" t="str">
        <f>IF('Gene Table'!$D366="copy number",AB366,"")</f>
        <v/>
      </c>
      <c r="FC366" s="4" t="str">
        <f>IF('Gene Table'!$D366="copy number",AC366,"")</f>
        <v/>
      </c>
      <c r="FE366" s="4" t="s">
        <v>5023</v>
      </c>
      <c r="FF366" s="4" t="str">
        <f>IF('Gene Table'!$C366="SMPC",D366,"")</f>
        <v/>
      </c>
      <c r="FG366" s="4" t="str">
        <f>IF('Gene Table'!$C366="SMPC",E366,"")</f>
        <v/>
      </c>
      <c r="FH366" s="4" t="str">
        <f>IF('Gene Table'!$C366="SMPC",F366,"")</f>
        <v/>
      </c>
      <c r="FI366" s="4" t="str">
        <f>IF('Gene Table'!$C366="SMPC",G366,"")</f>
        <v/>
      </c>
      <c r="FJ366" s="4" t="str">
        <f>IF('Gene Table'!$C366="SMPC",H366,"")</f>
        <v/>
      </c>
      <c r="FK366" s="4" t="str">
        <f>IF('Gene Table'!$C366="SMPC",I366,"")</f>
        <v/>
      </c>
      <c r="FL366" s="4" t="str">
        <f>IF('Gene Table'!$C366="SMPC",J366,"")</f>
        <v/>
      </c>
      <c r="FM366" s="4" t="str">
        <f>IF('Gene Table'!$C366="SMPC",K366,"")</f>
        <v/>
      </c>
      <c r="FN366" s="4" t="str">
        <f>IF('Gene Table'!$C366="SMPC",L366,"")</f>
        <v/>
      </c>
      <c r="FO366" s="4" t="str">
        <f>IF('Gene Table'!$C366="SMPC",M366,"")</f>
        <v/>
      </c>
      <c r="FP366" s="4" t="str">
        <f>IF('Gene Table'!$C366="SMPC",N366,"")</f>
        <v/>
      </c>
      <c r="FQ366" s="4" t="str">
        <f>IF('Gene Table'!$C366="SMPC",O366,"")</f>
        <v/>
      </c>
      <c r="FS366" s="4" t="s">
        <v>5023</v>
      </c>
      <c r="FT366" s="4" t="str">
        <f>IF('Gene Table'!$C366="SMPC",R366,"")</f>
        <v/>
      </c>
      <c r="FU366" s="4" t="str">
        <f>IF('Gene Table'!$C366="SMPC",S366,"")</f>
        <v/>
      </c>
      <c r="FV366" s="4" t="str">
        <f>IF('Gene Table'!$C366="SMPC",T366,"")</f>
        <v/>
      </c>
      <c r="FW366" s="4" t="str">
        <f>IF('Gene Table'!$C366="SMPC",U366,"")</f>
        <v/>
      </c>
      <c r="FX366" s="4" t="str">
        <f>IF('Gene Table'!$C366="SMPC",V366,"")</f>
        <v/>
      </c>
      <c r="FY366" s="4" t="str">
        <f>IF('Gene Table'!$C366="SMPC",W366,"")</f>
        <v/>
      </c>
      <c r="FZ366" s="4" t="str">
        <f>IF('Gene Table'!$C366="SMPC",X366,"")</f>
        <v/>
      </c>
      <c r="GA366" s="4" t="str">
        <f>IF('Gene Table'!$C366="SMPC",Y366,"")</f>
        <v/>
      </c>
      <c r="GB366" s="4" t="str">
        <f>IF('Gene Table'!$C366="SMPC",Z366,"")</f>
        <v/>
      </c>
      <c r="GC366" s="4" t="str">
        <f>IF('Gene Table'!$C366="SMPC",AA366,"")</f>
        <v/>
      </c>
      <c r="GD366" s="4" t="str">
        <f>IF('Gene Table'!$C366="SMPC",AB366,"")</f>
        <v/>
      </c>
      <c r="GE366" s="4" t="str">
        <f>IF('Gene Table'!$C366="SMPC",AC366,"")</f>
        <v/>
      </c>
    </row>
    <row r="367" spans="1:187" ht="15" customHeight="1" x14ac:dyDescent="0.25">
      <c r="A367" s="4" t="str">
        <f>'Gene Table'!C367&amp;":"&amp;'Gene Table'!D367</f>
        <v>Blank:Blank</v>
      </c>
      <c r="B367" s="4">
        <f>IF('Gene Table'!$G$5="NO",IF(ISNUMBER(MATCH('Gene Table'!E367,'Array Content'!$M$2:$M$941,0)),VLOOKUP('Gene Table'!E367,'Array Content'!$M$2:$O$941,2,FALSE),35),IF('Gene Table'!$G$5="YES",IF(ISNUMBER(MATCH('Gene Table'!E367,'Array Content'!$M$2:$M$941,0)),VLOOKUP('Gene Table'!E367,'Array Content'!$M$2:$O$941,3,FALSE),35),"OOPS"))</f>
        <v>35</v>
      </c>
      <c r="C367" s="4" t="s">
        <v>5024</v>
      </c>
      <c r="D367" s="29">
        <f>IF('Control Sample Data'!D366="","",IF(SUM('Control Sample Data'!D$2:D$97)&gt;10,IF(AND(ISNUMBER('Control Sample Data'!D366),'Control Sample Data'!D366&lt;$B367, 'Control Sample Data'!D366&gt;0),'Control Sample Data'!D366,$B367),""))</f>
        <v>26</v>
      </c>
      <c r="E367" s="29">
        <f>IF('Control Sample Data'!E366="","",IF(SUM('Control Sample Data'!E$2:E$97)&gt;10,IF(AND(ISNUMBER('Control Sample Data'!E366),'Control Sample Data'!E366&lt;$B367, 'Control Sample Data'!E366&gt;0),'Control Sample Data'!E366,$B367),""))</f>
        <v>26</v>
      </c>
      <c r="F367" s="29" t="str">
        <f>IF('Control Sample Data'!F366="","",IF(SUM('Control Sample Data'!F$2:F$97)&gt;10,IF(AND(ISNUMBER('Control Sample Data'!F366),'Control Sample Data'!F366&lt;$B367, 'Control Sample Data'!F366&gt;0),'Control Sample Data'!F366,$B367),""))</f>
        <v/>
      </c>
      <c r="G367" s="29" t="str">
        <f>IF('Control Sample Data'!G366="","",IF(SUM('Control Sample Data'!G$2:G$97)&gt;10,IF(AND(ISNUMBER('Control Sample Data'!G366),'Control Sample Data'!G366&lt;$B367, 'Control Sample Data'!G366&gt;0),'Control Sample Data'!G366,$B367),""))</f>
        <v/>
      </c>
      <c r="H367" s="29" t="str">
        <f>IF('Control Sample Data'!H366="","",IF(SUM('Control Sample Data'!H$2:H$97)&gt;10,IF(AND(ISNUMBER('Control Sample Data'!H366),'Control Sample Data'!H366&lt;$B367, 'Control Sample Data'!H366&gt;0),'Control Sample Data'!H366,$B367),""))</f>
        <v/>
      </c>
      <c r="I367" s="29" t="str">
        <f>IF('Control Sample Data'!I366="","",IF(SUM('Control Sample Data'!I$2:I$97)&gt;10,IF(AND(ISNUMBER('Control Sample Data'!I366),'Control Sample Data'!I366&lt;$B367, 'Control Sample Data'!I366&gt;0),'Control Sample Data'!I366,$B367),""))</f>
        <v/>
      </c>
      <c r="J367" s="29" t="str">
        <f>IF('Control Sample Data'!J366="","",IF(SUM('Control Sample Data'!J$2:J$97)&gt;10,IF(AND(ISNUMBER('Control Sample Data'!J366),'Control Sample Data'!J366&lt;$B367, 'Control Sample Data'!J366&gt;0),'Control Sample Data'!J366,$B367),""))</f>
        <v/>
      </c>
      <c r="K367" s="29" t="str">
        <f>IF('Control Sample Data'!K366="","",IF(SUM('Control Sample Data'!K$2:K$97)&gt;10,IF(AND(ISNUMBER('Control Sample Data'!K366),'Control Sample Data'!K366&lt;$B367, 'Control Sample Data'!K366&gt;0),'Control Sample Data'!K366,$B367),""))</f>
        <v/>
      </c>
      <c r="L367" s="29" t="str">
        <f>IF('Control Sample Data'!L366="","",IF(SUM('Control Sample Data'!L$2:L$97)&gt;10,IF(AND(ISNUMBER('Control Sample Data'!L366),'Control Sample Data'!L366&lt;$B367, 'Control Sample Data'!L366&gt;0),'Control Sample Data'!L366,$B367),""))</f>
        <v/>
      </c>
      <c r="M367" s="29" t="str">
        <f>IF('Control Sample Data'!M366="","",IF(SUM('Control Sample Data'!M$2:M$97)&gt;10,IF(AND(ISNUMBER('Control Sample Data'!M366),'Control Sample Data'!M366&lt;$B367, 'Control Sample Data'!M366&gt;0),'Control Sample Data'!M366,$B367),""))</f>
        <v/>
      </c>
      <c r="N367" s="29" t="str">
        <f>IF('Control Sample Data'!N366="","",IF(SUM('Control Sample Data'!N$2:N$97)&gt;10,IF(AND(ISNUMBER('Control Sample Data'!N366),'Control Sample Data'!N366&lt;$B367, 'Control Sample Data'!N366&gt;0),'Control Sample Data'!N366,$B367),""))</f>
        <v/>
      </c>
      <c r="O367" s="29" t="str">
        <f>IF('Control Sample Data'!O366="","",IF(SUM('Control Sample Data'!O$2:O$97)&gt;10,IF(AND(ISNUMBER('Control Sample Data'!O366),'Control Sample Data'!O366&lt;$B367, 'Control Sample Data'!O366&gt;0),'Control Sample Data'!O366,$B367),""))</f>
        <v/>
      </c>
      <c r="Q367" s="4" t="s">
        <v>5024</v>
      </c>
      <c r="R367" s="29">
        <f>IF('Test Sample Data'!D366="","",IF(SUM('Test Sample Data'!D$2:D$97)&gt;10,IF(AND(ISNUMBER('Test Sample Data'!D366),'Test Sample Data'!D366&lt;$B367, 'Test Sample Data'!D366&gt;0),'Test Sample Data'!D366,$B367),""))</f>
        <v>27.45</v>
      </c>
      <c r="S367" s="29">
        <f>IF('Test Sample Data'!E366="","",IF(SUM('Test Sample Data'!E$2:E$97)&gt;10,IF(AND(ISNUMBER('Test Sample Data'!E366),'Test Sample Data'!E366&lt;$B367, 'Test Sample Data'!E366&gt;0),'Test Sample Data'!E366,$B367),""))</f>
        <v>26</v>
      </c>
      <c r="T367" s="29" t="str">
        <f>IF('Test Sample Data'!F366="","",IF(SUM('Test Sample Data'!F$2:F$97)&gt;10,IF(AND(ISNUMBER('Test Sample Data'!F366),'Test Sample Data'!F366&lt;$B367, 'Test Sample Data'!F366&gt;0),'Test Sample Data'!F366,$B367),""))</f>
        <v/>
      </c>
      <c r="U367" s="29" t="str">
        <f>IF('Test Sample Data'!G366="","",IF(SUM('Test Sample Data'!G$2:G$97)&gt;10,IF(AND(ISNUMBER('Test Sample Data'!G366),'Test Sample Data'!G366&lt;$B367, 'Test Sample Data'!G366&gt;0),'Test Sample Data'!G366,$B367),""))</f>
        <v/>
      </c>
      <c r="V367" s="29" t="str">
        <f>IF('Test Sample Data'!H366="","",IF(SUM('Test Sample Data'!H$2:H$97)&gt;10,IF(AND(ISNUMBER('Test Sample Data'!H366),'Test Sample Data'!H366&lt;$B367, 'Test Sample Data'!H366&gt;0),'Test Sample Data'!H366,$B367),""))</f>
        <v/>
      </c>
      <c r="W367" s="29" t="str">
        <f>IF('Test Sample Data'!I366="","",IF(SUM('Test Sample Data'!I$2:I$97)&gt;10,IF(AND(ISNUMBER('Test Sample Data'!I366),'Test Sample Data'!I366&lt;$B367, 'Test Sample Data'!I366&gt;0),'Test Sample Data'!I366,$B367),""))</f>
        <v/>
      </c>
      <c r="X367" s="29" t="str">
        <f>IF('Test Sample Data'!J366="","",IF(SUM('Test Sample Data'!J$2:J$97)&gt;10,IF(AND(ISNUMBER('Test Sample Data'!J366),'Test Sample Data'!J366&lt;$B367, 'Test Sample Data'!J366&gt;0),'Test Sample Data'!J366,$B367),""))</f>
        <v/>
      </c>
      <c r="Y367" s="29" t="str">
        <f>IF('Test Sample Data'!K366="","",IF(SUM('Test Sample Data'!K$2:K$97)&gt;10,IF(AND(ISNUMBER('Test Sample Data'!K366),'Test Sample Data'!K366&lt;$B367, 'Test Sample Data'!K366&gt;0),'Test Sample Data'!K366,$B367),""))</f>
        <v/>
      </c>
      <c r="Z367" s="29" t="str">
        <f>IF('Test Sample Data'!L366="","",IF(SUM('Test Sample Data'!L$2:L$97)&gt;10,IF(AND(ISNUMBER('Test Sample Data'!L366),'Test Sample Data'!L366&lt;$B367, 'Test Sample Data'!L366&gt;0),'Test Sample Data'!L366,$B367),""))</f>
        <v/>
      </c>
      <c r="AA367" s="29" t="str">
        <f>IF('Test Sample Data'!M366="","",IF(SUM('Test Sample Data'!M$2:M$97)&gt;10,IF(AND(ISNUMBER('Test Sample Data'!M366),'Test Sample Data'!M366&lt;$B367, 'Test Sample Data'!M366&gt;0),'Test Sample Data'!M366,$B367),""))</f>
        <v/>
      </c>
      <c r="AB367" s="29" t="str">
        <f>IF('Test Sample Data'!N366="","",IF(SUM('Test Sample Data'!N$2:N$97)&gt;10,IF(AND(ISNUMBER('Test Sample Data'!N366),'Test Sample Data'!N366&lt;$B367, 'Test Sample Data'!N366&gt;0),'Test Sample Data'!N366,$B367),""))</f>
        <v/>
      </c>
      <c r="AC367" s="29" t="str">
        <f>IF('Test Sample Data'!O366="","",IF(SUM('Test Sample Data'!O$2:O$97)&gt;10,IF(AND(ISNUMBER('Test Sample Data'!O366),'Test Sample Data'!O366&lt;$B367, 'Test Sample Data'!O366&gt;0),'Test Sample Data'!O366,$B367),""))</f>
        <v/>
      </c>
      <c r="AE367" s="4" t="s">
        <v>5024</v>
      </c>
      <c r="AF367" s="4" t="e">
        <f t="shared" si="375"/>
        <v>#N/A</v>
      </c>
      <c r="AG367" s="4" t="e">
        <f t="shared" si="376"/>
        <v>#N/A</v>
      </c>
      <c r="AH367" s="4" t="str">
        <f t="shared" si="377"/>
        <v/>
      </c>
      <c r="AI367" s="4" t="str">
        <f t="shared" si="378"/>
        <v/>
      </c>
      <c r="AJ367" s="4" t="str">
        <f t="shared" si="379"/>
        <v/>
      </c>
      <c r="AK367" s="4" t="str">
        <f t="shared" si="380"/>
        <v/>
      </c>
      <c r="AL367" s="4" t="str">
        <f t="shared" si="381"/>
        <v/>
      </c>
      <c r="AM367" s="4" t="str">
        <f t="shared" si="382"/>
        <v/>
      </c>
      <c r="AN367" s="4" t="str">
        <f t="shared" si="383"/>
        <v/>
      </c>
      <c r="AO367" s="4" t="str">
        <f t="shared" si="384"/>
        <v/>
      </c>
      <c r="AP367" s="4" t="str">
        <f t="shared" si="385"/>
        <v/>
      </c>
      <c r="AQ367" s="4" t="str">
        <f t="shared" si="386"/>
        <v/>
      </c>
      <c r="AR367" s="4">
        <f t="shared" si="387"/>
        <v>0</v>
      </c>
      <c r="AS367" s="4" t="e">
        <f t="shared" si="438"/>
        <v>#N/A</v>
      </c>
      <c r="AU367" s="4" t="s">
        <v>5024</v>
      </c>
      <c r="AV367" s="4" t="e">
        <f t="shared" si="388"/>
        <v>#N/A</v>
      </c>
      <c r="AW367" s="4" t="e">
        <f t="shared" si="389"/>
        <v>#N/A</v>
      </c>
      <c r="AX367" s="4" t="str">
        <f t="shared" si="390"/>
        <v/>
      </c>
      <c r="AY367" s="4" t="str">
        <f t="shared" si="391"/>
        <v/>
      </c>
      <c r="AZ367" s="4" t="str">
        <f t="shared" si="392"/>
        <v/>
      </c>
      <c r="BA367" s="4" t="str">
        <f t="shared" si="393"/>
        <v/>
      </c>
      <c r="BB367" s="4" t="str">
        <f t="shared" si="394"/>
        <v/>
      </c>
      <c r="BC367" s="4" t="str">
        <f t="shared" si="395"/>
        <v/>
      </c>
      <c r="BD367" s="4" t="str">
        <f t="shared" si="396"/>
        <v/>
      </c>
      <c r="BE367" s="4" t="str">
        <f t="shared" si="397"/>
        <v/>
      </c>
      <c r="BF367" s="4" t="str">
        <f t="shared" si="398"/>
        <v/>
      </c>
      <c r="BG367" s="4" t="str">
        <f t="shared" si="399"/>
        <v/>
      </c>
      <c r="BI367" s="4" t="s">
        <v>5024</v>
      </c>
      <c r="BJ367" s="4" t="e">
        <f t="shared" si="425"/>
        <v>#N/A</v>
      </c>
      <c r="BK367" s="4" t="str">
        <f t="shared" si="426"/>
        <v/>
      </c>
      <c r="BL367" s="4" t="str">
        <f t="shared" si="427"/>
        <v/>
      </c>
      <c r="BM367" s="4" t="str">
        <f t="shared" si="428"/>
        <v/>
      </c>
      <c r="BN367" s="4" t="str">
        <f t="shared" si="429"/>
        <v/>
      </c>
      <c r="BO367" s="4" t="str">
        <f t="shared" si="430"/>
        <v/>
      </c>
      <c r="BP367" s="4" t="str">
        <f t="shared" si="431"/>
        <v/>
      </c>
      <c r="BQ367" s="4" t="str">
        <f t="shared" si="432"/>
        <v/>
      </c>
      <c r="BR367" s="4" t="str">
        <f t="shared" si="433"/>
        <v/>
      </c>
      <c r="BS367" s="4" t="str">
        <f t="shared" si="434"/>
        <v/>
      </c>
      <c r="BT367" s="4" t="str">
        <f t="shared" si="435"/>
        <v/>
      </c>
      <c r="BU367" s="4" t="str">
        <f t="shared" si="436"/>
        <v/>
      </c>
      <c r="BV367" s="4">
        <f t="shared" si="400"/>
        <v>0</v>
      </c>
      <c r="BW367" s="4" t="e">
        <f t="shared" si="437"/>
        <v>#N/A</v>
      </c>
      <c r="BY367" s="4" t="s">
        <v>5024</v>
      </c>
      <c r="BZ367" s="4" t="str">
        <f t="shared" si="401"/>
        <v/>
      </c>
      <c r="CA367" s="4" t="str">
        <f t="shared" si="402"/>
        <v/>
      </c>
      <c r="CB367" s="4" t="str">
        <f t="shared" si="403"/>
        <v/>
      </c>
      <c r="CC367" s="4" t="str">
        <f t="shared" si="404"/>
        <v/>
      </c>
      <c r="CD367" s="4" t="str">
        <f t="shared" si="405"/>
        <v/>
      </c>
      <c r="CE367" s="4" t="str">
        <f t="shared" si="406"/>
        <v/>
      </c>
      <c r="CF367" s="4" t="str">
        <f t="shared" si="407"/>
        <v/>
      </c>
      <c r="CG367" s="4" t="str">
        <f t="shared" si="408"/>
        <v/>
      </c>
      <c r="CH367" s="4" t="str">
        <f t="shared" si="409"/>
        <v/>
      </c>
      <c r="CI367" s="4" t="str">
        <f t="shared" si="410"/>
        <v/>
      </c>
      <c r="CJ367" s="4" t="str">
        <f t="shared" si="411"/>
        <v/>
      </c>
      <c r="CK367" s="4" t="str">
        <f t="shared" si="412"/>
        <v/>
      </c>
      <c r="CM367" s="4" t="s">
        <v>5024</v>
      </c>
      <c r="CN367" s="4" t="str">
        <f>IF(ISNUMBER(BZ367), IF($BV367&gt;VLOOKUP('Gene Table'!$G$2,'Array Content'!$A$2:$B$3,2,FALSE),IF(BZ367&lt;-$BV367,"mutant","WT"),IF(BZ367&lt;-VLOOKUP('Gene Table'!$G$2,'Array Content'!$A$2:$B$3,2,FALSE),"Mutant","WT")),"")</f>
        <v/>
      </c>
      <c r="CO367" s="4" t="str">
        <f>IF(ISNUMBER(CA367), IF($BV367&gt;VLOOKUP('Gene Table'!$G$2,'Array Content'!$A$2:$B$3,2,FALSE),IF(CA367&lt;-$BV367,"mutant","WT"),IF(CA367&lt;-VLOOKUP('Gene Table'!$G$2,'Array Content'!$A$2:$B$3,2,FALSE),"Mutant","WT")),"")</f>
        <v/>
      </c>
      <c r="CP367" s="4" t="str">
        <f>IF(ISNUMBER(CB367), IF($BV367&gt;VLOOKUP('Gene Table'!$G$2,'Array Content'!$A$2:$B$3,2,FALSE),IF(CB367&lt;-$BV367,"mutant","WT"),IF(CB367&lt;-VLOOKUP('Gene Table'!$G$2,'Array Content'!$A$2:$B$3,2,FALSE),"Mutant","WT")),"")</f>
        <v/>
      </c>
      <c r="CQ367" s="4" t="str">
        <f>IF(ISNUMBER(CC367), IF($BV367&gt;VLOOKUP('Gene Table'!$G$2,'Array Content'!$A$2:$B$3,2,FALSE),IF(CC367&lt;-$BV367,"mutant","WT"),IF(CC367&lt;-VLOOKUP('Gene Table'!$G$2,'Array Content'!$A$2:$B$3,2,FALSE),"Mutant","WT")),"")</f>
        <v/>
      </c>
      <c r="CR367" s="4" t="str">
        <f>IF(ISNUMBER(CD367), IF($BV367&gt;VLOOKUP('Gene Table'!$G$2,'Array Content'!$A$2:$B$3,2,FALSE),IF(CD367&lt;-$BV367,"mutant","WT"),IF(CD367&lt;-VLOOKUP('Gene Table'!$G$2,'Array Content'!$A$2:$B$3,2,FALSE),"Mutant","WT")),"")</f>
        <v/>
      </c>
      <c r="CS367" s="4" t="str">
        <f>IF(ISNUMBER(CE367), IF($BV367&gt;VLOOKUP('Gene Table'!$G$2,'Array Content'!$A$2:$B$3,2,FALSE),IF(CE367&lt;-$BV367,"mutant","WT"),IF(CE367&lt;-VLOOKUP('Gene Table'!$G$2,'Array Content'!$A$2:$B$3,2,FALSE),"Mutant","WT")),"")</f>
        <v/>
      </c>
      <c r="CT367" s="4" t="str">
        <f>IF(ISNUMBER(CF367), IF($BV367&gt;VLOOKUP('Gene Table'!$G$2,'Array Content'!$A$2:$B$3,2,FALSE),IF(CF367&lt;-$BV367,"mutant","WT"),IF(CF367&lt;-VLOOKUP('Gene Table'!$G$2,'Array Content'!$A$2:$B$3,2,FALSE),"Mutant","WT")),"")</f>
        <v/>
      </c>
      <c r="CU367" s="4" t="str">
        <f>IF(ISNUMBER(CG367), IF($BV367&gt;VLOOKUP('Gene Table'!$G$2,'Array Content'!$A$2:$B$3,2,FALSE),IF(CG367&lt;-$BV367,"mutant","WT"),IF(CG367&lt;-VLOOKUP('Gene Table'!$G$2,'Array Content'!$A$2:$B$3,2,FALSE),"Mutant","WT")),"")</f>
        <v/>
      </c>
      <c r="CV367" s="4" t="str">
        <f>IF(ISNUMBER(CH367), IF($BV367&gt;VLOOKUP('Gene Table'!$G$2,'Array Content'!$A$2:$B$3,2,FALSE),IF(CH367&lt;-$BV367,"mutant","WT"),IF(CH367&lt;-VLOOKUP('Gene Table'!$G$2,'Array Content'!$A$2:$B$3,2,FALSE),"Mutant","WT")),"")</f>
        <v/>
      </c>
      <c r="CW367" s="4" t="str">
        <f>IF(ISNUMBER(CI367), IF($BV367&gt;VLOOKUP('Gene Table'!$G$2,'Array Content'!$A$2:$B$3,2,FALSE),IF(CI367&lt;-$BV367,"mutant","WT"),IF(CI367&lt;-VLOOKUP('Gene Table'!$G$2,'Array Content'!$A$2:$B$3,2,FALSE),"Mutant","WT")),"")</f>
        <v/>
      </c>
      <c r="CX367" s="4" t="str">
        <f>IF(ISNUMBER(CJ367), IF($BV367&gt;VLOOKUP('Gene Table'!$G$2,'Array Content'!$A$2:$B$3,2,FALSE),IF(CJ367&lt;-$BV367,"mutant","WT"),IF(CJ367&lt;-VLOOKUP('Gene Table'!$G$2,'Array Content'!$A$2:$B$3,2,FALSE),"Mutant","WT")),"")</f>
        <v/>
      </c>
      <c r="CY367" s="4" t="str">
        <f>IF(ISNUMBER(CK367), IF($BV367&gt;VLOOKUP('Gene Table'!$G$2,'Array Content'!$A$2:$B$3,2,FALSE),IF(CK367&lt;-$BV367,"mutant","WT"),IF(CK367&lt;-VLOOKUP('Gene Table'!$G$2,'Array Content'!$A$2:$B$3,2,FALSE),"Mutant","WT")),"")</f>
        <v/>
      </c>
      <c r="DA367" s="4" t="s">
        <v>5024</v>
      </c>
      <c r="DB367" s="4" t="str">
        <f t="shared" si="413"/>
        <v/>
      </c>
      <c r="DC367" s="4" t="str">
        <f t="shared" si="414"/>
        <v/>
      </c>
      <c r="DD367" s="4" t="str">
        <f t="shared" si="415"/>
        <v/>
      </c>
      <c r="DE367" s="4" t="str">
        <f t="shared" si="416"/>
        <v/>
      </c>
      <c r="DF367" s="4" t="str">
        <f t="shared" si="417"/>
        <v/>
      </c>
      <c r="DG367" s="4" t="str">
        <f t="shared" si="418"/>
        <v/>
      </c>
      <c r="DH367" s="4" t="str">
        <f t="shared" si="419"/>
        <v/>
      </c>
      <c r="DI367" s="4" t="str">
        <f t="shared" si="420"/>
        <v/>
      </c>
      <c r="DJ367" s="4" t="str">
        <f t="shared" si="421"/>
        <v/>
      </c>
      <c r="DK367" s="4" t="str">
        <f t="shared" si="422"/>
        <v/>
      </c>
      <c r="DL367" s="4" t="str">
        <f t="shared" si="423"/>
        <v/>
      </c>
      <c r="DM367" s="4" t="str">
        <f t="shared" si="424"/>
        <v/>
      </c>
      <c r="DO367" s="4" t="s">
        <v>5024</v>
      </c>
      <c r="DP367" s="4" t="str">
        <f>IF(ISNUMBER(DB367), IF($AR367&gt;VLOOKUP('Gene Table'!$G$2,'Array Content'!$A$2:$B$3,2,FALSE),IF(DB367&lt;-$AR367,"mutant","WT"),IF(DB367&lt;-VLOOKUP('Gene Table'!$G$2,'Array Content'!$A$2:$B$3,2,FALSE),"Mutant","WT")),"")</f>
        <v/>
      </c>
      <c r="DQ367" s="4" t="str">
        <f>IF(ISNUMBER(DC367), IF($AR367&gt;VLOOKUP('Gene Table'!$G$2,'Array Content'!$A$2:$B$3,2,FALSE),IF(DC367&lt;-$AR367,"mutant","WT"),IF(DC367&lt;-VLOOKUP('Gene Table'!$G$2,'Array Content'!$A$2:$B$3,2,FALSE),"Mutant","WT")),"")</f>
        <v/>
      </c>
      <c r="DR367" s="4" t="str">
        <f>IF(ISNUMBER(DD367), IF($AR367&gt;VLOOKUP('Gene Table'!$G$2,'Array Content'!$A$2:$B$3,2,FALSE),IF(DD367&lt;-$AR367,"mutant","WT"),IF(DD367&lt;-VLOOKUP('Gene Table'!$G$2,'Array Content'!$A$2:$B$3,2,FALSE),"Mutant","WT")),"")</f>
        <v/>
      </c>
      <c r="DS367" s="4" t="str">
        <f>IF(ISNUMBER(DE367), IF($AR367&gt;VLOOKUP('Gene Table'!$G$2,'Array Content'!$A$2:$B$3,2,FALSE),IF(DE367&lt;-$AR367,"mutant","WT"),IF(DE367&lt;-VLOOKUP('Gene Table'!$G$2,'Array Content'!$A$2:$B$3,2,FALSE),"Mutant","WT")),"")</f>
        <v/>
      </c>
      <c r="DT367" s="4" t="str">
        <f>IF(ISNUMBER(DF367), IF($AR367&gt;VLOOKUP('Gene Table'!$G$2,'Array Content'!$A$2:$B$3,2,FALSE),IF(DF367&lt;-$AR367,"mutant","WT"),IF(DF367&lt;-VLOOKUP('Gene Table'!$G$2,'Array Content'!$A$2:$B$3,2,FALSE),"Mutant","WT")),"")</f>
        <v/>
      </c>
      <c r="DU367" s="4" t="str">
        <f>IF(ISNUMBER(DG367), IF($AR367&gt;VLOOKUP('Gene Table'!$G$2,'Array Content'!$A$2:$B$3,2,FALSE),IF(DG367&lt;-$AR367,"mutant","WT"),IF(DG367&lt;-VLOOKUP('Gene Table'!$G$2,'Array Content'!$A$2:$B$3,2,FALSE),"Mutant","WT")),"")</f>
        <v/>
      </c>
      <c r="DV367" s="4" t="str">
        <f>IF(ISNUMBER(DH367), IF($AR367&gt;VLOOKUP('Gene Table'!$G$2,'Array Content'!$A$2:$B$3,2,FALSE),IF(DH367&lt;-$AR367,"mutant","WT"),IF(DH367&lt;-VLOOKUP('Gene Table'!$G$2,'Array Content'!$A$2:$B$3,2,FALSE),"Mutant","WT")),"")</f>
        <v/>
      </c>
      <c r="DW367" s="4" t="str">
        <f>IF(ISNUMBER(DI367), IF($AR367&gt;VLOOKUP('Gene Table'!$G$2,'Array Content'!$A$2:$B$3,2,FALSE),IF(DI367&lt;-$AR367,"mutant","WT"),IF(DI367&lt;-VLOOKUP('Gene Table'!$G$2,'Array Content'!$A$2:$B$3,2,FALSE),"Mutant","WT")),"")</f>
        <v/>
      </c>
      <c r="DX367" s="4" t="str">
        <f>IF(ISNUMBER(DJ367), IF($AR367&gt;VLOOKUP('Gene Table'!$G$2,'Array Content'!$A$2:$B$3,2,FALSE),IF(DJ367&lt;-$AR367,"mutant","WT"),IF(DJ367&lt;-VLOOKUP('Gene Table'!$G$2,'Array Content'!$A$2:$B$3,2,FALSE),"Mutant","WT")),"")</f>
        <v/>
      </c>
      <c r="DY367" s="4" t="str">
        <f>IF(ISNUMBER(DK367), IF($AR367&gt;VLOOKUP('Gene Table'!$G$2,'Array Content'!$A$2:$B$3,2,FALSE),IF(DK367&lt;-$AR367,"mutant","WT"),IF(DK367&lt;-VLOOKUP('Gene Table'!$G$2,'Array Content'!$A$2:$B$3,2,FALSE),"Mutant","WT")),"")</f>
        <v/>
      </c>
      <c r="DZ367" s="4" t="str">
        <f>IF(ISNUMBER(DL367), IF($AR367&gt;VLOOKUP('Gene Table'!$G$2,'Array Content'!$A$2:$B$3,2,FALSE),IF(DL367&lt;-$AR367,"mutant","WT"),IF(DL367&lt;-VLOOKUP('Gene Table'!$G$2,'Array Content'!$A$2:$B$3,2,FALSE),"Mutant","WT")),"")</f>
        <v/>
      </c>
      <c r="EA367" s="4" t="str">
        <f>IF(ISNUMBER(DM367), IF($AR367&gt;VLOOKUP('Gene Table'!$G$2,'Array Content'!$A$2:$B$3,2,FALSE),IF(DM367&lt;-$AR367,"mutant","WT"),IF(DM367&lt;-VLOOKUP('Gene Table'!$G$2,'Array Content'!$A$2:$B$3,2,FALSE),"Mutant","WT")),"")</f>
        <v/>
      </c>
      <c r="EC367" s="4" t="s">
        <v>5024</v>
      </c>
      <c r="ED367" s="4" t="str">
        <f>IF('Gene Table'!$D367="copy number",D367,"")</f>
        <v/>
      </c>
      <c r="EE367" s="4" t="str">
        <f>IF('Gene Table'!$D367="copy number",E367,"")</f>
        <v/>
      </c>
      <c r="EF367" s="4" t="str">
        <f>IF('Gene Table'!$D367="copy number",F367,"")</f>
        <v/>
      </c>
      <c r="EG367" s="4" t="str">
        <f>IF('Gene Table'!$D367="copy number",G367,"")</f>
        <v/>
      </c>
      <c r="EH367" s="4" t="str">
        <f>IF('Gene Table'!$D367="copy number",H367,"")</f>
        <v/>
      </c>
      <c r="EI367" s="4" t="str">
        <f>IF('Gene Table'!$D367="copy number",I367,"")</f>
        <v/>
      </c>
      <c r="EJ367" s="4" t="str">
        <f>IF('Gene Table'!$D367="copy number",J367,"")</f>
        <v/>
      </c>
      <c r="EK367" s="4" t="str">
        <f>IF('Gene Table'!$D367="copy number",K367,"")</f>
        <v/>
      </c>
      <c r="EL367" s="4" t="str">
        <f>IF('Gene Table'!$D367="copy number",L367,"")</f>
        <v/>
      </c>
      <c r="EM367" s="4" t="str">
        <f>IF('Gene Table'!$D367="copy number",M367,"")</f>
        <v/>
      </c>
      <c r="EN367" s="4" t="str">
        <f>IF('Gene Table'!$D367="copy number",N367,"")</f>
        <v/>
      </c>
      <c r="EO367" s="4" t="str">
        <f>IF('Gene Table'!$D367="copy number",O367,"")</f>
        <v/>
      </c>
      <c r="EQ367" s="4" t="s">
        <v>5024</v>
      </c>
      <c r="ER367" s="4" t="str">
        <f>IF('Gene Table'!$D367="copy number",R367,"")</f>
        <v/>
      </c>
      <c r="ES367" s="4" t="str">
        <f>IF('Gene Table'!$D367="copy number",S367,"")</f>
        <v/>
      </c>
      <c r="ET367" s="4" t="str">
        <f>IF('Gene Table'!$D367="copy number",T367,"")</f>
        <v/>
      </c>
      <c r="EU367" s="4" t="str">
        <f>IF('Gene Table'!$D367="copy number",U367,"")</f>
        <v/>
      </c>
      <c r="EV367" s="4" t="str">
        <f>IF('Gene Table'!$D367="copy number",V367,"")</f>
        <v/>
      </c>
      <c r="EW367" s="4" t="str">
        <f>IF('Gene Table'!$D367="copy number",W367,"")</f>
        <v/>
      </c>
      <c r="EX367" s="4" t="str">
        <f>IF('Gene Table'!$D367="copy number",X367,"")</f>
        <v/>
      </c>
      <c r="EY367" s="4" t="str">
        <f>IF('Gene Table'!$D367="copy number",Y367,"")</f>
        <v/>
      </c>
      <c r="EZ367" s="4" t="str">
        <f>IF('Gene Table'!$D367="copy number",Z367,"")</f>
        <v/>
      </c>
      <c r="FA367" s="4" t="str">
        <f>IF('Gene Table'!$D367="copy number",AA367,"")</f>
        <v/>
      </c>
      <c r="FB367" s="4" t="str">
        <f>IF('Gene Table'!$D367="copy number",AB367,"")</f>
        <v/>
      </c>
      <c r="FC367" s="4" t="str">
        <f>IF('Gene Table'!$D367="copy number",AC367,"")</f>
        <v/>
      </c>
      <c r="FE367" s="4" t="s">
        <v>5024</v>
      </c>
      <c r="FF367" s="4" t="str">
        <f>IF('Gene Table'!$C367="SMPC",D367,"")</f>
        <v/>
      </c>
      <c r="FG367" s="4" t="str">
        <f>IF('Gene Table'!$C367="SMPC",E367,"")</f>
        <v/>
      </c>
      <c r="FH367" s="4" t="str">
        <f>IF('Gene Table'!$C367="SMPC",F367,"")</f>
        <v/>
      </c>
      <c r="FI367" s="4" t="str">
        <f>IF('Gene Table'!$C367="SMPC",G367,"")</f>
        <v/>
      </c>
      <c r="FJ367" s="4" t="str">
        <f>IF('Gene Table'!$C367="SMPC",H367,"")</f>
        <v/>
      </c>
      <c r="FK367" s="4" t="str">
        <f>IF('Gene Table'!$C367="SMPC",I367,"")</f>
        <v/>
      </c>
      <c r="FL367" s="4" t="str">
        <f>IF('Gene Table'!$C367="SMPC",J367,"")</f>
        <v/>
      </c>
      <c r="FM367" s="4" t="str">
        <f>IF('Gene Table'!$C367="SMPC",K367,"")</f>
        <v/>
      </c>
      <c r="FN367" s="4" t="str">
        <f>IF('Gene Table'!$C367="SMPC",L367,"")</f>
        <v/>
      </c>
      <c r="FO367" s="4" t="str">
        <f>IF('Gene Table'!$C367="SMPC",M367,"")</f>
        <v/>
      </c>
      <c r="FP367" s="4" t="str">
        <f>IF('Gene Table'!$C367="SMPC",N367,"")</f>
        <v/>
      </c>
      <c r="FQ367" s="4" t="str">
        <f>IF('Gene Table'!$C367="SMPC",O367,"")</f>
        <v/>
      </c>
      <c r="FS367" s="4" t="s">
        <v>5024</v>
      </c>
      <c r="FT367" s="4" t="str">
        <f>IF('Gene Table'!$C367="SMPC",R367,"")</f>
        <v/>
      </c>
      <c r="FU367" s="4" t="str">
        <f>IF('Gene Table'!$C367="SMPC",S367,"")</f>
        <v/>
      </c>
      <c r="FV367" s="4" t="str">
        <f>IF('Gene Table'!$C367="SMPC",T367,"")</f>
        <v/>
      </c>
      <c r="FW367" s="4" t="str">
        <f>IF('Gene Table'!$C367="SMPC",U367,"")</f>
        <v/>
      </c>
      <c r="FX367" s="4" t="str">
        <f>IF('Gene Table'!$C367="SMPC",V367,"")</f>
        <v/>
      </c>
      <c r="FY367" s="4" t="str">
        <f>IF('Gene Table'!$C367="SMPC",W367,"")</f>
        <v/>
      </c>
      <c r="FZ367" s="4" t="str">
        <f>IF('Gene Table'!$C367="SMPC",X367,"")</f>
        <v/>
      </c>
      <c r="GA367" s="4" t="str">
        <f>IF('Gene Table'!$C367="SMPC",Y367,"")</f>
        <v/>
      </c>
      <c r="GB367" s="4" t="str">
        <f>IF('Gene Table'!$C367="SMPC",Z367,"")</f>
        <v/>
      </c>
      <c r="GC367" s="4" t="str">
        <f>IF('Gene Table'!$C367="SMPC",AA367,"")</f>
        <v/>
      </c>
      <c r="GD367" s="4" t="str">
        <f>IF('Gene Table'!$C367="SMPC",AB367,"")</f>
        <v/>
      </c>
      <c r="GE367" s="4" t="str">
        <f>IF('Gene Table'!$C367="SMPC",AC367,"")</f>
        <v/>
      </c>
    </row>
    <row r="368" spans="1:187" ht="15" customHeight="1" x14ac:dyDescent="0.25">
      <c r="A368" s="4" t="str">
        <f>'Gene Table'!C368&amp;":"&amp;'Gene Table'!D368</f>
        <v>Blank:Blank</v>
      </c>
      <c r="B368" s="4">
        <f>IF('Gene Table'!$G$5="NO",IF(ISNUMBER(MATCH('Gene Table'!E368,'Array Content'!$M$2:$M$941,0)),VLOOKUP('Gene Table'!E368,'Array Content'!$M$2:$O$941,2,FALSE),35),IF('Gene Table'!$G$5="YES",IF(ISNUMBER(MATCH('Gene Table'!E368,'Array Content'!$M$2:$M$941,0)),VLOOKUP('Gene Table'!E368,'Array Content'!$M$2:$O$941,3,FALSE),35),"OOPS"))</f>
        <v>35</v>
      </c>
      <c r="C368" s="4" t="s">
        <v>5025</v>
      </c>
      <c r="D368" s="29">
        <f>IF('Control Sample Data'!D367="","",IF(SUM('Control Sample Data'!D$2:D$97)&gt;10,IF(AND(ISNUMBER('Control Sample Data'!D367),'Control Sample Data'!D367&lt;$B368, 'Control Sample Data'!D367&gt;0),'Control Sample Data'!D367,$B368),""))</f>
        <v>26</v>
      </c>
      <c r="E368" s="29">
        <f>IF('Control Sample Data'!E367="","",IF(SUM('Control Sample Data'!E$2:E$97)&gt;10,IF(AND(ISNUMBER('Control Sample Data'!E367),'Control Sample Data'!E367&lt;$B368, 'Control Sample Data'!E367&gt;0),'Control Sample Data'!E367,$B368),""))</f>
        <v>26</v>
      </c>
      <c r="F368" s="29" t="str">
        <f>IF('Control Sample Data'!F367="","",IF(SUM('Control Sample Data'!F$2:F$97)&gt;10,IF(AND(ISNUMBER('Control Sample Data'!F367),'Control Sample Data'!F367&lt;$B368, 'Control Sample Data'!F367&gt;0),'Control Sample Data'!F367,$B368),""))</f>
        <v/>
      </c>
      <c r="G368" s="29" t="str">
        <f>IF('Control Sample Data'!G367="","",IF(SUM('Control Sample Data'!G$2:G$97)&gt;10,IF(AND(ISNUMBER('Control Sample Data'!G367),'Control Sample Data'!G367&lt;$B368, 'Control Sample Data'!G367&gt;0),'Control Sample Data'!G367,$B368),""))</f>
        <v/>
      </c>
      <c r="H368" s="29" t="str">
        <f>IF('Control Sample Data'!H367="","",IF(SUM('Control Sample Data'!H$2:H$97)&gt;10,IF(AND(ISNUMBER('Control Sample Data'!H367),'Control Sample Data'!H367&lt;$B368, 'Control Sample Data'!H367&gt;0),'Control Sample Data'!H367,$B368),""))</f>
        <v/>
      </c>
      <c r="I368" s="29" t="str">
        <f>IF('Control Sample Data'!I367="","",IF(SUM('Control Sample Data'!I$2:I$97)&gt;10,IF(AND(ISNUMBER('Control Sample Data'!I367),'Control Sample Data'!I367&lt;$B368, 'Control Sample Data'!I367&gt;0),'Control Sample Data'!I367,$B368),""))</f>
        <v/>
      </c>
      <c r="J368" s="29" t="str">
        <f>IF('Control Sample Data'!J367="","",IF(SUM('Control Sample Data'!J$2:J$97)&gt;10,IF(AND(ISNUMBER('Control Sample Data'!J367),'Control Sample Data'!J367&lt;$B368, 'Control Sample Data'!J367&gt;0),'Control Sample Data'!J367,$B368),""))</f>
        <v/>
      </c>
      <c r="K368" s="29" t="str">
        <f>IF('Control Sample Data'!K367="","",IF(SUM('Control Sample Data'!K$2:K$97)&gt;10,IF(AND(ISNUMBER('Control Sample Data'!K367),'Control Sample Data'!K367&lt;$B368, 'Control Sample Data'!K367&gt;0),'Control Sample Data'!K367,$B368),""))</f>
        <v/>
      </c>
      <c r="L368" s="29" t="str">
        <f>IF('Control Sample Data'!L367="","",IF(SUM('Control Sample Data'!L$2:L$97)&gt;10,IF(AND(ISNUMBER('Control Sample Data'!L367),'Control Sample Data'!L367&lt;$B368, 'Control Sample Data'!L367&gt;0),'Control Sample Data'!L367,$B368),""))</f>
        <v/>
      </c>
      <c r="M368" s="29" t="str">
        <f>IF('Control Sample Data'!M367="","",IF(SUM('Control Sample Data'!M$2:M$97)&gt;10,IF(AND(ISNUMBER('Control Sample Data'!M367),'Control Sample Data'!M367&lt;$B368, 'Control Sample Data'!M367&gt;0),'Control Sample Data'!M367,$B368),""))</f>
        <v/>
      </c>
      <c r="N368" s="29" t="str">
        <f>IF('Control Sample Data'!N367="","",IF(SUM('Control Sample Data'!N$2:N$97)&gt;10,IF(AND(ISNUMBER('Control Sample Data'!N367),'Control Sample Data'!N367&lt;$B368, 'Control Sample Data'!N367&gt;0),'Control Sample Data'!N367,$B368),""))</f>
        <v/>
      </c>
      <c r="O368" s="29" t="str">
        <f>IF('Control Sample Data'!O367="","",IF(SUM('Control Sample Data'!O$2:O$97)&gt;10,IF(AND(ISNUMBER('Control Sample Data'!O367),'Control Sample Data'!O367&lt;$B368, 'Control Sample Data'!O367&gt;0),'Control Sample Data'!O367,$B368),""))</f>
        <v/>
      </c>
      <c r="Q368" s="4" t="s">
        <v>5025</v>
      </c>
      <c r="R368" s="29">
        <f>IF('Test Sample Data'!D367="","",IF(SUM('Test Sample Data'!D$2:D$97)&gt;10,IF(AND(ISNUMBER('Test Sample Data'!D367),'Test Sample Data'!D367&lt;$B368, 'Test Sample Data'!D367&gt;0),'Test Sample Data'!D367,$B368),""))</f>
        <v>27.21</v>
      </c>
      <c r="S368" s="29">
        <f>IF('Test Sample Data'!E367="","",IF(SUM('Test Sample Data'!E$2:E$97)&gt;10,IF(AND(ISNUMBER('Test Sample Data'!E367),'Test Sample Data'!E367&lt;$B368, 'Test Sample Data'!E367&gt;0),'Test Sample Data'!E367,$B368),""))</f>
        <v>26</v>
      </c>
      <c r="T368" s="29" t="str">
        <f>IF('Test Sample Data'!F367="","",IF(SUM('Test Sample Data'!F$2:F$97)&gt;10,IF(AND(ISNUMBER('Test Sample Data'!F367),'Test Sample Data'!F367&lt;$B368, 'Test Sample Data'!F367&gt;0),'Test Sample Data'!F367,$B368),""))</f>
        <v/>
      </c>
      <c r="U368" s="29" t="str">
        <f>IF('Test Sample Data'!G367="","",IF(SUM('Test Sample Data'!G$2:G$97)&gt;10,IF(AND(ISNUMBER('Test Sample Data'!G367),'Test Sample Data'!G367&lt;$B368, 'Test Sample Data'!G367&gt;0),'Test Sample Data'!G367,$B368),""))</f>
        <v/>
      </c>
      <c r="V368" s="29" t="str">
        <f>IF('Test Sample Data'!H367="","",IF(SUM('Test Sample Data'!H$2:H$97)&gt;10,IF(AND(ISNUMBER('Test Sample Data'!H367),'Test Sample Data'!H367&lt;$B368, 'Test Sample Data'!H367&gt;0),'Test Sample Data'!H367,$B368),""))</f>
        <v/>
      </c>
      <c r="W368" s="29" t="str">
        <f>IF('Test Sample Data'!I367="","",IF(SUM('Test Sample Data'!I$2:I$97)&gt;10,IF(AND(ISNUMBER('Test Sample Data'!I367),'Test Sample Data'!I367&lt;$B368, 'Test Sample Data'!I367&gt;0),'Test Sample Data'!I367,$B368),""))</f>
        <v/>
      </c>
      <c r="X368" s="29" t="str">
        <f>IF('Test Sample Data'!J367="","",IF(SUM('Test Sample Data'!J$2:J$97)&gt;10,IF(AND(ISNUMBER('Test Sample Data'!J367),'Test Sample Data'!J367&lt;$B368, 'Test Sample Data'!J367&gt;0),'Test Sample Data'!J367,$B368),""))</f>
        <v/>
      </c>
      <c r="Y368" s="29" t="str">
        <f>IF('Test Sample Data'!K367="","",IF(SUM('Test Sample Data'!K$2:K$97)&gt;10,IF(AND(ISNUMBER('Test Sample Data'!K367),'Test Sample Data'!K367&lt;$B368, 'Test Sample Data'!K367&gt;0),'Test Sample Data'!K367,$B368),""))</f>
        <v/>
      </c>
      <c r="Z368" s="29" t="str">
        <f>IF('Test Sample Data'!L367="","",IF(SUM('Test Sample Data'!L$2:L$97)&gt;10,IF(AND(ISNUMBER('Test Sample Data'!L367),'Test Sample Data'!L367&lt;$B368, 'Test Sample Data'!L367&gt;0),'Test Sample Data'!L367,$B368),""))</f>
        <v/>
      </c>
      <c r="AA368" s="29" t="str">
        <f>IF('Test Sample Data'!M367="","",IF(SUM('Test Sample Data'!M$2:M$97)&gt;10,IF(AND(ISNUMBER('Test Sample Data'!M367),'Test Sample Data'!M367&lt;$B368, 'Test Sample Data'!M367&gt;0),'Test Sample Data'!M367,$B368),""))</f>
        <v/>
      </c>
      <c r="AB368" s="29" t="str">
        <f>IF('Test Sample Data'!N367="","",IF(SUM('Test Sample Data'!N$2:N$97)&gt;10,IF(AND(ISNUMBER('Test Sample Data'!N367),'Test Sample Data'!N367&lt;$B368, 'Test Sample Data'!N367&gt;0),'Test Sample Data'!N367,$B368),""))</f>
        <v/>
      </c>
      <c r="AC368" s="29" t="str">
        <f>IF('Test Sample Data'!O367="","",IF(SUM('Test Sample Data'!O$2:O$97)&gt;10,IF(AND(ISNUMBER('Test Sample Data'!O367),'Test Sample Data'!O367&lt;$B368, 'Test Sample Data'!O367&gt;0),'Test Sample Data'!O367,$B368),""))</f>
        <v/>
      </c>
      <c r="AE368" s="4" t="s">
        <v>5025</v>
      </c>
      <c r="AF368" s="4" t="e">
        <f t="shared" si="375"/>
        <v>#N/A</v>
      </c>
      <c r="AG368" s="4" t="e">
        <f t="shared" si="376"/>
        <v>#N/A</v>
      </c>
      <c r="AH368" s="4" t="str">
        <f t="shared" si="377"/>
        <v/>
      </c>
      <c r="AI368" s="4" t="str">
        <f t="shared" si="378"/>
        <v/>
      </c>
      <c r="AJ368" s="4" t="str">
        <f t="shared" si="379"/>
        <v/>
      </c>
      <c r="AK368" s="4" t="str">
        <f t="shared" si="380"/>
        <v/>
      </c>
      <c r="AL368" s="4" t="str">
        <f t="shared" si="381"/>
        <v/>
      </c>
      <c r="AM368" s="4" t="str">
        <f t="shared" si="382"/>
        <v/>
      </c>
      <c r="AN368" s="4" t="str">
        <f t="shared" si="383"/>
        <v/>
      </c>
      <c r="AO368" s="4" t="str">
        <f t="shared" si="384"/>
        <v/>
      </c>
      <c r="AP368" s="4" t="str">
        <f t="shared" si="385"/>
        <v/>
      </c>
      <c r="AQ368" s="4" t="str">
        <f t="shared" si="386"/>
        <v/>
      </c>
      <c r="AR368" s="4">
        <f t="shared" si="387"/>
        <v>0</v>
      </c>
      <c r="AS368" s="4" t="e">
        <f t="shared" si="438"/>
        <v>#N/A</v>
      </c>
      <c r="AU368" s="4" t="s">
        <v>5025</v>
      </c>
      <c r="AV368" s="4" t="e">
        <f t="shared" si="388"/>
        <v>#N/A</v>
      </c>
      <c r="AW368" s="4" t="e">
        <f t="shared" si="389"/>
        <v>#N/A</v>
      </c>
      <c r="AX368" s="4" t="str">
        <f t="shared" si="390"/>
        <v/>
      </c>
      <c r="AY368" s="4" t="str">
        <f t="shared" si="391"/>
        <v/>
      </c>
      <c r="AZ368" s="4" t="str">
        <f t="shared" si="392"/>
        <v/>
      </c>
      <c r="BA368" s="4" t="str">
        <f t="shared" si="393"/>
        <v/>
      </c>
      <c r="BB368" s="4" t="str">
        <f t="shared" si="394"/>
        <v/>
      </c>
      <c r="BC368" s="4" t="str">
        <f t="shared" si="395"/>
        <v/>
      </c>
      <c r="BD368" s="4" t="str">
        <f t="shared" si="396"/>
        <v/>
      </c>
      <c r="BE368" s="4" t="str">
        <f t="shared" si="397"/>
        <v/>
      </c>
      <c r="BF368" s="4" t="str">
        <f t="shared" si="398"/>
        <v/>
      </c>
      <c r="BG368" s="4" t="str">
        <f t="shared" si="399"/>
        <v/>
      </c>
      <c r="BI368" s="4" t="s">
        <v>5025</v>
      </c>
      <c r="BJ368" s="4" t="e">
        <f t="shared" si="425"/>
        <v>#N/A</v>
      </c>
      <c r="BK368" s="4" t="str">
        <f t="shared" si="426"/>
        <v/>
      </c>
      <c r="BL368" s="4" t="str">
        <f t="shared" si="427"/>
        <v/>
      </c>
      <c r="BM368" s="4" t="str">
        <f t="shared" si="428"/>
        <v/>
      </c>
      <c r="BN368" s="4" t="str">
        <f t="shared" si="429"/>
        <v/>
      </c>
      <c r="BO368" s="4" t="str">
        <f t="shared" si="430"/>
        <v/>
      </c>
      <c r="BP368" s="4" t="str">
        <f t="shared" si="431"/>
        <v/>
      </c>
      <c r="BQ368" s="4" t="str">
        <f t="shared" si="432"/>
        <v/>
      </c>
      <c r="BR368" s="4" t="str">
        <f t="shared" si="433"/>
        <v/>
      </c>
      <c r="BS368" s="4" t="str">
        <f t="shared" si="434"/>
        <v/>
      </c>
      <c r="BT368" s="4" t="str">
        <f t="shared" si="435"/>
        <v/>
      </c>
      <c r="BU368" s="4" t="str">
        <f t="shared" si="436"/>
        <v/>
      </c>
      <c r="BV368" s="4">
        <f t="shared" si="400"/>
        <v>0</v>
      </c>
      <c r="BW368" s="4" t="e">
        <f t="shared" si="437"/>
        <v>#N/A</v>
      </c>
      <c r="BY368" s="4" t="s">
        <v>5025</v>
      </c>
      <c r="BZ368" s="4" t="str">
        <f t="shared" si="401"/>
        <v/>
      </c>
      <c r="CA368" s="4" t="str">
        <f t="shared" si="402"/>
        <v/>
      </c>
      <c r="CB368" s="4" t="str">
        <f t="shared" si="403"/>
        <v/>
      </c>
      <c r="CC368" s="4" t="str">
        <f t="shared" si="404"/>
        <v/>
      </c>
      <c r="CD368" s="4" t="str">
        <f t="shared" si="405"/>
        <v/>
      </c>
      <c r="CE368" s="4" t="str">
        <f t="shared" si="406"/>
        <v/>
      </c>
      <c r="CF368" s="4" t="str">
        <f t="shared" si="407"/>
        <v/>
      </c>
      <c r="CG368" s="4" t="str">
        <f t="shared" si="408"/>
        <v/>
      </c>
      <c r="CH368" s="4" t="str">
        <f t="shared" si="409"/>
        <v/>
      </c>
      <c r="CI368" s="4" t="str">
        <f t="shared" si="410"/>
        <v/>
      </c>
      <c r="CJ368" s="4" t="str">
        <f t="shared" si="411"/>
        <v/>
      </c>
      <c r="CK368" s="4" t="str">
        <f t="shared" si="412"/>
        <v/>
      </c>
      <c r="CM368" s="4" t="s">
        <v>5025</v>
      </c>
      <c r="CN368" s="4" t="str">
        <f>IF(ISNUMBER(BZ368), IF($BV368&gt;VLOOKUP('Gene Table'!$G$2,'Array Content'!$A$2:$B$3,2,FALSE),IF(BZ368&lt;-$BV368,"mutant","WT"),IF(BZ368&lt;-VLOOKUP('Gene Table'!$G$2,'Array Content'!$A$2:$B$3,2,FALSE),"Mutant","WT")),"")</f>
        <v/>
      </c>
      <c r="CO368" s="4" t="str">
        <f>IF(ISNUMBER(CA368), IF($BV368&gt;VLOOKUP('Gene Table'!$G$2,'Array Content'!$A$2:$B$3,2,FALSE),IF(CA368&lt;-$BV368,"mutant","WT"),IF(CA368&lt;-VLOOKUP('Gene Table'!$G$2,'Array Content'!$A$2:$B$3,2,FALSE),"Mutant","WT")),"")</f>
        <v/>
      </c>
      <c r="CP368" s="4" t="str">
        <f>IF(ISNUMBER(CB368), IF($BV368&gt;VLOOKUP('Gene Table'!$G$2,'Array Content'!$A$2:$B$3,2,FALSE),IF(CB368&lt;-$BV368,"mutant","WT"),IF(CB368&lt;-VLOOKUP('Gene Table'!$G$2,'Array Content'!$A$2:$B$3,2,FALSE),"Mutant","WT")),"")</f>
        <v/>
      </c>
      <c r="CQ368" s="4" t="str">
        <f>IF(ISNUMBER(CC368), IF($BV368&gt;VLOOKUP('Gene Table'!$G$2,'Array Content'!$A$2:$B$3,2,FALSE),IF(CC368&lt;-$BV368,"mutant","WT"),IF(CC368&lt;-VLOOKUP('Gene Table'!$G$2,'Array Content'!$A$2:$B$3,2,FALSE),"Mutant","WT")),"")</f>
        <v/>
      </c>
      <c r="CR368" s="4" t="str">
        <f>IF(ISNUMBER(CD368), IF($BV368&gt;VLOOKUP('Gene Table'!$G$2,'Array Content'!$A$2:$B$3,2,FALSE),IF(CD368&lt;-$BV368,"mutant","WT"),IF(CD368&lt;-VLOOKUP('Gene Table'!$G$2,'Array Content'!$A$2:$B$3,2,FALSE),"Mutant","WT")),"")</f>
        <v/>
      </c>
      <c r="CS368" s="4" t="str">
        <f>IF(ISNUMBER(CE368), IF($BV368&gt;VLOOKUP('Gene Table'!$G$2,'Array Content'!$A$2:$B$3,2,FALSE),IF(CE368&lt;-$BV368,"mutant","WT"),IF(CE368&lt;-VLOOKUP('Gene Table'!$G$2,'Array Content'!$A$2:$B$3,2,FALSE),"Mutant","WT")),"")</f>
        <v/>
      </c>
      <c r="CT368" s="4" t="str">
        <f>IF(ISNUMBER(CF368), IF($BV368&gt;VLOOKUP('Gene Table'!$G$2,'Array Content'!$A$2:$B$3,2,FALSE),IF(CF368&lt;-$BV368,"mutant","WT"),IF(CF368&lt;-VLOOKUP('Gene Table'!$G$2,'Array Content'!$A$2:$B$3,2,FALSE),"Mutant","WT")),"")</f>
        <v/>
      </c>
      <c r="CU368" s="4" t="str">
        <f>IF(ISNUMBER(CG368), IF($BV368&gt;VLOOKUP('Gene Table'!$G$2,'Array Content'!$A$2:$B$3,2,FALSE),IF(CG368&lt;-$BV368,"mutant","WT"),IF(CG368&lt;-VLOOKUP('Gene Table'!$G$2,'Array Content'!$A$2:$B$3,2,FALSE),"Mutant","WT")),"")</f>
        <v/>
      </c>
      <c r="CV368" s="4" t="str">
        <f>IF(ISNUMBER(CH368), IF($BV368&gt;VLOOKUP('Gene Table'!$G$2,'Array Content'!$A$2:$B$3,2,FALSE),IF(CH368&lt;-$BV368,"mutant","WT"),IF(CH368&lt;-VLOOKUP('Gene Table'!$G$2,'Array Content'!$A$2:$B$3,2,FALSE),"Mutant","WT")),"")</f>
        <v/>
      </c>
      <c r="CW368" s="4" t="str">
        <f>IF(ISNUMBER(CI368), IF($BV368&gt;VLOOKUP('Gene Table'!$G$2,'Array Content'!$A$2:$B$3,2,FALSE),IF(CI368&lt;-$BV368,"mutant","WT"),IF(CI368&lt;-VLOOKUP('Gene Table'!$G$2,'Array Content'!$A$2:$B$3,2,FALSE),"Mutant","WT")),"")</f>
        <v/>
      </c>
      <c r="CX368" s="4" t="str">
        <f>IF(ISNUMBER(CJ368), IF($BV368&gt;VLOOKUP('Gene Table'!$G$2,'Array Content'!$A$2:$B$3,2,FALSE),IF(CJ368&lt;-$BV368,"mutant","WT"),IF(CJ368&lt;-VLOOKUP('Gene Table'!$G$2,'Array Content'!$A$2:$B$3,2,FALSE),"Mutant","WT")),"")</f>
        <v/>
      </c>
      <c r="CY368" s="4" t="str">
        <f>IF(ISNUMBER(CK368), IF($BV368&gt;VLOOKUP('Gene Table'!$G$2,'Array Content'!$A$2:$B$3,2,FALSE),IF(CK368&lt;-$BV368,"mutant","WT"),IF(CK368&lt;-VLOOKUP('Gene Table'!$G$2,'Array Content'!$A$2:$B$3,2,FALSE),"Mutant","WT")),"")</f>
        <v/>
      </c>
      <c r="DA368" s="4" t="s">
        <v>5025</v>
      </c>
      <c r="DB368" s="4" t="str">
        <f t="shared" si="413"/>
        <v/>
      </c>
      <c r="DC368" s="4" t="str">
        <f t="shared" si="414"/>
        <v/>
      </c>
      <c r="DD368" s="4" t="str">
        <f t="shared" si="415"/>
        <v/>
      </c>
      <c r="DE368" s="4" t="str">
        <f t="shared" si="416"/>
        <v/>
      </c>
      <c r="DF368" s="4" t="str">
        <f t="shared" si="417"/>
        <v/>
      </c>
      <c r="DG368" s="4" t="str">
        <f t="shared" si="418"/>
        <v/>
      </c>
      <c r="DH368" s="4" t="str">
        <f t="shared" si="419"/>
        <v/>
      </c>
      <c r="DI368" s="4" t="str">
        <f t="shared" si="420"/>
        <v/>
      </c>
      <c r="DJ368" s="4" t="str">
        <f t="shared" si="421"/>
        <v/>
      </c>
      <c r="DK368" s="4" t="str">
        <f t="shared" si="422"/>
        <v/>
      </c>
      <c r="DL368" s="4" t="str">
        <f t="shared" si="423"/>
        <v/>
      </c>
      <c r="DM368" s="4" t="str">
        <f t="shared" si="424"/>
        <v/>
      </c>
      <c r="DO368" s="4" t="s">
        <v>5025</v>
      </c>
      <c r="DP368" s="4" t="str">
        <f>IF(ISNUMBER(DB368), IF($AR368&gt;VLOOKUP('Gene Table'!$G$2,'Array Content'!$A$2:$B$3,2,FALSE),IF(DB368&lt;-$AR368,"mutant","WT"),IF(DB368&lt;-VLOOKUP('Gene Table'!$G$2,'Array Content'!$A$2:$B$3,2,FALSE),"Mutant","WT")),"")</f>
        <v/>
      </c>
      <c r="DQ368" s="4" t="str">
        <f>IF(ISNUMBER(DC368), IF($AR368&gt;VLOOKUP('Gene Table'!$G$2,'Array Content'!$A$2:$B$3,2,FALSE),IF(DC368&lt;-$AR368,"mutant","WT"),IF(DC368&lt;-VLOOKUP('Gene Table'!$G$2,'Array Content'!$A$2:$B$3,2,FALSE),"Mutant","WT")),"")</f>
        <v/>
      </c>
      <c r="DR368" s="4" t="str">
        <f>IF(ISNUMBER(DD368), IF($AR368&gt;VLOOKUP('Gene Table'!$G$2,'Array Content'!$A$2:$B$3,2,FALSE),IF(DD368&lt;-$AR368,"mutant","WT"),IF(DD368&lt;-VLOOKUP('Gene Table'!$G$2,'Array Content'!$A$2:$B$3,2,FALSE),"Mutant","WT")),"")</f>
        <v/>
      </c>
      <c r="DS368" s="4" t="str">
        <f>IF(ISNUMBER(DE368), IF($AR368&gt;VLOOKUP('Gene Table'!$G$2,'Array Content'!$A$2:$B$3,2,FALSE),IF(DE368&lt;-$AR368,"mutant","WT"),IF(DE368&lt;-VLOOKUP('Gene Table'!$G$2,'Array Content'!$A$2:$B$3,2,FALSE),"Mutant","WT")),"")</f>
        <v/>
      </c>
      <c r="DT368" s="4" t="str">
        <f>IF(ISNUMBER(DF368), IF($AR368&gt;VLOOKUP('Gene Table'!$G$2,'Array Content'!$A$2:$B$3,2,FALSE),IF(DF368&lt;-$AR368,"mutant","WT"),IF(DF368&lt;-VLOOKUP('Gene Table'!$G$2,'Array Content'!$A$2:$B$3,2,FALSE),"Mutant","WT")),"")</f>
        <v/>
      </c>
      <c r="DU368" s="4" t="str">
        <f>IF(ISNUMBER(DG368), IF($AR368&gt;VLOOKUP('Gene Table'!$G$2,'Array Content'!$A$2:$B$3,2,FALSE),IF(DG368&lt;-$AR368,"mutant","WT"),IF(DG368&lt;-VLOOKUP('Gene Table'!$G$2,'Array Content'!$A$2:$B$3,2,FALSE),"Mutant","WT")),"")</f>
        <v/>
      </c>
      <c r="DV368" s="4" t="str">
        <f>IF(ISNUMBER(DH368), IF($AR368&gt;VLOOKUP('Gene Table'!$G$2,'Array Content'!$A$2:$B$3,2,FALSE),IF(DH368&lt;-$AR368,"mutant","WT"),IF(DH368&lt;-VLOOKUP('Gene Table'!$G$2,'Array Content'!$A$2:$B$3,2,FALSE),"Mutant","WT")),"")</f>
        <v/>
      </c>
      <c r="DW368" s="4" t="str">
        <f>IF(ISNUMBER(DI368), IF($AR368&gt;VLOOKUP('Gene Table'!$G$2,'Array Content'!$A$2:$B$3,2,FALSE),IF(DI368&lt;-$AR368,"mutant","WT"),IF(DI368&lt;-VLOOKUP('Gene Table'!$G$2,'Array Content'!$A$2:$B$3,2,FALSE),"Mutant","WT")),"")</f>
        <v/>
      </c>
      <c r="DX368" s="4" t="str">
        <f>IF(ISNUMBER(DJ368), IF($AR368&gt;VLOOKUP('Gene Table'!$G$2,'Array Content'!$A$2:$B$3,2,FALSE),IF(DJ368&lt;-$AR368,"mutant","WT"),IF(DJ368&lt;-VLOOKUP('Gene Table'!$G$2,'Array Content'!$A$2:$B$3,2,FALSE),"Mutant","WT")),"")</f>
        <v/>
      </c>
      <c r="DY368" s="4" t="str">
        <f>IF(ISNUMBER(DK368), IF($AR368&gt;VLOOKUP('Gene Table'!$G$2,'Array Content'!$A$2:$B$3,2,FALSE),IF(DK368&lt;-$AR368,"mutant","WT"),IF(DK368&lt;-VLOOKUP('Gene Table'!$G$2,'Array Content'!$A$2:$B$3,2,FALSE),"Mutant","WT")),"")</f>
        <v/>
      </c>
      <c r="DZ368" s="4" t="str">
        <f>IF(ISNUMBER(DL368), IF($AR368&gt;VLOOKUP('Gene Table'!$G$2,'Array Content'!$A$2:$B$3,2,FALSE),IF(DL368&lt;-$AR368,"mutant","WT"),IF(DL368&lt;-VLOOKUP('Gene Table'!$G$2,'Array Content'!$A$2:$B$3,2,FALSE),"Mutant","WT")),"")</f>
        <v/>
      </c>
      <c r="EA368" s="4" t="str">
        <f>IF(ISNUMBER(DM368), IF($AR368&gt;VLOOKUP('Gene Table'!$G$2,'Array Content'!$A$2:$B$3,2,FALSE),IF(DM368&lt;-$AR368,"mutant","WT"),IF(DM368&lt;-VLOOKUP('Gene Table'!$G$2,'Array Content'!$A$2:$B$3,2,FALSE),"Mutant","WT")),"")</f>
        <v/>
      </c>
      <c r="EC368" s="4" t="s">
        <v>5025</v>
      </c>
      <c r="ED368" s="4" t="str">
        <f>IF('Gene Table'!$D368="copy number",D368,"")</f>
        <v/>
      </c>
      <c r="EE368" s="4" t="str">
        <f>IF('Gene Table'!$D368="copy number",E368,"")</f>
        <v/>
      </c>
      <c r="EF368" s="4" t="str">
        <f>IF('Gene Table'!$D368="copy number",F368,"")</f>
        <v/>
      </c>
      <c r="EG368" s="4" t="str">
        <f>IF('Gene Table'!$D368="copy number",G368,"")</f>
        <v/>
      </c>
      <c r="EH368" s="4" t="str">
        <f>IF('Gene Table'!$D368="copy number",H368,"")</f>
        <v/>
      </c>
      <c r="EI368" s="4" t="str">
        <f>IF('Gene Table'!$D368="copy number",I368,"")</f>
        <v/>
      </c>
      <c r="EJ368" s="4" t="str">
        <f>IF('Gene Table'!$D368="copy number",J368,"")</f>
        <v/>
      </c>
      <c r="EK368" s="4" t="str">
        <f>IF('Gene Table'!$D368="copy number",K368,"")</f>
        <v/>
      </c>
      <c r="EL368" s="4" t="str">
        <f>IF('Gene Table'!$D368="copy number",L368,"")</f>
        <v/>
      </c>
      <c r="EM368" s="4" t="str">
        <f>IF('Gene Table'!$D368="copy number",M368,"")</f>
        <v/>
      </c>
      <c r="EN368" s="4" t="str">
        <f>IF('Gene Table'!$D368="copy number",N368,"")</f>
        <v/>
      </c>
      <c r="EO368" s="4" t="str">
        <f>IF('Gene Table'!$D368="copy number",O368,"")</f>
        <v/>
      </c>
      <c r="EQ368" s="4" t="s">
        <v>5025</v>
      </c>
      <c r="ER368" s="4" t="str">
        <f>IF('Gene Table'!$D368="copy number",R368,"")</f>
        <v/>
      </c>
      <c r="ES368" s="4" t="str">
        <f>IF('Gene Table'!$D368="copy number",S368,"")</f>
        <v/>
      </c>
      <c r="ET368" s="4" t="str">
        <f>IF('Gene Table'!$D368="copy number",T368,"")</f>
        <v/>
      </c>
      <c r="EU368" s="4" t="str">
        <f>IF('Gene Table'!$D368="copy number",U368,"")</f>
        <v/>
      </c>
      <c r="EV368" s="4" t="str">
        <f>IF('Gene Table'!$D368="copy number",V368,"")</f>
        <v/>
      </c>
      <c r="EW368" s="4" t="str">
        <f>IF('Gene Table'!$D368="copy number",W368,"")</f>
        <v/>
      </c>
      <c r="EX368" s="4" t="str">
        <f>IF('Gene Table'!$D368="copy number",X368,"")</f>
        <v/>
      </c>
      <c r="EY368" s="4" t="str">
        <f>IF('Gene Table'!$D368="copy number",Y368,"")</f>
        <v/>
      </c>
      <c r="EZ368" s="4" t="str">
        <f>IF('Gene Table'!$D368="copy number",Z368,"")</f>
        <v/>
      </c>
      <c r="FA368" s="4" t="str">
        <f>IF('Gene Table'!$D368="copy number",AA368,"")</f>
        <v/>
      </c>
      <c r="FB368" s="4" t="str">
        <f>IF('Gene Table'!$D368="copy number",AB368,"")</f>
        <v/>
      </c>
      <c r="FC368" s="4" t="str">
        <f>IF('Gene Table'!$D368="copy number",AC368,"")</f>
        <v/>
      </c>
      <c r="FE368" s="4" t="s">
        <v>5025</v>
      </c>
      <c r="FF368" s="4" t="str">
        <f>IF('Gene Table'!$C368="SMPC",D368,"")</f>
        <v/>
      </c>
      <c r="FG368" s="4" t="str">
        <f>IF('Gene Table'!$C368="SMPC",E368,"")</f>
        <v/>
      </c>
      <c r="FH368" s="4" t="str">
        <f>IF('Gene Table'!$C368="SMPC",F368,"")</f>
        <v/>
      </c>
      <c r="FI368" s="4" t="str">
        <f>IF('Gene Table'!$C368="SMPC",G368,"")</f>
        <v/>
      </c>
      <c r="FJ368" s="4" t="str">
        <f>IF('Gene Table'!$C368="SMPC",H368,"")</f>
        <v/>
      </c>
      <c r="FK368" s="4" t="str">
        <f>IF('Gene Table'!$C368="SMPC",I368,"")</f>
        <v/>
      </c>
      <c r="FL368" s="4" t="str">
        <f>IF('Gene Table'!$C368="SMPC",J368,"")</f>
        <v/>
      </c>
      <c r="FM368" s="4" t="str">
        <f>IF('Gene Table'!$C368="SMPC",K368,"")</f>
        <v/>
      </c>
      <c r="FN368" s="4" t="str">
        <f>IF('Gene Table'!$C368="SMPC",L368,"")</f>
        <v/>
      </c>
      <c r="FO368" s="4" t="str">
        <f>IF('Gene Table'!$C368="SMPC",M368,"")</f>
        <v/>
      </c>
      <c r="FP368" s="4" t="str">
        <f>IF('Gene Table'!$C368="SMPC",N368,"")</f>
        <v/>
      </c>
      <c r="FQ368" s="4" t="str">
        <f>IF('Gene Table'!$C368="SMPC",O368,"")</f>
        <v/>
      </c>
      <c r="FS368" s="4" t="s">
        <v>5025</v>
      </c>
      <c r="FT368" s="4" t="str">
        <f>IF('Gene Table'!$C368="SMPC",R368,"")</f>
        <v/>
      </c>
      <c r="FU368" s="4" t="str">
        <f>IF('Gene Table'!$C368="SMPC",S368,"")</f>
        <v/>
      </c>
      <c r="FV368" s="4" t="str">
        <f>IF('Gene Table'!$C368="SMPC",T368,"")</f>
        <v/>
      </c>
      <c r="FW368" s="4" t="str">
        <f>IF('Gene Table'!$C368="SMPC",U368,"")</f>
        <v/>
      </c>
      <c r="FX368" s="4" t="str">
        <f>IF('Gene Table'!$C368="SMPC",V368,"")</f>
        <v/>
      </c>
      <c r="FY368" s="4" t="str">
        <f>IF('Gene Table'!$C368="SMPC",W368,"")</f>
        <v/>
      </c>
      <c r="FZ368" s="4" t="str">
        <f>IF('Gene Table'!$C368="SMPC",X368,"")</f>
        <v/>
      </c>
      <c r="GA368" s="4" t="str">
        <f>IF('Gene Table'!$C368="SMPC",Y368,"")</f>
        <v/>
      </c>
      <c r="GB368" s="4" t="str">
        <f>IF('Gene Table'!$C368="SMPC",Z368,"")</f>
        <v/>
      </c>
      <c r="GC368" s="4" t="str">
        <f>IF('Gene Table'!$C368="SMPC",AA368,"")</f>
        <v/>
      </c>
      <c r="GD368" s="4" t="str">
        <f>IF('Gene Table'!$C368="SMPC",AB368,"")</f>
        <v/>
      </c>
      <c r="GE368" s="4" t="str">
        <f>IF('Gene Table'!$C368="SMPC",AC368,"")</f>
        <v/>
      </c>
    </row>
    <row r="369" spans="1:187" ht="15" customHeight="1" x14ac:dyDescent="0.25">
      <c r="A369" s="4" t="str">
        <f>'Gene Table'!C369&amp;":"&amp;'Gene Table'!D369</f>
        <v>Blank:Blank</v>
      </c>
      <c r="B369" s="4">
        <f>IF('Gene Table'!$G$5="NO",IF(ISNUMBER(MATCH('Gene Table'!E369,'Array Content'!$M$2:$M$941,0)),VLOOKUP('Gene Table'!E369,'Array Content'!$M$2:$O$941,2,FALSE),35),IF('Gene Table'!$G$5="YES",IF(ISNUMBER(MATCH('Gene Table'!E369,'Array Content'!$M$2:$M$941,0)),VLOOKUP('Gene Table'!E369,'Array Content'!$M$2:$O$941,3,FALSE),35),"OOPS"))</f>
        <v>35</v>
      </c>
      <c r="C369" s="4" t="s">
        <v>5026</v>
      </c>
      <c r="D369" s="29">
        <f>IF('Control Sample Data'!D368="","",IF(SUM('Control Sample Data'!D$2:D$97)&gt;10,IF(AND(ISNUMBER('Control Sample Data'!D368),'Control Sample Data'!D368&lt;$B369, 'Control Sample Data'!D368&gt;0),'Control Sample Data'!D368,$B369),""))</f>
        <v>26</v>
      </c>
      <c r="E369" s="29">
        <f>IF('Control Sample Data'!E368="","",IF(SUM('Control Sample Data'!E$2:E$97)&gt;10,IF(AND(ISNUMBER('Control Sample Data'!E368),'Control Sample Data'!E368&lt;$B369, 'Control Sample Data'!E368&gt;0),'Control Sample Data'!E368,$B369),""))</f>
        <v>26</v>
      </c>
      <c r="F369" s="29" t="str">
        <f>IF('Control Sample Data'!F368="","",IF(SUM('Control Sample Data'!F$2:F$97)&gt;10,IF(AND(ISNUMBER('Control Sample Data'!F368),'Control Sample Data'!F368&lt;$B369, 'Control Sample Data'!F368&gt;0),'Control Sample Data'!F368,$B369),""))</f>
        <v/>
      </c>
      <c r="G369" s="29" t="str">
        <f>IF('Control Sample Data'!G368="","",IF(SUM('Control Sample Data'!G$2:G$97)&gt;10,IF(AND(ISNUMBER('Control Sample Data'!G368),'Control Sample Data'!G368&lt;$B369, 'Control Sample Data'!G368&gt;0),'Control Sample Data'!G368,$B369),""))</f>
        <v/>
      </c>
      <c r="H369" s="29" t="str">
        <f>IF('Control Sample Data'!H368="","",IF(SUM('Control Sample Data'!H$2:H$97)&gt;10,IF(AND(ISNUMBER('Control Sample Data'!H368),'Control Sample Data'!H368&lt;$B369, 'Control Sample Data'!H368&gt;0),'Control Sample Data'!H368,$B369),""))</f>
        <v/>
      </c>
      <c r="I369" s="29" t="str">
        <f>IF('Control Sample Data'!I368="","",IF(SUM('Control Sample Data'!I$2:I$97)&gt;10,IF(AND(ISNUMBER('Control Sample Data'!I368),'Control Sample Data'!I368&lt;$B369, 'Control Sample Data'!I368&gt;0),'Control Sample Data'!I368,$B369),""))</f>
        <v/>
      </c>
      <c r="J369" s="29" t="str">
        <f>IF('Control Sample Data'!J368="","",IF(SUM('Control Sample Data'!J$2:J$97)&gt;10,IF(AND(ISNUMBER('Control Sample Data'!J368),'Control Sample Data'!J368&lt;$B369, 'Control Sample Data'!J368&gt;0),'Control Sample Data'!J368,$B369),""))</f>
        <v/>
      </c>
      <c r="K369" s="29" t="str">
        <f>IF('Control Sample Data'!K368="","",IF(SUM('Control Sample Data'!K$2:K$97)&gt;10,IF(AND(ISNUMBER('Control Sample Data'!K368),'Control Sample Data'!K368&lt;$B369, 'Control Sample Data'!K368&gt;0),'Control Sample Data'!K368,$B369),""))</f>
        <v/>
      </c>
      <c r="L369" s="29" t="str">
        <f>IF('Control Sample Data'!L368="","",IF(SUM('Control Sample Data'!L$2:L$97)&gt;10,IF(AND(ISNUMBER('Control Sample Data'!L368),'Control Sample Data'!L368&lt;$B369, 'Control Sample Data'!L368&gt;0),'Control Sample Data'!L368,$B369),""))</f>
        <v/>
      </c>
      <c r="M369" s="29" t="str">
        <f>IF('Control Sample Data'!M368="","",IF(SUM('Control Sample Data'!M$2:M$97)&gt;10,IF(AND(ISNUMBER('Control Sample Data'!M368),'Control Sample Data'!M368&lt;$B369, 'Control Sample Data'!M368&gt;0),'Control Sample Data'!M368,$B369),""))</f>
        <v/>
      </c>
      <c r="N369" s="29" t="str">
        <f>IF('Control Sample Data'!N368="","",IF(SUM('Control Sample Data'!N$2:N$97)&gt;10,IF(AND(ISNUMBER('Control Sample Data'!N368),'Control Sample Data'!N368&lt;$B369, 'Control Sample Data'!N368&gt;0),'Control Sample Data'!N368,$B369),""))</f>
        <v/>
      </c>
      <c r="O369" s="29" t="str">
        <f>IF('Control Sample Data'!O368="","",IF(SUM('Control Sample Data'!O$2:O$97)&gt;10,IF(AND(ISNUMBER('Control Sample Data'!O368),'Control Sample Data'!O368&lt;$B369, 'Control Sample Data'!O368&gt;0),'Control Sample Data'!O368,$B369),""))</f>
        <v/>
      </c>
      <c r="Q369" s="4" t="s">
        <v>5026</v>
      </c>
      <c r="R369" s="29">
        <f>IF('Test Sample Data'!D368="","",IF(SUM('Test Sample Data'!D$2:D$97)&gt;10,IF(AND(ISNUMBER('Test Sample Data'!D368),'Test Sample Data'!D368&lt;$B369, 'Test Sample Data'!D368&gt;0),'Test Sample Data'!D368,$B369),""))</f>
        <v>26.97</v>
      </c>
      <c r="S369" s="29">
        <f>IF('Test Sample Data'!E368="","",IF(SUM('Test Sample Data'!E$2:E$97)&gt;10,IF(AND(ISNUMBER('Test Sample Data'!E368),'Test Sample Data'!E368&lt;$B369, 'Test Sample Data'!E368&gt;0),'Test Sample Data'!E368,$B369),""))</f>
        <v>26</v>
      </c>
      <c r="T369" s="29" t="str">
        <f>IF('Test Sample Data'!F368="","",IF(SUM('Test Sample Data'!F$2:F$97)&gt;10,IF(AND(ISNUMBER('Test Sample Data'!F368),'Test Sample Data'!F368&lt;$B369, 'Test Sample Data'!F368&gt;0),'Test Sample Data'!F368,$B369),""))</f>
        <v/>
      </c>
      <c r="U369" s="29" t="str">
        <f>IF('Test Sample Data'!G368="","",IF(SUM('Test Sample Data'!G$2:G$97)&gt;10,IF(AND(ISNUMBER('Test Sample Data'!G368),'Test Sample Data'!G368&lt;$B369, 'Test Sample Data'!G368&gt;0),'Test Sample Data'!G368,$B369),""))</f>
        <v/>
      </c>
      <c r="V369" s="29" t="str">
        <f>IF('Test Sample Data'!H368="","",IF(SUM('Test Sample Data'!H$2:H$97)&gt;10,IF(AND(ISNUMBER('Test Sample Data'!H368),'Test Sample Data'!H368&lt;$B369, 'Test Sample Data'!H368&gt;0),'Test Sample Data'!H368,$B369),""))</f>
        <v/>
      </c>
      <c r="W369" s="29" t="str">
        <f>IF('Test Sample Data'!I368="","",IF(SUM('Test Sample Data'!I$2:I$97)&gt;10,IF(AND(ISNUMBER('Test Sample Data'!I368),'Test Sample Data'!I368&lt;$B369, 'Test Sample Data'!I368&gt;0),'Test Sample Data'!I368,$B369),""))</f>
        <v/>
      </c>
      <c r="X369" s="29" t="str">
        <f>IF('Test Sample Data'!J368="","",IF(SUM('Test Sample Data'!J$2:J$97)&gt;10,IF(AND(ISNUMBER('Test Sample Data'!J368),'Test Sample Data'!J368&lt;$B369, 'Test Sample Data'!J368&gt;0),'Test Sample Data'!J368,$B369),""))</f>
        <v/>
      </c>
      <c r="Y369" s="29" t="str">
        <f>IF('Test Sample Data'!K368="","",IF(SUM('Test Sample Data'!K$2:K$97)&gt;10,IF(AND(ISNUMBER('Test Sample Data'!K368),'Test Sample Data'!K368&lt;$B369, 'Test Sample Data'!K368&gt;0),'Test Sample Data'!K368,$B369),""))</f>
        <v/>
      </c>
      <c r="Z369" s="29" t="str">
        <f>IF('Test Sample Data'!L368="","",IF(SUM('Test Sample Data'!L$2:L$97)&gt;10,IF(AND(ISNUMBER('Test Sample Data'!L368),'Test Sample Data'!L368&lt;$B369, 'Test Sample Data'!L368&gt;0),'Test Sample Data'!L368,$B369),""))</f>
        <v/>
      </c>
      <c r="AA369" s="29" t="str">
        <f>IF('Test Sample Data'!M368="","",IF(SUM('Test Sample Data'!M$2:M$97)&gt;10,IF(AND(ISNUMBER('Test Sample Data'!M368),'Test Sample Data'!M368&lt;$B369, 'Test Sample Data'!M368&gt;0),'Test Sample Data'!M368,$B369),""))</f>
        <v/>
      </c>
      <c r="AB369" s="29" t="str">
        <f>IF('Test Sample Data'!N368="","",IF(SUM('Test Sample Data'!N$2:N$97)&gt;10,IF(AND(ISNUMBER('Test Sample Data'!N368),'Test Sample Data'!N368&lt;$B369, 'Test Sample Data'!N368&gt;0),'Test Sample Data'!N368,$B369),""))</f>
        <v/>
      </c>
      <c r="AC369" s="29" t="str">
        <f>IF('Test Sample Data'!O368="","",IF(SUM('Test Sample Data'!O$2:O$97)&gt;10,IF(AND(ISNUMBER('Test Sample Data'!O368),'Test Sample Data'!O368&lt;$B369, 'Test Sample Data'!O368&gt;0),'Test Sample Data'!O368,$B369),""))</f>
        <v/>
      </c>
      <c r="AE369" s="4" t="s">
        <v>5026</v>
      </c>
      <c r="AF369" s="4" t="e">
        <f t="shared" si="375"/>
        <v>#N/A</v>
      </c>
      <c r="AG369" s="4" t="e">
        <f t="shared" si="376"/>
        <v>#N/A</v>
      </c>
      <c r="AH369" s="4" t="str">
        <f t="shared" si="377"/>
        <v/>
      </c>
      <c r="AI369" s="4" t="str">
        <f t="shared" si="378"/>
        <v/>
      </c>
      <c r="AJ369" s="4" t="str">
        <f t="shared" si="379"/>
        <v/>
      </c>
      <c r="AK369" s="4" t="str">
        <f t="shared" si="380"/>
        <v/>
      </c>
      <c r="AL369" s="4" t="str">
        <f t="shared" si="381"/>
        <v/>
      </c>
      <c r="AM369" s="4" t="str">
        <f t="shared" si="382"/>
        <v/>
      </c>
      <c r="AN369" s="4" t="str">
        <f t="shared" si="383"/>
        <v/>
      </c>
      <c r="AO369" s="4" t="str">
        <f t="shared" si="384"/>
        <v/>
      </c>
      <c r="AP369" s="4" t="str">
        <f t="shared" si="385"/>
        <v/>
      </c>
      <c r="AQ369" s="4" t="str">
        <f t="shared" si="386"/>
        <v/>
      </c>
      <c r="AR369" s="4">
        <f t="shared" si="387"/>
        <v>0</v>
      </c>
      <c r="AS369" s="4" t="e">
        <f t="shared" si="438"/>
        <v>#N/A</v>
      </c>
      <c r="AU369" s="4" t="s">
        <v>5026</v>
      </c>
      <c r="AV369" s="4" t="e">
        <f t="shared" si="388"/>
        <v>#N/A</v>
      </c>
      <c r="AW369" s="4" t="e">
        <f t="shared" si="389"/>
        <v>#N/A</v>
      </c>
      <c r="AX369" s="4" t="str">
        <f t="shared" si="390"/>
        <v/>
      </c>
      <c r="AY369" s="4" t="str">
        <f t="shared" si="391"/>
        <v/>
      </c>
      <c r="AZ369" s="4" t="str">
        <f t="shared" si="392"/>
        <v/>
      </c>
      <c r="BA369" s="4" t="str">
        <f t="shared" si="393"/>
        <v/>
      </c>
      <c r="BB369" s="4" t="str">
        <f t="shared" si="394"/>
        <v/>
      </c>
      <c r="BC369" s="4" t="str">
        <f t="shared" si="395"/>
        <v/>
      </c>
      <c r="BD369" s="4" t="str">
        <f t="shared" si="396"/>
        <v/>
      </c>
      <c r="BE369" s="4" t="str">
        <f t="shared" si="397"/>
        <v/>
      </c>
      <c r="BF369" s="4" t="str">
        <f t="shared" si="398"/>
        <v/>
      </c>
      <c r="BG369" s="4" t="str">
        <f t="shared" si="399"/>
        <v/>
      </c>
      <c r="BI369" s="4" t="s">
        <v>5026</v>
      </c>
      <c r="BJ369" s="4" t="e">
        <f t="shared" si="425"/>
        <v>#N/A</v>
      </c>
      <c r="BK369" s="4" t="str">
        <f t="shared" si="426"/>
        <v/>
      </c>
      <c r="BL369" s="4" t="str">
        <f t="shared" si="427"/>
        <v/>
      </c>
      <c r="BM369" s="4" t="str">
        <f t="shared" si="428"/>
        <v/>
      </c>
      <c r="BN369" s="4" t="str">
        <f t="shared" si="429"/>
        <v/>
      </c>
      <c r="BO369" s="4" t="str">
        <f t="shared" si="430"/>
        <v/>
      </c>
      <c r="BP369" s="4" t="str">
        <f t="shared" si="431"/>
        <v/>
      </c>
      <c r="BQ369" s="4" t="str">
        <f t="shared" si="432"/>
        <v/>
      </c>
      <c r="BR369" s="4" t="str">
        <f t="shared" si="433"/>
        <v/>
      </c>
      <c r="BS369" s="4" t="str">
        <f t="shared" si="434"/>
        <v/>
      </c>
      <c r="BT369" s="4" t="str">
        <f t="shared" si="435"/>
        <v/>
      </c>
      <c r="BU369" s="4" t="str">
        <f t="shared" si="436"/>
        <v/>
      </c>
      <c r="BV369" s="4">
        <f t="shared" si="400"/>
        <v>0</v>
      </c>
      <c r="BW369" s="4" t="e">
        <f t="shared" si="437"/>
        <v>#N/A</v>
      </c>
      <c r="BY369" s="4" t="s">
        <v>5026</v>
      </c>
      <c r="BZ369" s="4" t="str">
        <f t="shared" si="401"/>
        <v/>
      </c>
      <c r="CA369" s="4" t="str">
        <f t="shared" si="402"/>
        <v/>
      </c>
      <c r="CB369" s="4" t="str">
        <f t="shared" si="403"/>
        <v/>
      </c>
      <c r="CC369" s="4" t="str">
        <f t="shared" si="404"/>
        <v/>
      </c>
      <c r="CD369" s="4" t="str">
        <f t="shared" si="405"/>
        <v/>
      </c>
      <c r="CE369" s="4" t="str">
        <f t="shared" si="406"/>
        <v/>
      </c>
      <c r="CF369" s="4" t="str">
        <f t="shared" si="407"/>
        <v/>
      </c>
      <c r="CG369" s="4" t="str">
        <f t="shared" si="408"/>
        <v/>
      </c>
      <c r="CH369" s="4" t="str">
        <f t="shared" si="409"/>
        <v/>
      </c>
      <c r="CI369" s="4" t="str">
        <f t="shared" si="410"/>
        <v/>
      </c>
      <c r="CJ369" s="4" t="str">
        <f t="shared" si="411"/>
        <v/>
      </c>
      <c r="CK369" s="4" t="str">
        <f t="shared" si="412"/>
        <v/>
      </c>
      <c r="CM369" s="4" t="s">
        <v>5026</v>
      </c>
      <c r="CN369" s="4" t="str">
        <f>IF(ISNUMBER(BZ369), IF($BV369&gt;VLOOKUP('Gene Table'!$G$2,'Array Content'!$A$2:$B$3,2,FALSE),IF(BZ369&lt;-$BV369,"mutant","WT"),IF(BZ369&lt;-VLOOKUP('Gene Table'!$G$2,'Array Content'!$A$2:$B$3,2,FALSE),"Mutant","WT")),"")</f>
        <v/>
      </c>
      <c r="CO369" s="4" t="str">
        <f>IF(ISNUMBER(CA369), IF($BV369&gt;VLOOKUP('Gene Table'!$G$2,'Array Content'!$A$2:$B$3,2,FALSE),IF(CA369&lt;-$BV369,"mutant","WT"),IF(CA369&lt;-VLOOKUP('Gene Table'!$G$2,'Array Content'!$A$2:$B$3,2,FALSE),"Mutant","WT")),"")</f>
        <v/>
      </c>
      <c r="CP369" s="4" t="str">
        <f>IF(ISNUMBER(CB369), IF($BV369&gt;VLOOKUP('Gene Table'!$G$2,'Array Content'!$A$2:$B$3,2,FALSE),IF(CB369&lt;-$BV369,"mutant","WT"),IF(CB369&lt;-VLOOKUP('Gene Table'!$G$2,'Array Content'!$A$2:$B$3,2,FALSE),"Mutant","WT")),"")</f>
        <v/>
      </c>
      <c r="CQ369" s="4" t="str">
        <f>IF(ISNUMBER(CC369), IF($BV369&gt;VLOOKUP('Gene Table'!$G$2,'Array Content'!$A$2:$B$3,2,FALSE),IF(CC369&lt;-$BV369,"mutant","WT"),IF(CC369&lt;-VLOOKUP('Gene Table'!$G$2,'Array Content'!$A$2:$B$3,2,FALSE),"Mutant","WT")),"")</f>
        <v/>
      </c>
      <c r="CR369" s="4" t="str">
        <f>IF(ISNUMBER(CD369), IF($BV369&gt;VLOOKUP('Gene Table'!$G$2,'Array Content'!$A$2:$B$3,2,FALSE),IF(CD369&lt;-$BV369,"mutant","WT"),IF(CD369&lt;-VLOOKUP('Gene Table'!$G$2,'Array Content'!$A$2:$B$3,2,FALSE),"Mutant","WT")),"")</f>
        <v/>
      </c>
      <c r="CS369" s="4" t="str">
        <f>IF(ISNUMBER(CE369), IF($BV369&gt;VLOOKUP('Gene Table'!$G$2,'Array Content'!$A$2:$B$3,2,FALSE),IF(CE369&lt;-$BV369,"mutant","WT"),IF(CE369&lt;-VLOOKUP('Gene Table'!$G$2,'Array Content'!$A$2:$B$3,2,FALSE),"Mutant","WT")),"")</f>
        <v/>
      </c>
      <c r="CT369" s="4" t="str">
        <f>IF(ISNUMBER(CF369), IF($BV369&gt;VLOOKUP('Gene Table'!$G$2,'Array Content'!$A$2:$B$3,2,FALSE),IF(CF369&lt;-$BV369,"mutant","WT"),IF(CF369&lt;-VLOOKUP('Gene Table'!$G$2,'Array Content'!$A$2:$B$3,2,FALSE),"Mutant","WT")),"")</f>
        <v/>
      </c>
      <c r="CU369" s="4" t="str">
        <f>IF(ISNUMBER(CG369), IF($BV369&gt;VLOOKUP('Gene Table'!$G$2,'Array Content'!$A$2:$B$3,2,FALSE),IF(CG369&lt;-$BV369,"mutant","WT"),IF(CG369&lt;-VLOOKUP('Gene Table'!$G$2,'Array Content'!$A$2:$B$3,2,FALSE),"Mutant","WT")),"")</f>
        <v/>
      </c>
      <c r="CV369" s="4" t="str">
        <f>IF(ISNUMBER(CH369), IF($BV369&gt;VLOOKUP('Gene Table'!$G$2,'Array Content'!$A$2:$B$3,2,FALSE),IF(CH369&lt;-$BV369,"mutant","WT"),IF(CH369&lt;-VLOOKUP('Gene Table'!$G$2,'Array Content'!$A$2:$B$3,2,FALSE),"Mutant","WT")),"")</f>
        <v/>
      </c>
      <c r="CW369" s="4" t="str">
        <f>IF(ISNUMBER(CI369), IF($BV369&gt;VLOOKUP('Gene Table'!$G$2,'Array Content'!$A$2:$B$3,2,FALSE),IF(CI369&lt;-$BV369,"mutant","WT"),IF(CI369&lt;-VLOOKUP('Gene Table'!$G$2,'Array Content'!$A$2:$B$3,2,FALSE),"Mutant","WT")),"")</f>
        <v/>
      </c>
      <c r="CX369" s="4" t="str">
        <f>IF(ISNUMBER(CJ369), IF($BV369&gt;VLOOKUP('Gene Table'!$G$2,'Array Content'!$A$2:$B$3,2,FALSE),IF(CJ369&lt;-$BV369,"mutant","WT"),IF(CJ369&lt;-VLOOKUP('Gene Table'!$G$2,'Array Content'!$A$2:$B$3,2,FALSE),"Mutant","WT")),"")</f>
        <v/>
      </c>
      <c r="CY369" s="4" t="str">
        <f>IF(ISNUMBER(CK369), IF($BV369&gt;VLOOKUP('Gene Table'!$G$2,'Array Content'!$A$2:$B$3,2,FALSE),IF(CK369&lt;-$BV369,"mutant","WT"),IF(CK369&lt;-VLOOKUP('Gene Table'!$G$2,'Array Content'!$A$2:$B$3,2,FALSE),"Mutant","WT")),"")</f>
        <v/>
      </c>
      <c r="DA369" s="4" t="s">
        <v>5026</v>
      </c>
      <c r="DB369" s="4" t="str">
        <f t="shared" si="413"/>
        <v/>
      </c>
      <c r="DC369" s="4" t="str">
        <f t="shared" si="414"/>
        <v/>
      </c>
      <c r="DD369" s="4" t="str">
        <f t="shared" si="415"/>
        <v/>
      </c>
      <c r="DE369" s="4" t="str">
        <f t="shared" si="416"/>
        <v/>
      </c>
      <c r="DF369" s="4" t="str">
        <f t="shared" si="417"/>
        <v/>
      </c>
      <c r="DG369" s="4" t="str">
        <f t="shared" si="418"/>
        <v/>
      </c>
      <c r="DH369" s="4" t="str">
        <f t="shared" si="419"/>
        <v/>
      </c>
      <c r="DI369" s="4" t="str">
        <f t="shared" si="420"/>
        <v/>
      </c>
      <c r="DJ369" s="4" t="str">
        <f t="shared" si="421"/>
        <v/>
      </c>
      <c r="DK369" s="4" t="str">
        <f t="shared" si="422"/>
        <v/>
      </c>
      <c r="DL369" s="4" t="str">
        <f t="shared" si="423"/>
        <v/>
      </c>
      <c r="DM369" s="4" t="str">
        <f t="shared" si="424"/>
        <v/>
      </c>
      <c r="DO369" s="4" t="s">
        <v>5026</v>
      </c>
      <c r="DP369" s="4" t="str">
        <f>IF(ISNUMBER(DB369), IF($AR369&gt;VLOOKUP('Gene Table'!$G$2,'Array Content'!$A$2:$B$3,2,FALSE),IF(DB369&lt;-$AR369,"mutant","WT"),IF(DB369&lt;-VLOOKUP('Gene Table'!$G$2,'Array Content'!$A$2:$B$3,2,FALSE),"Mutant","WT")),"")</f>
        <v/>
      </c>
      <c r="DQ369" s="4" t="str">
        <f>IF(ISNUMBER(DC369), IF($AR369&gt;VLOOKUP('Gene Table'!$G$2,'Array Content'!$A$2:$B$3,2,FALSE),IF(DC369&lt;-$AR369,"mutant","WT"),IF(DC369&lt;-VLOOKUP('Gene Table'!$G$2,'Array Content'!$A$2:$B$3,2,FALSE),"Mutant","WT")),"")</f>
        <v/>
      </c>
      <c r="DR369" s="4" t="str">
        <f>IF(ISNUMBER(DD369), IF($AR369&gt;VLOOKUP('Gene Table'!$G$2,'Array Content'!$A$2:$B$3,2,FALSE),IF(DD369&lt;-$AR369,"mutant","WT"),IF(DD369&lt;-VLOOKUP('Gene Table'!$G$2,'Array Content'!$A$2:$B$3,2,FALSE),"Mutant","WT")),"")</f>
        <v/>
      </c>
      <c r="DS369" s="4" t="str">
        <f>IF(ISNUMBER(DE369), IF($AR369&gt;VLOOKUP('Gene Table'!$G$2,'Array Content'!$A$2:$B$3,2,FALSE),IF(DE369&lt;-$AR369,"mutant","WT"),IF(DE369&lt;-VLOOKUP('Gene Table'!$G$2,'Array Content'!$A$2:$B$3,2,FALSE),"Mutant","WT")),"")</f>
        <v/>
      </c>
      <c r="DT369" s="4" t="str">
        <f>IF(ISNUMBER(DF369), IF($AR369&gt;VLOOKUP('Gene Table'!$G$2,'Array Content'!$A$2:$B$3,2,FALSE),IF(DF369&lt;-$AR369,"mutant","WT"),IF(DF369&lt;-VLOOKUP('Gene Table'!$G$2,'Array Content'!$A$2:$B$3,2,FALSE),"Mutant","WT")),"")</f>
        <v/>
      </c>
      <c r="DU369" s="4" t="str">
        <f>IF(ISNUMBER(DG369), IF($AR369&gt;VLOOKUP('Gene Table'!$G$2,'Array Content'!$A$2:$B$3,2,FALSE),IF(DG369&lt;-$AR369,"mutant","WT"),IF(DG369&lt;-VLOOKUP('Gene Table'!$G$2,'Array Content'!$A$2:$B$3,2,FALSE),"Mutant","WT")),"")</f>
        <v/>
      </c>
      <c r="DV369" s="4" t="str">
        <f>IF(ISNUMBER(DH369), IF($AR369&gt;VLOOKUP('Gene Table'!$G$2,'Array Content'!$A$2:$B$3,2,FALSE),IF(DH369&lt;-$AR369,"mutant","WT"),IF(DH369&lt;-VLOOKUP('Gene Table'!$G$2,'Array Content'!$A$2:$B$3,2,FALSE),"Mutant","WT")),"")</f>
        <v/>
      </c>
      <c r="DW369" s="4" t="str">
        <f>IF(ISNUMBER(DI369), IF($AR369&gt;VLOOKUP('Gene Table'!$G$2,'Array Content'!$A$2:$B$3,2,FALSE),IF(DI369&lt;-$AR369,"mutant","WT"),IF(DI369&lt;-VLOOKUP('Gene Table'!$G$2,'Array Content'!$A$2:$B$3,2,FALSE),"Mutant","WT")),"")</f>
        <v/>
      </c>
      <c r="DX369" s="4" t="str">
        <f>IF(ISNUMBER(DJ369), IF($AR369&gt;VLOOKUP('Gene Table'!$G$2,'Array Content'!$A$2:$B$3,2,FALSE),IF(DJ369&lt;-$AR369,"mutant","WT"),IF(DJ369&lt;-VLOOKUP('Gene Table'!$G$2,'Array Content'!$A$2:$B$3,2,FALSE),"Mutant","WT")),"")</f>
        <v/>
      </c>
      <c r="DY369" s="4" t="str">
        <f>IF(ISNUMBER(DK369), IF($AR369&gt;VLOOKUP('Gene Table'!$G$2,'Array Content'!$A$2:$B$3,2,FALSE),IF(DK369&lt;-$AR369,"mutant","WT"),IF(DK369&lt;-VLOOKUP('Gene Table'!$G$2,'Array Content'!$A$2:$B$3,2,FALSE),"Mutant","WT")),"")</f>
        <v/>
      </c>
      <c r="DZ369" s="4" t="str">
        <f>IF(ISNUMBER(DL369), IF($AR369&gt;VLOOKUP('Gene Table'!$G$2,'Array Content'!$A$2:$B$3,2,FALSE),IF(DL369&lt;-$AR369,"mutant","WT"),IF(DL369&lt;-VLOOKUP('Gene Table'!$G$2,'Array Content'!$A$2:$B$3,2,FALSE),"Mutant","WT")),"")</f>
        <v/>
      </c>
      <c r="EA369" s="4" t="str">
        <f>IF(ISNUMBER(DM369), IF($AR369&gt;VLOOKUP('Gene Table'!$G$2,'Array Content'!$A$2:$B$3,2,FALSE),IF(DM369&lt;-$AR369,"mutant","WT"),IF(DM369&lt;-VLOOKUP('Gene Table'!$G$2,'Array Content'!$A$2:$B$3,2,FALSE),"Mutant","WT")),"")</f>
        <v/>
      </c>
      <c r="EC369" s="4" t="s">
        <v>5026</v>
      </c>
      <c r="ED369" s="4" t="str">
        <f>IF('Gene Table'!$D369="copy number",D369,"")</f>
        <v/>
      </c>
      <c r="EE369" s="4" t="str">
        <f>IF('Gene Table'!$D369="copy number",E369,"")</f>
        <v/>
      </c>
      <c r="EF369" s="4" t="str">
        <f>IF('Gene Table'!$D369="copy number",F369,"")</f>
        <v/>
      </c>
      <c r="EG369" s="4" t="str">
        <f>IF('Gene Table'!$D369="copy number",G369,"")</f>
        <v/>
      </c>
      <c r="EH369" s="4" t="str">
        <f>IF('Gene Table'!$D369="copy number",H369,"")</f>
        <v/>
      </c>
      <c r="EI369" s="4" t="str">
        <f>IF('Gene Table'!$D369="copy number",I369,"")</f>
        <v/>
      </c>
      <c r="EJ369" s="4" t="str">
        <f>IF('Gene Table'!$D369="copy number",J369,"")</f>
        <v/>
      </c>
      <c r="EK369" s="4" t="str">
        <f>IF('Gene Table'!$D369="copy number",K369,"")</f>
        <v/>
      </c>
      <c r="EL369" s="4" t="str">
        <f>IF('Gene Table'!$D369="copy number",L369,"")</f>
        <v/>
      </c>
      <c r="EM369" s="4" t="str">
        <f>IF('Gene Table'!$D369="copy number",M369,"")</f>
        <v/>
      </c>
      <c r="EN369" s="4" t="str">
        <f>IF('Gene Table'!$D369="copy number",N369,"")</f>
        <v/>
      </c>
      <c r="EO369" s="4" t="str">
        <f>IF('Gene Table'!$D369="copy number",O369,"")</f>
        <v/>
      </c>
      <c r="EQ369" s="4" t="s">
        <v>5026</v>
      </c>
      <c r="ER369" s="4" t="str">
        <f>IF('Gene Table'!$D369="copy number",R369,"")</f>
        <v/>
      </c>
      <c r="ES369" s="4" t="str">
        <f>IF('Gene Table'!$D369="copy number",S369,"")</f>
        <v/>
      </c>
      <c r="ET369" s="4" t="str">
        <f>IF('Gene Table'!$D369="copy number",T369,"")</f>
        <v/>
      </c>
      <c r="EU369" s="4" t="str">
        <f>IF('Gene Table'!$D369="copy number",U369,"")</f>
        <v/>
      </c>
      <c r="EV369" s="4" t="str">
        <f>IF('Gene Table'!$D369="copy number",V369,"")</f>
        <v/>
      </c>
      <c r="EW369" s="4" t="str">
        <f>IF('Gene Table'!$D369="copy number",W369,"")</f>
        <v/>
      </c>
      <c r="EX369" s="4" t="str">
        <f>IF('Gene Table'!$D369="copy number",X369,"")</f>
        <v/>
      </c>
      <c r="EY369" s="4" t="str">
        <f>IF('Gene Table'!$D369="copy number",Y369,"")</f>
        <v/>
      </c>
      <c r="EZ369" s="4" t="str">
        <f>IF('Gene Table'!$D369="copy number",Z369,"")</f>
        <v/>
      </c>
      <c r="FA369" s="4" t="str">
        <f>IF('Gene Table'!$D369="copy number",AA369,"")</f>
        <v/>
      </c>
      <c r="FB369" s="4" t="str">
        <f>IF('Gene Table'!$D369="copy number",AB369,"")</f>
        <v/>
      </c>
      <c r="FC369" s="4" t="str">
        <f>IF('Gene Table'!$D369="copy number",AC369,"")</f>
        <v/>
      </c>
      <c r="FE369" s="4" t="s">
        <v>5026</v>
      </c>
      <c r="FF369" s="4" t="str">
        <f>IF('Gene Table'!$C369="SMPC",D369,"")</f>
        <v/>
      </c>
      <c r="FG369" s="4" t="str">
        <f>IF('Gene Table'!$C369="SMPC",E369,"")</f>
        <v/>
      </c>
      <c r="FH369" s="4" t="str">
        <f>IF('Gene Table'!$C369="SMPC",F369,"")</f>
        <v/>
      </c>
      <c r="FI369" s="4" t="str">
        <f>IF('Gene Table'!$C369="SMPC",G369,"")</f>
        <v/>
      </c>
      <c r="FJ369" s="4" t="str">
        <f>IF('Gene Table'!$C369="SMPC",H369,"")</f>
        <v/>
      </c>
      <c r="FK369" s="4" t="str">
        <f>IF('Gene Table'!$C369="SMPC",I369,"")</f>
        <v/>
      </c>
      <c r="FL369" s="4" t="str">
        <f>IF('Gene Table'!$C369="SMPC",J369,"")</f>
        <v/>
      </c>
      <c r="FM369" s="4" t="str">
        <f>IF('Gene Table'!$C369="SMPC",K369,"")</f>
        <v/>
      </c>
      <c r="FN369" s="4" t="str">
        <f>IF('Gene Table'!$C369="SMPC",L369,"")</f>
        <v/>
      </c>
      <c r="FO369" s="4" t="str">
        <f>IF('Gene Table'!$C369="SMPC",M369,"")</f>
        <v/>
      </c>
      <c r="FP369" s="4" t="str">
        <f>IF('Gene Table'!$C369="SMPC",N369,"")</f>
        <v/>
      </c>
      <c r="FQ369" s="4" t="str">
        <f>IF('Gene Table'!$C369="SMPC",O369,"")</f>
        <v/>
      </c>
      <c r="FS369" s="4" t="s">
        <v>5026</v>
      </c>
      <c r="FT369" s="4" t="str">
        <f>IF('Gene Table'!$C369="SMPC",R369,"")</f>
        <v/>
      </c>
      <c r="FU369" s="4" t="str">
        <f>IF('Gene Table'!$C369="SMPC",S369,"")</f>
        <v/>
      </c>
      <c r="FV369" s="4" t="str">
        <f>IF('Gene Table'!$C369="SMPC",T369,"")</f>
        <v/>
      </c>
      <c r="FW369" s="4" t="str">
        <f>IF('Gene Table'!$C369="SMPC",U369,"")</f>
        <v/>
      </c>
      <c r="FX369" s="4" t="str">
        <f>IF('Gene Table'!$C369="SMPC",V369,"")</f>
        <v/>
      </c>
      <c r="FY369" s="4" t="str">
        <f>IF('Gene Table'!$C369="SMPC",W369,"")</f>
        <v/>
      </c>
      <c r="FZ369" s="4" t="str">
        <f>IF('Gene Table'!$C369="SMPC",X369,"")</f>
        <v/>
      </c>
      <c r="GA369" s="4" t="str">
        <f>IF('Gene Table'!$C369="SMPC",Y369,"")</f>
        <v/>
      </c>
      <c r="GB369" s="4" t="str">
        <f>IF('Gene Table'!$C369="SMPC",Z369,"")</f>
        <v/>
      </c>
      <c r="GC369" s="4" t="str">
        <f>IF('Gene Table'!$C369="SMPC",AA369,"")</f>
        <v/>
      </c>
      <c r="GD369" s="4" t="str">
        <f>IF('Gene Table'!$C369="SMPC",AB369,"")</f>
        <v/>
      </c>
      <c r="GE369" s="4" t="str">
        <f>IF('Gene Table'!$C369="SMPC",AC369,"")</f>
        <v/>
      </c>
    </row>
    <row r="370" spans="1:187" ht="15" customHeight="1" x14ac:dyDescent="0.25">
      <c r="A370" s="4" t="str">
        <f>'Gene Table'!C370&amp;":"&amp;'Gene Table'!D370</f>
        <v>Blank:Blank</v>
      </c>
      <c r="B370" s="4">
        <f>IF('Gene Table'!$G$5="NO",IF(ISNUMBER(MATCH('Gene Table'!E370,'Array Content'!$M$2:$M$941,0)),VLOOKUP('Gene Table'!E370,'Array Content'!$M$2:$O$941,2,FALSE),35),IF('Gene Table'!$G$5="YES",IF(ISNUMBER(MATCH('Gene Table'!E370,'Array Content'!$M$2:$M$941,0)),VLOOKUP('Gene Table'!E370,'Array Content'!$M$2:$O$941,3,FALSE),35),"OOPS"))</f>
        <v>35</v>
      </c>
      <c r="C370" s="4" t="s">
        <v>5027</v>
      </c>
      <c r="D370" s="29">
        <f>IF('Control Sample Data'!D369="","",IF(SUM('Control Sample Data'!D$2:D$97)&gt;10,IF(AND(ISNUMBER('Control Sample Data'!D369),'Control Sample Data'!D369&lt;$B370, 'Control Sample Data'!D369&gt;0),'Control Sample Data'!D369,$B370),""))</f>
        <v>26</v>
      </c>
      <c r="E370" s="29">
        <f>IF('Control Sample Data'!E369="","",IF(SUM('Control Sample Data'!E$2:E$97)&gt;10,IF(AND(ISNUMBER('Control Sample Data'!E369),'Control Sample Data'!E369&lt;$B370, 'Control Sample Data'!E369&gt;0),'Control Sample Data'!E369,$B370),""))</f>
        <v>26</v>
      </c>
      <c r="F370" s="29" t="str">
        <f>IF('Control Sample Data'!F369="","",IF(SUM('Control Sample Data'!F$2:F$97)&gt;10,IF(AND(ISNUMBER('Control Sample Data'!F369),'Control Sample Data'!F369&lt;$B370, 'Control Sample Data'!F369&gt;0),'Control Sample Data'!F369,$B370),""))</f>
        <v/>
      </c>
      <c r="G370" s="29" t="str">
        <f>IF('Control Sample Data'!G369="","",IF(SUM('Control Sample Data'!G$2:G$97)&gt;10,IF(AND(ISNUMBER('Control Sample Data'!G369),'Control Sample Data'!G369&lt;$B370, 'Control Sample Data'!G369&gt;0),'Control Sample Data'!G369,$B370),""))</f>
        <v/>
      </c>
      <c r="H370" s="29" t="str">
        <f>IF('Control Sample Data'!H369="","",IF(SUM('Control Sample Data'!H$2:H$97)&gt;10,IF(AND(ISNUMBER('Control Sample Data'!H369),'Control Sample Data'!H369&lt;$B370, 'Control Sample Data'!H369&gt;0),'Control Sample Data'!H369,$B370),""))</f>
        <v/>
      </c>
      <c r="I370" s="29" t="str">
        <f>IF('Control Sample Data'!I369="","",IF(SUM('Control Sample Data'!I$2:I$97)&gt;10,IF(AND(ISNUMBER('Control Sample Data'!I369),'Control Sample Data'!I369&lt;$B370, 'Control Sample Data'!I369&gt;0),'Control Sample Data'!I369,$B370),""))</f>
        <v/>
      </c>
      <c r="J370" s="29" t="str">
        <f>IF('Control Sample Data'!J369="","",IF(SUM('Control Sample Data'!J$2:J$97)&gt;10,IF(AND(ISNUMBER('Control Sample Data'!J369),'Control Sample Data'!J369&lt;$B370, 'Control Sample Data'!J369&gt;0),'Control Sample Data'!J369,$B370),""))</f>
        <v/>
      </c>
      <c r="K370" s="29" t="str">
        <f>IF('Control Sample Data'!K369="","",IF(SUM('Control Sample Data'!K$2:K$97)&gt;10,IF(AND(ISNUMBER('Control Sample Data'!K369),'Control Sample Data'!K369&lt;$B370, 'Control Sample Data'!K369&gt;0),'Control Sample Data'!K369,$B370),""))</f>
        <v/>
      </c>
      <c r="L370" s="29" t="str">
        <f>IF('Control Sample Data'!L369="","",IF(SUM('Control Sample Data'!L$2:L$97)&gt;10,IF(AND(ISNUMBER('Control Sample Data'!L369),'Control Sample Data'!L369&lt;$B370, 'Control Sample Data'!L369&gt;0),'Control Sample Data'!L369,$B370),""))</f>
        <v/>
      </c>
      <c r="M370" s="29" t="str">
        <f>IF('Control Sample Data'!M369="","",IF(SUM('Control Sample Data'!M$2:M$97)&gt;10,IF(AND(ISNUMBER('Control Sample Data'!M369),'Control Sample Data'!M369&lt;$B370, 'Control Sample Data'!M369&gt;0),'Control Sample Data'!M369,$B370),""))</f>
        <v/>
      </c>
      <c r="N370" s="29" t="str">
        <f>IF('Control Sample Data'!N369="","",IF(SUM('Control Sample Data'!N$2:N$97)&gt;10,IF(AND(ISNUMBER('Control Sample Data'!N369),'Control Sample Data'!N369&lt;$B370, 'Control Sample Data'!N369&gt;0),'Control Sample Data'!N369,$B370),""))</f>
        <v/>
      </c>
      <c r="O370" s="29" t="str">
        <f>IF('Control Sample Data'!O369="","",IF(SUM('Control Sample Data'!O$2:O$97)&gt;10,IF(AND(ISNUMBER('Control Sample Data'!O369),'Control Sample Data'!O369&lt;$B370, 'Control Sample Data'!O369&gt;0),'Control Sample Data'!O369,$B370),""))</f>
        <v/>
      </c>
      <c r="Q370" s="4" t="s">
        <v>5027</v>
      </c>
      <c r="R370" s="29">
        <f>IF('Test Sample Data'!D369="","",IF(SUM('Test Sample Data'!D$2:D$97)&gt;10,IF(AND(ISNUMBER('Test Sample Data'!D369),'Test Sample Data'!D369&lt;$B370, 'Test Sample Data'!D369&gt;0),'Test Sample Data'!D369,$B370),""))</f>
        <v>26.53</v>
      </c>
      <c r="S370" s="29">
        <f>IF('Test Sample Data'!E369="","",IF(SUM('Test Sample Data'!E$2:E$97)&gt;10,IF(AND(ISNUMBER('Test Sample Data'!E369),'Test Sample Data'!E369&lt;$B370, 'Test Sample Data'!E369&gt;0),'Test Sample Data'!E369,$B370),""))</f>
        <v>26</v>
      </c>
      <c r="T370" s="29" t="str">
        <f>IF('Test Sample Data'!F369="","",IF(SUM('Test Sample Data'!F$2:F$97)&gt;10,IF(AND(ISNUMBER('Test Sample Data'!F369),'Test Sample Data'!F369&lt;$B370, 'Test Sample Data'!F369&gt;0),'Test Sample Data'!F369,$B370),""))</f>
        <v/>
      </c>
      <c r="U370" s="29" t="str">
        <f>IF('Test Sample Data'!G369="","",IF(SUM('Test Sample Data'!G$2:G$97)&gt;10,IF(AND(ISNUMBER('Test Sample Data'!G369),'Test Sample Data'!G369&lt;$B370, 'Test Sample Data'!G369&gt;0),'Test Sample Data'!G369,$B370),""))</f>
        <v/>
      </c>
      <c r="V370" s="29" t="str">
        <f>IF('Test Sample Data'!H369="","",IF(SUM('Test Sample Data'!H$2:H$97)&gt;10,IF(AND(ISNUMBER('Test Sample Data'!H369),'Test Sample Data'!H369&lt;$B370, 'Test Sample Data'!H369&gt;0),'Test Sample Data'!H369,$B370),""))</f>
        <v/>
      </c>
      <c r="W370" s="29" t="str">
        <f>IF('Test Sample Data'!I369="","",IF(SUM('Test Sample Data'!I$2:I$97)&gt;10,IF(AND(ISNUMBER('Test Sample Data'!I369),'Test Sample Data'!I369&lt;$B370, 'Test Sample Data'!I369&gt;0),'Test Sample Data'!I369,$B370),""))</f>
        <v/>
      </c>
      <c r="X370" s="29" t="str">
        <f>IF('Test Sample Data'!J369="","",IF(SUM('Test Sample Data'!J$2:J$97)&gt;10,IF(AND(ISNUMBER('Test Sample Data'!J369),'Test Sample Data'!J369&lt;$B370, 'Test Sample Data'!J369&gt;0),'Test Sample Data'!J369,$B370),""))</f>
        <v/>
      </c>
      <c r="Y370" s="29" t="str">
        <f>IF('Test Sample Data'!K369="","",IF(SUM('Test Sample Data'!K$2:K$97)&gt;10,IF(AND(ISNUMBER('Test Sample Data'!K369),'Test Sample Data'!K369&lt;$B370, 'Test Sample Data'!K369&gt;0),'Test Sample Data'!K369,$B370),""))</f>
        <v/>
      </c>
      <c r="Z370" s="29" t="str">
        <f>IF('Test Sample Data'!L369="","",IF(SUM('Test Sample Data'!L$2:L$97)&gt;10,IF(AND(ISNUMBER('Test Sample Data'!L369),'Test Sample Data'!L369&lt;$B370, 'Test Sample Data'!L369&gt;0),'Test Sample Data'!L369,$B370),""))</f>
        <v/>
      </c>
      <c r="AA370" s="29" t="str">
        <f>IF('Test Sample Data'!M369="","",IF(SUM('Test Sample Data'!M$2:M$97)&gt;10,IF(AND(ISNUMBER('Test Sample Data'!M369),'Test Sample Data'!M369&lt;$B370, 'Test Sample Data'!M369&gt;0),'Test Sample Data'!M369,$B370),""))</f>
        <v/>
      </c>
      <c r="AB370" s="29" t="str">
        <f>IF('Test Sample Data'!N369="","",IF(SUM('Test Sample Data'!N$2:N$97)&gt;10,IF(AND(ISNUMBER('Test Sample Data'!N369),'Test Sample Data'!N369&lt;$B370, 'Test Sample Data'!N369&gt;0),'Test Sample Data'!N369,$B370),""))</f>
        <v/>
      </c>
      <c r="AC370" s="29" t="str">
        <f>IF('Test Sample Data'!O369="","",IF(SUM('Test Sample Data'!O$2:O$97)&gt;10,IF(AND(ISNUMBER('Test Sample Data'!O369),'Test Sample Data'!O369&lt;$B370, 'Test Sample Data'!O369&gt;0),'Test Sample Data'!O369,$B370),""))</f>
        <v/>
      </c>
      <c r="AE370" s="4" t="s">
        <v>5027</v>
      </c>
      <c r="AF370" s="4" t="e">
        <f t="shared" si="375"/>
        <v>#N/A</v>
      </c>
      <c r="AG370" s="4" t="e">
        <f t="shared" si="376"/>
        <v>#N/A</v>
      </c>
      <c r="AH370" s="4" t="str">
        <f t="shared" si="377"/>
        <v/>
      </c>
      <c r="AI370" s="4" t="str">
        <f t="shared" si="378"/>
        <v/>
      </c>
      <c r="AJ370" s="4" t="str">
        <f t="shared" si="379"/>
        <v/>
      </c>
      <c r="AK370" s="4" t="str">
        <f t="shared" si="380"/>
        <v/>
      </c>
      <c r="AL370" s="4" t="str">
        <f t="shared" si="381"/>
        <v/>
      </c>
      <c r="AM370" s="4" t="str">
        <f t="shared" si="382"/>
        <v/>
      </c>
      <c r="AN370" s="4" t="str">
        <f t="shared" si="383"/>
        <v/>
      </c>
      <c r="AO370" s="4" t="str">
        <f t="shared" si="384"/>
        <v/>
      </c>
      <c r="AP370" s="4" t="str">
        <f t="shared" si="385"/>
        <v/>
      </c>
      <c r="AQ370" s="4" t="str">
        <f t="shared" si="386"/>
        <v/>
      </c>
      <c r="AR370" s="4">
        <f t="shared" si="387"/>
        <v>0</v>
      </c>
      <c r="AS370" s="4" t="e">
        <f t="shared" si="438"/>
        <v>#N/A</v>
      </c>
      <c r="AU370" s="4" t="s">
        <v>5027</v>
      </c>
      <c r="AV370" s="4" t="e">
        <f t="shared" si="388"/>
        <v>#N/A</v>
      </c>
      <c r="AW370" s="4" t="e">
        <f t="shared" si="389"/>
        <v>#N/A</v>
      </c>
      <c r="AX370" s="4" t="str">
        <f t="shared" si="390"/>
        <v/>
      </c>
      <c r="AY370" s="4" t="str">
        <f t="shared" si="391"/>
        <v/>
      </c>
      <c r="AZ370" s="4" t="str">
        <f t="shared" si="392"/>
        <v/>
      </c>
      <c r="BA370" s="4" t="str">
        <f t="shared" si="393"/>
        <v/>
      </c>
      <c r="BB370" s="4" t="str">
        <f t="shared" si="394"/>
        <v/>
      </c>
      <c r="BC370" s="4" t="str">
        <f t="shared" si="395"/>
        <v/>
      </c>
      <c r="BD370" s="4" t="str">
        <f t="shared" si="396"/>
        <v/>
      </c>
      <c r="BE370" s="4" t="str">
        <f t="shared" si="397"/>
        <v/>
      </c>
      <c r="BF370" s="4" t="str">
        <f t="shared" si="398"/>
        <v/>
      </c>
      <c r="BG370" s="4" t="str">
        <f t="shared" si="399"/>
        <v/>
      </c>
      <c r="BI370" s="4" t="s">
        <v>5027</v>
      </c>
      <c r="BJ370" s="4" t="e">
        <f t="shared" si="425"/>
        <v>#N/A</v>
      </c>
      <c r="BK370" s="4" t="str">
        <f t="shared" si="426"/>
        <v/>
      </c>
      <c r="BL370" s="4" t="str">
        <f t="shared" si="427"/>
        <v/>
      </c>
      <c r="BM370" s="4" t="str">
        <f t="shared" si="428"/>
        <v/>
      </c>
      <c r="BN370" s="4" t="str">
        <f t="shared" si="429"/>
        <v/>
      </c>
      <c r="BO370" s="4" t="str">
        <f t="shared" si="430"/>
        <v/>
      </c>
      <c r="BP370" s="4" t="str">
        <f t="shared" si="431"/>
        <v/>
      </c>
      <c r="BQ370" s="4" t="str">
        <f t="shared" si="432"/>
        <v/>
      </c>
      <c r="BR370" s="4" t="str">
        <f t="shared" si="433"/>
        <v/>
      </c>
      <c r="BS370" s="4" t="str">
        <f t="shared" si="434"/>
        <v/>
      </c>
      <c r="BT370" s="4" t="str">
        <f t="shared" si="435"/>
        <v/>
      </c>
      <c r="BU370" s="4" t="str">
        <f t="shared" si="436"/>
        <v/>
      </c>
      <c r="BV370" s="4">
        <f t="shared" si="400"/>
        <v>0</v>
      </c>
      <c r="BW370" s="4" t="e">
        <f t="shared" si="437"/>
        <v>#N/A</v>
      </c>
      <c r="BY370" s="4" t="s">
        <v>5027</v>
      </c>
      <c r="BZ370" s="4" t="str">
        <f t="shared" si="401"/>
        <v/>
      </c>
      <c r="CA370" s="4" t="str">
        <f t="shared" si="402"/>
        <v/>
      </c>
      <c r="CB370" s="4" t="str">
        <f t="shared" si="403"/>
        <v/>
      </c>
      <c r="CC370" s="4" t="str">
        <f t="shared" si="404"/>
        <v/>
      </c>
      <c r="CD370" s="4" t="str">
        <f t="shared" si="405"/>
        <v/>
      </c>
      <c r="CE370" s="4" t="str">
        <f t="shared" si="406"/>
        <v/>
      </c>
      <c r="CF370" s="4" t="str">
        <f t="shared" si="407"/>
        <v/>
      </c>
      <c r="CG370" s="4" t="str">
        <f t="shared" si="408"/>
        <v/>
      </c>
      <c r="CH370" s="4" t="str">
        <f t="shared" si="409"/>
        <v/>
      </c>
      <c r="CI370" s="4" t="str">
        <f t="shared" si="410"/>
        <v/>
      </c>
      <c r="CJ370" s="4" t="str">
        <f t="shared" si="411"/>
        <v/>
      </c>
      <c r="CK370" s="4" t="str">
        <f t="shared" si="412"/>
        <v/>
      </c>
      <c r="CM370" s="4" t="s">
        <v>5027</v>
      </c>
      <c r="CN370" s="4" t="str">
        <f>IF(ISNUMBER(BZ370), IF($BV370&gt;VLOOKUP('Gene Table'!$G$2,'Array Content'!$A$2:$B$3,2,FALSE),IF(BZ370&lt;-$BV370,"mutant","WT"),IF(BZ370&lt;-VLOOKUP('Gene Table'!$G$2,'Array Content'!$A$2:$B$3,2,FALSE),"Mutant","WT")),"")</f>
        <v/>
      </c>
      <c r="CO370" s="4" t="str">
        <f>IF(ISNUMBER(CA370), IF($BV370&gt;VLOOKUP('Gene Table'!$G$2,'Array Content'!$A$2:$B$3,2,FALSE),IF(CA370&lt;-$BV370,"mutant","WT"),IF(CA370&lt;-VLOOKUP('Gene Table'!$G$2,'Array Content'!$A$2:$B$3,2,FALSE),"Mutant","WT")),"")</f>
        <v/>
      </c>
      <c r="CP370" s="4" t="str">
        <f>IF(ISNUMBER(CB370), IF($BV370&gt;VLOOKUP('Gene Table'!$G$2,'Array Content'!$A$2:$B$3,2,FALSE),IF(CB370&lt;-$BV370,"mutant","WT"),IF(CB370&lt;-VLOOKUP('Gene Table'!$G$2,'Array Content'!$A$2:$B$3,2,FALSE),"Mutant","WT")),"")</f>
        <v/>
      </c>
      <c r="CQ370" s="4" t="str">
        <f>IF(ISNUMBER(CC370), IF($BV370&gt;VLOOKUP('Gene Table'!$G$2,'Array Content'!$A$2:$B$3,2,FALSE),IF(CC370&lt;-$BV370,"mutant","WT"),IF(CC370&lt;-VLOOKUP('Gene Table'!$G$2,'Array Content'!$A$2:$B$3,2,FALSE),"Mutant","WT")),"")</f>
        <v/>
      </c>
      <c r="CR370" s="4" t="str">
        <f>IF(ISNUMBER(CD370), IF($BV370&gt;VLOOKUP('Gene Table'!$G$2,'Array Content'!$A$2:$B$3,2,FALSE),IF(CD370&lt;-$BV370,"mutant","WT"),IF(CD370&lt;-VLOOKUP('Gene Table'!$G$2,'Array Content'!$A$2:$B$3,2,FALSE),"Mutant","WT")),"")</f>
        <v/>
      </c>
      <c r="CS370" s="4" t="str">
        <f>IF(ISNUMBER(CE370), IF($BV370&gt;VLOOKUP('Gene Table'!$G$2,'Array Content'!$A$2:$B$3,2,FALSE),IF(CE370&lt;-$BV370,"mutant","WT"),IF(CE370&lt;-VLOOKUP('Gene Table'!$G$2,'Array Content'!$A$2:$B$3,2,FALSE),"Mutant","WT")),"")</f>
        <v/>
      </c>
      <c r="CT370" s="4" t="str">
        <f>IF(ISNUMBER(CF370), IF($BV370&gt;VLOOKUP('Gene Table'!$G$2,'Array Content'!$A$2:$B$3,2,FALSE),IF(CF370&lt;-$BV370,"mutant","WT"),IF(CF370&lt;-VLOOKUP('Gene Table'!$G$2,'Array Content'!$A$2:$B$3,2,FALSE),"Mutant","WT")),"")</f>
        <v/>
      </c>
      <c r="CU370" s="4" t="str">
        <f>IF(ISNUMBER(CG370), IF($BV370&gt;VLOOKUP('Gene Table'!$G$2,'Array Content'!$A$2:$B$3,2,FALSE),IF(CG370&lt;-$BV370,"mutant","WT"),IF(CG370&lt;-VLOOKUP('Gene Table'!$G$2,'Array Content'!$A$2:$B$3,2,FALSE),"Mutant","WT")),"")</f>
        <v/>
      </c>
      <c r="CV370" s="4" t="str">
        <f>IF(ISNUMBER(CH370), IF($BV370&gt;VLOOKUP('Gene Table'!$G$2,'Array Content'!$A$2:$B$3,2,FALSE),IF(CH370&lt;-$BV370,"mutant","WT"),IF(CH370&lt;-VLOOKUP('Gene Table'!$G$2,'Array Content'!$A$2:$B$3,2,FALSE),"Mutant","WT")),"")</f>
        <v/>
      </c>
      <c r="CW370" s="4" t="str">
        <f>IF(ISNUMBER(CI370), IF($BV370&gt;VLOOKUP('Gene Table'!$G$2,'Array Content'!$A$2:$B$3,2,FALSE),IF(CI370&lt;-$BV370,"mutant","WT"),IF(CI370&lt;-VLOOKUP('Gene Table'!$G$2,'Array Content'!$A$2:$B$3,2,FALSE),"Mutant","WT")),"")</f>
        <v/>
      </c>
      <c r="CX370" s="4" t="str">
        <f>IF(ISNUMBER(CJ370), IF($BV370&gt;VLOOKUP('Gene Table'!$G$2,'Array Content'!$A$2:$B$3,2,FALSE),IF(CJ370&lt;-$BV370,"mutant","WT"),IF(CJ370&lt;-VLOOKUP('Gene Table'!$G$2,'Array Content'!$A$2:$B$3,2,FALSE),"Mutant","WT")),"")</f>
        <v/>
      </c>
      <c r="CY370" s="4" t="str">
        <f>IF(ISNUMBER(CK370), IF($BV370&gt;VLOOKUP('Gene Table'!$G$2,'Array Content'!$A$2:$B$3,2,FALSE),IF(CK370&lt;-$BV370,"mutant","WT"),IF(CK370&lt;-VLOOKUP('Gene Table'!$G$2,'Array Content'!$A$2:$B$3,2,FALSE),"Mutant","WT")),"")</f>
        <v/>
      </c>
      <c r="DA370" s="4" t="s">
        <v>5027</v>
      </c>
      <c r="DB370" s="4" t="str">
        <f t="shared" si="413"/>
        <v/>
      </c>
      <c r="DC370" s="4" t="str">
        <f t="shared" si="414"/>
        <v/>
      </c>
      <c r="DD370" s="4" t="str">
        <f t="shared" si="415"/>
        <v/>
      </c>
      <c r="DE370" s="4" t="str">
        <f t="shared" si="416"/>
        <v/>
      </c>
      <c r="DF370" s="4" t="str">
        <f t="shared" si="417"/>
        <v/>
      </c>
      <c r="DG370" s="4" t="str">
        <f t="shared" si="418"/>
        <v/>
      </c>
      <c r="DH370" s="4" t="str">
        <f t="shared" si="419"/>
        <v/>
      </c>
      <c r="DI370" s="4" t="str">
        <f t="shared" si="420"/>
        <v/>
      </c>
      <c r="DJ370" s="4" t="str">
        <f t="shared" si="421"/>
        <v/>
      </c>
      <c r="DK370" s="4" t="str">
        <f t="shared" si="422"/>
        <v/>
      </c>
      <c r="DL370" s="4" t="str">
        <f t="shared" si="423"/>
        <v/>
      </c>
      <c r="DM370" s="4" t="str">
        <f t="shared" si="424"/>
        <v/>
      </c>
      <c r="DO370" s="4" t="s">
        <v>5027</v>
      </c>
      <c r="DP370" s="4" t="str">
        <f>IF(ISNUMBER(DB370), IF($AR370&gt;VLOOKUP('Gene Table'!$G$2,'Array Content'!$A$2:$B$3,2,FALSE),IF(DB370&lt;-$AR370,"mutant","WT"),IF(DB370&lt;-VLOOKUP('Gene Table'!$G$2,'Array Content'!$A$2:$B$3,2,FALSE),"Mutant","WT")),"")</f>
        <v/>
      </c>
      <c r="DQ370" s="4" t="str">
        <f>IF(ISNUMBER(DC370), IF($AR370&gt;VLOOKUP('Gene Table'!$G$2,'Array Content'!$A$2:$B$3,2,FALSE),IF(DC370&lt;-$AR370,"mutant","WT"),IF(DC370&lt;-VLOOKUP('Gene Table'!$G$2,'Array Content'!$A$2:$B$3,2,FALSE),"Mutant","WT")),"")</f>
        <v/>
      </c>
      <c r="DR370" s="4" t="str">
        <f>IF(ISNUMBER(DD370), IF($AR370&gt;VLOOKUP('Gene Table'!$G$2,'Array Content'!$A$2:$B$3,2,FALSE),IF(DD370&lt;-$AR370,"mutant","WT"),IF(DD370&lt;-VLOOKUP('Gene Table'!$G$2,'Array Content'!$A$2:$B$3,2,FALSE),"Mutant","WT")),"")</f>
        <v/>
      </c>
      <c r="DS370" s="4" t="str">
        <f>IF(ISNUMBER(DE370), IF($AR370&gt;VLOOKUP('Gene Table'!$G$2,'Array Content'!$A$2:$B$3,2,FALSE),IF(DE370&lt;-$AR370,"mutant","WT"),IF(DE370&lt;-VLOOKUP('Gene Table'!$G$2,'Array Content'!$A$2:$B$3,2,FALSE),"Mutant","WT")),"")</f>
        <v/>
      </c>
      <c r="DT370" s="4" t="str">
        <f>IF(ISNUMBER(DF370), IF($AR370&gt;VLOOKUP('Gene Table'!$G$2,'Array Content'!$A$2:$B$3,2,FALSE),IF(DF370&lt;-$AR370,"mutant","WT"),IF(DF370&lt;-VLOOKUP('Gene Table'!$G$2,'Array Content'!$A$2:$B$3,2,FALSE),"Mutant","WT")),"")</f>
        <v/>
      </c>
      <c r="DU370" s="4" t="str">
        <f>IF(ISNUMBER(DG370), IF($AR370&gt;VLOOKUP('Gene Table'!$G$2,'Array Content'!$A$2:$B$3,2,FALSE),IF(DG370&lt;-$AR370,"mutant","WT"),IF(DG370&lt;-VLOOKUP('Gene Table'!$G$2,'Array Content'!$A$2:$B$3,2,FALSE),"Mutant","WT")),"")</f>
        <v/>
      </c>
      <c r="DV370" s="4" t="str">
        <f>IF(ISNUMBER(DH370), IF($AR370&gt;VLOOKUP('Gene Table'!$G$2,'Array Content'!$A$2:$B$3,2,FALSE),IF(DH370&lt;-$AR370,"mutant","WT"),IF(DH370&lt;-VLOOKUP('Gene Table'!$G$2,'Array Content'!$A$2:$B$3,2,FALSE),"Mutant","WT")),"")</f>
        <v/>
      </c>
      <c r="DW370" s="4" t="str">
        <f>IF(ISNUMBER(DI370), IF($AR370&gt;VLOOKUP('Gene Table'!$G$2,'Array Content'!$A$2:$B$3,2,FALSE),IF(DI370&lt;-$AR370,"mutant","WT"),IF(DI370&lt;-VLOOKUP('Gene Table'!$G$2,'Array Content'!$A$2:$B$3,2,FALSE),"Mutant","WT")),"")</f>
        <v/>
      </c>
      <c r="DX370" s="4" t="str">
        <f>IF(ISNUMBER(DJ370), IF($AR370&gt;VLOOKUP('Gene Table'!$G$2,'Array Content'!$A$2:$B$3,2,FALSE),IF(DJ370&lt;-$AR370,"mutant","WT"),IF(DJ370&lt;-VLOOKUP('Gene Table'!$G$2,'Array Content'!$A$2:$B$3,2,FALSE),"Mutant","WT")),"")</f>
        <v/>
      </c>
      <c r="DY370" s="4" t="str">
        <f>IF(ISNUMBER(DK370), IF($AR370&gt;VLOOKUP('Gene Table'!$G$2,'Array Content'!$A$2:$B$3,2,FALSE),IF(DK370&lt;-$AR370,"mutant","WT"),IF(DK370&lt;-VLOOKUP('Gene Table'!$G$2,'Array Content'!$A$2:$B$3,2,FALSE),"Mutant","WT")),"")</f>
        <v/>
      </c>
      <c r="DZ370" s="4" t="str">
        <f>IF(ISNUMBER(DL370), IF($AR370&gt;VLOOKUP('Gene Table'!$G$2,'Array Content'!$A$2:$B$3,2,FALSE),IF(DL370&lt;-$AR370,"mutant","WT"),IF(DL370&lt;-VLOOKUP('Gene Table'!$G$2,'Array Content'!$A$2:$B$3,2,FALSE),"Mutant","WT")),"")</f>
        <v/>
      </c>
      <c r="EA370" s="4" t="str">
        <f>IF(ISNUMBER(DM370), IF($AR370&gt;VLOOKUP('Gene Table'!$G$2,'Array Content'!$A$2:$B$3,2,FALSE),IF(DM370&lt;-$AR370,"mutant","WT"),IF(DM370&lt;-VLOOKUP('Gene Table'!$G$2,'Array Content'!$A$2:$B$3,2,FALSE),"Mutant","WT")),"")</f>
        <v/>
      </c>
      <c r="EC370" s="4" t="s">
        <v>5027</v>
      </c>
      <c r="ED370" s="4" t="str">
        <f>IF('Gene Table'!$D370="copy number",D370,"")</f>
        <v/>
      </c>
      <c r="EE370" s="4" t="str">
        <f>IF('Gene Table'!$D370="copy number",E370,"")</f>
        <v/>
      </c>
      <c r="EF370" s="4" t="str">
        <f>IF('Gene Table'!$D370="copy number",F370,"")</f>
        <v/>
      </c>
      <c r="EG370" s="4" t="str">
        <f>IF('Gene Table'!$D370="copy number",G370,"")</f>
        <v/>
      </c>
      <c r="EH370" s="4" t="str">
        <f>IF('Gene Table'!$D370="copy number",H370,"")</f>
        <v/>
      </c>
      <c r="EI370" s="4" t="str">
        <f>IF('Gene Table'!$D370="copy number",I370,"")</f>
        <v/>
      </c>
      <c r="EJ370" s="4" t="str">
        <f>IF('Gene Table'!$D370="copy number",J370,"")</f>
        <v/>
      </c>
      <c r="EK370" s="4" t="str">
        <f>IF('Gene Table'!$D370="copy number",K370,"")</f>
        <v/>
      </c>
      <c r="EL370" s="4" t="str">
        <f>IF('Gene Table'!$D370="copy number",L370,"")</f>
        <v/>
      </c>
      <c r="EM370" s="4" t="str">
        <f>IF('Gene Table'!$D370="copy number",M370,"")</f>
        <v/>
      </c>
      <c r="EN370" s="4" t="str">
        <f>IF('Gene Table'!$D370="copy number",N370,"")</f>
        <v/>
      </c>
      <c r="EO370" s="4" t="str">
        <f>IF('Gene Table'!$D370="copy number",O370,"")</f>
        <v/>
      </c>
      <c r="EQ370" s="4" t="s">
        <v>5027</v>
      </c>
      <c r="ER370" s="4" t="str">
        <f>IF('Gene Table'!$D370="copy number",R370,"")</f>
        <v/>
      </c>
      <c r="ES370" s="4" t="str">
        <f>IF('Gene Table'!$D370="copy number",S370,"")</f>
        <v/>
      </c>
      <c r="ET370" s="4" t="str">
        <f>IF('Gene Table'!$D370="copy number",T370,"")</f>
        <v/>
      </c>
      <c r="EU370" s="4" t="str">
        <f>IF('Gene Table'!$D370="copy number",U370,"")</f>
        <v/>
      </c>
      <c r="EV370" s="4" t="str">
        <f>IF('Gene Table'!$D370="copy number",V370,"")</f>
        <v/>
      </c>
      <c r="EW370" s="4" t="str">
        <f>IF('Gene Table'!$D370="copy number",W370,"")</f>
        <v/>
      </c>
      <c r="EX370" s="4" t="str">
        <f>IF('Gene Table'!$D370="copy number",X370,"")</f>
        <v/>
      </c>
      <c r="EY370" s="4" t="str">
        <f>IF('Gene Table'!$D370="copy number",Y370,"")</f>
        <v/>
      </c>
      <c r="EZ370" s="4" t="str">
        <f>IF('Gene Table'!$D370="copy number",Z370,"")</f>
        <v/>
      </c>
      <c r="FA370" s="4" t="str">
        <f>IF('Gene Table'!$D370="copy number",AA370,"")</f>
        <v/>
      </c>
      <c r="FB370" s="4" t="str">
        <f>IF('Gene Table'!$D370="copy number",AB370,"")</f>
        <v/>
      </c>
      <c r="FC370" s="4" t="str">
        <f>IF('Gene Table'!$D370="copy number",AC370,"")</f>
        <v/>
      </c>
      <c r="FE370" s="4" t="s">
        <v>5027</v>
      </c>
      <c r="FF370" s="4" t="str">
        <f>IF('Gene Table'!$C370="SMPC",D370,"")</f>
        <v/>
      </c>
      <c r="FG370" s="4" t="str">
        <f>IF('Gene Table'!$C370="SMPC",E370,"")</f>
        <v/>
      </c>
      <c r="FH370" s="4" t="str">
        <f>IF('Gene Table'!$C370="SMPC",F370,"")</f>
        <v/>
      </c>
      <c r="FI370" s="4" t="str">
        <f>IF('Gene Table'!$C370="SMPC",G370,"")</f>
        <v/>
      </c>
      <c r="FJ370" s="4" t="str">
        <f>IF('Gene Table'!$C370="SMPC",H370,"")</f>
        <v/>
      </c>
      <c r="FK370" s="4" t="str">
        <f>IF('Gene Table'!$C370="SMPC",I370,"")</f>
        <v/>
      </c>
      <c r="FL370" s="4" t="str">
        <f>IF('Gene Table'!$C370="SMPC",J370,"")</f>
        <v/>
      </c>
      <c r="FM370" s="4" t="str">
        <f>IF('Gene Table'!$C370="SMPC",K370,"")</f>
        <v/>
      </c>
      <c r="FN370" s="4" t="str">
        <f>IF('Gene Table'!$C370="SMPC",L370,"")</f>
        <v/>
      </c>
      <c r="FO370" s="4" t="str">
        <f>IF('Gene Table'!$C370="SMPC",M370,"")</f>
        <v/>
      </c>
      <c r="FP370" s="4" t="str">
        <f>IF('Gene Table'!$C370="SMPC",N370,"")</f>
        <v/>
      </c>
      <c r="FQ370" s="4" t="str">
        <f>IF('Gene Table'!$C370="SMPC",O370,"")</f>
        <v/>
      </c>
      <c r="FS370" s="4" t="s">
        <v>5027</v>
      </c>
      <c r="FT370" s="4" t="str">
        <f>IF('Gene Table'!$C370="SMPC",R370,"")</f>
        <v/>
      </c>
      <c r="FU370" s="4" t="str">
        <f>IF('Gene Table'!$C370="SMPC",S370,"")</f>
        <v/>
      </c>
      <c r="FV370" s="4" t="str">
        <f>IF('Gene Table'!$C370="SMPC",T370,"")</f>
        <v/>
      </c>
      <c r="FW370" s="4" t="str">
        <f>IF('Gene Table'!$C370="SMPC",U370,"")</f>
        <v/>
      </c>
      <c r="FX370" s="4" t="str">
        <f>IF('Gene Table'!$C370="SMPC",V370,"")</f>
        <v/>
      </c>
      <c r="FY370" s="4" t="str">
        <f>IF('Gene Table'!$C370="SMPC",W370,"")</f>
        <v/>
      </c>
      <c r="FZ370" s="4" t="str">
        <f>IF('Gene Table'!$C370="SMPC",X370,"")</f>
        <v/>
      </c>
      <c r="GA370" s="4" t="str">
        <f>IF('Gene Table'!$C370="SMPC",Y370,"")</f>
        <v/>
      </c>
      <c r="GB370" s="4" t="str">
        <f>IF('Gene Table'!$C370="SMPC",Z370,"")</f>
        <v/>
      </c>
      <c r="GC370" s="4" t="str">
        <f>IF('Gene Table'!$C370="SMPC",AA370,"")</f>
        <v/>
      </c>
      <c r="GD370" s="4" t="str">
        <f>IF('Gene Table'!$C370="SMPC",AB370,"")</f>
        <v/>
      </c>
      <c r="GE370" s="4" t="str">
        <f>IF('Gene Table'!$C370="SMPC",AC370,"")</f>
        <v/>
      </c>
    </row>
    <row r="371" spans="1:187" ht="15" customHeight="1" x14ac:dyDescent="0.25">
      <c r="A371" s="4" t="str">
        <f>'Gene Table'!C371&amp;":"&amp;'Gene Table'!D371</f>
        <v>Blank:Blank</v>
      </c>
      <c r="B371" s="4">
        <f>IF('Gene Table'!$G$5="NO",IF(ISNUMBER(MATCH('Gene Table'!E371,'Array Content'!$M$2:$M$941,0)),VLOOKUP('Gene Table'!E371,'Array Content'!$M$2:$O$941,2,FALSE),35),IF('Gene Table'!$G$5="YES",IF(ISNUMBER(MATCH('Gene Table'!E371,'Array Content'!$M$2:$M$941,0)),VLOOKUP('Gene Table'!E371,'Array Content'!$M$2:$O$941,3,FALSE),35),"OOPS"))</f>
        <v>35</v>
      </c>
      <c r="C371" s="4" t="s">
        <v>5028</v>
      </c>
      <c r="D371" s="29">
        <f>IF('Control Sample Data'!D370="","",IF(SUM('Control Sample Data'!D$2:D$97)&gt;10,IF(AND(ISNUMBER('Control Sample Data'!D370),'Control Sample Data'!D370&lt;$B371, 'Control Sample Data'!D370&gt;0),'Control Sample Data'!D370,$B371),""))</f>
        <v>26</v>
      </c>
      <c r="E371" s="29">
        <f>IF('Control Sample Data'!E370="","",IF(SUM('Control Sample Data'!E$2:E$97)&gt;10,IF(AND(ISNUMBER('Control Sample Data'!E370),'Control Sample Data'!E370&lt;$B371, 'Control Sample Data'!E370&gt;0),'Control Sample Data'!E370,$B371),""))</f>
        <v>26</v>
      </c>
      <c r="F371" s="29" t="str">
        <f>IF('Control Sample Data'!F370="","",IF(SUM('Control Sample Data'!F$2:F$97)&gt;10,IF(AND(ISNUMBER('Control Sample Data'!F370),'Control Sample Data'!F370&lt;$B371, 'Control Sample Data'!F370&gt;0),'Control Sample Data'!F370,$B371),""))</f>
        <v/>
      </c>
      <c r="G371" s="29" t="str">
        <f>IF('Control Sample Data'!G370="","",IF(SUM('Control Sample Data'!G$2:G$97)&gt;10,IF(AND(ISNUMBER('Control Sample Data'!G370),'Control Sample Data'!G370&lt;$B371, 'Control Sample Data'!G370&gt;0),'Control Sample Data'!G370,$B371),""))</f>
        <v/>
      </c>
      <c r="H371" s="29" t="str">
        <f>IF('Control Sample Data'!H370="","",IF(SUM('Control Sample Data'!H$2:H$97)&gt;10,IF(AND(ISNUMBER('Control Sample Data'!H370),'Control Sample Data'!H370&lt;$B371, 'Control Sample Data'!H370&gt;0),'Control Sample Data'!H370,$B371),""))</f>
        <v/>
      </c>
      <c r="I371" s="29" t="str">
        <f>IF('Control Sample Data'!I370="","",IF(SUM('Control Sample Data'!I$2:I$97)&gt;10,IF(AND(ISNUMBER('Control Sample Data'!I370),'Control Sample Data'!I370&lt;$B371, 'Control Sample Data'!I370&gt;0),'Control Sample Data'!I370,$B371),""))</f>
        <v/>
      </c>
      <c r="J371" s="29" t="str">
        <f>IF('Control Sample Data'!J370="","",IF(SUM('Control Sample Data'!J$2:J$97)&gt;10,IF(AND(ISNUMBER('Control Sample Data'!J370),'Control Sample Data'!J370&lt;$B371, 'Control Sample Data'!J370&gt;0),'Control Sample Data'!J370,$B371),""))</f>
        <v/>
      </c>
      <c r="K371" s="29" t="str">
        <f>IF('Control Sample Data'!K370="","",IF(SUM('Control Sample Data'!K$2:K$97)&gt;10,IF(AND(ISNUMBER('Control Sample Data'!K370),'Control Sample Data'!K370&lt;$B371, 'Control Sample Data'!K370&gt;0),'Control Sample Data'!K370,$B371),""))</f>
        <v/>
      </c>
      <c r="L371" s="29" t="str">
        <f>IF('Control Sample Data'!L370="","",IF(SUM('Control Sample Data'!L$2:L$97)&gt;10,IF(AND(ISNUMBER('Control Sample Data'!L370),'Control Sample Data'!L370&lt;$B371, 'Control Sample Data'!L370&gt;0),'Control Sample Data'!L370,$B371),""))</f>
        <v/>
      </c>
      <c r="M371" s="29" t="str">
        <f>IF('Control Sample Data'!M370="","",IF(SUM('Control Sample Data'!M$2:M$97)&gt;10,IF(AND(ISNUMBER('Control Sample Data'!M370),'Control Sample Data'!M370&lt;$B371, 'Control Sample Data'!M370&gt;0),'Control Sample Data'!M370,$B371),""))</f>
        <v/>
      </c>
      <c r="N371" s="29" t="str">
        <f>IF('Control Sample Data'!N370="","",IF(SUM('Control Sample Data'!N$2:N$97)&gt;10,IF(AND(ISNUMBER('Control Sample Data'!N370),'Control Sample Data'!N370&lt;$B371, 'Control Sample Data'!N370&gt;0),'Control Sample Data'!N370,$B371),""))</f>
        <v/>
      </c>
      <c r="O371" s="29" t="str">
        <f>IF('Control Sample Data'!O370="","",IF(SUM('Control Sample Data'!O$2:O$97)&gt;10,IF(AND(ISNUMBER('Control Sample Data'!O370),'Control Sample Data'!O370&lt;$B371, 'Control Sample Data'!O370&gt;0),'Control Sample Data'!O370,$B371),""))</f>
        <v/>
      </c>
      <c r="Q371" s="4" t="s">
        <v>5028</v>
      </c>
      <c r="R371" s="29">
        <f>IF('Test Sample Data'!D370="","",IF(SUM('Test Sample Data'!D$2:D$97)&gt;10,IF(AND(ISNUMBER('Test Sample Data'!D370),'Test Sample Data'!D370&lt;$B371, 'Test Sample Data'!D370&gt;0),'Test Sample Data'!D370,$B371),""))</f>
        <v>28.24</v>
      </c>
      <c r="S371" s="29">
        <f>IF('Test Sample Data'!E370="","",IF(SUM('Test Sample Data'!E$2:E$97)&gt;10,IF(AND(ISNUMBER('Test Sample Data'!E370),'Test Sample Data'!E370&lt;$B371, 'Test Sample Data'!E370&gt;0),'Test Sample Data'!E370,$B371),""))</f>
        <v>26</v>
      </c>
      <c r="T371" s="29" t="str">
        <f>IF('Test Sample Data'!F370="","",IF(SUM('Test Sample Data'!F$2:F$97)&gt;10,IF(AND(ISNUMBER('Test Sample Data'!F370),'Test Sample Data'!F370&lt;$B371, 'Test Sample Data'!F370&gt;0),'Test Sample Data'!F370,$B371),""))</f>
        <v/>
      </c>
      <c r="U371" s="29" t="str">
        <f>IF('Test Sample Data'!G370="","",IF(SUM('Test Sample Data'!G$2:G$97)&gt;10,IF(AND(ISNUMBER('Test Sample Data'!G370),'Test Sample Data'!G370&lt;$B371, 'Test Sample Data'!G370&gt;0),'Test Sample Data'!G370,$B371),""))</f>
        <v/>
      </c>
      <c r="V371" s="29" t="str">
        <f>IF('Test Sample Data'!H370="","",IF(SUM('Test Sample Data'!H$2:H$97)&gt;10,IF(AND(ISNUMBER('Test Sample Data'!H370),'Test Sample Data'!H370&lt;$B371, 'Test Sample Data'!H370&gt;0),'Test Sample Data'!H370,$B371),""))</f>
        <v/>
      </c>
      <c r="W371" s="29" t="str">
        <f>IF('Test Sample Data'!I370="","",IF(SUM('Test Sample Data'!I$2:I$97)&gt;10,IF(AND(ISNUMBER('Test Sample Data'!I370),'Test Sample Data'!I370&lt;$B371, 'Test Sample Data'!I370&gt;0),'Test Sample Data'!I370,$B371),""))</f>
        <v/>
      </c>
      <c r="X371" s="29" t="str">
        <f>IF('Test Sample Data'!J370="","",IF(SUM('Test Sample Data'!J$2:J$97)&gt;10,IF(AND(ISNUMBER('Test Sample Data'!J370),'Test Sample Data'!J370&lt;$B371, 'Test Sample Data'!J370&gt;0),'Test Sample Data'!J370,$B371),""))</f>
        <v/>
      </c>
      <c r="Y371" s="29" t="str">
        <f>IF('Test Sample Data'!K370="","",IF(SUM('Test Sample Data'!K$2:K$97)&gt;10,IF(AND(ISNUMBER('Test Sample Data'!K370),'Test Sample Data'!K370&lt;$B371, 'Test Sample Data'!K370&gt;0),'Test Sample Data'!K370,$B371),""))</f>
        <v/>
      </c>
      <c r="Z371" s="29" t="str">
        <f>IF('Test Sample Data'!L370="","",IF(SUM('Test Sample Data'!L$2:L$97)&gt;10,IF(AND(ISNUMBER('Test Sample Data'!L370),'Test Sample Data'!L370&lt;$B371, 'Test Sample Data'!L370&gt;0),'Test Sample Data'!L370,$B371),""))</f>
        <v/>
      </c>
      <c r="AA371" s="29" t="str">
        <f>IF('Test Sample Data'!M370="","",IF(SUM('Test Sample Data'!M$2:M$97)&gt;10,IF(AND(ISNUMBER('Test Sample Data'!M370),'Test Sample Data'!M370&lt;$B371, 'Test Sample Data'!M370&gt;0),'Test Sample Data'!M370,$B371),""))</f>
        <v/>
      </c>
      <c r="AB371" s="29" t="str">
        <f>IF('Test Sample Data'!N370="","",IF(SUM('Test Sample Data'!N$2:N$97)&gt;10,IF(AND(ISNUMBER('Test Sample Data'!N370),'Test Sample Data'!N370&lt;$B371, 'Test Sample Data'!N370&gt;0),'Test Sample Data'!N370,$B371),""))</f>
        <v/>
      </c>
      <c r="AC371" s="29" t="str">
        <f>IF('Test Sample Data'!O370="","",IF(SUM('Test Sample Data'!O$2:O$97)&gt;10,IF(AND(ISNUMBER('Test Sample Data'!O370),'Test Sample Data'!O370&lt;$B371, 'Test Sample Data'!O370&gt;0),'Test Sample Data'!O370,$B371),""))</f>
        <v/>
      </c>
      <c r="AE371" s="4" t="s">
        <v>5028</v>
      </c>
      <c r="AF371" s="4" t="e">
        <f t="shared" si="375"/>
        <v>#N/A</v>
      </c>
      <c r="AG371" s="4" t="e">
        <f t="shared" si="376"/>
        <v>#N/A</v>
      </c>
      <c r="AH371" s="4" t="str">
        <f t="shared" si="377"/>
        <v/>
      </c>
      <c r="AI371" s="4" t="str">
        <f t="shared" si="378"/>
        <v/>
      </c>
      <c r="AJ371" s="4" t="str">
        <f t="shared" si="379"/>
        <v/>
      </c>
      <c r="AK371" s="4" t="str">
        <f t="shared" si="380"/>
        <v/>
      </c>
      <c r="AL371" s="4" t="str">
        <f t="shared" si="381"/>
        <v/>
      </c>
      <c r="AM371" s="4" t="str">
        <f t="shared" si="382"/>
        <v/>
      </c>
      <c r="AN371" s="4" t="str">
        <f t="shared" si="383"/>
        <v/>
      </c>
      <c r="AO371" s="4" t="str">
        <f t="shared" si="384"/>
        <v/>
      </c>
      <c r="AP371" s="4" t="str">
        <f t="shared" si="385"/>
        <v/>
      </c>
      <c r="AQ371" s="4" t="str">
        <f t="shared" si="386"/>
        <v/>
      </c>
      <c r="AR371" s="4">
        <f t="shared" si="387"/>
        <v>0</v>
      </c>
      <c r="AS371" s="4" t="e">
        <f t="shared" si="438"/>
        <v>#N/A</v>
      </c>
      <c r="AU371" s="4" t="s">
        <v>5028</v>
      </c>
      <c r="AV371" s="4" t="e">
        <f t="shared" si="388"/>
        <v>#N/A</v>
      </c>
      <c r="AW371" s="4" t="e">
        <f t="shared" si="389"/>
        <v>#N/A</v>
      </c>
      <c r="AX371" s="4" t="str">
        <f t="shared" si="390"/>
        <v/>
      </c>
      <c r="AY371" s="4" t="str">
        <f t="shared" si="391"/>
        <v/>
      </c>
      <c r="AZ371" s="4" t="str">
        <f t="shared" si="392"/>
        <v/>
      </c>
      <c r="BA371" s="4" t="str">
        <f t="shared" si="393"/>
        <v/>
      </c>
      <c r="BB371" s="4" t="str">
        <f t="shared" si="394"/>
        <v/>
      </c>
      <c r="BC371" s="4" t="str">
        <f t="shared" si="395"/>
        <v/>
      </c>
      <c r="BD371" s="4" t="str">
        <f t="shared" si="396"/>
        <v/>
      </c>
      <c r="BE371" s="4" t="str">
        <f t="shared" si="397"/>
        <v/>
      </c>
      <c r="BF371" s="4" t="str">
        <f t="shared" si="398"/>
        <v/>
      </c>
      <c r="BG371" s="4" t="str">
        <f t="shared" si="399"/>
        <v/>
      </c>
      <c r="BI371" s="4" t="s">
        <v>5028</v>
      </c>
      <c r="BJ371" s="4" t="e">
        <f t="shared" si="425"/>
        <v>#N/A</v>
      </c>
      <c r="BK371" s="4" t="str">
        <f t="shared" si="426"/>
        <v/>
      </c>
      <c r="BL371" s="4" t="str">
        <f t="shared" si="427"/>
        <v/>
      </c>
      <c r="BM371" s="4" t="str">
        <f t="shared" si="428"/>
        <v/>
      </c>
      <c r="BN371" s="4" t="str">
        <f t="shared" si="429"/>
        <v/>
      </c>
      <c r="BO371" s="4" t="str">
        <f t="shared" si="430"/>
        <v/>
      </c>
      <c r="BP371" s="4" t="str">
        <f t="shared" si="431"/>
        <v/>
      </c>
      <c r="BQ371" s="4" t="str">
        <f t="shared" si="432"/>
        <v/>
      </c>
      <c r="BR371" s="4" t="str">
        <f t="shared" si="433"/>
        <v/>
      </c>
      <c r="BS371" s="4" t="str">
        <f t="shared" si="434"/>
        <v/>
      </c>
      <c r="BT371" s="4" t="str">
        <f t="shared" si="435"/>
        <v/>
      </c>
      <c r="BU371" s="4" t="str">
        <f t="shared" si="436"/>
        <v/>
      </c>
      <c r="BV371" s="4">
        <f t="shared" si="400"/>
        <v>0</v>
      </c>
      <c r="BW371" s="4" t="e">
        <f t="shared" si="437"/>
        <v>#N/A</v>
      </c>
      <c r="BY371" s="4" t="s">
        <v>5028</v>
      </c>
      <c r="BZ371" s="4" t="str">
        <f t="shared" si="401"/>
        <v/>
      </c>
      <c r="CA371" s="4" t="str">
        <f t="shared" si="402"/>
        <v/>
      </c>
      <c r="CB371" s="4" t="str">
        <f t="shared" si="403"/>
        <v/>
      </c>
      <c r="CC371" s="4" t="str">
        <f t="shared" si="404"/>
        <v/>
      </c>
      <c r="CD371" s="4" t="str">
        <f t="shared" si="405"/>
        <v/>
      </c>
      <c r="CE371" s="4" t="str">
        <f t="shared" si="406"/>
        <v/>
      </c>
      <c r="CF371" s="4" t="str">
        <f t="shared" si="407"/>
        <v/>
      </c>
      <c r="CG371" s="4" t="str">
        <f t="shared" si="408"/>
        <v/>
      </c>
      <c r="CH371" s="4" t="str">
        <f t="shared" si="409"/>
        <v/>
      </c>
      <c r="CI371" s="4" t="str">
        <f t="shared" si="410"/>
        <v/>
      </c>
      <c r="CJ371" s="4" t="str">
        <f t="shared" si="411"/>
        <v/>
      </c>
      <c r="CK371" s="4" t="str">
        <f t="shared" si="412"/>
        <v/>
      </c>
      <c r="CM371" s="4" t="s">
        <v>5028</v>
      </c>
      <c r="CN371" s="4" t="str">
        <f>IF(ISNUMBER(BZ371), IF($BV371&gt;VLOOKUP('Gene Table'!$G$2,'Array Content'!$A$2:$B$3,2,FALSE),IF(BZ371&lt;-$BV371,"mutant","WT"),IF(BZ371&lt;-VLOOKUP('Gene Table'!$G$2,'Array Content'!$A$2:$B$3,2,FALSE),"Mutant","WT")),"")</f>
        <v/>
      </c>
      <c r="CO371" s="4" t="str">
        <f>IF(ISNUMBER(CA371), IF($BV371&gt;VLOOKUP('Gene Table'!$G$2,'Array Content'!$A$2:$B$3,2,FALSE),IF(CA371&lt;-$BV371,"mutant","WT"),IF(CA371&lt;-VLOOKUP('Gene Table'!$G$2,'Array Content'!$A$2:$B$3,2,FALSE),"Mutant","WT")),"")</f>
        <v/>
      </c>
      <c r="CP371" s="4" t="str">
        <f>IF(ISNUMBER(CB371), IF($BV371&gt;VLOOKUP('Gene Table'!$G$2,'Array Content'!$A$2:$B$3,2,FALSE),IF(CB371&lt;-$BV371,"mutant","WT"),IF(CB371&lt;-VLOOKUP('Gene Table'!$G$2,'Array Content'!$A$2:$B$3,2,FALSE),"Mutant","WT")),"")</f>
        <v/>
      </c>
      <c r="CQ371" s="4" t="str">
        <f>IF(ISNUMBER(CC371), IF($BV371&gt;VLOOKUP('Gene Table'!$G$2,'Array Content'!$A$2:$B$3,2,FALSE),IF(CC371&lt;-$BV371,"mutant","WT"),IF(CC371&lt;-VLOOKUP('Gene Table'!$G$2,'Array Content'!$A$2:$B$3,2,FALSE),"Mutant","WT")),"")</f>
        <v/>
      </c>
      <c r="CR371" s="4" t="str">
        <f>IF(ISNUMBER(CD371), IF($BV371&gt;VLOOKUP('Gene Table'!$G$2,'Array Content'!$A$2:$B$3,2,FALSE),IF(CD371&lt;-$BV371,"mutant","WT"),IF(CD371&lt;-VLOOKUP('Gene Table'!$G$2,'Array Content'!$A$2:$B$3,2,FALSE),"Mutant","WT")),"")</f>
        <v/>
      </c>
      <c r="CS371" s="4" t="str">
        <f>IF(ISNUMBER(CE371), IF($BV371&gt;VLOOKUP('Gene Table'!$G$2,'Array Content'!$A$2:$B$3,2,FALSE),IF(CE371&lt;-$BV371,"mutant","WT"),IF(CE371&lt;-VLOOKUP('Gene Table'!$G$2,'Array Content'!$A$2:$B$3,2,FALSE),"Mutant","WT")),"")</f>
        <v/>
      </c>
      <c r="CT371" s="4" t="str">
        <f>IF(ISNUMBER(CF371), IF($BV371&gt;VLOOKUP('Gene Table'!$G$2,'Array Content'!$A$2:$B$3,2,FALSE),IF(CF371&lt;-$BV371,"mutant","WT"),IF(CF371&lt;-VLOOKUP('Gene Table'!$G$2,'Array Content'!$A$2:$B$3,2,FALSE),"Mutant","WT")),"")</f>
        <v/>
      </c>
      <c r="CU371" s="4" t="str">
        <f>IF(ISNUMBER(CG371), IF($BV371&gt;VLOOKUP('Gene Table'!$G$2,'Array Content'!$A$2:$B$3,2,FALSE),IF(CG371&lt;-$BV371,"mutant","WT"),IF(CG371&lt;-VLOOKUP('Gene Table'!$G$2,'Array Content'!$A$2:$B$3,2,FALSE),"Mutant","WT")),"")</f>
        <v/>
      </c>
      <c r="CV371" s="4" t="str">
        <f>IF(ISNUMBER(CH371), IF($BV371&gt;VLOOKUP('Gene Table'!$G$2,'Array Content'!$A$2:$B$3,2,FALSE),IF(CH371&lt;-$BV371,"mutant","WT"),IF(CH371&lt;-VLOOKUP('Gene Table'!$G$2,'Array Content'!$A$2:$B$3,2,FALSE),"Mutant","WT")),"")</f>
        <v/>
      </c>
      <c r="CW371" s="4" t="str">
        <f>IF(ISNUMBER(CI371), IF($BV371&gt;VLOOKUP('Gene Table'!$G$2,'Array Content'!$A$2:$B$3,2,FALSE),IF(CI371&lt;-$BV371,"mutant","WT"),IF(CI371&lt;-VLOOKUP('Gene Table'!$G$2,'Array Content'!$A$2:$B$3,2,FALSE),"Mutant","WT")),"")</f>
        <v/>
      </c>
      <c r="CX371" s="4" t="str">
        <f>IF(ISNUMBER(CJ371), IF($BV371&gt;VLOOKUP('Gene Table'!$G$2,'Array Content'!$A$2:$B$3,2,FALSE),IF(CJ371&lt;-$BV371,"mutant","WT"),IF(CJ371&lt;-VLOOKUP('Gene Table'!$G$2,'Array Content'!$A$2:$B$3,2,FALSE),"Mutant","WT")),"")</f>
        <v/>
      </c>
      <c r="CY371" s="4" t="str">
        <f>IF(ISNUMBER(CK371), IF($BV371&gt;VLOOKUP('Gene Table'!$G$2,'Array Content'!$A$2:$B$3,2,FALSE),IF(CK371&lt;-$BV371,"mutant","WT"),IF(CK371&lt;-VLOOKUP('Gene Table'!$G$2,'Array Content'!$A$2:$B$3,2,FALSE),"Mutant","WT")),"")</f>
        <v/>
      </c>
      <c r="DA371" s="4" t="s">
        <v>5028</v>
      </c>
      <c r="DB371" s="4" t="str">
        <f t="shared" si="413"/>
        <v/>
      </c>
      <c r="DC371" s="4" t="str">
        <f t="shared" si="414"/>
        <v/>
      </c>
      <c r="DD371" s="4" t="str">
        <f t="shared" si="415"/>
        <v/>
      </c>
      <c r="DE371" s="4" t="str">
        <f t="shared" si="416"/>
        <v/>
      </c>
      <c r="DF371" s="4" t="str">
        <f t="shared" si="417"/>
        <v/>
      </c>
      <c r="DG371" s="4" t="str">
        <f t="shared" si="418"/>
        <v/>
      </c>
      <c r="DH371" s="4" t="str">
        <f t="shared" si="419"/>
        <v/>
      </c>
      <c r="DI371" s="4" t="str">
        <f t="shared" si="420"/>
        <v/>
      </c>
      <c r="DJ371" s="4" t="str">
        <f t="shared" si="421"/>
        <v/>
      </c>
      <c r="DK371" s="4" t="str">
        <f t="shared" si="422"/>
        <v/>
      </c>
      <c r="DL371" s="4" t="str">
        <f t="shared" si="423"/>
        <v/>
      </c>
      <c r="DM371" s="4" t="str">
        <f t="shared" si="424"/>
        <v/>
      </c>
      <c r="DO371" s="4" t="s">
        <v>5028</v>
      </c>
      <c r="DP371" s="4" t="str">
        <f>IF(ISNUMBER(DB371), IF($AR371&gt;VLOOKUP('Gene Table'!$G$2,'Array Content'!$A$2:$B$3,2,FALSE),IF(DB371&lt;-$AR371,"mutant","WT"),IF(DB371&lt;-VLOOKUP('Gene Table'!$G$2,'Array Content'!$A$2:$B$3,2,FALSE),"Mutant","WT")),"")</f>
        <v/>
      </c>
      <c r="DQ371" s="4" t="str">
        <f>IF(ISNUMBER(DC371), IF($AR371&gt;VLOOKUP('Gene Table'!$G$2,'Array Content'!$A$2:$B$3,2,FALSE),IF(DC371&lt;-$AR371,"mutant","WT"),IF(DC371&lt;-VLOOKUP('Gene Table'!$G$2,'Array Content'!$A$2:$B$3,2,FALSE),"Mutant","WT")),"")</f>
        <v/>
      </c>
      <c r="DR371" s="4" t="str">
        <f>IF(ISNUMBER(DD371), IF($AR371&gt;VLOOKUP('Gene Table'!$G$2,'Array Content'!$A$2:$B$3,2,FALSE),IF(DD371&lt;-$AR371,"mutant","WT"),IF(DD371&lt;-VLOOKUP('Gene Table'!$G$2,'Array Content'!$A$2:$B$3,2,FALSE),"Mutant","WT")),"")</f>
        <v/>
      </c>
      <c r="DS371" s="4" t="str">
        <f>IF(ISNUMBER(DE371), IF($AR371&gt;VLOOKUP('Gene Table'!$G$2,'Array Content'!$A$2:$B$3,2,FALSE),IF(DE371&lt;-$AR371,"mutant","WT"),IF(DE371&lt;-VLOOKUP('Gene Table'!$G$2,'Array Content'!$A$2:$B$3,2,FALSE),"Mutant","WT")),"")</f>
        <v/>
      </c>
      <c r="DT371" s="4" t="str">
        <f>IF(ISNUMBER(DF371), IF($AR371&gt;VLOOKUP('Gene Table'!$G$2,'Array Content'!$A$2:$B$3,2,FALSE),IF(DF371&lt;-$AR371,"mutant","WT"),IF(DF371&lt;-VLOOKUP('Gene Table'!$G$2,'Array Content'!$A$2:$B$3,2,FALSE),"Mutant","WT")),"")</f>
        <v/>
      </c>
      <c r="DU371" s="4" t="str">
        <f>IF(ISNUMBER(DG371), IF($AR371&gt;VLOOKUP('Gene Table'!$G$2,'Array Content'!$A$2:$B$3,2,FALSE),IF(DG371&lt;-$AR371,"mutant","WT"),IF(DG371&lt;-VLOOKUP('Gene Table'!$G$2,'Array Content'!$A$2:$B$3,2,FALSE),"Mutant","WT")),"")</f>
        <v/>
      </c>
      <c r="DV371" s="4" t="str">
        <f>IF(ISNUMBER(DH371), IF($AR371&gt;VLOOKUP('Gene Table'!$G$2,'Array Content'!$A$2:$B$3,2,FALSE),IF(DH371&lt;-$AR371,"mutant","WT"),IF(DH371&lt;-VLOOKUP('Gene Table'!$G$2,'Array Content'!$A$2:$B$3,2,FALSE),"Mutant","WT")),"")</f>
        <v/>
      </c>
      <c r="DW371" s="4" t="str">
        <f>IF(ISNUMBER(DI371), IF($AR371&gt;VLOOKUP('Gene Table'!$G$2,'Array Content'!$A$2:$B$3,2,FALSE),IF(DI371&lt;-$AR371,"mutant","WT"),IF(DI371&lt;-VLOOKUP('Gene Table'!$G$2,'Array Content'!$A$2:$B$3,2,FALSE),"Mutant","WT")),"")</f>
        <v/>
      </c>
      <c r="DX371" s="4" t="str">
        <f>IF(ISNUMBER(DJ371), IF($AR371&gt;VLOOKUP('Gene Table'!$G$2,'Array Content'!$A$2:$B$3,2,FALSE),IF(DJ371&lt;-$AR371,"mutant","WT"),IF(DJ371&lt;-VLOOKUP('Gene Table'!$G$2,'Array Content'!$A$2:$B$3,2,FALSE),"Mutant","WT")),"")</f>
        <v/>
      </c>
      <c r="DY371" s="4" t="str">
        <f>IF(ISNUMBER(DK371), IF($AR371&gt;VLOOKUP('Gene Table'!$G$2,'Array Content'!$A$2:$B$3,2,FALSE),IF(DK371&lt;-$AR371,"mutant","WT"),IF(DK371&lt;-VLOOKUP('Gene Table'!$G$2,'Array Content'!$A$2:$B$3,2,FALSE),"Mutant","WT")),"")</f>
        <v/>
      </c>
      <c r="DZ371" s="4" t="str">
        <f>IF(ISNUMBER(DL371), IF($AR371&gt;VLOOKUP('Gene Table'!$G$2,'Array Content'!$A$2:$B$3,2,FALSE),IF(DL371&lt;-$AR371,"mutant","WT"),IF(DL371&lt;-VLOOKUP('Gene Table'!$G$2,'Array Content'!$A$2:$B$3,2,FALSE),"Mutant","WT")),"")</f>
        <v/>
      </c>
      <c r="EA371" s="4" t="str">
        <f>IF(ISNUMBER(DM371), IF($AR371&gt;VLOOKUP('Gene Table'!$G$2,'Array Content'!$A$2:$B$3,2,FALSE),IF(DM371&lt;-$AR371,"mutant","WT"),IF(DM371&lt;-VLOOKUP('Gene Table'!$G$2,'Array Content'!$A$2:$B$3,2,FALSE),"Mutant","WT")),"")</f>
        <v/>
      </c>
      <c r="EC371" s="4" t="s">
        <v>5028</v>
      </c>
      <c r="ED371" s="4" t="str">
        <f>IF('Gene Table'!$D371="copy number",D371,"")</f>
        <v/>
      </c>
      <c r="EE371" s="4" t="str">
        <f>IF('Gene Table'!$D371="copy number",E371,"")</f>
        <v/>
      </c>
      <c r="EF371" s="4" t="str">
        <f>IF('Gene Table'!$D371="copy number",F371,"")</f>
        <v/>
      </c>
      <c r="EG371" s="4" t="str">
        <f>IF('Gene Table'!$D371="copy number",G371,"")</f>
        <v/>
      </c>
      <c r="EH371" s="4" t="str">
        <f>IF('Gene Table'!$D371="copy number",H371,"")</f>
        <v/>
      </c>
      <c r="EI371" s="4" t="str">
        <f>IF('Gene Table'!$D371="copy number",I371,"")</f>
        <v/>
      </c>
      <c r="EJ371" s="4" t="str">
        <f>IF('Gene Table'!$D371="copy number",J371,"")</f>
        <v/>
      </c>
      <c r="EK371" s="4" t="str">
        <f>IF('Gene Table'!$D371="copy number",K371,"")</f>
        <v/>
      </c>
      <c r="EL371" s="4" t="str">
        <f>IF('Gene Table'!$D371="copy number",L371,"")</f>
        <v/>
      </c>
      <c r="EM371" s="4" t="str">
        <f>IF('Gene Table'!$D371="copy number",M371,"")</f>
        <v/>
      </c>
      <c r="EN371" s="4" t="str">
        <f>IF('Gene Table'!$D371="copy number",N371,"")</f>
        <v/>
      </c>
      <c r="EO371" s="4" t="str">
        <f>IF('Gene Table'!$D371="copy number",O371,"")</f>
        <v/>
      </c>
      <c r="EQ371" s="4" t="s">
        <v>5028</v>
      </c>
      <c r="ER371" s="4" t="str">
        <f>IF('Gene Table'!$D371="copy number",R371,"")</f>
        <v/>
      </c>
      <c r="ES371" s="4" t="str">
        <f>IF('Gene Table'!$D371="copy number",S371,"")</f>
        <v/>
      </c>
      <c r="ET371" s="4" t="str">
        <f>IF('Gene Table'!$D371="copy number",T371,"")</f>
        <v/>
      </c>
      <c r="EU371" s="4" t="str">
        <f>IF('Gene Table'!$D371="copy number",U371,"")</f>
        <v/>
      </c>
      <c r="EV371" s="4" t="str">
        <f>IF('Gene Table'!$D371="copy number",V371,"")</f>
        <v/>
      </c>
      <c r="EW371" s="4" t="str">
        <f>IF('Gene Table'!$D371="copy number",W371,"")</f>
        <v/>
      </c>
      <c r="EX371" s="4" t="str">
        <f>IF('Gene Table'!$D371="copy number",X371,"")</f>
        <v/>
      </c>
      <c r="EY371" s="4" t="str">
        <f>IF('Gene Table'!$D371="copy number",Y371,"")</f>
        <v/>
      </c>
      <c r="EZ371" s="4" t="str">
        <f>IF('Gene Table'!$D371="copy number",Z371,"")</f>
        <v/>
      </c>
      <c r="FA371" s="4" t="str">
        <f>IF('Gene Table'!$D371="copy number",AA371,"")</f>
        <v/>
      </c>
      <c r="FB371" s="4" t="str">
        <f>IF('Gene Table'!$D371="copy number",AB371,"")</f>
        <v/>
      </c>
      <c r="FC371" s="4" t="str">
        <f>IF('Gene Table'!$D371="copy number",AC371,"")</f>
        <v/>
      </c>
      <c r="FE371" s="4" t="s">
        <v>5028</v>
      </c>
      <c r="FF371" s="4" t="str">
        <f>IF('Gene Table'!$C371="SMPC",D371,"")</f>
        <v/>
      </c>
      <c r="FG371" s="4" t="str">
        <f>IF('Gene Table'!$C371="SMPC",E371,"")</f>
        <v/>
      </c>
      <c r="FH371" s="4" t="str">
        <f>IF('Gene Table'!$C371="SMPC",F371,"")</f>
        <v/>
      </c>
      <c r="FI371" s="4" t="str">
        <f>IF('Gene Table'!$C371="SMPC",G371,"")</f>
        <v/>
      </c>
      <c r="FJ371" s="4" t="str">
        <f>IF('Gene Table'!$C371="SMPC",H371,"")</f>
        <v/>
      </c>
      <c r="FK371" s="4" t="str">
        <f>IF('Gene Table'!$C371="SMPC",I371,"")</f>
        <v/>
      </c>
      <c r="FL371" s="4" t="str">
        <f>IF('Gene Table'!$C371="SMPC",J371,"")</f>
        <v/>
      </c>
      <c r="FM371" s="4" t="str">
        <f>IF('Gene Table'!$C371="SMPC",K371,"")</f>
        <v/>
      </c>
      <c r="FN371" s="4" t="str">
        <f>IF('Gene Table'!$C371="SMPC",L371,"")</f>
        <v/>
      </c>
      <c r="FO371" s="4" t="str">
        <f>IF('Gene Table'!$C371="SMPC",M371,"")</f>
        <v/>
      </c>
      <c r="FP371" s="4" t="str">
        <f>IF('Gene Table'!$C371="SMPC",N371,"")</f>
        <v/>
      </c>
      <c r="FQ371" s="4" t="str">
        <f>IF('Gene Table'!$C371="SMPC",O371,"")</f>
        <v/>
      </c>
      <c r="FS371" s="4" t="s">
        <v>5028</v>
      </c>
      <c r="FT371" s="4" t="str">
        <f>IF('Gene Table'!$C371="SMPC",R371,"")</f>
        <v/>
      </c>
      <c r="FU371" s="4" t="str">
        <f>IF('Gene Table'!$C371="SMPC",S371,"")</f>
        <v/>
      </c>
      <c r="FV371" s="4" t="str">
        <f>IF('Gene Table'!$C371="SMPC",T371,"")</f>
        <v/>
      </c>
      <c r="FW371" s="4" t="str">
        <f>IF('Gene Table'!$C371="SMPC",U371,"")</f>
        <v/>
      </c>
      <c r="FX371" s="4" t="str">
        <f>IF('Gene Table'!$C371="SMPC",V371,"")</f>
        <v/>
      </c>
      <c r="FY371" s="4" t="str">
        <f>IF('Gene Table'!$C371="SMPC",W371,"")</f>
        <v/>
      </c>
      <c r="FZ371" s="4" t="str">
        <f>IF('Gene Table'!$C371="SMPC",X371,"")</f>
        <v/>
      </c>
      <c r="GA371" s="4" t="str">
        <f>IF('Gene Table'!$C371="SMPC",Y371,"")</f>
        <v/>
      </c>
      <c r="GB371" s="4" t="str">
        <f>IF('Gene Table'!$C371="SMPC",Z371,"")</f>
        <v/>
      </c>
      <c r="GC371" s="4" t="str">
        <f>IF('Gene Table'!$C371="SMPC",AA371,"")</f>
        <v/>
      </c>
      <c r="GD371" s="4" t="str">
        <f>IF('Gene Table'!$C371="SMPC",AB371,"")</f>
        <v/>
      </c>
      <c r="GE371" s="4" t="str">
        <f>IF('Gene Table'!$C371="SMPC",AC371,"")</f>
        <v/>
      </c>
    </row>
    <row r="372" spans="1:187" ht="15" customHeight="1" x14ac:dyDescent="0.25">
      <c r="A372" s="4" t="str">
        <f>'Gene Table'!C372&amp;":"&amp;'Gene Table'!D372</f>
        <v>Blank:Blank</v>
      </c>
      <c r="B372" s="4">
        <f>IF('Gene Table'!$G$5="NO",IF(ISNUMBER(MATCH('Gene Table'!E372,'Array Content'!$M$2:$M$941,0)),VLOOKUP('Gene Table'!E372,'Array Content'!$M$2:$O$941,2,FALSE),35),IF('Gene Table'!$G$5="YES",IF(ISNUMBER(MATCH('Gene Table'!E372,'Array Content'!$M$2:$M$941,0)),VLOOKUP('Gene Table'!E372,'Array Content'!$M$2:$O$941,3,FALSE),35),"OOPS"))</f>
        <v>35</v>
      </c>
      <c r="C372" s="4" t="s">
        <v>5029</v>
      </c>
      <c r="D372" s="29">
        <f>IF('Control Sample Data'!D371="","",IF(SUM('Control Sample Data'!D$2:D$97)&gt;10,IF(AND(ISNUMBER('Control Sample Data'!D371),'Control Sample Data'!D371&lt;$B372, 'Control Sample Data'!D371&gt;0),'Control Sample Data'!D371,$B372),""))</f>
        <v>26</v>
      </c>
      <c r="E372" s="29">
        <f>IF('Control Sample Data'!E371="","",IF(SUM('Control Sample Data'!E$2:E$97)&gt;10,IF(AND(ISNUMBER('Control Sample Data'!E371),'Control Sample Data'!E371&lt;$B372, 'Control Sample Data'!E371&gt;0),'Control Sample Data'!E371,$B372),""))</f>
        <v>26</v>
      </c>
      <c r="F372" s="29" t="str">
        <f>IF('Control Sample Data'!F371="","",IF(SUM('Control Sample Data'!F$2:F$97)&gt;10,IF(AND(ISNUMBER('Control Sample Data'!F371),'Control Sample Data'!F371&lt;$B372, 'Control Sample Data'!F371&gt;0),'Control Sample Data'!F371,$B372),""))</f>
        <v/>
      </c>
      <c r="G372" s="29" t="str">
        <f>IF('Control Sample Data'!G371="","",IF(SUM('Control Sample Data'!G$2:G$97)&gt;10,IF(AND(ISNUMBER('Control Sample Data'!G371),'Control Sample Data'!G371&lt;$B372, 'Control Sample Data'!G371&gt;0),'Control Sample Data'!G371,$B372),""))</f>
        <v/>
      </c>
      <c r="H372" s="29" t="str">
        <f>IF('Control Sample Data'!H371="","",IF(SUM('Control Sample Data'!H$2:H$97)&gt;10,IF(AND(ISNUMBER('Control Sample Data'!H371),'Control Sample Data'!H371&lt;$B372, 'Control Sample Data'!H371&gt;0),'Control Sample Data'!H371,$B372),""))</f>
        <v/>
      </c>
      <c r="I372" s="29" t="str">
        <f>IF('Control Sample Data'!I371="","",IF(SUM('Control Sample Data'!I$2:I$97)&gt;10,IF(AND(ISNUMBER('Control Sample Data'!I371),'Control Sample Data'!I371&lt;$B372, 'Control Sample Data'!I371&gt;0),'Control Sample Data'!I371,$B372),""))</f>
        <v/>
      </c>
      <c r="J372" s="29" t="str">
        <f>IF('Control Sample Data'!J371="","",IF(SUM('Control Sample Data'!J$2:J$97)&gt;10,IF(AND(ISNUMBER('Control Sample Data'!J371),'Control Sample Data'!J371&lt;$B372, 'Control Sample Data'!J371&gt;0),'Control Sample Data'!J371,$B372),""))</f>
        <v/>
      </c>
      <c r="K372" s="29" t="str">
        <f>IF('Control Sample Data'!K371="","",IF(SUM('Control Sample Data'!K$2:K$97)&gt;10,IF(AND(ISNUMBER('Control Sample Data'!K371),'Control Sample Data'!K371&lt;$B372, 'Control Sample Data'!K371&gt;0),'Control Sample Data'!K371,$B372),""))</f>
        <v/>
      </c>
      <c r="L372" s="29" t="str">
        <f>IF('Control Sample Data'!L371="","",IF(SUM('Control Sample Data'!L$2:L$97)&gt;10,IF(AND(ISNUMBER('Control Sample Data'!L371),'Control Sample Data'!L371&lt;$B372, 'Control Sample Data'!L371&gt;0),'Control Sample Data'!L371,$B372),""))</f>
        <v/>
      </c>
      <c r="M372" s="29" t="str">
        <f>IF('Control Sample Data'!M371="","",IF(SUM('Control Sample Data'!M$2:M$97)&gt;10,IF(AND(ISNUMBER('Control Sample Data'!M371),'Control Sample Data'!M371&lt;$B372, 'Control Sample Data'!M371&gt;0),'Control Sample Data'!M371,$B372),""))</f>
        <v/>
      </c>
      <c r="N372" s="29" t="str">
        <f>IF('Control Sample Data'!N371="","",IF(SUM('Control Sample Data'!N$2:N$97)&gt;10,IF(AND(ISNUMBER('Control Sample Data'!N371),'Control Sample Data'!N371&lt;$B372, 'Control Sample Data'!N371&gt;0),'Control Sample Data'!N371,$B372),""))</f>
        <v/>
      </c>
      <c r="O372" s="29" t="str">
        <f>IF('Control Sample Data'!O371="","",IF(SUM('Control Sample Data'!O$2:O$97)&gt;10,IF(AND(ISNUMBER('Control Sample Data'!O371),'Control Sample Data'!O371&lt;$B372, 'Control Sample Data'!O371&gt;0),'Control Sample Data'!O371,$B372),""))</f>
        <v/>
      </c>
      <c r="Q372" s="4" t="s">
        <v>5029</v>
      </c>
      <c r="R372" s="29">
        <f>IF('Test Sample Data'!D371="","",IF(SUM('Test Sample Data'!D$2:D$97)&gt;10,IF(AND(ISNUMBER('Test Sample Data'!D371),'Test Sample Data'!D371&lt;$B372, 'Test Sample Data'!D371&gt;0),'Test Sample Data'!D371,$B372),""))</f>
        <v>26.64</v>
      </c>
      <c r="S372" s="29">
        <f>IF('Test Sample Data'!E371="","",IF(SUM('Test Sample Data'!E$2:E$97)&gt;10,IF(AND(ISNUMBER('Test Sample Data'!E371),'Test Sample Data'!E371&lt;$B372, 'Test Sample Data'!E371&gt;0),'Test Sample Data'!E371,$B372),""))</f>
        <v>26</v>
      </c>
      <c r="T372" s="29" t="str">
        <f>IF('Test Sample Data'!F371="","",IF(SUM('Test Sample Data'!F$2:F$97)&gt;10,IF(AND(ISNUMBER('Test Sample Data'!F371),'Test Sample Data'!F371&lt;$B372, 'Test Sample Data'!F371&gt;0),'Test Sample Data'!F371,$B372),""))</f>
        <v/>
      </c>
      <c r="U372" s="29" t="str">
        <f>IF('Test Sample Data'!G371="","",IF(SUM('Test Sample Data'!G$2:G$97)&gt;10,IF(AND(ISNUMBER('Test Sample Data'!G371),'Test Sample Data'!G371&lt;$B372, 'Test Sample Data'!G371&gt;0),'Test Sample Data'!G371,$B372),""))</f>
        <v/>
      </c>
      <c r="V372" s="29" t="str">
        <f>IF('Test Sample Data'!H371="","",IF(SUM('Test Sample Data'!H$2:H$97)&gt;10,IF(AND(ISNUMBER('Test Sample Data'!H371),'Test Sample Data'!H371&lt;$B372, 'Test Sample Data'!H371&gt;0),'Test Sample Data'!H371,$B372),""))</f>
        <v/>
      </c>
      <c r="W372" s="29" t="str">
        <f>IF('Test Sample Data'!I371="","",IF(SUM('Test Sample Data'!I$2:I$97)&gt;10,IF(AND(ISNUMBER('Test Sample Data'!I371),'Test Sample Data'!I371&lt;$B372, 'Test Sample Data'!I371&gt;0),'Test Sample Data'!I371,$B372),""))</f>
        <v/>
      </c>
      <c r="X372" s="29" t="str">
        <f>IF('Test Sample Data'!J371="","",IF(SUM('Test Sample Data'!J$2:J$97)&gt;10,IF(AND(ISNUMBER('Test Sample Data'!J371),'Test Sample Data'!J371&lt;$B372, 'Test Sample Data'!J371&gt;0),'Test Sample Data'!J371,$B372),""))</f>
        <v/>
      </c>
      <c r="Y372" s="29" t="str">
        <f>IF('Test Sample Data'!K371="","",IF(SUM('Test Sample Data'!K$2:K$97)&gt;10,IF(AND(ISNUMBER('Test Sample Data'!K371),'Test Sample Data'!K371&lt;$B372, 'Test Sample Data'!K371&gt;0),'Test Sample Data'!K371,$B372),""))</f>
        <v/>
      </c>
      <c r="Z372" s="29" t="str">
        <f>IF('Test Sample Data'!L371="","",IF(SUM('Test Sample Data'!L$2:L$97)&gt;10,IF(AND(ISNUMBER('Test Sample Data'!L371),'Test Sample Data'!L371&lt;$B372, 'Test Sample Data'!L371&gt;0),'Test Sample Data'!L371,$B372),""))</f>
        <v/>
      </c>
      <c r="AA372" s="29" t="str">
        <f>IF('Test Sample Data'!M371="","",IF(SUM('Test Sample Data'!M$2:M$97)&gt;10,IF(AND(ISNUMBER('Test Sample Data'!M371),'Test Sample Data'!M371&lt;$B372, 'Test Sample Data'!M371&gt;0),'Test Sample Data'!M371,$B372),""))</f>
        <v/>
      </c>
      <c r="AB372" s="29" t="str">
        <f>IF('Test Sample Data'!N371="","",IF(SUM('Test Sample Data'!N$2:N$97)&gt;10,IF(AND(ISNUMBER('Test Sample Data'!N371),'Test Sample Data'!N371&lt;$B372, 'Test Sample Data'!N371&gt;0),'Test Sample Data'!N371,$B372),""))</f>
        <v/>
      </c>
      <c r="AC372" s="29" t="str">
        <f>IF('Test Sample Data'!O371="","",IF(SUM('Test Sample Data'!O$2:O$97)&gt;10,IF(AND(ISNUMBER('Test Sample Data'!O371),'Test Sample Data'!O371&lt;$B372, 'Test Sample Data'!O371&gt;0),'Test Sample Data'!O371,$B372),""))</f>
        <v/>
      </c>
      <c r="AE372" s="4" t="s">
        <v>5029</v>
      </c>
      <c r="AF372" s="4" t="e">
        <f t="shared" si="375"/>
        <v>#N/A</v>
      </c>
      <c r="AG372" s="4" t="e">
        <f t="shared" si="376"/>
        <v>#N/A</v>
      </c>
      <c r="AH372" s="4" t="str">
        <f t="shared" si="377"/>
        <v/>
      </c>
      <c r="AI372" s="4" t="str">
        <f t="shared" si="378"/>
        <v/>
      </c>
      <c r="AJ372" s="4" t="str">
        <f t="shared" si="379"/>
        <v/>
      </c>
      <c r="AK372" s="4" t="str">
        <f t="shared" si="380"/>
        <v/>
      </c>
      <c r="AL372" s="4" t="str">
        <f t="shared" si="381"/>
        <v/>
      </c>
      <c r="AM372" s="4" t="str">
        <f t="shared" si="382"/>
        <v/>
      </c>
      <c r="AN372" s="4" t="str">
        <f t="shared" si="383"/>
        <v/>
      </c>
      <c r="AO372" s="4" t="str">
        <f t="shared" si="384"/>
        <v/>
      </c>
      <c r="AP372" s="4" t="str">
        <f t="shared" si="385"/>
        <v/>
      </c>
      <c r="AQ372" s="4" t="str">
        <f t="shared" si="386"/>
        <v/>
      </c>
      <c r="AR372" s="4">
        <f t="shared" si="387"/>
        <v>0</v>
      </c>
      <c r="AS372" s="4" t="e">
        <f t="shared" si="438"/>
        <v>#N/A</v>
      </c>
      <c r="AU372" s="4" t="s">
        <v>5029</v>
      </c>
      <c r="AV372" s="4" t="e">
        <f t="shared" si="388"/>
        <v>#N/A</v>
      </c>
      <c r="AW372" s="4" t="e">
        <f t="shared" si="389"/>
        <v>#N/A</v>
      </c>
      <c r="AX372" s="4" t="str">
        <f t="shared" si="390"/>
        <v/>
      </c>
      <c r="AY372" s="4" t="str">
        <f t="shared" si="391"/>
        <v/>
      </c>
      <c r="AZ372" s="4" t="str">
        <f t="shared" si="392"/>
        <v/>
      </c>
      <c r="BA372" s="4" t="str">
        <f t="shared" si="393"/>
        <v/>
      </c>
      <c r="BB372" s="4" t="str">
        <f t="shared" si="394"/>
        <v/>
      </c>
      <c r="BC372" s="4" t="str">
        <f t="shared" si="395"/>
        <v/>
      </c>
      <c r="BD372" s="4" t="str">
        <f t="shared" si="396"/>
        <v/>
      </c>
      <c r="BE372" s="4" t="str">
        <f t="shared" si="397"/>
        <v/>
      </c>
      <c r="BF372" s="4" t="str">
        <f t="shared" si="398"/>
        <v/>
      </c>
      <c r="BG372" s="4" t="str">
        <f t="shared" si="399"/>
        <v/>
      </c>
      <c r="BI372" s="4" t="s">
        <v>5029</v>
      </c>
      <c r="BJ372" s="4" t="e">
        <f t="shared" si="425"/>
        <v>#N/A</v>
      </c>
      <c r="BK372" s="4" t="str">
        <f t="shared" si="426"/>
        <v/>
      </c>
      <c r="BL372" s="4" t="str">
        <f t="shared" si="427"/>
        <v/>
      </c>
      <c r="BM372" s="4" t="str">
        <f t="shared" si="428"/>
        <v/>
      </c>
      <c r="BN372" s="4" t="str">
        <f t="shared" si="429"/>
        <v/>
      </c>
      <c r="BO372" s="4" t="str">
        <f t="shared" si="430"/>
        <v/>
      </c>
      <c r="BP372" s="4" t="str">
        <f t="shared" si="431"/>
        <v/>
      </c>
      <c r="BQ372" s="4" t="str">
        <f t="shared" si="432"/>
        <v/>
      </c>
      <c r="BR372" s="4" t="str">
        <f t="shared" si="433"/>
        <v/>
      </c>
      <c r="BS372" s="4" t="str">
        <f t="shared" si="434"/>
        <v/>
      </c>
      <c r="BT372" s="4" t="str">
        <f t="shared" si="435"/>
        <v/>
      </c>
      <c r="BU372" s="4" t="str">
        <f t="shared" si="436"/>
        <v/>
      </c>
      <c r="BV372" s="4">
        <f t="shared" si="400"/>
        <v>0</v>
      </c>
      <c r="BW372" s="4" t="e">
        <f t="shared" si="437"/>
        <v>#N/A</v>
      </c>
      <c r="BY372" s="4" t="s">
        <v>5029</v>
      </c>
      <c r="BZ372" s="4" t="str">
        <f t="shared" si="401"/>
        <v/>
      </c>
      <c r="CA372" s="4" t="str">
        <f t="shared" si="402"/>
        <v/>
      </c>
      <c r="CB372" s="4" t="str">
        <f t="shared" si="403"/>
        <v/>
      </c>
      <c r="CC372" s="4" t="str">
        <f t="shared" si="404"/>
        <v/>
      </c>
      <c r="CD372" s="4" t="str">
        <f t="shared" si="405"/>
        <v/>
      </c>
      <c r="CE372" s="4" t="str">
        <f t="shared" si="406"/>
        <v/>
      </c>
      <c r="CF372" s="4" t="str">
        <f t="shared" si="407"/>
        <v/>
      </c>
      <c r="CG372" s="4" t="str">
        <f t="shared" si="408"/>
        <v/>
      </c>
      <c r="CH372" s="4" t="str">
        <f t="shared" si="409"/>
        <v/>
      </c>
      <c r="CI372" s="4" t="str">
        <f t="shared" si="410"/>
        <v/>
      </c>
      <c r="CJ372" s="4" t="str">
        <f t="shared" si="411"/>
        <v/>
      </c>
      <c r="CK372" s="4" t="str">
        <f t="shared" si="412"/>
        <v/>
      </c>
      <c r="CM372" s="4" t="s">
        <v>5029</v>
      </c>
      <c r="CN372" s="4" t="str">
        <f>IF(ISNUMBER(BZ372), IF($BV372&gt;VLOOKUP('Gene Table'!$G$2,'Array Content'!$A$2:$B$3,2,FALSE),IF(BZ372&lt;-$BV372,"mutant","WT"),IF(BZ372&lt;-VLOOKUP('Gene Table'!$G$2,'Array Content'!$A$2:$B$3,2,FALSE),"Mutant","WT")),"")</f>
        <v/>
      </c>
      <c r="CO372" s="4" t="str">
        <f>IF(ISNUMBER(CA372), IF($BV372&gt;VLOOKUP('Gene Table'!$G$2,'Array Content'!$A$2:$B$3,2,FALSE),IF(CA372&lt;-$BV372,"mutant","WT"),IF(CA372&lt;-VLOOKUP('Gene Table'!$G$2,'Array Content'!$A$2:$B$3,2,FALSE),"Mutant","WT")),"")</f>
        <v/>
      </c>
      <c r="CP372" s="4" t="str">
        <f>IF(ISNUMBER(CB372), IF($BV372&gt;VLOOKUP('Gene Table'!$G$2,'Array Content'!$A$2:$B$3,2,FALSE),IF(CB372&lt;-$BV372,"mutant","WT"),IF(CB372&lt;-VLOOKUP('Gene Table'!$G$2,'Array Content'!$A$2:$B$3,2,FALSE),"Mutant","WT")),"")</f>
        <v/>
      </c>
      <c r="CQ372" s="4" t="str">
        <f>IF(ISNUMBER(CC372), IF($BV372&gt;VLOOKUP('Gene Table'!$G$2,'Array Content'!$A$2:$B$3,2,FALSE),IF(CC372&lt;-$BV372,"mutant","WT"),IF(CC372&lt;-VLOOKUP('Gene Table'!$G$2,'Array Content'!$A$2:$B$3,2,FALSE),"Mutant","WT")),"")</f>
        <v/>
      </c>
      <c r="CR372" s="4" t="str">
        <f>IF(ISNUMBER(CD372), IF($BV372&gt;VLOOKUP('Gene Table'!$G$2,'Array Content'!$A$2:$B$3,2,FALSE),IF(CD372&lt;-$BV372,"mutant","WT"),IF(CD372&lt;-VLOOKUP('Gene Table'!$G$2,'Array Content'!$A$2:$B$3,2,FALSE),"Mutant","WT")),"")</f>
        <v/>
      </c>
      <c r="CS372" s="4" t="str">
        <f>IF(ISNUMBER(CE372), IF($BV372&gt;VLOOKUP('Gene Table'!$G$2,'Array Content'!$A$2:$B$3,2,FALSE),IF(CE372&lt;-$BV372,"mutant","WT"),IF(CE372&lt;-VLOOKUP('Gene Table'!$G$2,'Array Content'!$A$2:$B$3,2,FALSE),"Mutant","WT")),"")</f>
        <v/>
      </c>
      <c r="CT372" s="4" t="str">
        <f>IF(ISNUMBER(CF372), IF($BV372&gt;VLOOKUP('Gene Table'!$G$2,'Array Content'!$A$2:$B$3,2,FALSE),IF(CF372&lt;-$BV372,"mutant","WT"),IF(CF372&lt;-VLOOKUP('Gene Table'!$G$2,'Array Content'!$A$2:$B$3,2,FALSE),"Mutant","WT")),"")</f>
        <v/>
      </c>
      <c r="CU372" s="4" t="str">
        <f>IF(ISNUMBER(CG372), IF($BV372&gt;VLOOKUP('Gene Table'!$G$2,'Array Content'!$A$2:$B$3,2,FALSE),IF(CG372&lt;-$BV372,"mutant","WT"),IF(CG372&lt;-VLOOKUP('Gene Table'!$G$2,'Array Content'!$A$2:$B$3,2,FALSE),"Mutant","WT")),"")</f>
        <v/>
      </c>
      <c r="CV372" s="4" t="str">
        <f>IF(ISNUMBER(CH372), IF($BV372&gt;VLOOKUP('Gene Table'!$G$2,'Array Content'!$A$2:$B$3,2,FALSE),IF(CH372&lt;-$BV372,"mutant","WT"),IF(CH372&lt;-VLOOKUP('Gene Table'!$G$2,'Array Content'!$A$2:$B$3,2,FALSE),"Mutant","WT")),"")</f>
        <v/>
      </c>
      <c r="CW372" s="4" t="str">
        <f>IF(ISNUMBER(CI372), IF($BV372&gt;VLOOKUP('Gene Table'!$G$2,'Array Content'!$A$2:$B$3,2,FALSE),IF(CI372&lt;-$BV372,"mutant","WT"),IF(CI372&lt;-VLOOKUP('Gene Table'!$G$2,'Array Content'!$A$2:$B$3,2,FALSE),"Mutant","WT")),"")</f>
        <v/>
      </c>
      <c r="CX372" s="4" t="str">
        <f>IF(ISNUMBER(CJ372), IF($BV372&gt;VLOOKUP('Gene Table'!$G$2,'Array Content'!$A$2:$B$3,2,FALSE),IF(CJ372&lt;-$BV372,"mutant","WT"),IF(CJ372&lt;-VLOOKUP('Gene Table'!$G$2,'Array Content'!$A$2:$B$3,2,FALSE),"Mutant","WT")),"")</f>
        <v/>
      </c>
      <c r="CY372" s="4" t="str">
        <f>IF(ISNUMBER(CK372), IF($BV372&gt;VLOOKUP('Gene Table'!$G$2,'Array Content'!$A$2:$B$3,2,FALSE),IF(CK372&lt;-$BV372,"mutant","WT"),IF(CK372&lt;-VLOOKUP('Gene Table'!$G$2,'Array Content'!$A$2:$B$3,2,FALSE),"Mutant","WT")),"")</f>
        <v/>
      </c>
      <c r="DA372" s="4" t="s">
        <v>5029</v>
      </c>
      <c r="DB372" s="4" t="str">
        <f t="shared" si="413"/>
        <v/>
      </c>
      <c r="DC372" s="4" t="str">
        <f t="shared" si="414"/>
        <v/>
      </c>
      <c r="DD372" s="4" t="str">
        <f t="shared" si="415"/>
        <v/>
      </c>
      <c r="DE372" s="4" t="str">
        <f t="shared" si="416"/>
        <v/>
      </c>
      <c r="DF372" s="4" t="str">
        <f t="shared" si="417"/>
        <v/>
      </c>
      <c r="DG372" s="4" t="str">
        <f t="shared" si="418"/>
        <v/>
      </c>
      <c r="DH372" s="4" t="str">
        <f t="shared" si="419"/>
        <v/>
      </c>
      <c r="DI372" s="4" t="str">
        <f t="shared" si="420"/>
        <v/>
      </c>
      <c r="DJ372" s="4" t="str">
        <f t="shared" si="421"/>
        <v/>
      </c>
      <c r="DK372" s="4" t="str">
        <f t="shared" si="422"/>
        <v/>
      </c>
      <c r="DL372" s="4" t="str">
        <f t="shared" si="423"/>
        <v/>
      </c>
      <c r="DM372" s="4" t="str">
        <f t="shared" si="424"/>
        <v/>
      </c>
      <c r="DO372" s="4" t="s">
        <v>5029</v>
      </c>
      <c r="DP372" s="4" t="str">
        <f>IF(ISNUMBER(DB372), IF($AR372&gt;VLOOKUP('Gene Table'!$G$2,'Array Content'!$A$2:$B$3,2,FALSE),IF(DB372&lt;-$AR372,"mutant","WT"),IF(DB372&lt;-VLOOKUP('Gene Table'!$G$2,'Array Content'!$A$2:$B$3,2,FALSE),"Mutant","WT")),"")</f>
        <v/>
      </c>
      <c r="DQ372" s="4" t="str">
        <f>IF(ISNUMBER(DC372), IF($AR372&gt;VLOOKUP('Gene Table'!$G$2,'Array Content'!$A$2:$B$3,2,FALSE),IF(DC372&lt;-$AR372,"mutant","WT"),IF(DC372&lt;-VLOOKUP('Gene Table'!$G$2,'Array Content'!$A$2:$B$3,2,FALSE),"Mutant","WT")),"")</f>
        <v/>
      </c>
      <c r="DR372" s="4" t="str">
        <f>IF(ISNUMBER(DD372), IF($AR372&gt;VLOOKUP('Gene Table'!$G$2,'Array Content'!$A$2:$B$3,2,FALSE),IF(DD372&lt;-$AR372,"mutant","WT"),IF(DD372&lt;-VLOOKUP('Gene Table'!$G$2,'Array Content'!$A$2:$B$3,2,FALSE),"Mutant","WT")),"")</f>
        <v/>
      </c>
      <c r="DS372" s="4" t="str">
        <f>IF(ISNUMBER(DE372), IF($AR372&gt;VLOOKUP('Gene Table'!$G$2,'Array Content'!$A$2:$B$3,2,FALSE),IF(DE372&lt;-$AR372,"mutant","WT"),IF(DE372&lt;-VLOOKUP('Gene Table'!$G$2,'Array Content'!$A$2:$B$3,2,FALSE),"Mutant","WT")),"")</f>
        <v/>
      </c>
      <c r="DT372" s="4" t="str">
        <f>IF(ISNUMBER(DF372), IF($AR372&gt;VLOOKUP('Gene Table'!$G$2,'Array Content'!$A$2:$B$3,2,FALSE),IF(DF372&lt;-$AR372,"mutant","WT"),IF(DF372&lt;-VLOOKUP('Gene Table'!$G$2,'Array Content'!$A$2:$B$3,2,FALSE),"Mutant","WT")),"")</f>
        <v/>
      </c>
      <c r="DU372" s="4" t="str">
        <f>IF(ISNUMBER(DG372), IF($AR372&gt;VLOOKUP('Gene Table'!$G$2,'Array Content'!$A$2:$B$3,2,FALSE),IF(DG372&lt;-$AR372,"mutant","WT"),IF(DG372&lt;-VLOOKUP('Gene Table'!$G$2,'Array Content'!$A$2:$B$3,2,FALSE),"Mutant","WT")),"")</f>
        <v/>
      </c>
      <c r="DV372" s="4" t="str">
        <f>IF(ISNUMBER(DH372), IF($AR372&gt;VLOOKUP('Gene Table'!$G$2,'Array Content'!$A$2:$B$3,2,FALSE),IF(DH372&lt;-$AR372,"mutant","WT"),IF(DH372&lt;-VLOOKUP('Gene Table'!$G$2,'Array Content'!$A$2:$B$3,2,FALSE),"Mutant","WT")),"")</f>
        <v/>
      </c>
      <c r="DW372" s="4" t="str">
        <f>IF(ISNUMBER(DI372), IF($AR372&gt;VLOOKUP('Gene Table'!$G$2,'Array Content'!$A$2:$B$3,2,FALSE),IF(DI372&lt;-$AR372,"mutant","WT"),IF(DI372&lt;-VLOOKUP('Gene Table'!$G$2,'Array Content'!$A$2:$B$3,2,FALSE),"Mutant","WT")),"")</f>
        <v/>
      </c>
      <c r="DX372" s="4" t="str">
        <f>IF(ISNUMBER(DJ372), IF($AR372&gt;VLOOKUP('Gene Table'!$G$2,'Array Content'!$A$2:$B$3,2,FALSE),IF(DJ372&lt;-$AR372,"mutant","WT"),IF(DJ372&lt;-VLOOKUP('Gene Table'!$G$2,'Array Content'!$A$2:$B$3,2,FALSE),"Mutant","WT")),"")</f>
        <v/>
      </c>
      <c r="DY372" s="4" t="str">
        <f>IF(ISNUMBER(DK372), IF($AR372&gt;VLOOKUP('Gene Table'!$G$2,'Array Content'!$A$2:$B$3,2,FALSE),IF(DK372&lt;-$AR372,"mutant","WT"),IF(DK372&lt;-VLOOKUP('Gene Table'!$G$2,'Array Content'!$A$2:$B$3,2,FALSE),"Mutant","WT")),"")</f>
        <v/>
      </c>
      <c r="DZ372" s="4" t="str">
        <f>IF(ISNUMBER(DL372), IF($AR372&gt;VLOOKUP('Gene Table'!$G$2,'Array Content'!$A$2:$B$3,2,FALSE),IF(DL372&lt;-$AR372,"mutant","WT"),IF(DL372&lt;-VLOOKUP('Gene Table'!$G$2,'Array Content'!$A$2:$B$3,2,FALSE),"Mutant","WT")),"")</f>
        <v/>
      </c>
      <c r="EA372" s="4" t="str">
        <f>IF(ISNUMBER(DM372), IF($AR372&gt;VLOOKUP('Gene Table'!$G$2,'Array Content'!$A$2:$B$3,2,FALSE),IF(DM372&lt;-$AR372,"mutant","WT"),IF(DM372&lt;-VLOOKUP('Gene Table'!$G$2,'Array Content'!$A$2:$B$3,2,FALSE),"Mutant","WT")),"")</f>
        <v/>
      </c>
      <c r="EC372" s="4" t="s">
        <v>5029</v>
      </c>
      <c r="ED372" s="4" t="str">
        <f>IF('Gene Table'!$D372="copy number",D372,"")</f>
        <v/>
      </c>
      <c r="EE372" s="4" t="str">
        <f>IF('Gene Table'!$D372="copy number",E372,"")</f>
        <v/>
      </c>
      <c r="EF372" s="4" t="str">
        <f>IF('Gene Table'!$D372="copy number",F372,"")</f>
        <v/>
      </c>
      <c r="EG372" s="4" t="str">
        <f>IF('Gene Table'!$D372="copy number",G372,"")</f>
        <v/>
      </c>
      <c r="EH372" s="4" t="str">
        <f>IF('Gene Table'!$D372="copy number",H372,"")</f>
        <v/>
      </c>
      <c r="EI372" s="4" t="str">
        <f>IF('Gene Table'!$D372="copy number",I372,"")</f>
        <v/>
      </c>
      <c r="EJ372" s="4" t="str">
        <f>IF('Gene Table'!$D372="copy number",J372,"")</f>
        <v/>
      </c>
      <c r="EK372" s="4" t="str">
        <f>IF('Gene Table'!$D372="copy number",K372,"")</f>
        <v/>
      </c>
      <c r="EL372" s="4" t="str">
        <f>IF('Gene Table'!$D372="copy number",L372,"")</f>
        <v/>
      </c>
      <c r="EM372" s="4" t="str">
        <f>IF('Gene Table'!$D372="copy number",M372,"")</f>
        <v/>
      </c>
      <c r="EN372" s="4" t="str">
        <f>IF('Gene Table'!$D372="copy number",N372,"")</f>
        <v/>
      </c>
      <c r="EO372" s="4" t="str">
        <f>IF('Gene Table'!$D372="copy number",O372,"")</f>
        <v/>
      </c>
      <c r="EQ372" s="4" t="s">
        <v>5029</v>
      </c>
      <c r="ER372" s="4" t="str">
        <f>IF('Gene Table'!$D372="copy number",R372,"")</f>
        <v/>
      </c>
      <c r="ES372" s="4" t="str">
        <f>IF('Gene Table'!$D372="copy number",S372,"")</f>
        <v/>
      </c>
      <c r="ET372" s="4" t="str">
        <f>IF('Gene Table'!$D372="copy number",T372,"")</f>
        <v/>
      </c>
      <c r="EU372" s="4" t="str">
        <f>IF('Gene Table'!$D372="copy number",U372,"")</f>
        <v/>
      </c>
      <c r="EV372" s="4" t="str">
        <f>IF('Gene Table'!$D372="copy number",V372,"")</f>
        <v/>
      </c>
      <c r="EW372" s="4" t="str">
        <f>IF('Gene Table'!$D372="copy number",W372,"")</f>
        <v/>
      </c>
      <c r="EX372" s="4" t="str">
        <f>IF('Gene Table'!$D372="copy number",X372,"")</f>
        <v/>
      </c>
      <c r="EY372" s="4" t="str">
        <f>IF('Gene Table'!$D372="copy number",Y372,"")</f>
        <v/>
      </c>
      <c r="EZ372" s="4" t="str">
        <f>IF('Gene Table'!$D372="copy number",Z372,"")</f>
        <v/>
      </c>
      <c r="FA372" s="4" t="str">
        <f>IF('Gene Table'!$D372="copy number",AA372,"")</f>
        <v/>
      </c>
      <c r="FB372" s="4" t="str">
        <f>IF('Gene Table'!$D372="copy number",AB372,"")</f>
        <v/>
      </c>
      <c r="FC372" s="4" t="str">
        <f>IF('Gene Table'!$D372="copy number",AC372,"")</f>
        <v/>
      </c>
      <c r="FE372" s="4" t="s">
        <v>5029</v>
      </c>
      <c r="FF372" s="4" t="str">
        <f>IF('Gene Table'!$C372="SMPC",D372,"")</f>
        <v/>
      </c>
      <c r="FG372" s="4" t="str">
        <f>IF('Gene Table'!$C372="SMPC",E372,"")</f>
        <v/>
      </c>
      <c r="FH372" s="4" t="str">
        <f>IF('Gene Table'!$C372="SMPC",F372,"")</f>
        <v/>
      </c>
      <c r="FI372" s="4" t="str">
        <f>IF('Gene Table'!$C372="SMPC",G372,"")</f>
        <v/>
      </c>
      <c r="FJ372" s="4" t="str">
        <f>IF('Gene Table'!$C372="SMPC",H372,"")</f>
        <v/>
      </c>
      <c r="FK372" s="4" t="str">
        <f>IF('Gene Table'!$C372="SMPC",I372,"")</f>
        <v/>
      </c>
      <c r="FL372" s="4" t="str">
        <f>IF('Gene Table'!$C372="SMPC",J372,"")</f>
        <v/>
      </c>
      <c r="FM372" s="4" t="str">
        <f>IF('Gene Table'!$C372="SMPC",K372,"")</f>
        <v/>
      </c>
      <c r="FN372" s="4" t="str">
        <f>IF('Gene Table'!$C372="SMPC",L372,"")</f>
        <v/>
      </c>
      <c r="FO372" s="4" t="str">
        <f>IF('Gene Table'!$C372="SMPC",M372,"")</f>
        <v/>
      </c>
      <c r="FP372" s="4" t="str">
        <f>IF('Gene Table'!$C372="SMPC",N372,"")</f>
        <v/>
      </c>
      <c r="FQ372" s="4" t="str">
        <f>IF('Gene Table'!$C372="SMPC",O372,"")</f>
        <v/>
      </c>
      <c r="FS372" s="4" t="s">
        <v>5029</v>
      </c>
      <c r="FT372" s="4" t="str">
        <f>IF('Gene Table'!$C372="SMPC",R372,"")</f>
        <v/>
      </c>
      <c r="FU372" s="4" t="str">
        <f>IF('Gene Table'!$C372="SMPC",S372,"")</f>
        <v/>
      </c>
      <c r="FV372" s="4" t="str">
        <f>IF('Gene Table'!$C372="SMPC",T372,"")</f>
        <v/>
      </c>
      <c r="FW372" s="4" t="str">
        <f>IF('Gene Table'!$C372="SMPC",U372,"")</f>
        <v/>
      </c>
      <c r="FX372" s="4" t="str">
        <f>IF('Gene Table'!$C372="SMPC",V372,"")</f>
        <v/>
      </c>
      <c r="FY372" s="4" t="str">
        <f>IF('Gene Table'!$C372="SMPC",W372,"")</f>
        <v/>
      </c>
      <c r="FZ372" s="4" t="str">
        <f>IF('Gene Table'!$C372="SMPC",X372,"")</f>
        <v/>
      </c>
      <c r="GA372" s="4" t="str">
        <f>IF('Gene Table'!$C372="SMPC",Y372,"")</f>
        <v/>
      </c>
      <c r="GB372" s="4" t="str">
        <f>IF('Gene Table'!$C372="SMPC",Z372,"")</f>
        <v/>
      </c>
      <c r="GC372" s="4" t="str">
        <f>IF('Gene Table'!$C372="SMPC",AA372,"")</f>
        <v/>
      </c>
      <c r="GD372" s="4" t="str">
        <f>IF('Gene Table'!$C372="SMPC",AB372,"")</f>
        <v/>
      </c>
      <c r="GE372" s="4" t="str">
        <f>IF('Gene Table'!$C372="SMPC",AC372,"")</f>
        <v/>
      </c>
    </row>
    <row r="373" spans="1:187" ht="15" customHeight="1" x14ac:dyDescent="0.25">
      <c r="A373" s="4" t="str">
        <f>'Gene Table'!C373&amp;":"&amp;'Gene Table'!D373</f>
        <v>Blank:Blank</v>
      </c>
      <c r="B373" s="4">
        <f>IF('Gene Table'!$G$5="NO",IF(ISNUMBER(MATCH('Gene Table'!E373,'Array Content'!$M$2:$M$941,0)),VLOOKUP('Gene Table'!E373,'Array Content'!$M$2:$O$941,2,FALSE),35),IF('Gene Table'!$G$5="YES",IF(ISNUMBER(MATCH('Gene Table'!E373,'Array Content'!$M$2:$M$941,0)),VLOOKUP('Gene Table'!E373,'Array Content'!$M$2:$O$941,3,FALSE),35),"OOPS"))</f>
        <v>35</v>
      </c>
      <c r="C373" s="4" t="s">
        <v>5030</v>
      </c>
      <c r="D373" s="29">
        <f>IF('Control Sample Data'!D372="","",IF(SUM('Control Sample Data'!D$2:D$97)&gt;10,IF(AND(ISNUMBER('Control Sample Data'!D372),'Control Sample Data'!D372&lt;$B373, 'Control Sample Data'!D372&gt;0),'Control Sample Data'!D372,$B373),""))</f>
        <v>26</v>
      </c>
      <c r="E373" s="29">
        <f>IF('Control Sample Data'!E372="","",IF(SUM('Control Sample Data'!E$2:E$97)&gt;10,IF(AND(ISNUMBER('Control Sample Data'!E372),'Control Sample Data'!E372&lt;$B373, 'Control Sample Data'!E372&gt;0),'Control Sample Data'!E372,$B373),""))</f>
        <v>26</v>
      </c>
      <c r="F373" s="29" t="str">
        <f>IF('Control Sample Data'!F372="","",IF(SUM('Control Sample Data'!F$2:F$97)&gt;10,IF(AND(ISNUMBER('Control Sample Data'!F372),'Control Sample Data'!F372&lt;$B373, 'Control Sample Data'!F372&gt;0),'Control Sample Data'!F372,$B373),""))</f>
        <v/>
      </c>
      <c r="G373" s="29" t="str">
        <f>IF('Control Sample Data'!G372="","",IF(SUM('Control Sample Data'!G$2:G$97)&gt;10,IF(AND(ISNUMBER('Control Sample Data'!G372),'Control Sample Data'!G372&lt;$B373, 'Control Sample Data'!G372&gt;0),'Control Sample Data'!G372,$B373),""))</f>
        <v/>
      </c>
      <c r="H373" s="29" t="str">
        <f>IF('Control Sample Data'!H372="","",IF(SUM('Control Sample Data'!H$2:H$97)&gt;10,IF(AND(ISNUMBER('Control Sample Data'!H372),'Control Sample Data'!H372&lt;$B373, 'Control Sample Data'!H372&gt;0),'Control Sample Data'!H372,$B373),""))</f>
        <v/>
      </c>
      <c r="I373" s="29" t="str">
        <f>IF('Control Sample Data'!I372="","",IF(SUM('Control Sample Data'!I$2:I$97)&gt;10,IF(AND(ISNUMBER('Control Sample Data'!I372),'Control Sample Data'!I372&lt;$B373, 'Control Sample Data'!I372&gt;0),'Control Sample Data'!I372,$B373),""))</f>
        <v/>
      </c>
      <c r="J373" s="29" t="str">
        <f>IF('Control Sample Data'!J372="","",IF(SUM('Control Sample Data'!J$2:J$97)&gt;10,IF(AND(ISNUMBER('Control Sample Data'!J372),'Control Sample Data'!J372&lt;$B373, 'Control Sample Data'!J372&gt;0),'Control Sample Data'!J372,$B373),""))</f>
        <v/>
      </c>
      <c r="K373" s="29" t="str">
        <f>IF('Control Sample Data'!K372="","",IF(SUM('Control Sample Data'!K$2:K$97)&gt;10,IF(AND(ISNUMBER('Control Sample Data'!K372),'Control Sample Data'!K372&lt;$B373, 'Control Sample Data'!K372&gt;0),'Control Sample Data'!K372,$B373),""))</f>
        <v/>
      </c>
      <c r="L373" s="29" t="str">
        <f>IF('Control Sample Data'!L372="","",IF(SUM('Control Sample Data'!L$2:L$97)&gt;10,IF(AND(ISNUMBER('Control Sample Data'!L372),'Control Sample Data'!L372&lt;$B373, 'Control Sample Data'!L372&gt;0),'Control Sample Data'!L372,$B373),""))</f>
        <v/>
      </c>
      <c r="M373" s="29" t="str">
        <f>IF('Control Sample Data'!M372="","",IF(SUM('Control Sample Data'!M$2:M$97)&gt;10,IF(AND(ISNUMBER('Control Sample Data'!M372),'Control Sample Data'!M372&lt;$B373, 'Control Sample Data'!M372&gt;0),'Control Sample Data'!M372,$B373),""))</f>
        <v/>
      </c>
      <c r="N373" s="29" t="str">
        <f>IF('Control Sample Data'!N372="","",IF(SUM('Control Sample Data'!N$2:N$97)&gt;10,IF(AND(ISNUMBER('Control Sample Data'!N372),'Control Sample Data'!N372&lt;$B373, 'Control Sample Data'!N372&gt;0),'Control Sample Data'!N372,$B373),""))</f>
        <v/>
      </c>
      <c r="O373" s="29" t="str">
        <f>IF('Control Sample Data'!O372="","",IF(SUM('Control Sample Data'!O$2:O$97)&gt;10,IF(AND(ISNUMBER('Control Sample Data'!O372),'Control Sample Data'!O372&lt;$B373, 'Control Sample Data'!O372&gt;0),'Control Sample Data'!O372,$B373),""))</f>
        <v/>
      </c>
      <c r="Q373" s="4" t="s">
        <v>5030</v>
      </c>
      <c r="R373" s="29">
        <f>IF('Test Sample Data'!D372="","",IF(SUM('Test Sample Data'!D$2:D$97)&gt;10,IF(AND(ISNUMBER('Test Sample Data'!D372),'Test Sample Data'!D372&lt;$B373, 'Test Sample Data'!D372&gt;0),'Test Sample Data'!D372,$B373),""))</f>
        <v>25.72</v>
      </c>
      <c r="S373" s="29">
        <f>IF('Test Sample Data'!E372="","",IF(SUM('Test Sample Data'!E$2:E$97)&gt;10,IF(AND(ISNUMBER('Test Sample Data'!E372),'Test Sample Data'!E372&lt;$B373, 'Test Sample Data'!E372&gt;0),'Test Sample Data'!E372,$B373),""))</f>
        <v>26</v>
      </c>
      <c r="T373" s="29" t="str">
        <f>IF('Test Sample Data'!F372="","",IF(SUM('Test Sample Data'!F$2:F$97)&gt;10,IF(AND(ISNUMBER('Test Sample Data'!F372),'Test Sample Data'!F372&lt;$B373, 'Test Sample Data'!F372&gt;0),'Test Sample Data'!F372,$B373),""))</f>
        <v/>
      </c>
      <c r="U373" s="29" t="str">
        <f>IF('Test Sample Data'!G372="","",IF(SUM('Test Sample Data'!G$2:G$97)&gt;10,IF(AND(ISNUMBER('Test Sample Data'!G372),'Test Sample Data'!G372&lt;$B373, 'Test Sample Data'!G372&gt;0),'Test Sample Data'!G372,$B373),""))</f>
        <v/>
      </c>
      <c r="V373" s="29" t="str">
        <f>IF('Test Sample Data'!H372="","",IF(SUM('Test Sample Data'!H$2:H$97)&gt;10,IF(AND(ISNUMBER('Test Sample Data'!H372),'Test Sample Data'!H372&lt;$B373, 'Test Sample Data'!H372&gt;0),'Test Sample Data'!H372,$B373),""))</f>
        <v/>
      </c>
      <c r="W373" s="29" t="str">
        <f>IF('Test Sample Data'!I372="","",IF(SUM('Test Sample Data'!I$2:I$97)&gt;10,IF(AND(ISNUMBER('Test Sample Data'!I372),'Test Sample Data'!I372&lt;$B373, 'Test Sample Data'!I372&gt;0),'Test Sample Data'!I372,$B373),""))</f>
        <v/>
      </c>
      <c r="X373" s="29" t="str">
        <f>IF('Test Sample Data'!J372="","",IF(SUM('Test Sample Data'!J$2:J$97)&gt;10,IF(AND(ISNUMBER('Test Sample Data'!J372),'Test Sample Data'!J372&lt;$B373, 'Test Sample Data'!J372&gt;0),'Test Sample Data'!J372,$B373),""))</f>
        <v/>
      </c>
      <c r="Y373" s="29" t="str">
        <f>IF('Test Sample Data'!K372="","",IF(SUM('Test Sample Data'!K$2:K$97)&gt;10,IF(AND(ISNUMBER('Test Sample Data'!K372),'Test Sample Data'!K372&lt;$B373, 'Test Sample Data'!K372&gt;0),'Test Sample Data'!K372,$B373),""))</f>
        <v/>
      </c>
      <c r="Z373" s="29" t="str">
        <f>IF('Test Sample Data'!L372="","",IF(SUM('Test Sample Data'!L$2:L$97)&gt;10,IF(AND(ISNUMBER('Test Sample Data'!L372),'Test Sample Data'!L372&lt;$B373, 'Test Sample Data'!L372&gt;0),'Test Sample Data'!L372,$B373),""))</f>
        <v/>
      </c>
      <c r="AA373" s="29" t="str">
        <f>IF('Test Sample Data'!M372="","",IF(SUM('Test Sample Data'!M$2:M$97)&gt;10,IF(AND(ISNUMBER('Test Sample Data'!M372),'Test Sample Data'!M372&lt;$B373, 'Test Sample Data'!M372&gt;0),'Test Sample Data'!M372,$B373),""))</f>
        <v/>
      </c>
      <c r="AB373" s="29" t="str">
        <f>IF('Test Sample Data'!N372="","",IF(SUM('Test Sample Data'!N$2:N$97)&gt;10,IF(AND(ISNUMBER('Test Sample Data'!N372),'Test Sample Data'!N372&lt;$B373, 'Test Sample Data'!N372&gt;0),'Test Sample Data'!N372,$B373),""))</f>
        <v/>
      </c>
      <c r="AC373" s="29" t="str">
        <f>IF('Test Sample Data'!O372="","",IF(SUM('Test Sample Data'!O$2:O$97)&gt;10,IF(AND(ISNUMBER('Test Sample Data'!O372),'Test Sample Data'!O372&lt;$B373, 'Test Sample Data'!O372&gt;0),'Test Sample Data'!O372,$B373),""))</f>
        <v/>
      </c>
      <c r="AE373" s="4" t="s">
        <v>5030</v>
      </c>
      <c r="AF373" s="4" t="e">
        <f t="shared" si="375"/>
        <v>#N/A</v>
      </c>
      <c r="AG373" s="4" t="e">
        <f t="shared" si="376"/>
        <v>#N/A</v>
      </c>
      <c r="AH373" s="4" t="str">
        <f t="shared" si="377"/>
        <v/>
      </c>
      <c r="AI373" s="4" t="str">
        <f t="shared" si="378"/>
        <v/>
      </c>
      <c r="AJ373" s="4" t="str">
        <f t="shared" si="379"/>
        <v/>
      </c>
      <c r="AK373" s="4" t="str">
        <f t="shared" si="380"/>
        <v/>
      </c>
      <c r="AL373" s="4" t="str">
        <f t="shared" si="381"/>
        <v/>
      </c>
      <c r="AM373" s="4" t="str">
        <f t="shared" si="382"/>
        <v/>
      </c>
      <c r="AN373" s="4" t="str">
        <f t="shared" si="383"/>
        <v/>
      </c>
      <c r="AO373" s="4" t="str">
        <f t="shared" si="384"/>
        <v/>
      </c>
      <c r="AP373" s="4" t="str">
        <f t="shared" si="385"/>
        <v/>
      </c>
      <c r="AQ373" s="4" t="str">
        <f t="shared" si="386"/>
        <v/>
      </c>
      <c r="AR373" s="4">
        <f t="shared" si="387"/>
        <v>0</v>
      </c>
      <c r="AS373" s="4" t="e">
        <f t="shared" si="438"/>
        <v>#N/A</v>
      </c>
      <c r="AU373" s="4" t="s">
        <v>5030</v>
      </c>
      <c r="AV373" s="4" t="e">
        <f t="shared" si="388"/>
        <v>#N/A</v>
      </c>
      <c r="AW373" s="4" t="e">
        <f t="shared" si="389"/>
        <v>#N/A</v>
      </c>
      <c r="AX373" s="4" t="str">
        <f t="shared" si="390"/>
        <v/>
      </c>
      <c r="AY373" s="4" t="str">
        <f t="shared" si="391"/>
        <v/>
      </c>
      <c r="AZ373" s="4" t="str">
        <f t="shared" si="392"/>
        <v/>
      </c>
      <c r="BA373" s="4" t="str">
        <f t="shared" si="393"/>
        <v/>
      </c>
      <c r="BB373" s="4" t="str">
        <f t="shared" si="394"/>
        <v/>
      </c>
      <c r="BC373" s="4" t="str">
        <f t="shared" si="395"/>
        <v/>
      </c>
      <c r="BD373" s="4" t="str">
        <f t="shared" si="396"/>
        <v/>
      </c>
      <c r="BE373" s="4" t="str">
        <f t="shared" si="397"/>
        <v/>
      </c>
      <c r="BF373" s="4" t="str">
        <f t="shared" si="398"/>
        <v/>
      </c>
      <c r="BG373" s="4" t="str">
        <f t="shared" si="399"/>
        <v/>
      </c>
      <c r="BI373" s="4" t="s">
        <v>5030</v>
      </c>
      <c r="BJ373" s="4" t="str">
        <f t="shared" si="425"/>
        <v/>
      </c>
      <c r="BK373" s="4" t="e">
        <f t="shared" si="426"/>
        <v>#N/A</v>
      </c>
      <c r="BL373" s="4" t="str">
        <f t="shared" si="427"/>
        <v/>
      </c>
      <c r="BM373" s="4" t="str">
        <f t="shared" si="428"/>
        <v/>
      </c>
      <c r="BN373" s="4" t="str">
        <f t="shared" si="429"/>
        <v/>
      </c>
      <c r="BO373" s="4" t="str">
        <f t="shared" si="430"/>
        <v/>
      </c>
      <c r="BP373" s="4" t="str">
        <f t="shared" si="431"/>
        <v/>
      </c>
      <c r="BQ373" s="4" t="str">
        <f t="shared" si="432"/>
        <v/>
      </c>
      <c r="BR373" s="4" t="str">
        <f t="shared" si="433"/>
        <v/>
      </c>
      <c r="BS373" s="4" t="str">
        <f t="shared" si="434"/>
        <v/>
      </c>
      <c r="BT373" s="4" t="str">
        <f t="shared" si="435"/>
        <v/>
      </c>
      <c r="BU373" s="4" t="str">
        <f t="shared" si="436"/>
        <v/>
      </c>
      <c r="BV373" s="4">
        <f t="shared" si="400"/>
        <v>0</v>
      </c>
      <c r="BW373" s="4" t="e">
        <f t="shared" si="437"/>
        <v>#N/A</v>
      </c>
      <c r="BY373" s="4" t="s">
        <v>5030</v>
      </c>
      <c r="BZ373" s="4" t="str">
        <f t="shared" si="401"/>
        <v/>
      </c>
      <c r="CA373" s="4" t="str">
        <f t="shared" si="402"/>
        <v/>
      </c>
      <c r="CB373" s="4" t="str">
        <f t="shared" si="403"/>
        <v/>
      </c>
      <c r="CC373" s="4" t="str">
        <f t="shared" si="404"/>
        <v/>
      </c>
      <c r="CD373" s="4" t="str">
        <f t="shared" si="405"/>
        <v/>
      </c>
      <c r="CE373" s="4" t="str">
        <f t="shared" si="406"/>
        <v/>
      </c>
      <c r="CF373" s="4" t="str">
        <f t="shared" si="407"/>
        <v/>
      </c>
      <c r="CG373" s="4" t="str">
        <f t="shared" si="408"/>
        <v/>
      </c>
      <c r="CH373" s="4" t="str">
        <f t="shared" si="409"/>
        <v/>
      </c>
      <c r="CI373" s="4" t="str">
        <f t="shared" si="410"/>
        <v/>
      </c>
      <c r="CJ373" s="4" t="str">
        <f t="shared" si="411"/>
        <v/>
      </c>
      <c r="CK373" s="4" t="str">
        <f t="shared" si="412"/>
        <v/>
      </c>
      <c r="CM373" s="4" t="s">
        <v>5030</v>
      </c>
      <c r="CN373" s="4" t="str">
        <f>IF(ISNUMBER(BZ373), IF($BV373&gt;VLOOKUP('Gene Table'!$G$2,'Array Content'!$A$2:$B$3,2,FALSE),IF(BZ373&lt;-$BV373,"mutant","WT"),IF(BZ373&lt;-VLOOKUP('Gene Table'!$G$2,'Array Content'!$A$2:$B$3,2,FALSE),"Mutant","WT")),"")</f>
        <v/>
      </c>
      <c r="CO373" s="4" t="str">
        <f>IF(ISNUMBER(CA373), IF($BV373&gt;VLOOKUP('Gene Table'!$G$2,'Array Content'!$A$2:$B$3,2,FALSE),IF(CA373&lt;-$BV373,"mutant","WT"),IF(CA373&lt;-VLOOKUP('Gene Table'!$G$2,'Array Content'!$A$2:$B$3,2,FALSE),"Mutant","WT")),"")</f>
        <v/>
      </c>
      <c r="CP373" s="4" t="str">
        <f>IF(ISNUMBER(CB373), IF($BV373&gt;VLOOKUP('Gene Table'!$G$2,'Array Content'!$A$2:$B$3,2,FALSE),IF(CB373&lt;-$BV373,"mutant","WT"),IF(CB373&lt;-VLOOKUP('Gene Table'!$G$2,'Array Content'!$A$2:$B$3,2,FALSE),"Mutant","WT")),"")</f>
        <v/>
      </c>
      <c r="CQ373" s="4" t="str">
        <f>IF(ISNUMBER(CC373), IF($BV373&gt;VLOOKUP('Gene Table'!$G$2,'Array Content'!$A$2:$B$3,2,FALSE),IF(CC373&lt;-$BV373,"mutant","WT"),IF(CC373&lt;-VLOOKUP('Gene Table'!$G$2,'Array Content'!$A$2:$B$3,2,FALSE),"Mutant","WT")),"")</f>
        <v/>
      </c>
      <c r="CR373" s="4" t="str">
        <f>IF(ISNUMBER(CD373), IF($BV373&gt;VLOOKUP('Gene Table'!$G$2,'Array Content'!$A$2:$B$3,2,FALSE),IF(CD373&lt;-$BV373,"mutant","WT"),IF(CD373&lt;-VLOOKUP('Gene Table'!$G$2,'Array Content'!$A$2:$B$3,2,FALSE),"Mutant","WT")),"")</f>
        <v/>
      </c>
      <c r="CS373" s="4" t="str">
        <f>IF(ISNUMBER(CE373), IF($BV373&gt;VLOOKUP('Gene Table'!$G$2,'Array Content'!$A$2:$B$3,2,FALSE),IF(CE373&lt;-$BV373,"mutant","WT"),IF(CE373&lt;-VLOOKUP('Gene Table'!$G$2,'Array Content'!$A$2:$B$3,2,FALSE),"Mutant","WT")),"")</f>
        <v/>
      </c>
      <c r="CT373" s="4" t="str">
        <f>IF(ISNUMBER(CF373), IF($BV373&gt;VLOOKUP('Gene Table'!$G$2,'Array Content'!$A$2:$B$3,2,FALSE),IF(CF373&lt;-$BV373,"mutant","WT"),IF(CF373&lt;-VLOOKUP('Gene Table'!$G$2,'Array Content'!$A$2:$B$3,2,FALSE),"Mutant","WT")),"")</f>
        <v/>
      </c>
      <c r="CU373" s="4" t="str">
        <f>IF(ISNUMBER(CG373), IF($BV373&gt;VLOOKUP('Gene Table'!$G$2,'Array Content'!$A$2:$B$3,2,FALSE),IF(CG373&lt;-$BV373,"mutant","WT"),IF(CG373&lt;-VLOOKUP('Gene Table'!$G$2,'Array Content'!$A$2:$B$3,2,FALSE),"Mutant","WT")),"")</f>
        <v/>
      </c>
      <c r="CV373" s="4" t="str">
        <f>IF(ISNUMBER(CH373), IF($BV373&gt;VLOOKUP('Gene Table'!$G$2,'Array Content'!$A$2:$B$3,2,FALSE),IF(CH373&lt;-$BV373,"mutant","WT"),IF(CH373&lt;-VLOOKUP('Gene Table'!$G$2,'Array Content'!$A$2:$B$3,2,FALSE),"Mutant","WT")),"")</f>
        <v/>
      </c>
      <c r="CW373" s="4" t="str">
        <f>IF(ISNUMBER(CI373), IF($BV373&gt;VLOOKUP('Gene Table'!$G$2,'Array Content'!$A$2:$B$3,2,FALSE),IF(CI373&lt;-$BV373,"mutant","WT"),IF(CI373&lt;-VLOOKUP('Gene Table'!$G$2,'Array Content'!$A$2:$B$3,2,FALSE),"Mutant","WT")),"")</f>
        <v/>
      </c>
      <c r="CX373" s="4" t="str">
        <f>IF(ISNUMBER(CJ373), IF($BV373&gt;VLOOKUP('Gene Table'!$G$2,'Array Content'!$A$2:$B$3,2,FALSE),IF(CJ373&lt;-$BV373,"mutant","WT"),IF(CJ373&lt;-VLOOKUP('Gene Table'!$G$2,'Array Content'!$A$2:$B$3,2,FALSE),"Mutant","WT")),"")</f>
        <v/>
      </c>
      <c r="CY373" s="4" t="str">
        <f>IF(ISNUMBER(CK373), IF($BV373&gt;VLOOKUP('Gene Table'!$G$2,'Array Content'!$A$2:$B$3,2,FALSE),IF(CK373&lt;-$BV373,"mutant","WT"),IF(CK373&lt;-VLOOKUP('Gene Table'!$G$2,'Array Content'!$A$2:$B$3,2,FALSE),"Mutant","WT")),"")</f>
        <v/>
      </c>
      <c r="DA373" s="4" t="s">
        <v>5030</v>
      </c>
      <c r="DB373" s="4" t="str">
        <f t="shared" si="413"/>
        <v/>
      </c>
      <c r="DC373" s="4" t="str">
        <f t="shared" si="414"/>
        <v/>
      </c>
      <c r="DD373" s="4" t="str">
        <f t="shared" si="415"/>
        <v/>
      </c>
      <c r="DE373" s="4" t="str">
        <f t="shared" si="416"/>
        <v/>
      </c>
      <c r="DF373" s="4" t="str">
        <f t="shared" si="417"/>
        <v/>
      </c>
      <c r="DG373" s="4" t="str">
        <f t="shared" si="418"/>
        <v/>
      </c>
      <c r="DH373" s="4" t="str">
        <f t="shared" si="419"/>
        <v/>
      </c>
      <c r="DI373" s="4" t="str">
        <f t="shared" si="420"/>
        <v/>
      </c>
      <c r="DJ373" s="4" t="str">
        <f t="shared" si="421"/>
        <v/>
      </c>
      <c r="DK373" s="4" t="str">
        <f t="shared" si="422"/>
        <v/>
      </c>
      <c r="DL373" s="4" t="str">
        <f t="shared" si="423"/>
        <v/>
      </c>
      <c r="DM373" s="4" t="str">
        <f t="shared" si="424"/>
        <v/>
      </c>
      <c r="DO373" s="4" t="s">
        <v>5030</v>
      </c>
      <c r="DP373" s="4" t="str">
        <f>IF(ISNUMBER(DB373), IF($AR373&gt;VLOOKUP('Gene Table'!$G$2,'Array Content'!$A$2:$B$3,2,FALSE),IF(DB373&lt;-$AR373,"mutant","WT"),IF(DB373&lt;-VLOOKUP('Gene Table'!$G$2,'Array Content'!$A$2:$B$3,2,FALSE),"Mutant","WT")),"")</f>
        <v/>
      </c>
      <c r="DQ373" s="4" t="str">
        <f>IF(ISNUMBER(DC373), IF($AR373&gt;VLOOKUP('Gene Table'!$G$2,'Array Content'!$A$2:$B$3,2,FALSE),IF(DC373&lt;-$AR373,"mutant","WT"),IF(DC373&lt;-VLOOKUP('Gene Table'!$G$2,'Array Content'!$A$2:$B$3,2,FALSE),"Mutant","WT")),"")</f>
        <v/>
      </c>
      <c r="DR373" s="4" t="str">
        <f>IF(ISNUMBER(DD373), IF($AR373&gt;VLOOKUP('Gene Table'!$G$2,'Array Content'!$A$2:$B$3,2,FALSE),IF(DD373&lt;-$AR373,"mutant","WT"),IF(DD373&lt;-VLOOKUP('Gene Table'!$G$2,'Array Content'!$A$2:$B$3,2,FALSE),"Mutant","WT")),"")</f>
        <v/>
      </c>
      <c r="DS373" s="4" t="str">
        <f>IF(ISNUMBER(DE373), IF($AR373&gt;VLOOKUP('Gene Table'!$G$2,'Array Content'!$A$2:$B$3,2,FALSE),IF(DE373&lt;-$AR373,"mutant","WT"),IF(DE373&lt;-VLOOKUP('Gene Table'!$G$2,'Array Content'!$A$2:$B$3,2,FALSE),"Mutant","WT")),"")</f>
        <v/>
      </c>
      <c r="DT373" s="4" t="str">
        <f>IF(ISNUMBER(DF373), IF($AR373&gt;VLOOKUP('Gene Table'!$G$2,'Array Content'!$A$2:$B$3,2,FALSE),IF(DF373&lt;-$AR373,"mutant","WT"),IF(DF373&lt;-VLOOKUP('Gene Table'!$G$2,'Array Content'!$A$2:$B$3,2,FALSE),"Mutant","WT")),"")</f>
        <v/>
      </c>
      <c r="DU373" s="4" t="str">
        <f>IF(ISNUMBER(DG373), IF($AR373&gt;VLOOKUP('Gene Table'!$G$2,'Array Content'!$A$2:$B$3,2,FALSE),IF(DG373&lt;-$AR373,"mutant","WT"),IF(DG373&lt;-VLOOKUP('Gene Table'!$G$2,'Array Content'!$A$2:$B$3,2,FALSE),"Mutant","WT")),"")</f>
        <v/>
      </c>
      <c r="DV373" s="4" t="str">
        <f>IF(ISNUMBER(DH373), IF($AR373&gt;VLOOKUP('Gene Table'!$G$2,'Array Content'!$A$2:$B$3,2,FALSE),IF(DH373&lt;-$AR373,"mutant","WT"),IF(DH373&lt;-VLOOKUP('Gene Table'!$G$2,'Array Content'!$A$2:$B$3,2,FALSE),"Mutant","WT")),"")</f>
        <v/>
      </c>
      <c r="DW373" s="4" t="str">
        <f>IF(ISNUMBER(DI373), IF($AR373&gt;VLOOKUP('Gene Table'!$G$2,'Array Content'!$A$2:$B$3,2,FALSE),IF(DI373&lt;-$AR373,"mutant","WT"),IF(DI373&lt;-VLOOKUP('Gene Table'!$G$2,'Array Content'!$A$2:$B$3,2,FALSE),"Mutant","WT")),"")</f>
        <v/>
      </c>
      <c r="DX373" s="4" t="str">
        <f>IF(ISNUMBER(DJ373), IF($AR373&gt;VLOOKUP('Gene Table'!$G$2,'Array Content'!$A$2:$B$3,2,FALSE),IF(DJ373&lt;-$AR373,"mutant","WT"),IF(DJ373&lt;-VLOOKUP('Gene Table'!$G$2,'Array Content'!$A$2:$B$3,2,FALSE),"Mutant","WT")),"")</f>
        <v/>
      </c>
      <c r="DY373" s="4" t="str">
        <f>IF(ISNUMBER(DK373), IF($AR373&gt;VLOOKUP('Gene Table'!$G$2,'Array Content'!$A$2:$B$3,2,FALSE),IF(DK373&lt;-$AR373,"mutant","WT"),IF(DK373&lt;-VLOOKUP('Gene Table'!$G$2,'Array Content'!$A$2:$B$3,2,FALSE),"Mutant","WT")),"")</f>
        <v/>
      </c>
      <c r="DZ373" s="4" t="str">
        <f>IF(ISNUMBER(DL373), IF($AR373&gt;VLOOKUP('Gene Table'!$G$2,'Array Content'!$A$2:$B$3,2,FALSE),IF(DL373&lt;-$AR373,"mutant","WT"),IF(DL373&lt;-VLOOKUP('Gene Table'!$G$2,'Array Content'!$A$2:$B$3,2,FALSE),"Mutant","WT")),"")</f>
        <v/>
      </c>
      <c r="EA373" s="4" t="str">
        <f>IF(ISNUMBER(DM373), IF($AR373&gt;VLOOKUP('Gene Table'!$G$2,'Array Content'!$A$2:$B$3,2,FALSE),IF(DM373&lt;-$AR373,"mutant","WT"),IF(DM373&lt;-VLOOKUP('Gene Table'!$G$2,'Array Content'!$A$2:$B$3,2,FALSE),"Mutant","WT")),"")</f>
        <v/>
      </c>
      <c r="EC373" s="4" t="s">
        <v>5030</v>
      </c>
      <c r="ED373" s="4" t="str">
        <f>IF('Gene Table'!$D373="copy number",D373,"")</f>
        <v/>
      </c>
      <c r="EE373" s="4" t="str">
        <f>IF('Gene Table'!$D373="copy number",E373,"")</f>
        <v/>
      </c>
      <c r="EF373" s="4" t="str">
        <f>IF('Gene Table'!$D373="copy number",F373,"")</f>
        <v/>
      </c>
      <c r="EG373" s="4" t="str">
        <f>IF('Gene Table'!$D373="copy number",G373,"")</f>
        <v/>
      </c>
      <c r="EH373" s="4" t="str">
        <f>IF('Gene Table'!$D373="copy number",H373,"")</f>
        <v/>
      </c>
      <c r="EI373" s="4" t="str">
        <f>IF('Gene Table'!$D373="copy number",I373,"")</f>
        <v/>
      </c>
      <c r="EJ373" s="4" t="str">
        <f>IF('Gene Table'!$D373="copy number",J373,"")</f>
        <v/>
      </c>
      <c r="EK373" s="4" t="str">
        <f>IF('Gene Table'!$D373="copy number",K373,"")</f>
        <v/>
      </c>
      <c r="EL373" s="4" t="str">
        <f>IF('Gene Table'!$D373="copy number",L373,"")</f>
        <v/>
      </c>
      <c r="EM373" s="4" t="str">
        <f>IF('Gene Table'!$D373="copy number",M373,"")</f>
        <v/>
      </c>
      <c r="EN373" s="4" t="str">
        <f>IF('Gene Table'!$D373="copy number",N373,"")</f>
        <v/>
      </c>
      <c r="EO373" s="4" t="str">
        <f>IF('Gene Table'!$D373="copy number",O373,"")</f>
        <v/>
      </c>
      <c r="EQ373" s="4" t="s">
        <v>5030</v>
      </c>
      <c r="ER373" s="4" t="str">
        <f>IF('Gene Table'!$D373="copy number",R373,"")</f>
        <v/>
      </c>
      <c r="ES373" s="4" t="str">
        <f>IF('Gene Table'!$D373="copy number",S373,"")</f>
        <v/>
      </c>
      <c r="ET373" s="4" t="str">
        <f>IF('Gene Table'!$D373="copy number",T373,"")</f>
        <v/>
      </c>
      <c r="EU373" s="4" t="str">
        <f>IF('Gene Table'!$D373="copy number",U373,"")</f>
        <v/>
      </c>
      <c r="EV373" s="4" t="str">
        <f>IF('Gene Table'!$D373="copy number",V373,"")</f>
        <v/>
      </c>
      <c r="EW373" s="4" t="str">
        <f>IF('Gene Table'!$D373="copy number",W373,"")</f>
        <v/>
      </c>
      <c r="EX373" s="4" t="str">
        <f>IF('Gene Table'!$D373="copy number",X373,"")</f>
        <v/>
      </c>
      <c r="EY373" s="4" t="str">
        <f>IF('Gene Table'!$D373="copy number",Y373,"")</f>
        <v/>
      </c>
      <c r="EZ373" s="4" t="str">
        <f>IF('Gene Table'!$D373="copy number",Z373,"")</f>
        <v/>
      </c>
      <c r="FA373" s="4" t="str">
        <f>IF('Gene Table'!$D373="copy number",AA373,"")</f>
        <v/>
      </c>
      <c r="FB373" s="4" t="str">
        <f>IF('Gene Table'!$D373="copy number",AB373,"")</f>
        <v/>
      </c>
      <c r="FC373" s="4" t="str">
        <f>IF('Gene Table'!$D373="copy number",AC373,"")</f>
        <v/>
      </c>
      <c r="FE373" s="4" t="s">
        <v>5030</v>
      </c>
      <c r="FF373" s="4" t="str">
        <f>IF('Gene Table'!$C373="SMPC",D373,"")</f>
        <v/>
      </c>
      <c r="FG373" s="4" t="str">
        <f>IF('Gene Table'!$C373="SMPC",E373,"")</f>
        <v/>
      </c>
      <c r="FH373" s="4" t="str">
        <f>IF('Gene Table'!$C373="SMPC",F373,"")</f>
        <v/>
      </c>
      <c r="FI373" s="4" t="str">
        <f>IF('Gene Table'!$C373="SMPC",G373,"")</f>
        <v/>
      </c>
      <c r="FJ373" s="4" t="str">
        <f>IF('Gene Table'!$C373="SMPC",H373,"")</f>
        <v/>
      </c>
      <c r="FK373" s="4" t="str">
        <f>IF('Gene Table'!$C373="SMPC",I373,"")</f>
        <v/>
      </c>
      <c r="FL373" s="4" t="str">
        <f>IF('Gene Table'!$C373="SMPC",J373,"")</f>
        <v/>
      </c>
      <c r="FM373" s="4" t="str">
        <f>IF('Gene Table'!$C373="SMPC",K373,"")</f>
        <v/>
      </c>
      <c r="FN373" s="4" t="str">
        <f>IF('Gene Table'!$C373="SMPC",L373,"")</f>
        <v/>
      </c>
      <c r="FO373" s="4" t="str">
        <f>IF('Gene Table'!$C373="SMPC",M373,"")</f>
        <v/>
      </c>
      <c r="FP373" s="4" t="str">
        <f>IF('Gene Table'!$C373="SMPC",N373,"")</f>
        <v/>
      </c>
      <c r="FQ373" s="4" t="str">
        <f>IF('Gene Table'!$C373="SMPC",O373,"")</f>
        <v/>
      </c>
      <c r="FS373" s="4" t="s">
        <v>5030</v>
      </c>
      <c r="FT373" s="4" t="str">
        <f>IF('Gene Table'!$C373="SMPC",R373,"")</f>
        <v/>
      </c>
      <c r="FU373" s="4" t="str">
        <f>IF('Gene Table'!$C373="SMPC",S373,"")</f>
        <v/>
      </c>
      <c r="FV373" s="4" t="str">
        <f>IF('Gene Table'!$C373="SMPC",T373,"")</f>
        <v/>
      </c>
      <c r="FW373" s="4" t="str">
        <f>IF('Gene Table'!$C373="SMPC",U373,"")</f>
        <v/>
      </c>
      <c r="FX373" s="4" t="str">
        <f>IF('Gene Table'!$C373="SMPC",V373,"")</f>
        <v/>
      </c>
      <c r="FY373" s="4" t="str">
        <f>IF('Gene Table'!$C373="SMPC",W373,"")</f>
        <v/>
      </c>
      <c r="FZ373" s="4" t="str">
        <f>IF('Gene Table'!$C373="SMPC",X373,"")</f>
        <v/>
      </c>
      <c r="GA373" s="4" t="str">
        <f>IF('Gene Table'!$C373="SMPC",Y373,"")</f>
        <v/>
      </c>
      <c r="GB373" s="4" t="str">
        <f>IF('Gene Table'!$C373="SMPC",Z373,"")</f>
        <v/>
      </c>
      <c r="GC373" s="4" t="str">
        <f>IF('Gene Table'!$C373="SMPC",AA373,"")</f>
        <v/>
      </c>
      <c r="GD373" s="4" t="str">
        <f>IF('Gene Table'!$C373="SMPC",AB373,"")</f>
        <v/>
      </c>
      <c r="GE373" s="4" t="str">
        <f>IF('Gene Table'!$C373="SMPC",AC373,"")</f>
        <v/>
      </c>
    </row>
    <row r="374" spans="1:187" ht="15" customHeight="1" x14ac:dyDescent="0.25">
      <c r="A374" s="4" t="str">
        <f>'Gene Table'!C374&amp;":"&amp;'Gene Table'!D374</f>
        <v>Blank:Blank</v>
      </c>
      <c r="B374" s="4">
        <f>IF('Gene Table'!$G$5="NO",IF(ISNUMBER(MATCH('Gene Table'!E374,'Array Content'!$M$2:$M$941,0)),VLOOKUP('Gene Table'!E374,'Array Content'!$M$2:$O$941,2,FALSE),35),IF('Gene Table'!$G$5="YES",IF(ISNUMBER(MATCH('Gene Table'!E374,'Array Content'!$M$2:$M$941,0)),VLOOKUP('Gene Table'!E374,'Array Content'!$M$2:$O$941,3,FALSE),35),"OOPS"))</f>
        <v>35</v>
      </c>
      <c r="C374" s="4" t="s">
        <v>5031</v>
      </c>
      <c r="D374" s="29">
        <f>IF('Control Sample Data'!D373="","",IF(SUM('Control Sample Data'!D$2:D$97)&gt;10,IF(AND(ISNUMBER('Control Sample Data'!D373),'Control Sample Data'!D373&lt;$B374, 'Control Sample Data'!D373&gt;0),'Control Sample Data'!D373,$B374),""))</f>
        <v>26</v>
      </c>
      <c r="E374" s="29">
        <f>IF('Control Sample Data'!E373="","",IF(SUM('Control Sample Data'!E$2:E$97)&gt;10,IF(AND(ISNUMBER('Control Sample Data'!E373),'Control Sample Data'!E373&lt;$B374, 'Control Sample Data'!E373&gt;0),'Control Sample Data'!E373,$B374),""))</f>
        <v>26</v>
      </c>
      <c r="F374" s="29" t="str">
        <f>IF('Control Sample Data'!F373="","",IF(SUM('Control Sample Data'!F$2:F$97)&gt;10,IF(AND(ISNUMBER('Control Sample Data'!F373),'Control Sample Data'!F373&lt;$B374, 'Control Sample Data'!F373&gt;0),'Control Sample Data'!F373,$B374),""))</f>
        <v/>
      </c>
      <c r="G374" s="29" t="str">
        <f>IF('Control Sample Data'!G373="","",IF(SUM('Control Sample Data'!G$2:G$97)&gt;10,IF(AND(ISNUMBER('Control Sample Data'!G373),'Control Sample Data'!G373&lt;$B374, 'Control Sample Data'!G373&gt;0),'Control Sample Data'!G373,$B374),""))</f>
        <v/>
      </c>
      <c r="H374" s="29" t="str">
        <f>IF('Control Sample Data'!H373="","",IF(SUM('Control Sample Data'!H$2:H$97)&gt;10,IF(AND(ISNUMBER('Control Sample Data'!H373),'Control Sample Data'!H373&lt;$B374, 'Control Sample Data'!H373&gt;0),'Control Sample Data'!H373,$B374),""))</f>
        <v/>
      </c>
      <c r="I374" s="29" t="str">
        <f>IF('Control Sample Data'!I373="","",IF(SUM('Control Sample Data'!I$2:I$97)&gt;10,IF(AND(ISNUMBER('Control Sample Data'!I373),'Control Sample Data'!I373&lt;$B374, 'Control Sample Data'!I373&gt;0),'Control Sample Data'!I373,$B374),""))</f>
        <v/>
      </c>
      <c r="J374" s="29" t="str">
        <f>IF('Control Sample Data'!J373="","",IF(SUM('Control Sample Data'!J$2:J$97)&gt;10,IF(AND(ISNUMBER('Control Sample Data'!J373),'Control Sample Data'!J373&lt;$B374, 'Control Sample Data'!J373&gt;0),'Control Sample Data'!J373,$B374),""))</f>
        <v/>
      </c>
      <c r="K374" s="29" t="str">
        <f>IF('Control Sample Data'!K373="","",IF(SUM('Control Sample Data'!K$2:K$97)&gt;10,IF(AND(ISNUMBER('Control Sample Data'!K373),'Control Sample Data'!K373&lt;$B374, 'Control Sample Data'!K373&gt;0),'Control Sample Data'!K373,$B374),""))</f>
        <v/>
      </c>
      <c r="L374" s="29" t="str">
        <f>IF('Control Sample Data'!L373="","",IF(SUM('Control Sample Data'!L$2:L$97)&gt;10,IF(AND(ISNUMBER('Control Sample Data'!L373),'Control Sample Data'!L373&lt;$B374, 'Control Sample Data'!L373&gt;0),'Control Sample Data'!L373,$B374),""))</f>
        <v/>
      </c>
      <c r="M374" s="29" t="str">
        <f>IF('Control Sample Data'!M373="","",IF(SUM('Control Sample Data'!M$2:M$97)&gt;10,IF(AND(ISNUMBER('Control Sample Data'!M373),'Control Sample Data'!M373&lt;$B374, 'Control Sample Data'!M373&gt;0),'Control Sample Data'!M373,$B374),""))</f>
        <v/>
      </c>
      <c r="N374" s="29" t="str">
        <f>IF('Control Sample Data'!N373="","",IF(SUM('Control Sample Data'!N$2:N$97)&gt;10,IF(AND(ISNUMBER('Control Sample Data'!N373),'Control Sample Data'!N373&lt;$B374, 'Control Sample Data'!N373&gt;0),'Control Sample Data'!N373,$B374),""))</f>
        <v/>
      </c>
      <c r="O374" s="29" t="str">
        <f>IF('Control Sample Data'!O373="","",IF(SUM('Control Sample Data'!O$2:O$97)&gt;10,IF(AND(ISNUMBER('Control Sample Data'!O373),'Control Sample Data'!O373&lt;$B374, 'Control Sample Data'!O373&gt;0),'Control Sample Data'!O373,$B374),""))</f>
        <v/>
      </c>
      <c r="Q374" s="4" t="s">
        <v>5031</v>
      </c>
      <c r="R374" s="29">
        <f>IF('Test Sample Data'!D373="","",IF(SUM('Test Sample Data'!D$2:D$97)&gt;10,IF(AND(ISNUMBER('Test Sample Data'!D373),'Test Sample Data'!D373&lt;$B374, 'Test Sample Data'!D373&gt;0),'Test Sample Data'!D373,$B374),""))</f>
        <v>26.86</v>
      </c>
      <c r="S374" s="29">
        <f>IF('Test Sample Data'!E373="","",IF(SUM('Test Sample Data'!E$2:E$97)&gt;10,IF(AND(ISNUMBER('Test Sample Data'!E373),'Test Sample Data'!E373&lt;$B374, 'Test Sample Data'!E373&gt;0),'Test Sample Data'!E373,$B374),""))</f>
        <v>26</v>
      </c>
      <c r="T374" s="29" t="str">
        <f>IF('Test Sample Data'!F373="","",IF(SUM('Test Sample Data'!F$2:F$97)&gt;10,IF(AND(ISNUMBER('Test Sample Data'!F373),'Test Sample Data'!F373&lt;$B374, 'Test Sample Data'!F373&gt;0),'Test Sample Data'!F373,$B374),""))</f>
        <v/>
      </c>
      <c r="U374" s="29" t="str">
        <f>IF('Test Sample Data'!G373="","",IF(SUM('Test Sample Data'!G$2:G$97)&gt;10,IF(AND(ISNUMBER('Test Sample Data'!G373),'Test Sample Data'!G373&lt;$B374, 'Test Sample Data'!G373&gt;0),'Test Sample Data'!G373,$B374),""))</f>
        <v/>
      </c>
      <c r="V374" s="29" t="str">
        <f>IF('Test Sample Data'!H373="","",IF(SUM('Test Sample Data'!H$2:H$97)&gt;10,IF(AND(ISNUMBER('Test Sample Data'!H373),'Test Sample Data'!H373&lt;$B374, 'Test Sample Data'!H373&gt;0),'Test Sample Data'!H373,$B374),""))</f>
        <v/>
      </c>
      <c r="W374" s="29" t="str">
        <f>IF('Test Sample Data'!I373="","",IF(SUM('Test Sample Data'!I$2:I$97)&gt;10,IF(AND(ISNUMBER('Test Sample Data'!I373),'Test Sample Data'!I373&lt;$B374, 'Test Sample Data'!I373&gt;0),'Test Sample Data'!I373,$B374),""))</f>
        <v/>
      </c>
      <c r="X374" s="29" t="str">
        <f>IF('Test Sample Data'!J373="","",IF(SUM('Test Sample Data'!J$2:J$97)&gt;10,IF(AND(ISNUMBER('Test Sample Data'!J373),'Test Sample Data'!J373&lt;$B374, 'Test Sample Data'!J373&gt;0),'Test Sample Data'!J373,$B374),""))</f>
        <v/>
      </c>
      <c r="Y374" s="29" t="str">
        <f>IF('Test Sample Data'!K373="","",IF(SUM('Test Sample Data'!K$2:K$97)&gt;10,IF(AND(ISNUMBER('Test Sample Data'!K373),'Test Sample Data'!K373&lt;$B374, 'Test Sample Data'!K373&gt;0),'Test Sample Data'!K373,$B374),""))</f>
        <v/>
      </c>
      <c r="Z374" s="29" t="str">
        <f>IF('Test Sample Data'!L373="","",IF(SUM('Test Sample Data'!L$2:L$97)&gt;10,IF(AND(ISNUMBER('Test Sample Data'!L373),'Test Sample Data'!L373&lt;$B374, 'Test Sample Data'!L373&gt;0),'Test Sample Data'!L373,$B374),""))</f>
        <v/>
      </c>
      <c r="AA374" s="29" t="str">
        <f>IF('Test Sample Data'!M373="","",IF(SUM('Test Sample Data'!M$2:M$97)&gt;10,IF(AND(ISNUMBER('Test Sample Data'!M373),'Test Sample Data'!M373&lt;$B374, 'Test Sample Data'!M373&gt;0),'Test Sample Data'!M373,$B374),""))</f>
        <v/>
      </c>
      <c r="AB374" s="29" t="str">
        <f>IF('Test Sample Data'!N373="","",IF(SUM('Test Sample Data'!N$2:N$97)&gt;10,IF(AND(ISNUMBER('Test Sample Data'!N373),'Test Sample Data'!N373&lt;$B374, 'Test Sample Data'!N373&gt;0),'Test Sample Data'!N373,$B374),""))</f>
        <v/>
      </c>
      <c r="AC374" s="29" t="str">
        <f>IF('Test Sample Data'!O373="","",IF(SUM('Test Sample Data'!O$2:O$97)&gt;10,IF(AND(ISNUMBER('Test Sample Data'!O373),'Test Sample Data'!O373&lt;$B374, 'Test Sample Data'!O373&gt;0),'Test Sample Data'!O373,$B374),""))</f>
        <v/>
      </c>
      <c r="AE374" s="4" t="s">
        <v>5031</v>
      </c>
      <c r="AF374" s="4" t="e">
        <f t="shared" si="375"/>
        <v>#N/A</v>
      </c>
      <c r="AG374" s="4" t="e">
        <f t="shared" si="376"/>
        <v>#N/A</v>
      </c>
      <c r="AH374" s="4" t="str">
        <f t="shared" si="377"/>
        <v/>
      </c>
      <c r="AI374" s="4" t="str">
        <f t="shared" si="378"/>
        <v/>
      </c>
      <c r="AJ374" s="4" t="str">
        <f t="shared" si="379"/>
        <v/>
      </c>
      <c r="AK374" s="4" t="str">
        <f t="shared" si="380"/>
        <v/>
      </c>
      <c r="AL374" s="4" t="str">
        <f t="shared" si="381"/>
        <v/>
      </c>
      <c r="AM374" s="4" t="str">
        <f t="shared" si="382"/>
        <v/>
      </c>
      <c r="AN374" s="4" t="str">
        <f t="shared" si="383"/>
        <v/>
      </c>
      <c r="AO374" s="4" t="str">
        <f t="shared" si="384"/>
        <v/>
      </c>
      <c r="AP374" s="4" t="str">
        <f t="shared" si="385"/>
        <v/>
      </c>
      <c r="AQ374" s="4" t="str">
        <f t="shared" si="386"/>
        <v/>
      </c>
      <c r="AR374" s="4">
        <f t="shared" si="387"/>
        <v>0</v>
      </c>
      <c r="AS374" s="4" t="e">
        <f t="shared" si="438"/>
        <v>#N/A</v>
      </c>
      <c r="AU374" s="4" t="s">
        <v>5031</v>
      </c>
      <c r="AV374" s="4" t="e">
        <f t="shared" si="388"/>
        <v>#N/A</v>
      </c>
      <c r="AW374" s="4" t="e">
        <f t="shared" si="389"/>
        <v>#N/A</v>
      </c>
      <c r="AX374" s="4" t="str">
        <f t="shared" si="390"/>
        <v/>
      </c>
      <c r="AY374" s="4" t="str">
        <f t="shared" si="391"/>
        <v/>
      </c>
      <c r="AZ374" s="4" t="str">
        <f t="shared" si="392"/>
        <v/>
      </c>
      <c r="BA374" s="4" t="str">
        <f t="shared" si="393"/>
        <v/>
      </c>
      <c r="BB374" s="4" t="str">
        <f t="shared" si="394"/>
        <v/>
      </c>
      <c r="BC374" s="4" t="str">
        <f t="shared" si="395"/>
        <v/>
      </c>
      <c r="BD374" s="4" t="str">
        <f t="shared" si="396"/>
        <v/>
      </c>
      <c r="BE374" s="4" t="str">
        <f t="shared" si="397"/>
        <v/>
      </c>
      <c r="BF374" s="4" t="str">
        <f t="shared" si="398"/>
        <v/>
      </c>
      <c r="BG374" s="4" t="str">
        <f t="shared" si="399"/>
        <v/>
      </c>
      <c r="BI374" s="4" t="s">
        <v>5031</v>
      </c>
      <c r="BJ374" s="4" t="e">
        <f t="shared" si="425"/>
        <v>#N/A</v>
      </c>
      <c r="BK374" s="4" t="str">
        <f t="shared" si="426"/>
        <v/>
      </c>
      <c r="BL374" s="4" t="str">
        <f t="shared" si="427"/>
        <v/>
      </c>
      <c r="BM374" s="4" t="str">
        <f t="shared" si="428"/>
        <v/>
      </c>
      <c r="BN374" s="4" t="str">
        <f t="shared" si="429"/>
        <v/>
      </c>
      <c r="BO374" s="4" t="str">
        <f t="shared" si="430"/>
        <v/>
      </c>
      <c r="BP374" s="4" t="str">
        <f t="shared" si="431"/>
        <v/>
      </c>
      <c r="BQ374" s="4" t="str">
        <f t="shared" si="432"/>
        <v/>
      </c>
      <c r="BR374" s="4" t="str">
        <f t="shared" si="433"/>
        <v/>
      </c>
      <c r="BS374" s="4" t="str">
        <f t="shared" si="434"/>
        <v/>
      </c>
      <c r="BT374" s="4" t="str">
        <f t="shared" si="435"/>
        <v/>
      </c>
      <c r="BU374" s="4" t="str">
        <f t="shared" si="436"/>
        <v/>
      </c>
      <c r="BV374" s="4">
        <f t="shared" si="400"/>
        <v>0</v>
      </c>
      <c r="BW374" s="4" t="e">
        <f t="shared" si="437"/>
        <v>#N/A</v>
      </c>
      <c r="BY374" s="4" t="s">
        <v>5031</v>
      </c>
      <c r="BZ374" s="4" t="str">
        <f t="shared" si="401"/>
        <v/>
      </c>
      <c r="CA374" s="4" t="str">
        <f t="shared" si="402"/>
        <v/>
      </c>
      <c r="CB374" s="4" t="str">
        <f t="shared" si="403"/>
        <v/>
      </c>
      <c r="CC374" s="4" t="str">
        <f t="shared" si="404"/>
        <v/>
      </c>
      <c r="CD374" s="4" t="str">
        <f t="shared" si="405"/>
        <v/>
      </c>
      <c r="CE374" s="4" t="str">
        <f t="shared" si="406"/>
        <v/>
      </c>
      <c r="CF374" s="4" t="str">
        <f t="shared" si="407"/>
        <v/>
      </c>
      <c r="CG374" s="4" t="str">
        <f t="shared" si="408"/>
        <v/>
      </c>
      <c r="CH374" s="4" t="str">
        <f t="shared" si="409"/>
        <v/>
      </c>
      <c r="CI374" s="4" t="str">
        <f t="shared" si="410"/>
        <v/>
      </c>
      <c r="CJ374" s="4" t="str">
        <f t="shared" si="411"/>
        <v/>
      </c>
      <c r="CK374" s="4" t="str">
        <f t="shared" si="412"/>
        <v/>
      </c>
      <c r="CM374" s="4" t="s">
        <v>5031</v>
      </c>
      <c r="CN374" s="4" t="str">
        <f>IF(ISNUMBER(BZ374), IF($BV374&gt;VLOOKUP('Gene Table'!$G$2,'Array Content'!$A$2:$B$3,2,FALSE),IF(BZ374&lt;-$BV374,"mutant","WT"),IF(BZ374&lt;-VLOOKUP('Gene Table'!$G$2,'Array Content'!$A$2:$B$3,2,FALSE),"Mutant","WT")),"")</f>
        <v/>
      </c>
      <c r="CO374" s="4" t="str">
        <f>IF(ISNUMBER(CA374), IF($BV374&gt;VLOOKUP('Gene Table'!$G$2,'Array Content'!$A$2:$B$3,2,FALSE),IF(CA374&lt;-$BV374,"mutant","WT"),IF(CA374&lt;-VLOOKUP('Gene Table'!$G$2,'Array Content'!$A$2:$B$3,2,FALSE),"Mutant","WT")),"")</f>
        <v/>
      </c>
      <c r="CP374" s="4" t="str">
        <f>IF(ISNUMBER(CB374), IF($BV374&gt;VLOOKUP('Gene Table'!$G$2,'Array Content'!$A$2:$B$3,2,FALSE),IF(CB374&lt;-$BV374,"mutant","WT"),IF(CB374&lt;-VLOOKUP('Gene Table'!$G$2,'Array Content'!$A$2:$B$3,2,FALSE),"Mutant","WT")),"")</f>
        <v/>
      </c>
      <c r="CQ374" s="4" t="str">
        <f>IF(ISNUMBER(CC374), IF($BV374&gt;VLOOKUP('Gene Table'!$G$2,'Array Content'!$A$2:$B$3,2,FALSE),IF(CC374&lt;-$BV374,"mutant","WT"),IF(CC374&lt;-VLOOKUP('Gene Table'!$G$2,'Array Content'!$A$2:$B$3,2,FALSE),"Mutant","WT")),"")</f>
        <v/>
      </c>
      <c r="CR374" s="4" t="str">
        <f>IF(ISNUMBER(CD374), IF($BV374&gt;VLOOKUP('Gene Table'!$G$2,'Array Content'!$A$2:$B$3,2,FALSE),IF(CD374&lt;-$BV374,"mutant","WT"),IF(CD374&lt;-VLOOKUP('Gene Table'!$G$2,'Array Content'!$A$2:$B$3,2,FALSE),"Mutant","WT")),"")</f>
        <v/>
      </c>
      <c r="CS374" s="4" t="str">
        <f>IF(ISNUMBER(CE374), IF($BV374&gt;VLOOKUP('Gene Table'!$G$2,'Array Content'!$A$2:$B$3,2,FALSE),IF(CE374&lt;-$BV374,"mutant","WT"),IF(CE374&lt;-VLOOKUP('Gene Table'!$G$2,'Array Content'!$A$2:$B$3,2,FALSE),"Mutant","WT")),"")</f>
        <v/>
      </c>
      <c r="CT374" s="4" t="str">
        <f>IF(ISNUMBER(CF374), IF($BV374&gt;VLOOKUP('Gene Table'!$G$2,'Array Content'!$A$2:$B$3,2,FALSE),IF(CF374&lt;-$BV374,"mutant","WT"),IF(CF374&lt;-VLOOKUP('Gene Table'!$G$2,'Array Content'!$A$2:$B$3,2,FALSE),"Mutant","WT")),"")</f>
        <v/>
      </c>
      <c r="CU374" s="4" t="str">
        <f>IF(ISNUMBER(CG374), IF($BV374&gt;VLOOKUP('Gene Table'!$G$2,'Array Content'!$A$2:$B$3,2,FALSE),IF(CG374&lt;-$BV374,"mutant","WT"),IF(CG374&lt;-VLOOKUP('Gene Table'!$G$2,'Array Content'!$A$2:$B$3,2,FALSE),"Mutant","WT")),"")</f>
        <v/>
      </c>
      <c r="CV374" s="4" t="str">
        <f>IF(ISNUMBER(CH374), IF($BV374&gt;VLOOKUP('Gene Table'!$G$2,'Array Content'!$A$2:$B$3,2,FALSE),IF(CH374&lt;-$BV374,"mutant","WT"),IF(CH374&lt;-VLOOKUP('Gene Table'!$G$2,'Array Content'!$A$2:$B$3,2,FALSE),"Mutant","WT")),"")</f>
        <v/>
      </c>
      <c r="CW374" s="4" t="str">
        <f>IF(ISNUMBER(CI374), IF($BV374&gt;VLOOKUP('Gene Table'!$G$2,'Array Content'!$A$2:$B$3,2,FALSE),IF(CI374&lt;-$BV374,"mutant","WT"),IF(CI374&lt;-VLOOKUP('Gene Table'!$G$2,'Array Content'!$A$2:$B$3,2,FALSE),"Mutant","WT")),"")</f>
        <v/>
      </c>
      <c r="CX374" s="4" t="str">
        <f>IF(ISNUMBER(CJ374), IF($BV374&gt;VLOOKUP('Gene Table'!$G$2,'Array Content'!$A$2:$B$3,2,FALSE),IF(CJ374&lt;-$BV374,"mutant","WT"),IF(CJ374&lt;-VLOOKUP('Gene Table'!$G$2,'Array Content'!$A$2:$B$3,2,FALSE),"Mutant","WT")),"")</f>
        <v/>
      </c>
      <c r="CY374" s="4" t="str">
        <f>IF(ISNUMBER(CK374), IF($BV374&gt;VLOOKUP('Gene Table'!$G$2,'Array Content'!$A$2:$B$3,2,FALSE),IF(CK374&lt;-$BV374,"mutant","WT"),IF(CK374&lt;-VLOOKUP('Gene Table'!$G$2,'Array Content'!$A$2:$B$3,2,FALSE),"Mutant","WT")),"")</f>
        <v/>
      </c>
      <c r="DA374" s="4" t="s">
        <v>5031</v>
      </c>
      <c r="DB374" s="4" t="str">
        <f t="shared" si="413"/>
        <v/>
      </c>
      <c r="DC374" s="4" t="str">
        <f t="shared" si="414"/>
        <v/>
      </c>
      <c r="DD374" s="4" t="str">
        <f t="shared" si="415"/>
        <v/>
      </c>
      <c r="DE374" s="4" t="str">
        <f t="shared" si="416"/>
        <v/>
      </c>
      <c r="DF374" s="4" t="str">
        <f t="shared" si="417"/>
        <v/>
      </c>
      <c r="DG374" s="4" t="str">
        <f t="shared" si="418"/>
        <v/>
      </c>
      <c r="DH374" s="4" t="str">
        <f t="shared" si="419"/>
        <v/>
      </c>
      <c r="DI374" s="4" t="str">
        <f t="shared" si="420"/>
        <v/>
      </c>
      <c r="DJ374" s="4" t="str">
        <f t="shared" si="421"/>
        <v/>
      </c>
      <c r="DK374" s="4" t="str">
        <f t="shared" si="422"/>
        <v/>
      </c>
      <c r="DL374" s="4" t="str">
        <f t="shared" si="423"/>
        <v/>
      </c>
      <c r="DM374" s="4" t="str">
        <f t="shared" si="424"/>
        <v/>
      </c>
      <c r="DO374" s="4" t="s">
        <v>5031</v>
      </c>
      <c r="DP374" s="4" t="str">
        <f>IF(ISNUMBER(DB374), IF($AR374&gt;VLOOKUP('Gene Table'!$G$2,'Array Content'!$A$2:$B$3,2,FALSE),IF(DB374&lt;-$AR374,"mutant","WT"),IF(DB374&lt;-VLOOKUP('Gene Table'!$G$2,'Array Content'!$A$2:$B$3,2,FALSE),"Mutant","WT")),"")</f>
        <v/>
      </c>
      <c r="DQ374" s="4" t="str">
        <f>IF(ISNUMBER(DC374), IF($AR374&gt;VLOOKUP('Gene Table'!$G$2,'Array Content'!$A$2:$B$3,2,FALSE),IF(DC374&lt;-$AR374,"mutant","WT"),IF(DC374&lt;-VLOOKUP('Gene Table'!$G$2,'Array Content'!$A$2:$B$3,2,FALSE),"Mutant","WT")),"")</f>
        <v/>
      </c>
      <c r="DR374" s="4" t="str">
        <f>IF(ISNUMBER(DD374), IF($AR374&gt;VLOOKUP('Gene Table'!$G$2,'Array Content'!$A$2:$B$3,2,FALSE),IF(DD374&lt;-$AR374,"mutant","WT"),IF(DD374&lt;-VLOOKUP('Gene Table'!$G$2,'Array Content'!$A$2:$B$3,2,FALSE),"Mutant","WT")),"")</f>
        <v/>
      </c>
      <c r="DS374" s="4" t="str">
        <f>IF(ISNUMBER(DE374), IF($AR374&gt;VLOOKUP('Gene Table'!$G$2,'Array Content'!$A$2:$B$3,2,FALSE),IF(DE374&lt;-$AR374,"mutant","WT"),IF(DE374&lt;-VLOOKUP('Gene Table'!$G$2,'Array Content'!$A$2:$B$3,2,FALSE),"Mutant","WT")),"")</f>
        <v/>
      </c>
      <c r="DT374" s="4" t="str">
        <f>IF(ISNUMBER(DF374), IF($AR374&gt;VLOOKUP('Gene Table'!$G$2,'Array Content'!$A$2:$B$3,2,FALSE),IF(DF374&lt;-$AR374,"mutant","WT"),IF(DF374&lt;-VLOOKUP('Gene Table'!$G$2,'Array Content'!$A$2:$B$3,2,FALSE),"Mutant","WT")),"")</f>
        <v/>
      </c>
      <c r="DU374" s="4" t="str">
        <f>IF(ISNUMBER(DG374), IF($AR374&gt;VLOOKUP('Gene Table'!$G$2,'Array Content'!$A$2:$B$3,2,FALSE),IF(DG374&lt;-$AR374,"mutant","WT"),IF(DG374&lt;-VLOOKUP('Gene Table'!$G$2,'Array Content'!$A$2:$B$3,2,FALSE),"Mutant","WT")),"")</f>
        <v/>
      </c>
      <c r="DV374" s="4" t="str">
        <f>IF(ISNUMBER(DH374), IF($AR374&gt;VLOOKUP('Gene Table'!$G$2,'Array Content'!$A$2:$B$3,2,FALSE),IF(DH374&lt;-$AR374,"mutant","WT"),IF(DH374&lt;-VLOOKUP('Gene Table'!$G$2,'Array Content'!$A$2:$B$3,2,FALSE),"Mutant","WT")),"")</f>
        <v/>
      </c>
      <c r="DW374" s="4" t="str">
        <f>IF(ISNUMBER(DI374), IF($AR374&gt;VLOOKUP('Gene Table'!$G$2,'Array Content'!$A$2:$B$3,2,FALSE),IF(DI374&lt;-$AR374,"mutant","WT"),IF(DI374&lt;-VLOOKUP('Gene Table'!$G$2,'Array Content'!$A$2:$B$3,2,FALSE),"Mutant","WT")),"")</f>
        <v/>
      </c>
      <c r="DX374" s="4" t="str">
        <f>IF(ISNUMBER(DJ374), IF($AR374&gt;VLOOKUP('Gene Table'!$G$2,'Array Content'!$A$2:$B$3,2,FALSE),IF(DJ374&lt;-$AR374,"mutant","WT"),IF(DJ374&lt;-VLOOKUP('Gene Table'!$G$2,'Array Content'!$A$2:$B$3,2,FALSE),"Mutant","WT")),"")</f>
        <v/>
      </c>
      <c r="DY374" s="4" t="str">
        <f>IF(ISNUMBER(DK374), IF($AR374&gt;VLOOKUP('Gene Table'!$G$2,'Array Content'!$A$2:$B$3,2,FALSE),IF(DK374&lt;-$AR374,"mutant","WT"),IF(DK374&lt;-VLOOKUP('Gene Table'!$G$2,'Array Content'!$A$2:$B$3,2,FALSE),"Mutant","WT")),"")</f>
        <v/>
      </c>
      <c r="DZ374" s="4" t="str">
        <f>IF(ISNUMBER(DL374), IF($AR374&gt;VLOOKUP('Gene Table'!$G$2,'Array Content'!$A$2:$B$3,2,FALSE),IF(DL374&lt;-$AR374,"mutant","WT"),IF(DL374&lt;-VLOOKUP('Gene Table'!$G$2,'Array Content'!$A$2:$B$3,2,FALSE),"Mutant","WT")),"")</f>
        <v/>
      </c>
      <c r="EA374" s="4" t="str">
        <f>IF(ISNUMBER(DM374), IF($AR374&gt;VLOOKUP('Gene Table'!$G$2,'Array Content'!$A$2:$B$3,2,FALSE),IF(DM374&lt;-$AR374,"mutant","WT"),IF(DM374&lt;-VLOOKUP('Gene Table'!$G$2,'Array Content'!$A$2:$B$3,2,FALSE),"Mutant","WT")),"")</f>
        <v/>
      </c>
      <c r="EC374" s="4" t="s">
        <v>5031</v>
      </c>
      <c r="ED374" s="4" t="str">
        <f>IF('Gene Table'!$D374="copy number",D374,"")</f>
        <v/>
      </c>
      <c r="EE374" s="4" t="str">
        <f>IF('Gene Table'!$D374="copy number",E374,"")</f>
        <v/>
      </c>
      <c r="EF374" s="4" t="str">
        <f>IF('Gene Table'!$D374="copy number",F374,"")</f>
        <v/>
      </c>
      <c r="EG374" s="4" t="str">
        <f>IF('Gene Table'!$D374="copy number",G374,"")</f>
        <v/>
      </c>
      <c r="EH374" s="4" t="str">
        <f>IF('Gene Table'!$D374="copy number",H374,"")</f>
        <v/>
      </c>
      <c r="EI374" s="4" t="str">
        <f>IF('Gene Table'!$D374="copy number",I374,"")</f>
        <v/>
      </c>
      <c r="EJ374" s="4" t="str">
        <f>IF('Gene Table'!$D374="copy number",J374,"")</f>
        <v/>
      </c>
      <c r="EK374" s="4" t="str">
        <f>IF('Gene Table'!$D374="copy number",K374,"")</f>
        <v/>
      </c>
      <c r="EL374" s="4" t="str">
        <f>IF('Gene Table'!$D374="copy number",L374,"")</f>
        <v/>
      </c>
      <c r="EM374" s="4" t="str">
        <f>IF('Gene Table'!$D374="copy number",M374,"")</f>
        <v/>
      </c>
      <c r="EN374" s="4" t="str">
        <f>IF('Gene Table'!$D374="copy number",N374,"")</f>
        <v/>
      </c>
      <c r="EO374" s="4" t="str">
        <f>IF('Gene Table'!$D374="copy number",O374,"")</f>
        <v/>
      </c>
      <c r="EQ374" s="4" t="s">
        <v>5031</v>
      </c>
      <c r="ER374" s="4" t="str">
        <f>IF('Gene Table'!$D374="copy number",R374,"")</f>
        <v/>
      </c>
      <c r="ES374" s="4" t="str">
        <f>IF('Gene Table'!$D374="copy number",S374,"")</f>
        <v/>
      </c>
      <c r="ET374" s="4" t="str">
        <f>IF('Gene Table'!$D374="copy number",T374,"")</f>
        <v/>
      </c>
      <c r="EU374" s="4" t="str">
        <f>IF('Gene Table'!$D374="copy number",U374,"")</f>
        <v/>
      </c>
      <c r="EV374" s="4" t="str">
        <f>IF('Gene Table'!$D374="copy number",V374,"")</f>
        <v/>
      </c>
      <c r="EW374" s="4" t="str">
        <f>IF('Gene Table'!$D374="copy number",W374,"")</f>
        <v/>
      </c>
      <c r="EX374" s="4" t="str">
        <f>IF('Gene Table'!$D374="copy number",X374,"")</f>
        <v/>
      </c>
      <c r="EY374" s="4" t="str">
        <f>IF('Gene Table'!$D374="copy number",Y374,"")</f>
        <v/>
      </c>
      <c r="EZ374" s="4" t="str">
        <f>IF('Gene Table'!$D374="copy number",Z374,"")</f>
        <v/>
      </c>
      <c r="FA374" s="4" t="str">
        <f>IF('Gene Table'!$D374="copy number",AA374,"")</f>
        <v/>
      </c>
      <c r="FB374" s="4" t="str">
        <f>IF('Gene Table'!$D374="copy number",AB374,"")</f>
        <v/>
      </c>
      <c r="FC374" s="4" t="str">
        <f>IF('Gene Table'!$D374="copy number",AC374,"")</f>
        <v/>
      </c>
      <c r="FE374" s="4" t="s">
        <v>5031</v>
      </c>
      <c r="FF374" s="4" t="str">
        <f>IF('Gene Table'!$C374="SMPC",D374,"")</f>
        <v/>
      </c>
      <c r="FG374" s="4" t="str">
        <f>IF('Gene Table'!$C374="SMPC",E374,"")</f>
        <v/>
      </c>
      <c r="FH374" s="4" t="str">
        <f>IF('Gene Table'!$C374="SMPC",F374,"")</f>
        <v/>
      </c>
      <c r="FI374" s="4" t="str">
        <f>IF('Gene Table'!$C374="SMPC",G374,"")</f>
        <v/>
      </c>
      <c r="FJ374" s="4" t="str">
        <f>IF('Gene Table'!$C374="SMPC",H374,"")</f>
        <v/>
      </c>
      <c r="FK374" s="4" t="str">
        <f>IF('Gene Table'!$C374="SMPC",I374,"")</f>
        <v/>
      </c>
      <c r="FL374" s="4" t="str">
        <f>IF('Gene Table'!$C374="SMPC",J374,"")</f>
        <v/>
      </c>
      <c r="FM374" s="4" t="str">
        <f>IF('Gene Table'!$C374="SMPC",K374,"")</f>
        <v/>
      </c>
      <c r="FN374" s="4" t="str">
        <f>IF('Gene Table'!$C374="SMPC",L374,"")</f>
        <v/>
      </c>
      <c r="FO374" s="4" t="str">
        <f>IF('Gene Table'!$C374="SMPC",M374,"")</f>
        <v/>
      </c>
      <c r="FP374" s="4" t="str">
        <f>IF('Gene Table'!$C374="SMPC",N374,"")</f>
        <v/>
      </c>
      <c r="FQ374" s="4" t="str">
        <f>IF('Gene Table'!$C374="SMPC",O374,"")</f>
        <v/>
      </c>
      <c r="FS374" s="4" t="s">
        <v>5031</v>
      </c>
      <c r="FT374" s="4" t="str">
        <f>IF('Gene Table'!$C374="SMPC",R374,"")</f>
        <v/>
      </c>
      <c r="FU374" s="4" t="str">
        <f>IF('Gene Table'!$C374="SMPC",S374,"")</f>
        <v/>
      </c>
      <c r="FV374" s="4" t="str">
        <f>IF('Gene Table'!$C374="SMPC",T374,"")</f>
        <v/>
      </c>
      <c r="FW374" s="4" t="str">
        <f>IF('Gene Table'!$C374="SMPC",U374,"")</f>
        <v/>
      </c>
      <c r="FX374" s="4" t="str">
        <f>IF('Gene Table'!$C374="SMPC",V374,"")</f>
        <v/>
      </c>
      <c r="FY374" s="4" t="str">
        <f>IF('Gene Table'!$C374="SMPC",W374,"")</f>
        <v/>
      </c>
      <c r="FZ374" s="4" t="str">
        <f>IF('Gene Table'!$C374="SMPC",X374,"")</f>
        <v/>
      </c>
      <c r="GA374" s="4" t="str">
        <f>IF('Gene Table'!$C374="SMPC",Y374,"")</f>
        <v/>
      </c>
      <c r="GB374" s="4" t="str">
        <f>IF('Gene Table'!$C374="SMPC",Z374,"")</f>
        <v/>
      </c>
      <c r="GC374" s="4" t="str">
        <f>IF('Gene Table'!$C374="SMPC",AA374,"")</f>
        <v/>
      </c>
      <c r="GD374" s="4" t="str">
        <f>IF('Gene Table'!$C374="SMPC",AB374,"")</f>
        <v/>
      </c>
      <c r="GE374" s="4" t="str">
        <f>IF('Gene Table'!$C374="SMPC",AC374,"")</f>
        <v/>
      </c>
    </row>
    <row r="375" spans="1:187" ht="15" customHeight="1" x14ac:dyDescent="0.25">
      <c r="A375" s="4" t="str">
        <f>'Gene Table'!C375&amp;":"&amp;'Gene Table'!D375</f>
        <v>Blank:Blank</v>
      </c>
      <c r="B375" s="4">
        <f>IF('Gene Table'!$G$5="NO",IF(ISNUMBER(MATCH('Gene Table'!E375,'Array Content'!$M$2:$M$941,0)),VLOOKUP('Gene Table'!E375,'Array Content'!$M$2:$O$941,2,FALSE),35),IF('Gene Table'!$G$5="YES",IF(ISNUMBER(MATCH('Gene Table'!E375,'Array Content'!$M$2:$M$941,0)),VLOOKUP('Gene Table'!E375,'Array Content'!$M$2:$O$941,3,FALSE),35),"OOPS"))</f>
        <v>35</v>
      </c>
      <c r="C375" s="4" t="s">
        <v>5032</v>
      </c>
      <c r="D375" s="29">
        <f>IF('Control Sample Data'!D374="","",IF(SUM('Control Sample Data'!D$2:D$97)&gt;10,IF(AND(ISNUMBER('Control Sample Data'!D374),'Control Sample Data'!D374&lt;$B375, 'Control Sample Data'!D374&gt;0),'Control Sample Data'!D374,$B375),""))</f>
        <v>26</v>
      </c>
      <c r="E375" s="29">
        <f>IF('Control Sample Data'!E374="","",IF(SUM('Control Sample Data'!E$2:E$97)&gt;10,IF(AND(ISNUMBER('Control Sample Data'!E374),'Control Sample Data'!E374&lt;$B375, 'Control Sample Data'!E374&gt;0),'Control Sample Data'!E374,$B375),""))</f>
        <v>26</v>
      </c>
      <c r="F375" s="29" t="str">
        <f>IF('Control Sample Data'!F374="","",IF(SUM('Control Sample Data'!F$2:F$97)&gt;10,IF(AND(ISNUMBER('Control Sample Data'!F374),'Control Sample Data'!F374&lt;$B375, 'Control Sample Data'!F374&gt;0),'Control Sample Data'!F374,$B375),""))</f>
        <v/>
      </c>
      <c r="G375" s="29" t="str">
        <f>IF('Control Sample Data'!G374="","",IF(SUM('Control Sample Data'!G$2:G$97)&gt;10,IF(AND(ISNUMBER('Control Sample Data'!G374),'Control Sample Data'!G374&lt;$B375, 'Control Sample Data'!G374&gt;0),'Control Sample Data'!G374,$B375),""))</f>
        <v/>
      </c>
      <c r="H375" s="29" t="str">
        <f>IF('Control Sample Data'!H374="","",IF(SUM('Control Sample Data'!H$2:H$97)&gt;10,IF(AND(ISNUMBER('Control Sample Data'!H374),'Control Sample Data'!H374&lt;$B375, 'Control Sample Data'!H374&gt;0),'Control Sample Data'!H374,$B375),""))</f>
        <v/>
      </c>
      <c r="I375" s="29" t="str">
        <f>IF('Control Sample Data'!I374="","",IF(SUM('Control Sample Data'!I$2:I$97)&gt;10,IF(AND(ISNUMBER('Control Sample Data'!I374),'Control Sample Data'!I374&lt;$B375, 'Control Sample Data'!I374&gt;0),'Control Sample Data'!I374,$B375),""))</f>
        <v/>
      </c>
      <c r="J375" s="29" t="str">
        <f>IF('Control Sample Data'!J374="","",IF(SUM('Control Sample Data'!J$2:J$97)&gt;10,IF(AND(ISNUMBER('Control Sample Data'!J374),'Control Sample Data'!J374&lt;$B375, 'Control Sample Data'!J374&gt;0),'Control Sample Data'!J374,$B375),""))</f>
        <v/>
      </c>
      <c r="K375" s="29" t="str">
        <f>IF('Control Sample Data'!K374="","",IF(SUM('Control Sample Data'!K$2:K$97)&gt;10,IF(AND(ISNUMBER('Control Sample Data'!K374),'Control Sample Data'!K374&lt;$B375, 'Control Sample Data'!K374&gt;0),'Control Sample Data'!K374,$B375),""))</f>
        <v/>
      </c>
      <c r="L375" s="29" t="str">
        <f>IF('Control Sample Data'!L374="","",IF(SUM('Control Sample Data'!L$2:L$97)&gt;10,IF(AND(ISNUMBER('Control Sample Data'!L374),'Control Sample Data'!L374&lt;$B375, 'Control Sample Data'!L374&gt;0),'Control Sample Data'!L374,$B375),""))</f>
        <v/>
      </c>
      <c r="M375" s="29" t="str">
        <f>IF('Control Sample Data'!M374="","",IF(SUM('Control Sample Data'!M$2:M$97)&gt;10,IF(AND(ISNUMBER('Control Sample Data'!M374),'Control Sample Data'!M374&lt;$B375, 'Control Sample Data'!M374&gt;0),'Control Sample Data'!M374,$B375),""))</f>
        <v/>
      </c>
      <c r="N375" s="29" t="str">
        <f>IF('Control Sample Data'!N374="","",IF(SUM('Control Sample Data'!N$2:N$97)&gt;10,IF(AND(ISNUMBER('Control Sample Data'!N374),'Control Sample Data'!N374&lt;$B375, 'Control Sample Data'!N374&gt;0),'Control Sample Data'!N374,$B375),""))</f>
        <v/>
      </c>
      <c r="O375" s="29" t="str">
        <f>IF('Control Sample Data'!O374="","",IF(SUM('Control Sample Data'!O$2:O$97)&gt;10,IF(AND(ISNUMBER('Control Sample Data'!O374),'Control Sample Data'!O374&lt;$B375, 'Control Sample Data'!O374&gt;0),'Control Sample Data'!O374,$B375),""))</f>
        <v/>
      </c>
      <c r="Q375" s="4" t="s">
        <v>5032</v>
      </c>
      <c r="R375" s="29">
        <f>IF('Test Sample Data'!D374="","",IF(SUM('Test Sample Data'!D$2:D$97)&gt;10,IF(AND(ISNUMBER('Test Sample Data'!D374),'Test Sample Data'!D374&lt;$B375, 'Test Sample Data'!D374&gt;0),'Test Sample Data'!D374,$B375),""))</f>
        <v>26.72</v>
      </c>
      <c r="S375" s="29">
        <f>IF('Test Sample Data'!E374="","",IF(SUM('Test Sample Data'!E$2:E$97)&gt;10,IF(AND(ISNUMBER('Test Sample Data'!E374),'Test Sample Data'!E374&lt;$B375, 'Test Sample Data'!E374&gt;0),'Test Sample Data'!E374,$B375),""))</f>
        <v>26</v>
      </c>
      <c r="T375" s="29" t="str">
        <f>IF('Test Sample Data'!F374="","",IF(SUM('Test Sample Data'!F$2:F$97)&gt;10,IF(AND(ISNUMBER('Test Sample Data'!F374),'Test Sample Data'!F374&lt;$B375, 'Test Sample Data'!F374&gt;0),'Test Sample Data'!F374,$B375),""))</f>
        <v/>
      </c>
      <c r="U375" s="29" t="str">
        <f>IF('Test Sample Data'!G374="","",IF(SUM('Test Sample Data'!G$2:G$97)&gt;10,IF(AND(ISNUMBER('Test Sample Data'!G374),'Test Sample Data'!G374&lt;$B375, 'Test Sample Data'!G374&gt;0),'Test Sample Data'!G374,$B375),""))</f>
        <v/>
      </c>
      <c r="V375" s="29" t="str">
        <f>IF('Test Sample Data'!H374="","",IF(SUM('Test Sample Data'!H$2:H$97)&gt;10,IF(AND(ISNUMBER('Test Sample Data'!H374),'Test Sample Data'!H374&lt;$B375, 'Test Sample Data'!H374&gt;0),'Test Sample Data'!H374,$B375),""))</f>
        <v/>
      </c>
      <c r="W375" s="29" t="str">
        <f>IF('Test Sample Data'!I374="","",IF(SUM('Test Sample Data'!I$2:I$97)&gt;10,IF(AND(ISNUMBER('Test Sample Data'!I374),'Test Sample Data'!I374&lt;$B375, 'Test Sample Data'!I374&gt;0),'Test Sample Data'!I374,$B375),""))</f>
        <v/>
      </c>
      <c r="X375" s="29" t="str">
        <f>IF('Test Sample Data'!J374="","",IF(SUM('Test Sample Data'!J$2:J$97)&gt;10,IF(AND(ISNUMBER('Test Sample Data'!J374),'Test Sample Data'!J374&lt;$B375, 'Test Sample Data'!J374&gt;0),'Test Sample Data'!J374,$B375),""))</f>
        <v/>
      </c>
      <c r="Y375" s="29" t="str">
        <f>IF('Test Sample Data'!K374="","",IF(SUM('Test Sample Data'!K$2:K$97)&gt;10,IF(AND(ISNUMBER('Test Sample Data'!K374),'Test Sample Data'!K374&lt;$B375, 'Test Sample Data'!K374&gt;0),'Test Sample Data'!K374,$B375),""))</f>
        <v/>
      </c>
      <c r="Z375" s="29" t="str">
        <f>IF('Test Sample Data'!L374="","",IF(SUM('Test Sample Data'!L$2:L$97)&gt;10,IF(AND(ISNUMBER('Test Sample Data'!L374),'Test Sample Data'!L374&lt;$B375, 'Test Sample Data'!L374&gt;0),'Test Sample Data'!L374,$B375),""))</f>
        <v/>
      </c>
      <c r="AA375" s="29" t="str">
        <f>IF('Test Sample Data'!M374="","",IF(SUM('Test Sample Data'!M$2:M$97)&gt;10,IF(AND(ISNUMBER('Test Sample Data'!M374),'Test Sample Data'!M374&lt;$B375, 'Test Sample Data'!M374&gt;0),'Test Sample Data'!M374,$B375),""))</f>
        <v/>
      </c>
      <c r="AB375" s="29" t="str">
        <f>IF('Test Sample Data'!N374="","",IF(SUM('Test Sample Data'!N$2:N$97)&gt;10,IF(AND(ISNUMBER('Test Sample Data'!N374),'Test Sample Data'!N374&lt;$B375, 'Test Sample Data'!N374&gt;0),'Test Sample Data'!N374,$B375),""))</f>
        <v/>
      </c>
      <c r="AC375" s="29" t="str">
        <f>IF('Test Sample Data'!O374="","",IF(SUM('Test Sample Data'!O$2:O$97)&gt;10,IF(AND(ISNUMBER('Test Sample Data'!O374),'Test Sample Data'!O374&lt;$B375, 'Test Sample Data'!O374&gt;0),'Test Sample Data'!O374,$B375),""))</f>
        <v/>
      </c>
      <c r="AE375" s="4" t="s">
        <v>5032</v>
      </c>
      <c r="AF375" s="4" t="e">
        <f t="shared" si="375"/>
        <v>#N/A</v>
      </c>
      <c r="AG375" s="4" t="e">
        <f t="shared" si="376"/>
        <v>#N/A</v>
      </c>
      <c r="AH375" s="4" t="str">
        <f t="shared" si="377"/>
        <v/>
      </c>
      <c r="AI375" s="4" t="str">
        <f t="shared" si="378"/>
        <v/>
      </c>
      <c r="AJ375" s="4" t="str">
        <f t="shared" si="379"/>
        <v/>
      </c>
      <c r="AK375" s="4" t="str">
        <f t="shared" si="380"/>
        <v/>
      </c>
      <c r="AL375" s="4" t="str">
        <f t="shared" si="381"/>
        <v/>
      </c>
      <c r="AM375" s="4" t="str">
        <f t="shared" si="382"/>
        <v/>
      </c>
      <c r="AN375" s="4" t="str">
        <f t="shared" si="383"/>
        <v/>
      </c>
      <c r="AO375" s="4" t="str">
        <f t="shared" si="384"/>
        <v/>
      </c>
      <c r="AP375" s="4" t="str">
        <f t="shared" si="385"/>
        <v/>
      </c>
      <c r="AQ375" s="4" t="str">
        <f t="shared" si="386"/>
        <v/>
      </c>
      <c r="AR375" s="4">
        <f t="shared" si="387"/>
        <v>0</v>
      </c>
      <c r="AS375" s="4" t="e">
        <f t="shared" si="438"/>
        <v>#N/A</v>
      </c>
      <c r="AU375" s="4" t="s">
        <v>5032</v>
      </c>
      <c r="AV375" s="4" t="e">
        <f t="shared" si="388"/>
        <v>#N/A</v>
      </c>
      <c r="AW375" s="4" t="e">
        <f t="shared" si="389"/>
        <v>#N/A</v>
      </c>
      <c r="AX375" s="4" t="str">
        <f t="shared" si="390"/>
        <v/>
      </c>
      <c r="AY375" s="4" t="str">
        <f t="shared" si="391"/>
        <v/>
      </c>
      <c r="AZ375" s="4" t="str">
        <f t="shared" si="392"/>
        <v/>
      </c>
      <c r="BA375" s="4" t="str">
        <f t="shared" si="393"/>
        <v/>
      </c>
      <c r="BB375" s="4" t="str">
        <f t="shared" si="394"/>
        <v/>
      </c>
      <c r="BC375" s="4" t="str">
        <f t="shared" si="395"/>
        <v/>
      </c>
      <c r="BD375" s="4" t="str">
        <f t="shared" si="396"/>
        <v/>
      </c>
      <c r="BE375" s="4" t="str">
        <f t="shared" si="397"/>
        <v/>
      </c>
      <c r="BF375" s="4" t="str">
        <f t="shared" si="398"/>
        <v/>
      </c>
      <c r="BG375" s="4" t="str">
        <f t="shared" si="399"/>
        <v/>
      </c>
      <c r="BI375" s="4" t="s">
        <v>5032</v>
      </c>
      <c r="BJ375" s="4" t="e">
        <f t="shared" si="425"/>
        <v>#N/A</v>
      </c>
      <c r="BK375" s="4" t="str">
        <f t="shared" si="426"/>
        <v/>
      </c>
      <c r="BL375" s="4" t="str">
        <f t="shared" si="427"/>
        <v/>
      </c>
      <c r="BM375" s="4" t="str">
        <f t="shared" si="428"/>
        <v/>
      </c>
      <c r="BN375" s="4" t="str">
        <f t="shared" si="429"/>
        <v/>
      </c>
      <c r="BO375" s="4" t="str">
        <f t="shared" si="430"/>
        <v/>
      </c>
      <c r="BP375" s="4" t="str">
        <f t="shared" si="431"/>
        <v/>
      </c>
      <c r="BQ375" s="4" t="str">
        <f t="shared" si="432"/>
        <v/>
      </c>
      <c r="BR375" s="4" t="str">
        <f t="shared" si="433"/>
        <v/>
      </c>
      <c r="BS375" s="4" t="str">
        <f t="shared" si="434"/>
        <v/>
      </c>
      <c r="BT375" s="4" t="str">
        <f t="shared" si="435"/>
        <v/>
      </c>
      <c r="BU375" s="4" t="str">
        <f t="shared" si="436"/>
        <v/>
      </c>
      <c r="BV375" s="4">
        <f t="shared" si="400"/>
        <v>0</v>
      </c>
      <c r="BW375" s="4" t="e">
        <f t="shared" si="437"/>
        <v>#N/A</v>
      </c>
      <c r="BY375" s="4" t="s">
        <v>5032</v>
      </c>
      <c r="BZ375" s="4" t="str">
        <f t="shared" si="401"/>
        <v/>
      </c>
      <c r="CA375" s="4" t="str">
        <f t="shared" si="402"/>
        <v/>
      </c>
      <c r="CB375" s="4" t="str">
        <f t="shared" si="403"/>
        <v/>
      </c>
      <c r="CC375" s="4" t="str">
        <f t="shared" si="404"/>
        <v/>
      </c>
      <c r="CD375" s="4" t="str">
        <f t="shared" si="405"/>
        <v/>
      </c>
      <c r="CE375" s="4" t="str">
        <f t="shared" si="406"/>
        <v/>
      </c>
      <c r="CF375" s="4" t="str">
        <f t="shared" si="407"/>
        <v/>
      </c>
      <c r="CG375" s="4" t="str">
        <f t="shared" si="408"/>
        <v/>
      </c>
      <c r="CH375" s="4" t="str">
        <f t="shared" si="409"/>
        <v/>
      </c>
      <c r="CI375" s="4" t="str">
        <f t="shared" si="410"/>
        <v/>
      </c>
      <c r="CJ375" s="4" t="str">
        <f t="shared" si="411"/>
        <v/>
      </c>
      <c r="CK375" s="4" t="str">
        <f t="shared" si="412"/>
        <v/>
      </c>
      <c r="CM375" s="4" t="s">
        <v>5032</v>
      </c>
      <c r="CN375" s="4" t="str">
        <f>IF(ISNUMBER(BZ375), IF($BV375&gt;VLOOKUP('Gene Table'!$G$2,'Array Content'!$A$2:$B$3,2,FALSE),IF(BZ375&lt;-$BV375,"mutant","WT"),IF(BZ375&lt;-VLOOKUP('Gene Table'!$G$2,'Array Content'!$A$2:$B$3,2,FALSE),"Mutant","WT")),"")</f>
        <v/>
      </c>
      <c r="CO375" s="4" t="str">
        <f>IF(ISNUMBER(CA375), IF($BV375&gt;VLOOKUP('Gene Table'!$G$2,'Array Content'!$A$2:$B$3,2,FALSE),IF(CA375&lt;-$BV375,"mutant","WT"),IF(CA375&lt;-VLOOKUP('Gene Table'!$G$2,'Array Content'!$A$2:$B$3,2,FALSE),"Mutant","WT")),"")</f>
        <v/>
      </c>
      <c r="CP375" s="4" t="str">
        <f>IF(ISNUMBER(CB375), IF($BV375&gt;VLOOKUP('Gene Table'!$G$2,'Array Content'!$A$2:$B$3,2,FALSE),IF(CB375&lt;-$BV375,"mutant","WT"),IF(CB375&lt;-VLOOKUP('Gene Table'!$G$2,'Array Content'!$A$2:$B$3,2,FALSE),"Mutant","WT")),"")</f>
        <v/>
      </c>
      <c r="CQ375" s="4" t="str">
        <f>IF(ISNUMBER(CC375), IF($BV375&gt;VLOOKUP('Gene Table'!$G$2,'Array Content'!$A$2:$B$3,2,FALSE),IF(CC375&lt;-$BV375,"mutant","WT"),IF(CC375&lt;-VLOOKUP('Gene Table'!$G$2,'Array Content'!$A$2:$B$3,2,FALSE),"Mutant","WT")),"")</f>
        <v/>
      </c>
      <c r="CR375" s="4" t="str">
        <f>IF(ISNUMBER(CD375), IF($BV375&gt;VLOOKUP('Gene Table'!$G$2,'Array Content'!$A$2:$B$3,2,FALSE),IF(CD375&lt;-$BV375,"mutant","WT"),IF(CD375&lt;-VLOOKUP('Gene Table'!$G$2,'Array Content'!$A$2:$B$3,2,FALSE),"Mutant","WT")),"")</f>
        <v/>
      </c>
      <c r="CS375" s="4" t="str">
        <f>IF(ISNUMBER(CE375), IF($BV375&gt;VLOOKUP('Gene Table'!$G$2,'Array Content'!$A$2:$B$3,2,FALSE),IF(CE375&lt;-$BV375,"mutant","WT"),IF(CE375&lt;-VLOOKUP('Gene Table'!$G$2,'Array Content'!$A$2:$B$3,2,FALSE),"Mutant","WT")),"")</f>
        <v/>
      </c>
      <c r="CT375" s="4" t="str">
        <f>IF(ISNUMBER(CF375), IF($BV375&gt;VLOOKUP('Gene Table'!$G$2,'Array Content'!$A$2:$B$3,2,FALSE),IF(CF375&lt;-$BV375,"mutant","WT"),IF(CF375&lt;-VLOOKUP('Gene Table'!$G$2,'Array Content'!$A$2:$B$3,2,FALSE),"Mutant","WT")),"")</f>
        <v/>
      </c>
      <c r="CU375" s="4" t="str">
        <f>IF(ISNUMBER(CG375), IF($BV375&gt;VLOOKUP('Gene Table'!$G$2,'Array Content'!$A$2:$B$3,2,FALSE),IF(CG375&lt;-$BV375,"mutant","WT"),IF(CG375&lt;-VLOOKUP('Gene Table'!$G$2,'Array Content'!$A$2:$B$3,2,FALSE),"Mutant","WT")),"")</f>
        <v/>
      </c>
      <c r="CV375" s="4" t="str">
        <f>IF(ISNUMBER(CH375), IF($BV375&gt;VLOOKUP('Gene Table'!$G$2,'Array Content'!$A$2:$B$3,2,FALSE),IF(CH375&lt;-$BV375,"mutant","WT"),IF(CH375&lt;-VLOOKUP('Gene Table'!$G$2,'Array Content'!$A$2:$B$3,2,FALSE),"Mutant","WT")),"")</f>
        <v/>
      </c>
      <c r="CW375" s="4" t="str">
        <f>IF(ISNUMBER(CI375), IF($BV375&gt;VLOOKUP('Gene Table'!$G$2,'Array Content'!$A$2:$B$3,2,FALSE),IF(CI375&lt;-$BV375,"mutant","WT"),IF(CI375&lt;-VLOOKUP('Gene Table'!$G$2,'Array Content'!$A$2:$B$3,2,FALSE),"Mutant","WT")),"")</f>
        <v/>
      </c>
      <c r="CX375" s="4" t="str">
        <f>IF(ISNUMBER(CJ375), IF($BV375&gt;VLOOKUP('Gene Table'!$G$2,'Array Content'!$A$2:$B$3,2,FALSE),IF(CJ375&lt;-$BV375,"mutant","WT"),IF(CJ375&lt;-VLOOKUP('Gene Table'!$G$2,'Array Content'!$A$2:$B$3,2,FALSE),"Mutant","WT")),"")</f>
        <v/>
      </c>
      <c r="CY375" s="4" t="str">
        <f>IF(ISNUMBER(CK375), IF($BV375&gt;VLOOKUP('Gene Table'!$G$2,'Array Content'!$A$2:$B$3,2,FALSE),IF(CK375&lt;-$BV375,"mutant","WT"),IF(CK375&lt;-VLOOKUP('Gene Table'!$G$2,'Array Content'!$A$2:$B$3,2,FALSE),"Mutant","WT")),"")</f>
        <v/>
      </c>
      <c r="DA375" s="4" t="s">
        <v>5032</v>
      </c>
      <c r="DB375" s="4" t="str">
        <f t="shared" si="413"/>
        <v/>
      </c>
      <c r="DC375" s="4" t="str">
        <f t="shared" si="414"/>
        <v/>
      </c>
      <c r="DD375" s="4" t="str">
        <f t="shared" si="415"/>
        <v/>
      </c>
      <c r="DE375" s="4" t="str">
        <f t="shared" si="416"/>
        <v/>
      </c>
      <c r="DF375" s="4" t="str">
        <f t="shared" si="417"/>
        <v/>
      </c>
      <c r="DG375" s="4" t="str">
        <f t="shared" si="418"/>
        <v/>
      </c>
      <c r="DH375" s="4" t="str">
        <f t="shared" si="419"/>
        <v/>
      </c>
      <c r="DI375" s="4" t="str">
        <f t="shared" si="420"/>
        <v/>
      </c>
      <c r="DJ375" s="4" t="str">
        <f t="shared" si="421"/>
        <v/>
      </c>
      <c r="DK375" s="4" t="str">
        <f t="shared" si="422"/>
        <v/>
      </c>
      <c r="DL375" s="4" t="str">
        <f t="shared" si="423"/>
        <v/>
      </c>
      <c r="DM375" s="4" t="str">
        <f t="shared" si="424"/>
        <v/>
      </c>
      <c r="DO375" s="4" t="s">
        <v>5032</v>
      </c>
      <c r="DP375" s="4" t="str">
        <f>IF(ISNUMBER(DB375), IF($AR375&gt;VLOOKUP('Gene Table'!$G$2,'Array Content'!$A$2:$B$3,2,FALSE),IF(DB375&lt;-$AR375,"mutant","WT"),IF(DB375&lt;-VLOOKUP('Gene Table'!$G$2,'Array Content'!$A$2:$B$3,2,FALSE),"Mutant","WT")),"")</f>
        <v/>
      </c>
      <c r="DQ375" s="4" t="str">
        <f>IF(ISNUMBER(DC375), IF($AR375&gt;VLOOKUP('Gene Table'!$G$2,'Array Content'!$A$2:$B$3,2,FALSE),IF(DC375&lt;-$AR375,"mutant","WT"),IF(DC375&lt;-VLOOKUP('Gene Table'!$G$2,'Array Content'!$A$2:$B$3,2,FALSE),"Mutant","WT")),"")</f>
        <v/>
      </c>
      <c r="DR375" s="4" t="str">
        <f>IF(ISNUMBER(DD375), IF($AR375&gt;VLOOKUP('Gene Table'!$G$2,'Array Content'!$A$2:$B$3,2,FALSE),IF(DD375&lt;-$AR375,"mutant","WT"),IF(DD375&lt;-VLOOKUP('Gene Table'!$G$2,'Array Content'!$A$2:$B$3,2,FALSE),"Mutant","WT")),"")</f>
        <v/>
      </c>
      <c r="DS375" s="4" t="str">
        <f>IF(ISNUMBER(DE375), IF($AR375&gt;VLOOKUP('Gene Table'!$G$2,'Array Content'!$A$2:$B$3,2,FALSE),IF(DE375&lt;-$AR375,"mutant","WT"),IF(DE375&lt;-VLOOKUP('Gene Table'!$G$2,'Array Content'!$A$2:$B$3,2,FALSE),"Mutant","WT")),"")</f>
        <v/>
      </c>
      <c r="DT375" s="4" t="str">
        <f>IF(ISNUMBER(DF375), IF($AR375&gt;VLOOKUP('Gene Table'!$G$2,'Array Content'!$A$2:$B$3,2,FALSE),IF(DF375&lt;-$AR375,"mutant","WT"),IF(DF375&lt;-VLOOKUP('Gene Table'!$G$2,'Array Content'!$A$2:$B$3,2,FALSE),"Mutant","WT")),"")</f>
        <v/>
      </c>
      <c r="DU375" s="4" t="str">
        <f>IF(ISNUMBER(DG375), IF($AR375&gt;VLOOKUP('Gene Table'!$G$2,'Array Content'!$A$2:$B$3,2,FALSE),IF(DG375&lt;-$AR375,"mutant","WT"),IF(DG375&lt;-VLOOKUP('Gene Table'!$G$2,'Array Content'!$A$2:$B$3,2,FALSE),"Mutant","WT")),"")</f>
        <v/>
      </c>
      <c r="DV375" s="4" t="str">
        <f>IF(ISNUMBER(DH375), IF($AR375&gt;VLOOKUP('Gene Table'!$G$2,'Array Content'!$A$2:$B$3,2,FALSE),IF(DH375&lt;-$AR375,"mutant","WT"),IF(DH375&lt;-VLOOKUP('Gene Table'!$G$2,'Array Content'!$A$2:$B$3,2,FALSE),"Mutant","WT")),"")</f>
        <v/>
      </c>
      <c r="DW375" s="4" t="str">
        <f>IF(ISNUMBER(DI375), IF($AR375&gt;VLOOKUP('Gene Table'!$G$2,'Array Content'!$A$2:$B$3,2,FALSE),IF(DI375&lt;-$AR375,"mutant","WT"),IF(DI375&lt;-VLOOKUP('Gene Table'!$G$2,'Array Content'!$A$2:$B$3,2,FALSE),"Mutant","WT")),"")</f>
        <v/>
      </c>
      <c r="DX375" s="4" t="str">
        <f>IF(ISNUMBER(DJ375), IF($AR375&gt;VLOOKUP('Gene Table'!$G$2,'Array Content'!$A$2:$B$3,2,FALSE),IF(DJ375&lt;-$AR375,"mutant","WT"),IF(DJ375&lt;-VLOOKUP('Gene Table'!$G$2,'Array Content'!$A$2:$B$3,2,FALSE),"Mutant","WT")),"")</f>
        <v/>
      </c>
      <c r="DY375" s="4" t="str">
        <f>IF(ISNUMBER(DK375), IF($AR375&gt;VLOOKUP('Gene Table'!$G$2,'Array Content'!$A$2:$B$3,2,FALSE),IF(DK375&lt;-$AR375,"mutant","WT"),IF(DK375&lt;-VLOOKUP('Gene Table'!$G$2,'Array Content'!$A$2:$B$3,2,FALSE),"Mutant","WT")),"")</f>
        <v/>
      </c>
      <c r="DZ375" s="4" t="str">
        <f>IF(ISNUMBER(DL375), IF($AR375&gt;VLOOKUP('Gene Table'!$G$2,'Array Content'!$A$2:$B$3,2,FALSE),IF(DL375&lt;-$AR375,"mutant","WT"),IF(DL375&lt;-VLOOKUP('Gene Table'!$G$2,'Array Content'!$A$2:$B$3,2,FALSE),"Mutant","WT")),"")</f>
        <v/>
      </c>
      <c r="EA375" s="4" t="str">
        <f>IF(ISNUMBER(DM375), IF($AR375&gt;VLOOKUP('Gene Table'!$G$2,'Array Content'!$A$2:$B$3,2,FALSE),IF(DM375&lt;-$AR375,"mutant","WT"),IF(DM375&lt;-VLOOKUP('Gene Table'!$G$2,'Array Content'!$A$2:$B$3,2,FALSE),"Mutant","WT")),"")</f>
        <v/>
      </c>
      <c r="EC375" s="4" t="s">
        <v>5032</v>
      </c>
      <c r="ED375" s="4" t="str">
        <f>IF('Gene Table'!$D375="copy number",D375,"")</f>
        <v/>
      </c>
      <c r="EE375" s="4" t="str">
        <f>IF('Gene Table'!$D375="copy number",E375,"")</f>
        <v/>
      </c>
      <c r="EF375" s="4" t="str">
        <f>IF('Gene Table'!$D375="copy number",F375,"")</f>
        <v/>
      </c>
      <c r="EG375" s="4" t="str">
        <f>IF('Gene Table'!$D375="copy number",G375,"")</f>
        <v/>
      </c>
      <c r="EH375" s="4" t="str">
        <f>IF('Gene Table'!$D375="copy number",H375,"")</f>
        <v/>
      </c>
      <c r="EI375" s="4" t="str">
        <f>IF('Gene Table'!$D375="copy number",I375,"")</f>
        <v/>
      </c>
      <c r="EJ375" s="4" t="str">
        <f>IF('Gene Table'!$D375="copy number",J375,"")</f>
        <v/>
      </c>
      <c r="EK375" s="4" t="str">
        <f>IF('Gene Table'!$D375="copy number",K375,"")</f>
        <v/>
      </c>
      <c r="EL375" s="4" t="str">
        <f>IF('Gene Table'!$D375="copy number",L375,"")</f>
        <v/>
      </c>
      <c r="EM375" s="4" t="str">
        <f>IF('Gene Table'!$D375="copy number",M375,"")</f>
        <v/>
      </c>
      <c r="EN375" s="4" t="str">
        <f>IF('Gene Table'!$D375="copy number",N375,"")</f>
        <v/>
      </c>
      <c r="EO375" s="4" t="str">
        <f>IF('Gene Table'!$D375="copy number",O375,"")</f>
        <v/>
      </c>
      <c r="EQ375" s="4" t="s">
        <v>5032</v>
      </c>
      <c r="ER375" s="4" t="str">
        <f>IF('Gene Table'!$D375="copy number",R375,"")</f>
        <v/>
      </c>
      <c r="ES375" s="4" t="str">
        <f>IF('Gene Table'!$D375="copy number",S375,"")</f>
        <v/>
      </c>
      <c r="ET375" s="4" t="str">
        <f>IF('Gene Table'!$D375="copy number",T375,"")</f>
        <v/>
      </c>
      <c r="EU375" s="4" t="str">
        <f>IF('Gene Table'!$D375="copy number",U375,"")</f>
        <v/>
      </c>
      <c r="EV375" s="4" t="str">
        <f>IF('Gene Table'!$D375="copy number",V375,"")</f>
        <v/>
      </c>
      <c r="EW375" s="4" t="str">
        <f>IF('Gene Table'!$D375="copy number",W375,"")</f>
        <v/>
      </c>
      <c r="EX375" s="4" t="str">
        <f>IF('Gene Table'!$D375="copy number",X375,"")</f>
        <v/>
      </c>
      <c r="EY375" s="4" t="str">
        <f>IF('Gene Table'!$D375="copy number",Y375,"")</f>
        <v/>
      </c>
      <c r="EZ375" s="4" t="str">
        <f>IF('Gene Table'!$D375="copy number",Z375,"")</f>
        <v/>
      </c>
      <c r="FA375" s="4" t="str">
        <f>IF('Gene Table'!$D375="copy number",AA375,"")</f>
        <v/>
      </c>
      <c r="FB375" s="4" t="str">
        <f>IF('Gene Table'!$D375="copy number",AB375,"")</f>
        <v/>
      </c>
      <c r="FC375" s="4" t="str">
        <f>IF('Gene Table'!$D375="copy number",AC375,"")</f>
        <v/>
      </c>
      <c r="FE375" s="4" t="s">
        <v>5032</v>
      </c>
      <c r="FF375" s="4" t="str">
        <f>IF('Gene Table'!$C375="SMPC",D375,"")</f>
        <v/>
      </c>
      <c r="FG375" s="4" t="str">
        <f>IF('Gene Table'!$C375="SMPC",E375,"")</f>
        <v/>
      </c>
      <c r="FH375" s="4" t="str">
        <f>IF('Gene Table'!$C375="SMPC",F375,"")</f>
        <v/>
      </c>
      <c r="FI375" s="4" t="str">
        <f>IF('Gene Table'!$C375="SMPC",G375,"")</f>
        <v/>
      </c>
      <c r="FJ375" s="4" t="str">
        <f>IF('Gene Table'!$C375="SMPC",H375,"")</f>
        <v/>
      </c>
      <c r="FK375" s="4" t="str">
        <f>IF('Gene Table'!$C375="SMPC",I375,"")</f>
        <v/>
      </c>
      <c r="FL375" s="4" t="str">
        <f>IF('Gene Table'!$C375="SMPC",J375,"")</f>
        <v/>
      </c>
      <c r="FM375" s="4" t="str">
        <f>IF('Gene Table'!$C375="SMPC",K375,"")</f>
        <v/>
      </c>
      <c r="FN375" s="4" t="str">
        <f>IF('Gene Table'!$C375="SMPC",L375,"")</f>
        <v/>
      </c>
      <c r="FO375" s="4" t="str">
        <f>IF('Gene Table'!$C375="SMPC",M375,"")</f>
        <v/>
      </c>
      <c r="FP375" s="4" t="str">
        <f>IF('Gene Table'!$C375="SMPC",N375,"")</f>
        <v/>
      </c>
      <c r="FQ375" s="4" t="str">
        <f>IF('Gene Table'!$C375="SMPC",O375,"")</f>
        <v/>
      </c>
      <c r="FS375" s="4" t="s">
        <v>5032</v>
      </c>
      <c r="FT375" s="4" t="str">
        <f>IF('Gene Table'!$C375="SMPC",R375,"")</f>
        <v/>
      </c>
      <c r="FU375" s="4" t="str">
        <f>IF('Gene Table'!$C375="SMPC",S375,"")</f>
        <v/>
      </c>
      <c r="FV375" s="4" t="str">
        <f>IF('Gene Table'!$C375="SMPC",T375,"")</f>
        <v/>
      </c>
      <c r="FW375" s="4" t="str">
        <f>IF('Gene Table'!$C375="SMPC",U375,"")</f>
        <v/>
      </c>
      <c r="FX375" s="4" t="str">
        <f>IF('Gene Table'!$C375="SMPC",V375,"")</f>
        <v/>
      </c>
      <c r="FY375" s="4" t="str">
        <f>IF('Gene Table'!$C375="SMPC",W375,"")</f>
        <v/>
      </c>
      <c r="FZ375" s="4" t="str">
        <f>IF('Gene Table'!$C375="SMPC",X375,"")</f>
        <v/>
      </c>
      <c r="GA375" s="4" t="str">
        <f>IF('Gene Table'!$C375="SMPC",Y375,"")</f>
        <v/>
      </c>
      <c r="GB375" s="4" t="str">
        <f>IF('Gene Table'!$C375="SMPC",Z375,"")</f>
        <v/>
      </c>
      <c r="GC375" s="4" t="str">
        <f>IF('Gene Table'!$C375="SMPC",AA375,"")</f>
        <v/>
      </c>
      <c r="GD375" s="4" t="str">
        <f>IF('Gene Table'!$C375="SMPC",AB375,"")</f>
        <v/>
      </c>
      <c r="GE375" s="4" t="str">
        <f>IF('Gene Table'!$C375="SMPC",AC375,"")</f>
        <v/>
      </c>
    </row>
    <row r="376" spans="1:187" ht="15" customHeight="1" x14ac:dyDescent="0.25">
      <c r="A376" s="4" t="str">
        <f>'Gene Table'!C376&amp;":"&amp;'Gene Table'!D376</f>
        <v>Blank:Blank</v>
      </c>
      <c r="B376" s="4">
        <f>IF('Gene Table'!$G$5="NO",IF(ISNUMBER(MATCH('Gene Table'!E376,'Array Content'!$M$2:$M$941,0)),VLOOKUP('Gene Table'!E376,'Array Content'!$M$2:$O$941,2,FALSE),35),IF('Gene Table'!$G$5="YES",IF(ISNUMBER(MATCH('Gene Table'!E376,'Array Content'!$M$2:$M$941,0)),VLOOKUP('Gene Table'!E376,'Array Content'!$M$2:$O$941,3,FALSE),35),"OOPS"))</f>
        <v>35</v>
      </c>
      <c r="C376" s="4" t="s">
        <v>5033</v>
      </c>
      <c r="D376" s="29">
        <f>IF('Control Sample Data'!D375="","",IF(SUM('Control Sample Data'!D$2:D$97)&gt;10,IF(AND(ISNUMBER('Control Sample Data'!D375),'Control Sample Data'!D375&lt;$B376, 'Control Sample Data'!D375&gt;0),'Control Sample Data'!D375,$B376),""))</f>
        <v>26</v>
      </c>
      <c r="E376" s="29">
        <f>IF('Control Sample Data'!E375="","",IF(SUM('Control Sample Data'!E$2:E$97)&gt;10,IF(AND(ISNUMBER('Control Sample Data'!E375),'Control Sample Data'!E375&lt;$B376, 'Control Sample Data'!E375&gt;0),'Control Sample Data'!E375,$B376),""))</f>
        <v>26</v>
      </c>
      <c r="F376" s="29" t="str">
        <f>IF('Control Sample Data'!F375="","",IF(SUM('Control Sample Data'!F$2:F$97)&gt;10,IF(AND(ISNUMBER('Control Sample Data'!F375),'Control Sample Data'!F375&lt;$B376, 'Control Sample Data'!F375&gt;0),'Control Sample Data'!F375,$B376),""))</f>
        <v/>
      </c>
      <c r="G376" s="29" t="str">
        <f>IF('Control Sample Data'!G375="","",IF(SUM('Control Sample Data'!G$2:G$97)&gt;10,IF(AND(ISNUMBER('Control Sample Data'!G375),'Control Sample Data'!G375&lt;$B376, 'Control Sample Data'!G375&gt;0),'Control Sample Data'!G375,$B376),""))</f>
        <v/>
      </c>
      <c r="H376" s="29" t="str">
        <f>IF('Control Sample Data'!H375="","",IF(SUM('Control Sample Data'!H$2:H$97)&gt;10,IF(AND(ISNUMBER('Control Sample Data'!H375),'Control Sample Data'!H375&lt;$B376, 'Control Sample Data'!H375&gt;0),'Control Sample Data'!H375,$B376),""))</f>
        <v/>
      </c>
      <c r="I376" s="29" t="str">
        <f>IF('Control Sample Data'!I375="","",IF(SUM('Control Sample Data'!I$2:I$97)&gt;10,IF(AND(ISNUMBER('Control Sample Data'!I375),'Control Sample Data'!I375&lt;$B376, 'Control Sample Data'!I375&gt;0),'Control Sample Data'!I375,$B376),""))</f>
        <v/>
      </c>
      <c r="J376" s="29" t="str">
        <f>IF('Control Sample Data'!J375="","",IF(SUM('Control Sample Data'!J$2:J$97)&gt;10,IF(AND(ISNUMBER('Control Sample Data'!J375),'Control Sample Data'!J375&lt;$B376, 'Control Sample Data'!J375&gt;0),'Control Sample Data'!J375,$B376),""))</f>
        <v/>
      </c>
      <c r="K376" s="29" t="str">
        <f>IF('Control Sample Data'!K375="","",IF(SUM('Control Sample Data'!K$2:K$97)&gt;10,IF(AND(ISNUMBER('Control Sample Data'!K375),'Control Sample Data'!K375&lt;$B376, 'Control Sample Data'!K375&gt;0),'Control Sample Data'!K375,$B376),""))</f>
        <v/>
      </c>
      <c r="L376" s="29" t="str">
        <f>IF('Control Sample Data'!L375="","",IF(SUM('Control Sample Data'!L$2:L$97)&gt;10,IF(AND(ISNUMBER('Control Sample Data'!L375),'Control Sample Data'!L375&lt;$B376, 'Control Sample Data'!L375&gt;0),'Control Sample Data'!L375,$B376),""))</f>
        <v/>
      </c>
      <c r="M376" s="29" t="str">
        <f>IF('Control Sample Data'!M375="","",IF(SUM('Control Sample Data'!M$2:M$97)&gt;10,IF(AND(ISNUMBER('Control Sample Data'!M375),'Control Sample Data'!M375&lt;$B376, 'Control Sample Data'!M375&gt;0),'Control Sample Data'!M375,$B376),""))</f>
        <v/>
      </c>
      <c r="N376" s="29" t="str">
        <f>IF('Control Sample Data'!N375="","",IF(SUM('Control Sample Data'!N$2:N$97)&gt;10,IF(AND(ISNUMBER('Control Sample Data'!N375),'Control Sample Data'!N375&lt;$B376, 'Control Sample Data'!N375&gt;0),'Control Sample Data'!N375,$B376),""))</f>
        <v/>
      </c>
      <c r="O376" s="29" t="str">
        <f>IF('Control Sample Data'!O375="","",IF(SUM('Control Sample Data'!O$2:O$97)&gt;10,IF(AND(ISNUMBER('Control Sample Data'!O375),'Control Sample Data'!O375&lt;$B376, 'Control Sample Data'!O375&gt;0),'Control Sample Data'!O375,$B376),""))</f>
        <v/>
      </c>
      <c r="Q376" s="4" t="s">
        <v>5033</v>
      </c>
      <c r="R376" s="29">
        <f>IF('Test Sample Data'!D375="","",IF(SUM('Test Sample Data'!D$2:D$97)&gt;10,IF(AND(ISNUMBER('Test Sample Data'!D375),'Test Sample Data'!D375&lt;$B376, 'Test Sample Data'!D375&gt;0),'Test Sample Data'!D375,$B376),""))</f>
        <v>27.56</v>
      </c>
      <c r="S376" s="29">
        <f>IF('Test Sample Data'!E375="","",IF(SUM('Test Sample Data'!E$2:E$97)&gt;10,IF(AND(ISNUMBER('Test Sample Data'!E375),'Test Sample Data'!E375&lt;$B376, 'Test Sample Data'!E375&gt;0),'Test Sample Data'!E375,$B376),""))</f>
        <v>26</v>
      </c>
      <c r="T376" s="29" t="str">
        <f>IF('Test Sample Data'!F375="","",IF(SUM('Test Sample Data'!F$2:F$97)&gt;10,IF(AND(ISNUMBER('Test Sample Data'!F375),'Test Sample Data'!F375&lt;$B376, 'Test Sample Data'!F375&gt;0),'Test Sample Data'!F375,$B376),""))</f>
        <v/>
      </c>
      <c r="U376" s="29" t="str">
        <f>IF('Test Sample Data'!G375="","",IF(SUM('Test Sample Data'!G$2:G$97)&gt;10,IF(AND(ISNUMBER('Test Sample Data'!G375),'Test Sample Data'!G375&lt;$B376, 'Test Sample Data'!G375&gt;0),'Test Sample Data'!G375,$B376),""))</f>
        <v/>
      </c>
      <c r="V376" s="29" t="str">
        <f>IF('Test Sample Data'!H375="","",IF(SUM('Test Sample Data'!H$2:H$97)&gt;10,IF(AND(ISNUMBER('Test Sample Data'!H375),'Test Sample Data'!H375&lt;$B376, 'Test Sample Data'!H375&gt;0),'Test Sample Data'!H375,$B376),""))</f>
        <v/>
      </c>
      <c r="W376" s="29" t="str">
        <f>IF('Test Sample Data'!I375="","",IF(SUM('Test Sample Data'!I$2:I$97)&gt;10,IF(AND(ISNUMBER('Test Sample Data'!I375),'Test Sample Data'!I375&lt;$B376, 'Test Sample Data'!I375&gt;0),'Test Sample Data'!I375,$B376),""))</f>
        <v/>
      </c>
      <c r="X376" s="29" t="str">
        <f>IF('Test Sample Data'!J375="","",IF(SUM('Test Sample Data'!J$2:J$97)&gt;10,IF(AND(ISNUMBER('Test Sample Data'!J375),'Test Sample Data'!J375&lt;$B376, 'Test Sample Data'!J375&gt;0),'Test Sample Data'!J375,$B376),""))</f>
        <v/>
      </c>
      <c r="Y376" s="29" t="str">
        <f>IF('Test Sample Data'!K375="","",IF(SUM('Test Sample Data'!K$2:K$97)&gt;10,IF(AND(ISNUMBER('Test Sample Data'!K375),'Test Sample Data'!K375&lt;$B376, 'Test Sample Data'!K375&gt;0),'Test Sample Data'!K375,$B376),""))</f>
        <v/>
      </c>
      <c r="Z376" s="29" t="str">
        <f>IF('Test Sample Data'!L375="","",IF(SUM('Test Sample Data'!L$2:L$97)&gt;10,IF(AND(ISNUMBER('Test Sample Data'!L375),'Test Sample Data'!L375&lt;$B376, 'Test Sample Data'!L375&gt;0),'Test Sample Data'!L375,$B376),""))</f>
        <v/>
      </c>
      <c r="AA376" s="29" t="str">
        <f>IF('Test Sample Data'!M375="","",IF(SUM('Test Sample Data'!M$2:M$97)&gt;10,IF(AND(ISNUMBER('Test Sample Data'!M375),'Test Sample Data'!M375&lt;$B376, 'Test Sample Data'!M375&gt;0),'Test Sample Data'!M375,$B376),""))</f>
        <v/>
      </c>
      <c r="AB376" s="29" t="str">
        <f>IF('Test Sample Data'!N375="","",IF(SUM('Test Sample Data'!N$2:N$97)&gt;10,IF(AND(ISNUMBER('Test Sample Data'!N375),'Test Sample Data'!N375&lt;$B376, 'Test Sample Data'!N375&gt;0),'Test Sample Data'!N375,$B376),""))</f>
        <v/>
      </c>
      <c r="AC376" s="29" t="str">
        <f>IF('Test Sample Data'!O375="","",IF(SUM('Test Sample Data'!O$2:O$97)&gt;10,IF(AND(ISNUMBER('Test Sample Data'!O375),'Test Sample Data'!O375&lt;$B376, 'Test Sample Data'!O375&gt;0),'Test Sample Data'!O375,$B376),""))</f>
        <v/>
      </c>
      <c r="AE376" s="4" t="s">
        <v>5033</v>
      </c>
      <c r="AF376" s="4" t="e">
        <f t="shared" si="375"/>
        <v>#N/A</v>
      </c>
      <c r="AG376" s="4" t="e">
        <f t="shared" si="376"/>
        <v>#N/A</v>
      </c>
      <c r="AH376" s="4" t="str">
        <f t="shared" si="377"/>
        <v/>
      </c>
      <c r="AI376" s="4" t="str">
        <f t="shared" si="378"/>
        <v/>
      </c>
      <c r="AJ376" s="4" t="str">
        <f t="shared" si="379"/>
        <v/>
      </c>
      <c r="AK376" s="4" t="str">
        <f t="shared" si="380"/>
        <v/>
      </c>
      <c r="AL376" s="4" t="str">
        <f t="shared" si="381"/>
        <v/>
      </c>
      <c r="AM376" s="4" t="str">
        <f t="shared" si="382"/>
        <v/>
      </c>
      <c r="AN376" s="4" t="str">
        <f t="shared" si="383"/>
        <v/>
      </c>
      <c r="AO376" s="4" t="str">
        <f t="shared" si="384"/>
        <v/>
      </c>
      <c r="AP376" s="4" t="str">
        <f t="shared" si="385"/>
        <v/>
      </c>
      <c r="AQ376" s="4" t="str">
        <f t="shared" si="386"/>
        <v/>
      </c>
      <c r="AR376" s="4">
        <f t="shared" si="387"/>
        <v>0</v>
      </c>
      <c r="AS376" s="4" t="e">
        <f t="shared" si="438"/>
        <v>#N/A</v>
      </c>
      <c r="AU376" s="4" t="s">
        <v>5033</v>
      </c>
      <c r="AV376" s="4" t="e">
        <f t="shared" si="388"/>
        <v>#N/A</v>
      </c>
      <c r="AW376" s="4" t="e">
        <f t="shared" si="389"/>
        <v>#N/A</v>
      </c>
      <c r="AX376" s="4" t="str">
        <f t="shared" si="390"/>
        <v/>
      </c>
      <c r="AY376" s="4" t="str">
        <f t="shared" si="391"/>
        <v/>
      </c>
      <c r="AZ376" s="4" t="str">
        <f t="shared" si="392"/>
        <v/>
      </c>
      <c r="BA376" s="4" t="str">
        <f t="shared" si="393"/>
        <v/>
      </c>
      <c r="BB376" s="4" t="str">
        <f t="shared" si="394"/>
        <v/>
      </c>
      <c r="BC376" s="4" t="str">
        <f t="shared" si="395"/>
        <v/>
      </c>
      <c r="BD376" s="4" t="str">
        <f t="shared" si="396"/>
        <v/>
      </c>
      <c r="BE376" s="4" t="str">
        <f t="shared" si="397"/>
        <v/>
      </c>
      <c r="BF376" s="4" t="str">
        <f t="shared" si="398"/>
        <v/>
      </c>
      <c r="BG376" s="4" t="str">
        <f t="shared" si="399"/>
        <v/>
      </c>
      <c r="BI376" s="4" t="s">
        <v>5033</v>
      </c>
      <c r="BJ376" s="4" t="e">
        <f t="shared" si="425"/>
        <v>#N/A</v>
      </c>
      <c r="BK376" s="4" t="str">
        <f t="shared" si="426"/>
        <v/>
      </c>
      <c r="BL376" s="4" t="str">
        <f t="shared" si="427"/>
        <v/>
      </c>
      <c r="BM376" s="4" t="str">
        <f t="shared" si="428"/>
        <v/>
      </c>
      <c r="BN376" s="4" t="str">
        <f t="shared" si="429"/>
        <v/>
      </c>
      <c r="BO376" s="4" t="str">
        <f t="shared" si="430"/>
        <v/>
      </c>
      <c r="BP376" s="4" t="str">
        <f t="shared" si="431"/>
        <v/>
      </c>
      <c r="BQ376" s="4" t="str">
        <f t="shared" si="432"/>
        <v/>
      </c>
      <c r="BR376" s="4" t="str">
        <f t="shared" si="433"/>
        <v/>
      </c>
      <c r="BS376" s="4" t="str">
        <f t="shared" si="434"/>
        <v/>
      </c>
      <c r="BT376" s="4" t="str">
        <f t="shared" si="435"/>
        <v/>
      </c>
      <c r="BU376" s="4" t="str">
        <f t="shared" si="436"/>
        <v/>
      </c>
      <c r="BV376" s="4">
        <f t="shared" si="400"/>
        <v>0</v>
      </c>
      <c r="BW376" s="4" t="e">
        <f t="shared" si="437"/>
        <v>#N/A</v>
      </c>
      <c r="BY376" s="4" t="s">
        <v>5033</v>
      </c>
      <c r="BZ376" s="4" t="str">
        <f t="shared" si="401"/>
        <v/>
      </c>
      <c r="CA376" s="4" t="str">
        <f t="shared" si="402"/>
        <v/>
      </c>
      <c r="CB376" s="4" t="str">
        <f t="shared" si="403"/>
        <v/>
      </c>
      <c r="CC376" s="4" t="str">
        <f t="shared" si="404"/>
        <v/>
      </c>
      <c r="CD376" s="4" t="str">
        <f t="shared" si="405"/>
        <v/>
      </c>
      <c r="CE376" s="4" t="str">
        <f t="shared" si="406"/>
        <v/>
      </c>
      <c r="CF376" s="4" t="str">
        <f t="shared" si="407"/>
        <v/>
      </c>
      <c r="CG376" s="4" t="str">
        <f t="shared" si="408"/>
        <v/>
      </c>
      <c r="CH376" s="4" t="str">
        <f t="shared" si="409"/>
        <v/>
      </c>
      <c r="CI376" s="4" t="str">
        <f t="shared" si="410"/>
        <v/>
      </c>
      <c r="CJ376" s="4" t="str">
        <f t="shared" si="411"/>
        <v/>
      </c>
      <c r="CK376" s="4" t="str">
        <f t="shared" si="412"/>
        <v/>
      </c>
      <c r="CM376" s="4" t="s">
        <v>5033</v>
      </c>
      <c r="CN376" s="4" t="str">
        <f>IF(ISNUMBER(BZ376), IF($BV376&gt;VLOOKUP('Gene Table'!$G$2,'Array Content'!$A$2:$B$3,2,FALSE),IF(BZ376&lt;-$BV376,"mutant","WT"),IF(BZ376&lt;-VLOOKUP('Gene Table'!$G$2,'Array Content'!$A$2:$B$3,2,FALSE),"Mutant","WT")),"")</f>
        <v/>
      </c>
      <c r="CO376" s="4" t="str">
        <f>IF(ISNUMBER(CA376), IF($BV376&gt;VLOOKUP('Gene Table'!$G$2,'Array Content'!$A$2:$B$3,2,FALSE),IF(CA376&lt;-$BV376,"mutant","WT"),IF(CA376&lt;-VLOOKUP('Gene Table'!$G$2,'Array Content'!$A$2:$B$3,2,FALSE),"Mutant","WT")),"")</f>
        <v/>
      </c>
      <c r="CP376" s="4" t="str">
        <f>IF(ISNUMBER(CB376), IF($BV376&gt;VLOOKUP('Gene Table'!$G$2,'Array Content'!$A$2:$B$3,2,FALSE),IF(CB376&lt;-$BV376,"mutant","WT"),IF(CB376&lt;-VLOOKUP('Gene Table'!$G$2,'Array Content'!$A$2:$B$3,2,FALSE),"Mutant","WT")),"")</f>
        <v/>
      </c>
      <c r="CQ376" s="4" t="str">
        <f>IF(ISNUMBER(CC376), IF($BV376&gt;VLOOKUP('Gene Table'!$G$2,'Array Content'!$A$2:$B$3,2,FALSE),IF(CC376&lt;-$BV376,"mutant","WT"),IF(CC376&lt;-VLOOKUP('Gene Table'!$G$2,'Array Content'!$A$2:$B$3,2,FALSE),"Mutant","WT")),"")</f>
        <v/>
      </c>
      <c r="CR376" s="4" t="str">
        <f>IF(ISNUMBER(CD376), IF($BV376&gt;VLOOKUP('Gene Table'!$G$2,'Array Content'!$A$2:$B$3,2,FALSE),IF(CD376&lt;-$BV376,"mutant","WT"),IF(CD376&lt;-VLOOKUP('Gene Table'!$G$2,'Array Content'!$A$2:$B$3,2,FALSE),"Mutant","WT")),"")</f>
        <v/>
      </c>
      <c r="CS376" s="4" t="str">
        <f>IF(ISNUMBER(CE376), IF($BV376&gt;VLOOKUP('Gene Table'!$G$2,'Array Content'!$A$2:$B$3,2,FALSE),IF(CE376&lt;-$BV376,"mutant","WT"),IF(CE376&lt;-VLOOKUP('Gene Table'!$G$2,'Array Content'!$A$2:$B$3,2,FALSE),"Mutant","WT")),"")</f>
        <v/>
      </c>
      <c r="CT376" s="4" t="str">
        <f>IF(ISNUMBER(CF376), IF($BV376&gt;VLOOKUP('Gene Table'!$G$2,'Array Content'!$A$2:$B$3,2,FALSE),IF(CF376&lt;-$BV376,"mutant","WT"),IF(CF376&lt;-VLOOKUP('Gene Table'!$G$2,'Array Content'!$A$2:$B$3,2,FALSE),"Mutant","WT")),"")</f>
        <v/>
      </c>
      <c r="CU376" s="4" t="str">
        <f>IF(ISNUMBER(CG376), IF($BV376&gt;VLOOKUP('Gene Table'!$G$2,'Array Content'!$A$2:$B$3,2,FALSE),IF(CG376&lt;-$BV376,"mutant","WT"),IF(CG376&lt;-VLOOKUP('Gene Table'!$G$2,'Array Content'!$A$2:$B$3,2,FALSE),"Mutant","WT")),"")</f>
        <v/>
      </c>
      <c r="CV376" s="4" t="str">
        <f>IF(ISNUMBER(CH376), IF($BV376&gt;VLOOKUP('Gene Table'!$G$2,'Array Content'!$A$2:$B$3,2,FALSE),IF(CH376&lt;-$BV376,"mutant","WT"),IF(CH376&lt;-VLOOKUP('Gene Table'!$G$2,'Array Content'!$A$2:$B$3,2,FALSE),"Mutant","WT")),"")</f>
        <v/>
      </c>
      <c r="CW376" s="4" t="str">
        <f>IF(ISNUMBER(CI376), IF($BV376&gt;VLOOKUP('Gene Table'!$G$2,'Array Content'!$A$2:$B$3,2,FALSE),IF(CI376&lt;-$BV376,"mutant","WT"),IF(CI376&lt;-VLOOKUP('Gene Table'!$G$2,'Array Content'!$A$2:$B$3,2,FALSE),"Mutant","WT")),"")</f>
        <v/>
      </c>
      <c r="CX376" s="4" t="str">
        <f>IF(ISNUMBER(CJ376), IF($BV376&gt;VLOOKUP('Gene Table'!$G$2,'Array Content'!$A$2:$B$3,2,FALSE),IF(CJ376&lt;-$BV376,"mutant","WT"),IF(CJ376&lt;-VLOOKUP('Gene Table'!$G$2,'Array Content'!$A$2:$B$3,2,FALSE),"Mutant","WT")),"")</f>
        <v/>
      </c>
      <c r="CY376" s="4" t="str">
        <f>IF(ISNUMBER(CK376), IF($BV376&gt;VLOOKUP('Gene Table'!$G$2,'Array Content'!$A$2:$B$3,2,FALSE),IF(CK376&lt;-$BV376,"mutant","WT"),IF(CK376&lt;-VLOOKUP('Gene Table'!$G$2,'Array Content'!$A$2:$B$3,2,FALSE),"Mutant","WT")),"")</f>
        <v/>
      </c>
      <c r="DA376" s="4" t="s">
        <v>5033</v>
      </c>
      <c r="DB376" s="4" t="str">
        <f t="shared" si="413"/>
        <v/>
      </c>
      <c r="DC376" s="4" t="str">
        <f t="shared" si="414"/>
        <v/>
      </c>
      <c r="DD376" s="4" t="str">
        <f t="shared" si="415"/>
        <v/>
      </c>
      <c r="DE376" s="4" t="str">
        <f t="shared" si="416"/>
        <v/>
      </c>
      <c r="DF376" s="4" t="str">
        <f t="shared" si="417"/>
        <v/>
      </c>
      <c r="DG376" s="4" t="str">
        <f t="shared" si="418"/>
        <v/>
      </c>
      <c r="DH376" s="4" t="str">
        <f t="shared" si="419"/>
        <v/>
      </c>
      <c r="DI376" s="4" t="str">
        <f t="shared" si="420"/>
        <v/>
      </c>
      <c r="DJ376" s="4" t="str">
        <f t="shared" si="421"/>
        <v/>
      </c>
      <c r="DK376" s="4" t="str">
        <f t="shared" si="422"/>
        <v/>
      </c>
      <c r="DL376" s="4" t="str">
        <f t="shared" si="423"/>
        <v/>
      </c>
      <c r="DM376" s="4" t="str">
        <f t="shared" si="424"/>
        <v/>
      </c>
      <c r="DO376" s="4" t="s">
        <v>5033</v>
      </c>
      <c r="DP376" s="4" t="str">
        <f>IF(ISNUMBER(DB376), IF($AR376&gt;VLOOKUP('Gene Table'!$G$2,'Array Content'!$A$2:$B$3,2,FALSE),IF(DB376&lt;-$AR376,"mutant","WT"),IF(DB376&lt;-VLOOKUP('Gene Table'!$G$2,'Array Content'!$A$2:$B$3,2,FALSE),"Mutant","WT")),"")</f>
        <v/>
      </c>
      <c r="DQ376" s="4" t="str">
        <f>IF(ISNUMBER(DC376), IF($AR376&gt;VLOOKUP('Gene Table'!$G$2,'Array Content'!$A$2:$B$3,2,FALSE),IF(DC376&lt;-$AR376,"mutant","WT"),IF(DC376&lt;-VLOOKUP('Gene Table'!$G$2,'Array Content'!$A$2:$B$3,2,FALSE),"Mutant","WT")),"")</f>
        <v/>
      </c>
      <c r="DR376" s="4" t="str">
        <f>IF(ISNUMBER(DD376), IF($AR376&gt;VLOOKUP('Gene Table'!$G$2,'Array Content'!$A$2:$B$3,2,FALSE),IF(DD376&lt;-$AR376,"mutant","WT"),IF(DD376&lt;-VLOOKUP('Gene Table'!$G$2,'Array Content'!$A$2:$B$3,2,FALSE),"Mutant","WT")),"")</f>
        <v/>
      </c>
      <c r="DS376" s="4" t="str">
        <f>IF(ISNUMBER(DE376), IF($AR376&gt;VLOOKUP('Gene Table'!$G$2,'Array Content'!$A$2:$B$3,2,FALSE),IF(DE376&lt;-$AR376,"mutant","WT"),IF(DE376&lt;-VLOOKUP('Gene Table'!$G$2,'Array Content'!$A$2:$B$3,2,FALSE),"Mutant","WT")),"")</f>
        <v/>
      </c>
      <c r="DT376" s="4" t="str">
        <f>IF(ISNUMBER(DF376), IF($AR376&gt;VLOOKUP('Gene Table'!$G$2,'Array Content'!$A$2:$B$3,2,FALSE),IF(DF376&lt;-$AR376,"mutant","WT"),IF(DF376&lt;-VLOOKUP('Gene Table'!$G$2,'Array Content'!$A$2:$B$3,2,FALSE),"Mutant","WT")),"")</f>
        <v/>
      </c>
      <c r="DU376" s="4" t="str">
        <f>IF(ISNUMBER(DG376), IF($AR376&gt;VLOOKUP('Gene Table'!$G$2,'Array Content'!$A$2:$B$3,2,FALSE),IF(DG376&lt;-$AR376,"mutant","WT"),IF(DG376&lt;-VLOOKUP('Gene Table'!$G$2,'Array Content'!$A$2:$B$3,2,FALSE),"Mutant","WT")),"")</f>
        <v/>
      </c>
      <c r="DV376" s="4" t="str">
        <f>IF(ISNUMBER(DH376), IF($AR376&gt;VLOOKUP('Gene Table'!$G$2,'Array Content'!$A$2:$B$3,2,FALSE),IF(DH376&lt;-$AR376,"mutant","WT"),IF(DH376&lt;-VLOOKUP('Gene Table'!$G$2,'Array Content'!$A$2:$B$3,2,FALSE),"Mutant","WT")),"")</f>
        <v/>
      </c>
      <c r="DW376" s="4" t="str">
        <f>IF(ISNUMBER(DI376), IF($AR376&gt;VLOOKUP('Gene Table'!$G$2,'Array Content'!$A$2:$B$3,2,FALSE),IF(DI376&lt;-$AR376,"mutant","WT"),IF(DI376&lt;-VLOOKUP('Gene Table'!$G$2,'Array Content'!$A$2:$B$3,2,FALSE),"Mutant","WT")),"")</f>
        <v/>
      </c>
      <c r="DX376" s="4" t="str">
        <f>IF(ISNUMBER(DJ376), IF($AR376&gt;VLOOKUP('Gene Table'!$G$2,'Array Content'!$A$2:$B$3,2,FALSE),IF(DJ376&lt;-$AR376,"mutant","WT"),IF(DJ376&lt;-VLOOKUP('Gene Table'!$G$2,'Array Content'!$A$2:$B$3,2,FALSE),"Mutant","WT")),"")</f>
        <v/>
      </c>
      <c r="DY376" s="4" t="str">
        <f>IF(ISNUMBER(DK376), IF($AR376&gt;VLOOKUP('Gene Table'!$G$2,'Array Content'!$A$2:$B$3,2,FALSE),IF(DK376&lt;-$AR376,"mutant","WT"),IF(DK376&lt;-VLOOKUP('Gene Table'!$G$2,'Array Content'!$A$2:$B$3,2,FALSE),"Mutant","WT")),"")</f>
        <v/>
      </c>
      <c r="DZ376" s="4" t="str">
        <f>IF(ISNUMBER(DL376), IF($AR376&gt;VLOOKUP('Gene Table'!$G$2,'Array Content'!$A$2:$B$3,2,FALSE),IF(DL376&lt;-$AR376,"mutant","WT"),IF(DL376&lt;-VLOOKUP('Gene Table'!$G$2,'Array Content'!$A$2:$B$3,2,FALSE),"Mutant","WT")),"")</f>
        <v/>
      </c>
      <c r="EA376" s="4" t="str">
        <f>IF(ISNUMBER(DM376), IF($AR376&gt;VLOOKUP('Gene Table'!$G$2,'Array Content'!$A$2:$B$3,2,FALSE),IF(DM376&lt;-$AR376,"mutant","WT"),IF(DM376&lt;-VLOOKUP('Gene Table'!$G$2,'Array Content'!$A$2:$B$3,2,FALSE),"Mutant","WT")),"")</f>
        <v/>
      </c>
      <c r="EC376" s="4" t="s">
        <v>5033</v>
      </c>
      <c r="ED376" s="4" t="str">
        <f>IF('Gene Table'!$D376="copy number",D376,"")</f>
        <v/>
      </c>
      <c r="EE376" s="4" t="str">
        <f>IF('Gene Table'!$D376="copy number",E376,"")</f>
        <v/>
      </c>
      <c r="EF376" s="4" t="str">
        <f>IF('Gene Table'!$D376="copy number",F376,"")</f>
        <v/>
      </c>
      <c r="EG376" s="4" t="str">
        <f>IF('Gene Table'!$D376="copy number",G376,"")</f>
        <v/>
      </c>
      <c r="EH376" s="4" t="str">
        <f>IF('Gene Table'!$D376="copy number",H376,"")</f>
        <v/>
      </c>
      <c r="EI376" s="4" t="str">
        <f>IF('Gene Table'!$D376="copy number",I376,"")</f>
        <v/>
      </c>
      <c r="EJ376" s="4" t="str">
        <f>IF('Gene Table'!$D376="copy number",J376,"")</f>
        <v/>
      </c>
      <c r="EK376" s="4" t="str">
        <f>IF('Gene Table'!$D376="copy number",K376,"")</f>
        <v/>
      </c>
      <c r="EL376" s="4" t="str">
        <f>IF('Gene Table'!$D376="copy number",L376,"")</f>
        <v/>
      </c>
      <c r="EM376" s="4" t="str">
        <f>IF('Gene Table'!$D376="copy number",M376,"")</f>
        <v/>
      </c>
      <c r="EN376" s="4" t="str">
        <f>IF('Gene Table'!$D376="copy number",N376,"")</f>
        <v/>
      </c>
      <c r="EO376" s="4" t="str">
        <f>IF('Gene Table'!$D376="copy number",O376,"")</f>
        <v/>
      </c>
      <c r="EQ376" s="4" t="s">
        <v>5033</v>
      </c>
      <c r="ER376" s="4" t="str">
        <f>IF('Gene Table'!$D376="copy number",R376,"")</f>
        <v/>
      </c>
      <c r="ES376" s="4" t="str">
        <f>IF('Gene Table'!$D376="copy number",S376,"")</f>
        <v/>
      </c>
      <c r="ET376" s="4" t="str">
        <f>IF('Gene Table'!$D376="copy number",T376,"")</f>
        <v/>
      </c>
      <c r="EU376" s="4" t="str">
        <f>IF('Gene Table'!$D376="copy number",U376,"")</f>
        <v/>
      </c>
      <c r="EV376" s="4" t="str">
        <f>IF('Gene Table'!$D376="copy number",V376,"")</f>
        <v/>
      </c>
      <c r="EW376" s="4" t="str">
        <f>IF('Gene Table'!$D376="copy number",W376,"")</f>
        <v/>
      </c>
      <c r="EX376" s="4" t="str">
        <f>IF('Gene Table'!$D376="copy number",X376,"")</f>
        <v/>
      </c>
      <c r="EY376" s="4" t="str">
        <f>IF('Gene Table'!$D376="copy number",Y376,"")</f>
        <v/>
      </c>
      <c r="EZ376" s="4" t="str">
        <f>IF('Gene Table'!$D376="copy number",Z376,"")</f>
        <v/>
      </c>
      <c r="FA376" s="4" t="str">
        <f>IF('Gene Table'!$D376="copy number",AA376,"")</f>
        <v/>
      </c>
      <c r="FB376" s="4" t="str">
        <f>IF('Gene Table'!$D376="copy number",AB376,"")</f>
        <v/>
      </c>
      <c r="FC376" s="4" t="str">
        <f>IF('Gene Table'!$D376="copy number",AC376,"")</f>
        <v/>
      </c>
      <c r="FE376" s="4" t="s">
        <v>5033</v>
      </c>
      <c r="FF376" s="4" t="str">
        <f>IF('Gene Table'!$C376="SMPC",D376,"")</f>
        <v/>
      </c>
      <c r="FG376" s="4" t="str">
        <f>IF('Gene Table'!$C376="SMPC",E376,"")</f>
        <v/>
      </c>
      <c r="FH376" s="4" t="str">
        <f>IF('Gene Table'!$C376="SMPC",F376,"")</f>
        <v/>
      </c>
      <c r="FI376" s="4" t="str">
        <f>IF('Gene Table'!$C376="SMPC",G376,"")</f>
        <v/>
      </c>
      <c r="FJ376" s="4" t="str">
        <f>IF('Gene Table'!$C376="SMPC",H376,"")</f>
        <v/>
      </c>
      <c r="FK376" s="4" t="str">
        <f>IF('Gene Table'!$C376="SMPC",I376,"")</f>
        <v/>
      </c>
      <c r="FL376" s="4" t="str">
        <f>IF('Gene Table'!$C376="SMPC",J376,"")</f>
        <v/>
      </c>
      <c r="FM376" s="4" t="str">
        <f>IF('Gene Table'!$C376="SMPC",K376,"")</f>
        <v/>
      </c>
      <c r="FN376" s="4" t="str">
        <f>IF('Gene Table'!$C376="SMPC",L376,"")</f>
        <v/>
      </c>
      <c r="FO376" s="4" t="str">
        <f>IF('Gene Table'!$C376="SMPC",M376,"")</f>
        <v/>
      </c>
      <c r="FP376" s="4" t="str">
        <f>IF('Gene Table'!$C376="SMPC",N376,"")</f>
        <v/>
      </c>
      <c r="FQ376" s="4" t="str">
        <f>IF('Gene Table'!$C376="SMPC",O376,"")</f>
        <v/>
      </c>
      <c r="FS376" s="4" t="s">
        <v>5033</v>
      </c>
      <c r="FT376" s="4" t="str">
        <f>IF('Gene Table'!$C376="SMPC",R376,"")</f>
        <v/>
      </c>
      <c r="FU376" s="4" t="str">
        <f>IF('Gene Table'!$C376="SMPC",S376,"")</f>
        <v/>
      </c>
      <c r="FV376" s="4" t="str">
        <f>IF('Gene Table'!$C376="SMPC",T376,"")</f>
        <v/>
      </c>
      <c r="FW376" s="4" t="str">
        <f>IF('Gene Table'!$C376="SMPC",U376,"")</f>
        <v/>
      </c>
      <c r="FX376" s="4" t="str">
        <f>IF('Gene Table'!$C376="SMPC",V376,"")</f>
        <v/>
      </c>
      <c r="FY376" s="4" t="str">
        <f>IF('Gene Table'!$C376="SMPC",W376,"")</f>
        <v/>
      </c>
      <c r="FZ376" s="4" t="str">
        <f>IF('Gene Table'!$C376="SMPC",X376,"")</f>
        <v/>
      </c>
      <c r="GA376" s="4" t="str">
        <f>IF('Gene Table'!$C376="SMPC",Y376,"")</f>
        <v/>
      </c>
      <c r="GB376" s="4" t="str">
        <f>IF('Gene Table'!$C376="SMPC",Z376,"")</f>
        <v/>
      </c>
      <c r="GC376" s="4" t="str">
        <f>IF('Gene Table'!$C376="SMPC",AA376,"")</f>
        <v/>
      </c>
      <c r="GD376" s="4" t="str">
        <f>IF('Gene Table'!$C376="SMPC",AB376,"")</f>
        <v/>
      </c>
      <c r="GE376" s="4" t="str">
        <f>IF('Gene Table'!$C376="SMPC",AC376,"")</f>
        <v/>
      </c>
    </row>
    <row r="377" spans="1:187" ht="15" customHeight="1" x14ac:dyDescent="0.25">
      <c r="A377" s="4" t="str">
        <f>'Gene Table'!C377&amp;":"&amp;'Gene Table'!D377</f>
        <v>Blank:Blank</v>
      </c>
      <c r="B377" s="4">
        <f>IF('Gene Table'!$G$5="NO",IF(ISNUMBER(MATCH('Gene Table'!E377,'Array Content'!$M$2:$M$941,0)),VLOOKUP('Gene Table'!E377,'Array Content'!$M$2:$O$941,2,FALSE),35),IF('Gene Table'!$G$5="YES",IF(ISNUMBER(MATCH('Gene Table'!E377,'Array Content'!$M$2:$M$941,0)),VLOOKUP('Gene Table'!E377,'Array Content'!$M$2:$O$941,3,FALSE),35),"OOPS"))</f>
        <v>35</v>
      </c>
      <c r="C377" s="4" t="s">
        <v>5034</v>
      </c>
      <c r="D377" s="29">
        <f>IF('Control Sample Data'!D376="","",IF(SUM('Control Sample Data'!D$2:D$97)&gt;10,IF(AND(ISNUMBER('Control Sample Data'!D376),'Control Sample Data'!D376&lt;$B377, 'Control Sample Data'!D376&gt;0),'Control Sample Data'!D376,$B377),""))</f>
        <v>26</v>
      </c>
      <c r="E377" s="29">
        <f>IF('Control Sample Data'!E376="","",IF(SUM('Control Sample Data'!E$2:E$97)&gt;10,IF(AND(ISNUMBER('Control Sample Data'!E376),'Control Sample Data'!E376&lt;$B377, 'Control Sample Data'!E376&gt;0),'Control Sample Data'!E376,$B377),""))</f>
        <v>26</v>
      </c>
      <c r="F377" s="29" t="str">
        <f>IF('Control Sample Data'!F376="","",IF(SUM('Control Sample Data'!F$2:F$97)&gt;10,IF(AND(ISNUMBER('Control Sample Data'!F376),'Control Sample Data'!F376&lt;$B377, 'Control Sample Data'!F376&gt;0),'Control Sample Data'!F376,$B377),""))</f>
        <v/>
      </c>
      <c r="G377" s="29" t="str">
        <f>IF('Control Sample Data'!G376="","",IF(SUM('Control Sample Data'!G$2:G$97)&gt;10,IF(AND(ISNUMBER('Control Sample Data'!G376),'Control Sample Data'!G376&lt;$B377, 'Control Sample Data'!G376&gt;0),'Control Sample Data'!G376,$B377),""))</f>
        <v/>
      </c>
      <c r="H377" s="29" t="str">
        <f>IF('Control Sample Data'!H376="","",IF(SUM('Control Sample Data'!H$2:H$97)&gt;10,IF(AND(ISNUMBER('Control Sample Data'!H376),'Control Sample Data'!H376&lt;$B377, 'Control Sample Data'!H376&gt;0),'Control Sample Data'!H376,$B377),""))</f>
        <v/>
      </c>
      <c r="I377" s="29" t="str">
        <f>IF('Control Sample Data'!I376="","",IF(SUM('Control Sample Data'!I$2:I$97)&gt;10,IF(AND(ISNUMBER('Control Sample Data'!I376),'Control Sample Data'!I376&lt;$B377, 'Control Sample Data'!I376&gt;0),'Control Sample Data'!I376,$B377),""))</f>
        <v/>
      </c>
      <c r="J377" s="29" t="str">
        <f>IF('Control Sample Data'!J376="","",IF(SUM('Control Sample Data'!J$2:J$97)&gt;10,IF(AND(ISNUMBER('Control Sample Data'!J376),'Control Sample Data'!J376&lt;$B377, 'Control Sample Data'!J376&gt;0),'Control Sample Data'!J376,$B377),""))</f>
        <v/>
      </c>
      <c r="K377" s="29" t="str">
        <f>IF('Control Sample Data'!K376="","",IF(SUM('Control Sample Data'!K$2:K$97)&gt;10,IF(AND(ISNUMBER('Control Sample Data'!K376),'Control Sample Data'!K376&lt;$B377, 'Control Sample Data'!K376&gt;0),'Control Sample Data'!K376,$B377),""))</f>
        <v/>
      </c>
      <c r="L377" s="29" t="str">
        <f>IF('Control Sample Data'!L376="","",IF(SUM('Control Sample Data'!L$2:L$97)&gt;10,IF(AND(ISNUMBER('Control Sample Data'!L376),'Control Sample Data'!L376&lt;$B377, 'Control Sample Data'!L376&gt;0),'Control Sample Data'!L376,$B377),""))</f>
        <v/>
      </c>
      <c r="M377" s="29" t="str">
        <f>IF('Control Sample Data'!M376="","",IF(SUM('Control Sample Data'!M$2:M$97)&gt;10,IF(AND(ISNUMBER('Control Sample Data'!M376),'Control Sample Data'!M376&lt;$B377, 'Control Sample Data'!M376&gt;0),'Control Sample Data'!M376,$B377),""))</f>
        <v/>
      </c>
      <c r="N377" s="29" t="str">
        <f>IF('Control Sample Data'!N376="","",IF(SUM('Control Sample Data'!N$2:N$97)&gt;10,IF(AND(ISNUMBER('Control Sample Data'!N376),'Control Sample Data'!N376&lt;$B377, 'Control Sample Data'!N376&gt;0),'Control Sample Data'!N376,$B377),""))</f>
        <v/>
      </c>
      <c r="O377" s="29" t="str">
        <f>IF('Control Sample Data'!O376="","",IF(SUM('Control Sample Data'!O$2:O$97)&gt;10,IF(AND(ISNUMBER('Control Sample Data'!O376),'Control Sample Data'!O376&lt;$B377, 'Control Sample Data'!O376&gt;0),'Control Sample Data'!O376,$B377),""))</f>
        <v/>
      </c>
      <c r="Q377" s="4" t="s">
        <v>5034</v>
      </c>
      <c r="R377" s="29">
        <f>IF('Test Sample Data'!D376="","",IF(SUM('Test Sample Data'!D$2:D$97)&gt;10,IF(AND(ISNUMBER('Test Sample Data'!D376),'Test Sample Data'!D376&lt;$B377, 'Test Sample Data'!D376&gt;0),'Test Sample Data'!D376,$B377),""))</f>
        <v>26.92</v>
      </c>
      <c r="S377" s="29">
        <f>IF('Test Sample Data'!E376="","",IF(SUM('Test Sample Data'!E$2:E$97)&gt;10,IF(AND(ISNUMBER('Test Sample Data'!E376),'Test Sample Data'!E376&lt;$B377, 'Test Sample Data'!E376&gt;0),'Test Sample Data'!E376,$B377),""))</f>
        <v>26</v>
      </c>
      <c r="T377" s="29" t="str">
        <f>IF('Test Sample Data'!F376="","",IF(SUM('Test Sample Data'!F$2:F$97)&gt;10,IF(AND(ISNUMBER('Test Sample Data'!F376),'Test Sample Data'!F376&lt;$B377, 'Test Sample Data'!F376&gt;0),'Test Sample Data'!F376,$B377),""))</f>
        <v/>
      </c>
      <c r="U377" s="29" t="str">
        <f>IF('Test Sample Data'!G376="","",IF(SUM('Test Sample Data'!G$2:G$97)&gt;10,IF(AND(ISNUMBER('Test Sample Data'!G376),'Test Sample Data'!G376&lt;$B377, 'Test Sample Data'!G376&gt;0),'Test Sample Data'!G376,$B377),""))</f>
        <v/>
      </c>
      <c r="V377" s="29" t="str">
        <f>IF('Test Sample Data'!H376="","",IF(SUM('Test Sample Data'!H$2:H$97)&gt;10,IF(AND(ISNUMBER('Test Sample Data'!H376),'Test Sample Data'!H376&lt;$B377, 'Test Sample Data'!H376&gt;0),'Test Sample Data'!H376,$B377),""))</f>
        <v/>
      </c>
      <c r="W377" s="29" t="str">
        <f>IF('Test Sample Data'!I376="","",IF(SUM('Test Sample Data'!I$2:I$97)&gt;10,IF(AND(ISNUMBER('Test Sample Data'!I376),'Test Sample Data'!I376&lt;$B377, 'Test Sample Data'!I376&gt;0),'Test Sample Data'!I376,$B377),""))</f>
        <v/>
      </c>
      <c r="X377" s="29" t="str">
        <f>IF('Test Sample Data'!J376="","",IF(SUM('Test Sample Data'!J$2:J$97)&gt;10,IF(AND(ISNUMBER('Test Sample Data'!J376),'Test Sample Data'!J376&lt;$B377, 'Test Sample Data'!J376&gt;0),'Test Sample Data'!J376,$B377),""))</f>
        <v/>
      </c>
      <c r="Y377" s="29" t="str">
        <f>IF('Test Sample Data'!K376="","",IF(SUM('Test Sample Data'!K$2:K$97)&gt;10,IF(AND(ISNUMBER('Test Sample Data'!K376),'Test Sample Data'!K376&lt;$B377, 'Test Sample Data'!K376&gt;0),'Test Sample Data'!K376,$B377),""))</f>
        <v/>
      </c>
      <c r="Z377" s="29" t="str">
        <f>IF('Test Sample Data'!L376="","",IF(SUM('Test Sample Data'!L$2:L$97)&gt;10,IF(AND(ISNUMBER('Test Sample Data'!L376),'Test Sample Data'!L376&lt;$B377, 'Test Sample Data'!L376&gt;0),'Test Sample Data'!L376,$B377),""))</f>
        <v/>
      </c>
      <c r="AA377" s="29" t="str">
        <f>IF('Test Sample Data'!M376="","",IF(SUM('Test Sample Data'!M$2:M$97)&gt;10,IF(AND(ISNUMBER('Test Sample Data'!M376),'Test Sample Data'!M376&lt;$B377, 'Test Sample Data'!M376&gt;0),'Test Sample Data'!M376,$B377),""))</f>
        <v/>
      </c>
      <c r="AB377" s="29" t="str">
        <f>IF('Test Sample Data'!N376="","",IF(SUM('Test Sample Data'!N$2:N$97)&gt;10,IF(AND(ISNUMBER('Test Sample Data'!N376),'Test Sample Data'!N376&lt;$B377, 'Test Sample Data'!N376&gt;0),'Test Sample Data'!N376,$B377),""))</f>
        <v/>
      </c>
      <c r="AC377" s="29" t="str">
        <f>IF('Test Sample Data'!O376="","",IF(SUM('Test Sample Data'!O$2:O$97)&gt;10,IF(AND(ISNUMBER('Test Sample Data'!O376),'Test Sample Data'!O376&lt;$B377, 'Test Sample Data'!O376&gt;0),'Test Sample Data'!O376,$B377),""))</f>
        <v/>
      </c>
      <c r="AE377" s="4" t="s">
        <v>5034</v>
      </c>
      <c r="AF377" s="4" t="e">
        <f t="shared" si="375"/>
        <v>#N/A</v>
      </c>
      <c r="AG377" s="4" t="e">
        <f t="shared" si="376"/>
        <v>#N/A</v>
      </c>
      <c r="AH377" s="4" t="str">
        <f t="shared" si="377"/>
        <v/>
      </c>
      <c r="AI377" s="4" t="str">
        <f t="shared" si="378"/>
        <v/>
      </c>
      <c r="AJ377" s="4" t="str">
        <f t="shared" si="379"/>
        <v/>
      </c>
      <c r="AK377" s="4" t="str">
        <f t="shared" si="380"/>
        <v/>
      </c>
      <c r="AL377" s="4" t="str">
        <f t="shared" si="381"/>
        <v/>
      </c>
      <c r="AM377" s="4" t="str">
        <f t="shared" si="382"/>
        <v/>
      </c>
      <c r="AN377" s="4" t="str">
        <f t="shared" si="383"/>
        <v/>
      </c>
      <c r="AO377" s="4" t="str">
        <f t="shared" si="384"/>
        <v/>
      </c>
      <c r="AP377" s="4" t="str">
        <f t="shared" si="385"/>
        <v/>
      </c>
      <c r="AQ377" s="4" t="str">
        <f t="shared" si="386"/>
        <v/>
      </c>
      <c r="AR377" s="4">
        <f t="shared" si="387"/>
        <v>0</v>
      </c>
      <c r="AS377" s="4" t="e">
        <f t="shared" si="438"/>
        <v>#N/A</v>
      </c>
      <c r="AU377" s="4" t="s">
        <v>5034</v>
      </c>
      <c r="AV377" s="4" t="e">
        <f t="shared" si="388"/>
        <v>#N/A</v>
      </c>
      <c r="AW377" s="4" t="e">
        <f t="shared" si="389"/>
        <v>#N/A</v>
      </c>
      <c r="AX377" s="4" t="str">
        <f t="shared" si="390"/>
        <v/>
      </c>
      <c r="AY377" s="4" t="str">
        <f t="shared" si="391"/>
        <v/>
      </c>
      <c r="AZ377" s="4" t="str">
        <f t="shared" si="392"/>
        <v/>
      </c>
      <c r="BA377" s="4" t="str">
        <f t="shared" si="393"/>
        <v/>
      </c>
      <c r="BB377" s="4" t="str">
        <f t="shared" si="394"/>
        <v/>
      </c>
      <c r="BC377" s="4" t="str">
        <f t="shared" si="395"/>
        <v/>
      </c>
      <c r="BD377" s="4" t="str">
        <f t="shared" si="396"/>
        <v/>
      </c>
      <c r="BE377" s="4" t="str">
        <f t="shared" si="397"/>
        <v/>
      </c>
      <c r="BF377" s="4" t="str">
        <f t="shared" si="398"/>
        <v/>
      </c>
      <c r="BG377" s="4" t="str">
        <f t="shared" si="399"/>
        <v/>
      </c>
      <c r="BI377" s="4" t="s">
        <v>5034</v>
      </c>
      <c r="BJ377" s="4" t="e">
        <f t="shared" si="425"/>
        <v>#N/A</v>
      </c>
      <c r="BK377" s="4" t="str">
        <f t="shared" si="426"/>
        <v/>
      </c>
      <c r="BL377" s="4" t="str">
        <f t="shared" si="427"/>
        <v/>
      </c>
      <c r="BM377" s="4" t="str">
        <f t="shared" si="428"/>
        <v/>
      </c>
      <c r="BN377" s="4" t="str">
        <f t="shared" si="429"/>
        <v/>
      </c>
      <c r="BO377" s="4" t="str">
        <f t="shared" si="430"/>
        <v/>
      </c>
      <c r="BP377" s="4" t="str">
        <f t="shared" si="431"/>
        <v/>
      </c>
      <c r="BQ377" s="4" t="str">
        <f t="shared" si="432"/>
        <v/>
      </c>
      <c r="BR377" s="4" t="str">
        <f t="shared" si="433"/>
        <v/>
      </c>
      <c r="BS377" s="4" t="str">
        <f t="shared" si="434"/>
        <v/>
      </c>
      <c r="BT377" s="4" t="str">
        <f t="shared" si="435"/>
        <v/>
      </c>
      <c r="BU377" s="4" t="str">
        <f t="shared" si="436"/>
        <v/>
      </c>
      <c r="BV377" s="4">
        <f t="shared" si="400"/>
        <v>0</v>
      </c>
      <c r="BW377" s="4" t="e">
        <f t="shared" si="437"/>
        <v>#N/A</v>
      </c>
      <c r="BY377" s="4" t="s">
        <v>5034</v>
      </c>
      <c r="BZ377" s="4" t="str">
        <f t="shared" si="401"/>
        <v/>
      </c>
      <c r="CA377" s="4" t="str">
        <f t="shared" si="402"/>
        <v/>
      </c>
      <c r="CB377" s="4" t="str">
        <f t="shared" si="403"/>
        <v/>
      </c>
      <c r="CC377" s="4" t="str">
        <f t="shared" si="404"/>
        <v/>
      </c>
      <c r="CD377" s="4" t="str">
        <f t="shared" si="405"/>
        <v/>
      </c>
      <c r="CE377" s="4" t="str">
        <f t="shared" si="406"/>
        <v/>
      </c>
      <c r="CF377" s="4" t="str">
        <f t="shared" si="407"/>
        <v/>
      </c>
      <c r="CG377" s="4" t="str">
        <f t="shared" si="408"/>
        <v/>
      </c>
      <c r="CH377" s="4" t="str">
        <f t="shared" si="409"/>
        <v/>
      </c>
      <c r="CI377" s="4" t="str">
        <f t="shared" si="410"/>
        <v/>
      </c>
      <c r="CJ377" s="4" t="str">
        <f t="shared" si="411"/>
        <v/>
      </c>
      <c r="CK377" s="4" t="str">
        <f t="shared" si="412"/>
        <v/>
      </c>
      <c r="CM377" s="4" t="s">
        <v>5034</v>
      </c>
      <c r="CN377" s="4" t="str">
        <f>IF(ISNUMBER(BZ377), IF($BV377&gt;VLOOKUP('Gene Table'!$G$2,'Array Content'!$A$2:$B$3,2,FALSE),IF(BZ377&lt;-$BV377,"mutant","WT"),IF(BZ377&lt;-VLOOKUP('Gene Table'!$G$2,'Array Content'!$A$2:$B$3,2,FALSE),"Mutant","WT")),"")</f>
        <v/>
      </c>
      <c r="CO377" s="4" t="str">
        <f>IF(ISNUMBER(CA377), IF($BV377&gt;VLOOKUP('Gene Table'!$G$2,'Array Content'!$A$2:$B$3,2,FALSE),IF(CA377&lt;-$BV377,"mutant","WT"),IF(CA377&lt;-VLOOKUP('Gene Table'!$G$2,'Array Content'!$A$2:$B$3,2,FALSE),"Mutant","WT")),"")</f>
        <v/>
      </c>
      <c r="CP377" s="4" t="str">
        <f>IF(ISNUMBER(CB377), IF($BV377&gt;VLOOKUP('Gene Table'!$G$2,'Array Content'!$A$2:$B$3,2,FALSE),IF(CB377&lt;-$BV377,"mutant","WT"),IF(CB377&lt;-VLOOKUP('Gene Table'!$G$2,'Array Content'!$A$2:$B$3,2,FALSE),"Mutant","WT")),"")</f>
        <v/>
      </c>
      <c r="CQ377" s="4" t="str">
        <f>IF(ISNUMBER(CC377), IF($BV377&gt;VLOOKUP('Gene Table'!$G$2,'Array Content'!$A$2:$B$3,2,FALSE),IF(CC377&lt;-$BV377,"mutant","WT"),IF(CC377&lt;-VLOOKUP('Gene Table'!$G$2,'Array Content'!$A$2:$B$3,2,FALSE),"Mutant","WT")),"")</f>
        <v/>
      </c>
      <c r="CR377" s="4" t="str">
        <f>IF(ISNUMBER(CD377), IF($BV377&gt;VLOOKUP('Gene Table'!$G$2,'Array Content'!$A$2:$B$3,2,FALSE),IF(CD377&lt;-$BV377,"mutant","WT"),IF(CD377&lt;-VLOOKUP('Gene Table'!$G$2,'Array Content'!$A$2:$B$3,2,FALSE),"Mutant","WT")),"")</f>
        <v/>
      </c>
      <c r="CS377" s="4" t="str">
        <f>IF(ISNUMBER(CE377), IF($BV377&gt;VLOOKUP('Gene Table'!$G$2,'Array Content'!$A$2:$B$3,2,FALSE),IF(CE377&lt;-$BV377,"mutant","WT"),IF(CE377&lt;-VLOOKUP('Gene Table'!$G$2,'Array Content'!$A$2:$B$3,2,FALSE),"Mutant","WT")),"")</f>
        <v/>
      </c>
      <c r="CT377" s="4" t="str">
        <f>IF(ISNUMBER(CF377), IF($BV377&gt;VLOOKUP('Gene Table'!$G$2,'Array Content'!$A$2:$B$3,2,FALSE),IF(CF377&lt;-$BV377,"mutant","WT"),IF(CF377&lt;-VLOOKUP('Gene Table'!$G$2,'Array Content'!$A$2:$B$3,2,FALSE),"Mutant","WT")),"")</f>
        <v/>
      </c>
      <c r="CU377" s="4" t="str">
        <f>IF(ISNUMBER(CG377), IF($BV377&gt;VLOOKUP('Gene Table'!$G$2,'Array Content'!$A$2:$B$3,2,FALSE),IF(CG377&lt;-$BV377,"mutant","WT"),IF(CG377&lt;-VLOOKUP('Gene Table'!$G$2,'Array Content'!$A$2:$B$3,2,FALSE),"Mutant","WT")),"")</f>
        <v/>
      </c>
      <c r="CV377" s="4" t="str">
        <f>IF(ISNUMBER(CH377), IF($BV377&gt;VLOOKUP('Gene Table'!$G$2,'Array Content'!$A$2:$B$3,2,FALSE),IF(CH377&lt;-$BV377,"mutant","WT"),IF(CH377&lt;-VLOOKUP('Gene Table'!$G$2,'Array Content'!$A$2:$B$3,2,FALSE),"Mutant","WT")),"")</f>
        <v/>
      </c>
      <c r="CW377" s="4" t="str">
        <f>IF(ISNUMBER(CI377), IF($BV377&gt;VLOOKUP('Gene Table'!$G$2,'Array Content'!$A$2:$B$3,2,FALSE),IF(CI377&lt;-$BV377,"mutant","WT"),IF(CI377&lt;-VLOOKUP('Gene Table'!$G$2,'Array Content'!$A$2:$B$3,2,FALSE),"Mutant","WT")),"")</f>
        <v/>
      </c>
      <c r="CX377" s="4" t="str">
        <f>IF(ISNUMBER(CJ377), IF($BV377&gt;VLOOKUP('Gene Table'!$G$2,'Array Content'!$A$2:$B$3,2,FALSE),IF(CJ377&lt;-$BV377,"mutant","WT"),IF(CJ377&lt;-VLOOKUP('Gene Table'!$G$2,'Array Content'!$A$2:$B$3,2,FALSE),"Mutant","WT")),"")</f>
        <v/>
      </c>
      <c r="CY377" s="4" t="str">
        <f>IF(ISNUMBER(CK377), IF($BV377&gt;VLOOKUP('Gene Table'!$G$2,'Array Content'!$A$2:$B$3,2,FALSE),IF(CK377&lt;-$BV377,"mutant","WT"),IF(CK377&lt;-VLOOKUP('Gene Table'!$G$2,'Array Content'!$A$2:$B$3,2,FALSE),"Mutant","WT")),"")</f>
        <v/>
      </c>
      <c r="DA377" s="4" t="s">
        <v>5034</v>
      </c>
      <c r="DB377" s="4" t="str">
        <f t="shared" si="413"/>
        <v/>
      </c>
      <c r="DC377" s="4" t="str">
        <f t="shared" si="414"/>
        <v/>
      </c>
      <c r="DD377" s="4" t="str">
        <f t="shared" si="415"/>
        <v/>
      </c>
      <c r="DE377" s="4" t="str">
        <f t="shared" si="416"/>
        <v/>
      </c>
      <c r="DF377" s="4" t="str">
        <f t="shared" si="417"/>
        <v/>
      </c>
      <c r="DG377" s="4" t="str">
        <f t="shared" si="418"/>
        <v/>
      </c>
      <c r="DH377" s="4" t="str">
        <f t="shared" si="419"/>
        <v/>
      </c>
      <c r="DI377" s="4" t="str">
        <f t="shared" si="420"/>
        <v/>
      </c>
      <c r="DJ377" s="4" t="str">
        <f t="shared" si="421"/>
        <v/>
      </c>
      <c r="DK377" s="4" t="str">
        <f t="shared" si="422"/>
        <v/>
      </c>
      <c r="DL377" s="4" t="str">
        <f t="shared" si="423"/>
        <v/>
      </c>
      <c r="DM377" s="4" t="str">
        <f t="shared" si="424"/>
        <v/>
      </c>
      <c r="DO377" s="4" t="s">
        <v>5034</v>
      </c>
      <c r="DP377" s="4" t="str">
        <f>IF(ISNUMBER(DB377), IF($AR377&gt;VLOOKUP('Gene Table'!$G$2,'Array Content'!$A$2:$B$3,2,FALSE),IF(DB377&lt;-$AR377,"mutant","WT"),IF(DB377&lt;-VLOOKUP('Gene Table'!$G$2,'Array Content'!$A$2:$B$3,2,FALSE),"Mutant","WT")),"")</f>
        <v/>
      </c>
      <c r="DQ377" s="4" t="str">
        <f>IF(ISNUMBER(DC377), IF($AR377&gt;VLOOKUP('Gene Table'!$G$2,'Array Content'!$A$2:$B$3,2,FALSE),IF(DC377&lt;-$AR377,"mutant","WT"),IF(DC377&lt;-VLOOKUP('Gene Table'!$G$2,'Array Content'!$A$2:$B$3,2,FALSE),"Mutant","WT")),"")</f>
        <v/>
      </c>
      <c r="DR377" s="4" t="str">
        <f>IF(ISNUMBER(DD377), IF($AR377&gt;VLOOKUP('Gene Table'!$G$2,'Array Content'!$A$2:$B$3,2,FALSE),IF(DD377&lt;-$AR377,"mutant","WT"),IF(DD377&lt;-VLOOKUP('Gene Table'!$G$2,'Array Content'!$A$2:$B$3,2,FALSE),"Mutant","WT")),"")</f>
        <v/>
      </c>
      <c r="DS377" s="4" t="str">
        <f>IF(ISNUMBER(DE377), IF($AR377&gt;VLOOKUP('Gene Table'!$G$2,'Array Content'!$A$2:$B$3,2,FALSE),IF(DE377&lt;-$AR377,"mutant","WT"),IF(DE377&lt;-VLOOKUP('Gene Table'!$G$2,'Array Content'!$A$2:$B$3,2,FALSE),"Mutant","WT")),"")</f>
        <v/>
      </c>
      <c r="DT377" s="4" t="str">
        <f>IF(ISNUMBER(DF377), IF($AR377&gt;VLOOKUP('Gene Table'!$G$2,'Array Content'!$A$2:$B$3,2,FALSE),IF(DF377&lt;-$AR377,"mutant","WT"),IF(DF377&lt;-VLOOKUP('Gene Table'!$G$2,'Array Content'!$A$2:$B$3,2,FALSE),"Mutant","WT")),"")</f>
        <v/>
      </c>
      <c r="DU377" s="4" t="str">
        <f>IF(ISNUMBER(DG377), IF($AR377&gt;VLOOKUP('Gene Table'!$G$2,'Array Content'!$A$2:$B$3,2,FALSE),IF(DG377&lt;-$AR377,"mutant","WT"),IF(DG377&lt;-VLOOKUP('Gene Table'!$G$2,'Array Content'!$A$2:$B$3,2,FALSE),"Mutant","WT")),"")</f>
        <v/>
      </c>
      <c r="DV377" s="4" t="str">
        <f>IF(ISNUMBER(DH377), IF($AR377&gt;VLOOKUP('Gene Table'!$G$2,'Array Content'!$A$2:$B$3,2,FALSE),IF(DH377&lt;-$AR377,"mutant","WT"),IF(DH377&lt;-VLOOKUP('Gene Table'!$G$2,'Array Content'!$A$2:$B$3,2,FALSE),"Mutant","WT")),"")</f>
        <v/>
      </c>
      <c r="DW377" s="4" t="str">
        <f>IF(ISNUMBER(DI377), IF($AR377&gt;VLOOKUP('Gene Table'!$G$2,'Array Content'!$A$2:$B$3,2,FALSE),IF(DI377&lt;-$AR377,"mutant","WT"),IF(DI377&lt;-VLOOKUP('Gene Table'!$G$2,'Array Content'!$A$2:$B$3,2,FALSE),"Mutant","WT")),"")</f>
        <v/>
      </c>
      <c r="DX377" s="4" t="str">
        <f>IF(ISNUMBER(DJ377), IF($AR377&gt;VLOOKUP('Gene Table'!$G$2,'Array Content'!$A$2:$B$3,2,FALSE),IF(DJ377&lt;-$AR377,"mutant","WT"),IF(DJ377&lt;-VLOOKUP('Gene Table'!$G$2,'Array Content'!$A$2:$B$3,2,FALSE),"Mutant","WT")),"")</f>
        <v/>
      </c>
      <c r="DY377" s="4" t="str">
        <f>IF(ISNUMBER(DK377), IF($AR377&gt;VLOOKUP('Gene Table'!$G$2,'Array Content'!$A$2:$B$3,2,FALSE),IF(DK377&lt;-$AR377,"mutant","WT"),IF(DK377&lt;-VLOOKUP('Gene Table'!$G$2,'Array Content'!$A$2:$B$3,2,FALSE),"Mutant","WT")),"")</f>
        <v/>
      </c>
      <c r="DZ377" s="4" t="str">
        <f>IF(ISNUMBER(DL377), IF($AR377&gt;VLOOKUP('Gene Table'!$G$2,'Array Content'!$A$2:$B$3,2,FALSE),IF(DL377&lt;-$AR377,"mutant","WT"),IF(DL377&lt;-VLOOKUP('Gene Table'!$G$2,'Array Content'!$A$2:$B$3,2,FALSE),"Mutant","WT")),"")</f>
        <v/>
      </c>
      <c r="EA377" s="4" t="str">
        <f>IF(ISNUMBER(DM377), IF($AR377&gt;VLOOKUP('Gene Table'!$G$2,'Array Content'!$A$2:$B$3,2,FALSE),IF(DM377&lt;-$AR377,"mutant","WT"),IF(DM377&lt;-VLOOKUP('Gene Table'!$G$2,'Array Content'!$A$2:$B$3,2,FALSE),"Mutant","WT")),"")</f>
        <v/>
      </c>
      <c r="EC377" s="4" t="s">
        <v>5034</v>
      </c>
      <c r="ED377" s="4" t="str">
        <f>IF('Gene Table'!$D377="copy number",D377,"")</f>
        <v/>
      </c>
      <c r="EE377" s="4" t="str">
        <f>IF('Gene Table'!$D377="copy number",E377,"")</f>
        <v/>
      </c>
      <c r="EF377" s="4" t="str">
        <f>IF('Gene Table'!$D377="copy number",F377,"")</f>
        <v/>
      </c>
      <c r="EG377" s="4" t="str">
        <f>IF('Gene Table'!$D377="copy number",G377,"")</f>
        <v/>
      </c>
      <c r="EH377" s="4" t="str">
        <f>IF('Gene Table'!$D377="copy number",H377,"")</f>
        <v/>
      </c>
      <c r="EI377" s="4" t="str">
        <f>IF('Gene Table'!$D377="copy number",I377,"")</f>
        <v/>
      </c>
      <c r="EJ377" s="4" t="str">
        <f>IF('Gene Table'!$D377="copy number",J377,"")</f>
        <v/>
      </c>
      <c r="EK377" s="4" t="str">
        <f>IF('Gene Table'!$D377="copy number",K377,"")</f>
        <v/>
      </c>
      <c r="EL377" s="4" t="str">
        <f>IF('Gene Table'!$D377="copy number",L377,"")</f>
        <v/>
      </c>
      <c r="EM377" s="4" t="str">
        <f>IF('Gene Table'!$D377="copy number",M377,"")</f>
        <v/>
      </c>
      <c r="EN377" s="4" t="str">
        <f>IF('Gene Table'!$D377="copy number",N377,"")</f>
        <v/>
      </c>
      <c r="EO377" s="4" t="str">
        <f>IF('Gene Table'!$D377="copy number",O377,"")</f>
        <v/>
      </c>
      <c r="EQ377" s="4" t="s">
        <v>5034</v>
      </c>
      <c r="ER377" s="4" t="str">
        <f>IF('Gene Table'!$D377="copy number",R377,"")</f>
        <v/>
      </c>
      <c r="ES377" s="4" t="str">
        <f>IF('Gene Table'!$D377="copy number",S377,"")</f>
        <v/>
      </c>
      <c r="ET377" s="4" t="str">
        <f>IF('Gene Table'!$D377="copy number",T377,"")</f>
        <v/>
      </c>
      <c r="EU377" s="4" t="str">
        <f>IF('Gene Table'!$D377="copy number",U377,"")</f>
        <v/>
      </c>
      <c r="EV377" s="4" t="str">
        <f>IF('Gene Table'!$D377="copy number",V377,"")</f>
        <v/>
      </c>
      <c r="EW377" s="4" t="str">
        <f>IF('Gene Table'!$D377="copy number",W377,"")</f>
        <v/>
      </c>
      <c r="EX377" s="4" t="str">
        <f>IF('Gene Table'!$D377="copy number",X377,"")</f>
        <v/>
      </c>
      <c r="EY377" s="4" t="str">
        <f>IF('Gene Table'!$D377="copy number",Y377,"")</f>
        <v/>
      </c>
      <c r="EZ377" s="4" t="str">
        <f>IF('Gene Table'!$D377="copy number",Z377,"")</f>
        <v/>
      </c>
      <c r="FA377" s="4" t="str">
        <f>IF('Gene Table'!$D377="copy number",AA377,"")</f>
        <v/>
      </c>
      <c r="FB377" s="4" t="str">
        <f>IF('Gene Table'!$D377="copy number",AB377,"")</f>
        <v/>
      </c>
      <c r="FC377" s="4" t="str">
        <f>IF('Gene Table'!$D377="copy number",AC377,"")</f>
        <v/>
      </c>
      <c r="FE377" s="4" t="s">
        <v>5034</v>
      </c>
      <c r="FF377" s="4" t="str">
        <f>IF('Gene Table'!$C377="SMPC",D377,"")</f>
        <v/>
      </c>
      <c r="FG377" s="4" t="str">
        <f>IF('Gene Table'!$C377="SMPC",E377,"")</f>
        <v/>
      </c>
      <c r="FH377" s="4" t="str">
        <f>IF('Gene Table'!$C377="SMPC",F377,"")</f>
        <v/>
      </c>
      <c r="FI377" s="4" t="str">
        <f>IF('Gene Table'!$C377="SMPC",G377,"")</f>
        <v/>
      </c>
      <c r="FJ377" s="4" t="str">
        <f>IF('Gene Table'!$C377="SMPC",H377,"")</f>
        <v/>
      </c>
      <c r="FK377" s="4" t="str">
        <f>IF('Gene Table'!$C377="SMPC",I377,"")</f>
        <v/>
      </c>
      <c r="FL377" s="4" t="str">
        <f>IF('Gene Table'!$C377="SMPC",J377,"")</f>
        <v/>
      </c>
      <c r="FM377" s="4" t="str">
        <f>IF('Gene Table'!$C377="SMPC",K377,"")</f>
        <v/>
      </c>
      <c r="FN377" s="4" t="str">
        <f>IF('Gene Table'!$C377="SMPC",L377,"")</f>
        <v/>
      </c>
      <c r="FO377" s="4" t="str">
        <f>IF('Gene Table'!$C377="SMPC",M377,"")</f>
        <v/>
      </c>
      <c r="FP377" s="4" t="str">
        <f>IF('Gene Table'!$C377="SMPC",N377,"")</f>
        <v/>
      </c>
      <c r="FQ377" s="4" t="str">
        <f>IF('Gene Table'!$C377="SMPC",O377,"")</f>
        <v/>
      </c>
      <c r="FS377" s="4" t="s">
        <v>5034</v>
      </c>
      <c r="FT377" s="4" t="str">
        <f>IF('Gene Table'!$C377="SMPC",R377,"")</f>
        <v/>
      </c>
      <c r="FU377" s="4" t="str">
        <f>IF('Gene Table'!$C377="SMPC",S377,"")</f>
        <v/>
      </c>
      <c r="FV377" s="4" t="str">
        <f>IF('Gene Table'!$C377="SMPC",T377,"")</f>
        <v/>
      </c>
      <c r="FW377" s="4" t="str">
        <f>IF('Gene Table'!$C377="SMPC",U377,"")</f>
        <v/>
      </c>
      <c r="FX377" s="4" t="str">
        <f>IF('Gene Table'!$C377="SMPC",V377,"")</f>
        <v/>
      </c>
      <c r="FY377" s="4" t="str">
        <f>IF('Gene Table'!$C377="SMPC",W377,"")</f>
        <v/>
      </c>
      <c r="FZ377" s="4" t="str">
        <f>IF('Gene Table'!$C377="SMPC",X377,"")</f>
        <v/>
      </c>
      <c r="GA377" s="4" t="str">
        <f>IF('Gene Table'!$C377="SMPC",Y377,"")</f>
        <v/>
      </c>
      <c r="GB377" s="4" t="str">
        <f>IF('Gene Table'!$C377="SMPC",Z377,"")</f>
        <v/>
      </c>
      <c r="GC377" s="4" t="str">
        <f>IF('Gene Table'!$C377="SMPC",AA377,"")</f>
        <v/>
      </c>
      <c r="GD377" s="4" t="str">
        <f>IF('Gene Table'!$C377="SMPC",AB377,"")</f>
        <v/>
      </c>
      <c r="GE377" s="4" t="str">
        <f>IF('Gene Table'!$C377="SMPC",AC377,"")</f>
        <v/>
      </c>
    </row>
    <row r="378" spans="1:187" ht="15" customHeight="1" x14ac:dyDescent="0.25">
      <c r="A378" s="4" t="str">
        <f>'Gene Table'!C378&amp;":"&amp;'Gene Table'!D378</f>
        <v>Blank:Blank</v>
      </c>
      <c r="B378" s="4">
        <f>IF('Gene Table'!$G$5="NO",IF(ISNUMBER(MATCH('Gene Table'!E378,'Array Content'!$M$2:$M$941,0)),VLOOKUP('Gene Table'!E378,'Array Content'!$M$2:$O$941,2,FALSE),35),IF('Gene Table'!$G$5="YES",IF(ISNUMBER(MATCH('Gene Table'!E378,'Array Content'!$M$2:$M$941,0)),VLOOKUP('Gene Table'!E378,'Array Content'!$M$2:$O$941,3,FALSE),35),"OOPS"))</f>
        <v>35</v>
      </c>
      <c r="C378" s="4" t="s">
        <v>5035</v>
      </c>
      <c r="D378" s="29">
        <f>IF('Control Sample Data'!D377="","",IF(SUM('Control Sample Data'!D$2:D$97)&gt;10,IF(AND(ISNUMBER('Control Sample Data'!D377),'Control Sample Data'!D377&lt;$B378, 'Control Sample Data'!D377&gt;0),'Control Sample Data'!D377,$B378),""))</f>
        <v>26</v>
      </c>
      <c r="E378" s="29">
        <f>IF('Control Sample Data'!E377="","",IF(SUM('Control Sample Data'!E$2:E$97)&gt;10,IF(AND(ISNUMBER('Control Sample Data'!E377),'Control Sample Data'!E377&lt;$B378, 'Control Sample Data'!E377&gt;0),'Control Sample Data'!E377,$B378),""))</f>
        <v>26</v>
      </c>
      <c r="F378" s="29" t="str">
        <f>IF('Control Sample Data'!F377="","",IF(SUM('Control Sample Data'!F$2:F$97)&gt;10,IF(AND(ISNUMBER('Control Sample Data'!F377),'Control Sample Data'!F377&lt;$B378, 'Control Sample Data'!F377&gt;0),'Control Sample Data'!F377,$B378),""))</f>
        <v/>
      </c>
      <c r="G378" s="29" t="str">
        <f>IF('Control Sample Data'!G377="","",IF(SUM('Control Sample Data'!G$2:G$97)&gt;10,IF(AND(ISNUMBER('Control Sample Data'!G377),'Control Sample Data'!G377&lt;$B378, 'Control Sample Data'!G377&gt;0),'Control Sample Data'!G377,$B378),""))</f>
        <v/>
      </c>
      <c r="H378" s="29" t="str">
        <f>IF('Control Sample Data'!H377="","",IF(SUM('Control Sample Data'!H$2:H$97)&gt;10,IF(AND(ISNUMBER('Control Sample Data'!H377),'Control Sample Data'!H377&lt;$B378, 'Control Sample Data'!H377&gt;0),'Control Sample Data'!H377,$B378),""))</f>
        <v/>
      </c>
      <c r="I378" s="29" t="str">
        <f>IF('Control Sample Data'!I377="","",IF(SUM('Control Sample Data'!I$2:I$97)&gt;10,IF(AND(ISNUMBER('Control Sample Data'!I377),'Control Sample Data'!I377&lt;$B378, 'Control Sample Data'!I377&gt;0),'Control Sample Data'!I377,$B378),""))</f>
        <v/>
      </c>
      <c r="J378" s="29" t="str">
        <f>IF('Control Sample Data'!J377="","",IF(SUM('Control Sample Data'!J$2:J$97)&gt;10,IF(AND(ISNUMBER('Control Sample Data'!J377),'Control Sample Data'!J377&lt;$B378, 'Control Sample Data'!J377&gt;0),'Control Sample Data'!J377,$B378),""))</f>
        <v/>
      </c>
      <c r="K378" s="29" t="str">
        <f>IF('Control Sample Data'!K377="","",IF(SUM('Control Sample Data'!K$2:K$97)&gt;10,IF(AND(ISNUMBER('Control Sample Data'!K377),'Control Sample Data'!K377&lt;$B378, 'Control Sample Data'!K377&gt;0),'Control Sample Data'!K377,$B378),""))</f>
        <v/>
      </c>
      <c r="L378" s="29" t="str">
        <f>IF('Control Sample Data'!L377="","",IF(SUM('Control Sample Data'!L$2:L$97)&gt;10,IF(AND(ISNUMBER('Control Sample Data'!L377),'Control Sample Data'!L377&lt;$B378, 'Control Sample Data'!L377&gt;0),'Control Sample Data'!L377,$B378),""))</f>
        <v/>
      </c>
      <c r="M378" s="29" t="str">
        <f>IF('Control Sample Data'!M377="","",IF(SUM('Control Sample Data'!M$2:M$97)&gt;10,IF(AND(ISNUMBER('Control Sample Data'!M377),'Control Sample Data'!M377&lt;$B378, 'Control Sample Data'!M377&gt;0),'Control Sample Data'!M377,$B378),""))</f>
        <v/>
      </c>
      <c r="N378" s="29" t="str">
        <f>IF('Control Sample Data'!N377="","",IF(SUM('Control Sample Data'!N$2:N$97)&gt;10,IF(AND(ISNUMBER('Control Sample Data'!N377),'Control Sample Data'!N377&lt;$B378, 'Control Sample Data'!N377&gt;0),'Control Sample Data'!N377,$B378),""))</f>
        <v/>
      </c>
      <c r="O378" s="29" t="str">
        <f>IF('Control Sample Data'!O377="","",IF(SUM('Control Sample Data'!O$2:O$97)&gt;10,IF(AND(ISNUMBER('Control Sample Data'!O377),'Control Sample Data'!O377&lt;$B378, 'Control Sample Data'!O377&gt;0),'Control Sample Data'!O377,$B378),""))</f>
        <v/>
      </c>
      <c r="Q378" s="4" t="s">
        <v>5035</v>
      </c>
      <c r="R378" s="29">
        <f>IF('Test Sample Data'!D377="","",IF(SUM('Test Sample Data'!D$2:D$97)&gt;10,IF(AND(ISNUMBER('Test Sample Data'!D377),'Test Sample Data'!D377&lt;$B378, 'Test Sample Data'!D377&gt;0),'Test Sample Data'!D377,$B378),""))</f>
        <v>26.91</v>
      </c>
      <c r="S378" s="29">
        <f>IF('Test Sample Data'!E377="","",IF(SUM('Test Sample Data'!E$2:E$97)&gt;10,IF(AND(ISNUMBER('Test Sample Data'!E377),'Test Sample Data'!E377&lt;$B378, 'Test Sample Data'!E377&gt;0),'Test Sample Data'!E377,$B378),""))</f>
        <v>26</v>
      </c>
      <c r="T378" s="29" t="str">
        <f>IF('Test Sample Data'!F377="","",IF(SUM('Test Sample Data'!F$2:F$97)&gt;10,IF(AND(ISNUMBER('Test Sample Data'!F377),'Test Sample Data'!F377&lt;$B378, 'Test Sample Data'!F377&gt;0),'Test Sample Data'!F377,$B378),""))</f>
        <v/>
      </c>
      <c r="U378" s="29" t="str">
        <f>IF('Test Sample Data'!G377="","",IF(SUM('Test Sample Data'!G$2:G$97)&gt;10,IF(AND(ISNUMBER('Test Sample Data'!G377),'Test Sample Data'!G377&lt;$B378, 'Test Sample Data'!G377&gt;0),'Test Sample Data'!G377,$B378),""))</f>
        <v/>
      </c>
      <c r="V378" s="29" t="str">
        <f>IF('Test Sample Data'!H377="","",IF(SUM('Test Sample Data'!H$2:H$97)&gt;10,IF(AND(ISNUMBER('Test Sample Data'!H377),'Test Sample Data'!H377&lt;$B378, 'Test Sample Data'!H377&gt;0),'Test Sample Data'!H377,$B378),""))</f>
        <v/>
      </c>
      <c r="W378" s="29" t="str">
        <f>IF('Test Sample Data'!I377="","",IF(SUM('Test Sample Data'!I$2:I$97)&gt;10,IF(AND(ISNUMBER('Test Sample Data'!I377),'Test Sample Data'!I377&lt;$B378, 'Test Sample Data'!I377&gt;0),'Test Sample Data'!I377,$B378),""))</f>
        <v/>
      </c>
      <c r="X378" s="29" t="str">
        <f>IF('Test Sample Data'!J377="","",IF(SUM('Test Sample Data'!J$2:J$97)&gt;10,IF(AND(ISNUMBER('Test Sample Data'!J377),'Test Sample Data'!J377&lt;$B378, 'Test Sample Data'!J377&gt;0),'Test Sample Data'!J377,$B378),""))</f>
        <v/>
      </c>
      <c r="Y378" s="29" t="str">
        <f>IF('Test Sample Data'!K377="","",IF(SUM('Test Sample Data'!K$2:K$97)&gt;10,IF(AND(ISNUMBER('Test Sample Data'!K377),'Test Sample Data'!K377&lt;$B378, 'Test Sample Data'!K377&gt;0),'Test Sample Data'!K377,$B378),""))</f>
        <v/>
      </c>
      <c r="Z378" s="29" t="str">
        <f>IF('Test Sample Data'!L377="","",IF(SUM('Test Sample Data'!L$2:L$97)&gt;10,IF(AND(ISNUMBER('Test Sample Data'!L377),'Test Sample Data'!L377&lt;$B378, 'Test Sample Data'!L377&gt;0),'Test Sample Data'!L377,$B378),""))</f>
        <v/>
      </c>
      <c r="AA378" s="29" t="str">
        <f>IF('Test Sample Data'!M377="","",IF(SUM('Test Sample Data'!M$2:M$97)&gt;10,IF(AND(ISNUMBER('Test Sample Data'!M377),'Test Sample Data'!M377&lt;$B378, 'Test Sample Data'!M377&gt;0),'Test Sample Data'!M377,$B378),""))</f>
        <v/>
      </c>
      <c r="AB378" s="29" t="str">
        <f>IF('Test Sample Data'!N377="","",IF(SUM('Test Sample Data'!N$2:N$97)&gt;10,IF(AND(ISNUMBER('Test Sample Data'!N377),'Test Sample Data'!N377&lt;$B378, 'Test Sample Data'!N377&gt;0),'Test Sample Data'!N377,$B378),""))</f>
        <v/>
      </c>
      <c r="AC378" s="29" t="str">
        <f>IF('Test Sample Data'!O377="","",IF(SUM('Test Sample Data'!O$2:O$97)&gt;10,IF(AND(ISNUMBER('Test Sample Data'!O377),'Test Sample Data'!O377&lt;$B378, 'Test Sample Data'!O377&gt;0),'Test Sample Data'!O377,$B378),""))</f>
        <v/>
      </c>
      <c r="AE378" s="4" t="s">
        <v>5035</v>
      </c>
      <c r="AF378" s="4" t="e">
        <f t="shared" si="375"/>
        <v>#N/A</v>
      </c>
      <c r="AG378" s="4" t="e">
        <f t="shared" si="376"/>
        <v>#N/A</v>
      </c>
      <c r="AH378" s="4" t="str">
        <f t="shared" si="377"/>
        <v/>
      </c>
      <c r="AI378" s="4" t="str">
        <f t="shared" si="378"/>
        <v/>
      </c>
      <c r="AJ378" s="4" t="str">
        <f t="shared" si="379"/>
        <v/>
      </c>
      <c r="AK378" s="4" t="str">
        <f t="shared" si="380"/>
        <v/>
      </c>
      <c r="AL378" s="4" t="str">
        <f t="shared" si="381"/>
        <v/>
      </c>
      <c r="AM378" s="4" t="str">
        <f t="shared" si="382"/>
        <v/>
      </c>
      <c r="AN378" s="4" t="str">
        <f t="shared" si="383"/>
        <v/>
      </c>
      <c r="AO378" s="4" t="str">
        <f t="shared" si="384"/>
        <v/>
      </c>
      <c r="AP378" s="4" t="str">
        <f t="shared" si="385"/>
        <v/>
      </c>
      <c r="AQ378" s="4" t="str">
        <f t="shared" si="386"/>
        <v/>
      </c>
      <c r="AR378" s="4">
        <f t="shared" si="387"/>
        <v>0</v>
      </c>
      <c r="AS378" s="4" t="e">
        <f t="shared" si="438"/>
        <v>#N/A</v>
      </c>
      <c r="AU378" s="4" t="s">
        <v>5035</v>
      </c>
      <c r="AV378" s="4" t="e">
        <f t="shared" si="388"/>
        <v>#N/A</v>
      </c>
      <c r="AW378" s="4" t="e">
        <f t="shared" si="389"/>
        <v>#N/A</v>
      </c>
      <c r="AX378" s="4" t="str">
        <f t="shared" si="390"/>
        <v/>
      </c>
      <c r="AY378" s="4" t="str">
        <f t="shared" si="391"/>
        <v/>
      </c>
      <c r="AZ378" s="4" t="str">
        <f t="shared" si="392"/>
        <v/>
      </c>
      <c r="BA378" s="4" t="str">
        <f t="shared" si="393"/>
        <v/>
      </c>
      <c r="BB378" s="4" t="str">
        <f t="shared" si="394"/>
        <v/>
      </c>
      <c r="BC378" s="4" t="str">
        <f t="shared" si="395"/>
        <v/>
      </c>
      <c r="BD378" s="4" t="str">
        <f t="shared" si="396"/>
        <v/>
      </c>
      <c r="BE378" s="4" t="str">
        <f t="shared" si="397"/>
        <v/>
      </c>
      <c r="BF378" s="4" t="str">
        <f t="shared" si="398"/>
        <v/>
      </c>
      <c r="BG378" s="4" t="str">
        <f t="shared" si="399"/>
        <v/>
      </c>
      <c r="BI378" s="4" t="s">
        <v>5035</v>
      </c>
      <c r="BJ378" s="4" t="e">
        <f t="shared" si="425"/>
        <v>#N/A</v>
      </c>
      <c r="BK378" s="4" t="str">
        <f t="shared" si="426"/>
        <v/>
      </c>
      <c r="BL378" s="4" t="str">
        <f t="shared" si="427"/>
        <v/>
      </c>
      <c r="BM378" s="4" t="str">
        <f t="shared" si="428"/>
        <v/>
      </c>
      <c r="BN378" s="4" t="str">
        <f t="shared" si="429"/>
        <v/>
      </c>
      <c r="BO378" s="4" t="str">
        <f t="shared" si="430"/>
        <v/>
      </c>
      <c r="BP378" s="4" t="str">
        <f t="shared" si="431"/>
        <v/>
      </c>
      <c r="BQ378" s="4" t="str">
        <f t="shared" si="432"/>
        <v/>
      </c>
      <c r="BR378" s="4" t="str">
        <f t="shared" si="433"/>
        <v/>
      </c>
      <c r="BS378" s="4" t="str">
        <f t="shared" si="434"/>
        <v/>
      </c>
      <c r="BT378" s="4" t="str">
        <f t="shared" si="435"/>
        <v/>
      </c>
      <c r="BU378" s="4" t="str">
        <f t="shared" si="436"/>
        <v/>
      </c>
      <c r="BV378" s="4">
        <f t="shared" si="400"/>
        <v>0</v>
      </c>
      <c r="BW378" s="4" t="e">
        <f t="shared" si="437"/>
        <v>#N/A</v>
      </c>
      <c r="BY378" s="4" t="s">
        <v>5035</v>
      </c>
      <c r="BZ378" s="4" t="str">
        <f t="shared" si="401"/>
        <v/>
      </c>
      <c r="CA378" s="4" t="str">
        <f t="shared" si="402"/>
        <v/>
      </c>
      <c r="CB378" s="4" t="str">
        <f t="shared" si="403"/>
        <v/>
      </c>
      <c r="CC378" s="4" t="str">
        <f t="shared" si="404"/>
        <v/>
      </c>
      <c r="CD378" s="4" t="str">
        <f t="shared" si="405"/>
        <v/>
      </c>
      <c r="CE378" s="4" t="str">
        <f t="shared" si="406"/>
        <v/>
      </c>
      <c r="CF378" s="4" t="str">
        <f t="shared" si="407"/>
        <v/>
      </c>
      <c r="CG378" s="4" t="str">
        <f t="shared" si="408"/>
        <v/>
      </c>
      <c r="CH378" s="4" t="str">
        <f t="shared" si="409"/>
        <v/>
      </c>
      <c r="CI378" s="4" t="str">
        <f t="shared" si="410"/>
        <v/>
      </c>
      <c r="CJ378" s="4" t="str">
        <f t="shared" si="411"/>
        <v/>
      </c>
      <c r="CK378" s="4" t="str">
        <f t="shared" si="412"/>
        <v/>
      </c>
      <c r="CM378" s="4" t="s">
        <v>5035</v>
      </c>
      <c r="CN378" s="4" t="str">
        <f>IF(ISNUMBER(BZ378), IF($BV378&gt;VLOOKUP('Gene Table'!$G$2,'Array Content'!$A$2:$B$3,2,FALSE),IF(BZ378&lt;-$BV378,"mutant","WT"),IF(BZ378&lt;-VLOOKUP('Gene Table'!$G$2,'Array Content'!$A$2:$B$3,2,FALSE),"Mutant","WT")),"")</f>
        <v/>
      </c>
      <c r="CO378" s="4" t="str">
        <f>IF(ISNUMBER(CA378), IF($BV378&gt;VLOOKUP('Gene Table'!$G$2,'Array Content'!$A$2:$B$3,2,FALSE),IF(CA378&lt;-$BV378,"mutant","WT"),IF(CA378&lt;-VLOOKUP('Gene Table'!$G$2,'Array Content'!$A$2:$B$3,2,FALSE),"Mutant","WT")),"")</f>
        <v/>
      </c>
      <c r="CP378" s="4" t="str">
        <f>IF(ISNUMBER(CB378), IF($BV378&gt;VLOOKUP('Gene Table'!$G$2,'Array Content'!$A$2:$B$3,2,FALSE),IF(CB378&lt;-$BV378,"mutant","WT"),IF(CB378&lt;-VLOOKUP('Gene Table'!$G$2,'Array Content'!$A$2:$B$3,2,FALSE),"Mutant","WT")),"")</f>
        <v/>
      </c>
      <c r="CQ378" s="4" t="str">
        <f>IF(ISNUMBER(CC378), IF($BV378&gt;VLOOKUP('Gene Table'!$G$2,'Array Content'!$A$2:$B$3,2,FALSE),IF(CC378&lt;-$BV378,"mutant","WT"),IF(CC378&lt;-VLOOKUP('Gene Table'!$G$2,'Array Content'!$A$2:$B$3,2,FALSE),"Mutant","WT")),"")</f>
        <v/>
      </c>
      <c r="CR378" s="4" t="str">
        <f>IF(ISNUMBER(CD378), IF($BV378&gt;VLOOKUP('Gene Table'!$G$2,'Array Content'!$A$2:$B$3,2,FALSE),IF(CD378&lt;-$BV378,"mutant","WT"),IF(CD378&lt;-VLOOKUP('Gene Table'!$G$2,'Array Content'!$A$2:$B$3,2,FALSE),"Mutant","WT")),"")</f>
        <v/>
      </c>
      <c r="CS378" s="4" t="str">
        <f>IF(ISNUMBER(CE378), IF($BV378&gt;VLOOKUP('Gene Table'!$G$2,'Array Content'!$A$2:$B$3,2,FALSE),IF(CE378&lt;-$BV378,"mutant","WT"),IF(CE378&lt;-VLOOKUP('Gene Table'!$G$2,'Array Content'!$A$2:$B$3,2,FALSE),"Mutant","WT")),"")</f>
        <v/>
      </c>
      <c r="CT378" s="4" t="str">
        <f>IF(ISNUMBER(CF378), IF($BV378&gt;VLOOKUP('Gene Table'!$G$2,'Array Content'!$A$2:$B$3,2,FALSE),IF(CF378&lt;-$BV378,"mutant","WT"),IF(CF378&lt;-VLOOKUP('Gene Table'!$G$2,'Array Content'!$A$2:$B$3,2,FALSE),"Mutant","WT")),"")</f>
        <v/>
      </c>
      <c r="CU378" s="4" t="str">
        <f>IF(ISNUMBER(CG378), IF($BV378&gt;VLOOKUP('Gene Table'!$G$2,'Array Content'!$A$2:$B$3,2,FALSE),IF(CG378&lt;-$BV378,"mutant","WT"),IF(CG378&lt;-VLOOKUP('Gene Table'!$G$2,'Array Content'!$A$2:$B$3,2,FALSE),"Mutant","WT")),"")</f>
        <v/>
      </c>
      <c r="CV378" s="4" t="str">
        <f>IF(ISNUMBER(CH378), IF($BV378&gt;VLOOKUP('Gene Table'!$G$2,'Array Content'!$A$2:$B$3,2,FALSE),IF(CH378&lt;-$BV378,"mutant","WT"),IF(CH378&lt;-VLOOKUP('Gene Table'!$G$2,'Array Content'!$A$2:$B$3,2,FALSE),"Mutant","WT")),"")</f>
        <v/>
      </c>
      <c r="CW378" s="4" t="str">
        <f>IF(ISNUMBER(CI378), IF($BV378&gt;VLOOKUP('Gene Table'!$G$2,'Array Content'!$A$2:$B$3,2,FALSE),IF(CI378&lt;-$BV378,"mutant","WT"),IF(CI378&lt;-VLOOKUP('Gene Table'!$G$2,'Array Content'!$A$2:$B$3,2,FALSE),"Mutant","WT")),"")</f>
        <v/>
      </c>
      <c r="CX378" s="4" t="str">
        <f>IF(ISNUMBER(CJ378), IF($BV378&gt;VLOOKUP('Gene Table'!$G$2,'Array Content'!$A$2:$B$3,2,FALSE),IF(CJ378&lt;-$BV378,"mutant","WT"),IF(CJ378&lt;-VLOOKUP('Gene Table'!$G$2,'Array Content'!$A$2:$B$3,2,FALSE),"Mutant","WT")),"")</f>
        <v/>
      </c>
      <c r="CY378" s="4" t="str">
        <f>IF(ISNUMBER(CK378), IF($BV378&gt;VLOOKUP('Gene Table'!$G$2,'Array Content'!$A$2:$B$3,2,FALSE),IF(CK378&lt;-$BV378,"mutant","WT"),IF(CK378&lt;-VLOOKUP('Gene Table'!$G$2,'Array Content'!$A$2:$B$3,2,FALSE),"Mutant","WT")),"")</f>
        <v/>
      </c>
      <c r="DA378" s="4" t="s">
        <v>5035</v>
      </c>
      <c r="DB378" s="4" t="str">
        <f t="shared" si="413"/>
        <v/>
      </c>
      <c r="DC378" s="4" t="str">
        <f t="shared" si="414"/>
        <v/>
      </c>
      <c r="DD378" s="4" t="str">
        <f t="shared" si="415"/>
        <v/>
      </c>
      <c r="DE378" s="4" t="str">
        <f t="shared" si="416"/>
        <v/>
      </c>
      <c r="DF378" s="4" t="str">
        <f t="shared" si="417"/>
        <v/>
      </c>
      <c r="DG378" s="4" t="str">
        <f t="shared" si="418"/>
        <v/>
      </c>
      <c r="DH378" s="4" t="str">
        <f t="shared" si="419"/>
        <v/>
      </c>
      <c r="DI378" s="4" t="str">
        <f t="shared" si="420"/>
        <v/>
      </c>
      <c r="DJ378" s="4" t="str">
        <f t="shared" si="421"/>
        <v/>
      </c>
      <c r="DK378" s="4" t="str">
        <f t="shared" si="422"/>
        <v/>
      </c>
      <c r="DL378" s="4" t="str">
        <f t="shared" si="423"/>
        <v/>
      </c>
      <c r="DM378" s="4" t="str">
        <f t="shared" si="424"/>
        <v/>
      </c>
      <c r="DO378" s="4" t="s">
        <v>5035</v>
      </c>
      <c r="DP378" s="4" t="str">
        <f>IF(ISNUMBER(DB378), IF($AR378&gt;VLOOKUP('Gene Table'!$G$2,'Array Content'!$A$2:$B$3,2,FALSE),IF(DB378&lt;-$AR378,"mutant","WT"),IF(DB378&lt;-VLOOKUP('Gene Table'!$G$2,'Array Content'!$A$2:$B$3,2,FALSE),"Mutant","WT")),"")</f>
        <v/>
      </c>
      <c r="DQ378" s="4" t="str">
        <f>IF(ISNUMBER(DC378), IF($AR378&gt;VLOOKUP('Gene Table'!$G$2,'Array Content'!$A$2:$B$3,2,FALSE),IF(DC378&lt;-$AR378,"mutant","WT"),IF(DC378&lt;-VLOOKUP('Gene Table'!$G$2,'Array Content'!$A$2:$B$3,2,FALSE),"Mutant","WT")),"")</f>
        <v/>
      </c>
      <c r="DR378" s="4" t="str">
        <f>IF(ISNUMBER(DD378), IF($AR378&gt;VLOOKUP('Gene Table'!$G$2,'Array Content'!$A$2:$B$3,2,FALSE),IF(DD378&lt;-$AR378,"mutant","WT"),IF(DD378&lt;-VLOOKUP('Gene Table'!$G$2,'Array Content'!$A$2:$B$3,2,FALSE),"Mutant","WT")),"")</f>
        <v/>
      </c>
      <c r="DS378" s="4" t="str">
        <f>IF(ISNUMBER(DE378), IF($AR378&gt;VLOOKUP('Gene Table'!$G$2,'Array Content'!$A$2:$B$3,2,FALSE),IF(DE378&lt;-$AR378,"mutant","WT"),IF(DE378&lt;-VLOOKUP('Gene Table'!$G$2,'Array Content'!$A$2:$B$3,2,FALSE),"Mutant","WT")),"")</f>
        <v/>
      </c>
      <c r="DT378" s="4" t="str">
        <f>IF(ISNUMBER(DF378), IF($AR378&gt;VLOOKUP('Gene Table'!$G$2,'Array Content'!$A$2:$B$3,2,FALSE),IF(DF378&lt;-$AR378,"mutant","WT"),IF(DF378&lt;-VLOOKUP('Gene Table'!$G$2,'Array Content'!$A$2:$B$3,2,FALSE),"Mutant","WT")),"")</f>
        <v/>
      </c>
      <c r="DU378" s="4" t="str">
        <f>IF(ISNUMBER(DG378), IF($AR378&gt;VLOOKUP('Gene Table'!$G$2,'Array Content'!$A$2:$B$3,2,FALSE),IF(DG378&lt;-$AR378,"mutant","WT"),IF(DG378&lt;-VLOOKUP('Gene Table'!$G$2,'Array Content'!$A$2:$B$3,2,FALSE),"Mutant","WT")),"")</f>
        <v/>
      </c>
      <c r="DV378" s="4" t="str">
        <f>IF(ISNUMBER(DH378), IF($AR378&gt;VLOOKUP('Gene Table'!$G$2,'Array Content'!$A$2:$B$3,2,FALSE),IF(DH378&lt;-$AR378,"mutant","WT"),IF(DH378&lt;-VLOOKUP('Gene Table'!$G$2,'Array Content'!$A$2:$B$3,2,FALSE),"Mutant","WT")),"")</f>
        <v/>
      </c>
      <c r="DW378" s="4" t="str">
        <f>IF(ISNUMBER(DI378), IF($AR378&gt;VLOOKUP('Gene Table'!$G$2,'Array Content'!$A$2:$B$3,2,FALSE),IF(DI378&lt;-$AR378,"mutant","WT"),IF(DI378&lt;-VLOOKUP('Gene Table'!$G$2,'Array Content'!$A$2:$B$3,2,FALSE),"Mutant","WT")),"")</f>
        <v/>
      </c>
      <c r="DX378" s="4" t="str">
        <f>IF(ISNUMBER(DJ378), IF($AR378&gt;VLOOKUP('Gene Table'!$G$2,'Array Content'!$A$2:$B$3,2,FALSE),IF(DJ378&lt;-$AR378,"mutant","WT"),IF(DJ378&lt;-VLOOKUP('Gene Table'!$G$2,'Array Content'!$A$2:$B$3,2,FALSE),"Mutant","WT")),"")</f>
        <v/>
      </c>
      <c r="DY378" s="4" t="str">
        <f>IF(ISNUMBER(DK378), IF($AR378&gt;VLOOKUP('Gene Table'!$G$2,'Array Content'!$A$2:$B$3,2,FALSE),IF(DK378&lt;-$AR378,"mutant","WT"),IF(DK378&lt;-VLOOKUP('Gene Table'!$G$2,'Array Content'!$A$2:$B$3,2,FALSE),"Mutant","WT")),"")</f>
        <v/>
      </c>
      <c r="DZ378" s="4" t="str">
        <f>IF(ISNUMBER(DL378), IF($AR378&gt;VLOOKUP('Gene Table'!$G$2,'Array Content'!$A$2:$B$3,2,FALSE),IF(DL378&lt;-$AR378,"mutant","WT"),IF(DL378&lt;-VLOOKUP('Gene Table'!$G$2,'Array Content'!$A$2:$B$3,2,FALSE),"Mutant","WT")),"")</f>
        <v/>
      </c>
      <c r="EA378" s="4" t="str">
        <f>IF(ISNUMBER(DM378), IF($AR378&gt;VLOOKUP('Gene Table'!$G$2,'Array Content'!$A$2:$B$3,2,FALSE),IF(DM378&lt;-$AR378,"mutant","WT"),IF(DM378&lt;-VLOOKUP('Gene Table'!$G$2,'Array Content'!$A$2:$B$3,2,FALSE),"Mutant","WT")),"")</f>
        <v/>
      </c>
      <c r="EC378" s="4" t="s">
        <v>5035</v>
      </c>
      <c r="ED378" s="4" t="str">
        <f>IF('Gene Table'!$D378="copy number",D378,"")</f>
        <v/>
      </c>
      <c r="EE378" s="4" t="str">
        <f>IF('Gene Table'!$D378="copy number",E378,"")</f>
        <v/>
      </c>
      <c r="EF378" s="4" t="str">
        <f>IF('Gene Table'!$D378="copy number",F378,"")</f>
        <v/>
      </c>
      <c r="EG378" s="4" t="str">
        <f>IF('Gene Table'!$D378="copy number",G378,"")</f>
        <v/>
      </c>
      <c r="EH378" s="4" t="str">
        <f>IF('Gene Table'!$D378="copy number",H378,"")</f>
        <v/>
      </c>
      <c r="EI378" s="4" t="str">
        <f>IF('Gene Table'!$D378="copy number",I378,"")</f>
        <v/>
      </c>
      <c r="EJ378" s="4" t="str">
        <f>IF('Gene Table'!$D378="copy number",J378,"")</f>
        <v/>
      </c>
      <c r="EK378" s="4" t="str">
        <f>IF('Gene Table'!$D378="copy number",K378,"")</f>
        <v/>
      </c>
      <c r="EL378" s="4" t="str">
        <f>IF('Gene Table'!$D378="copy number",L378,"")</f>
        <v/>
      </c>
      <c r="EM378" s="4" t="str">
        <f>IF('Gene Table'!$D378="copy number",M378,"")</f>
        <v/>
      </c>
      <c r="EN378" s="4" t="str">
        <f>IF('Gene Table'!$D378="copy number",N378,"")</f>
        <v/>
      </c>
      <c r="EO378" s="4" t="str">
        <f>IF('Gene Table'!$D378="copy number",O378,"")</f>
        <v/>
      </c>
      <c r="EQ378" s="4" t="s">
        <v>5035</v>
      </c>
      <c r="ER378" s="4" t="str">
        <f>IF('Gene Table'!$D378="copy number",R378,"")</f>
        <v/>
      </c>
      <c r="ES378" s="4" t="str">
        <f>IF('Gene Table'!$D378="copy number",S378,"")</f>
        <v/>
      </c>
      <c r="ET378" s="4" t="str">
        <f>IF('Gene Table'!$D378="copy number",T378,"")</f>
        <v/>
      </c>
      <c r="EU378" s="4" t="str">
        <f>IF('Gene Table'!$D378="copy number",U378,"")</f>
        <v/>
      </c>
      <c r="EV378" s="4" t="str">
        <f>IF('Gene Table'!$D378="copy number",V378,"")</f>
        <v/>
      </c>
      <c r="EW378" s="4" t="str">
        <f>IF('Gene Table'!$D378="copy number",W378,"")</f>
        <v/>
      </c>
      <c r="EX378" s="4" t="str">
        <f>IF('Gene Table'!$D378="copy number",X378,"")</f>
        <v/>
      </c>
      <c r="EY378" s="4" t="str">
        <f>IF('Gene Table'!$D378="copy number",Y378,"")</f>
        <v/>
      </c>
      <c r="EZ378" s="4" t="str">
        <f>IF('Gene Table'!$D378="copy number",Z378,"")</f>
        <v/>
      </c>
      <c r="FA378" s="4" t="str">
        <f>IF('Gene Table'!$D378="copy number",AA378,"")</f>
        <v/>
      </c>
      <c r="FB378" s="4" t="str">
        <f>IF('Gene Table'!$D378="copy number",AB378,"")</f>
        <v/>
      </c>
      <c r="FC378" s="4" t="str">
        <f>IF('Gene Table'!$D378="copy number",AC378,"")</f>
        <v/>
      </c>
      <c r="FE378" s="4" t="s">
        <v>5035</v>
      </c>
      <c r="FF378" s="4" t="str">
        <f>IF('Gene Table'!$C378="SMPC",D378,"")</f>
        <v/>
      </c>
      <c r="FG378" s="4" t="str">
        <f>IF('Gene Table'!$C378="SMPC",E378,"")</f>
        <v/>
      </c>
      <c r="FH378" s="4" t="str">
        <f>IF('Gene Table'!$C378="SMPC",F378,"")</f>
        <v/>
      </c>
      <c r="FI378" s="4" t="str">
        <f>IF('Gene Table'!$C378="SMPC",G378,"")</f>
        <v/>
      </c>
      <c r="FJ378" s="4" t="str">
        <f>IF('Gene Table'!$C378="SMPC",H378,"")</f>
        <v/>
      </c>
      <c r="FK378" s="4" t="str">
        <f>IF('Gene Table'!$C378="SMPC",I378,"")</f>
        <v/>
      </c>
      <c r="FL378" s="4" t="str">
        <f>IF('Gene Table'!$C378="SMPC",J378,"")</f>
        <v/>
      </c>
      <c r="FM378" s="4" t="str">
        <f>IF('Gene Table'!$C378="SMPC",K378,"")</f>
        <v/>
      </c>
      <c r="FN378" s="4" t="str">
        <f>IF('Gene Table'!$C378="SMPC",L378,"")</f>
        <v/>
      </c>
      <c r="FO378" s="4" t="str">
        <f>IF('Gene Table'!$C378="SMPC",M378,"")</f>
        <v/>
      </c>
      <c r="FP378" s="4" t="str">
        <f>IF('Gene Table'!$C378="SMPC",N378,"")</f>
        <v/>
      </c>
      <c r="FQ378" s="4" t="str">
        <f>IF('Gene Table'!$C378="SMPC",O378,"")</f>
        <v/>
      </c>
      <c r="FS378" s="4" t="s">
        <v>5035</v>
      </c>
      <c r="FT378" s="4" t="str">
        <f>IF('Gene Table'!$C378="SMPC",R378,"")</f>
        <v/>
      </c>
      <c r="FU378" s="4" t="str">
        <f>IF('Gene Table'!$C378="SMPC",S378,"")</f>
        <v/>
      </c>
      <c r="FV378" s="4" t="str">
        <f>IF('Gene Table'!$C378="SMPC",T378,"")</f>
        <v/>
      </c>
      <c r="FW378" s="4" t="str">
        <f>IF('Gene Table'!$C378="SMPC",U378,"")</f>
        <v/>
      </c>
      <c r="FX378" s="4" t="str">
        <f>IF('Gene Table'!$C378="SMPC",V378,"")</f>
        <v/>
      </c>
      <c r="FY378" s="4" t="str">
        <f>IF('Gene Table'!$C378="SMPC",W378,"")</f>
        <v/>
      </c>
      <c r="FZ378" s="4" t="str">
        <f>IF('Gene Table'!$C378="SMPC",X378,"")</f>
        <v/>
      </c>
      <c r="GA378" s="4" t="str">
        <f>IF('Gene Table'!$C378="SMPC",Y378,"")</f>
        <v/>
      </c>
      <c r="GB378" s="4" t="str">
        <f>IF('Gene Table'!$C378="SMPC",Z378,"")</f>
        <v/>
      </c>
      <c r="GC378" s="4" t="str">
        <f>IF('Gene Table'!$C378="SMPC",AA378,"")</f>
        <v/>
      </c>
      <c r="GD378" s="4" t="str">
        <f>IF('Gene Table'!$C378="SMPC",AB378,"")</f>
        <v/>
      </c>
      <c r="GE378" s="4" t="str">
        <f>IF('Gene Table'!$C378="SMPC",AC378,"")</f>
        <v/>
      </c>
    </row>
    <row r="379" spans="1:187" ht="15" customHeight="1" x14ac:dyDescent="0.25">
      <c r="A379" s="4" t="str">
        <f>'Gene Table'!C379&amp;":"&amp;'Gene Table'!D379</f>
        <v>Blank:Blank</v>
      </c>
      <c r="B379" s="4">
        <f>IF('Gene Table'!$G$5="NO",IF(ISNUMBER(MATCH('Gene Table'!E379,'Array Content'!$M$2:$M$941,0)),VLOOKUP('Gene Table'!E379,'Array Content'!$M$2:$O$941,2,FALSE),35),IF('Gene Table'!$G$5="YES",IF(ISNUMBER(MATCH('Gene Table'!E379,'Array Content'!$M$2:$M$941,0)),VLOOKUP('Gene Table'!E379,'Array Content'!$M$2:$O$941,3,FALSE),35),"OOPS"))</f>
        <v>35</v>
      </c>
      <c r="C379" s="4" t="s">
        <v>5036</v>
      </c>
      <c r="D379" s="29">
        <f>IF('Control Sample Data'!D378="","",IF(SUM('Control Sample Data'!D$2:D$97)&gt;10,IF(AND(ISNUMBER('Control Sample Data'!D378),'Control Sample Data'!D378&lt;$B379, 'Control Sample Data'!D378&gt;0),'Control Sample Data'!D378,$B379),""))</f>
        <v>26</v>
      </c>
      <c r="E379" s="29">
        <f>IF('Control Sample Data'!E378="","",IF(SUM('Control Sample Data'!E$2:E$97)&gt;10,IF(AND(ISNUMBER('Control Sample Data'!E378),'Control Sample Data'!E378&lt;$B379, 'Control Sample Data'!E378&gt;0),'Control Sample Data'!E378,$B379),""))</f>
        <v>26</v>
      </c>
      <c r="F379" s="29" t="str">
        <f>IF('Control Sample Data'!F378="","",IF(SUM('Control Sample Data'!F$2:F$97)&gt;10,IF(AND(ISNUMBER('Control Sample Data'!F378),'Control Sample Data'!F378&lt;$B379, 'Control Sample Data'!F378&gt;0),'Control Sample Data'!F378,$B379),""))</f>
        <v/>
      </c>
      <c r="G379" s="29" t="str">
        <f>IF('Control Sample Data'!G378="","",IF(SUM('Control Sample Data'!G$2:G$97)&gt;10,IF(AND(ISNUMBER('Control Sample Data'!G378),'Control Sample Data'!G378&lt;$B379, 'Control Sample Data'!G378&gt;0),'Control Sample Data'!G378,$B379),""))</f>
        <v/>
      </c>
      <c r="H379" s="29" t="str">
        <f>IF('Control Sample Data'!H378="","",IF(SUM('Control Sample Data'!H$2:H$97)&gt;10,IF(AND(ISNUMBER('Control Sample Data'!H378),'Control Sample Data'!H378&lt;$B379, 'Control Sample Data'!H378&gt;0),'Control Sample Data'!H378,$B379),""))</f>
        <v/>
      </c>
      <c r="I379" s="29" t="str">
        <f>IF('Control Sample Data'!I378="","",IF(SUM('Control Sample Data'!I$2:I$97)&gt;10,IF(AND(ISNUMBER('Control Sample Data'!I378),'Control Sample Data'!I378&lt;$B379, 'Control Sample Data'!I378&gt;0),'Control Sample Data'!I378,$B379),""))</f>
        <v/>
      </c>
      <c r="J379" s="29" t="str">
        <f>IF('Control Sample Data'!J378="","",IF(SUM('Control Sample Data'!J$2:J$97)&gt;10,IF(AND(ISNUMBER('Control Sample Data'!J378),'Control Sample Data'!J378&lt;$B379, 'Control Sample Data'!J378&gt;0),'Control Sample Data'!J378,$B379),""))</f>
        <v/>
      </c>
      <c r="K379" s="29" t="str">
        <f>IF('Control Sample Data'!K378="","",IF(SUM('Control Sample Data'!K$2:K$97)&gt;10,IF(AND(ISNUMBER('Control Sample Data'!K378),'Control Sample Data'!K378&lt;$B379, 'Control Sample Data'!K378&gt;0),'Control Sample Data'!K378,$B379),""))</f>
        <v/>
      </c>
      <c r="L379" s="29" t="str">
        <f>IF('Control Sample Data'!L378="","",IF(SUM('Control Sample Data'!L$2:L$97)&gt;10,IF(AND(ISNUMBER('Control Sample Data'!L378),'Control Sample Data'!L378&lt;$B379, 'Control Sample Data'!L378&gt;0),'Control Sample Data'!L378,$B379),""))</f>
        <v/>
      </c>
      <c r="M379" s="29" t="str">
        <f>IF('Control Sample Data'!M378="","",IF(SUM('Control Sample Data'!M$2:M$97)&gt;10,IF(AND(ISNUMBER('Control Sample Data'!M378),'Control Sample Data'!M378&lt;$B379, 'Control Sample Data'!M378&gt;0),'Control Sample Data'!M378,$B379),""))</f>
        <v/>
      </c>
      <c r="N379" s="29" t="str">
        <f>IF('Control Sample Data'!N378="","",IF(SUM('Control Sample Data'!N$2:N$97)&gt;10,IF(AND(ISNUMBER('Control Sample Data'!N378),'Control Sample Data'!N378&lt;$B379, 'Control Sample Data'!N378&gt;0),'Control Sample Data'!N378,$B379),""))</f>
        <v/>
      </c>
      <c r="O379" s="29" t="str">
        <f>IF('Control Sample Data'!O378="","",IF(SUM('Control Sample Data'!O$2:O$97)&gt;10,IF(AND(ISNUMBER('Control Sample Data'!O378),'Control Sample Data'!O378&lt;$B379, 'Control Sample Data'!O378&gt;0),'Control Sample Data'!O378,$B379),""))</f>
        <v/>
      </c>
      <c r="Q379" s="4" t="s">
        <v>5036</v>
      </c>
      <c r="R379" s="29">
        <f>IF('Test Sample Data'!D378="","",IF(SUM('Test Sample Data'!D$2:D$97)&gt;10,IF(AND(ISNUMBER('Test Sample Data'!D378),'Test Sample Data'!D378&lt;$B379, 'Test Sample Data'!D378&gt;0),'Test Sample Data'!D378,$B379),""))</f>
        <v>26.32</v>
      </c>
      <c r="S379" s="29">
        <f>IF('Test Sample Data'!E378="","",IF(SUM('Test Sample Data'!E$2:E$97)&gt;10,IF(AND(ISNUMBER('Test Sample Data'!E378),'Test Sample Data'!E378&lt;$B379, 'Test Sample Data'!E378&gt;0),'Test Sample Data'!E378,$B379),""))</f>
        <v>26</v>
      </c>
      <c r="T379" s="29" t="str">
        <f>IF('Test Sample Data'!F378="","",IF(SUM('Test Sample Data'!F$2:F$97)&gt;10,IF(AND(ISNUMBER('Test Sample Data'!F378),'Test Sample Data'!F378&lt;$B379, 'Test Sample Data'!F378&gt;0),'Test Sample Data'!F378,$B379),""))</f>
        <v/>
      </c>
      <c r="U379" s="29" t="str">
        <f>IF('Test Sample Data'!G378="","",IF(SUM('Test Sample Data'!G$2:G$97)&gt;10,IF(AND(ISNUMBER('Test Sample Data'!G378),'Test Sample Data'!G378&lt;$B379, 'Test Sample Data'!G378&gt;0),'Test Sample Data'!G378,$B379),""))</f>
        <v/>
      </c>
      <c r="V379" s="29" t="str">
        <f>IF('Test Sample Data'!H378="","",IF(SUM('Test Sample Data'!H$2:H$97)&gt;10,IF(AND(ISNUMBER('Test Sample Data'!H378),'Test Sample Data'!H378&lt;$B379, 'Test Sample Data'!H378&gt;0),'Test Sample Data'!H378,$B379),""))</f>
        <v/>
      </c>
      <c r="W379" s="29" t="str">
        <f>IF('Test Sample Data'!I378="","",IF(SUM('Test Sample Data'!I$2:I$97)&gt;10,IF(AND(ISNUMBER('Test Sample Data'!I378),'Test Sample Data'!I378&lt;$B379, 'Test Sample Data'!I378&gt;0),'Test Sample Data'!I378,$B379),""))</f>
        <v/>
      </c>
      <c r="X379" s="29" t="str">
        <f>IF('Test Sample Data'!J378="","",IF(SUM('Test Sample Data'!J$2:J$97)&gt;10,IF(AND(ISNUMBER('Test Sample Data'!J378),'Test Sample Data'!J378&lt;$B379, 'Test Sample Data'!J378&gt;0),'Test Sample Data'!J378,$B379),""))</f>
        <v/>
      </c>
      <c r="Y379" s="29" t="str">
        <f>IF('Test Sample Data'!K378="","",IF(SUM('Test Sample Data'!K$2:K$97)&gt;10,IF(AND(ISNUMBER('Test Sample Data'!K378),'Test Sample Data'!K378&lt;$B379, 'Test Sample Data'!K378&gt;0),'Test Sample Data'!K378,$B379),""))</f>
        <v/>
      </c>
      <c r="Z379" s="29" t="str">
        <f>IF('Test Sample Data'!L378="","",IF(SUM('Test Sample Data'!L$2:L$97)&gt;10,IF(AND(ISNUMBER('Test Sample Data'!L378),'Test Sample Data'!L378&lt;$B379, 'Test Sample Data'!L378&gt;0),'Test Sample Data'!L378,$B379),""))</f>
        <v/>
      </c>
      <c r="AA379" s="29" t="str">
        <f>IF('Test Sample Data'!M378="","",IF(SUM('Test Sample Data'!M$2:M$97)&gt;10,IF(AND(ISNUMBER('Test Sample Data'!M378),'Test Sample Data'!M378&lt;$B379, 'Test Sample Data'!M378&gt;0),'Test Sample Data'!M378,$B379),""))</f>
        <v/>
      </c>
      <c r="AB379" s="29" t="str">
        <f>IF('Test Sample Data'!N378="","",IF(SUM('Test Sample Data'!N$2:N$97)&gt;10,IF(AND(ISNUMBER('Test Sample Data'!N378),'Test Sample Data'!N378&lt;$B379, 'Test Sample Data'!N378&gt;0),'Test Sample Data'!N378,$B379),""))</f>
        <v/>
      </c>
      <c r="AC379" s="29" t="str">
        <f>IF('Test Sample Data'!O378="","",IF(SUM('Test Sample Data'!O$2:O$97)&gt;10,IF(AND(ISNUMBER('Test Sample Data'!O378),'Test Sample Data'!O378&lt;$B379, 'Test Sample Data'!O378&gt;0),'Test Sample Data'!O378,$B379),""))</f>
        <v/>
      </c>
      <c r="AE379" s="4" t="s">
        <v>5036</v>
      </c>
      <c r="AF379" s="4" t="e">
        <f t="shared" si="375"/>
        <v>#N/A</v>
      </c>
      <c r="AG379" s="4" t="e">
        <f t="shared" si="376"/>
        <v>#N/A</v>
      </c>
      <c r="AH379" s="4" t="str">
        <f t="shared" si="377"/>
        <v/>
      </c>
      <c r="AI379" s="4" t="str">
        <f t="shared" si="378"/>
        <v/>
      </c>
      <c r="AJ379" s="4" t="str">
        <f t="shared" si="379"/>
        <v/>
      </c>
      <c r="AK379" s="4" t="str">
        <f t="shared" si="380"/>
        <v/>
      </c>
      <c r="AL379" s="4" t="str">
        <f t="shared" si="381"/>
        <v/>
      </c>
      <c r="AM379" s="4" t="str">
        <f t="shared" si="382"/>
        <v/>
      </c>
      <c r="AN379" s="4" t="str">
        <f t="shared" si="383"/>
        <v/>
      </c>
      <c r="AO379" s="4" t="str">
        <f t="shared" si="384"/>
        <v/>
      </c>
      <c r="AP379" s="4" t="str">
        <f t="shared" si="385"/>
        <v/>
      </c>
      <c r="AQ379" s="4" t="str">
        <f t="shared" si="386"/>
        <v/>
      </c>
      <c r="AR379" s="4">
        <f t="shared" si="387"/>
        <v>0</v>
      </c>
      <c r="AS379" s="4" t="e">
        <f t="shared" si="438"/>
        <v>#N/A</v>
      </c>
      <c r="AU379" s="4" t="s">
        <v>5036</v>
      </c>
      <c r="AV379" s="4" t="e">
        <f t="shared" si="388"/>
        <v>#N/A</v>
      </c>
      <c r="AW379" s="4" t="e">
        <f t="shared" si="389"/>
        <v>#N/A</v>
      </c>
      <c r="AX379" s="4" t="str">
        <f t="shared" si="390"/>
        <v/>
      </c>
      <c r="AY379" s="4" t="str">
        <f t="shared" si="391"/>
        <v/>
      </c>
      <c r="AZ379" s="4" t="str">
        <f t="shared" si="392"/>
        <v/>
      </c>
      <c r="BA379" s="4" t="str">
        <f t="shared" si="393"/>
        <v/>
      </c>
      <c r="BB379" s="4" t="str">
        <f t="shared" si="394"/>
        <v/>
      </c>
      <c r="BC379" s="4" t="str">
        <f t="shared" si="395"/>
        <v/>
      </c>
      <c r="BD379" s="4" t="str">
        <f t="shared" si="396"/>
        <v/>
      </c>
      <c r="BE379" s="4" t="str">
        <f t="shared" si="397"/>
        <v/>
      </c>
      <c r="BF379" s="4" t="str">
        <f t="shared" si="398"/>
        <v/>
      </c>
      <c r="BG379" s="4" t="str">
        <f t="shared" si="399"/>
        <v/>
      </c>
      <c r="BI379" s="4" t="s">
        <v>5036</v>
      </c>
      <c r="BJ379" s="4" t="e">
        <f t="shared" si="425"/>
        <v>#N/A</v>
      </c>
      <c r="BK379" s="4" t="str">
        <f t="shared" si="426"/>
        <v/>
      </c>
      <c r="BL379" s="4" t="str">
        <f t="shared" si="427"/>
        <v/>
      </c>
      <c r="BM379" s="4" t="str">
        <f t="shared" si="428"/>
        <v/>
      </c>
      <c r="BN379" s="4" t="str">
        <f t="shared" si="429"/>
        <v/>
      </c>
      <c r="BO379" s="4" t="str">
        <f t="shared" si="430"/>
        <v/>
      </c>
      <c r="BP379" s="4" t="str">
        <f t="shared" si="431"/>
        <v/>
      </c>
      <c r="BQ379" s="4" t="str">
        <f t="shared" si="432"/>
        <v/>
      </c>
      <c r="BR379" s="4" t="str">
        <f t="shared" si="433"/>
        <v/>
      </c>
      <c r="BS379" s="4" t="str">
        <f t="shared" si="434"/>
        <v/>
      </c>
      <c r="BT379" s="4" t="str">
        <f t="shared" si="435"/>
        <v/>
      </c>
      <c r="BU379" s="4" t="str">
        <f t="shared" si="436"/>
        <v/>
      </c>
      <c r="BV379" s="4">
        <f t="shared" si="400"/>
        <v>0</v>
      </c>
      <c r="BW379" s="4" t="e">
        <f t="shared" si="437"/>
        <v>#N/A</v>
      </c>
      <c r="BY379" s="4" t="s">
        <v>5036</v>
      </c>
      <c r="BZ379" s="4" t="str">
        <f t="shared" si="401"/>
        <v/>
      </c>
      <c r="CA379" s="4" t="str">
        <f t="shared" si="402"/>
        <v/>
      </c>
      <c r="CB379" s="4" t="str">
        <f t="shared" si="403"/>
        <v/>
      </c>
      <c r="CC379" s="4" t="str">
        <f t="shared" si="404"/>
        <v/>
      </c>
      <c r="CD379" s="4" t="str">
        <f t="shared" si="405"/>
        <v/>
      </c>
      <c r="CE379" s="4" t="str">
        <f t="shared" si="406"/>
        <v/>
      </c>
      <c r="CF379" s="4" t="str">
        <f t="shared" si="407"/>
        <v/>
      </c>
      <c r="CG379" s="4" t="str">
        <f t="shared" si="408"/>
        <v/>
      </c>
      <c r="CH379" s="4" t="str">
        <f t="shared" si="409"/>
        <v/>
      </c>
      <c r="CI379" s="4" t="str">
        <f t="shared" si="410"/>
        <v/>
      </c>
      <c r="CJ379" s="4" t="str">
        <f t="shared" si="411"/>
        <v/>
      </c>
      <c r="CK379" s="4" t="str">
        <f t="shared" si="412"/>
        <v/>
      </c>
      <c r="CM379" s="4" t="s">
        <v>5036</v>
      </c>
      <c r="CN379" s="4" t="str">
        <f>IF(ISNUMBER(BZ379), IF($BV379&gt;VLOOKUP('Gene Table'!$G$2,'Array Content'!$A$2:$B$3,2,FALSE),IF(BZ379&lt;-$BV379,"mutant","WT"),IF(BZ379&lt;-VLOOKUP('Gene Table'!$G$2,'Array Content'!$A$2:$B$3,2,FALSE),"Mutant","WT")),"")</f>
        <v/>
      </c>
      <c r="CO379" s="4" t="str">
        <f>IF(ISNUMBER(CA379), IF($BV379&gt;VLOOKUP('Gene Table'!$G$2,'Array Content'!$A$2:$B$3,2,FALSE),IF(CA379&lt;-$BV379,"mutant","WT"),IF(CA379&lt;-VLOOKUP('Gene Table'!$G$2,'Array Content'!$A$2:$B$3,2,FALSE),"Mutant","WT")),"")</f>
        <v/>
      </c>
      <c r="CP379" s="4" t="str">
        <f>IF(ISNUMBER(CB379), IF($BV379&gt;VLOOKUP('Gene Table'!$G$2,'Array Content'!$A$2:$B$3,2,FALSE),IF(CB379&lt;-$BV379,"mutant","WT"),IF(CB379&lt;-VLOOKUP('Gene Table'!$G$2,'Array Content'!$A$2:$B$3,2,FALSE),"Mutant","WT")),"")</f>
        <v/>
      </c>
      <c r="CQ379" s="4" t="str">
        <f>IF(ISNUMBER(CC379), IF($BV379&gt;VLOOKUP('Gene Table'!$G$2,'Array Content'!$A$2:$B$3,2,FALSE),IF(CC379&lt;-$BV379,"mutant","WT"),IF(CC379&lt;-VLOOKUP('Gene Table'!$G$2,'Array Content'!$A$2:$B$3,2,FALSE),"Mutant","WT")),"")</f>
        <v/>
      </c>
      <c r="CR379" s="4" t="str">
        <f>IF(ISNUMBER(CD379), IF($BV379&gt;VLOOKUP('Gene Table'!$G$2,'Array Content'!$A$2:$B$3,2,FALSE),IF(CD379&lt;-$BV379,"mutant","WT"),IF(CD379&lt;-VLOOKUP('Gene Table'!$G$2,'Array Content'!$A$2:$B$3,2,FALSE),"Mutant","WT")),"")</f>
        <v/>
      </c>
      <c r="CS379" s="4" t="str">
        <f>IF(ISNUMBER(CE379), IF($BV379&gt;VLOOKUP('Gene Table'!$G$2,'Array Content'!$A$2:$B$3,2,FALSE),IF(CE379&lt;-$BV379,"mutant","WT"),IF(CE379&lt;-VLOOKUP('Gene Table'!$G$2,'Array Content'!$A$2:$B$3,2,FALSE),"Mutant","WT")),"")</f>
        <v/>
      </c>
      <c r="CT379" s="4" t="str">
        <f>IF(ISNUMBER(CF379), IF($BV379&gt;VLOOKUP('Gene Table'!$G$2,'Array Content'!$A$2:$B$3,2,FALSE),IF(CF379&lt;-$BV379,"mutant","WT"),IF(CF379&lt;-VLOOKUP('Gene Table'!$G$2,'Array Content'!$A$2:$B$3,2,FALSE),"Mutant","WT")),"")</f>
        <v/>
      </c>
      <c r="CU379" s="4" t="str">
        <f>IF(ISNUMBER(CG379), IF($BV379&gt;VLOOKUP('Gene Table'!$G$2,'Array Content'!$A$2:$B$3,2,FALSE),IF(CG379&lt;-$BV379,"mutant","WT"),IF(CG379&lt;-VLOOKUP('Gene Table'!$G$2,'Array Content'!$A$2:$B$3,2,FALSE),"Mutant","WT")),"")</f>
        <v/>
      </c>
      <c r="CV379" s="4" t="str">
        <f>IF(ISNUMBER(CH379), IF($BV379&gt;VLOOKUP('Gene Table'!$G$2,'Array Content'!$A$2:$B$3,2,FALSE),IF(CH379&lt;-$BV379,"mutant","WT"),IF(CH379&lt;-VLOOKUP('Gene Table'!$G$2,'Array Content'!$A$2:$B$3,2,FALSE),"Mutant","WT")),"")</f>
        <v/>
      </c>
      <c r="CW379" s="4" t="str">
        <f>IF(ISNUMBER(CI379), IF($BV379&gt;VLOOKUP('Gene Table'!$G$2,'Array Content'!$A$2:$B$3,2,FALSE),IF(CI379&lt;-$BV379,"mutant","WT"),IF(CI379&lt;-VLOOKUP('Gene Table'!$G$2,'Array Content'!$A$2:$B$3,2,FALSE),"Mutant","WT")),"")</f>
        <v/>
      </c>
      <c r="CX379" s="4" t="str">
        <f>IF(ISNUMBER(CJ379), IF($BV379&gt;VLOOKUP('Gene Table'!$G$2,'Array Content'!$A$2:$B$3,2,FALSE),IF(CJ379&lt;-$BV379,"mutant","WT"),IF(CJ379&lt;-VLOOKUP('Gene Table'!$G$2,'Array Content'!$A$2:$B$3,2,FALSE),"Mutant","WT")),"")</f>
        <v/>
      </c>
      <c r="CY379" s="4" t="str">
        <f>IF(ISNUMBER(CK379), IF($BV379&gt;VLOOKUP('Gene Table'!$G$2,'Array Content'!$A$2:$B$3,2,FALSE),IF(CK379&lt;-$BV379,"mutant","WT"),IF(CK379&lt;-VLOOKUP('Gene Table'!$G$2,'Array Content'!$A$2:$B$3,2,FALSE),"Mutant","WT")),"")</f>
        <v/>
      </c>
      <c r="DA379" s="4" t="s">
        <v>5036</v>
      </c>
      <c r="DB379" s="4" t="str">
        <f t="shared" si="413"/>
        <v/>
      </c>
      <c r="DC379" s="4" t="str">
        <f t="shared" si="414"/>
        <v/>
      </c>
      <c r="DD379" s="4" t="str">
        <f t="shared" si="415"/>
        <v/>
      </c>
      <c r="DE379" s="4" t="str">
        <f t="shared" si="416"/>
        <v/>
      </c>
      <c r="DF379" s="4" t="str">
        <f t="shared" si="417"/>
        <v/>
      </c>
      <c r="DG379" s="4" t="str">
        <f t="shared" si="418"/>
        <v/>
      </c>
      <c r="DH379" s="4" t="str">
        <f t="shared" si="419"/>
        <v/>
      </c>
      <c r="DI379" s="4" t="str">
        <f t="shared" si="420"/>
        <v/>
      </c>
      <c r="DJ379" s="4" t="str">
        <f t="shared" si="421"/>
        <v/>
      </c>
      <c r="DK379" s="4" t="str">
        <f t="shared" si="422"/>
        <v/>
      </c>
      <c r="DL379" s="4" t="str">
        <f t="shared" si="423"/>
        <v/>
      </c>
      <c r="DM379" s="4" t="str">
        <f t="shared" si="424"/>
        <v/>
      </c>
      <c r="DO379" s="4" t="s">
        <v>5036</v>
      </c>
      <c r="DP379" s="4" t="str">
        <f>IF(ISNUMBER(DB379), IF($AR379&gt;VLOOKUP('Gene Table'!$G$2,'Array Content'!$A$2:$B$3,2,FALSE),IF(DB379&lt;-$AR379,"mutant","WT"),IF(DB379&lt;-VLOOKUP('Gene Table'!$G$2,'Array Content'!$A$2:$B$3,2,FALSE),"Mutant","WT")),"")</f>
        <v/>
      </c>
      <c r="DQ379" s="4" t="str">
        <f>IF(ISNUMBER(DC379), IF($AR379&gt;VLOOKUP('Gene Table'!$G$2,'Array Content'!$A$2:$B$3,2,FALSE),IF(DC379&lt;-$AR379,"mutant","WT"),IF(DC379&lt;-VLOOKUP('Gene Table'!$G$2,'Array Content'!$A$2:$B$3,2,FALSE),"Mutant","WT")),"")</f>
        <v/>
      </c>
      <c r="DR379" s="4" t="str">
        <f>IF(ISNUMBER(DD379), IF($AR379&gt;VLOOKUP('Gene Table'!$G$2,'Array Content'!$A$2:$B$3,2,FALSE),IF(DD379&lt;-$AR379,"mutant","WT"),IF(DD379&lt;-VLOOKUP('Gene Table'!$G$2,'Array Content'!$A$2:$B$3,2,FALSE),"Mutant","WT")),"")</f>
        <v/>
      </c>
      <c r="DS379" s="4" t="str">
        <f>IF(ISNUMBER(DE379), IF($AR379&gt;VLOOKUP('Gene Table'!$G$2,'Array Content'!$A$2:$B$3,2,FALSE),IF(DE379&lt;-$AR379,"mutant","WT"),IF(DE379&lt;-VLOOKUP('Gene Table'!$G$2,'Array Content'!$A$2:$B$3,2,FALSE),"Mutant","WT")),"")</f>
        <v/>
      </c>
      <c r="DT379" s="4" t="str">
        <f>IF(ISNUMBER(DF379), IF($AR379&gt;VLOOKUP('Gene Table'!$G$2,'Array Content'!$A$2:$B$3,2,FALSE),IF(DF379&lt;-$AR379,"mutant","WT"),IF(DF379&lt;-VLOOKUP('Gene Table'!$G$2,'Array Content'!$A$2:$B$3,2,FALSE),"Mutant","WT")),"")</f>
        <v/>
      </c>
      <c r="DU379" s="4" t="str">
        <f>IF(ISNUMBER(DG379), IF($AR379&gt;VLOOKUP('Gene Table'!$G$2,'Array Content'!$A$2:$B$3,2,FALSE),IF(DG379&lt;-$AR379,"mutant","WT"),IF(DG379&lt;-VLOOKUP('Gene Table'!$G$2,'Array Content'!$A$2:$B$3,2,FALSE),"Mutant","WT")),"")</f>
        <v/>
      </c>
      <c r="DV379" s="4" t="str">
        <f>IF(ISNUMBER(DH379), IF($AR379&gt;VLOOKUP('Gene Table'!$G$2,'Array Content'!$A$2:$B$3,2,FALSE),IF(DH379&lt;-$AR379,"mutant","WT"),IF(DH379&lt;-VLOOKUP('Gene Table'!$G$2,'Array Content'!$A$2:$B$3,2,FALSE),"Mutant","WT")),"")</f>
        <v/>
      </c>
      <c r="DW379" s="4" t="str">
        <f>IF(ISNUMBER(DI379), IF($AR379&gt;VLOOKUP('Gene Table'!$G$2,'Array Content'!$A$2:$B$3,2,FALSE),IF(DI379&lt;-$AR379,"mutant","WT"),IF(DI379&lt;-VLOOKUP('Gene Table'!$G$2,'Array Content'!$A$2:$B$3,2,FALSE),"Mutant","WT")),"")</f>
        <v/>
      </c>
      <c r="DX379" s="4" t="str">
        <f>IF(ISNUMBER(DJ379), IF($AR379&gt;VLOOKUP('Gene Table'!$G$2,'Array Content'!$A$2:$B$3,2,FALSE),IF(DJ379&lt;-$AR379,"mutant","WT"),IF(DJ379&lt;-VLOOKUP('Gene Table'!$G$2,'Array Content'!$A$2:$B$3,2,FALSE),"Mutant","WT")),"")</f>
        <v/>
      </c>
      <c r="DY379" s="4" t="str">
        <f>IF(ISNUMBER(DK379), IF($AR379&gt;VLOOKUP('Gene Table'!$G$2,'Array Content'!$A$2:$B$3,2,FALSE),IF(DK379&lt;-$AR379,"mutant","WT"),IF(DK379&lt;-VLOOKUP('Gene Table'!$G$2,'Array Content'!$A$2:$B$3,2,FALSE),"Mutant","WT")),"")</f>
        <v/>
      </c>
      <c r="DZ379" s="4" t="str">
        <f>IF(ISNUMBER(DL379), IF($AR379&gt;VLOOKUP('Gene Table'!$G$2,'Array Content'!$A$2:$B$3,2,FALSE),IF(DL379&lt;-$AR379,"mutant","WT"),IF(DL379&lt;-VLOOKUP('Gene Table'!$G$2,'Array Content'!$A$2:$B$3,2,FALSE),"Mutant","WT")),"")</f>
        <v/>
      </c>
      <c r="EA379" s="4" t="str">
        <f>IF(ISNUMBER(DM379), IF($AR379&gt;VLOOKUP('Gene Table'!$G$2,'Array Content'!$A$2:$B$3,2,FALSE),IF(DM379&lt;-$AR379,"mutant","WT"),IF(DM379&lt;-VLOOKUP('Gene Table'!$G$2,'Array Content'!$A$2:$B$3,2,FALSE),"Mutant","WT")),"")</f>
        <v/>
      </c>
      <c r="EC379" s="4" t="s">
        <v>5036</v>
      </c>
      <c r="ED379" s="4" t="str">
        <f>IF('Gene Table'!$D379="copy number",D379,"")</f>
        <v/>
      </c>
      <c r="EE379" s="4" t="str">
        <f>IF('Gene Table'!$D379="copy number",E379,"")</f>
        <v/>
      </c>
      <c r="EF379" s="4" t="str">
        <f>IF('Gene Table'!$D379="copy number",F379,"")</f>
        <v/>
      </c>
      <c r="EG379" s="4" t="str">
        <f>IF('Gene Table'!$D379="copy number",G379,"")</f>
        <v/>
      </c>
      <c r="EH379" s="4" t="str">
        <f>IF('Gene Table'!$D379="copy number",H379,"")</f>
        <v/>
      </c>
      <c r="EI379" s="4" t="str">
        <f>IF('Gene Table'!$D379="copy number",I379,"")</f>
        <v/>
      </c>
      <c r="EJ379" s="4" t="str">
        <f>IF('Gene Table'!$D379="copy number",J379,"")</f>
        <v/>
      </c>
      <c r="EK379" s="4" t="str">
        <f>IF('Gene Table'!$D379="copy number",K379,"")</f>
        <v/>
      </c>
      <c r="EL379" s="4" t="str">
        <f>IF('Gene Table'!$D379="copy number",L379,"")</f>
        <v/>
      </c>
      <c r="EM379" s="4" t="str">
        <f>IF('Gene Table'!$D379="copy number",M379,"")</f>
        <v/>
      </c>
      <c r="EN379" s="4" t="str">
        <f>IF('Gene Table'!$D379="copy number",N379,"")</f>
        <v/>
      </c>
      <c r="EO379" s="4" t="str">
        <f>IF('Gene Table'!$D379="copy number",O379,"")</f>
        <v/>
      </c>
      <c r="EQ379" s="4" t="s">
        <v>5036</v>
      </c>
      <c r="ER379" s="4" t="str">
        <f>IF('Gene Table'!$D379="copy number",R379,"")</f>
        <v/>
      </c>
      <c r="ES379" s="4" t="str">
        <f>IF('Gene Table'!$D379="copy number",S379,"")</f>
        <v/>
      </c>
      <c r="ET379" s="4" t="str">
        <f>IF('Gene Table'!$D379="copy number",T379,"")</f>
        <v/>
      </c>
      <c r="EU379" s="4" t="str">
        <f>IF('Gene Table'!$D379="copy number",U379,"")</f>
        <v/>
      </c>
      <c r="EV379" s="4" t="str">
        <f>IF('Gene Table'!$D379="copy number",V379,"")</f>
        <v/>
      </c>
      <c r="EW379" s="4" t="str">
        <f>IF('Gene Table'!$D379="copy number",W379,"")</f>
        <v/>
      </c>
      <c r="EX379" s="4" t="str">
        <f>IF('Gene Table'!$D379="copy number",X379,"")</f>
        <v/>
      </c>
      <c r="EY379" s="4" t="str">
        <f>IF('Gene Table'!$D379="copy number",Y379,"")</f>
        <v/>
      </c>
      <c r="EZ379" s="4" t="str">
        <f>IF('Gene Table'!$D379="copy number",Z379,"")</f>
        <v/>
      </c>
      <c r="FA379" s="4" t="str">
        <f>IF('Gene Table'!$D379="copy number",AA379,"")</f>
        <v/>
      </c>
      <c r="FB379" s="4" t="str">
        <f>IF('Gene Table'!$D379="copy number",AB379,"")</f>
        <v/>
      </c>
      <c r="FC379" s="4" t="str">
        <f>IF('Gene Table'!$D379="copy number",AC379,"")</f>
        <v/>
      </c>
      <c r="FE379" s="4" t="s">
        <v>5036</v>
      </c>
      <c r="FF379" s="4" t="str">
        <f>IF('Gene Table'!$C379="SMPC",D379,"")</f>
        <v/>
      </c>
      <c r="FG379" s="4" t="str">
        <f>IF('Gene Table'!$C379="SMPC",E379,"")</f>
        <v/>
      </c>
      <c r="FH379" s="4" t="str">
        <f>IF('Gene Table'!$C379="SMPC",F379,"")</f>
        <v/>
      </c>
      <c r="FI379" s="4" t="str">
        <f>IF('Gene Table'!$C379="SMPC",G379,"")</f>
        <v/>
      </c>
      <c r="FJ379" s="4" t="str">
        <f>IF('Gene Table'!$C379="SMPC",H379,"")</f>
        <v/>
      </c>
      <c r="FK379" s="4" t="str">
        <f>IF('Gene Table'!$C379="SMPC",I379,"")</f>
        <v/>
      </c>
      <c r="FL379" s="4" t="str">
        <f>IF('Gene Table'!$C379="SMPC",J379,"")</f>
        <v/>
      </c>
      <c r="FM379" s="4" t="str">
        <f>IF('Gene Table'!$C379="SMPC",K379,"")</f>
        <v/>
      </c>
      <c r="FN379" s="4" t="str">
        <f>IF('Gene Table'!$C379="SMPC",L379,"")</f>
        <v/>
      </c>
      <c r="FO379" s="4" t="str">
        <f>IF('Gene Table'!$C379="SMPC",M379,"")</f>
        <v/>
      </c>
      <c r="FP379" s="4" t="str">
        <f>IF('Gene Table'!$C379="SMPC",N379,"")</f>
        <v/>
      </c>
      <c r="FQ379" s="4" t="str">
        <f>IF('Gene Table'!$C379="SMPC",O379,"")</f>
        <v/>
      </c>
      <c r="FS379" s="4" t="s">
        <v>5036</v>
      </c>
      <c r="FT379" s="4" t="str">
        <f>IF('Gene Table'!$C379="SMPC",R379,"")</f>
        <v/>
      </c>
      <c r="FU379" s="4" t="str">
        <f>IF('Gene Table'!$C379="SMPC",S379,"")</f>
        <v/>
      </c>
      <c r="FV379" s="4" t="str">
        <f>IF('Gene Table'!$C379="SMPC",T379,"")</f>
        <v/>
      </c>
      <c r="FW379" s="4" t="str">
        <f>IF('Gene Table'!$C379="SMPC",U379,"")</f>
        <v/>
      </c>
      <c r="FX379" s="4" t="str">
        <f>IF('Gene Table'!$C379="SMPC",V379,"")</f>
        <v/>
      </c>
      <c r="FY379" s="4" t="str">
        <f>IF('Gene Table'!$C379="SMPC",W379,"")</f>
        <v/>
      </c>
      <c r="FZ379" s="4" t="str">
        <f>IF('Gene Table'!$C379="SMPC",X379,"")</f>
        <v/>
      </c>
      <c r="GA379" s="4" t="str">
        <f>IF('Gene Table'!$C379="SMPC",Y379,"")</f>
        <v/>
      </c>
      <c r="GB379" s="4" t="str">
        <f>IF('Gene Table'!$C379="SMPC",Z379,"")</f>
        <v/>
      </c>
      <c r="GC379" s="4" t="str">
        <f>IF('Gene Table'!$C379="SMPC",AA379,"")</f>
        <v/>
      </c>
      <c r="GD379" s="4" t="str">
        <f>IF('Gene Table'!$C379="SMPC",AB379,"")</f>
        <v/>
      </c>
      <c r="GE379" s="4" t="str">
        <f>IF('Gene Table'!$C379="SMPC",AC379,"")</f>
        <v/>
      </c>
    </row>
    <row r="380" spans="1:187" ht="15" customHeight="1" x14ac:dyDescent="0.25">
      <c r="A380" s="4" t="str">
        <f>'Gene Table'!C380&amp;":"&amp;'Gene Table'!D380</f>
        <v>Blank:Blank</v>
      </c>
      <c r="B380" s="4">
        <f>IF('Gene Table'!$G$5="NO",IF(ISNUMBER(MATCH('Gene Table'!E380,'Array Content'!$M$2:$M$941,0)),VLOOKUP('Gene Table'!E380,'Array Content'!$M$2:$O$941,2,FALSE),35),IF('Gene Table'!$G$5="YES",IF(ISNUMBER(MATCH('Gene Table'!E380,'Array Content'!$M$2:$M$941,0)),VLOOKUP('Gene Table'!E380,'Array Content'!$M$2:$O$941,3,FALSE),35),"OOPS"))</f>
        <v>35</v>
      </c>
      <c r="C380" s="4" t="s">
        <v>5037</v>
      </c>
      <c r="D380" s="29">
        <f>IF('Control Sample Data'!D379="","",IF(SUM('Control Sample Data'!D$2:D$97)&gt;10,IF(AND(ISNUMBER('Control Sample Data'!D379),'Control Sample Data'!D379&lt;$B380, 'Control Sample Data'!D379&gt;0),'Control Sample Data'!D379,$B380),""))</f>
        <v>26</v>
      </c>
      <c r="E380" s="29">
        <f>IF('Control Sample Data'!E379="","",IF(SUM('Control Sample Data'!E$2:E$97)&gt;10,IF(AND(ISNUMBER('Control Sample Data'!E379),'Control Sample Data'!E379&lt;$B380, 'Control Sample Data'!E379&gt;0),'Control Sample Data'!E379,$B380),""))</f>
        <v>26</v>
      </c>
      <c r="F380" s="29" t="str">
        <f>IF('Control Sample Data'!F379="","",IF(SUM('Control Sample Data'!F$2:F$97)&gt;10,IF(AND(ISNUMBER('Control Sample Data'!F379),'Control Sample Data'!F379&lt;$B380, 'Control Sample Data'!F379&gt;0),'Control Sample Data'!F379,$B380),""))</f>
        <v/>
      </c>
      <c r="G380" s="29" t="str">
        <f>IF('Control Sample Data'!G379="","",IF(SUM('Control Sample Data'!G$2:G$97)&gt;10,IF(AND(ISNUMBER('Control Sample Data'!G379),'Control Sample Data'!G379&lt;$B380, 'Control Sample Data'!G379&gt;0),'Control Sample Data'!G379,$B380),""))</f>
        <v/>
      </c>
      <c r="H380" s="29" t="str">
        <f>IF('Control Sample Data'!H379="","",IF(SUM('Control Sample Data'!H$2:H$97)&gt;10,IF(AND(ISNUMBER('Control Sample Data'!H379),'Control Sample Data'!H379&lt;$B380, 'Control Sample Data'!H379&gt;0),'Control Sample Data'!H379,$B380),""))</f>
        <v/>
      </c>
      <c r="I380" s="29" t="str">
        <f>IF('Control Sample Data'!I379="","",IF(SUM('Control Sample Data'!I$2:I$97)&gt;10,IF(AND(ISNUMBER('Control Sample Data'!I379),'Control Sample Data'!I379&lt;$B380, 'Control Sample Data'!I379&gt;0),'Control Sample Data'!I379,$B380),""))</f>
        <v/>
      </c>
      <c r="J380" s="29" t="str">
        <f>IF('Control Sample Data'!J379="","",IF(SUM('Control Sample Data'!J$2:J$97)&gt;10,IF(AND(ISNUMBER('Control Sample Data'!J379),'Control Sample Data'!J379&lt;$B380, 'Control Sample Data'!J379&gt;0),'Control Sample Data'!J379,$B380),""))</f>
        <v/>
      </c>
      <c r="K380" s="29" t="str">
        <f>IF('Control Sample Data'!K379="","",IF(SUM('Control Sample Data'!K$2:K$97)&gt;10,IF(AND(ISNUMBER('Control Sample Data'!K379),'Control Sample Data'!K379&lt;$B380, 'Control Sample Data'!K379&gt;0),'Control Sample Data'!K379,$B380),""))</f>
        <v/>
      </c>
      <c r="L380" s="29" t="str">
        <f>IF('Control Sample Data'!L379="","",IF(SUM('Control Sample Data'!L$2:L$97)&gt;10,IF(AND(ISNUMBER('Control Sample Data'!L379),'Control Sample Data'!L379&lt;$B380, 'Control Sample Data'!L379&gt;0),'Control Sample Data'!L379,$B380),""))</f>
        <v/>
      </c>
      <c r="M380" s="29" t="str">
        <f>IF('Control Sample Data'!M379="","",IF(SUM('Control Sample Data'!M$2:M$97)&gt;10,IF(AND(ISNUMBER('Control Sample Data'!M379),'Control Sample Data'!M379&lt;$B380, 'Control Sample Data'!M379&gt;0),'Control Sample Data'!M379,$B380),""))</f>
        <v/>
      </c>
      <c r="N380" s="29" t="str">
        <f>IF('Control Sample Data'!N379="","",IF(SUM('Control Sample Data'!N$2:N$97)&gt;10,IF(AND(ISNUMBER('Control Sample Data'!N379),'Control Sample Data'!N379&lt;$B380, 'Control Sample Data'!N379&gt;0),'Control Sample Data'!N379,$B380),""))</f>
        <v/>
      </c>
      <c r="O380" s="29" t="str">
        <f>IF('Control Sample Data'!O379="","",IF(SUM('Control Sample Data'!O$2:O$97)&gt;10,IF(AND(ISNUMBER('Control Sample Data'!O379),'Control Sample Data'!O379&lt;$B380, 'Control Sample Data'!O379&gt;0),'Control Sample Data'!O379,$B380),""))</f>
        <v/>
      </c>
      <c r="Q380" s="4" t="s">
        <v>5037</v>
      </c>
      <c r="R380" s="29">
        <f>IF('Test Sample Data'!D379="","",IF(SUM('Test Sample Data'!D$2:D$97)&gt;10,IF(AND(ISNUMBER('Test Sample Data'!D379),'Test Sample Data'!D379&lt;$B380, 'Test Sample Data'!D379&gt;0),'Test Sample Data'!D379,$B380),""))</f>
        <v>28.58</v>
      </c>
      <c r="S380" s="29">
        <f>IF('Test Sample Data'!E379="","",IF(SUM('Test Sample Data'!E$2:E$97)&gt;10,IF(AND(ISNUMBER('Test Sample Data'!E379),'Test Sample Data'!E379&lt;$B380, 'Test Sample Data'!E379&gt;0),'Test Sample Data'!E379,$B380),""))</f>
        <v>26</v>
      </c>
      <c r="T380" s="29" t="str">
        <f>IF('Test Sample Data'!F379="","",IF(SUM('Test Sample Data'!F$2:F$97)&gt;10,IF(AND(ISNUMBER('Test Sample Data'!F379),'Test Sample Data'!F379&lt;$B380, 'Test Sample Data'!F379&gt;0),'Test Sample Data'!F379,$B380),""))</f>
        <v/>
      </c>
      <c r="U380" s="29" t="str">
        <f>IF('Test Sample Data'!G379="","",IF(SUM('Test Sample Data'!G$2:G$97)&gt;10,IF(AND(ISNUMBER('Test Sample Data'!G379),'Test Sample Data'!G379&lt;$B380, 'Test Sample Data'!G379&gt;0),'Test Sample Data'!G379,$B380),""))</f>
        <v/>
      </c>
      <c r="V380" s="29" t="str">
        <f>IF('Test Sample Data'!H379="","",IF(SUM('Test Sample Data'!H$2:H$97)&gt;10,IF(AND(ISNUMBER('Test Sample Data'!H379),'Test Sample Data'!H379&lt;$B380, 'Test Sample Data'!H379&gt;0),'Test Sample Data'!H379,$B380),""))</f>
        <v/>
      </c>
      <c r="W380" s="29" t="str">
        <f>IF('Test Sample Data'!I379="","",IF(SUM('Test Sample Data'!I$2:I$97)&gt;10,IF(AND(ISNUMBER('Test Sample Data'!I379),'Test Sample Data'!I379&lt;$B380, 'Test Sample Data'!I379&gt;0),'Test Sample Data'!I379,$B380),""))</f>
        <v/>
      </c>
      <c r="X380" s="29" t="str">
        <f>IF('Test Sample Data'!J379="","",IF(SUM('Test Sample Data'!J$2:J$97)&gt;10,IF(AND(ISNUMBER('Test Sample Data'!J379),'Test Sample Data'!J379&lt;$B380, 'Test Sample Data'!J379&gt;0),'Test Sample Data'!J379,$B380),""))</f>
        <v/>
      </c>
      <c r="Y380" s="29" t="str">
        <f>IF('Test Sample Data'!K379="","",IF(SUM('Test Sample Data'!K$2:K$97)&gt;10,IF(AND(ISNUMBER('Test Sample Data'!K379),'Test Sample Data'!K379&lt;$B380, 'Test Sample Data'!K379&gt;0),'Test Sample Data'!K379,$B380),""))</f>
        <v/>
      </c>
      <c r="Z380" s="29" t="str">
        <f>IF('Test Sample Data'!L379="","",IF(SUM('Test Sample Data'!L$2:L$97)&gt;10,IF(AND(ISNUMBER('Test Sample Data'!L379),'Test Sample Data'!L379&lt;$B380, 'Test Sample Data'!L379&gt;0),'Test Sample Data'!L379,$B380),""))</f>
        <v/>
      </c>
      <c r="AA380" s="29" t="str">
        <f>IF('Test Sample Data'!M379="","",IF(SUM('Test Sample Data'!M$2:M$97)&gt;10,IF(AND(ISNUMBER('Test Sample Data'!M379),'Test Sample Data'!M379&lt;$B380, 'Test Sample Data'!M379&gt;0),'Test Sample Data'!M379,$B380),""))</f>
        <v/>
      </c>
      <c r="AB380" s="29" t="str">
        <f>IF('Test Sample Data'!N379="","",IF(SUM('Test Sample Data'!N$2:N$97)&gt;10,IF(AND(ISNUMBER('Test Sample Data'!N379),'Test Sample Data'!N379&lt;$B380, 'Test Sample Data'!N379&gt;0),'Test Sample Data'!N379,$B380),""))</f>
        <v/>
      </c>
      <c r="AC380" s="29" t="str">
        <f>IF('Test Sample Data'!O379="","",IF(SUM('Test Sample Data'!O$2:O$97)&gt;10,IF(AND(ISNUMBER('Test Sample Data'!O379),'Test Sample Data'!O379&lt;$B380, 'Test Sample Data'!O379&gt;0),'Test Sample Data'!O379,$B380),""))</f>
        <v/>
      </c>
      <c r="AE380" s="4" t="s">
        <v>5037</v>
      </c>
      <c r="AF380" s="4" t="e">
        <f t="shared" si="375"/>
        <v>#N/A</v>
      </c>
      <c r="AG380" s="4" t="e">
        <f t="shared" si="376"/>
        <v>#N/A</v>
      </c>
      <c r="AH380" s="4" t="str">
        <f t="shared" si="377"/>
        <v/>
      </c>
      <c r="AI380" s="4" t="str">
        <f t="shared" si="378"/>
        <v/>
      </c>
      <c r="AJ380" s="4" t="str">
        <f t="shared" si="379"/>
        <v/>
      </c>
      <c r="AK380" s="4" t="str">
        <f t="shared" si="380"/>
        <v/>
      </c>
      <c r="AL380" s="4" t="str">
        <f t="shared" si="381"/>
        <v/>
      </c>
      <c r="AM380" s="4" t="str">
        <f t="shared" si="382"/>
        <v/>
      </c>
      <c r="AN380" s="4" t="str">
        <f t="shared" si="383"/>
        <v/>
      </c>
      <c r="AO380" s="4" t="str">
        <f t="shared" si="384"/>
        <v/>
      </c>
      <c r="AP380" s="4" t="str">
        <f t="shared" si="385"/>
        <v/>
      </c>
      <c r="AQ380" s="4" t="str">
        <f t="shared" si="386"/>
        <v/>
      </c>
      <c r="AR380" s="4">
        <f t="shared" si="387"/>
        <v>0</v>
      </c>
      <c r="AS380" s="4" t="e">
        <f t="shared" si="438"/>
        <v>#N/A</v>
      </c>
      <c r="AU380" s="4" t="s">
        <v>5037</v>
      </c>
      <c r="AV380" s="4" t="e">
        <f t="shared" si="388"/>
        <v>#N/A</v>
      </c>
      <c r="AW380" s="4" t="e">
        <f t="shared" si="389"/>
        <v>#N/A</v>
      </c>
      <c r="AX380" s="4" t="str">
        <f t="shared" si="390"/>
        <v/>
      </c>
      <c r="AY380" s="4" t="str">
        <f t="shared" si="391"/>
        <v/>
      </c>
      <c r="AZ380" s="4" t="str">
        <f t="shared" si="392"/>
        <v/>
      </c>
      <c r="BA380" s="4" t="str">
        <f t="shared" si="393"/>
        <v/>
      </c>
      <c r="BB380" s="4" t="str">
        <f t="shared" si="394"/>
        <v/>
      </c>
      <c r="BC380" s="4" t="str">
        <f t="shared" si="395"/>
        <v/>
      </c>
      <c r="BD380" s="4" t="str">
        <f t="shared" si="396"/>
        <v/>
      </c>
      <c r="BE380" s="4" t="str">
        <f t="shared" si="397"/>
        <v/>
      </c>
      <c r="BF380" s="4" t="str">
        <f t="shared" si="398"/>
        <v/>
      </c>
      <c r="BG380" s="4" t="str">
        <f t="shared" si="399"/>
        <v/>
      </c>
      <c r="BI380" s="4" t="s">
        <v>5037</v>
      </c>
      <c r="BJ380" s="4" t="e">
        <f t="shared" si="425"/>
        <v>#N/A</v>
      </c>
      <c r="BK380" s="4" t="str">
        <f t="shared" si="426"/>
        <v/>
      </c>
      <c r="BL380" s="4" t="str">
        <f t="shared" si="427"/>
        <v/>
      </c>
      <c r="BM380" s="4" t="str">
        <f t="shared" si="428"/>
        <v/>
      </c>
      <c r="BN380" s="4" t="str">
        <f t="shared" si="429"/>
        <v/>
      </c>
      <c r="BO380" s="4" t="str">
        <f t="shared" si="430"/>
        <v/>
      </c>
      <c r="BP380" s="4" t="str">
        <f t="shared" si="431"/>
        <v/>
      </c>
      <c r="BQ380" s="4" t="str">
        <f t="shared" si="432"/>
        <v/>
      </c>
      <c r="BR380" s="4" t="str">
        <f t="shared" si="433"/>
        <v/>
      </c>
      <c r="BS380" s="4" t="str">
        <f t="shared" si="434"/>
        <v/>
      </c>
      <c r="BT380" s="4" t="str">
        <f t="shared" si="435"/>
        <v/>
      </c>
      <c r="BU380" s="4" t="str">
        <f t="shared" si="436"/>
        <v/>
      </c>
      <c r="BV380" s="4">
        <f t="shared" si="400"/>
        <v>0</v>
      </c>
      <c r="BW380" s="4" t="e">
        <f t="shared" si="437"/>
        <v>#N/A</v>
      </c>
      <c r="BY380" s="4" t="s">
        <v>5037</v>
      </c>
      <c r="BZ380" s="4" t="str">
        <f t="shared" si="401"/>
        <v/>
      </c>
      <c r="CA380" s="4" t="str">
        <f t="shared" si="402"/>
        <v/>
      </c>
      <c r="CB380" s="4" t="str">
        <f t="shared" si="403"/>
        <v/>
      </c>
      <c r="CC380" s="4" t="str">
        <f t="shared" si="404"/>
        <v/>
      </c>
      <c r="CD380" s="4" t="str">
        <f t="shared" si="405"/>
        <v/>
      </c>
      <c r="CE380" s="4" t="str">
        <f t="shared" si="406"/>
        <v/>
      </c>
      <c r="CF380" s="4" t="str">
        <f t="shared" si="407"/>
        <v/>
      </c>
      <c r="CG380" s="4" t="str">
        <f t="shared" si="408"/>
        <v/>
      </c>
      <c r="CH380" s="4" t="str">
        <f t="shared" si="409"/>
        <v/>
      </c>
      <c r="CI380" s="4" t="str">
        <f t="shared" si="410"/>
        <v/>
      </c>
      <c r="CJ380" s="4" t="str">
        <f t="shared" si="411"/>
        <v/>
      </c>
      <c r="CK380" s="4" t="str">
        <f t="shared" si="412"/>
        <v/>
      </c>
      <c r="CM380" s="4" t="s">
        <v>5037</v>
      </c>
      <c r="CN380" s="4" t="str">
        <f>IF(ISNUMBER(BZ380), IF($BV380&gt;VLOOKUP('Gene Table'!$G$2,'Array Content'!$A$2:$B$3,2,FALSE),IF(BZ380&lt;-$BV380,"mutant","WT"),IF(BZ380&lt;-VLOOKUP('Gene Table'!$G$2,'Array Content'!$A$2:$B$3,2,FALSE),"Mutant","WT")),"")</f>
        <v/>
      </c>
      <c r="CO380" s="4" t="str">
        <f>IF(ISNUMBER(CA380), IF($BV380&gt;VLOOKUP('Gene Table'!$G$2,'Array Content'!$A$2:$B$3,2,FALSE),IF(CA380&lt;-$BV380,"mutant","WT"),IF(CA380&lt;-VLOOKUP('Gene Table'!$G$2,'Array Content'!$A$2:$B$3,2,FALSE),"Mutant","WT")),"")</f>
        <v/>
      </c>
      <c r="CP380" s="4" t="str">
        <f>IF(ISNUMBER(CB380), IF($BV380&gt;VLOOKUP('Gene Table'!$G$2,'Array Content'!$A$2:$B$3,2,FALSE),IF(CB380&lt;-$BV380,"mutant","WT"),IF(CB380&lt;-VLOOKUP('Gene Table'!$G$2,'Array Content'!$A$2:$B$3,2,FALSE),"Mutant","WT")),"")</f>
        <v/>
      </c>
      <c r="CQ380" s="4" t="str">
        <f>IF(ISNUMBER(CC380), IF($BV380&gt;VLOOKUP('Gene Table'!$G$2,'Array Content'!$A$2:$B$3,2,FALSE),IF(CC380&lt;-$BV380,"mutant","WT"),IF(CC380&lt;-VLOOKUP('Gene Table'!$G$2,'Array Content'!$A$2:$B$3,2,FALSE),"Mutant","WT")),"")</f>
        <v/>
      </c>
      <c r="CR380" s="4" t="str">
        <f>IF(ISNUMBER(CD380), IF($BV380&gt;VLOOKUP('Gene Table'!$G$2,'Array Content'!$A$2:$B$3,2,FALSE),IF(CD380&lt;-$BV380,"mutant","WT"),IF(CD380&lt;-VLOOKUP('Gene Table'!$G$2,'Array Content'!$A$2:$B$3,2,FALSE),"Mutant","WT")),"")</f>
        <v/>
      </c>
      <c r="CS380" s="4" t="str">
        <f>IF(ISNUMBER(CE380), IF($BV380&gt;VLOOKUP('Gene Table'!$G$2,'Array Content'!$A$2:$B$3,2,FALSE),IF(CE380&lt;-$BV380,"mutant","WT"),IF(CE380&lt;-VLOOKUP('Gene Table'!$G$2,'Array Content'!$A$2:$B$3,2,FALSE),"Mutant","WT")),"")</f>
        <v/>
      </c>
      <c r="CT380" s="4" t="str">
        <f>IF(ISNUMBER(CF380), IF($BV380&gt;VLOOKUP('Gene Table'!$G$2,'Array Content'!$A$2:$B$3,2,FALSE),IF(CF380&lt;-$BV380,"mutant","WT"),IF(CF380&lt;-VLOOKUP('Gene Table'!$G$2,'Array Content'!$A$2:$B$3,2,FALSE),"Mutant","WT")),"")</f>
        <v/>
      </c>
      <c r="CU380" s="4" t="str">
        <f>IF(ISNUMBER(CG380), IF($BV380&gt;VLOOKUP('Gene Table'!$G$2,'Array Content'!$A$2:$B$3,2,FALSE),IF(CG380&lt;-$BV380,"mutant","WT"),IF(CG380&lt;-VLOOKUP('Gene Table'!$G$2,'Array Content'!$A$2:$B$3,2,FALSE),"Mutant","WT")),"")</f>
        <v/>
      </c>
      <c r="CV380" s="4" t="str">
        <f>IF(ISNUMBER(CH380), IF($BV380&gt;VLOOKUP('Gene Table'!$G$2,'Array Content'!$A$2:$B$3,2,FALSE),IF(CH380&lt;-$BV380,"mutant","WT"),IF(CH380&lt;-VLOOKUP('Gene Table'!$G$2,'Array Content'!$A$2:$B$3,2,FALSE),"Mutant","WT")),"")</f>
        <v/>
      </c>
      <c r="CW380" s="4" t="str">
        <f>IF(ISNUMBER(CI380), IF($BV380&gt;VLOOKUP('Gene Table'!$G$2,'Array Content'!$A$2:$B$3,2,FALSE),IF(CI380&lt;-$BV380,"mutant","WT"),IF(CI380&lt;-VLOOKUP('Gene Table'!$G$2,'Array Content'!$A$2:$B$3,2,FALSE),"Mutant","WT")),"")</f>
        <v/>
      </c>
      <c r="CX380" s="4" t="str">
        <f>IF(ISNUMBER(CJ380), IF($BV380&gt;VLOOKUP('Gene Table'!$G$2,'Array Content'!$A$2:$B$3,2,FALSE),IF(CJ380&lt;-$BV380,"mutant","WT"),IF(CJ380&lt;-VLOOKUP('Gene Table'!$G$2,'Array Content'!$A$2:$B$3,2,FALSE),"Mutant","WT")),"")</f>
        <v/>
      </c>
      <c r="CY380" s="4" t="str">
        <f>IF(ISNUMBER(CK380), IF($BV380&gt;VLOOKUP('Gene Table'!$G$2,'Array Content'!$A$2:$B$3,2,FALSE),IF(CK380&lt;-$BV380,"mutant","WT"),IF(CK380&lt;-VLOOKUP('Gene Table'!$G$2,'Array Content'!$A$2:$B$3,2,FALSE),"Mutant","WT")),"")</f>
        <v/>
      </c>
      <c r="DA380" s="4" t="s">
        <v>5037</v>
      </c>
      <c r="DB380" s="4" t="str">
        <f t="shared" si="413"/>
        <v/>
      </c>
      <c r="DC380" s="4" t="str">
        <f t="shared" si="414"/>
        <v/>
      </c>
      <c r="DD380" s="4" t="str">
        <f t="shared" si="415"/>
        <v/>
      </c>
      <c r="DE380" s="4" t="str">
        <f t="shared" si="416"/>
        <v/>
      </c>
      <c r="DF380" s="4" t="str">
        <f t="shared" si="417"/>
        <v/>
      </c>
      <c r="DG380" s="4" t="str">
        <f t="shared" si="418"/>
        <v/>
      </c>
      <c r="DH380" s="4" t="str">
        <f t="shared" si="419"/>
        <v/>
      </c>
      <c r="DI380" s="4" t="str">
        <f t="shared" si="420"/>
        <v/>
      </c>
      <c r="DJ380" s="4" t="str">
        <f t="shared" si="421"/>
        <v/>
      </c>
      <c r="DK380" s="4" t="str">
        <f t="shared" si="422"/>
        <v/>
      </c>
      <c r="DL380" s="4" t="str">
        <f t="shared" si="423"/>
        <v/>
      </c>
      <c r="DM380" s="4" t="str">
        <f t="shared" si="424"/>
        <v/>
      </c>
      <c r="DO380" s="4" t="s">
        <v>5037</v>
      </c>
      <c r="DP380" s="4" t="str">
        <f>IF(ISNUMBER(DB380), IF($AR380&gt;VLOOKUP('Gene Table'!$G$2,'Array Content'!$A$2:$B$3,2,FALSE),IF(DB380&lt;-$AR380,"mutant","WT"),IF(DB380&lt;-VLOOKUP('Gene Table'!$G$2,'Array Content'!$A$2:$B$3,2,FALSE),"Mutant","WT")),"")</f>
        <v/>
      </c>
      <c r="DQ380" s="4" t="str">
        <f>IF(ISNUMBER(DC380), IF($AR380&gt;VLOOKUP('Gene Table'!$G$2,'Array Content'!$A$2:$B$3,2,FALSE),IF(DC380&lt;-$AR380,"mutant","WT"),IF(DC380&lt;-VLOOKUP('Gene Table'!$G$2,'Array Content'!$A$2:$B$3,2,FALSE),"Mutant","WT")),"")</f>
        <v/>
      </c>
      <c r="DR380" s="4" t="str">
        <f>IF(ISNUMBER(DD380), IF($AR380&gt;VLOOKUP('Gene Table'!$G$2,'Array Content'!$A$2:$B$3,2,FALSE),IF(DD380&lt;-$AR380,"mutant","WT"),IF(DD380&lt;-VLOOKUP('Gene Table'!$G$2,'Array Content'!$A$2:$B$3,2,FALSE),"Mutant","WT")),"")</f>
        <v/>
      </c>
      <c r="DS380" s="4" t="str">
        <f>IF(ISNUMBER(DE380), IF($AR380&gt;VLOOKUP('Gene Table'!$G$2,'Array Content'!$A$2:$B$3,2,FALSE),IF(DE380&lt;-$AR380,"mutant","WT"),IF(DE380&lt;-VLOOKUP('Gene Table'!$G$2,'Array Content'!$A$2:$B$3,2,FALSE),"Mutant","WT")),"")</f>
        <v/>
      </c>
      <c r="DT380" s="4" t="str">
        <f>IF(ISNUMBER(DF380), IF($AR380&gt;VLOOKUP('Gene Table'!$G$2,'Array Content'!$A$2:$B$3,2,FALSE),IF(DF380&lt;-$AR380,"mutant","WT"),IF(DF380&lt;-VLOOKUP('Gene Table'!$G$2,'Array Content'!$A$2:$B$3,2,FALSE),"Mutant","WT")),"")</f>
        <v/>
      </c>
      <c r="DU380" s="4" t="str">
        <f>IF(ISNUMBER(DG380), IF($AR380&gt;VLOOKUP('Gene Table'!$G$2,'Array Content'!$A$2:$B$3,2,FALSE),IF(DG380&lt;-$AR380,"mutant","WT"),IF(DG380&lt;-VLOOKUP('Gene Table'!$G$2,'Array Content'!$A$2:$B$3,2,FALSE),"Mutant","WT")),"")</f>
        <v/>
      </c>
      <c r="DV380" s="4" t="str">
        <f>IF(ISNUMBER(DH380), IF($AR380&gt;VLOOKUP('Gene Table'!$G$2,'Array Content'!$A$2:$B$3,2,FALSE),IF(DH380&lt;-$AR380,"mutant","WT"),IF(DH380&lt;-VLOOKUP('Gene Table'!$G$2,'Array Content'!$A$2:$B$3,2,FALSE),"Mutant","WT")),"")</f>
        <v/>
      </c>
      <c r="DW380" s="4" t="str">
        <f>IF(ISNUMBER(DI380), IF($AR380&gt;VLOOKUP('Gene Table'!$G$2,'Array Content'!$A$2:$B$3,2,FALSE),IF(DI380&lt;-$AR380,"mutant","WT"),IF(DI380&lt;-VLOOKUP('Gene Table'!$G$2,'Array Content'!$A$2:$B$3,2,FALSE),"Mutant","WT")),"")</f>
        <v/>
      </c>
      <c r="DX380" s="4" t="str">
        <f>IF(ISNUMBER(DJ380), IF($AR380&gt;VLOOKUP('Gene Table'!$G$2,'Array Content'!$A$2:$B$3,2,FALSE),IF(DJ380&lt;-$AR380,"mutant","WT"),IF(DJ380&lt;-VLOOKUP('Gene Table'!$G$2,'Array Content'!$A$2:$B$3,2,FALSE),"Mutant","WT")),"")</f>
        <v/>
      </c>
      <c r="DY380" s="4" t="str">
        <f>IF(ISNUMBER(DK380), IF($AR380&gt;VLOOKUP('Gene Table'!$G$2,'Array Content'!$A$2:$B$3,2,FALSE),IF(DK380&lt;-$AR380,"mutant","WT"),IF(DK380&lt;-VLOOKUP('Gene Table'!$G$2,'Array Content'!$A$2:$B$3,2,FALSE),"Mutant","WT")),"")</f>
        <v/>
      </c>
      <c r="DZ380" s="4" t="str">
        <f>IF(ISNUMBER(DL380), IF($AR380&gt;VLOOKUP('Gene Table'!$G$2,'Array Content'!$A$2:$B$3,2,FALSE),IF(DL380&lt;-$AR380,"mutant","WT"),IF(DL380&lt;-VLOOKUP('Gene Table'!$G$2,'Array Content'!$A$2:$B$3,2,FALSE),"Mutant","WT")),"")</f>
        <v/>
      </c>
      <c r="EA380" s="4" t="str">
        <f>IF(ISNUMBER(DM380), IF($AR380&gt;VLOOKUP('Gene Table'!$G$2,'Array Content'!$A$2:$B$3,2,FALSE),IF(DM380&lt;-$AR380,"mutant","WT"),IF(DM380&lt;-VLOOKUP('Gene Table'!$G$2,'Array Content'!$A$2:$B$3,2,FALSE),"Mutant","WT")),"")</f>
        <v/>
      </c>
      <c r="EC380" s="4" t="s">
        <v>5037</v>
      </c>
      <c r="ED380" s="4" t="str">
        <f>IF('Gene Table'!$D380="copy number",D380,"")</f>
        <v/>
      </c>
      <c r="EE380" s="4" t="str">
        <f>IF('Gene Table'!$D380="copy number",E380,"")</f>
        <v/>
      </c>
      <c r="EF380" s="4" t="str">
        <f>IF('Gene Table'!$D380="copy number",F380,"")</f>
        <v/>
      </c>
      <c r="EG380" s="4" t="str">
        <f>IF('Gene Table'!$D380="copy number",G380,"")</f>
        <v/>
      </c>
      <c r="EH380" s="4" t="str">
        <f>IF('Gene Table'!$D380="copy number",H380,"")</f>
        <v/>
      </c>
      <c r="EI380" s="4" t="str">
        <f>IF('Gene Table'!$D380="copy number",I380,"")</f>
        <v/>
      </c>
      <c r="EJ380" s="4" t="str">
        <f>IF('Gene Table'!$D380="copy number",J380,"")</f>
        <v/>
      </c>
      <c r="EK380" s="4" t="str">
        <f>IF('Gene Table'!$D380="copy number",K380,"")</f>
        <v/>
      </c>
      <c r="EL380" s="4" t="str">
        <f>IF('Gene Table'!$D380="copy number",L380,"")</f>
        <v/>
      </c>
      <c r="EM380" s="4" t="str">
        <f>IF('Gene Table'!$D380="copy number",M380,"")</f>
        <v/>
      </c>
      <c r="EN380" s="4" t="str">
        <f>IF('Gene Table'!$D380="copy number",N380,"")</f>
        <v/>
      </c>
      <c r="EO380" s="4" t="str">
        <f>IF('Gene Table'!$D380="copy number",O380,"")</f>
        <v/>
      </c>
      <c r="EQ380" s="4" t="s">
        <v>5037</v>
      </c>
      <c r="ER380" s="4" t="str">
        <f>IF('Gene Table'!$D380="copy number",R380,"")</f>
        <v/>
      </c>
      <c r="ES380" s="4" t="str">
        <f>IF('Gene Table'!$D380="copy number",S380,"")</f>
        <v/>
      </c>
      <c r="ET380" s="4" t="str">
        <f>IF('Gene Table'!$D380="copy number",T380,"")</f>
        <v/>
      </c>
      <c r="EU380" s="4" t="str">
        <f>IF('Gene Table'!$D380="copy number",U380,"")</f>
        <v/>
      </c>
      <c r="EV380" s="4" t="str">
        <f>IF('Gene Table'!$D380="copy number",V380,"")</f>
        <v/>
      </c>
      <c r="EW380" s="4" t="str">
        <f>IF('Gene Table'!$D380="copy number",W380,"")</f>
        <v/>
      </c>
      <c r="EX380" s="4" t="str">
        <f>IF('Gene Table'!$D380="copy number",X380,"")</f>
        <v/>
      </c>
      <c r="EY380" s="4" t="str">
        <f>IF('Gene Table'!$D380="copy number",Y380,"")</f>
        <v/>
      </c>
      <c r="EZ380" s="4" t="str">
        <f>IF('Gene Table'!$D380="copy number",Z380,"")</f>
        <v/>
      </c>
      <c r="FA380" s="4" t="str">
        <f>IF('Gene Table'!$D380="copy number",AA380,"")</f>
        <v/>
      </c>
      <c r="FB380" s="4" t="str">
        <f>IF('Gene Table'!$D380="copy number",AB380,"")</f>
        <v/>
      </c>
      <c r="FC380" s="4" t="str">
        <f>IF('Gene Table'!$D380="copy number",AC380,"")</f>
        <v/>
      </c>
      <c r="FE380" s="4" t="s">
        <v>5037</v>
      </c>
      <c r="FF380" s="4" t="str">
        <f>IF('Gene Table'!$C380="SMPC",D380,"")</f>
        <v/>
      </c>
      <c r="FG380" s="4" t="str">
        <f>IF('Gene Table'!$C380="SMPC",E380,"")</f>
        <v/>
      </c>
      <c r="FH380" s="4" t="str">
        <f>IF('Gene Table'!$C380="SMPC",F380,"")</f>
        <v/>
      </c>
      <c r="FI380" s="4" t="str">
        <f>IF('Gene Table'!$C380="SMPC",G380,"")</f>
        <v/>
      </c>
      <c r="FJ380" s="4" t="str">
        <f>IF('Gene Table'!$C380="SMPC",H380,"")</f>
        <v/>
      </c>
      <c r="FK380" s="4" t="str">
        <f>IF('Gene Table'!$C380="SMPC",I380,"")</f>
        <v/>
      </c>
      <c r="FL380" s="4" t="str">
        <f>IF('Gene Table'!$C380="SMPC",J380,"")</f>
        <v/>
      </c>
      <c r="FM380" s="4" t="str">
        <f>IF('Gene Table'!$C380="SMPC",K380,"")</f>
        <v/>
      </c>
      <c r="FN380" s="4" t="str">
        <f>IF('Gene Table'!$C380="SMPC",L380,"")</f>
        <v/>
      </c>
      <c r="FO380" s="4" t="str">
        <f>IF('Gene Table'!$C380="SMPC",M380,"")</f>
        <v/>
      </c>
      <c r="FP380" s="4" t="str">
        <f>IF('Gene Table'!$C380="SMPC",N380,"")</f>
        <v/>
      </c>
      <c r="FQ380" s="4" t="str">
        <f>IF('Gene Table'!$C380="SMPC",O380,"")</f>
        <v/>
      </c>
      <c r="FS380" s="4" t="s">
        <v>5037</v>
      </c>
      <c r="FT380" s="4" t="str">
        <f>IF('Gene Table'!$C380="SMPC",R380,"")</f>
        <v/>
      </c>
      <c r="FU380" s="4" t="str">
        <f>IF('Gene Table'!$C380="SMPC",S380,"")</f>
        <v/>
      </c>
      <c r="FV380" s="4" t="str">
        <f>IF('Gene Table'!$C380="SMPC",T380,"")</f>
        <v/>
      </c>
      <c r="FW380" s="4" t="str">
        <f>IF('Gene Table'!$C380="SMPC",U380,"")</f>
        <v/>
      </c>
      <c r="FX380" s="4" t="str">
        <f>IF('Gene Table'!$C380="SMPC",V380,"")</f>
        <v/>
      </c>
      <c r="FY380" s="4" t="str">
        <f>IF('Gene Table'!$C380="SMPC",W380,"")</f>
        <v/>
      </c>
      <c r="FZ380" s="4" t="str">
        <f>IF('Gene Table'!$C380="SMPC",X380,"")</f>
        <v/>
      </c>
      <c r="GA380" s="4" t="str">
        <f>IF('Gene Table'!$C380="SMPC",Y380,"")</f>
        <v/>
      </c>
      <c r="GB380" s="4" t="str">
        <f>IF('Gene Table'!$C380="SMPC",Z380,"")</f>
        <v/>
      </c>
      <c r="GC380" s="4" t="str">
        <f>IF('Gene Table'!$C380="SMPC",AA380,"")</f>
        <v/>
      </c>
      <c r="GD380" s="4" t="str">
        <f>IF('Gene Table'!$C380="SMPC",AB380,"")</f>
        <v/>
      </c>
      <c r="GE380" s="4" t="str">
        <f>IF('Gene Table'!$C380="SMPC",AC380,"")</f>
        <v/>
      </c>
    </row>
    <row r="381" spans="1:187" ht="15" customHeight="1" x14ac:dyDescent="0.25">
      <c r="A381" s="4" t="str">
        <f>'Gene Table'!C381&amp;":"&amp;'Gene Table'!D381</f>
        <v>Blank:Blank</v>
      </c>
      <c r="B381" s="4">
        <f>IF('Gene Table'!$G$5="NO",IF(ISNUMBER(MATCH('Gene Table'!E381,'Array Content'!$M$2:$M$941,0)),VLOOKUP('Gene Table'!E381,'Array Content'!$M$2:$O$941,2,FALSE),35),IF('Gene Table'!$G$5="YES",IF(ISNUMBER(MATCH('Gene Table'!E381,'Array Content'!$M$2:$M$941,0)),VLOOKUP('Gene Table'!E381,'Array Content'!$M$2:$O$941,3,FALSE),35),"OOPS"))</f>
        <v>35</v>
      </c>
      <c r="C381" s="4" t="s">
        <v>5038</v>
      </c>
      <c r="D381" s="29">
        <f>IF('Control Sample Data'!D380="","",IF(SUM('Control Sample Data'!D$2:D$97)&gt;10,IF(AND(ISNUMBER('Control Sample Data'!D380),'Control Sample Data'!D380&lt;$B381, 'Control Sample Data'!D380&gt;0),'Control Sample Data'!D380,$B381),""))</f>
        <v>26</v>
      </c>
      <c r="E381" s="29">
        <f>IF('Control Sample Data'!E380="","",IF(SUM('Control Sample Data'!E$2:E$97)&gt;10,IF(AND(ISNUMBER('Control Sample Data'!E380),'Control Sample Data'!E380&lt;$B381, 'Control Sample Data'!E380&gt;0),'Control Sample Data'!E380,$B381),""))</f>
        <v>26</v>
      </c>
      <c r="F381" s="29" t="str">
        <f>IF('Control Sample Data'!F380="","",IF(SUM('Control Sample Data'!F$2:F$97)&gt;10,IF(AND(ISNUMBER('Control Sample Data'!F380),'Control Sample Data'!F380&lt;$B381, 'Control Sample Data'!F380&gt;0),'Control Sample Data'!F380,$B381),""))</f>
        <v/>
      </c>
      <c r="G381" s="29" t="str">
        <f>IF('Control Sample Data'!G380="","",IF(SUM('Control Sample Data'!G$2:G$97)&gt;10,IF(AND(ISNUMBER('Control Sample Data'!G380),'Control Sample Data'!G380&lt;$B381, 'Control Sample Data'!G380&gt;0),'Control Sample Data'!G380,$B381),""))</f>
        <v/>
      </c>
      <c r="H381" s="29" t="str">
        <f>IF('Control Sample Data'!H380="","",IF(SUM('Control Sample Data'!H$2:H$97)&gt;10,IF(AND(ISNUMBER('Control Sample Data'!H380),'Control Sample Data'!H380&lt;$B381, 'Control Sample Data'!H380&gt;0),'Control Sample Data'!H380,$B381),""))</f>
        <v/>
      </c>
      <c r="I381" s="29" t="str">
        <f>IF('Control Sample Data'!I380="","",IF(SUM('Control Sample Data'!I$2:I$97)&gt;10,IF(AND(ISNUMBER('Control Sample Data'!I380),'Control Sample Data'!I380&lt;$B381, 'Control Sample Data'!I380&gt;0),'Control Sample Data'!I380,$B381),""))</f>
        <v/>
      </c>
      <c r="J381" s="29" t="str">
        <f>IF('Control Sample Data'!J380="","",IF(SUM('Control Sample Data'!J$2:J$97)&gt;10,IF(AND(ISNUMBER('Control Sample Data'!J380),'Control Sample Data'!J380&lt;$B381, 'Control Sample Data'!J380&gt;0),'Control Sample Data'!J380,$B381),""))</f>
        <v/>
      </c>
      <c r="K381" s="29" t="str">
        <f>IF('Control Sample Data'!K380="","",IF(SUM('Control Sample Data'!K$2:K$97)&gt;10,IF(AND(ISNUMBER('Control Sample Data'!K380),'Control Sample Data'!K380&lt;$B381, 'Control Sample Data'!K380&gt;0),'Control Sample Data'!K380,$B381),""))</f>
        <v/>
      </c>
      <c r="L381" s="29" t="str">
        <f>IF('Control Sample Data'!L380="","",IF(SUM('Control Sample Data'!L$2:L$97)&gt;10,IF(AND(ISNUMBER('Control Sample Data'!L380),'Control Sample Data'!L380&lt;$B381, 'Control Sample Data'!L380&gt;0),'Control Sample Data'!L380,$B381),""))</f>
        <v/>
      </c>
      <c r="M381" s="29" t="str">
        <f>IF('Control Sample Data'!M380="","",IF(SUM('Control Sample Data'!M$2:M$97)&gt;10,IF(AND(ISNUMBER('Control Sample Data'!M380),'Control Sample Data'!M380&lt;$B381, 'Control Sample Data'!M380&gt;0),'Control Sample Data'!M380,$B381),""))</f>
        <v/>
      </c>
      <c r="N381" s="29" t="str">
        <f>IF('Control Sample Data'!N380="","",IF(SUM('Control Sample Data'!N$2:N$97)&gt;10,IF(AND(ISNUMBER('Control Sample Data'!N380),'Control Sample Data'!N380&lt;$B381, 'Control Sample Data'!N380&gt;0),'Control Sample Data'!N380,$B381),""))</f>
        <v/>
      </c>
      <c r="O381" s="29" t="str">
        <f>IF('Control Sample Data'!O380="","",IF(SUM('Control Sample Data'!O$2:O$97)&gt;10,IF(AND(ISNUMBER('Control Sample Data'!O380),'Control Sample Data'!O380&lt;$B381, 'Control Sample Data'!O380&gt;0),'Control Sample Data'!O380,$B381),""))</f>
        <v/>
      </c>
      <c r="Q381" s="4" t="s">
        <v>5038</v>
      </c>
      <c r="R381" s="29">
        <f>IF('Test Sample Data'!D380="","",IF(SUM('Test Sample Data'!D$2:D$97)&gt;10,IF(AND(ISNUMBER('Test Sample Data'!D380),'Test Sample Data'!D380&lt;$B381, 'Test Sample Data'!D380&gt;0),'Test Sample Data'!D380,$B381),""))</f>
        <v>26.32</v>
      </c>
      <c r="S381" s="29">
        <f>IF('Test Sample Data'!E380="","",IF(SUM('Test Sample Data'!E$2:E$97)&gt;10,IF(AND(ISNUMBER('Test Sample Data'!E380),'Test Sample Data'!E380&lt;$B381, 'Test Sample Data'!E380&gt;0),'Test Sample Data'!E380,$B381),""))</f>
        <v>26</v>
      </c>
      <c r="T381" s="29" t="str">
        <f>IF('Test Sample Data'!F380="","",IF(SUM('Test Sample Data'!F$2:F$97)&gt;10,IF(AND(ISNUMBER('Test Sample Data'!F380),'Test Sample Data'!F380&lt;$B381, 'Test Sample Data'!F380&gt;0),'Test Sample Data'!F380,$B381),""))</f>
        <v/>
      </c>
      <c r="U381" s="29" t="str">
        <f>IF('Test Sample Data'!G380="","",IF(SUM('Test Sample Data'!G$2:G$97)&gt;10,IF(AND(ISNUMBER('Test Sample Data'!G380),'Test Sample Data'!G380&lt;$B381, 'Test Sample Data'!G380&gt;0),'Test Sample Data'!G380,$B381),""))</f>
        <v/>
      </c>
      <c r="V381" s="29" t="str">
        <f>IF('Test Sample Data'!H380="","",IF(SUM('Test Sample Data'!H$2:H$97)&gt;10,IF(AND(ISNUMBER('Test Sample Data'!H380),'Test Sample Data'!H380&lt;$B381, 'Test Sample Data'!H380&gt;0),'Test Sample Data'!H380,$B381),""))</f>
        <v/>
      </c>
      <c r="W381" s="29" t="str">
        <f>IF('Test Sample Data'!I380="","",IF(SUM('Test Sample Data'!I$2:I$97)&gt;10,IF(AND(ISNUMBER('Test Sample Data'!I380),'Test Sample Data'!I380&lt;$B381, 'Test Sample Data'!I380&gt;0),'Test Sample Data'!I380,$B381),""))</f>
        <v/>
      </c>
      <c r="X381" s="29" t="str">
        <f>IF('Test Sample Data'!J380="","",IF(SUM('Test Sample Data'!J$2:J$97)&gt;10,IF(AND(ISNUMBER('Test Sample Data'!J380),'Test Sample Data'!J380&lt;$B381, 'Test Sample Data'!J380&gt;0),'Test Sample Data'!J380,$B381),""))</f>
        <v/>
      </c>
      <c r="Y381" s="29" t="str">
        <f>IF('Test Sample Data'!K380="","",IF(SUM('Test Sample Data'!K$2:K$97)&gt;10,IF(AND(ISNUMBER('Test Sample Data'!K380),'Test Sample Data'!K380&lt;$B381, 'Test Sample Data'!K380&gt;0),'Test Sample Data'!K380,$B381),""))</f>
        <v/>
      </c>
      <c r="Z381" s="29" t="str">
        <f>IF('Test Sample Data'!L380="","",IF(SUM('Test Sample Data'!L$2:L$97)&gt;10,IF(AND(ISNUMBER('Test Sample Data'!L380),'Test Sample Data'!L380&lt;$B381, 'Test Sample Data'!L380&gt;0),'Test Sample Data'!L380,$B381),""))</f>
        <v/>
      </c>
      <c r="AA381" s="29" t="str">
        <f>IF('Test Sample Data'!M380="","",IF(SUM('Test Sample Data'!M$2:M$97)&gt;10,IF(AND(ISNUMBER('Test Sample Data'!M380),'Test Sample Data'!M380&lt;$B381, 'Test Sample Data'!M380&gt;0),'Test Sample Data'!M380,$B381),""))</f>
        <v/>
      </c>
      <c r="AB381" s="29" t="str">
        <f>IF('Test Sample Data'!N380="","",IF(SUM('Test Sample Data'!N$2:N$97)&gt;10,IF(AND(ISNUMBER('Test Sample Data'!N380),'Test Sample Data'!N380&lt;$B381, 'Test Sample Data'!N380&gt;0),'Test Sample Data'!N380,$B381),""))</f>
        <v/>
      </c>
      <c r="AC381" s="29" t="str">
        <f>IF('Test Sample Data'!O380="","",IF(SUM('Test Sample Data'!O$2:O$97)&gt;10,IF(AND(ISNUMBER('Test Sample Data'!O380),'Test Sample Data'!O380&lt;$B381, 'Test Sample Data'!O380&gt;0),'Test Sample Data'!O380,$B381),""))</f>
        <v/>
      </c>
      <c r="AE381" s="4" t="s">
        <v>5038</v>
      </c>
      <c r="AF381" s="4" t="e">
        <f t="shared" si="375"/>
        <v>#N/A</v>
      </c>
      <c r="AG381" s="4" t="e">
        <f t="shared" si="376"/>
        <v>#N/A</v>
      </c>
      <c r="AH381" s="4" t="str">
        <f t="shared" si="377"/>
        <v/>
      </c>
      <c r="AI381" s="4" t="str">
        <f t="shared" si="378"/>
        <v/>
      </c>
      <c r="AJ381" s="4" t="str">
        <f t="shared" si="379"/>
        <v/>
      </c>
      <c r="AK381" s="4" t="str">
        <f t="shared" si="380"/>
        <v/>
      </c>
      <c r="AL381" s="4" t="str">
        <f t="shared" si="381"/>
        <v/>
      </c>
      <c r="AM381" s="4" t="str">
        <f t="shared" si="382"/>
        <v/>
      </c>
      <c r="AN381" s="4" t="str">
        <f t="shared" si="383"/>
        <v/>
      </c>
      <c r="AO381" s="4" t="str">
        <f t="shared" si="384"/>
        <v/>
      </c>
      <c r="AP381" s="4" t="str">
        <f t="shared" si="385"/>
        <v/>
      </c>
      <c r="AQ381" s="4" t="str">
        <f t="shared" si="386"/>
        <v/>
      </c>
      <c r="AR381" s="4">
        <f t="shared" si="387"/>
        <v>0</v>
      </c>
      <c r="AS381" s="4" t="e">
        <f t="shared" si="438"/>
        <v>#N/A</v>
      </c>
      <c r="AU381" s="4" t="s">
        <v>5038</v>
      </c>
      <c r="AV381" s="4" t="e">
        <f t="shared" si="388"/>
        <v>#N/A</v>
      </c>
      <c r="AW381" s="4" t="e">
        <f t="shared" si="389"/>
        <v>#N/A</v>
      </c>
      <c r="AX381" s="4" t="str">
        <f t="shared" si="390"/>
        <v/>
      </c>
      <c r="AY381" s="4" t="str">
        <f t="shared" si="391"/>
        <v/>
      </c>
      <c r="AZ381" s="4" t="str">
        <f t="shared" si="392"/>
        <v/>
      </c>
      <c r="BA381" s="4" t="str">
        <f t="shared" si="393"/>
        <v/>
      </c>
      <c r="BB381" s="4" t="str">
        <f t="shared" si="394"/>
        <v/>
      </c>
      <c r="BC381" s="4" t="str">
        <f t="shared" si="395"/>
        <v/>
      </c>
      <c r="BD381" s="4" t="str">
        <f t="shared" si="396"/>
        <v/>
      </c>
      <c r="BE381" s="4" t="str">
        <f t="shared" si="397"/>
        <v/>
      </c>
      <c r="BF381" s="4" t="str">
        <f t="shared" si="398"/>
        <v/>
      </c>
      <c r="BG381" s="4" t="str">
        <f t="shared" si="399"/>
        <v/>
      </c>
      <c r="BI381" s="4" t="s">
        <v>5038</v>
      </c>
      <c r="BJ381" s="4" t="e">
        <f t="shared" si="425"/>
        <v>#N/A</v>
      </c>
      <c r="BK381" s="4" t="str">
        <f t="shared" si="426"/>
        <v/>
      </c>
      <c r="BL381" s="4" t="str">
        <f t="shared" si="427"/>
        <v/>
      </c>
      <c r="BM381" s="4" t="str">
        <f t="shared" si="428"/>
        <v/>
      </c>
      <c r="BN381" s="4" t="str">
        <f t="shared" si="429"/>
        <v/>
      </c>
      <c r="BO381" s="4" t="str">
        <f t="shared" si="430"/>
        <v/>
      </c>
      <c r="BP381" s="4" t="str">
        <f t="shared" si="431"/>
        <v/>
      </c>
      <c r="BQ381" s="4" t="str">
        <f t="shared" si="432"/>
        <v/>
      </c>
      <c r="BR381" s="4" t="str">
        <f t="shared" si="433"/>
        <v/>
      </c>
      <c r="BS381" s="4" t="str">
        <f t="shared" si="434"/>
        <v/>
      </c>
      <c r="BT381" s="4" t="str">
        <f t="shared" si="435"/>
        <v/>
      </c>
      <c r="BU381" s="4" t="str">
        <f t="shared" si="436"/>
        <v/>
      </c>
      <c r="BV381" s="4">
        <f t="shared" si="400"/>
        <v>0</v>
      </c>
      <c r="BW381" s="4" t="e">
        <f t="shared" si="437"/>
        <v>#N/A</v>
      </c>
      <c r="BY381" s="4" t="s">
        <v>5038</v>
      </c>
      <c r="BZ381" s="4" t="str">
        <f t="shared" si="401"/>
        <v/>
      </c>
      <c r="CA381" s="4" t="str">
        <f t="shared" si="402"/>
        <v/>
      </c>
      <c r="CB381" s="4" t="str">
        <f t="shared" si="403"/>
        <v/>
      </c>
      <c r="CC381" s="4" t="str">
        <f t="shared" si="404"/>
        <v/>
      </c>
      <c r="CD381" s="4" t="str">
        <f t="shared" si="405"/>
        <v/>
      </c>
      <c r="CE381" s="4" t="str">
        <f t="shared" si="406"/>
        <v/>
      </c>
      <c r="CF381" s="4" t="str">
        <f t="shared" si="407"/>
        <v/>
      </c>
      <c r="CG381" s="4" t="str">
        <f t="shared" si="408"/>
        <v/>
      </c>
      <c r="CH381" s="4" t="str">
        <f t="shared" si="409"/>
        <v/>
      </c>
      <c r="CI381" s="4" t="str">
        <f t="shared" si="410"/>
        <v/>
      </c>
      <c r="CJ381" s="4" t="str">
        <f t="shared" si="411"/>
        <v/>
      </c>
      <c r="CK381" s="4" t="str">
        <f t="shared" si="412"/>
        <v/>
      </c>
      <c r="CM381" s="4" t="s">
        <v>5038</v>
      </c>
      <c r="CN381" s="4" t="str">
        <f>IF(ISNUMBER(BZ381), IF($BV381&gt;VLOOKUP('Gene Table'!$G$2,'Array Content'!$A$2:$B$3,2,FALSE),IF(BZ381&lt;-$BV381,"mutant","WT"),IF(BZ381&lt;-VLOOKUP('Gene Table'!$G$2,'Array Content'!$A$2:$B$3,2,FALSE),"Mutant","WT")),"")</f>
        <v/>
      </c>
      <c r="CO381" s="4" t="str">
        <f>IF(ISNUMBER(CA381), IF($BV381&gt;VLOOKUP('Gene Table'!$G$2,'Array Content'!$A$2:$B$3,2,FALSE),IF(CA381&lt;-$BV381,"mutant","WT"),IF(CA381&lt;-VLOOKUP('Gene Table'!$G$2,'Array Content'!$A$2:$B$3,2,FALSE),"Mutant","WT")),"")</f>
        <v/>
      </c>
      <c r="CP381" s="4" t="str">
        <f>IF(ISNUMBER(CB381), IF($BV381&gt;VLOOKUP('Gene Table'!$G$2,'Array Content'!$A$2:$B$3,2,FALSE),IF(CB381&lt;-$BV381,"mutant","WT"),IF(CB381&lt;-VLOOKUP('Gene Table'!$G$2,'Array Content'!$A$2:$B$3,2,FALSE),"Mutant","WT")),"")</f>
        <v/>
      </c>
      <c r="CQ381" s="4" t="str">
        <f>IF(ISNUMBER(CC381), IF($BV381&gt;VLOOKUP('Gene Table'!$G$2,'Array Content'!$A$2:$B$3,2,FALSE),IF(CC381&lt;-$BV381,"mutant","WT"),IF(CC381&lt;-VLOOKUP('Gene Table'!$G$2,'Array Content'!$A$2:$B$3,2,FALSE),"Mutant","WT")),"")</f>
        <v/>
      </c>
      <c r="CR381" s="4" t="str">
        <f>IF(ISNUMBER(CD381), IF($BV381&gt;VLOOKUP('Gene Table'!$G$2,'Array Content'!$A$2:$B$3,2,FALSE),IF(CD381&lt;-$BV381,"mutant","WT"),IF(CD381&lt;-VLOOKUP('Gene Table'!$G$2,'Array Content'!$A$2:$B$3,2,FALSE),"Mutant","WT")),"")</f>
        <v/>
      </c>
      <c r="CS381" s="4" t="str">
        <f>IF(ISNUMBER(CE381), IF($BV381&gt;VLOOKUP('Gene Table'!$G$2,'Array Content'!$A$2:$B$3,2,FALSE),IF(CE381&lt;-$BV381,"mutant","WT"),IF(CE381&lt;-VLOOKUP('Gene Table'!$G$2,'Array Content'!$A$2:$B$3,2,FALSE),"Mutant","WT")),"")</f>
        <v/>
      </c>
      <c r="CT381" s="4" t="str">
        <f>IF(ISNUMBER(CF381), IF($BV381&gt;VLOOKUP('Gene Table'!$G$2,'Array Content'!$A$2:$B$3,2,FALSE),IF(CF381&lt;-$BV381,"mutant","WT"),IF(CF381&lt;-VLOOKUP('Gene Table'!$G$2,'Array Content'!$A$2:$B$3,2,FALSE),"Mutant","WT")),"")</f>
        <v/>
      </c>
      <c r="CU381" s="4" t="str">
        <f>IF(ISNUMBER(CG381), IF($BV381&gt;VLOOKUP('Gene Table'!$G$2,'Array Content'!$A$2:$B$3,2,FALSE),IF(CG381&lt;-$BV381,"mutant","WT"),IF(CG381&lt;-VLOOKUP('Gene Table'!$G$2,'Array Content'!$A$2:$B$3,2,FALSE),"Mutant","WT")),"")</f>
        <v/>
      </c>
      <c r="CV381" s="4" t="str">
        <f>IF(ISNUMBER(CH381), IF($BV381&gt;VLOOKUP('Gene Table'!$G$2,'Array Content'!$A$2:$B$3,2,FALSE),IF(CH381&lt;-$BV381,"mutant","WT"),IF(CH381&lt;-VLOOKUP('Gene Table'!$G$2,'Array Content'!$A$2:$B$3,2,FALSE),"Mutant","WT")),"")</f>
        <v/>
      </c>
      <c r="CW381" s="4" t="str">
        <f>IF(ISNUMBER(CI381), IF($BV381&gt;VLOOKUP('Gene Table'!$G$2,'Array Content'!$A$2:$B$3,2,FALSE),IF(CI381&lt;-$BV381,"mutant","WT"),IF(CI381&lt;-VLOOKUP('Gene Table'!$G$2,'Array Content'!$A$2:$B$3,2,FALSE),"Mutant","WT")),"")</f>
        <v/>
      </c>
      <c r="CX381" s="4" t="str">
        <f>IF(ISNUMBER(CJ381), IF($BV381&gt;VLOOKUP('Gene Table'!$G$2,'Array Content'!$A$2:$B$3,2,FALSE),IF(CJ381&lt;-$BV381,"mutant","WT"),IF(CJ381&lt;-VLOOKUP('Gene Table'!$G$2,'Array Content'!$A$2:$B$3,2,FALSE),"Mutant","WT")),"")</f>
        <v/>
      </c>
      <c r="CY381" s="4" t="str">
        <f>IF(ISNUMBER(CK381), IF($BV381&gt;VLOOKUP('Gene Table'!$G$2,'Array Content'!$A$2:$B$3,2,FALSE),IF(CK381&lt;-$BV381,"mutant","WT"),IF(CK381&lt;-VLOOKUP('Gene Table'!$G$2,'Array Content'!$A$2:$B$3,2,FALSE),"Mutant","WT")),"")</f>
        <v/>
      </c>
      <c r="DA381" s="4" t="s">
        <v>5038</v>
      </c>
      <c r="DB381" s="4" t="str">
        <f t="shared" si="413"/>
        <v/>
      </c>
      <c r="DC381" s="4" t="str">
        <f t="shared" si="414"/>
        <v/>
      </c>
      <c r="DD381" s="4" t="str">
        <f t="shared" si="415"/>
        <v/>
      </c>
      <c r="DE381" s="4" t="str">
        <f t="shared" si="416"/>
        <v/>
      </c>
      <c r="DF381" s="4" t="str">
        <f t="shared" si="417"/>
        <v/>
      </c>
      <c r="DG381" s="4" t="str">
        <f t="shared" si="418"/>
        <v/>
      </c>
      <c r="DH381" s="4" t="str">
        <f t="shared" si="419"/>
        <v/>
      </c>
      <c r="DI381" s="4" t="str">
        <f t="shared" si="420"/>
        <v/>
      </c>
      <c r="DJ381" s="4" t="str">
        <f t="shared" si="421"/>
        <v/>
      </c>
      <c r="DK381" s="4" t="str">
        <f t="shared" si="422"/>
        <v/>
      </c>
      <c r="DL381" s="4" t="str">
        <f t="shared" si="423"/>
        <v/>
      </c>
      <c r="DM381" s="4" t="str">
        <f t="shared" si="424"/>
        <v/>
      </c>
      <c r="DO381" s="4" t="s">
        <v>5038</v>
      </c>
      <c r="DP381" s="4" t="str">
        <f>IF(ISNUMBER(DB381), IF($AR381&gt;VLOOKUP('Gene Table'!$G$2,'Array Content'!$A$2:$B$3,2,FALSE),IF(DB381&lt;-$AR381,"mutant","WT"),IF(DB381&lt;-VLOOKUP('Gene Table'!$G$2,'Array Content'!$A$2:$B$3,2,FALSE),"Mutant","WT")),"")</f>
        <v/>
      </c>
      <c r="DQ381" s="4" t="str">
        <f>IF(ISNUMBER(DC381), IF($AR381&gt;VLOOKUP('Gene Table'!$G$2,'Array Content'!$A$2:$B$3,2,FALSE),IF(DC381&lt;-$AR381,"mutant","WT"),IF(DC381&lt;-VLOOKUP('Gene Table'!$G$2,'Array Content'!$A$2:$B$3,2,FALSE),"Mutant","WT")),"")</f>
        <v/>
      </c>
      <c r="DR381" s="4" t="str">
        <f>IF(ISNUMBER(DD381), IF($AR381&gt;VLOOKUP('Gene Table'!$G$2,'Array Content'!$A$2:$B$3,2,FALSE),IF(DD381&lt;-$AR381,"mutant","WT"),IF(DD381&lt;-VLOOKUP('Gene Table'!$G$2,'Array Content'!$A$2:$B$3,2,FALSE),"Mutant","WT")),"")</f>
        <v/>
      </c>
      <c r="DS381" s="4" t="str">
        <f>IF(ISNUMBER(DE381), IF($AR381&gt;VLOOKUP('Gene Table'!$G$2,'Array Content'!$A$2:$B$3,2,FALSE),IF(DE381&lt;-$AR381,"mutant","WT"),IF(DE381&lt;-VLOOKUP('Gene Table'!$G$2,'Array Content'!$A$2:$B$3,2,FALSE),"Mutant","WT")),"")</f>
        <v/>
      </c>
      <c r="DT381" s="4" t="str">
        <f>IF(ISNUMBER(DF381), IF($AR381&gt;VLOOKUP('Gene Table'!$G$2,'Array Content'!$A$2:$B$3,2,FALSE),IF(DF381&lt;-$AR381,"mutant","WT"),IF(DF381&lt;-VLOOKUP('Gene Table'!$G$2,'Array Content'!$A$2:$B$3,2,FALSE),"Mutant","WT")),"")</f>
        <v/>
      </c>
      <c r="DU381" s="4" t="str">
        <f>IF(ISNUMBER(DG381), IF($AR381&gt;VLOOKUP('Gene Table'!$G$2,'Array Content'!$A$2:$B$3,2,FALSE),IF(DG381&lt;-$AR381,"mutant","WT"),IF(DG381&lt;-VLOOKUP('Gene Table'!$G$2,'Array Content'!$A$2:$B$3,2,FALSE),"Mutant","WT")),"")</f>
        <v/>
      </c>
      <c r="DV381" s="4" t="str">
        <f>IF(ISNUMBER(DH381), IF($AR381&gt;VLOOKUP('Gene Table'!$G$2,'Array Content'!$A$2:$B$3,2,FALSE),IF(DH381&lt;-$AR381,"mutant","WT"),IF(DH381&lt;-VLOOKUP('Gene Table'!$G$2,'Array Content'!$A$2:$B$3,2,FALSE),"Mutant","WT")),"")</f>
        <v/>
      </c>
      <c r="DW381" s="4" t="str">
        <f>IF(ISNUMBER(DI381), IF($AR381&gt;VLOOKUP('Gene Table'!$G$2,'Array Content'!$A$2:$B$3,2,FALSE),IF(DI381&lt;-$AR381,"mutant","WT"),IF(DI381&lt;-VLOOKUP('Gene Table'!$G$2,'Array Content'!$A$2:$B$3,2,FALSE),"Mutant","WT")),"")</f>
        <v/>
      </c>
      <c r="DX381" s="4" t="str">
        <f>IF(ISNUMBER(DJ381), IF($AR381&gt;VLOOKUP('Gene Table'!$G$2,'Array Content'!$A$2:$B$3,2,FALSE),IF(DJ381&lt;-$AR381,"mutant","WT"),IF(DJ381&lt;-VLOOKUP('Gene Table'!$G$2,'Array Content'!$A$2:$B$3,2,FALSE),"Mutant","WT")),"")</f>
        <v/>
      </c>
      <c r="DY381" s="4" t="str">
        <f>IF(ISNUMBER(DK381), IF($AR381&gt;VLOOKUP('Gene Table'!$G$2,'Array Content'!$A$2:$B$3,2,FALSE),IF(DK381&lt;-$AR381,"mutant","WT"),IF(DK381&lt;-VLOOKUP('Gene Table'!$G$2,'Array Content'!$A$2:$B$3,2,FALSE),"Mutant","WT")),"")</f>
        <v/>
      </c>
      <c r="DZ381" s="4" t="str">
        <f>IF(ISNUMBER(DL381), IF($AR381&gt;VLOOKUP('Gene Table'!$G$2,'Array Content'!$A$2:$B$3,2,FALSE),IF(DL381&lt;-$AR381,"mutant","WT"),IF(DL381&lt;-VLOOKUP('Gene Table'!$G$2,'Array Content'!$A$2:$B$3,2,FALSE),"Mutant","WT")),"")</f>
        <v/>
      </c>
      <c r="EA381" s="4" t="str">
        <f>IF(ISNUMBER(DM381), IF($AR381&gt;VLOOKUP('Gene Table'!$G$2,'Array Content'!$A$2:$B$3,2,FALSE),IF(DM381&lt;-$AR381,"mutant","WT"),IF(DM381&lt;-VLOOKUP('Gene Table'!$G$2,'Array Content'!$A$2:$B$3,2,FALSE),"Mutant","WT")),"")</f>
        <v/>
      </c>
      <c r="EC381" s="4" t="s">
        <v>5038</v>
      </c>
      <c r="ED381" s="4" t="str">
        <f>IF('Gene Table'!$D381="copy number",D381,"")</f>
        <v/>
      </c>
      <c r="EE381" s="4" t="str">
        <f>IF('Gene Table'!$D381="copy number",E381,"")</f>
        <v/>
      </c>
      <c r="EF381" s="4" t="str">
        <f>IF('Gene Table'!$D381="copy number",F381,"")</f>
        <v/>
      </c>
      <c r="EG381" s="4" t="str">
        <f>IF('Gene Table'!$D381="copy number",G381,"")</f>
        <v/>
      </c>
      <c r="EH381" s="4" t="str">
        <f>IF('Gene Table'!$D381="copy number",H381,"")</f>
        <v/>
      </c>
      <c r="EI381" s="4" t="str">
        <f>IF('Gene Table'!$D381="copy number",I381,"")</f>
        <v/>
      </c>
      <c r="EJ381" s="4" t="str">
        <f>IF('Gene Table'!$D381="copy number",J381,"")</f>
        <v/>
      </c>
      <c r="EK381" s="4" t="str">
        <f>IF('Gene Table'!$D381="copy number",K381,"")</f>
        <v/>
      </c>
      <c r="EL381" s="4" t="str">
        <f>IF('Gene Table'!$D381="copy number",L381,"")</f>
        <v/>
      </c>
      <c r="EM381" s="4" t="str">
        <f>IF('Gene Table'!$D381="copy number",M381,"")</f>
        <v/>
      </c>
      <c r="EN381" s="4" t="str">
        <f>IF('Gene Table'!$D381="copy number",N381,"")</f>
        <v/>
      </c>
      <c r="EO381" s="4" t="str">
        <f>IF('Gene Table'!$D381="copy number",O381,"")</f>
        <v/>
      </c>
      <c r="EQ381" s="4" t="s">
        <v>5038</v>
      </c>
      <c r="ER381" s="4" t="str">
        <f>IF('Gene Table'!$D381="copy number",R381,"")</f>
        <v/>
      </c>
      <c r="ES381" s="4" t="str">
        <f>IF('Gene Table'!$D381="copy number",S381,"")</f>
        <v/>
      </c>
      <c r="ET381" s="4" t="str">
        <f>IF('Gene Table'!$D381="copy number",T381,"")</f>
        <v/>
      </c>
      <c r="EU381" s="4" t="str">
        <f>IF('Gene Table'!$D381="copy number",U381,"")</f>
        <v/>
      </c>
      <c r="EV381" s="4" t="str">
        <f>IF('Gene Table'!$D381="copy number",V381,"")</f>
        <v/>
      </c>
      <c r="EW381" s="4" t="str">
        <f>IF('Gene Table'!$D381="copy number",W381,"")</f>
        <v/>
      </c>
      <c r="EX381" s="4" t="str">
        <f>IF('Gene Table'!$D381="copy number",X381,"")</f>
        <v/>
      </c>
      <c r="EY381" s="4" t="str">
        <f>IF('Gene Table'!$D381="copy number",Y381,"")</f>
        <v/>
      </c>
      <c r="EZ381" s="4" t="str">
        <f>IF('Gene Table'!$D381="copy number",Z381,"")</f>
        <v/>
      </c>
      <c r="FA381" s="4" t="str">
        <f>IF('Gene Table'!$D381="copy number",AA381,"")</f>
        <v/>
      </c>
      <c r="FB381" s="4" t="str">
        <f>IF('Gene Table'!$D381="copy number",AB381,"")</f>
        <v/>
      </c>
      <c r="FC381" s="4" t="str">
        <f>IF('Gene Table'!$D381="copy number",AC381,"")</f>
        <v/>
      </c>
      <c r="FE381" s="4" t="s">
        <v>5038</v>
      </c>
      <c r="FF381" s="4" t="str">
        <f>IF('Gene Table'!$C381="SMPC",D381,"")</f>
        <v/>
      </c>
      <c r="FG381" s="4" t="str">
        <f>IF('Gene Table'!$C381="SMPC",E381,"")</f>
        <v/>
      </c>
      <c r="FH381" s="4" t="str">
        <f>IF('Gene Table'!$C381="SMPC",F381,"")</f>
        <v/>
      </c>
      <c r="FI381" s="4" t="str">
        <f>IF('Gene Table'!$C381="SMPC",G381,"")</f>
        <v/>
      </c>
      <c r="FJ381" s="4" t="str">
        <f>IF('Gene Table'!$C381="SMPC",H381,"")</f>
        <v/>
      </c>
      <c r="FK381" s="4" t="str">
        <f>IF('Gene Table'!$C381="SMPC",I381,"")</f>
        <v/>
      </c>
      <c r="FL381" s="4" t="str">
        <f>IF('Gene Table'!$C381="SMPC",J381,"")</f>
        <v/>
      </c>
      <c r="FM381" s="4" t="str">
        <f>IF('Gene Table'!$C381="SMPC",K381,"")</f>
        <v/>
      </c>
      <c r="FN381" s="4" t="str">
        <f>IF('Gene Table'!$C381="SMPC",L381,"")</f>
        <v/>
      </c>
      <c r="FO381" s="4" t="str">
        <f>IF('Gene Table'!$C381="SMPC",M381,"")</f>
        <v/>
      </c>
      <c r="FP381" s="4" t="str">
        <f>IF('Gene Table'!$C381="SMPC",N381,"")</f>
        <v/>
      </c>
      <c r="FQ381" s="4" t="str">
        <f>IF('Gene Table'!$C381="SMPC",O381,"")</f>
        <v/>
      </c>
      <c r="FS381" s="4" t="s">
        <v>5038</v>
      </c>
      <c r="FT381" s="4" t="str">
        <f>IF('Gene Table'!$C381="SMPC",R381,"")</f>
        <v/>
      </c>
      <c r="FU381" s="4" t="str">
        <f>IF('Gene Table'!$C381="SMPC",S381,"")</f>
        <v/>
      </c>
      <c r="FV381" s="4" t="str">
        <f>IF('Gene Table'!$C381="SMPC",T381,"")</f>
        <v/>
      </c>
      <c r="FW381" s="4" t="str">
        <f>IF('Gene Table'!$C381="SMPC",U381,"")</f>
        <v/>
      </c>
      <c r="FX381" s="4" t="str">
        <f>IF('Gene Table'!$C381="SMPC",V381,"")</f>
        <v/>
      </c>
      <c r="FY381" s="4" t="str">
        <f>IF('Gene Table'!$C381="SMPC",W381,"")</f>
        <v/>
      </c>
      <c r="FZ381" s="4" t="str">
        <f>IF('Gene Table'!$C381="SMPC",X381,"")</f>
        <v/>
      </c>
      <c r="GA381" s="4" t="str">
        <f>IF('Gene Table'!$C381="SMPC",Y381,"")</f>
        <v/>
      </c>
      <c r="GB381" s="4" t="str">
        <f>IF('Gene Table'!$C381="SMPC",Z381,"")</f>
        <v/>
      </c>
      <c r="GC381" s="4" t="str">
        <f>IF('Gene Table'!$C381="SMPC",AA381,"")</f>
        <v/>
      </c>
      <c r="GD381" s="4" t="str">
        <f>IF('Gene Table'!$C381="SMPC",AB381,"")</f>
        <v/>
      </c>
      <c r="GE381" s="4" t="str">
        <f>IF('Gene Table'!$C381="SMPC",AC381,"")</f>
        <v/>
      </c>
    </row>
    <row r="382" spans="1:187" ht="15" customHeight="1" x14ac:dyDescent="0.25">
      <c r="A382" s="4" t="str">
        <f>'Gene Table'!C382&amp;":"&amp;'Gene Table'!D382</f>
        <v>Blank:Blank</v>
      </c>
      <c r="B382" s="4">
        <f>IF('Gene Table'!$G$5="NO",IF(ISNUMBER(MATCH('Gene Table'!E382,'Array Content'!$M$2:$M$941,0)),VLOOKUP('Gene Table'!E382,'Array Content'!$M$2:$O$941,2,FALSE),35),IF('Gene Table'!$G$5="YES",IF(ISNUMBER(MATCH('Gene Table'!E382,'Array Content'!$M$2:$M$941,0)),VLOOKUP('Gene Table'!E382,'Array Content'!$M$2:$O$941,3,FALSE),35),"OOPS"))</f>
        <v>35</v>
      </c>
      <c r="C382" s="4" t="s">
        <v>5039</v>
      </c>
      <c r="D382" s="29">
        <f>IF('Control Sample Data'!D381="","",IF(SUM('Control Sample Data'!D$2:D$97)&gt;10,IF(AND(ISNUMBER('Control Sample Data'!D381),'Control Sample Data'!D381&lt;$B382, 'Control Sample Data'!D381&gt;0),'Control Sample Data'!D381,$B382),""))</f>
        <v>26</v>
      </c>
      <c r="E382" s="29">
        <f>IF('Control Sample Data'!E381="","",IF(SUM('Control Sample Data'!E$2:E$97)&gt;10,IF(AND(ISNUMBER('Control Sample Data'!E381),'Control Sample Data'!E381&lt;$B382, 'Control Sample Data'!E381&gt;0),'Control Sample Data'!E381,$B382),""))</f>
        <v>26</v>
      </c>
      <c r="F382" s="29" t="str">
        <f>IF('Control Sample Data'!F381="","",IF(SUM('Control Sample Data'!F$2:F$97)&gt;10,IF(AND(ISNUMBER('Control Sample Data'!F381),'Control Sample Data'!F381&lt;$B382, 'Control Sample Data'!F381&gt;0),'Control Sample Data'!F381,$B382),""))</f>
        <v/>
      </c>
      <c r="G382" s="29" t="str">
        <f>IF('Control Sample Data'!G381="","",IF(SUM('Control Sample Data'!G$2:G$97)&gt;10,IF(AND(ISNUMBER('Control Sample Data'!G381),'Control Sample Data'!G381&lt;$B382, 'Control Sample Data'!G381&gt;0),'Control Sample Data'!G381,$B382),""))</f>
        <v/>
      </c>
      <c r="H382" s="29" t="str">
        <f>IF('Control Sample Data'!H381="","",IF(SUM('Control Sample Data'!H$2:H$97)&gt;10,IF(AND(ISNUMBER('Control Sample Data'!H381),'Control Sample Data'!H381&lt;$B382, 'Control Sample Data'!H381&gt;0),'Control Sample Data'!H381,$B382),""))</f>
        <v/>
      </c>
      <c r="I382" s="29" t="str">
        <f>IF('Control Sample Data'!I381="","",IF(SUM('Control Sample Data'!I$2:I$97)&gt;10,IF(AND(ISNUMBER('Control Sample Data'!I381),'Control Sample Data'!I381&lt;$B382, 'Control Sample Data'!I381&gt;0),'Control Sample Data'!I381,$B382),""))</f>
        <v/>
      </c>
      <c r="J382" s="29" t="str">
        <f>IF('Control Sample Data'!J381="","",IF(SUM('Control Sample Data'!J$2:J$97)&gt;10,IF(AND(ISNUMBER('Control Sample Data'!J381),'Control Sample Data'!J381&lt;$B382, 'Control Sample Data'!J381&gt;0),'Control Sample Data'!J381,$B382),""))</f>
        <v/>
      </c>
      <c r="K382" s="29" t="str">
        <f>IF('Control Sample Data'!K381="","",IF(SUM('Control Sample Data'!K$2:K$97)&gt;10,IF(AND(ISNUMBER('Control Sample Data'!K381),'Control Sample Data'!K381&lt;$B382, 'Control Sample Data'!K381&gt;0),'Control Sample Data'!K381,$B382),""))</f>
        <v/>
      </c>
      <c r="L382" s="29" t="str">
        <f>IF('Control Sample Data'!L381="","",IF(SUM('Control Sample Data'!L$2:L$97)&gt;10,IF(AND(ISNUMBER('Control Sample Data'!L381),'Control Sample Data'!L381&lt;$B382, 'Control Sample Data'!L381&gt;0),'Control Sample Data'!L381,$B382),""))</f>
        <v/>
      </c>
      <c r="M382" s="29" t="str">
        <f>IF('Control Sample Data'!M381="","",IF(SUM('Control Sample Data'!M$2:M$97)&gt;10,IF(AND(ISNUMBER('Control Sample Data'!M381),'Control Sample Data'!M381&lt;$B382, 'Control Sample Data'!M381&gt;0),'Control Sample Data'!M381,$B382),""))</f>
        <v/>
      </c>
      <c r="N382" s="29" t="str">
        <f>IF('Control Sample Data'!N381="","",IF(SUM('Control Sample Data'!N$2:N$97)&gt;10,IF(AND(ISNUMBER('Control Sample Data'!N381),'Control Sample Data'!N381&lt;$B382, 'Control Sample Data'!N381&gt;0),'Control Sample Data'!N381,$B382),""))</f>
        <v/>
      </c>
      <c r="O382" s="29" t="str">
        <f>IF('Control Sample Data'!O381="","",IF(SUM('Control Sample Data'!O$2:O$97)&gt;10,IF(AND(ISNUMBER('Control Sample Data'!O381),'Control Sample Data'!O381&lt;$B382, 'Control Sample Data'!O381&gt;0),'Control Sample Data'!O381,$B382),""))</f>
        <v/>
      </c>
      <c r="Q382" s="4" t="s">
        <v>5039</v>
      </c>
      <c r="R382" s="29">
        <f>IF('Test Sample Data'!D381="","",IF(SUM('Test Sample Data'!D$2:D$97)&gt;10,IF(AND(ISNUMBER('Test Sample Data'!D381),'Test Sample Data'!D381&lt;$B382, 'Test Sample Data'!D381&gt;0),'Test Sample Data'!D381,$B382),""))</f>
        <v>25.95</v>
      </c>
      <c r="S382" s="29">
        <f>IF('Test Sample Data'!E381="","",IF(SUM('Test Sample Data'!E$2:E$97)&gt;10,IF(AND(ISNUMBER('Test Sample Data'!E381),'Test Sample Data'!E381&lt;$B382, 'Test Sample Data'!E381&gt;0),'Test Sample Data'!E381,$B382),""))</f>
        <v>26</v>
      </c>
      <c r="T382" s="29" t="str">
        <f>IF('Test Sample Data'!F381="","",IF(SUM('Test Sample Data'!F$2:F$97)&gt;10,IF(AND(ISNUMBER('Test Sample Data'!F381),'Test Sample Data'!F381&lt;$B382, 'Test Sample Data'!F381&gt;0),'Test Sample Data'!F381,$B382),""))</f>
        <v/>
      </c>
      <c r="U382" s="29" t="str">
        <f>IF('Test Sample Data'!G381="","",IF(SUM('Test Sample Data'!G$2:G$97)&gt;10,IF(AND(ISNUMBER('Test Sample Data'!G381),'Test Sample Data'!G381&lt;$B382, 'Test Sample Data'!G381&gt;0),'Test Sample Data'!G381,$B382),""))</f>
        <v/>
      </c>
      <c r="V382" s="29" t="str">
        <f>IF('Test Sample Data'!H381="","",IF(SUM('Test Sample Data'!H$2:H$97)&gt;10,IF(AND(ISNUMBER('Test Sample Data'!H381),'Test Sample Data'!H381&lt;$B382, 'Test Sample Data'!H381&gt;0),'Test Sample Data'!H381,$B382),""))</f>
        <v/>
      </c>
      <c r="W382" s="29" t="str">
        <f>IF('Test Sample Data'!I381="","",IF(SUM('Test Sample Data'!I$2:I$97)&gt;10,IF(AND(ISNUMBER('Test Sample Data'!I381),'Test Sample Data'!I381&lt;$B382, 'Test Sample Data'!I381&gt;0),'Test Sample Data'!I381,$B382),""))</f>
        <v/>
      </c>
      <c r="X382" s="29" t="str">
        <f>IF('Test Sample Data'!J381="","",IF(SUM('Test Sample Data'!J$2:J$97)&gt;10,IF(AND(ISNUMBER('Test Sample Data'!J381),'Test Sample Data'!J381&lt;$B382, 'Test Sample Data'!J381&gt;0),'Test Sample Data'!J381,$B382),""))</f>
        <v/>
      </c>
      <c r="Y382" s="29" t="str">
        <f>IF('Test Sample Data'!K381="","",IF(SUM('Test Sample Data'!K$2:K$97)&gt;10,IF(AND(ISNUMBER('Test Sample Data'!K381),'Test Sample Data'!K381&lt;$B382, 'Test Sample Data'!K381&gt;0),'Test Sample Data'!K381,$B382),""))</f>
        <v/>
      </c>
      <c r="Z382" s="29" t="str">
        <f>IF('Test Sample Data'!L381="","",IF(SUM('Test Sample Data'!L$2:L$97)&gt;10,IF(AND(ISNUMBER('Test Sample Data'!L381),'Test Sample Data'!L381&lt;$B382, 'Test Sample Data'!L381&gt;0),'Test Sample Data'!L381,$B382),""))</f>
        <v/>
      </c>
      <c r="AA382" s="29" t="str">
        <f>IF('Test Sample Data'!M381="","",IF(SUM('Test Sample Data'!M$2:M$97)&gt;10,IF(AND(ISNUMBER('Test Sample Data'!M381),'Test Sample Data'!M381&lt;$B382, 'Test Sample Data'!M381&gt;0),'Test Sample Data'!M381,$B382),""))</f>
        <v/>
      </c>
      <c r="AB382" s="29" t="str">
        <f>IF('Test Sample Data'!N381="","",IF(SUM('Test Sample Data'!N$2:N$97)&gt;10,IF(AND(ISNUMBER('Test Sample Data'!N381),'Test Sample Data'!N381&lt;$B382, 'Test Sample Data'!N381&gt;0),'Test Sample Data'!N381,$B382),""))</f>
        <v/>
      </c>
      <c r="AC382" s="29" t="str">
        <f>IF('Test Sample Data'!O381="","",IF(SUM('Test Sample Data'!O$2:O$97)&gt;10,IF(AND(ISNUMBER('Test Sample Data'!O381),'Test Sample Data'!O381&lt;$B382, 'Test Sample Data'!O381&gt;0),'Test Sample Data'!O381,$B382),""))</f>
        <v/>
      </c>
      <c r="AE382" s="4" t="s">
        <v>5039</v>
      </c>
      <c r="AF382" s="4" t="e">
        <f t="shared" si="375"/>
        <v>#N/A</v>
      </c>
      <c r="AG382" s="4" t="e">
        <f t="shared" si="376"/>
        <v>#N/A</v>
      </c>
      <c r="AH382" s="4" t="str">
        <f t="shared" si="377"/>
        <v/>
      </c>
      <c r="AI382" s="4" t="str">
        <f t="shared" si="378"/>
        <v/>
      </c>
      <c r="AJ382" s="4" t="str">
        <f t="shared" si="379"/>
        <v/>
      </c>
      <c r="AK382" s="4" t="str">
        <f t="shared" si="380"/>
        <v/>
      </c>
      <c r="AL382" s="4" t="str">
        <f t="shared" si="381"/>
        <v/>
      </c>
      <c r="AM382" s="4" t="str">
        <f t="shared" si="382"/>
        <v/>
      </c>
      <c r="AN382" s="4" t="str">
        <f t="shared" si="383"/>
        <v/>
      </c>
      <c r="AO382" s="4" t="str">
        <f t="shared" si="384"/>
        <v/>
      </c>
      <c r="AP382" s="4" t="str">
        <f t="shared" si="385"/>
        <v/>
      </c>
      <c r="AQ382" s="4" t="str">
        <f t="shared" si="386"/>
        <v/>
      </c>
      <c r="AR382" s="4">
        <f t="shared" si="387"/>
        <v>0</v>
      </c>
      <c r="AS382" s="4" t="e">
        <f t="shared" si="438"/>
        <v>#N/A</v>
      </c>
      <c r="AU382" s="4" t="s">
        <v>5039</v>
      </c>
      <c r="AV382" s="4" t="e">
        <f t="shared" si="388"/>
        <v>#N/A</v>
      </c>
      <c r="AW382" s="4" t="e">
        <f t="shared" si="389"/>
        <v>#N/A</v>
      </c>
      <c r="AX382" s="4" t="str">
        <f t="shared" si="390"/>
        <v/>
      </c>
      <c r="AY382" s="4" t="str">
        <f t="shared" si="391"/>
        <v/>
      </c>
      <c r="AZ382" s="4" t="str">
        <f t="shared" si="392"/>
        <v/>
      </c>
      <c r="BA382" s="4" t="str">
        <f t="shared" si="393"/>
        <v/>
      </c>
      <c r="BB382" s="4" t="str">
        <f t="shared" si="394"/>
        <v/>
      </c>
      <c r="BC382" s="4" t="str">
        <f t="shared" si="395"/>
        <v/>
      </c>
      <c r="BD382" s="4" t="str">
        <f t="shared" si="396"/>
        <v/>
      </c>
      <c r="BE382" s="4" t="str">
        <f t="shared" si="397"/>
        <v/>
      </c>
      <c r="BF382" s="4" t="str">
        <f t="shared" si="398"/>
        <v/>
      </c>
      <c r="BG382" s="4" t="str">
        <f t="shared" si="399"/>
        <v/>
      </c>
      <c r="BI382" s="4" t="s">
        <v>5039</v>
      </c>
      <c r="BJ382" s="4" t="str">
        <f t="shared" si="425"/>
        <v/>
      </c>
      <c r="BK382" s="4" t="e">
        <f t="shared" si="426"/>
        <v>#N/A</v>
      </c>
      <c r="BL382" s="4" t="str">
        <f t="shared" si="427"/>
        <v/>
      </c>
      <c r="BM382" s="4" t="str">
        <f t="shared" si="428"/>
        <v/>
      </c>
      <c r="BN382" s="4" t="str">
        <f t="shared" si="429"/>
        <v/>
      </c>
      <c r="BO382" s="4" t="str">
        <f t="shared" si="430"/>
        <v/>
      </c>
      <c r="BP382" s="4" t="str">
        <f t="shared" si="431"/>
        <v/>
      </c>
      <c r="BQ382" s="4" t="str">
        <f t="shared" si="432"/>
        <v/>
      </c>
      <c r="BR382" s="4" t="str">
        <f t="shared" si="433"/>
        <v/>
      </c>
      <c r="BS382" s="4" t="str">
        <f t="shared" si="434"/>
        <v/>
      </c>
      <c r="BT382" s="4" t="str">
        <f t="shared" si="435"/>
        <v/>
      </c>
      <c r="BU382" s="4" t="str">
        <f t="shared" si="436"/>
        <v/>
      </c>
      <c r="BV382" s="4">
        <f t="shared" si="400"/>
        <v>0</v>
      </c>
      <c r="BW382" s="4" t="e">
        <f t="shared" si="437"/>
        <v>#N/A</v>
      </c>
      <c r="BY382" s="4" t="s">
        <v>5039</v>
      </c>
      <c r="BZ382" s="4" t="str">
        <f t="shared" si="401"/>
        <v/>
      </c>
      <c r="CA382" s="4" t="str">
        <f t="shared" si="402"/>
        <v/>
      </c>
      <c r="CB382" s="4" t="str">
        <f t="shared" si="403"/>
        <v/>
      </c>
      <c r="CC382" s="4" t="str">
        <f t="shared" si="404"/>
        <v/>
      </c>
      <c r="CD382" s="4" t="str">
        <f t="shared" si="405"/>
        <v/>
      </c>
      <c r="CE382" s="4" t="str">
        <f t="shared" si="406"/>
        <v/>
      </c>
      <c r="CF382" s="4" t="str">
        <f t="shared" si="407"/>
        <v/>
      </c>
      <c r="CG382" s="4" t="str">
        <f t="shared" si="408"/>
        <v/>
      </c>
      <c r="CH382" s="4" t="str">
        <f t="shared" si="409"/>
        <v/>
      </c>
      <c r="CI382" s="4" t="str">
        <f t="shared" si="410"/>
        <v/>
      </c>
      <c r="CJ382" s="4" t="str">
        <f t="shared" si="411"/>
        <v/>
      </c>
      <c r="CK382" s="4" t="str">
        <f t="shared" si="412"/>
        <v/>
      </c>
      <c r="CM382" s="4" t="s">
        <v>5039</v>
      </c>
      <c r="CN382" s="4" t="str">
        <f>IF(ISNUMBER(BZ382), IF($BV382&gt;VLOOKUP('Gene Table'!$G$2,'Array Content'!$A$2:$B$3,2,FALSE),IF(BZ382&lt;-$BV382,"mutant","WT"),IF(BZ382&lt;-VLOOKUP('Gene Table'!$G$2,'Array Content'!$A$2:$B$3,2,FALSE),"Mutant","WT")),"")</f>
        <v/>
      </c>
      <c r="CO382" s="4" t="str">
        <f>IF(ISNUMBER(CA382), IF($BV382&gt;VLOOKUP('Gene Table'!$G$2,'Array Content'!$A$2:$B$3,2,FALSE),IF(CA382&lt;-$BV382,"mutant","WT"),IF(CA382&lt;-VLOOKUP('Gene Table'!$G$2,'Array Content'!$A$2:$B$3,2,FALSE),"Mutant","WT")),"")</f>
        <v/>
      </c>
      <c r="CP382" s="4" t="str">
        <f>IF(ISNUMBER(CB382), IF($BV382&gt;VLOOKUP('Gene Table'!$G$2,'Array Content'!$A$2:$B$3,2,FALSE),IF(CB382&lt;-$BV382,"mutant","WT"),IF(CB382&lt;-VLOOKUP('Gene Table'!$G$2,'Array Content'!$A$2:$B$3,2,FALSE),"Mutant","WT")),"")</f>
        <v/>
      </c>
      <c r="CQ382" s="4" t="str">
        <f>IF(ISNUMBER(CC382), IF($BV382&gt;VLOOKUP('Gene Table'!$G$2,'Array Content'!$A$2:$B$3,2,FALSE),IF(CC382&lt;-$BV382,"mutant","WT"),IF(CC382&lt;-VLOOKUP('Gene Table'!$G$2,'Array Content'!$A$2:$B$3,2,FALSE),"Mutant","WT")),"")</f>
        <v/>
      </c>
      <c r="CR382" s="4" t="str">
        <f>IF(ISNUMBER(CD382), IF($BV382&gt;VLOOKUP('Gene Table'!$G$2,'Array Content'!$A$2:$B$3,2,FALSE),IF(CD382&lt;-$BV382,"mutant","WT"),IF(CD382&lt;-VLOOKUP('Gene Table'!$G$2,'Array Content'!$A$2:$B$3,2,FALSE),"Mutant","WT")),"")</f>
        <v/>
      </c>
      <c r="CS382" s="4" t="str">
        <f>IF(ISNUMBER(CE382), IF($BV382&gt;VLOOKUP('Gene Table'!$G$2,'Array Content'!$A$2:$B$3,2,FALSE),IF(CE382&lt;-$BV382,"mutant","WT"),IF(CE382&lt;-VLOOKUP('Gene Table'!$G$2,'Array Content'!$A$2:$B$3,2,FALSE),"Mutant","WT")),"")</f>
        <v/>
      </c>
      <c r="CT382" s="4" t="str">
        <f>IF(ISNUMBER(CF382), IF($BV382&gt;VLOOKUP('Gene Table'!$G$2,'Array Content'!$A$2:$B$3,2,FALSE),IF(CF382&lt;-$BV382,"mutant","WT"),IF(CF382&lt;-VLOOKUP('Gene Table'!$G$2,'Array Content'!$A$2:$B$3,2,FALSE),"Mutant","WT")),"")</f>
        <v/>
      </c>
      <c r="CU382" s="4" t="str">
        <f>IF(ISNUMBER(CG382), IF($BV382&gt;VLOOKUP('Gene Table'!$G$2,'Array Content'!$A$2:$B$3,2,FALSE),IF(CG382&lt;-$BV382,"mutant","WT"),IF(CG382&lt;-VLOOKUP('Gene Table'!$G$2,'Array Content'!$A$2:$B$3,2,FALSE),"Mutant","WT")),"")</f>
        <v/>
      </c>
      <c r="CV382" s="4" t="str">
        <f>IF(ISNUMBER(CH382), IF($BV382&gt;VLOOKUP('Gene Table'!$G$2,'Array Content'!$A$2:$B$3,2,FALSE),IF(CH382&lt;-$BV382,"mutant","WT"),IF(CH382&lt;-VLOOKUP('Gene Table'!$G$2,'Array Content'!$A$2:$B$3,2,FALSE),"Mutant","WT")),"")</f>
        <v/>
      </c>
      <c r="CW382" s="4" t="str">
        <f>IF(ISNUMBER(CI382), IF($BV382&gt;VLOOKUP('Gene Table'!$G$2,'Array Content'!$A$2:$B$3,2,FALSE),IF(CI382&lt;-$BV382,"mutant","WT"),IF(CI382&lt;-VLOOKUP('Gene Table'!$G$2,'Array Content'!$A$2:$B$3,2,FALSE),"Mutant","WT")),"")</f>
        <v/>
      </c>
      <c r="CX382" s="4" t="str">
        <f>IF(ISNUMBER(CJ382), IF($BV382&gt;VLOOKUP('Gene Table'!$G$2,'Array Content'!$A$2:$B$3,2,FALSE),IF(CJ382&lt;-$BV382,"mutant","WT"),IF(CJ382&lt;-VLOOKUP('Gene Table'!$G$2,'Array Content'!$A$2:$B$3,2,FALSE),"Mutant","WT")),"")</f>
        <v/>
      </c>
      <c r="CY382" s="4" t="str">
        <f>IF(ISNUMBER(CK382), IF($BV382&gt;VLOOKUP('Gene Table'!$G$2,'Array Content'!$A$2:$B$3,2,FALSE),IF(CK382&lt;-$BV382,"mutant","WT"),IF(CK382&lt;-VLOOKUP('Gene Table'!$G$2,'Array Content'!$A$2:$B$3,2,FALSE),"Mutant","WT")),"")</f>
        <v/>
      </c>
      <c r="DA382" s="4" t="s">
        <v>5039</v>
      </c>
      <c r="DB382" s="4" t="str">
        <f t="shared" si="413"/>
        <v/>
      </c>
      <c r="DC382" s="4" t="str">
        <f t="shared" si="414"/>
        <v/>
      </c>
      <c r="DD382" s="4" t="str">
        <f t="shared" si="415"/>
        <v/>
      </c>
      <c r="DE382" s="4" t="str">
        <f t="shared" si="416"/>
        <v/>
      </c>
      <c r="DF382" s="4" t="str">
        <f t="shared" si="417"/>
        <v/>
      </c>
      <c r="DG382" s="4" t="str">
        <f t="shared" si="418"/>
        <v/>
      </c>
      <c r="DH382" s="4" t="str">
        <f t="shared" si="419"/>
        <v/>
      </c>
      <c r="DI382" s="4" t="str">
        <f t="shared" si="420"/>
        <v/>
      </c>
      <c r="DJ382" s="4" t="str">
        <f t="shared" si="421"/>
        <v/>
      </c>
      <c r="DK382" s="4" t="str">
        <f t="shared" si="422"/>
        <v/>
      </c>
      <c r="DL382" s="4" t="str">
        <f t="shared" si="423"/>
        <v/>
      </c>
      <c r="DM382" s="4" t="str">
        <f t="shared" si="424"/>
        <v/>
      </c>
      <c r="DO382" s="4" t="s">
        <v>5039</v>
      </c>
      <c r="DP382" s="4" t="str">
        <f>IF(ISNUMBER(DB382), IF($AR382&gt;VLOOKUP('Gene Table'!$G$2,'Array Content'!$A$2:$B$3,2,FALSE),IF(DB382&lt;-$AR382,"mutant","WT"),IF(DB382&lt;-VLOOKUP('Gene Table'!$G$2,'Array Content'!$A$2:$B$3,2,FALSE),"Mutant","WT")),"")</f>
        <v/>
      </c>
      <c r="DQ382" s="4" t="str">
        <f>IF(ISNUMBER(DC382), IF($AR382&gt;VLOOKUP('Gene Table'!$G$2,'Array Content'!$A$2:$B$3,2,FALSE),IF(DC382&lt;-$AR382,"mutant","WT"),IF(DC382&lt;-VLOOKUP('Gene Table'!$G$2,'Array Content'!$A$2:$B$3,2,FALSE),"Mutant","WT")),"")</f>
        <v/>
      </c>
      <c r="DR382" s="4" t="str">
        <f>IF(ISNUMBER(DD382), IF($AR382&gt;VLOOKUP('Gene Table'!$G$2,'Array Content'!$A$2:$B$3,2,FALSE),IF(DD382&lt;-$AR382,"mutant","WT"),IF(DD382&lt;-VLOOKUP('Gene Table'!$G$2,'Array Content'!$A$2:$B$3,2,FALSE),"Mutant","WT")),"")</f>
        <v/>
      </c>
      <c r="DS382" s="4" t="str">
        <f>IF(ISNUMBER(DE382), IF($AR382&gt;VLOOKUP('Gene Table'!$G$2,'Array Content'!$A$2:$B$3,2,FALSE),IF(DE382&lt;-$AR382,"mutant","WT"),IF(DE382&lt;-VLOOKUP('Gene Table'!$G$2,'Array Content'!$A$2:$B$3,2,FALSE),"Mutant","WT")),"")</f>
        <v/>
      </c>
      <c r="DT382" s="4" t="str">
        <f>IF(ISNUMBER(DF382), IF($AR382&gt;VLOOKUP('Gene Table'!$G$2,'Array Content'!$A$2:$B$3,2,FALSE),IF(DF382&lt;-$AR382,"mutant","WT"),IF(DF382&lt;-VLOOKUP('Gene Table'!$G$2,'Array Content'!$A$2:$B$3,2,FALSE),"Mutant","WT")),"")</f>
        <v/>
      </c>
      <c r="DU382" s="4" t="str">
        <f>IF(ISNUMBER(DG382), IF($AR382&gt;VLOOKUP('Gene Table'!$G$2,'Array Content'!$A$2:$B$3,2,FALSE),IF(DG382&lt;-$AR382,"mutant","WT"),IF(DG382&lt;-VLOOKUP('Gene Table'!$G$2,'Array Content'!$A$2:$B$3,2,FALSE),"Mutant","WT")),"")</f>
        <v/>
      </c>
      <c r="DV382" s="4" t="str">
        <f>IF(ISNUMBER(DH382), IF($AR382&gt;VLOOKUP('Gene Table'!$G$2,'Array Content'!$A$2:$B$3,2,FALSE),IF(DH382&lt;-$AR382,"mutant","WT"),IF(DH382&lt;-VLOOKUP('Gene Table'!$G$2,'Array Content'!$A$2:$B$3,2,FALSE),"Mutant","WT")),"")</f>
        <v/>
      </c>
      <c r="DW382" s="4" t="str">
        <f>IF(ISNUMBER(DI382), IF($AR382&gt;VLOOKUP('Gene Table'!$G$2,'Array Content'!$A$2:$B$3,2,FALSE),IF(DI382&lt;-$AR382,"mutant","WT"),IF(DI382&lt;-VLOOKUP('Gene Table'!$G$2,'Array Content'!$A$2:$B$3,2,FALSE),"Mutant","WT")),"")</f>
        <v/>
      </c>
      <c r="DX382" s="4" t="str">
        <f>IF(ISNUMBER(DJ382), IF($AR382&gt;VLOOKUP('Gene Table'!$G$2,'Array Content'!$A$2:$B$3,2,FALSE),IF(DJ382&lt;-$AR382,"mutant","WT"),IF(DJ382&lt;-VLOOKUP('Gene Table'!$G$2,'Array Content'!$A$2:$B$3,2,FALSE),"Mutant","WT")),"")</f>
        <v/>
      </c>
      <c r="DY382" s="4" t="str">
        <f>IF(ISNUMBER(DK382), IF($AR382&gt;VLOOKUP('Gene Table'!$G$2,'Array Content'!$A$2:$B$3,2,FALSE),IF(DK382&lt;-$AR382,"mutant","WT"),IF(DK382&lt;-VLOOKUP('Gene Table'!$G$2,'Array Content'!$A$2:$B$3,2,FALSE),"Mutant","WT")),"")</f>
        <v/>
      </c>
      <c r="DZ382" s="4" t="str">
        <f>IF(ISNUMBER(DL382), IF($AR382&gt;VLOOKUP('Gene Table'!$G$2,'Array Content'!$A$2:$B$3,2,FALSE),IF(DL382&lt;-$AR382,"mutant","WT"),IF(DL382&lt;-VLOOKUP('Gene Table'!$G$2,'Array Content'!$A$2:$B$3,2,FALSE),"Mutant","WT")),"")</f>
        <v/>
      </c>
      <c r="EA382" s="4" t="str">
        <f>IF(ISNUMBER(DM382), IF($AR382&gt;VLOOKUP('Gene Table'!$G$2,'Array Content'!$A$2:$B$3,2,FALSE),IF(DM382&lt;-$AR382,"mutant","WT"),IF(DM382&lt;-VLOOKUP('Gene Table'!$G$2,'Array Content'!$A$2:$B$3,2,FALSE),"Mutant","WT")),"")</f>
        <v/>
      </c>
      <c r="EC382" s="4" t="s">
        <v>5039</v>
      </c>
      <c r="ED382" s="4" t="str">
        <f>IF('Gene Table'!$D382="copy number",D382,"")</f>
        <v/>
      </c>
      <c r="EE382" s="4" t="str">
        <f>IF('Gene Table'!$D382="copy number",E382,"")</f>
        <v/>
      </c>
      <c r="EF382" s="4" t="str">
        <f>IF('Gene Table'!$D382="copy number",F382,"")</f>
        <v/>
      </c>
      <c r="EG382" s="4" t="str">
        <f>IF('Gene Table'!$D382="copy number",G382,"")</f>
        <v/>
      </c>
      <c r="EH382" s="4" t="str">
        <f>IF('Gene Table'!$D382="copy number",H382,"")</f>
        <v/>
      </c>
      <c r="EI382" s="4" t="str">
        <f>IF('Gene Table'!$D382="copy number",I382,"")</f>
        <v/>
      </c>
      <c r="EJ382" s="4" t="str">
        <f>IF('Gene Table'!$D382="copy number",J382,"")</f>
        <v/>
      </c>
      <c r="EK382" s="4" t="str">
        <f>IF('Gene Table'!$D382="copy number",K382,"")</f>
        <v/>
      </c>
      <c r="EL382" s="4" t="str">
        <f>IF('Gene Table'!$D382="copy number",L382,"")</f>
        <v/>
      </c>
      <c r="EM382" s="4" t="str">
        <f>IF('Gene Table'!$D382="copy number",M382,"")</f>
        <v/>
      </c>
      <c r="EN382" s="4" t="str">
        <f>IF('Gene Table'!$D382="copy number",N382,"")</f>
        <v/>
      </c>
      <c r="EO382" s="4" t="str">
        <f>IF('Gene Table'!$D382="copy number",O382,"")</f>
        <v/>
      </c>
      <c r="EQ382" s="4" t="s">
        <v>5039</v>
      </c>
      <c r="ER382" s="4" t="str">
        <f>IF('Gene Table'!$D382="copy number",R382,"")</f>
        <v/>
      </c>
      <c r="ES382" s="4" t="str">
        <f>IF('Gene Table'!$D382="copy number",S382,"")</f>
        <v/>
      </c>
      <c r="ET382" s="4" t="str">
        <f>IF('Gene Table'!$D382="copy number",T382,"")</f>
        <v/>
      </c>
      <c r="EU382" s="4" t="str">
        <f>IF('Gene Table'!$D382="copy number",U382,"")</f>
        <v/>
      </c>
      <c r="EV382" s="4" t="str">
        <f>IF('Gene Table'!$D382="copy number",V382,"")</f>
        <v/>
      </c>
      <c r="EW382" s="4" t="str">
        <f>IF('Gene Table'!$D382="copy number",W382,"")</f>
        <v/>
      </c>
      <c r="EX382" s="4" t="str">
        <f>IF('Gene Table'!$D382="copy number",X382,"")</f>
        <v/>
      </c>
      <c r="EY382" s="4" t="str">
        <f>IF('Gene Table'!$D382="copy number",Y382,"")</f>
        <v/>
      </c>
      <c r="EZ382" s="4" t="str">
        <f>IF('Gene Table'!$D382="copy number",Z382,"")</f>
        <v/>
      </c>
      <c r="FA382" s="4" t="str">
        <f>IF('Gene Table'!$D382="copy number",AA382,"")</f>
        <v/>
      </c>
      <c r="FB382" s="4" t="str">
        <f>IF('Gene Table'!$D382="copy number",AB382,"")</f>
        <v/>
      </c>
      <c r="FC382" s="4" t="str">
        <f>IF('Gene Table'!$D382="copy number",AC382,"")</f>
        <v/>
      </c>
      <c r="FE382" s="4" t="s">
        <v>5039</v>
      </c>
      <c r="FF382" s="4" t="str">
        <f>IF('Gene Table'!$C382="SMPC",D382,"")</f>
        <v/>
      </c>
      <c r="FG382" s="4" t="str">
        <f>IF('Gene Table'!$C382="SMPC",E382,"")</f>
        <v/>
      </c>
      <c r="FH382" s="4" t="str">
        <f>IF('Gene Table'!$C382="SMPC",F382,"")</f>
        <v/>
      </c>
      <c r="FI382" s="4" t="str">
        <f>IF('Gene Table'!$C382="SMPC",G382,"")</f>
        <v/>
      </c>
      <c r="FJ382" s="4" t="str">
        <f>IF('Gene Table'!$C382="SMPC",H382,"")</f>
        <v/>
      </c>
      <c r="FK382" s="4" t="str">
        <f>IF('Gene Table'!$C382="SMPC",I382,"")</f>
        <v/>
      </c>
      <c r="FL382" s="4" t="str">
        <f>IF('Gene Table'!$C382="SMPC",J382,"")</f>
        <v/>
      </c>
      <c r="FM382" s="4" t="str">
        <f>IF('Gene Table'!$C382="SMPC",K382,"")</f>
        <v/>
      </c>
      <c r="FN382" s="4" t="str">
        <f>IF('Gene Table'!$C382="SMPC",L382,"")</f>
        <v/>
      </c>
      <c r="FO382" s="4" t="str">
        <f>IF('Gene Table'!$C382="SMPC",M382,"")</f>
        <v/>
      </c>
      <c r="FP382" s="4" t="str">
        <f>IF('Gene Table'!$C382="SMPC",N382,"")</f>
        <v/>
      </c>
      <c r="FQ382" s="4" t="str">
        <f>IF('Gene Table'!$C382="SMPC",O382,"")</f>
        <v/>
      </c>
      <c r="FS382" s="4" t="s">
        <v>5039</v>
      </c>
      <c r="FT382" s="4" t="str">
        <f>IF('Gene Table'!$C382="SMPC",R382,"")</f>
        <v/>
      </c>
      <c r="FU382" s="4" t="str">
        <f>IF('Gene Table'!$C382="SMPC",S382,"")</f>
        <v/>
      </c>
      <c r="FV382" s="4" t="str">
        <f>IF('Gene Table'!$C382="SMPC",T382,"")</f>
        <v/>
      </c>
      <c r="FW382" s="4" t="str">
        <f>IF('Gene Table'!$C382="SMPC",U382,"")</f>
        <v/>
      </c>
      <c r="FX382" s="4" t="str">
        <f>IF('Gene Table'!$C382="SMPC",V382,"")</f>
        <v/>
      </c>
      <c r="FY382" s="4" t="str">
        <f>IF('Gene Table'!$C382="SMPC",W382,"")</f>
        <v/>
      </c>
      <c r="FZ382" s="4" t="str">
        <f>IF('Gene Table'!$C382="SMPC",X382,"")</f>
        <v/>
      </c>
      <c r="GA382" s="4" t="str">
        <f>IF('Gene Table'!$C382="SMPC",Y382,"")</f>
        <v/>
      </c>
      <c r="GB382" s="4" t="str">
        <f>IF('Gene Table'!$C382="SMPC",Z382,"")</f>
        <v/>
      </c>
      <c r="GC382" s="4" t="str">
        <f>IF('Gene Table'!$C382="SMPC",AA382,"")</f>
        <v/>
      </c>
      <c r="GD382" s="4" t="str">
        <f>IF('Gene Table'!$C382="SMPC",AB382,"")</f>
        <v/>
      </c>
      <c r="GE382" s="4" t="str">
        <f>IF('Gene Table'!$C382="SMPC",AC382,"")</f>
        <v/>
      </c>
    </row>
    <row r="383" spans="1:187" ht="15" customHeight="1" x14ac:dyDescent="0.25">
      <c r="A383" s="4" t="str">
        <f>'Gene Table'!C383&amp;":"&amp;'Gene Table'!D383</f>
        <v>Blank:Blank</v>
      </c>
      <c r="B383" s="4">
        <f>IF('Gene Table'!$G$5="NO",IF(ISNUMBER(MATCH('Gene Table'!E383,'Array Content'!$M$2:$M$941,0)),VLOOKUP('Gene Table'!E383,'Array Content'!$M$2:$O$941,2,FALSE),35),IF('Gene Table'!$G$5="YES",IF(ISNUMBER(MATCH('Gene Table'!E383,'Array Content'!$M$2:$M$941,0)),VLOOKUP('Gene Table'!E383,'Array Content'!$M$2:$O$941,3,FALSE),35),"OOPS"))</f>
        <v>35</v>
      </c>
      <c r="C383" s="4" t="s">
        <v>5040</v>
      </c>
      <c r="D383" s="29">
        <f>IF('Control Sample Data'!D382="","",IF(SUM('Control Sample Data'!D$2:D$97)&gt;10,IF(AND(ISNUMBER('Control Sample Data'!D382),'Control Sample Data'!D382&lt;$B383, 'Control Sample Data'!D382&gt;0),'Control Sample Data'!D382,$B383),""))</f>
        <v>26</v>
      </c>
      <c r="E383" s="29">
        <f>IF('Control Sample Data'!E382="","",IF(SUM('Control Sample Data'!E$2:E$97)&gt;10,IF(AND(ISNUMBER('Control Sample Data'!E382),'Control Sample Data'!E382&lt;$B383, 'Control Sample Data'!E382&gt;0),'Control Sample Data'!E382,$B383),""))</f>
        <v>26</v>
      </c>
      <c r="F383" s="29" t="str">
        <f>IF('Control Sample Data'!F382="","",IF(SUM('Control Sample Data'!F$2:F$97)&gt;10,IF(AND(ISNUMBER('Control Sample Data'!F382),'Control Sample Data'!F382&lt;$B383, 'Control Sample Data'!F382&gt;0),'Control Sample Data'!F382,$B383),""))</f>
        <v/>
      </c>
      <c r="G383" s="29" t="str">
        <f>IF('Control Sample Data'!G382="","",IF(SUM('Control Sample Data'!G$2:G$97)&gt;10,IF(AND(ISNUMBER('Control Sample Data'!G382),'Control Sample Data'!G382&lt;$B383, 'Control Sample Data'!G382&gt;0),'Control Sample Data'!G382,$B383),""))</f>
        <v/>
      </c>
      <c r="H383" s="29" t="str">
        <f>IF('Control Sample Data'!H382="","",IF(SUM('Control Sample Data'!H$2:H$97)&gt;10,IF(AND(ISNUMBER('Control Sample Data'!H382),'Control Sample Data'!H382&lt;$B383, 'Control Sample Data'!H382&gt;0),'Control Sample Data'!H382,$B383),""))</f>
        <v/>
      </c>
      <c r="I383" s="29" t="str">
        <f>IF('Control Sample Data'!I382="","",IF(SUM('Control Sample Data'!I$2:I$97)&gt;10,IF(AND(ISNUMBER('Control Sample Data'!I382),'Control Sample Data'!I382&lt;$B383, 'Control Sample Data'!I382&gt;0),'Control Sample Data'!I382,$B383),""))</f>
        <v/>
      </c>
      <c r="J383" s="29" t="str">
        <f>IF('Control Sample Data'!J382="","",IF(SUM('Control Sample Data'!J$2:J$97)&gt;10,IF(AND(ISNUMBER('Control Sample Data'!J382),'Control Sample Data'!J382&lt;$B383, 'Control Sample Data'!J382&gt;0),'Control Sample Data'!J382,$B383),""))</f>
        <v/>
      </c>
      <c r="K383" s="29" t="str">
        <f>IF('Control Sample Data'!K382="","",IF(SUM('Control Sample Data'!K$2:K$97)&gt;10,IF(AND(ISNUMBER('Control Sample Data'!K382),'Control Sample Data'!K382&lt;$B383, 'Control Sample Data'!K382&gt;0),'Control Sample Data'!K382,$B383),""))</f>
        <v/>
      </c>
      <c r="L383" s="29" t="str">
        <f>IF('Control Sample Data'!L382="","",IF(SUM('Control Sample Data'!L$2:L$97)&gt;10,IF(AND(ISNUMBER('Control Sample Data'!L382),'Control Sample Data'!L382&lt;$B383, 'Control Sample Data'!L382&gt;0),'Control Sample Data'!L382,$B383),""))</f>
        <v/>
      </c>
      <c r="M383" s="29" t="str">
        <f>IF('Control Sample Data'!M382="","",IF(SUM('Control Sample Data'!M$2:M$97)&gt;10,IF(AND(ISNUMBER('Control Sample Data'!M382),'Control Sample Data'!M382&lt;$B383, 'Control Sample Data'!M382&gt;0),'Control Sample Data'!M382,$B383),""))</f>
        <v/>
      </c>
      <c r="N383" s="29" t="str">
        <f>IF('Control Sample Data'!N382="","",IF(SUM('Control Sample Data'!N$2:N$97)&gt;10,IF(AND(ISNUMBER('Control Sample Data'!N382),'Control Sample Data'!N382&lt;$B383, 'Control Sample Data'!N382&gt;0),'Control Sample Data'!N382,$B383),""))</f>
        <v/>
      </c>
      <c r="O383" s="29" t="str">
        <f>IF('Control Sample Data'!O382="","",IF(SUM('Control Sample Data'!O$2:O$97)&gt;10,IF(AND(ISNUMBER('Control Sample Data'!O382),'Control Sample Data'!O382&lt;$B383, 'Control Sample Data'!O382&gt;0),'Control Sample Data'!O382,$B383),""))</f>
        <v/>
      </c>
      <c r="Q383" s="4" t="s">
        <v>5040</v>
      </c>
      <c r="R383" s="29">
        <f>IF('Test Sample Data'!D382="","",IF(SUM('Test Sample Data'!D$2:D$97)&gt;10,IF(AND(ISNUMBER('Test Sample Data'!D382),'Test Sample Data'!D382&lt;$B383, 'Test Sample Data'!D382&gt;0),'Test Sample Data'!D382,$B383),""))</f>
        <v>26.74</v>
      </c>
      <c r="S383" s="29">
        <f>IF('Test Sample Data'!E382="","",IF(SUM('Test Sample Data'!E$2:E$97)&gt;10,IF(AND(ISNUMBER('Test Sample Data'!E382),'Test Sample Data'!E382&lt;$B383, 'Test Sample Data'!E382&gt;0),'Test Sample Data'!E382,$B383),""))</f>
        <v>26</v>
      </c>
      <c r="T383" s="29" t="str">
        <f>IF('Test Sample Data'!F382="","",IF(SUM('Test Sample Data'!F$2:F$97)&gt;10,IF(AND(ISNUMBER('Test Sample Data'!F382),'Test Sample Data'!F382&lt;$B383, 'Test Sample Data'!F382&gt;0),'Test Sample Data'!F382,$B383),""))</f>
        <v/>
      </c>
      <c r="U383" s="29" t="str">
        <f>IF('Test Sample Data'!G382="","",IF(SUM('Test Sample Data'!G$2:G$97)&gt;10,IF(AND(ISNUMBER('Test Sample Data'!G382),'Test Sample Data'!G382&lt;$B383, 'Test Sample Data'!G382&gt;0),'Test Sample Data'!G382,$B383),""))</f>
        <v/>
      </c>
      <c r="V383" s="29" t="str">
        <f>IF('Test Sample Data'!H382="","",IF(SUM('Test Sample Data'!H$2:H$97)&gt;10,IF(AND(ISNUMBER('Test Sample Data'!H382),'Test Sample Data'!H382&lt;$B383, 'Test Sample Data'!H382&gt;0),'Test Sample Data'!H382,$B383),""))</f>
        <v/>
      </c>
      <c r="W383" s="29" t="str">
        <f>IF('Test Sample Data'!I382="","",IF(SUM('Test Sample Data'!I$2:I$97)&gt;10,IF(AND(ISNUMBER('Test Sample Data'!I382),'Test Sample Data'!I382&lt;$B383, 'Test Sample Data'!I382&gt;0),'Test Sample Data'!I382,$B383),""))</f>
        <v/>
      </c>
      <c r="X383" s="29" t="str">
        <f>IF('Test Sample Data'!J382="","",IF(SUM('Test Sample Data'!J$2:J$97)&gt;10,IF(AND(ISNUMBER('Test Sample Data'!J382),'Test Sample Data'!J382&lt;$B383, 'Test Sample Data'!J382&gt;0),'Test Sample Data'!J382,$B383),""))</f>
        <v/>
      </c>
      <c r="Y383" s="29" t="str">
        <f>IF('Test Sample Data'!K382="","",IF(SUM('Test Sample Data'!K$2:K$97)&gt;10,IF(AND(ISNUMBER('Test Sample Data'!K382),'Test Sample Data'!K382&lt;$B383, 'Test Sample Data'!K382&gt;0),'Test Sample Data'!K382,$B383),""))</f>
        <v/>
      </c>
      <c r="Z383" s="29" t="str">
        <f>IF('Test Sample Data'!L382="","",IF(SUM('Test Sample Data'!L$2:L$97)&gt;10,IF(AND(ISNUMBER('Test Sample Data'!L382),'Test Sample Data'!L382&lt;$B383, 'Test Sample Data'!L382&gt;0),'Test Sample Data'!L382,$B383),""))</f>
        <v/>
      </c>
      <c r="AA383" s="29" t="str">
        <f>IF('Test Sample Data'!M382="","",IF(SUM('Test Sample Data'!M$2:M$97)&gt;10,IF(AND(ISNUMBER('Test Sample Data'!M382),'Test Sample Data'!M382&lt;$B383, 'Test Sample Data'!M382&gt;0),'Test Sample Data'!M382,$B383),""))</f>
        <v/>
      </c>
      <c r="AB383" s="29" t="str">
        <f>IF('Test Sample Data'!N382="","",IF(SUM('Test Sample Data'!N$2:N$97)&gt;10,IF(AND(ISNUMBER('Test Sample Data'!N382),'Test Sample Data'!N382&lt;$B383, 'Test Sample Data'!N382&gt;0),'Test Sample Data'!N382,$B383),""))</f>
        <v/>
      </c>
      <c r="AC383" s="29" t="str">
        <f>IF('Test Sample Data'!O382="","",IF(SUM('Test Sample Data'!O$2:O$97)&gt;10,IF(AND(ISNUMBER('Test Sample Data'!O382),'Test Sample Data'!O382&lt;$B383, 'Test Sample Data'!O382&gt;0),'Test Sample Data'!O382,$B383),""))</f>
        <v/>
      </c>
      <c r="AE383" s="4" t="s">
        <v>5040</v>
      </c>
      <c r="AF383" s="4" t="e">
        <f t="shared" si="375"/>
        <v>#N/A</v>
      </c>
      <c r="AG383" s="4" t="e">
        <f t="shared" si="376"/>
        <v>#N/A</v>
      </c>
      <c r="AH383" s="4" t="str">
        <f t="shared" si="377"/>
        <v/>
      </c>
      <c r="AI383" s="4" t="str">
        <f t="shared" si="378"/>
        <v/>
      </c>
      <c r="AJ383" s="4" t="str">
        <f t="shared" si="379"/>
        <v/>
      </c>
      <c r="AK383" s="4" t="str">
        <f t="shared" si="380"/>
        <v/>
      </c>
      <c r="AL383" s="4" t="str">
        <f t="shared" si="381"/>
        <v/>
      </c>
      <c r="AM383" s="4" t="str">
        <f t="shared" si="382"/>
        <v/>
      </c>
      <c r="AN383" s="4" t="str">
        <f t="shared" si="383"/>
        <v/>
      </c>
      <c r="AO383" s="4" t="str">
        <f t="shared" si="384"/>
        <v/>
      </c>
      <c r="AP383" s="4" t="str">
        <f t="shared" si="385"/>
        <v/>
      </c>
      <c r="AQ383" s="4" t="str">
        <f t="shared" si="386"/>
        <v/>
      </c>
      <c r="AR383" s="4">
        <f t="shared" si="387"/>
        <v>0</v>
      </c>
      <c r="AS383" s="4" t="e">
        <f t="shared" si="438"/>
        <v>#N/A</v>
      </c>
      <c r="AU383" s="4" t="s">
        <v>5040</v>
      </c>
      <c r="AV383" s="4" t="e">
        <f t="shared" si="388"/>
        <v>#N/A</v>
      </c>
      <c r="AW383" s="4" t="e">
        <f t="shared" si="389"/>
        <v>#N/A</v>
      </c>
      <c r="AX383" s="4" t="str">
        <f t="shared" si="390"/>
        <v/>
      </c>
      <c r="AY383" s="4" t="str">
        <f t="shared" si="391"/>
        <v/>
      </c>
      <c r="AZ383" s="4" t="str">
        <f t="shared" si="392"/>
        <v/>
      </c>
      <c r="BA383" s="4" t="str">
        <f t="shared" si="393"/>
        <v/>
      </c>
      <c r="BB383" s="4" t="str">
        <f t="shared" si="394"/>
        <v/>
      </c>
      <c r="BC383" s="4" t="str">
        <f t="shared" si="395"/>
        <v/>
      </c>
      <c r="BD383" s="4" t="str">
        <f t="shared" si="396"/>
        <v/>
      </c>
      <c r="BE383" s="4" t="str">
        <f t="shared" si="397"/>
        <v/>
      </c>
      <c r="BF383" s="4" t="str">
        <f t="shared" si="398"/>
        <v/>
      </c>
      <c r="BG383" s="4" t="str">
        <f t="shared" si="399"/>
        <v/>
      </c>
      <c r="BI383" s="4" t="s">
        <v>5040</v>
      </c>
      <c r="BJ383" s="4" t="e">
        <f t="shared" si="425"/>
        <v>#N/A</v>
      </c>
      <c r="BK383" s="4" t="str">
        <f t="shared" si="426"/>
        <v/>
      </c>
      <c r="BL383" s="4" t="str">
        <f t="shared" si="427"/>
        <v/>
      </c>
      <c r="BM383" s="4" t="str">
        <f t="shared" si="428"/>
        <v/>
      </c>
      <c r="BN383" s="4" t="str">
        <f t="shared" si="429"/>
        <v/>
      </c>
      <c r="BO383" s="4" t="str">
        <f t="shared" si="430"/>
        <v/>
      </c>
      <c r="BP383" s="4" t="str">
        <f t="shared" si="431"/>
        <v/>
      </c>
      <c r="BQ383" s="4" t="str">
        <f t="shared" si="432"/>
        <v/>
      </c>
      <c r="BR383" s="4" t="str">
        <f t="shared" si="433"/>
        <v/>
      </c>
      <c r="BS383" s="4" t="str">
        <f t="shared" si="434"/>
        <v/>
      </c>
      <c r="BT383" s="4" t="str">
        <f t="shared" si="435"/>
        <v/>
      </c>
      <c r="BU383" s="4" t="str">
        <f t="shared" si="436"/>
        <v/>
      </c>
      <c r="BV383" s="4">
        <f t="shared" si="400"/>
        <v>0</v>
      </c>
      <c r="BW383" s="4" t="e">
        <f t="shared" si="437"/>
        <v>#N/A</v>
      </c>
      <c r="BY383" s="4" t="s">
        <v>5040</v>
      </c>
      <c r="BZ383" s="4" t="str">
        <f t="shared" si="401"/>
        <v/>
      </c>
      <c r="CA383" s="4" t="str">
        <f t="shared" si="402"/>
        <v/>
      </c>
      <c r="CB383" s="4" t="str">
        <f t="shared" si="403"/>
        <v/>
      </c>
      <c r="CC383" s="4" t="str">
        <f t="shared" si="404"/>
        <v/>
      </c>
      <c r="CD383" s="4" t="str">
        <f t="shared" si="405"/>
        <v/>
      </c>
      <c r="CE383" s="4" t="str">
        <f t="shared" si="406"/>
        <v/>
      </c>
      <c r="CF383" s="4" t="str">
        <f t="shared" si="407"/>
        <v/>
      </c>
      <c r="CG383" s="4" t="str">
        <f t="shared" si="408"/>
        <v/>
      </c>
      <c r="CH383" s="4" t="str">
        <f t="shared" si="409"/>
        <v/>
      </c>
      <c r="CI383" s="4" t="str">
        <f t="shared" si="410"/>
        <v/>
      </c>
      <c r="CJ383" s="4" t="str">
        <f t="shared" si="411"/>
        <v/>
      </c>
      <c r="CK383" s="4" t="str">
        <f t="shared" si="412"/>
        <v/>
      </c>
      <c r="CM383" s="4" t="s">
        <v>5040</v>
      </c>
      <c r="CN383" s="4" t="str">
        <f>IF(ISNUMBER(BZ383), IF($BV383&gt;VLOOKUP('Gene Table'!$G$2,'Array Content'!$A$2:$B$3,2,FALSE),IF(BZ383&lt;-$BV383,"mutant","WT"),IF(BZ383&lt;-VLOOKUP('Gene Table'!$G$2,'Array Content'!$A$2:$B$3,2,FALSE),"Mutant","WT")),"")</f>
        <v/>
      </c>
      <c r="CO383" s="4" t="str">
        <f>IF(ISNUMBER(CA383), IF($BV383&gt;VLOOKUP('Gene Table'!$G$2,'Array Content'!$A$2:$B$3,2,FALSE),IF(CA383&lt;-$BV383,"mutant","WT"),IF(CA383&lt;-VLOOKUP('Gene Table'!$G$2,'Array Content'!$A$2:$B$3,2,FALSE),"Mutant","WT")),"")</f>
        <v/>
      </c>
      <c r="CP383" s="4" t="str">
        <f>IF(ISNUMBER(CB383), IF($BV383&gt;VLOOKUP('Gene Table'!$G$2,'Array Content'!$A$2:$B$3,2,FALSE),IF(CB383&lt;-$BV383,"mutant","WT"),IF(CB383&lt;-VLOOKUP('Gene Table'!$G$2,'Array Content'!$A$2:$B$3,2,FALSE),"Mutant","WT")),"")</f>
        <v/>
      </c>
      <c r="CQ383" s="4" t="str">
        <f>IF(ISNUMBER(CC383), IF($BV383&gt;VLOOKUP('Gene Table'!$G$2,'Array Content'!$A$2:$B$3,2,FALSE),IF(CC383&lt;-$BV383,"mutant","WT"),IF(CC383&lt;-VLOOKUP('Gene Table'!$G$2,'Array Content'!$A$2:$B$3,2,FALSE),"Mutant","WT")),"")</f>
        <v/>
      </c>
      <c r="CR383" s="4" t="str">
        <f>IF(ISNUMBER(CD383), IF($BV383&gt;VLOOKUP('Gene Table'!$G$2,'Array Content'!$A$2:$B$3,2,FALSE),IF(CD383&lt;-$BV383,"mutant","WT"),IF(CD383&lt;-VLOOKUP('Gene Table'!$G$2,'Array Content'!$A$2:$B$3,2,FALSE),"Mutant","WT")),"")</f>
        <v/>
      </c>
      <c r="CS383" s="4" t="str">
        <f>IF(ISNUMBER(CE383), IF($BV383&gt;VLOOKUP('Gene Table'!$G$2,'Array Content'!$A$2:$B$3,2,FALSE),IF(CE383&lt;-$BV383,"mutant","WT"),IF(CE383&lt;-VLOOKUP('Gene Table'!$G$2,'Array Content'!$A$2:$B$3,2,FALSE),"Mutant","WT")),"")</f>
        <v/>
      </c>
      <c r="CT383" s="4" t="str">
        <f>IF(ISNUMBER(CF383), IF($BV383&gt;VLOOKUP('Gene Table'!$G$2,'Array Content'!$A$2:$B$3,2,FALSE),IF(CF383&lt;-$BV383,"mutant","WT"),IF(CF383&lt;-VLOOKUP('Gene Table'!$G$2,'Array Content'!$A$2:$B$3,2,FALSE),"Mutant","WT")),"")</f>
        <v/>
      </c>
      <c r="CU383" s="4" t="str">
        <f>IF(ISNUMBER(CG383), IF($BV383&gt;VLOOKUP('Gene Table'!$G$2,'Array Content'!$A$2:$B$3,2,FALSE),IF(CG383&lt;-$BV383,"mutant","WT"),IF(CG383&lt;-VLOOKUP('Gene Table'!$G$2,'Array Content'!$A$2:$B$3,2,FALSE),"Mutant","WT")),"")</f>
        <v/>
      </c>
      <c r="CV383" s="4" t="str">
        <f>IF(ISNUMBER(CH383), IF($BV383&gt;VLOOKUP('Gene Table'!$G$2,'Array Content'!$A$2:$B$3,2,FALSE),IF(CH383&lt;-$BV383,"mutant","WT"),IF(CH383&lt;-VLOOKUP('Gene Table'!$G$2,'Array Content'!$A$2:$B$3,2,FALSE),"Mutant","WT")),"")</f>
        <v/>
      </c>
      <c r="CW383" s="4" t="str">
        <f>IF(ISNUMBER(CI383), IF($BV383&gt;VLOOKUP('Gene Table'!$G$2,'Array Content'!$A$2:$B$3,2,FALSE),IF(CI383&lt;-$BV383,"mutant","WT"),IF(CI383&lt;-VLOOKUP('Gene Table'!$G$2,'Array Content'!$A$2:$B$3,2,FALSE),"Mutant","WT")),"")</f>
        <v/>
      </c>
      <c r="CX383" s="4" t="str">
        <f>IF(ISNUMBER(CJ383), IF($BV383&gt;VLOOKUP('Gene Table'!$G$2,'Array Content'!$A$2:$B$3,2,FALSE),IF(CJ383&lt;-$BV383,"mutant","WT"),IF(CJ383&lt;-VLOOKUP('Gene Table'!$G$2,'Array Content'!$A$2:$B$3,2,FALSE),"Mutant","WT")),"")</f>
        <v/>
      </c>
      <c r="CY383" s="4" t="str">
        <f>IF(ISNUMBER(CK383), IF($BV383&gt;VLOOKUP('Gene Table'!$G$2,'Array Content'!$A$2:$B$3,2,FALSE),IF(CK383&lt;-$BV383,"mutant","WT"),IF(CK383&lt;-VLOOKUP('Gene Table'!$G$2,'Array Content'!$A$2:$B$3,2,FALSE),"Mutant","WT")),"")</f>
        <v/>
      </c>
      <c r="DA383" s="4" t="s">
        <v>5040</v>
      </c>
      <c r="DB383" s="4" t="str">
        <f t="shared" si="413"/>
        <v/>
      </c>
      <c r="DC383" s="4" t="str">
        <f t="shared" si="414"/>
        <v/>
      </c>
      <c r="DD383" s="4" t="str">
        <f t="shared" si="415"/>
        <v/>
      </c>
      <c r="DE383" s="4" t="str">
        <f t="shared" si="416"/>
        <v/>
      </c>
      <c r="DF383" s="4" t="str">
        <f t="shared" si="417"/>
        <v/>
      </c>
      <c r="DG383" s="4" t="str">
        <f t="shared" si="418"/>
        <v/>
      </c>
      <c r="DH383" s="4" t="str">
        <f t="shared" si="419"/>
        <v/>
      </c>
      <c r="DI383" s="4" t="str">
        <f t="shared" si="420"/>
        <v/>
      </c>
      <c r="DJ383" s="4" t="str">
        <f t="shared" si="421"/>
        <v/>
      </c>
      <c r="DK383" s="4" t="str">
        <f t="shared" si="422"/>
        <v/>
      </c>
      <c r="DL383" s="4" t="str">
        <f t="shared" si="423"/>
        <v/>
      </c>
      <c r="DM383" s="4" t="str">
        <f t="shared" si="424"/>
        <v/>
      </c>
      <c r="DO383" s="4" t="s">
        <v>5040</v>
      </c>
      <c r="DP383" s="4" t="str">
        <f>IF(ISNUMBER(DB383), IF($AR383&gt;VLOOKUP('Gene Table'!$G$2,'Array Content'!$A$2:$B$3,2,FALSE),IF(DB383&lt;-$AR383,"mutant","WT"),IF(DB383&lt;-VLOOKUP('Gene Table'!$G$2,'Array Content'!$A$2:$B$3,2,FALSE),"Mutant","WT")),"")</f>
        <v/>
      </c>
      <c r="DQ383" s="4" t="str">
        <f>IF(ISNUMBER(DC383), IF($AR383&gt;VLOOKUP('Gene Table'!$G$2,'Array Content'!$A$2:$B$3,2,FALSE),IF(DC383&lt;-$AR383,"mutant","WT"),IF(DC383&lt;-VLOOKUP('Gene Table'!$G$2,'Array Content'!$A$2:$B$3,2,FALSE),"Mutant","WT")),"")</f>
        <v/>
      </c>
      <c r="DR383" s="4" t="str">
        <f>IF(ISNUMBER(DD383), IF($AR383&gt;VLOOKUP('Gene Table'!$G$2,'Array Content'!$A$2:$B$3,2,FALSE),IF(DD383&lt;-$AR383,"mutant","WT"),IF(DD383&lt;-VLOOKUP('Gene Table'!$G$2,'Array Content'!$A$2:$B$3,2,FALSE),"Mutant","WT")),"")</f>
        <v/>
      </c>
      <c r="DS383" s="4" t="str">
        <f>IF(ISNUMBER(DE383), IF($AR383&gt;VLOOKUP('Gene Table'!$G$2,'Array Content'!$A$2:$B$3,2,FALSE),IF(DE383&lt;-$AR383,"mutant","WT"),IF(DE383&lt;-VLOOKUP('Gene Table'!$G$2,'Array Content'!$A$2:$B$3,2,FALSE),"Mutant","WT")),"")</f>
        <v/>
      </c>
      <c r="DT383" s="4" t="str">
        <f>IF(ISNUMBER(DF383), IF($AR383&gt;VLOOKUP('Gene Table'!$G$2,'Array Content'!$A$2:$B$3,2,FALSE),IF(DF383&lt;-$AR383,"mutant","WT"),IF(DF383&lt;-VLOOKUP('Gene Table'!$G$2,'Array Content'!$A$2:$B$3,2,FALSE),"Mutant","WT")),"")</f>
        <v/>
      </c>
      <c r="DU383" s="4" t="str">
        <f>IF(ISNUMBER(DG383), IF($AR383&gt;VLOOKUP('Gene Table'!$G$2,'Array Content'!$A$2:$B$3,2,FALSE),IF(DG383&lt;-$AR383,"mutant","WT"),IF(DG383&lt;-VLOOKUP('Gene Table'!$G$2,'Array Content'!$A$2:$B$3,2,FALSE),"Mutant","WT")),"")</f>
        <v/>
      </c>
      <c r="DV383" s="4" t="str">
        <f>IF(ISNUMBER(DH383), IF($AR383&gt;VLOOKUP('Gene Table'!$G$2,'Array Content'!$A$2:$B$3,2,FALSE),IF(DH383&lt;-$AR383,"mutant","WT"),IF(DH383&lt;-VLOOKUP('Gene Table'!$G$2,'Array Content'!$A$2:$B$3,2,FALSE),"Mutant","WT")),"")</f>
        <v/>
      </c>
      <c r="DW383" s="4" t="str">
        <f>IF(ISNUMBER(DI383), IF($AR383&gt;VLOOKUP('Gene Table'!$G$2,'Array Content'!$A$2:$B$3,2,FALSE),IF(DI383&lt;-$AR383,"mutant","WT"),IF(DI383&lt;-VLOOKUP('Gene Table'!$G$2,'Array Content'!$A$2:$B$3,2,FALSE),"Mutant","WT")),"")</f>
        <v/>
      </c>
      <c r="DX383" s="4" t="str">
        <f>IF(ISNUMBER(DJ383), IF($AR383&gt;VLOOKUP('Gene Table'!$G$2,'Array Content'!$A$2:$B$3,2,FALSE),IF(DJ383&lt;-$AR383,"mutant","WT"),IF(DJ383&lt;-VLOOKUP('Gene Table'!$G$2,'Array Content'!$A$2:$B$3,2,FALSE),"Mutant","WT")),"")</f>
        <v/>
      </c>
      <c r="DY383" s="4" t="str">
        <f>IF(ISNUMBER(DK383), IF($AR383&gt;VLOOKUP('Gene Table'!$G$2,'Array Content'!$A$2:$B$3,2,FALSE),IF(DK383&lt;-$AR383,"mutant","WT"),IF(DK383&lt;-VLOOKUP('Gene Table'!$G$2,'Array Content'!$A$2:$B$3,2,FALSE),"Mutant","WT")),"")</f>
        <v/>
      </c>
      <c r="DZ383" s="4" t="str">
        <f>IF(ISNUMBER(DL383), IF($AR383&gt;VLOOKUP('Gene Table'!$G$2,'Array Content'!$A$2:$B$3,2,FALSE),IF(DL383&lt;-$AR383,"mutant","WT"),IF(DL383&lt;-VLOOKUP('Gene Table'!$G$2,'Array Content'!$A$2:$B$3,2,FALSE),"Mutant","WT")),"")</f>
        <v/>
      </c>
      <c r="EA383" s="4" t="str">
        <f>IF(ISNUMBER(DM383), IF($AR383&gt;VLOOKUP('Gene Table'!$G$2,'Array Content'!$A$2:$B$3,2,FALSE),IF(DM383&lt;-$AR383,"mutant","WT"),IF(DM383&lt;-VLOOKUP('Gene Table'!$G$2,'Array Content'!$A$2:$B$3,2,FALSE),"Mutant","WT")),"")</f>
        <v/>
      </c>
      <c r="EC383" s="4" t="s">
        <v>5040</v>
      </c>
      <c r="ED383" s="4" t="str">
        <f>IF('Gene Table'!$D383="copy number",D383,"")</f>
        <v/>
      </c>
      <c r="EE383" s="4" t="str">
        <f>IF('Gene Table'!$D383="copy number",E383,"")</f>
        <v/>
      </c>
      <c r="EF383" s="4" t="str">
        <f>IF('Gene Table'!$D383="copy number",F383,"")</f>
        <v/>
      </c>
      <c r="EG383" s="4" t="str">
        <f>IF('Gene Table'!$D383="copy number",G383,"")</f>
        <v/>
      </c>
      <c r="EH383" s="4" t="str">
        <f>IF('Gene Table'!$D383="copy number",H383,"")</f>
        <v/>
      </c>
      <c r="EI383" s="4" t="str">
        <f>IF('Gene Table'!$D383="copy number",I383,"")</f>
        <v/>
      </c>
      <c r="EJ383" s="4" t="str">
        <f>IF('Gene Table'!$D383="copy number",J383,"")</f>
        <v/>
      </c>
      <c r="EK383" s="4" t="str">
        <f>IF('Gene Table'!$D383="copy number",K383,"")</f>
        <v/>
      </c>
      <c r="EL383" s="4" t="str">
        <f>IF('Gene Table'!$D383="copy number",L383,"")</f>
        <v/>
      </c>
      <c r="EM383" s="4" t="str">
        <f>IF('Gene Table'!$D383="copy number",M383,"")</f>
        <v/>
      </c>
      <c r="EN383" s="4" t="str">
        <f>IF('Gene Table'!$D383="copy number",N383,"")</f>
        <v/>
      </c>
      <c r="EO383" s="4" t="str">
        <f>IF('Gene Table'!$D383="copy number",O383,"")</f>
        <v/>
      </c>
      <c r="EQ383" s="4" t="s">
        <v>5040</v>
      </c>
      <c r="ER383" s="4" t="str">
        <f>IF('Gene Table'!$D383="copy number",R383,"")</f>
        <v/>
      </c>
      <c r="ES383" s="4" t="str">
        <f>IF('Gene Table'!$D383="copy number",S383,"")</f>
        <v/>
      </c>
      <c r="ET383" s="4" t="str">
        <f>IF('Gene Table'!$D383="copy number",T383,"")</f>
        <v/>
      </c>
      <c r="EU383" s="4" t="str">
        <f>IF('Gene Table'!$D383="copy number",U383,"")</f>
        <v/>
      </c>
      <c r="EV383" s="4" t="str">
        <f>IF('Gene Table'!$D383="copy number",V383,"")</f>
        <v/>
      </c>
      <c r="EW383" s="4" t="str">
        <f>IF('Gene Table'!$D383="copy number",W383,"")</f>
        <v/>
      </c>
      <c r="EX383" s="4" t="str">
        <f>IF('Gene Table'!$D383="copy number",X383,"")</f>
        <v/>
      </c>
      <c r="EY383" s="4" t="str">
        <f>IF('Gene Table'!$D383="copy number",Y383,"")</f>
        <v/>
      </c>
      <c r="EZ383" s="4" t="str">
        <f>IF('Gene Table'!$D383="copy number",Z383,"")</f>
        <v/>
      </c>
      <c r="FA383" s="4" t="str">
        <f>IF('Gene Table'!$D383="copy number",AA383,"")</f>
        <v/>
      </c>
      <c r="FB383" s="4" t="str">
        <f>IF('Gene Table'!$D383="copy number",AB383,"")</f>
        <v/>
      </c>
      <c r="FC383" s="4" t="str">
        <f>IF('Gene Table'!$D383="copy number",AC383,"")</f>
        <v/>
      </c>
      <c r="FE383" s="4" t="s">
        <v>5040</v>
      </c>
      <c r="FF383" s="4" t="str">
        <f>IF('Gene Table'!$C383="SMPC",D383,"")</f>
        <v/>
      </c>
      <c r="FG383" s="4" t="str">
        <f>IF('Gene Table'!$C383="SMPC",E383,"")</f>
        <v/>
      </c>
      <c r="FH383" s="4" t="str">
        <f>IF('Gene Table'!$C383="SMPC",F383,"")</f>
        <v/>
      </c>
      <c r="FI383" s="4" t="str">
        <f>IF('Gene Table'!$C383="SMPC",G383,"")</f>
        <v/>
      </c>
      <c r="FJ383" s="4" t="str">
        <f>IF('Gene Table'!$C383="SMPC",H383,"")</f>
        <v/>
      </c>
      <c r="FK383" s="4" t="str">
        <f>IF('Gene Table'!$C383="SMPC",I383,"")</f>
        <v/>
      </c>
      <c r="FL383" s="4" t="str">
        <f>IF('Gene Table'!$C383="SMPC",J383,"")</f>
        <v/>
      </c>
      <c r="FM383" s="4" t="str">
        <f>IF('Gene Table'!$C383="SMPC",K383,"")</f>
        <v/>
      </c>
      <c r="FN383" s="4" t="str">
        <f>IF('Gene Table'!$C383="SMPC",L383,"")</f>
        <v/>
      </c>
      <c r="FO383" s="4" t="str">
        <f>IF('Gene Table'!$C383="SMPC",M383,"")</f>
        <v/>
      </c>
      <c r="FP383" s="4" t="str">
        <f>IF('Gene Table'!$C383="SMPC",N383,"")</f>
        <v/>
      </c>
      <c r="FQ383" s="4" t="str">
        <f>IF('Gene Table'!$C383="SMPC",O383,"")</f>
        <v/>
      </c>
      <c r="FS383" s="4" t="s">
        <v>5040</v>
      </c>
      <c r="FT383" s="4" t="str">
        <f>IF('Gene Table'!$C383="SMPC",R383,"")</f>
        <v/>
      </c>
      <c r="FU383" s="4" t="str">
        <f>IF('Gene Table'!$C383="SMPC",S383,"")</f>
        <v/>
      </c>
      <c r="FV383" s="4" t="str">
        <f>IF('Gene Table'!$C383="SMPC",T383,"")</f>
        <v/>
      </c>
      <c r="FW383" s="4" t="str">
        <f>IF('Gene Table'!$C383="SMPC",U383,"")</f>
        <v/>
      </c>
      <c r="FX383" s="4" t="str">
        <f>IF('Gene Table'!$C383="SMPC",V383,"")</f>
        <v/>
      </c>
      <c r="FY383" s="4" t="str">
        <f>IF('Gene Table'!$C383="SMPC",W383,"")</f>
        <v/>
      </c>
      <c r="FZ383" s="4" t="str">
        <f>IF('Gene Table'!$C383="SMPC",X383,"")</f>
        <v/>
      </c>
      <c r="GA383" s="4" t="str">
        <f>IF('Gene Table'!$C383="SMPC",Y383,"")</f>
        <v/>
      </c>
      <c r="GB383" s="4" t="str">
        <f>IF('Gene Table'!$C383="SMPC",Z383,"")</f>
        <v/>
      </c>
      <c r="GC383" s="4" t="str">
        <f>IF('Gene Table'!$C383="SMPC",AA383,"")</f>
        <v/>
      </c>
      <c r="GD383" s="4" t="str">
        <f>IF('Gene Table'!$C383="SMPC",AB383,"")</f>
        <v/>
      </c>
      <c r="GE383" s="4" t="str">
        <f>IF('Gene Table'!$C383="SMPC",AC383,"")</f>
        <v/>
      </c>
    </row>
    <row r="384" spans="1:187" ht="15" customHeight="1" x14ac:dyDescent="0.25">
      <c r="A384" s="4" t="str">
        <f>'Gene Table'!C384&amp;":"&amp;'Gene Table'!D384</f>
        <v>Blank:Blank</v>
      </c>
      <c r="B384" s="4">
        <f>IF('Gene Table'!$G$5="NO",IF(ISNUMBER(MATCH('Gene Table'!E384,'Array Content'!$M$2:$M$941,0)),VLOOKUP('Gene Table'!E384,'Array Content'!$M$2:$O$941,2,FALSE),35),IF('Gene Table'!$G$5="YES",IF(ISNUMBER(MATCH('Gene Table'!E384,'Array Content'!$M$2:$M$941,0)),VLOOKUP('Gene Table'!E384,'Array Content'!$M$2:$O$941,3,FALSE),35),"OOPS"))</f>
        <v>35</v>
      </c>
      <c r="C384" s="4" t="s">
        <v>5041</v>
      </c>
      <c r="D384" s="29">
        <f>IF('Control Sample Data'!D383="","",IF(SUM('Control Sample Data'!D$2:D$97)&gt;10,IF(AND(ISNUMBER('Control Sample Data'!D383),'Control Sample Data'!D383&lt;$B384, 'Control Sample Data'!D383&gt;0),'Control Sample Data'!D383,$B384),""))</f>
        <v>26</v>
      </c>
      <c r="E384" s="29">
        <f>IF('Control Sample Data'!E383="","",IF(SUM('Control Sample Data'!E$2:E$97)&gt;10,IF(AND(ISNUMBER('Control Sample Data'!E383),'Control Sample Data'!E383&lt;$B384, 'Control Sample Data'!E383&gt;0),'Control Sample Data'!E383,$B384),""))</f>
        <v>26</v>
      </c>
      <c r="F384" s="29" t="str">
        <f>IF('Control Sample Data'!F383="","",IF(SUM('Control Sample Data'!F$2:F$97)&gt;10,IF(AND(ISNUMBER('Control Sample Data'!F383),'Control Sample Data'!F383&lt;$B384, 'Control Sample Data'!F383&gt;0),'Control Sample Data'!F383,$B384),""))</f>
        <v/>
      </c>
      <c r="G384" s="29" t="str">
        <f>IF('Control Sample Data'!G383="","",IF(SUM('Control Sample Data'!G$2:G$97)&gt;10,IF(AND(ISNUMBER('Control Sample Data'!G383),'Control Sample Data'!G383&lt;$B384, 'Control Sample Data'!G383&gt;0),'Control Sample Data'!G383,$B384),""))</f>
        <v/>
      </c>
      <c r="H384" s="29" t="str">
        <f>IF('Control Sample Data'!H383="","",IF(SUM('Control Sample Data'!H$2:H$97)&gt;10,IF(AND(ISNUMBER('Control Sample Data'!H383),'Control Sample Data'!H383&lt;$B384, 'Control Sample Data'!H383&gt;0),'Control Sample Data'!H383,$B384),""))</f>
        <v/>
      </c>
      <c r="I384" s="29" t="str">
        <f>IF('Control Sample Data'!I383="","",IF(SUM('Control Sample Data'!I$2:I$97)&gt;10,IF(AND(ISNUMBER('Control Sample Data'!I383),'Control Sample Data'!I383&lt;$B384, 'Control Sample Data'!I383&gt;0),'Control Sample Data'!I383,$B384),""))</f>
        <v/>
      </c>
      <c r="J384" s="29" t="str">
        <f>IF('Control Sample Data'!J383="","",IF(SUM('Control Sample Data'!J$2:J$97)&gt;10,IF(AND(ISNUMBER('Control Sample Data'!J383),'Control Sample Data'!J383&lt;$B384, 'Control Sample Data'!J383&gt;0),'Control Sample Data'!J383,$B384),""))</f>
        <v/>
      </c>
      <c r="K384" s="29" t="str">
        <f>IF('Control Sample Data'!K383="","",IF(SUM('Control Sample Data'!K$2:K$97)&gt;10,IF(AND(ISNUMBER('Control Sample Data'!K383),'Control Sample Data'!K383&lt;$B384, 'Control Sample Data'!K383&gt;0),'Control Sample Data'!K383,$B384),""))</f>
        <v/>
      </c>
      <c r="L384" s="29" t="str">
        <f>IF('Control Sample Data'!L383="","",IF(SUM('Control Sample Data'!L$2:L$97)&gt;10,IF(AND(ISNUMBER('Control Sample Data'!L383),'Control Sample Data'!L383&lt;$B384, 'Control Sample Data'!L383&gt;0),'Control Sample Data'!L383,$B384),""))</f>
        <v/>
      </c>
      <c r="M384" s="29" t="str">
        <f>IF('Control Sample Data'!M383="","",IF(SUM('Control Sample Data'!M$2:M$97)&gt;10,IF(AND(ISNUMBER('Control Sample Data'!M383),'Control Sample Data'!M383&lt;$B384, 'Control Sample Data'!M383&gt;0),'Control Sample Data'!M383,$B384),""))</f>
        <v/>
      </c>
      <c r="N384" s="29" t="str">
        <f>IF('Control Sample Data'!N383="","",IF(SUM('Control Sample Data'!N$2:N$97)&gt;10,IF(AND(ISNUMBER('Control Sample Data'!N383),'Control Sample Data'!N383&lt;$B384, 'Control Sample Data'!N383&gt;0),'Control Sample Data'!N383,$B384),""))</f>
        <v/>
      </c>
      <c r="O384" s="29" t="str">
        <f>IF('Control Sample Data'!O383="","",IF(SUM('Control Sample Data'!O$2:O$97)&gt;10,IF(AND(ISNUMBER('Control Sample Data'!O383),'Control Sample Data'!O383&lt;$B384, 'Control Sample Data'!O383&gt;0),'Control Sample Data'!O383,$B384),""))</f>
        <v/>
      </c>
      <c r="Q384" s="4" t="s">
        <v>5041</v>
      </c>
      <c r="R384" s="29">
        <f>IF('Test Sample Data'!D383="","",IF(SUM('Test Sample Data'!D$2:D$97)&gt;10,IF(AND(ISNUMBER('Test Sample Data'!D383),'Test Sample Data'!D383&lt;$B384, 'Test Sample Data'!D383&gt;0),'Test Sample Data'!D383,$B384),""))</f>
        <v>27.1</v>
      </c>
      <c r="S384" s="29">
        <f>IF('Test Sample Data'!E383="","",IF(SUM('Test Sample Data'!E$2:E$97)&gt;10,IF(AND(ISNUMBER('Test Sample Data'!E383),'Test Sample Data'!E383&lt;$B384, 'Test Sample Data'!E383&gt;0),'Test Sample Data'!E383,$B384),""))</f>
        <v>26</v>
      </c>
      <c r="T384" s="29" t="str">
        <f>IF('Test Sample Data'!F383="","",IF(SUM('Test Sample Data'!F$2:F$97)&gt;10,IF(AND(ISNUMBER('Test Sample Data'!F383),'Test Sample Data'!F383&lt;$B384, 'Test Sample Data'!F383&gt;0),'Test Sample Data'!F383,$B384),""))</f>
        <v/>
      </c>
      <c r="U384" s="29" t="str">
        <f>IF('Test Sample Data'!G383="","",IF(SUM('Test Sample Data'!G$2:G$97)&gt;10,IF(AND(ISNUMBER('Test Sample Data'!G383),'Test Sample Data'!G383&lt;$B384, 'Test Sample Data'!G383&gt;0),'Test Sample Data'!G383,$B384),""))</f>
        <v/>
      </c>
      <c r="V384" s="29" t="str">
        <f>IF('Test Sample Data'!H383="","",IF(SUM('Test Sample Data'!H$2:H$97)&gt;10,IF(AND(ISNUMBER('Test Sample Data'!H383),'Test Sample Data'!H383&lt;$B384, 'Test Sample Data'!H383&gt;0),'Test Sample Data'!H383,$B384),""))</f>
        <v/>
      </c>
      <c r="W384" s="29" t="str">
        <f>IF('Test Sample Data'!I383="","",IF(SUM('Test Sample Data'!I$2:I$97)&gt;10,IF(AND(ISNUMBER('Test Sample Data'!I383),'Test Sample Data'!I383&lt;$B384, 'Test Sample Data'!I383&gt;0),'Test Sample Data'!I383,$B384),""))</f>
        <v/>
      </c>
      <c r="X384" s="29" t="str">
        <f>IF('Test Sample Data'!J383="","",IF(SUM('Test Sample Data'!J$2:J$97)&gt;10,IF(AND(ISNUMBER('Test Sample Data'!J383),'Test Sample Data'!J383&lt;$B384, 'Test Sample Data'!J383&gt;0),'Test Sample Data'!J383,$B384),""))</f>
        <v/>
      </c>
      <c r="Y384" s="29" t="str">
        <f>IF('Test Sample Data'!K383="","",IF(SUM('Test Sample Data'!K$2:K$97)&gt;10,IF(AND(ISNUMBER('Test Sample Data'!K383),'Test Sample Data'!K383&lt;$B384, 'Test Sample Data'!K383&gt;0),'Test Sample Data'!K383,$B384),""))</f>
        <v/>
      </c>
      <c r="Z384" s="29" t="str">
        <f>IF('Test Sample Data'!L383="","",IF(SUM('Test Sample Data'!L$2:L$97)&gt;10,IF(AND(ISNUMBER('Test Sample Data'!L383),'Test Sample Data'!L383&lt;$B384, 'Test Sample Data'!L383&gt;0),'Test Sample Data'!L383,$B384),""))</f>
        <v/>
      </c>
      <c r="AA384" s="29" t="str">
        <f>IF('Test Sample Data'!M383="","",IF(SUM('Test Sample Data'!M$2:M$97)&gt;10,IF(AND(ISNUMBER('Test Sample Data'!M383),'Test Sample Data'!M383&lt;$B384, 'Test Sample Data'!M383&gt;0),'Test Sample Data'!M383,$B384),""))</f>
        <v/>
      </c>
      <c r="AB384" s="29" t="str">
        <f>IF('Test Sample Data'!N383="","",IF(SUM('Test Sample Data'!N$2:N$97)&gt;10,IF(AND(ISNUMBER('Test Sample Data'!N383),'Test Sample Data'!N383&lt;$B384, 'Test Sample Data'!N383&gt;0),'Test Sample Data'!N383,$B384),""))</f>
        <v/>
      </c>
      <c r="AC384" s="29" t="str">
        <f>IF('Test Sample Data'!O383="","",IF(SUM('Test Sample Data'!O$2:O$97)&gt;10,IF(AND(ISNUMBER('Test Sample Data'!O383),'Test Sample Data'!O383&lt;$B384, 'Test Sample Data'!O383&gt;0),'Test Sample Data'!O383,$B384),""))</f>
        <v/>
      </c>
      <c r="AE384" s="4" t="s">
        <v>5041</v>
      </c>
      <c r="AF384" s="4" t="e">
        <f t="shared" si="375"/>
        <v>#N/A</v>
      </c>
      <c r="AG384" s="4" t="e">
        <f t="shared" si="376"/>
        <v>#N/A</v>
      </c>
      <c r="AH384" s="4" t="str">
        <f t="shared" si="377"/>
        <v/>
      </c>
      <c r="AI384" s="4" t="str">
        <f t="shared" si="378"/>
        <v/>
      </c>
      <c r="AJ384" s="4" t="str">
        <f t="shared" si="379"/>
        <v/>
      </c>
      <c r="AK384" s="4" t="str">
        <f t="shared" si="380"/>
        <v/>
      </c>
      <c r="AL384" s="4" t="str">
        <f t="shared" si="381"/>
        <v/>
      </c>
      <c r="AM384" s="4" t="str">
        <f t="shared" si="382"/>
        <v/>
      </c>
      <c r="AN384" s="4" t="str">
        <f t="shared" si="383"/>
        <v/>
      </c>
      <c r="AO384" s="4" t="str">
        <f t="shared" si="384"/>
        <v/>
      </c>
      <c r="AP384" s="4" t="str">
        <f t="shared" si="385"/>
        <v/>
      </c>
      <c r="AQ384" s="4" t="str">
        <f t="shared" si="386"/>
        <v/>
      </c>
      <c r="AR384" s="4">
        <f t="shared" si="387"/>
        <v>0</v>
      </c>
      <c r="AS384" s="4" t="e">
        <f t="shared" si="438"/>
        <v>#N/A</v>
      </c>
      <c r="AU384" s="4" t="s">
        <v>5041</v>
      </c>
      <c r="AV384" s="4" t="e">
        <f t="shared" si="388"/>
        <v>#N/A</v>
      </c>
      <c r="AW384" s="4" t="e">
        <f t="shared" si="389"/>
        <v>#N/A</v>
      </c>
      <c r="AX384" s="4" t="str">
        <f t="shared" si="390"/>
        <v/>
      </c>
      <c r="AY384" s="4" t="str">
        <f t="shared" si="391"/>
        <v/>
      </c>
      <c r="AZ384" s="4" t="str">
        <f t="shared" si="392"/>
        <v/>
      </c>
      <c r="BA384" s="4" t="str">
        <f t="shared" si="393"/>
        <v/>
      </c>
      <c r="BB384" s="4" t="str">
        <f t="shared" si="394"/>
        <v/>
      </c>
      <c r="BC384" s="4" t="str">
        <f t="shared" si="395"/>
        <v/>
      </c>
      <c r="BD384" s="4" t="str">
        <f t="shared" si="396"/>
        <v/>
      </c>
      <c r="BE384" s="4" t="str">
        <f t="shared" si="397"/>
        <v/>
      </c>
      <c r="BF384" s="4" t="str">
        <f t="shared" si="398"/>
        <v/>
      </c>
      <c r="BG384" s="4" t="str">
        <f t="shared" si="399"/>
        <v/>
      </c>
      <c r="BI384" s="4" t="s">
        <v>5041</v>
      </c>
      <c r="BJ384" s="4" t="e">
        <f t="shared" si="425"/>
        <v>#N/A</v>
      </c>
      <c r="BK384" s="4" t="str">
        <f t="shared" si="426"/>
        <v/>
      </c>
      <c r="BL384" s="4" t="str">
        <f t="shared" si="427"/>
        <v/>
      </c>
      <c r="BM384" s="4" t="str">
        <f t="shared" si="428"/>
        <v/>
      </c>
      <c r="BN384" s="4" t="str">
        <f t="shared" si="429"/>
        <v/>
      </c>
      <c r="BO384" s="4" t="str">
        <f t="shared" si="430"/>
        <v/>
      </c>
      <c r="BP384" s="4" t="str">
        <f t="shared" si="431"/>
        <v/>
      </c>
      <c r="BQ384" s="4" t="str">
        <f t="shared" si="432"/>
        <v/>
      </c>
      <c r="BR384" s="4" t="str">
        <f t="shared" si="433"/>
        <v/>
      </c>
      <c r="BS384" s="4" t="str">
        <f t="shared" si="434"/>
        <v/>
      </c>
      <c r="BT384" s="4" t="str">
        <f t="shared" si="435"/>
        <v/>
      </c>
      <c r="BU384" s="4" t="str">
        <f t="shared" si="436"/>
        <v/>
      </c>
      <c r="BV384" s="4">
        <f t="shared" si="400"/>
        <v>0</v>
      </c>
      <c r="BW384" s="4" t="e">
        <f t="shared" si="437"/>
        <v>#N/A</v>
      </c>
      <c r="BY384" s="4" t="s">
        <v>5041</v>
      </c>
      <c r="BZ384" s="4" t="str">
        <f t="shared" si="401"/>
        <v/>
      </c>
      <c r="CA384" s="4" t="str">
        <f t="shared" si="402"/>
        <v/>
      </c>
      <c r="CB384" s="4" t="str">
        <f t="shared" si="403"/>
        <v/>
      </c>
      <c r="CC384" s="4" t="str">
        <f t="shared" si="404"/>
        <v/>
      </c>
      <c r="CD384" s="4" t="str">
        <f t="shared" si="405"/>
        <v/>
      </c>
      <c r="CE384" s="4" t="str">
        <f t="shared" si="406"/>
        <v/>
      </c>
      <c r="CF384" s="4" t="str">
        <f t="shared" si="407"/>
        <v/>
      </c>
      <c r="CG384" s="4" t="str">
        <f t="shared" si="408"/>
        <v/>
      </c>
      <c r="CH384" s="4" t="str">
        <f t="shared" si="409"/>
        <v/>
      </c>
      <c r="CI384" s="4" t="str">
        <f t="shared" si="410"/>
        <v/>
      </c>
      <c r="CJ384" s="4" t="str">
        <f t="shared" si="411"/>
        <v/>
      </c>
      <c r="CK384" s="4" t="str">
        <f t="shared" si="412"/>
        <v/>
      </c>
      <c r="CM384" s="4" t="s">
        <v>5041</v>
      </c>
      <c r="CN384" s="4" t="str">
        <f>IF(ISNUMBER(BZ384), IF($BV384&gt;VLOOKUP('Gene Table'!$G$2,'Array Content'!$A$2:$B$3,2,FALSE),IF(BZ384&lt;-$BV384,"mutant","WT"),IF(BZ384&lt;-VLOOKUP('Gene Table'!$G$2,'Array Content'!$A$2:$B$3,2,FALSE),"Mutant","WT")),"")</f>
        <v/>
      </c>
      <c r="CO384" s="4" t="str">
        <f>IF(ISNUMBER(CA384), IF($BV384&gt;VLOOKUP('Gene Table'!$G$2,'Array Content'!$A$2:$B$3,2,FALSE),IF(CA384&lt;-$BV384,"mutant","WT"),IF(CA384&lt;-VLOOKUP('Gene Table'!$G$2,'Array Content'!$A$2:$B$3,2,FALSE),"Mutant","WT")),"")</f>
        <v/>
      </c>
      <c r="CP384" s="4" t="str">
        <f>IF(ISNUMBER(CB384), IF($BV384&gt;VLOOKUP('Gene Table'!$G$2,'Array Content'!$A$2:$B$3,2,FALSE),IF(CB384&lt;-$BV384,"mutant","WT"),IF(CB384&lt;-VLOOKUP('Gene Table'!$G$2,'Array Content'!$A$2:$B$3,2,FALSE),"Mutant","WT")),"")</f>
        <v/>
      </c>
      <c r="CQ384" s="4" t="str">
        <f>IF(ISNUMBER(CC384), IF($BV384&gt;VLOOKUP('Gene Table'!$G$2,'Array Content'!$A$2:$B$3,2,FALSE),IF(CC384&lt;-$BV384,"mutant","WT"),IF(CC384&lt;-VLOOKUP('Gene Table'!$G$2,'Array Content'!$A$2:$B$3,2,FALSE),"Mutant","WT")),"")</f>
        <v/>
      </c>
      <c r="CR384" s="4" t="str">
        <f>IF(ISNUMBER(CD384), IF($BV384&gt;VLOOKUP('Gene Table'!$G$2,'Array Content'!$A$2:$B$3,2,FALSE),IF(CD384&lt;-$BV384,"mutant","WT"),IF(CD384&lt;-VLOOKUP('Gene Table'!$G$2,'Array Content'!$A$2:$B$3,2,FALSE),"Mutant","WT")),"")</f>
        <v/>
      </c>
      <c r="CS384" s="4" t="str">
        <f>IF(ISNUMBER(CE384), IF($BV384&gt;VLOOKUP('Gene Table'!$G$2,'Array Content'!$A$2:$B$3,2,FALSE),IF(CE384&lt;-$BV384,"mutant","WT"),IF(CE384&lt;-VLOOKUP('Gene Table'!$G$2,'Array Content'!$A$2:$B$3,2,FALSE),"Mutant","WT")),"")</f>
        <v/>
      </c>
      <c r="CT384" s="4" t="str">
        <f>IF(ISNUMBER(CF384), IF($BV384&gt;VLOOKUP('Gene Table'!$G$2,'Array Content'!$A$2:$B$3,2,FALSE),IF(CF384&lt;-$BV384,"mutant","WT"),IF(CF384&lt;-VLOOKUP('Gene Table'!$G$2,'Array Content'!$A$2:$B$3,2,FALSE),"Mutant","WT")),"")</f>
        <v/>
      </c>
      <c r="CU384" s="4" t="str">
        <f>IF(ISNUMBER(CG384), IF($BV384&gt;VLOOKUP('Gene Table'!$G$2,'Array Content'!$A$2:$B$3,2,FALSE),IF(CG384&lt;-$BV384,"mutant","WT"),IF(CG384&lt;-VLOOKUP('Gene Table'!$G$2,'Array Content'!$A$2:$B$3,2,FALSE),"Mutant","WT")),"")</f>
        <v/>
      </c>
      <c r="CV384" s="4" t="str">
        <f>IF(ISNUMBER(CH384), IF($BV384&gt;VLOOKUP('Gene Table'!$G$2,'Array Content'!$A$2:$B$3,2,FALSE),IF(CH384&lt;-$BV384,"mutant","WT"),IF(CH384&lt;-VLOOKUP('Gene Table'!$G$2,'Array Content'!$A$2:$B$3,2,FALSE),"Mutant","WT")),"")</f>
        <v/>
      </c>
      <c r="CW384" s="4" t="str">
        <f>IF(ISNUMBER(CI384), IF($BV384&gt;VLOOKUP('Gene Table'!$G$2,'Array Content'!$A$2:$B$3,2,FALSE),IF(CI384&lt;-$BV384,"mutant","WT"),IF(CI384&lt;-VLOOKUP('Gene Table'!$G$2,'Array Content'!$A$2:$B$3,2,FALSE),"Mutant","WT")),"")</f>
        <v/>
      </c>
      <c r="CX384" s="4" t="str">
        <f>IF(ISNUMBER(CJ384), IF($BV384&gt;VLOOKUP('Gene Table'!$G$2,'Array Content'!$A$2:$B$3,2,FALSE),IF(CJ384&lt;-$BV384,"mutant","WT"),IF(CJ384&lt;-VLOOKUP('Gene Table'!$G$2,'Array Content'!$A$2:$B$3,2,FALSE),"Mutant","WT")),"")</f>
        <v/>
      </c>
      <c r="CY384" s="4" t="str">
        <f>IF(ISNUMBER(CK384), IF($BV384&gt;VLOOKUP('Gene Table'!$G$2,'Array Content'!$A$2:$B$3,2,FALSE),IF(CK384&lt;-$BV384,"mutant","WT"),IF(CK384&lt;-VLOOKUP('Gene Table'!$G$2,'Array Content'!$A$2:$B$3,2,FALSE),"Mutant","WT")),"")</f>
        <v/>
      </c>
      <c r="DA384" s="4" t="s">
        <v>5041</v>
      </c>
      <c r="DB384" s="4" t="str">
        <f t="shared" si="413"/>
        <v/>
      </c>
      <c r="DC384" s="4" t="str">
        <f t="shared" si="414"/>
        <v/>
      </c>
      <c r="DD384" s="4" t="str">
        <f t="shared" si="415"/>
        <v/>
      </c>
      <c r="DE384" s="4" t="str">
        <f t="shared" si="416"/>
        <v/>
      </c>
      <c r="DF384" s="4" t="str">
        <f t="shared" si="417"/>
        <v/>
      </c>
      <c r="DG384" s="4" t="str">
        <f t="shared" si="418"/>
        <v/>
      </c>
      <c r="DH384" s="4" t="str">
        <f t="shared" si="419"/>
        <v/>
      </c>
      <c r="DI384" s="4" t="str">
        <f t="shared" si="420"/>
        <v/>
      </c>
      <c r="DJ384" s="4" t="str">
        <f t="shared" si="421"/>
        <v/>
      </c>
      <c r="DK384" s="4" t="str">
        <f t="shared" si="422"/>
        <v/>
      </c>
      <c r="DL384" s="4" t="str">
        <f t="shared" si="423"/>
        <v/>
      </c>
      <c r="DM384" s="4" t="str">
        <f t="shared" si="424"/>
        <v/>
      </c>
      <c r="DO384" s="4" t="s">
        <v>5041</v>
      </c>
      <c r="DP384" s="4" t="str">
        <f>IF(ISNUMBER(DB384), IF($AR384&gt;VLOOKUP('Gene Table'!$G$2,'Array Content'!$A$2:$B$3,2,FALSE),IF(DB384&lt;-$AR384,"mutant","WT"),IF(DB384&lt;-VLOOKUP('Gene Table'!$G$2,'Array Content'!$A$2:$B$3,2,FALSE),"Mutant","WT")),"")</f>
        <v/>
      </c>
      <c r="DQ384" s="4" t="str">
        <f>IF(ISNUMBER(DC384), IF($AR384&gt;VLOOKUP('Gene Table'!$G$2,'Array Content'!$A$2:$B$3,2,FALSE),IF(DC384&lt;-$AR384,"mutant","WT"),IF(DC384&lt;-VLOOKUP('Gene Table'!$G$2,'Array Content'!$A$2:$B$3,2,FALSE),"Mutant","WT")),"")</f>
        <v/>
      </c>
      <c r="DR384" s="4" t="str">
        <f>IF(ISNUMBER(DD384), IF($AR384&gt;VLOOKUP('Gene Table'!$G$2,'Array Content'!$A$2:$B$3,2,FALSE),IF(DD384&lt;-$AR384,"mutant","WT"),IF(DD384&lt;-VLOOKUP('Gene Table'!$G$2,'Array Content'!$A$2:$B$3,2,FALSE),"Mutant","WT")),"")</f>
        <v/>
      </c>
      <c r="DS384" s="4" t="str">
        <f>IF(ISNUMBER(DE384), IF($AR384&gt;VLOOKUP('Gene Table'!$G$2,'Array Content'!$A$2:$B$3,2,FALSE),IF(DE384&lt;-$AR384,"mutant","WT"),IF(DE384&lt;-VLOOKUP('Gene Table'!$G$2,'Array Content'!$A$2:$B$3,2,FALSE),"Mutant","WT")),"")</f>
        <v/>
      </c>
      <c r="DT384" s="4" t="str">
        <f>IF(ISNUMBER(DF384), IF($AR384&gt;VLOOKUP('Gene Table'!$G$2,'Array Content'!$A$2:$B$3,2,FALSE),IF(DF384&lt;-$AR384,"mutant","WT"),IF(DF384&lt;-VLOOKUP('Gene Table'!$G$2,'Array Content'!$A$2:$B$3,2,FALSE),"Mutant","WT")),"")</f>
        <v/>
      </c>
      <c r="DU384" s="4" t="str">
        <f>IF(ISNUMBER(DG384), IF($AR384&gt;VLOOKUP('Gene Table'!$G$2,'Array Content'!$A$2:$B$3,2,FALSE),IF(DG384&lt;-$AR384,"mutant","WT"),IF(DG384&lt;-VLOOKUP('Gene Table'!$G$2,'Array Content'!$A$2:$B$3,2,FALSE),"Mutant","WT")),"")</f>
        <v/>
      </c>
      <c r="DV384" s="4" t="str">
        <f>IF(ISNUMBER(DH384), IF($AR384&gt;VLOOKUP('Gene Table'!$G$2,'Array Content'!$A$2:$B$3,2,FALSE),IF(DH384&lt;-$AR384,"mutant","WT"),IF(DH384&lt;-VLOOKUP('Gene Table'!$G$2,'Array Content'!$A$2:$B$3,2,FALSE),"Mutant","WT")),"")</f>
        <v/>
      </c>
      <c r="DW384" s="4" t="str">
        <f>IF(ISNUMBER(DI384), IF($AR384&gt;VLOOKUP('Gene Table'!$G$2,'Array Content'!$A$2:$B$3,2,FALSE),IF(DI384&lt;-$AR384,"mutant","WT"),IF(DI384&lt;-VLOOKUP('Gene Table'!$G$2,'Array Content'!$A$2:$B$3,2,FALSE),"Mutant","WT")),"")</f>
        <v/>
      </c>
      <c r="DX384" s="4" t="str">
        <f>IF(ISNUMBER(DJ384), IF($AR384&gt;VLOOKUP('Gene Table'!$G$2,'Array Content'!$A$2:$B$3,2,FALSE),IF(DJ384&lt;-$AR384,"mutant","WT"),IF(DJ384&lt;-VLOOKUP('Gene Table'!$G$2,'Array Content'!$A$2:$B$3,2,FALSE),"Mutant","WT")),"")</f>
        <v/>
      </c>
      <c r="DY384" s="4" t="str">
        <f>IF(ISNUMBER(DK384), IF($AR384&gt;VLOOKUP('Gene Table'!$G$2,'Array Content'!$A$2:$B$3,2,FALSE),IF(DK384&lt;-$AR384,"mutant","WT"),IF(DK384&lt;-VLOOKUP('Gene Table'!$G$2,'Array Content'!$A$2:$B$3,2,FALSE),"Mutant","WT")),"")</f>
        <v/>
      </c>
      <c r="DZ384" s="4" t="str">
        <f>IF(ISNUMBER(DL384), IF($AR384&gt;VLOOKUP('Gene Table'!$G$2,'Array Content'!$A$2:$B$3,2,FALSE),IF(DL384&lt;-$AR384,"mutant","WT"),IF(DL384&lt;-VLOOKUP('Gene Table'!$G$2,'Array Content'!$A$2:$B$3,2,FALSE),"Mutant","WT")),"")</f>
        <v/>
      </c>
      <c r="EA384" s="4" t="str">
        <f>IF(ISNUMBER(DM384), IF($AR384&gt;VLOOKUP('Gene Table'!$G$2,'Array Content'!$A$2:$B$3,2,FALSE),IF(DM384&lt;-$AR384,"mutant","WT"),IF(DM384&lt;-VLOOKUP('Gene Table'!$G$2,'Array Content'!$A$2:$B$3,2,FALSE),"Mutant","WT")),"")</f>
        <v/>
      </c>
      <c r="EC384" s="4" t="s">
        <v>5041</v>
      </c>
      <c r="ED384" s="4" t="str">
        <f>IF('Gene Table'!$D384="copy number",D384,"")</f>
        <v/>
      </c>
      <c r="EE384" s="4" t="str">
        <f>IF('Gene Table'!$D384="copy number",E384,"")</f>
        <v/>
      </c>
      <c r="EF384" s="4" t="str">
        <f>IF('Gene Table'!$D384="copy number",F384,"")</f>
        <v/>
      </c>
      <c r="EG384" s="4" t="str">
        <f>IF('Gene Table'!$D384="copy number",G384,"")</f>
        <v/>
      </c>
      <c r="EH384" s="4" t="str">
        <f>IF('Gene Table'!$D384="copy number",H384,"")</f>
        <v/>
      </c>
      <c r="EI384" s="4" t="str">
        <f>IF('Gene Table'!$D384="copy number",I384,"")</f>
        <v/>
      </c>
      <c r="EJ384" s="4" t="str">
        <f>IF('Gene Table'!$D384="copy number",J384,"")</f>
        <v/>
      </c>
      <c r="EK384" s="4" t="str">
        <f>IF('Gene Table'!$D384="copy number",K384,"")</f>
        <v/>
      </c>
      <c r="EL384" s="4" t="str">
        <f>IF('Gene Table'!$D384="copy number",L384,"")</f>
        <v/>
      </c>
      <c r="EM384" s="4" t="str">
        <f>IF('Gene Table'!$D384="copy number",M384,"")</f>
        <v/>
      </c>
      <c r="EN384" s="4" t="str">
        <f>IF('Gene Table'!$D384="copy number",N384,"")</f>
        <v/>
      </c>
      <c r="EO384" s="4" t="str">
        <f>IF('Gene Table'!$D384="copy number",O384,"")</f>
        <v/>
      </c>
      <c r="EQ384" s="4" t="s">
        <v>5041</v>
      </c>
      <c r="ER384" s="4" t="str">
        <f>IF('Gene Table'!$D384="copy number",R384,"")</f>
        <v/>
      </c>
      <c r="ES384" s="4" t="str">
        <f>IF('Gene Table'!$D384="copy number",S384,"")</f>
        <v/>
      </c>
      <c r="ET384" s="4" t="str">
        <f>IF('Gene Table'!$D384="copy number",T384,"")</f>
        <v/>
      </c>
      <c r="EU384" s="4" t="str">
        <f>IF('Gene Table'!$D384="copy number",U384,"")</f>
        <v/>
      </c>
      <c r="EV384" s="4" t="str">
        <f>IF('Gene Table'!$D384="copy number",V384,"")</f>
        <v/>
      </c>
      <c r="EW384" s="4" t="str">
        <f>IF('Gene Table'!$D384="copy number",W384,"")</f>
        <v/>
      </c>
      <c r="EX384" s="4" t="str">
        <f>IF('Gene Table'!$D384="copy number",X384,"")</f>
        <v/>
      </c>
      <c r="EY384" s="4" t="str">
        <f>IF('Gene Table'!$D384="copy number",Y384,"")</f>
        <v/>
      </c>
      <c r="EZ384" s="4" t="str">
        <f>IF('Gene Table'!$D384="copy number",Z384,"")</f>
        <v/>
      </c>
      <c r="FA384" s="4" t="str">
        <f>IF('Gene Table'!$D384="copy number",AA384,"")</f>
        <v/>
      </c>
      <c r="FB384" s="4" t="str">
        <f>IF('Gene Table'!$D384="copy number",AB384,"")</f>
        <v/>
      </c>
      <c r="FC384" s="4" t="str">
        <f>IF('Gene Table'!$D384="copy number",AC384,"")</f>
        <v/>
      </c>
      <c r="FE384" s="4" t="s">
        <v>5041</v>
      </c>
      <c r="FF384" s="4" t="str">
        <f>IF('Gene Table'!$C384="SMPC",D384,"")</f>
        <v/>
      </c>
      <c r="FG384" s="4" t="str">
        <f>IF('Gene Table'!$C384="SMPC",E384,"")</f>
        <v/>
      </c>
      <c r="FH384" s="4" t="str">
        <f>IF('Gene Table'!$C384="SMPC",F384,"")</f>
        <v/>
      </c>
      <c r="FI384" s="4" t="str">
        <f>IF('Gene Table'!$C384="SMPC",G384,"")</f>
        <v/>
      </c>
      <c r="FJ384" s="4" t="str">
        <f>IF('Gene Table'!$C384="SMPC",H384,"")</f>
        <v/>
      </c>
      <c r="FK384" s="4" t="str">
        <f>IF('Gene Table'!$C384="SMPC",I384,"")</f>
        <v/>
      </c>
      <c r="FL384" s="4" t="str">
        <f>IF('Gene Table'!$C384="SMPC",J384,"")</f>
        <v/>
      </c>
      <c r="FM384" s="4" t="str">
        <f>IF('Gene Table'!$C384="SMPC",K384,"")</f>
        <v/>
      </c>
      <c r="FN384" s="4" t="str">
        <f>IF('Gene Table'!$C384="SMPC",L384,"")</f>
        <v/>
      </c>
      <c r="FO384" s="4" t="str">
        <f>IF('Gene Table'!$C384="SMPC",M384,"")</f>
        <v/>
      </c>
      <c r="FP384" s="4" t="str">
        <f>IF('Gene Table'!$C384="SMPC",N384,"")</f>
        <v/>
      </c>
      <c r="FQ384" s="4" t="str">
        <f>IF('Gene Table'!$C384="SMPC",O384,"")</f>
        <v/>
      </c>
      <c r="FS384" s="4" t="s">
        <v>5041</v>
      </c>
      <c r="FT384" s="4" t="str">
        <f>IF('Gene Table'!$C384="SMPC",R384,"")</f>
        <v/>
      </c>
      <c r="FU384" s="4" t="str">
        <f>IF('Gene Table'!$C384="SMPC",S384,"")</f>
        <v/>
      </c>
      <c r="FV384" s="4" t="str">
        <f>IF('Gene Table'!$C384="SMPC",T384,"")</f>
        <v/>
      </c>
      <c r="FW384" s="4" t="str">
        <f>IF('Gene Table'!$C384="SMPC",U384,"")</f>
        <v/>
      </c>
      <c r="FX384" s="4" t="str">
        <f>IF('Gene Table'!$C384="SMPC",V384,"")</f>
        <v/>
      </c>
      <c r="FY384" s="4" t="str">
        <f>IF('Gene Table'!$C384="SMPC",W384,"")</f>
        <v/>
      </c>
      <c r="FZ384" s="4" t="str">
        <f>IF('Gene Table'!$C384="SMPC",X384,"")</f>
        <v/>
      </c>
      <c r="GA384" s="4" t="str">
        <f>IF('Gene Table'!$C384="SMPC",Y384,"")</f>
        <v/>
      </c>
      <c r="GB384" s="4" t="str">
        <f>IF('Gene Table'!$C384="SMPC",Z384,"")</f>
        <v/>
      </c>
      <c r="GC384" s="4" t="str">
        <f>IF('Gene Table'!$C384="SMPC",AA384,"")</f>
        <v/>
      </c>
      <c r="GD384" s="4" t="str">
        <f>IF('Gene Table'!$C384="SMPC",AB384,"")</f>
        <v/>
      </c>
      <c r="GE384" s="4" t="str">
        <f>IF('Gene Table'!$C384="SMPC",AC384,"")</f>
        <v/>
      </c>
    </row>
    <row r="385" spans="1:187" ht="15" customHeight="1" x14ac:dyDescent="0.25">
      <c r="A385" s="4" t="str">
        <f>'Gene Table'!C385&amp;":"&amp;'Gene Table'!D385</f>
        <v>Blank:Blank</v>
      </c>
      <c r="B385" s="4">
        <f>IF('Gene Table'!$G$5="NO",IF(ISNUMBER(MATCH('Gene Table'!E385,'Array Content'!$M$2:$M$941,0)),VLOOKUP('Gene Table'!E385,'Array Content'!$M$2:$O$941,2,FALSE),35),IF('Gene Table'!$G$5="YES",IF(ISNUMBER(MATCH('Gene Table'!E385,'Array Content'!$M$2:$M$941,0)),VLOOKUP('Gene Table'!E385,'Array Content'!$M$2:$O$941,3,FALSE),35),"OOPS"))</f>
        <v>35</v>
      </c>
      <c r="C385" s="4" t="s">
        <v>5042</v>
      </c>
      <c r="D385" s="29">
        <f>IF('Control Sample Data'!D384="","",IF(SUM('Control Sample Data'!D$2:D$97)&gt;10,IF(AND(ISNUMBER('Control Sample Data'!D384),'Control Sample Data'!D384&lt;$B385, 'Control Sample Data'!D384&gt;0),'Control Sample Data'!D384,$B385),""))</f>
        <v>23</v>
      </c>
      <c r="E385" s="29">
        <f>IF('Control Sample Data'!E384="","",IF(SUM('Control Sample Data'!E$2:E$97)&gt;10,IF(AND(ISNUMBER('Control Sample Data'!E384),'Control Sample Data'!E384&lt;$B385, 'Control Sample Data'!E384&gt;0),'Control Sample Data'!E384,$B385),""))</f>
        <v>23</v>
      </c>
      <c r="F385" s="29" t="str">
        <f>IF('Control Sample Data'!F384="","",IF(SUM('Control Sample Data'!F$2:F$97)&gt;10,IF(AND(ISNUMBER('Control Sample Data'!F384),'Control Sample Data'!F384&lt;$B385, 'Control Sample Data'!F384&gt;0),'Control Sample Data'!F384,$B385),""))</f>
        <v/>
      </c>
      <c r="G385" s="29" t="str">
        <f>IF('Control Sample Data'!G384="","",IF(SUM('Control Sample Data'!G$2:G$97)&gt;10,IF(AND(ISNUMBER('Control Sample Data'!G384),'Control Sample Data'!G384&lt;$B385, 'Control Sample Data'!G384&gt;0),'Control Sample Data'!G384,$B385),""))</f>
        <v/>
      </c>
      <c r="H385" s="29" t="str">
        <f>IF('Control Sample Data'!H384="","",IF(SUM('Control Sample Data'!H$2:H$97)&gt;10,IF(AND(ISNUMBER('Control Sample Data'!H384),'Control Sample Data'!H384&lt;$B385, 'Control Sample Data'!H384&gt;0),'Control Sample Data'!H384,$B385),""))</f>
        <v/>
      </c>
      <c r="I385" s="29" t="str">
        <f>IF('Control Sample Data'!I384="","",IF(SUM('Control Sample Data'!I$2:I$97)&gt;10,IF(AND(ISNUMBER('Control Sample Data'!I384),'Control Sample Data'!I384&lt;$B385, 'Control Sample Data'!I384&gt;0),'Control Sample Data'!I384,$B385),""))</f>
        <v/>
      </c>
      <c r="J385" s="29" t="str">
        <f>IF('Control Sample Data'!J384="","",IF(SUM('Control Sample Data'!J$2:J$97)&gt;10,IF(AND(ISNUMBER('Control Sample Data'!J384),'Control Sample Data'!J384&lt;$B385, 'Control Sample Data'!J384&gt;0),'Control Sample Data'!J384,$B385),""))</f>
        <v/>
      </c>
      <c r="K385" s="29" t="str">
        <f>IF('Control Sample Data'!K384="","",IF(SUM('Control Sample Data'!K$2:K$97)&gt;10,IF(AND(ISNUMBER('Control Sample Data'!K384),'Control Sample Data'!K384&lt;$B385, 'Control Sample Data'!K384&gt;0),'Control Sample Data'!K384,$B385),""))</f>
        <v/>
      </c>
      <c r="L385" s="29" t="str">
        <f>IF('Control Sample Data'!L384="","",IF(SUM('Control Sample Data'!L$2:L$97)&gt;10,IF(AND(ISNUMBER('Control Sample Data'!L384),'Control Sample Data'!L384&lt;$B385, 'Control Sample Data'!L384&gt;0),'Control Sample Data'!L384,$B385),""))</f>
        <v/>
      </c>
      <c r="M385" s="29" t="str">
        <f>IF('Control Sample Data'!M384="","",IF(SUM('Control Sample Data'!M$2:M$97)&gt;10,IF(AND(ISNUMBER('Control Sample Data'!M384),'Control Sample Data'!M384&lt;$B385, 'Control Sample Data'!M384&gt;0),'Control Sample Data'!M384,$B385),""))</f>
        <v/>
      </c>
      <c r="N385" s="29" t="str">
        <f>IF('Control Sample Data'!N384="","",IF(SUM('Control Sample Data'!N$2:N$97)&gt;10,IF(AND(ISNUMBER('Control Sample Data'!N384),'Control Sample Data'!N384&lt;$B385, 'Control Sample Data'!N384&gt;0),'Control Sample Data'!N384,$B385),""))</f>
        <v/>
      </c>
      <c r="O385" s="29" t="str">
        <f>IF('Control Sample Data'!O384="","",IF(SUM('Control Sample Data'!O$2:O$97)&gt;10,IF(AND(ISNUMBER('Control Sample Data'!O384),'Control Sample Data'!O384&lt;$B385, 'Control Sample Data'!O384&gt;0),'Control Sample Data'!O384,$B385),""))</f>
        <v/>
      </c>
      <c r="Q385" s="4" t="s">
        <v>5042</v>
      </c>
      <c r="R385" s="29">
        <f>IF('Test Sample Data'!D384="","",IF(SUM('Test Sample Data'!D$2:D$97)&gt;10,IF(AND(ISNUMBER('Test Sample Data'!D384),'Test Sample Data'!D384&lt;$B385, 'Test Sample Data'!D384&gt;0),'Test Sample Data'!D384,$B385),""))</f>
        <v>23.24</v>
      </c>
      <c r="S385" s="29">
        <f>IF('Test Sample Data'!E384="","",IF(SUM('Test Sample Data'!E$2:E$97)&gt;10,IF(AND(ISNUMBER('Test Sample Data'!E384),'Test Sample Data'!E384&lt;$B385, 'Test Sample Data'!E384&gt;0),'Test Sample Data'!E384,$B385),""))</f>
        <v>23</v>
      </c>
      <c r="T385" s="29" t="str">
        <f>IF('Test Sample Data'!F384="","",IF(SUM('Test Sample Data'!F$2:F$97)&gt;10,IF(AND(ISNUMBER('Test Sample Data'!F384),'Test Sample Data'!F384&lt;$B385, 'Test Sample Data'!F384&gt;0),'Test Sample Data'!F384,$B385),""))</f>
        <v/>
      </c>
      <c r="U385" s="29" t="str">
        <f>IF('Test Sample Data'!G384="","",IF(SUM('Test Sample Data'!G$2:G$97)&gt;10,IF(AND(ISNUMBER('Test Sample Data'!G384),'Test Sample Data'!G384&lt;$B385, 'Test Sample Data'!G384&gt;0),'Test Sample Data'!G384,$B385),""))</f>
        <v/>
      </c>
      <c r="V385" s="29" t="str">
        <f>IF('Test Sample Data'!H384="","",IF(SUM('Test Sample Data'!H$2:H$97)&gt;10,IF(AND(ISNUMBER('Test Sample Data'!H384),'Test Sample Data'!H384&lt;$B385, 'Test Sample Data'!H384&gt;0),'Test Sample Data'!H384,$B385),""))</f>
        <v/>
      </c>
      <c r="W385" s="29" t="str">
        <f>IF('Test Sample Data'!I384="","",IF(SUM('Test Sample Data'!I$2:I$97)&gt;10,IF(AND(ISNUMBER('Test Sample Data'!I384),'Test Sample Data'!I384&lt;$B385, 'Test Sample Data'!I384&gt;0),'Test Sample Data'!I384,$B385),""))</f>
        <v/>
      </c>
      <c r="X385" s="29" t="str">
        <f>IF('Test Sample Data'!J384="","",IF(SUM('Test Sample Data'!J$2:J$97)&gt;10,IF(AND(ISNUMBER('Test Sample Data'!J384),'Test Sample Data'!J384&lt;$B385, 'Test Sample Data'!J384&gt;0),'Test Sample Data'!J384,$B385),""))</f>
        <v/>
      </c>
      <c r="Y385" s="29" t="str">
        <f>IF('Test Sample Data'!K384="","",IF(SUM('Test Sample Data'!K$2:K$97)&gt;10,IF(AND(ISNUMBER('Test Sample Data'!K384),'Test Sample Data'!K384&lt;$B385, 'Test Sample Data'!K384&gt;0),'Test Sample Data'!K384,$B385),""))</f>
        <v/>
      </c>
      <c r="Z385" s="29" t="str">
        <f>IF('Test Sample Data'!L384="","",IF(SUM('Test Sample Data'!L$2:L$97)&gt;10,IF(AND(ISNUMBER('Test Sample Data'!L384),'Test Sample Data'!L384&lt;$B385, 'Test Sample Data'!L384&gt;0),'Test Sample Data'!L384,$B385),""))</f>
        <v/>
      </c>
      <c r="AA385" s="29" t="str">
        <f>IF('Test Sample Data'!M384="","",IF(SUM('Test Sample Data'!M$2:M$97)&gt;10,IF(AND(ISNUMBER('Test Sample Data'!M384),'Test Sample Data'!M384&lt;$B385, 'Test Sample Data'!M384&gt;0),'Test Sample Data'!M384,$B385),""))</f>
        <v/>
      </c>
      <c r="AB385" s="29" t="str">
        <f>IF('Test Sample Data'!N384="","",IF(SUM('Test Sample Data'!N$2:N$97)&gt;10,IF(AND(ISNUMBER('Test Sample Data'!N384),'Test Sample Data'!N384&lt;$B385, 'Test Sample Data'!N384&gt;0),'Test Sample Data'!N384,$B385),""))</f>
        <v/>
      </c>
      <c r="AC385" s="29" t="str">
        <f>IF('Test Sample Data'!O384="","",IF(SUM('Test Sample Data'!O$2:O$97)&gt;10,IF(AND(ISNUMBER('Test Sample Data'!O384),'Test Sample Data'!O384&lt;$B385, 'Test Sample Data'!O384&gt;0),'Test Sample Data'!O384,$B385),""))</f>
        <v/>
      </c>
      <c r="AE385" s="4" t="s">
        <v>5042</v>
      </c>
      <c r="AF385" s="4" t="e">
        <f t="shared" si="375"/>
        <v>#N/A</v>
      </c>
      <c r="AG385" s="4" t="e">
        <f t="shared" si="376"/>
        <v>#N/A</v>
      </c>
      <c r="AH385" s="4" t="str">
        <f t="shared" si="377"/>
        <v/>
      </c>
      <c r="AI385" s="4" t="str">
        <f t="shared" si="378"/>
        <v/>
      </c>
      <c r="AJ385" s="4" t="str">
        <f t="shared" si="379"/>
        <v/>
      </c>
      <c r="AK385" s="4" t="str">
        <f t="shared" si="380"/>
        <v/>
      </c>
      <c r="AL385" s="4" t="str">
        <f t="shared" si="381"/>
        <v/>
      </c>
      <c r="AM385" s="4" t="str">
        <f t="shared" si="382"/>
        <v/>
      </c>
      <c r="AN385" s="4" t="str">
        <f t="shared" si="383"/>
        <v/>
      </c>
      <c r="AO385" s="4" t="str">
        <f t="shared" si="384"/>
        <v/>
      </c>
      <c r="AP385" s="4" t="str">
        <f t="shared" si="385"/>
        <v/>
      </c>
      <c r="AQ385" s="4" t="str">
        <f t="shared" si="386"/>
        <v/>
      </c>
      <c r="AR385" s="4">
        <f t="shared" si="387"/>
        <v>0</v>
      </c>
      <c r="AS385" s="4" t="e">
        <f t="shared" si="438"/>
        <v>#N/A</v>
      </c>
      <c r="AU385" s="4" t="s">
        <v>5042</v>
      </c>
      <c r="AV385" s="4" t="e">
        <f t="shared" si="388"/>
        <v>#N/A</v>
      </c>
      <c r="AW385" s="4" t="e">
        <f t="shared" si="389"/>
        <v>#N/A</v>
      </c>
      <c r="AX385" s="4" t="str">
        <f t="shared" si="390"/>
        <v/>
      </c>
      <c r="AY385" s="4" t="str">
        <f t="shared" si="391"/>
        <v/>
      </c>
      <c r="AZ385" s="4" t="str">
        <f t="shared" si="392"/>
        <v/>
      </c>
      <c r="BA385" s="4" t="str">
        <f t="shared" si="393"/>
        <v/>
      </c>
      <c r="BB385" s="4" t="str">
        <f t="shared" si="394"/>
        <v/>
      </c>
      <c r="BC385" s="4" t="str">
        <f t="shared" si="395"/>
        <v/>
      </c>
      <c r="BD385" s="4" t="str">
        <f t="shared" si="396"/>
        <v/>
      </c>
      <c r="BE385" s="4" t="str">
        <f t="shared" si="397"/>
        <v/>
      </c>
      <c r="BF385" s="4" t="str">
        <f t="shared" si="398"/>
        <v/>
      </c>
      <c r="BG385" s="4" t="str">
        <f t="shared" si="399"/>
        <v/>
      </c>
      <c r="BI385" s="4" t="s">
        <v>5042</v>
      </c>
      <c r="BJ385" s="4" t="e">
        <f t="shared" si="425"/>
        <v>#N/A</v>
      </c>
      <c r="BK385" s="4" t="str">
        <f t="shared" si="426"/>
        <v/>
      </c>
      <c r="BL385" s="4" t="str">
        <f t="shared" si="427"/>
        <v/>
      </c>
      <c r="BM385" s="4" t="str">
        <f t="shared" si="428"/>
        <v/>
      </c>
      <c r="BN385" s="4" t="str">
        <f t="shared" si="429"/>
        <v/>
      </c>
      <c r="BO385" s="4" t="str">
        <f t="shared" si="430"/>
        <v/>
      </c>
      <c r="BP385" s="4" t="str">
        <f t="shared" si="431"/>
        <v/>
      </c>
      <c r="BQ385" s="4" t="str">
        <f t="shared" si="432"/>
        <v/>
      </c>
      <c r="BR385" s="4" t="str">
        <f t="shared" si="433"/>
        <v/>
      </c>
      <c r="BS385" s="4" t="str">
        <f t="shared" si="434"/>
        <v/>
      </c>
      <c r="BT385" s="4" t="str">
        <f t="shared" si="435"/>
        <v/>
      </c>
      <c r="BU385" s="4" t="str">
        <f t="shared" si="436"/>
        <v/>
      </c>
      <c r="BV385" s="4">
        <f t="shared" si="400"/>
        <v>0</v>
      </c>
      <c r="BW385" s="4" t="e">
        <f t="shared" si="437"/>
        <v>#N/A</v>
      </c>
      <c r="BY385" s="4" t="s">
        <v>5042</v>
      </c>
      <c r="BZ385" s="4" t="str">
        <f t="shared" si="401"/>
        <v/>
      </c>
      <c r="CA385" s="4" t="str">
        <f t="shared" si="402"/>
        <v/>
      </c>
      <c r="CB385" s="4" t="str">
        <f t="shared" si="403"/>
        <v/>
      </c>
      <c r="CC385" s="4" t="str">
        <f t="shared" si="404"/>
        <v/>
      </c>
      <c r="CD385" s="4" t="str">
        <f t="shared" si="405"/>
        <v/>
      </c>
      <c r="CE385" s="4" t="str">
        <f t="shared" si="406"/>
        <v/>
      </c>
      <c r="CF385" s="4" t="str">
        <f t="shared" si="407"/>
        <v/>
      </c>
      <c r="CG385" s="4" t="str">
        <f t="shared" si="408"/>
        <v/>
      </c>
      <c r="CH385" s="4" t="str">
        <f t="shared" si="409"/>
        <v/>
      </c>
      <c r="CI385" s="4" t="str">
        <f t="shared" si="410"/>
        <v/>
      </c>
      <c r="CJ385" s="4" t="str">
        <f t="shared" si="411"/>
        <v/>
      </c>
      <c r="CK385" s="4" t="str">
        <f t="shared" si="412"/>
        <v/>
      </c>
      <c r="CM385" s="4" t="s">
        <v>5042</v>
      </c>
      <c r="CN385" s="4" t="str">
        <f>IF(ISNUMBER(BZ385), IF($BV385&gt;VLOOKUP('Gene Table'!$G$2,'Array Content'!$A$2:$B$3,2,FALSE),IF(BZ385&lt;-$BV385,"mutant","WT"),IF(BZ385&lt;-VLOOKUP('Gene Table'!$G$2,'Array Content'!$A$2:$B$3,2,FALSE),"Mutant","WT")),"")</f>
        <v/>
      </c>
      <c r="CO385" s="4" t="str">
        <f>IF(ISNUMBER(CA385), IF($BV385&gt;VLOOKUP('Gene Table'!$G$2,'Array Content'!$A$2:$B$3,2,FALSE),IF(CA385&lt;-$BV385,"mutant","WT"),IF(CA385&lt;-VLOOKUP('Gene Table'!$G$2,'Array Content'!$A$2:$B$3,2,FALSE),"Mutant","WT")),"")</f>
        <v/>
      </c>
      <c r="CP385" s="4" t="str">
        <f>IF(ISNUMBER(CB385), IF($BV385&gt;VLOOKUP('Gene Table'!$G$2,'Array Content'!$A$2:$B$3,2,FALSE),IF(CB385&lt;-$BV385,"mutant","WT"),IF(CB385&lt;-VLOOKUP('Gene Table'!$G$2,'Array Content'!$A$2:$B$3,2,FALSE),"Mutant","WT")),"")</f>
        <v/>
      </c>
      <c r="CQ385" s="4" t="str">
        <f>IF(ISNUMBER(CC385), IF($BV385&gt;VLOOKUP('Gene Table'!$G$2,'Array Content'!$A$2:$B$3,2,FALSE),IF(CC385&lt;-$BV385,"mutant","WT"),IF(CC385&lt;-VLOOKUP('Gene Table'!$G$2,'Array Content'!$A$2:$B$3,2,FALSE),"Mutant","WT")),"")</f>
        <v/>
      </c>
      <c r="CR385" s="4" t="str">
        <f>IF(ISNUMBER(CD385), IF($BV385&gt;VLOOKUP('Gene Table'!$G$2,'Array Content'!$A$2:$B$3,2,FALSE),IF(CD385&lt;-$BV385,"mutant","WT"),IF(CD385&lt;-VLOOKUP('Gene Table'!$G$2,'Array Content'!$A$2:$B$3,2,FALSE),"Mutant","WT")),"")</f>
        <v/>
      </c>
      <c r="CS385" s="4" t="str">
        <f>IF(ISNUMBER(CE385), IF($BV385&gt;VLOOKUP('Gene Table'!$G$2,'Array Content'!$A$2:$B$3,2,FALSE),IF(CE385&lt;-$BV385,"mutant","WT"),IF(CE385&lt;-VLOOKUP('Gene Table'!$G$2,'Array Content'!$A$2:$B$3,2,FALSE),"Mutant","WT")),"")</f>
        <v/>
      </c>
      <c r="CT385" s="4" t="str">
        <f>IF(ISNUMBER(CF385), IF($BV385&gt;VLOOKUP('Gene Table'!$G$2,'Array Content'!$A$2:$B$3,2,FALSE),IF(CF385&lt;-$BV385,"mutant","WT"),IF(CF385&lt;-VLOOKUP('Gene Table'!$G$2,'Array Content'!$A$2:$B$3,2,FALSE),"Mutant","WT")),"")</f>
        <v/>
      </c>
      <c r="CU385" s="4" t="str">
        <f>IF(ISNUMBER(CG385), IF($BV385&gt;VLOOKUP('Gene Table'!$G$2,'Array Content'!$A$2:$B$3,2,FALSE),IF(CG385&lt;-$BV385,"mutant","WT"),IF(CG385&lt;-VLOOKUP('Gene Table'!$G$2,'Array Content'!$A$2:$B$3,2,FALSE),"Mutant","WT")),"")</f>
        <v/>
      </c>
      <c r="CV385" s="4" t="str">
        <f>IF(ISNUMBER(CH385), IF($BV385&gt;VLOOKUP('Gene Table'!$G$2,'Array Content'!$A$2:$B$3,2,FALSE),IF(CH385&lt;-$BV385,"mutant","WT"),IF(CH385&lt;-VLOOKUP('Gene Table'!$G$2,'Array Content'!$A$2:$B$3,2,FALSE),"Mutant","WT")),"")</f>
        <v/>
      </c>
      <c r="CW385" s="4" t="str">
        <f>IF(ISNUMBER(CI385), IF($BV385&gt;VLOOKUP('Gene Table'!$G$2,'Array Content'!$A$2:$B$3,2,FALSE),IF(CI385&lt;-$BV385,"mutant","WT"),IF(CI385&lt;-VLOOKUP('Gene Table'!$G$2,'Array Content'!$A$2:$B$3,2,FALSE),"Mutant","WT")),"")</f>
        <v/>
      </c>
      <c r="CX385" s="4" t="str">
        <f>IF(ISNUMBER(CJ385), IF($BV385&gt;VLOOKUP('Gene Table'!$G$2,'Array Content'!$A$2:$B$3,2,FALSE),IF(CJ385&lt;-$BV385,"mutant","WT"),IF(CJ385&lt;-VLOOKUP('Gene Table'!$G$2,'Array Content'!$A$2:$B$3,2,FALSE),"Mutant","WT")),"")</f>
        <v/>
      </c>
      <c r="CY385" s="4" t="str">
        <f>IF(ISNUMBER(CK385), IF($BV385&gt;VLOOKUP('Gene Table'!$G$2,'Array Content'!$A$2:$B$3,2,FALSE),IF(CK385&lt;-$BV385,"mutant","WT"),IF(CK385&lt;-VLOOKUP('Gene Table'!$G$2,'Array Content'!$A$2:$B$3,2,FALSE),"Mutant","WT")),"")</f>
        <v/>
      </c>
      <c r="DA385" s="4" t="s">
        <v>5042</v>
      </c>
      <c r="DB385" s="4" t="str">
        <f t="shared" si="413"/>
        <v/>
      </c>
      <c r="DC385" s="4" t="str">
        <f t="shared" si="414"/>
        <v/>
      </c>
      <c r="DD385" s="4" t="str">
        <f t="shared" si="415"/>
        <v/>
      </c>
      <c r="DE385" s="4" t="str">
        <f t="shared" si="416"/>
        <v/>
      </c>
      <c r="DF385" s="4" t="str">
        <f t="shared" si="417"/>
        <v/>
      </c>
      <c r="DG385" s="4" t="str">
        <f t="shared" si="418"/>
        <v/>
      </c>
      <c r="DH385" s="4" t="str">
        <f t="shared" si="419"/>
        <v/>
      </c>
      <c r="DI385" s="4" t="str">
        <f t="shared" si="420"/>
        <v/>
      </c>
      <c r="DJ385" s="4" t="str">
        <f t="shared" si="421"/>
        <v/>
      </c>
      <c r="DK385" s="4" t="str">
        <f t="shared" si="422"/>
        <v/>
      </c>
      <c r="DL385" s="4" t="str">
        <f t="shared" si="423"/>
        <v/>
      </c>
      <c r="DM385" s="4" t="str">
        <f t="shared" si="424"/>
        <v/>
      </c>
      <c r="DO385" s="4" t="s">
        <v>5042</v>
      </c>
      <c r="DP385" s="4" t="str">
        <f>IF(ISNUMBER(DB385), IF($AR385&gt;VLOOKUP('Gene Table'!$G$2,'Array Content'!$A$2:$B$3,2,FALSE),IF(DB385&lt;-$AR385,"mutant","WT"),IF(DB385&lt;-VLOOKUP('Gene Table'!$G$2,'Array Content'!$A$2:$B$3,2,FALSE),"Mutant","WT")),"")</f>
        <v/>
      </c>
      <c r="DQ385" s="4" t="str">
        <f>IF(ISNUMBER(DC385), IF($AR385&gt;VLOOKUP('Gene Table'!$G$2,'Array Content'!$A$2:$B$3,2,FALSE),IF(DC385&lt;-$AR385,"mutant","WT"),IF(DC385&lt;-VLOOKUP('Gene Table'!$G$2,'Array Content'!$A$2:$B$3,2,FALSE),"Mutant","WT")),"")</f>
        <v/>
      </c>
      <c r="DR385" s="4" t="str">
        <f>IF(ISNUMBER(DD385), IF($AR385&gt;VLOOKUP('Gene Table'!$G$2,'Array Content'!$A$2:$B$3,2,FALSE),IF(DD385&lt;-$AR385,"mutant","WT"),IF(DD385&lt;-VLOOKUP('Gene Table'!$G$2,'Array Content'!$A$2:$B$3,2,FALSE),"Mutant","WT")),"")</f>
        <v/>
      </c>
      <c r="DS385" s="4" t="str">
        <f>IF(ISNUMBER(DE385), IF($AR385&gt;VLOOKUP('Gene Table'!$G$2,'Array Content'!$A$2:$B$3,2,FALSE),IF(DE385&lt;-$AR385,"mutant","WT"),IF(DE385&lt;-VLOOKUP('Gene Table'!$G$2,'Array Content'!$A$2:$B$3,2,FALSE),"Mutant","WT")),"")</f>
        <v/>
      </c>
      <c r="DT385" s="4" t="str">
        <f>IF(ISNUMBER(DF385), IF($AR385&gt;VLOOKUP('Gene Table'!$G$2,'Array Content'!$A$2:$B$3,2,FALSE),IF(DF385&lt;-$AR385,"mutant","WT"),IF(DF385&lt;-VLOOKUP('Gene Table'!$G$2,'Array Content'!$A$2:$B$3,2,FALSE),"Mutant","WT")),"")</f>
        <v/>
      </c>
      <c r="DU385" s="4" t="str">
        <f>IF(ISNUMBER(DG385), IF($AR385&gt;VLOOKUP('Gene Table'!$G$2,'Array Content'!$A$2:$B$3,2,FALSE),IF(DG385&lt;-$AR385,"mutant","WT"),IF(DG385&lt;-VLOOKUP('Gene Table'!$G$2,'Array Content'!$A$2:$B$3,2,FALSE),"Mutant","WT")),"")</f>
        <v/>
      </c>
      <c r="DV385" s="4" t="str">
        <f>IF(ISNUMBER(DH385), IF($AR385&gt;VLOOKUP('Gene Table'!$G$2,'Array Content'!$A$2:$B$3,2,FALSE),IF(DH385&lt;-$AR385,"mutant","WT"),IF(DH385&lt;-VLOOKUP('Gene Table'!$G$2,'Array Content'!$A$2:$B$3,2,FALSE),"Mutant","WT")),"")</f>
        <v/>
      </c>
      <c r="DW385" s="4" t="str">
        <f>IF(ISNUMBER(DI385), IF($AR385&gt;VLOOKUP('Gene Table'!$G$2,'Array Content'!$A$2:$B$3,2,FALSE),IF(DI385&lt;-$AR385,"mutant","WT"),IF(DI385&lt;-VLOOKUP('Gene Table'!$G$2,'Array Content'!$A$2:$B$3,2,FALSE),"Mutant","WT")),"")</f>
        <v/>
      </c>
      <c r="DX385" s="4" t="str">
        <f>IF(ISNUMBER(DJ385), IF($AR385&gt;VLOOKUP('Gene Table'!$G$2,'Array Content'!$A$2:$B$3,2,FALSE),IF(DJ385&lt;-$AR385,"mutant","WT"),IF(DJ385&lt;-VLOOKUP('Gene Table'!$G$2,'Array Content'!$A$2:$B$3,2,FALSE),"Mutant","WT")),"")</f>
        <v/>
      </c>
      <c r="DY385" s="4" t="str">
        <f>IF(ISNUMBER(DK385), IF($AR385&gt;VLOOKUP('Gene Table'!$G$2,'Array Content'!$A$2:$B$3,2,FALSE),IF(DK385&lt;-$AR385,"mutant","WT"),IF(DK385&lt;-VLOOKUP('Gene Table'!$G$2,'Array Content'!$A$2:$B$3,2,FALSE),"Mutant","WT")),"")</f>
        <v/>
      </c>
      <c r="DZ385" s="4" t="str">
        <f>IF(ISNUMBER(DL385), IF($AR385&gt;VLOOKUP('Gene Table'!$G$2,'Array Content'!$A$2:$B$3,2,FALSE),IF(DL385&lt;-$AR385,"mutant","WT"),IF(DL385&lt;-VLOOKUP('Gene Table'!$G$2,'Array Content'!$A$2:$B$3,2,FALSE),"Mutant","WT")),"")</f>
        <v/>
      </c>
      <c r="EA385" s="4" t="str">
        <f>IF(ISNUMBER(DM385), IF($AR385&gt;VLOOKUP('Gene Table'!$G$2,'Array Content'!$A$2:$B$3,2,FALSE),IF(DM385&lt;-$AR385,"mutant","WT"),IF(DM385&lt;-VLOOKUP('Gene Table'!$G$2,'Array Content'!$A$2:$B$3,2,FALSE),"Mutant","WT")),"")</f>
        <v/>
      </c>
      <c r="EC385" s="4" t="s">
        <v>5042</v>
      </c>
      <c r="ED385" s="4" t="str">
        <f>IF('Gene Table'!$D385="copy number",D385,"")</f>
        <v/>
      </c>
      <c r="EE385" s="4" t="str">
        <f>IF('Gene Table'!$D385="copy number",E385,"")</f>
        <v/>
      </c>
      <c r="EF385" s="4" t="str">
        <f>IF('Gene Table'!$D385="copy number",F385,"")</f>
        <v/>
      </c>
      <c r="EG385" s="4" t="str">
        <f>IF('Gene Table'!$D385="copy number",G385,"")</f>
        <v/>
      </c>
      <c r="EH385" s="4" t="str">
        <f>IF('Gene Table'!$D385="copy number",H385,"")</f>
        <v/>
      </c>
      <c r="EI385" s="4" t="str">
        <f>IF('Gene Table'!$D385="copy number",I385,"")</f>
        <v/>
      </c>
      <c r="EJ385" s="4" t="str">
        <f>IF('Gene Table'!$D385="copy number",J385,"")</f>
        <v/>
      </c>
      <c r="EK385" s="4" t="str">
        <f>IF('Gene Table'!$D385="copy number",K385,"")</f>
        <v/>
      </c>
      <c r="EL385" s="4" t="str">
        <f>IF('Gene Table'!$D385="copy number",L385,"")</f>
        <v/>
      </c>
      <c r="EM385" s="4" t="str">
        <f>IF('Gene Table'!$D385="copy number",M385,"")</f>
        <v/>
      </c>
      <c r="EN385" s="4" t="str">
        <f>IF('Gene Table'!$D385="copy number",N385,"")</f>
        <v/>
      </c>
      <c r="EO385" s="4" t="str">
        <f>IF('Gene Table'!$D385="copy number",O385,"")</f>
        <v/>
      </c>
      <c r="EQ385" s="4" t="s">
        <v>5042</v>
      </c>
      <c r="ER385" s="4" t="str">
        <f>IF('Gene Table'!$D385="copy number",R385,"")</f>
        <v/>
      </c>
      <c r="ES385" s="4" t="str">
        <f>IF('Gene Table'!$D385="copy number",S385,"")</f>
        <v/>
      </c>
      <c r="ET385" s="4" t="str">
        <f>IF('Gene Table'!$D385="copy number",T385,"")</f>
        <v/>
      </c>
      <c r="EU385" s="4" t="str">
        <f>IF('Gene Table'!$D385="copy number",U385,"")</f>
        <v/>
      </c>
      <c r="EV385" s="4" t="str">
        <f>IF('Gene Table'!$D385="copy number",V385,"")</f>
        <v/>
      </c>
      <c r="EW385" s="4" t="str">
        <f>IF('Gene Table'!$D385="copy number",W385,"")</f>
        <v/>
      </c>
      <c r="EX385" s="4" t="str">
        <f>IF('Gene Table'!$D385="copy number",X385,"")</f>
        <v/>
      </c>
      <c r="EY385" s="4" t="str">
        <f>IF('Gene Table'!$D385="copy number",Y385,"")</f>
        <v/>
      </c>
      <c r="EZ385" s="4" t="str">
        <f>IF('Gene Table'!$D385="copy number",Z385,"")</f>
        <v/>
      </c>
      <c r="FA385" s="4" t="str">
        <f>IF('Gene Table'!$D385="copy number",AA385,"")</f>
        <v/>
      </c>
      <c r="FB385" s="4" t="str">
        <f>IF('Gene Table'!$D385="copy number",AB385,"")</f>
        <v/>
      </c>
      <c r="FC385" s="4" t="str">
        <f>IF('Gene Table'!$D385="copy number",AC385,"")</f>
        <v/>
      </c>
      <c r="FE385" s="4" t="s">
        <v>5042</v>
      </c>
      <c r="FF385" s="4" t="str">
        <f>IF('Gene Table'!$C385="SMPC",D385,"")</f>
        <v/>
      </c>
      <c r="FG385" s="4" t="str">
        <f>IF('Gene Table'!$C385="SMPC",E385,"")</f>
        <v/>
      </c>
      <c r="FH385" s="4" t="str">
        <f>IF('Gene Table'!$C385="SMPC",F385,"")</f>
        <v/>
      </c>
      <c r="FI385" s="4" t="str">
        <f>IF('Gene Table'!$C385="SMPC",G385,"")</f>
        <v/>
      </c>
      <c r="FJ385" s="4" t="str">
        <f>IF('Gene Table'!$C385="SMPC",H385,"")</f>
        <v/>
      </c>
      <c r="FK385" s="4" t="str">
        <f>IF('Gene Table'!$C385="SMPC",I385,"")</f>
        <v/>
      </c>
      <c r="FL385" s="4" t="str">
        <f>IF('Gene Table'!$C385="SMPC",J385,"")</f>
        <v/>
      </c>
      <c r="FM385" s="4" t="str">
        <f>IF('Gene Table'!$C385="SMPC",K385,"")</f>
        <v/>
      </c>
      <c r="FN385" s="4" t="str">
        <f>IF('Gene Table'!$C385="SMPC",L385,"")</f>
        <v/>
      </c>
      <c r="FO385" s="4" t="str">
        <f>IF('Gene Table'!$C385="SMPC",M385,"")</f>
        <v/>
      </c>
      <c r="FP385" s="4" t="str">
        <f>IF('Gene Table'!$C385="SMPC",N385,"")</f>
        <v/>
      </c>
      <c r="FQ385" s="4" t="str">
        <f>IF('Gene Table'!$C385="SMPC",O385,"")</f>
        <v/>
      </c>
      <c r="FS385" s="4" t="s">
        <v>5042</v>
      </c>
      <c r="FT385" s="4" t="str">
        <f>IF('Gene Table'!$C385="SMPC",R385,"")</f>
        <v/>
      </c>
      <c r="FU385" s="4" t="str">
        <f>IF('Gene Table'!$C385="SMPC",S385,"")</f>
        <v/>
      </c>
      <c r="FV385" s="4" t="str">
        <f>IF('Gene Table'!$C385="SMPC",T385,"")</f>
        <v/>
      </c>
      <c r="FW385" s="4" t="str">
        <f>IF('Gene Table'!$C385="SMPC",U385,"")</f>
        <v/>
      </c>
      <c r="FX385" s="4" t="str">
        <f>IF('Gene Table'!$C385="SMPC",V385,"")</f>
        <v/>
      </c>
      <c r="FY385" s="4" t="str">
        <f>IF('Gene Table'!$C385="SMPC",W385,"")</f>
        <v/>
      </c>
      <c r="FZ385" s="4" t="str">
        <f>IF('Gene Table'!$C385="SMPC",X385,"")</f>
        <v/>
      </c>
      <c r="GA385" s="4" t="str">
        <f>IF('Gene Table'!$C385="SMPC",Y385,"")</f>
        <v/>
      </c>
      <c r="GB385" s="4" t="str">
        <f>IF('Gene Table'!$C385="SMPC",Z385,"")</f>
        <v/>
      </c>
      <c r="GC385" s="4" t="str">
        <f>IF('Gene Table'!$C385="SMPC",AA385,"")</f>
        <v/>
      </c>
      <c r="GD385" s="4" t="str">
        <f>IF('Gene Table'!$C385="SMPC",AB385,"")</f>
        <v/>
      </c>
      <c r="GE385" s="4" t="str">
        <f>IF('Gene Table'!$C385="SMPC",AC385,"")</f>
        <v/>
      </c>
    </row>
    <row r="386" spans="1:187" ht="15" customHeight="1" x14ac:dyDescent="0.25">
      <c r="A386" s="4" t="str">
        <f>'Gene Table'!C386&amp;":"&amp;'Gene Table'!D386</f>
        <v>Blank:Blank</v>
      </c>
      <c r="B386" s="4">
        <f>IF('Gene Table'!$G$5="NO",IF(ISNUMBER(MATCH('Gene Table'!E386,'Array Content'!$M$2:$M$941,0)),VLOOKUP('Gene Table'!E386,'Array Content'!$M$2:$O$941,2,FALSE),35),IF('Gene Table'!$G$5="YES",IF(ISNUMBER(MATCH('Gene Table'!E386,'Array Content'!$M$2:$M$941,0)),VLOOKUP('Gene Table'!E386,'Array Content'!$M$2:$O$941,3,FALSE),35),"OOPS"))</f>
        <v>35</v>
      </c>
      <c r="C386" s="4" t="s">
        <v>5043</v>
      </c>
      <c r="D386" s="29">
        <f>IF('Control Sample Data'!D385="","",IF(SUM('Control Sample Data'!D$2:D$97)&gt;10,IF(AND(ISNUMBER('Control Sample Data'!D385),'Control Sample Data'!D385&lt;$B386, 'Control Sample Data'!D385&gt;0),'Control Sample Data'!D385,$B386),""))</f>
        <v>23</v>
      </c>
      <c r="E386" s="29">
        <f>IF('Control Sample Data'!E385="","",IF(SUM('Control Sample Data'!E$2:E$97)&gt;10,IF(AND(ISNUMBER('Control Sample Data'!E385),'Control Sample Data'!E385&lt;$B386, 'Control Sample Data'!E385&gt;0),'Control Sample Data'!E385,$B386),""))</f>
        <v>23</v>
      </c>
      <c r="F386" s="29" t="str">
        <f>IF('Control Sample Data'!F385="","",IF(SUM('Control Sample Data'!F$2:F$97)&gt;10,IF(AND(ISNUMBER('Control Sample Data'!F385),'Control Sample Data'!F385&lt;$B386, 'Control Sample Data'!F385&gt;0),'Control Sample Data'!F385,$B386),""))</f>
        <v/>
      </c>
      <c r="G386" s="29" t="str">
        <f>IF('Control Sample Data'!G385="","",IF(SUM('Control Sample Data'!G$2:G$97)&gt;10,IF(AND(ISNUMBER('Control Sample Data'!G385),'Control Sample Data'!G385&lt;$B386, 'Control Sample Data'!G385&gt;0),'Control Sample Data'!G385,$B386),""))</f>
        <v/>
      </c>
      <c r="H386" s="29" t="str">
        <f>IF('Control Sample Data'!H385="","",IF(SUM('Control Sample Data'!H$2:H$97)&gt;10,IF(AND(ISNUMBER('Control Sample Data'!H385),'Control Sample Data'!H385&lt;$B386, 'Control Sample Data'!H385&gt;0),'Control Sample Data'!H385,$B386),""))</f>
        <v/>
      </c>
      <c r="I386" s="29" t="str">
        <f>IF('Control Sample Data'!I385="","",IF(SUM('Control Sample Data'!I$2:I$97)&gt;10,IF(AND(ISNUMBER('Control Sample Data'!I385),'Control Sample Data'!I385&lt;$B386, 'Control Sample Data'!I385&gt;0),'Control Sample Data'!I385,$B386),""))</f>
        <v/>
      </c>
      <c r="J386" s="29" t="str">
        <f>IF('Control Sample Data'!J385="","",IF(SUM('Control Sample Data'!J$2:J$97)&gt;10,IF(AND(ISNUMBER('Control Sample Data'!J385),'Control Sample Data'!J385&lt;$B386, 'Control Sample Data'!J385&gt;0),'Control Sample Data'!J385,$B386),""))</f>
        <v/>
      </c>
      <c r="K386" s="29" t="str">
        <f>IF('Control Sample Data'!K385="","",IF(SUM('Control Sample Data'!K$2:K$97)&gt;10,IF(AND(ISNUMBER('Control Sample Data'!K385),'Control Sample Data'!K385&lt;$B386, 'Control Sample Data'!K385&gt;0),'Control Sample Data'!K385,$B386),""))</f>
        <v/>
      </c>
      <c r="L386" s="29" t="str">
        <f>IF('Control Sample Data'!L385="","",IF(SUM('Control Sample Data'!L$2:L$97)&gt;10,IF(AND(ISNUMBER('Control Sample Data'!L385),'Control Sample Data'!L385&lt;$B386, 'Control Sample Data'!L385&gt;0),'Control Sample Data'!L385,$B386),""))</f>
        <v/>
      </c>
      <c r="M386" s="29" t="str">
        <f>IF('Control Sample Data'!M385="","",IF(SUM('Control Sample Data'!M$2:M$97)&gt;10,IF(AND(ISNUMBER('Control Sample Data'!M385),'Control Sample Data'!M385&lt;$B386, 'Control Sample Data'!M385&gt;0),'Control Sample Data'!M385,$B386),""))</f>
        <v/>
      </c>
      <c r="N386" s="29" t="str">
        <f>IF('Control Sample Data'!N385="","",IF(SUM('Control Sample Data'!N$2:N$97)&gt;10,IF(AND(ISNUMBER('Control Sample Data'!N385),'Control Sample Data'!N385&lt;$B386, 'Control Sample Data'!N385&gt;0),'Control Sample Data'!N385,$B386),""))</f>
        <v/>
      </c>
      <c r="O386" s="29" t="str">
        <f>IF('Control Sample Data'!O385="","",IF(SUM('Control Sample Data'!O$2:O$97)&gt;10,IF(AND(ISNUMBER('Control Sample Data'!O385),'Control Sample Data'!O385&lt;$B386, 'Control Sample Data'!O385&gt;0),'Control Sample Data'!O385,$B386),""))</f>
        <v/>
      </c>
      <c r="Q386" s="4" t="s">
        <v>5043</v>
      </c>
      <c r="R386" s="29">
        <f>IF('Test Sample Data'!D385="","",IF(SUM('Test Sample Data'!D$2:D$97)&gt;10,IF(AND(ISNUMBER('Test Sample Data'!D385),'Test Sample Data'!D385&lt;$B386, 'Test Sample Data'!D385&gt;0),'Test Sample Data'!D385,$B386),""))</f>
        <v>23.15</v>
      </c>
      <c r="S386" s="29">
        <f>IF('Test Sample Data'!E385="","",IF(SUM('Test Sample Data'!E$2:E$97)&gt;10,IF(AND(ISNUMBER('Test Sample Data'!E385),'Test Sample Data'!E385&lt;$B386, 'Test Sample Data'!E385&gt;0),'Test Sample Data'!E385,$B386),""))</f>
        <v>23</v>
      </c>
      <c r="T386" s="29" t="str">
        <f>IF('Test Sample Data'!F385="","",IF(SUM('Test Sample Data'!F$2:F$97)&gt;10,IF(AND(ISNUMBER('Test Sample Data'!F385),'Test Sample Data'!F385&lt;$B386, 'Test Sample Data'!F385&gt;0),'Test Sample Data'!F385,$B386),""))</f>
        <v/>
      </c>
      <c r="U386" s="29" t="str">
        <f>IF('Test Sample Data'!G385="","",IF(SUM('Test Sample Data'!G$2:G$97)&gt;10,IF(AND(ISNUMBER('Test Sample Data'!G385),'Test Sample Data'!G385&lt;$B386, 'Test Sample Data'!G385&gt;0),'Test Sample Data'!G385,$B386),""))</f>
        <v/>
      </c>
      <c r="V386" s="29" t="str">
        <f>IF('Test Sample Data'!H385="","",IF(SUM('Test Sample Data'!H$2:H$97)&gt;10,IF(AND(ISNUMBER('Test Sample Data'!H385),'Test Sample Data'!H385&lt;$B386, 'Test Sample Data'!H385&gt;0),'Test Sample Data'!H385,$B386),""))</f>
        <v/>
      </c>
      <c r="W386" s="29" t="str">
        <f>IF('Test Sample Data'!I385="","",IF(SUM('Test Sample Data'!I$2:I$97)&gt;10,IF(AND(ISNUMBER('Test Sample Data'!I385),'Test Sample Data'!I385&lt;$B386, 'Test Sample Data'!I385&gt;0),'Test Sample Data'!I385,$B386),""))</f>
        <v/>
      </c>
      <c r="X386" s="29" t="str">
        <f>IF('Test Sample Data'!J385="","",IF(SUM('Test Sample Data'!J$2:J$97)&gt;10,IF(AND(ISNUMBER('Test Sample Data'!J385),'Test Sample Data'!J385&lt;$B386, 'Test Sample Data'!J385&gt;0),'Test Sample Data'!J385,$B386),""))</f>
        <v/>
      </c>
      <c r="Y386" s="29" t="str">
        <f>IF('Test Sample Data'!K385="","",IF(SUM('Test Sample Data'!K$2:K$97)&gt;10,IF(AND(ISNUMBER('Test Sample Data'!K385),'Test Sample Data'!K385&lt;$B386, 'Test Sample Data'!K385&gt;0),'Test Sample Data'!K385,$B386),""))</f>
        <v/>
      </c>
      <c r="Z386" s="29" t="str">
        <f>IF('Test Sample Data'!L385="","",IF(SUM('Test Sample Data'!L$2:L$97)&gt;10,IF(AND(ISNUMBER('Test Sample Data'!L385),'Test Sample Data'!L385&lt;$B386, 'Test Sample Data'!L385&gt;0),'Test Sample Data'!L385,$B386),""))</f>
        <v/>
      </c>
      <c r="AA386" s="29" t="str">
        <f>IF('Test Sample Data'!M385="","",IF(SUM('Test Sample Data'!M$2:M$97)&gt;10,IF(AND(ISNUMBER('Test Sample Data'!M385),'Test Sample Data'!M385&lt;$B386, 'Test Sample Data'!M385&gt;0),'Test Sample Data'!M385,$B386),""))</f>
        <v/>
      </c>
      <c r="AB386" s="29" t="str">
        <f>IF('Test Sample Data'!N385="","",IF(SUM('Test Sample Data'!N$2:N$97)&gt;10,IF(AND(ISNUMBER('Test Sample Data'!N385),'Test Sample Data'!N385&lt;$B386, 'Test Sample Data'!N385&gt;0),'Test Sample Data'!N385,$B386),""))</f>
        <v/>
      </c>
      <c r="AC386" s="29" t="str">
        <f>IF('Test Sample Data'!O385="","",IF(SUM('Test Sample Data'!O$2:O$97)&gt;10,IF(AND(ISNUMBER('Test Sample Data'!O385),'Test Sample Data'!O385&lt;$B386, 'Test Sample Data'!O385&gt;0),'Test Sample Data'!O385,$B386),""))</f>
        <v/>
      </c>
      <c r="AE386" s="4" t="s">
        <v>5043</v>
      </c>
      <c r="AF386" s="4" t="e">
        <f t="shared" si="375"/>
        <v>#N/A</v>
      </c>
      <c r="AG386" s="4" t="e">
        <f t="shared" si="376"/>
        <v>#N/A</v>
      </c>
      <c r="AH386" s="4" t="str">
        <f t="shared" si="377"/>
        <v/>
      </c>
      <c r="AI386" s="4" t="str">
        <f t="shared" si="378"/>
        <v/>
      </c>
      <c r="AJ386" s="4" t="str">
        <f t="shared" si="379"/>
        <v/>
      </c>
      <c r="AK386" s="4" t="str">
        <f t="shared" si="380"/>
        <v/>
      </c>
      <c r="AL386" s="4" t="str">
        <f t="shared" si="381"/>
        <v/>
      </c>
      <c r="AM386" s="4" t="str">
        <f t="shared" si="382"/>
        <v/>
      </c>
      <c r="AN386" s="4" t="str">
        <f t="shared" si="383"/>
        <v/>
      </c>
      <c r="AO386" s="4" t="str">
        <f t="shared" si="384"/>
        <v/>
      </c>
      <c r="AP386" s="4" t="str">
        <f t="shared" si="385"/>
        <v/>
      </c>
      <c r="AQ386" s="4" t="str">
        <f t="shared" si="386"/>
        <v/>
      </c>
      <c r="AR386" s="4">
        <f t="shared" si="387"/>
        <v>0</v>
      </c>
      <c r="AS386" s="4" t="e">
        <f t="shared" si="438"/>
        <v>#N/A</v>
      </c>
      <c r="AU386" s="4" t="s">
        <v>5043</v>
      </c>
      <c r="AV386" s="4" t="e">
        <f t="shared" si="388"/>
        <v>#N/A</v>
      </c>
      <c r="AW386" s="4" t="e">
        <f t="shared" si="389"/>
        <v>#N/A</v>
      </c>
      <c r="AX386" s="4" t="str">
        <f t="shared" si="390"/>
        <v/>
      </c>
      <c r="AY386" s="4" t="str">
        <f t="shared" si="391"/>
        <v/>
      </c>
      <c r="AZ386" s="4" t="str">
        <f t="shared" si="392"/>
        <v/>
      </c>
      <c r="BA386" s="4" t="str">
        <f t="shared" si="393"/>
        <v/>
      </c>
      <c r="BB386" s="4" t="str">
        <f t="shared" si="394"/>
        <v/>
      </c>
      <c r="BC386" s="4" t="str">
        <f t="shared" si="395"/>
        <v/>
      </c>
      <c r="BD386" s="4" t="str">
        <f t="shared" si="396"/>
        <v/>
      </c>
      <c r="BE386" s="4" t="str">
        <f t="shared" si="397"/>
        <v/>
      </c>
      <c r="BF386" s="4" t="str">
        <f t="shared" si="398"/>
        <v/>
      </c>
      <c r="BG386" s="4" t="str">
        <f t="shared" si="399"/>
        <v/>
      </c>
      <c r="BI386" s="4" t="s">
        <v>5043</v>
      </c>
      <c r="BJ386" s="4" t="e">
        <f t="shared" si="425"/>
        <v>#N/A</v>
      </c>
      <c r="BK386" s="4" t="str">
        <f t="shared" si="426"/>
        <v/>
      </c>
      <c r="BL386" s="4" t="str">
        <f t="shared" si="427"/>
        <v/>
      </c>
      <c r="BM386" s="4" t="str">
        <f t="shared" si="428"/>
        <v/>
      </c>
      <c r="BN386" s="4" t="str">
        <f t="shared" si="429"/>
        <v/>
      </c>
      <c r="BO386" s="4" t="str">
        <f t="shared" si="430"/>
        <v/>
      </c>
      <c r="BP386" s="4" t="str">
        <f t="shared" si="431"/>
        <v/>
      </c>
      <c r="BQ386" s="4" t="str">
        <f t="shared" si="432"/>
        <v/>
      </c>
      <c r="BR386" s="4" t="str">
        <f t="shared" si="433"/>
        <v/>
      </c>
      <c r="BS386" s="4" t="str">
        <f t="shared" si="434"/>
        <v/>
      </c>
      <c r="BT386" s="4" t="str">
        <f t="shared" si="435"/>
        <v/>
      </c>
      <c r="BU386" s="4" t="str">
        <f t="shared" si="436"/>
        <v/>
      </c>
      <c r="BV386" s="4">
        <f t="shared" si="400"/>
        <v>0</v>
      </c>
      <c r="BW386" s="4" t="e">
        <f t="shared" si="437"/>
        <v>#N/A</v>
      </c>
      <c r="BY386" s="4" t="s">
        <v>5043</v>
      </c>
      <c r="BZ386" s="4" t="str">
        <f t="shared" si="401"/>
        <v/>
      </c>
      <c r="CA386" s="4" t="str">
        <f t="shared" si="402"/>
        <v/>
      </c>
      <c r="CB386" s="4" t="str">
        <f t="shared" si="403"/>
        <v/>
      </c>
      <c r="CC386" s="4" t="str">
        <f t="shared" si="404"/>
        <v/>
      </c>
      <c r="CD386" s="4" t="str">
        <f t="shared" si="405"/>
        <v/>
      </c>
      <c r="CE386" s="4" t="str">
        <f t="shared" si="406"/>
        <v/>
      </c>
      <c r="CF386" s="4" t="str">
        <f t="shared" si="407"/>
        <v/>
      </c>
      <c r="CG386" s="4" t="str">
        <f t="shared" si="408"/>
        <v/>
      </c>
      <c r="CH386" s="4" t="str">
        <f t="shared" si="409"/>
        <v/>
      </c>
      <c r="CI386" s="4" t="str">
        <f t="shared" si="410"/>
        <v/>
      </c>
      <c r="CJ386" s="4" t="str">
        <f t="shared" si="411"/>
        <v/>
      </c>
      <c r="CK386" s="4" t="str">
        <f t="shared" si="412"/>
        <v/>
      </c>
      <c r="CM386" s="4" t="s">
        <v>5043</v>
      </c>
      <c r="CN386" s="4" t="str">
        <f>IF(ISNUMBER(BZ386), IF($BV386&gt;VLOOKUP('Gene Table'!$G$2,'Array Content'!$A$2:$B$3,2,FALSE),IF(BZ386&lt;-$BV386,"mutant","WT"),IF(BZ386&lt;-VLOOKUP('Gene Table'!$G$2,'Array Content'!$A$2:$B$3,2,FALSE),"Mutant","WT")),"")</f>
        <v/>
      </c>
      <c r="CO386" s="4" t="str">
        <f>IF(ISNUMBER(CA386), IF($BV386&gt;VLOOKUP('Gene Table'!$G$2,'Array Content'!$A$2:$B$3,2,FALSE),IF(CA386&lt;-$BV386,"mutant","WT"),IF(CA386&lt;-VLOOKUP('Gene Table'!$G$2,'Array Content'!$A$2:$B$3,2,FALSE),"Mutant","WT")),"")</f>
        <v/>
      </c>
      <c r="CP386" s="4" t="str">
        <f>IF(ISNUMBER(CB386), IF($BV386&gt;VLOOKUP('Gene Table'!$G$2,'Array Content'!$A$2:$B$3,2,FALSE),IF(CB386&lt;-$BV386,"mutant","WT"),IF(CB386&lt;-VLOOKUP('Gene Table'!$G$2,'Array Content'!$A$2:$B$3,2,FALSE),"Mutant","WT")),"")</f>
        <v/>
      </c>
      <c r="CQ386" s="4" t="str">
        <f>IF(ISNUMBER(CC386), IF($BV386&gt;VLOOKUP('Gene Table'!$G$2,'Array Content'!$A$2:$B$3,2,FALSE),IF(CC386&lt;-$BV386,"mutant","WT"),IF(CC386&lt;-VLOOKUP('Gene Table'!$G$2,'Array Content'!$A$2:$B$3,2,FALSE),"Mutant","WT")),"")</f>
        <v/>
      </c>
      <c r="CR386" s="4" t="str">
        <f>IF(ISNUMBER(CD386), IF($BV386&gt;VLOOKUP('Gene Table'!$G$2,'Array Content'!$A$2:$B$3,2,FALSE),IF(CD386&lt;-$BV386,"mutant","WT"),IF(CD386&lt;-VLOOKUP('Gene Table'!$G$2,'Array Content'!$A$2:$B$3,2,FALSE),"Mutant","WT")),"")</f>
        <v/>
      </c>
      <c r="CS386" s="4" t="str">
        <f>IF(ISNUMBER(CE386), IF($BV386&gt;VLOOKUP('Gene Table'!$G$2,'Array Content'!$A$2:$B$3,2,FALSE),IF(CE386&lt;-$BV386,"mutant","WT"),IF(CE386&lt;-VLOOKUP('Gene Table'!$G$2,'Array Content'!$A$2:$B$3,2,FALSE),"Mutant","WT")),"")</f>
        <v/>
      </c>
      <c r="CT386" s="4" t="str">
        <f>IF(ISNUMBER(CF386), IF($BV386&gt;VLOOKUP('Gene Table'!$G$2,'Array Content'!$A$2:$B$3,2,FALSE),IF(CF386&lt;-$BV386,"mutant","WT"),IF(CF386&lt;-VLOOKUP('Gene Table'!$G$2,'Array Content'!$A$2:$B$3,2,FALSE),"Mutant","WT")),"")</f>
        <v/>
      </c>
      <c r="CU386" s="4" t="str">
        <f>IF(ISNUMBER(CG386), IF($BV386&gt;VLOOKUP('Gene Table'!$G$2,'Array Content'!$A$2:$B$3,2,FALSE),IF(CG386&lt;-$BV386,"mutant","WT"),IF(CG386&lt;-VLOOKUP('Gene Table'!$G$2,'Array Content'!$A$2:$B$3,2,FALSE),"Mutant","WT")),"")</f>
        <v/>
      </c>
      <c r="CV386" s="4" t="str">
        <f>IF(ISNUMBER(CH386), IF($BV386&gt;VLOOKUP('Gene Table'!$G$2,'Array Content'!$A$2:$B$3,2,FALSE),IF(CH386&lt;-$BV386,"mutant","WT"),IF(CH386&lt;-VLOOKUP('Gene Table'!$G$2,'Array Content'!$A$2:$B$3,2,FALSE),"Mutant","WT")),"")</f>
        <v/>
      </c>
      <c r="CW386" s="4" t="str">
        <f>IF(ISNUMBER(CI386), IF($BV386&gt;VLOOKUP('Gene Table'!$G$2,'Array Content'!$A$2:$B$3,2,FALSE),IF(CI386&lt;-$BV386,"mutant","WT"),IF(CI386&lt;-VLOOKUP('Gene Table'!$G$2,'Array Content'!$A$2:$B$3,2,FALSE),"Mutant","WT")),"")</f>
        <v/>
      </c>
      <c r="CX386" s="4" t="str">
        <f>IF(ISNUMBER(CJ386), IF($BV386&gt;VLOOKUP('Gene Table'!$G$2,'Array Content'!$A$2:$B$3,2,FALSE),IF(CJ386&lt;-$BV386,"mutant","WT"),IF(CJ386&lt;-VLOOKUP('Gene Table'!$G$2,'Array Content'!$A$2:$B$3,2,FALSE),"Mutant","WT")),"")</f>
        <v/>
      </c>
      <c r="CY386" s="4" t="str">
        <f>IF(ISNUMBER(CK386), IF($BV386&gt;VLOOKUP('Gene Table'!$G$2,'Array Content'!$A$2:$B$3,2,FALSE),IF(CK386&lt;-$BV386,"mutant","WT"),IF(CK386&lt;-VLOOKUP('Gene Table'!$G$2,'Array Content'!$A$2:$B$3,2,FALSE),"Mutant","WT")),"")</f>
        <v/>
      </c>
      <c r="DA386" s="4" t="s">
        <v>5043</v>
      </c>
      <c r="DB386" s="4" t="str">
        <f t="shared" si="413"/>
        <v/>
      </c>
      <c r="DC386" s="4" t="str">
        <f t="shared" si="414"/>
        <v/>
      </c>
      <c r="DD386" s="4" t="str">
        <f t="shared" si="415"/>
        <v/>
      </c>
      <c r="DE386" s="4" t="str">
        <f t="shared" si="416"/>
        <v/>
      </c>
      <c r="DF386" s="4" t="str">
        <f t="shared" si="417"/>
        <v/>
      </c>
      <c r="DG386" s="4" t="str">
        <f t="shared" si="418"/>
        <v/>
      </c>
      <c r="DH386" s="4" t="str">
        <f t="shared" si="419"/>
        <v/>
      </c>
      <c r="DI386" s="4" t="str">
        <f t="shared" si="420"/>
        <v/>
      </c>
      <c r="DJ386" s="4" t="str">
        <f t="shared" si="421"/>
        <v/>
      </c>
      <c r="DK386" s="4" t="str">
        <f t="shared" si="422"/>
        <v/>
      </c>
      <c r="DL386" s="4" t="str">
        <f t="shared" si="423"/>
        <v/>
      </c>
      <c r="DM386" s="4" t="str">
        <f t="shared" si="424"/>
        <v/>
      </c>
      <c r="DO386" s="4" t="s">
        <v>5043</v>
      </c>
      <c r="DP386" s="4" t="str">
        <f>IF(ISNUMBER(DB386), IF($AR386&gt;VLOOKUP('Gene Table'!$G$2,'Array Content'!$A$2:$B$3,2,FALSE),IF(DB386&lt;-$AR386,"mutant","WT"),IF(DB386&lt;-VLOOKUP('Gene Table'!$G$2,'Array Content'!$A$2:$B$3,2,FALSE),"Mutant","WT")),"")</f>
        <v/>
      </c>
      <c r="DQ386" s="4" t="str">
        <f>IF(ISNUMBER(DC386), IF($AR386&gt;VLOOKUP('Gene Table'!$G$2,'Array Content'!$A$2:$B$3,2,FALSE),IF(DC386&lt;-$AR386,"mutant","WT"),IF(DC386&lt;-VLOOKUP('Gene Table'!$G$2,'Array Content'!$A$2:$B$3,2,FALSE),"Mutant","WT")),"")</f>
        <v/>
      </c>
      <c r="DR386" s="4" t="str">
        <f>IF(ISNUMBER(DD386), IF($AR386&gt;VLOOKUP('Gene Table'!$G$2,'Array Content'!$A$2:$B$3,2,FALSE),IF(DD386&lt;-$AR386,"mutant","WT"),IF(DD386&lt;-VLOOKUP('Gene Table'!$G$2,'Array Content'!$A$2:$B$3,2,FALSE),"Mutant","WT")),"")</f>
        <v/>
      </c>
      <c r="DS386" s="4" t="str">
        <f>IF(ISNUMBER(DE386), IF($AR386&gt;VLOOKUP('Gene Table'!$G$2,'Array Content'!$A$2:$B$3,2,FALSE),IF(DE386&lt;-$AR386,"mutant","WT"),IF(DE386&lt;-VLOOKUP('Gene Table'!$G$2,'Array Content'!$A$2:$B$3,2,FALSE),"Mutant","WT")),"")</f>
        <v/>
      </c>
      <c r="DT386" s="4" t="str">
        <f>IF(ISNUMBER(DF386), IF($AR386&gt;VLOOKUP('Gene Table'!$G$2,'Array Content'!$A$2:$B$3,2,FALSE),IF(DF386&lt;-$AR386,"mutant","WT"),IF(DF386&lt;-VLOOKUP('Gene Table'!$G$2,'Array Content'!$A$2:$B$3,2,FALSE),"Mutant","WT")),"")</f>
        <v/>
      </c>
      <c r="DU386" s="4" t="str">
        <f>IF(ISNUMBER(DG386), IF($AR386&gt;VLOOKUP('Gene Table'!$G$2,'Array Content'!$A$2:$B$3,2,FALSE),IF(DG386&lt;-$AR386,"mutant","WT"),IF(DG386&lt;-VLOOKUP('Gene Table'!$G$2,'Array Content'!$A$2:$B$3,2,FALSE),"Mutant","WT")),"")</f>
        <v/>
      </c>
      <c r="DV386" s="4" t="str">
        <f>IF(ISNUMBER(DH386), IF($AR386&gt;VLOOKUP('Gene Table'!$G$2,'Array Content'!$A$2:$B$3,2,FALSE),IF(DH386&lt;-$AR386,"mutant","WT"),IF(DH386&lt;-VLOOKUP('Gene Table'!$G$2,'Array Content'!$A$2:$B$3,2,FALSE),"Mutant","WT")),"")</f>
        <v/>
      </c>
      <c r="DW386" s="4" t="str">
        <f>IF(ISNUMBER(DI386), IF($AR386&gt;VLOOKUP('Gene Table'!$G$2,'Array Content'!$A$2:$B$3,2,FALSE),IF(DI386&lt;-$AR386,"mutant","WT"),IF(DI386&lt;-VLOOKUP('Gene Table'!$G$2,'Array Content'!$A$2:$B$3,2,FALSE),"Mutant","WT")),"")</f>
        <v/>
      </c>
      <c r="DX386" s="4" t="str">
        <f>IF(ISNUMBER(DJ386), IF($AR386&gt;VLOOKUP('Gene Table'!$G$2,'Array Content'!$A$2:$B$3,2,FALSE),IF(DJ386&lt;-$AR386,"mutant","WT"),IF(DJ386&lt;-VLOOKUP('Gene Table'!$G$2,'Array Content'!$A$2:$B$3,2,FALSE),"Mutant","WT")),"")</f>
        <v/>
      </c>
      <c r="DY386" s="4" t="str">
        <f>IF(ISNUMBER(DK386), IF($AR386&gt;VLOOKUP('Gene Table'!$G$2,'Array Content'!$A$2:$B$3,2,FALSE),IF(DK386&lt;-$AR386,"mutant","WT"),IF(DK386&lt;-VLOOKUP('Gene Table'!$G$2,'Array Content'!$A$2:$B$3,2,FALSE),"Mutant","WT")),"")</f>
        <v/>
      </c>
      <c r="DZ386" s="4" t="str">
        <f>IF(ISNUMBER(DL386), IF($AR386&gt;VLOOKUP('Gene Table'!$G$2,'Array Content'!$A$2:$B$3,2,FALSE),IF(DL386&lt;-$AR386,"mutant","WT"),IF(DL386&lt;-VLOOKUP('Gene Table'!$G$2,'Array Content'!$A$2:$B$3,2,FALSE),"Mutant","WT")),"")</f>
        <v/>
      </c>
      <c r="EA386" s="4" t="str">
        <f>IF(ISNUMBER(DM386), IF($AR386&gt;VLOOKUP('Gene Table'!$G$2,'Array Content'!$A$2:$B$3,2,FALSE),IF(DM386&lt;-$AR386,"mutant","WT"),IF(DM386&lt;-VLOOKUP('Gene Table'!$G$2,'Array Content'!$A$2:$B$3,2,FALSE),"Mutant","WT")),"")</f>
        <v/>
      </c>
      <c r="EC386" s="4" t="s">
        <v>5043</v>
      </c>
      <c r="ED386" s="4" t="str">
        <f>IF('Gene Table'!$D386="copy number",D386,"")</f>
        <v/>
      </c>
      <c r="EE386" s="4" t="str">
        <f>IF('Gene Table'!$D386="copy number",E386,"")</f>
        <v/>
      </c>
      <c r="EF386" s="4" t="str">
        <f>IF('Gene Table'!$D386="copy number",F386,"")</f>
        <v/>
      </c>
      <c r="EG386" s="4" t="str">
        <f>IF('Gene Table'!$D386="copy number",G386,"")</f>
        <v/>
      </c>
      <c r="EH386" s="4" t="str">
        <f>IF('Gene Table'!$D386="copy number",H386,"")</f>
        <v/>
      </c>
      <c r="EI386" s="4" t="str">
        <f>IF('Gene Table'!$D386="copy number",I386,"")</f>
        <v/>
      </c>
      <c r="EJ386" s="4" t="str">
        <f>IF('Gene Table'!$D386="copy number",J386,"")</f>
        <v/>
      </c>
      <c r="EK386" s="4" t="str">
        <f>IF('Gene Table'!$D386="copy number",K386,"")</f>
        <v/>
      </c>
      <c r="EL386" s="4" t="str">
        <f>IF('Gene Table'!$D386="copy number",L386,"")</f>
        <v/>
      </c>
      <c r="EM386" s="4" t="str">
        <f>IF('Gene Table'!$D386="copy number",M386,"")</f>
        <v/>
      </c>
      <c r="EN386" s="4" t="str">
        <f>IF('Gene Table'!$D386="copy number",N386,"")</f>
        <v/>
      </c>
      <c r="EO386" s="4" t="str">
        <f>IF('Gene Table'!$D386="copy number",O386,"")</f>
        <v/>
      </c>
      <c r="EQ386" s="4" t="s">
        <v>5043</v>
      </c>
      <c r="ER386" s="4" t="str">
        <f>IF('Gene Table'!$D386="copy number",R386,"")</f>
        <v/>
      </c>
      <c r="ES386" s="4" t="str">
        <f>IF('Gene Table'!$D386="copy number",S386,"")</f>
        <v/>
      </c>
      <c r="ET386" s="4" t="str">
        <f>IF('Gene Table'!$D386="copy number",T386,"")</f>
        <v/>
      </c>
      <c r="EU386" s="4" t="str">
        <f>IF('Gene Table'!$D386="copy number",U386,"")</f>
        <v/>
      </c>
      <c r="EV386" s="4" t="str">
        <f>IF('Gene Table'!$D386="copy number",V386,"")</f>
        <v/>
      </c>
      <c r="EW386" s="4" t="str">
        <f>IF('Gene Table'!$D386="copy number",W386,"")</f>
        <v/>
      </c>
      <c r="EX386" s="4" t="str">
        <f>IF('Gene Table'!$D386="copy number",X386,"")</f>
        <v/>
      </c>
      <c r="EY386" s="4" t="str">
        <f>IF('Gene Table'!$D386="copy number",Y386,"")</f>
        <v/>
      </c>
      <c r="EZ386" s="4" t="str">
        <f>IF('Gene Table'!$D386="copy number",Z386,"")</f>
        <v/>
      </c>
      <c r="FA386" s="4" t="str">
        <f>IF('Gene Table'!$D386="copy number",AA386,"")</f>
        <v/>
      </c>
      <c r="FB386" s="4" t="str">
        <f>IF('Gene Table'!$D386="copy number",AB386,"")</f>
        <v/>
      </c>
      <c r="FC386" s="4" t="str">
        <f>IF('Gene Table'!$D386="copy number",AC386,"")</f>
        <v/>
      </c>
      <c r="FE386" s="4" t="s">
        <v>5043</v>
      </c>
      <c r="FF386" s="4" t="str">
        <f>IF('Gene Table'!$C386="SMPC",D386,"")</f>
        <v/>
      </c>
      <c r="FG386" s="4" t="str">
        <f>IF('Gene Table'!$C386="SMPC",E386,"")</f>
        <v/>
      </c>
      <c r="FH386" s="4" t="str">
        <f>IF('Gene Table'!$C386="SMPC",F386,"")</f>
        <v/>
      </c>
      <c r="FI386" s="4" t="str">
        <f>IF('Gene Table'!$C386="SMPC",G386,"")</f>
        <v/>
      </c>
      <c r="FJ386" s="4" t="str">
        <f>IF('Gene Table'!$C386="SMPC",H386,"")</f>
        <v/>
      </c>
      <c r="FK386" s="4" t="str">
        <f>IF('Gene Table'!$C386="SMPC",I386,"")</f>
        <v/>
      </c>
      <c r="FL386" s="4" t="str">
        <f>IF('Gene Table'!$C386="SMPC",J386,"")</f>
        <v/>
      </c>
      <c r="FM386" s="4" t="str">
        <f>IF('Gene Table'!$C386="SMPC",K386,"")</f>
        <v/>
      </c>
      <c r="FN386" s="4" t="str">
        <f>IF('Gene Table'!$C386="SMPC",L386,"")</f>
        <v/>
      </c>
      <c r="FO386" s="4" t="str">
        <f>IF('Gene Table'!$C386="SMPC",M386,"")</f>
        <v/>
      </c>
      <c r="FP386" s="4" t="str">
        <f>IF('Gene Table'!$C386="SMPC",N386,"")</f>
        <v/>
      </c>
      <c r="FQ386" s="4" t="str">
        <f>IF('Gene Table'!$C386="SMPC",O386,"")</f>
        <v/>
      </c>
      <c r="FS386" s="4" t="s">
        <v>5043</v>
      </c>
      <c r="FT386" s="4" t="str">
        <f>IF('Gene Table'!$C386="SMPC",R386,"")</f>
        <v/>
      </c>
      <c r="FU386" s="4" t="str">
        <f>IF('Gene Table'!$C386="SMPC",S386,"")</f>
        <v/>
      </c>
      <c r="FV386" s="4" t="str">
        <f>IF('Gene Table'!$C386="SMPC",T386,"")</f>
        <v/>
      </c>
      <c r="FW386" s="4" t="str">
        <f>IF('Gene Table'!$C386="SMPC",U386,"")</f>
        <v/>
      </c>
      <c r="FX386" s="4" t="str">
        <f>IF('Gene Table'!$C386="SMPC",V386,"")</f>
        <v/>
      </c>
      <c r="FY386" s="4" t="str">
        <f>IF('Gene Table'!$C386="SMPC",W386,"")</f>
        <v/>
      </c>
      <c r="FZ386" s="4" t="str">
        <f>IF('Gene Table'!$C386="SMPC",X386,"")</f>
        <v/>
      </c>
      <c r="GA386" s="4" t="str">
        <f>IF('Gene Table'!$C386="SMPC",Y386,"")</f>
        <v/>
      </c>
      <c r="GB386" s="4" t="str">
        <f>IF('Gene Table'!$C386="SMPC",Z386,"")</f>
        <v/>
      </c>
      <c r="GC386" s="4" t="str">
        <f>IF('Gene Table'!$C386="SMPC",AA386,"")</f>
        <v/>
      </c>
      <c r="GD386" s="4" t="str">
        <f>IF('Gene Table'!$C386="SMPC",AB386,"")</f>
        <v/>
      </c>
      <c r="GE386" s="4" t="str">
        <f>IF('Gene Table'!$C386="SMPC",AC386,"")</f>
        <v/>
      </c>
    </row>
    <row r="388" spans="1:187" ht="15" customHeight="1" x14ac:dyDescent="0.25">
      <c r="EC388" s="4" t="s">
        <v>1540</v>
      </c>
      <c r="ED388" s="4">
        <f>IF(SUM(ED3:ED386)=0,"",ROUND(AVERAGE(ED3:ED386),2))</f>
        <v>26</v>
      </c>
      <c r="EE388" s="4">
        <f t="shared" ref="EE388:EO388" si="439">IF(SUM(EE3:EE386)=0,"",ROUND(AVERAGE(EE3:EE386),2))</f>
        <v>26</v>
      </c>
      <c r="EF388" s="4" t="str">
        <f t="shared" si="439"/>
        <v/>
      </c>
      <c r="EG388" s="4" t="str">
        <f t="shared" si="439"/>
        <v/>
      </c>
      <c r="EH388" s="4" t="str">
        <f t="shared" si="439"/>
        <v/>
      </c>
      <c r="EI388" s="4" t="str">
        <f t="shared" si="439"/>
        <v/>
      </c>
      <c r="EJ388" s="4" t="str">
        <f t="shared" si="439"/>
        <v/>
      </c>
      <c r="EK388" s="4" t="str">
        <f t="shared" si="439"/>
        <v/>
      </c>
      <c r="EL388" s="4" t="str">
        <f t="shared" si="439"/>
        <v/>
      </c>
      <c r="EM388" s="4" t="str">
        <f t="shared" si="439"/>
        <v/>
      </c>
      <c r="EN388" s="4" t="str">
        <f t="shared" si="439"/>
        <v/>
      </c>
      <c r="EO388" s="4" t="str">
        <f t="shared" si="439"/>
        <v/>
      </c>
      <c r="EQ388" s="4" t="s">
        <v>1540</v>
      </c>
      <c r="ER388" s="4">
        <f>IF(SUM(ER3:ER386)=0,"",ROUND(AVERAGE(ER3:ER386),2))</f>
        <v>26.6</v>
      </c>
      <c r="ES388" s="4">
        <f t="shared" ref="ES388:FC388" si="440">IF(SUM(ES3:ES386)=0,"",ROUND(AVERAGE(ES3:ES386),2))</f>
        <v>26</v>
      </c>
      <c r="ET388" s="4" t="str">
        <f t="shared" si="440"/>
        <v/>
      </c>
      <c r="EU388" s="4" t="str">
        <f t="shared" si="440"/>
        <v/>
      </c>
      <c r="EV388" s="4" t="str">
        <f t="shared" si="440"/>
        <v/>
      </c>
      <c r="EW388" s="4" t="str">
        <f t="shared" si="440"/>
        <v/>
      </c>
      <c r="EX388" s="4" t="str">
        <f t="shared" si="440"/>
        <v/>
      </c>
      <c r="EY388" s="4" t="str">
        <f t="shared" si="440"/>
        <v/>
      </c>
      <c r="EZ388" s="4" t="str">
        <f t="shared" si="440"/>
        <v/>
      </c>
      <c r="FA388" s="4" t="str">
        <f t="shared" si="440"/>
        <v/>
      </c>
      <c r="FB388" s="4" t="str">
        <f t="shared" si="440"/>
        <v/>
      </c>
      <c r="FC388" s="4" t="str">
        <f t="shared" si="440"/>
        <v/>
      </c>
      <c r="FE388" s="4" t="s">
        <v>1540</v>
      </c>
      <c r="FF388" s="4">
        <f>IF(SUM(FF3:FF386)=0,"",ROUND(AVERAGE(FF3:FF386),2))</f>
        <v>26</v>
      </c>
      <c r="FG388" s="4">
        <f t="shared" ref="FG388:FQ388" si="441">IF(SUM(FG3:FG386)=0,"",ROUND(AVERAGE(FG3:FG386),2))</f>
        <v>26</v>
      </c>
      <c r="FH388" s="4" t="str">
        <f t="shared" si="441"/>
        <v/>
      </c>
      <c r="FI388" s="4" t="str">
        <f t="shared" si="441"/>
        <v/>
      </c>
      <c r="FJ388" s="4" t="str">
        <f t="shared" si="441"/>
        <v/>
      </c>
      <c r="FK388" s="4" t="str">
        <f t="shared" si="441"/>
        <v/>
      </c>
      <c r="FL388" s="4" t="str">
        <f t="shared" si="441"/>
        <v/>
      </c>
      <c r="FM388" s="4" t="str">
        <f t="shared" si="441"/>
        <v/>
      </c>
      <c r="FN388" s="4" t="str">
        <f t="shared" si="441"/>
        <v/>
      </c>
      <c r="FO388" s="4" t="str">
        <f t="shared" si="441"/>
        <v/>
      </c>
      <c r="FP388" s="4" t="str">
        <f t="shared" si="441"/>
        <v/>
      </c>
      <c r="FQ388" s="4" t="str">
        <f t="shared" si="441"/>
        <v/>
      </c>
      <c r="FS388" s="4" t="s">
        <v>1540</v>
      </c>
      <c r="FT388" s="4">
        <f>IF(SUM(FT3:FT386)=0,"",ROUND(AVERAGE(FT3:FT386),2))</f>
        <v>27.35</v>
      </c>
      <c r="FU388" s="4">
        <f t="shared" ref="FU388:GE388" si="442">IF(SUM(FU3:FU386)=0,"",ROUND(AVERAGE(FU3:FU386),2))</f>
        <v>26</v>
      </c>
      <c r="FV388" s="4" t="str">
        <f t="shared" si="442"/>
        <v/>
      </c>
      <c r="FW388" s="4" t="str">
        <f t="shared" si="442"/>
        <v/>
      </c>
      <c r="FX388" s="4" t="str">
        <f t="shared" si="442"/>
        <v/>
      </c>
      <c r="FY388" s="4" t="str">
        <f t="shared" si="442"/>
        <v/>
      </c>
      <c r="FZ388" s="4" t="str">
        <f t="shared" si="442"/>
        <v/>
      </c>
      <c r="GA388" s="4" t="str">
        <f t="shared" si="442"/>
        <v/>
      </c>
      <c r="GB388" s="4" t="str">
        <f t="shared" si="442"/>
        <v/>
      </c>
      <c r="GC388" s="4" t="str">
        <f t="shared" si="442"/>
        <v/>
      </c>
      <c r="GD388" s="4" t="str">
        <f t="shared" si="442"/>
        <v/>
      </c>
      <c r="GE388" s="4" t="str">
        <f t="shared" si="442"/>
        <v/>
      </c>
    </row>
    <row r="389" spans="1:187" ht="15" customHeight="1" x14ac:dyDescent="0.25">
      <c r="FE389" s="4" t="s">
        <v>1543</v>
      </c>
      <c r="FF389" s="4">
        <f>IF(SUM(FF3:FF386)=0,"",MAX(FF3:FF386)-MIN(FF3:FF386))</f>
        <v>0</v>
      </c>
      <c r="FG389" s="4">
        <f t="shared" ref="FG389:FQ389" si="443">IF(SUM(FG3:FG386)=0,"",MAX(FG3:FG386)-MIN(FG3:FG386))</f>
        <v>0</v>
      </c>
      <c r="FH389" s="4" t="str">
        <f t="shared" si="443"/>
        <v/>
      </c>
      <c r="FI389" s="4" t="str">
        <f t="shared" si="443"/>
        <v/>
      </c>
      <c r="FJ389" s="4" t="str">
        <f t="shared" si="443"/>
        <v/>
      </c>
      <c r="FK389" s="4" t="str">
        <f t="shared" si="443"/>
        <v/>
      </c>
      <c r="FL389" s="4" t="str">
        <f t="shared" si="443"/>
        <v/>
      </c>
      <c r="FM389" s="4" t="str">
        <f t="shared" si="443"/>
        <v/>
      </c>
      <c r="FN389" s="4" t="str">
        <f t="shared" si="443"/>
        <v/>
      </c>
      <c r="FO389" s="4" t="str">
        <f t="shared" si="443"/>
        <v/>
      </c>
      <c r="FP389" s="4" t="str">
        <f t="shared" si="443"/>
        <v/>
      </c>
      <c r="FQ389" s="4" t="str">
        <f t="shared" si="443"/>
        <v/>
      </c>
      <c r="FS389" s="4" t="s">
        <v>1543</v>
      </c>
      <c r="FT389" s="4">
        <f>IF(SUM(FT3:FT386)=0,"",MAX(FT3:FT386)-MIN(FT3:FT386))</f>
        <v>0.80999999999999872</v>
      </c>
      <c r="FU389" s="4">
        <f t="shared" ref="FU389:GE389" si="444">IF(SUM(FU3:FU386)=0,"",MAX(FU3:FU386)-MIN(FU3:FU386))</f>
        <v>0</v>
      </c>
      <c r="FV389" s="4" t="str">
        <f t="shared" si="444"/>
        <v/>
      </c>
      <c r="FW389" s="4" t="str">
        <f t="shared" si="444"/>
        <v/>
      </c>
      <c r="FX389" s="4" t="str">
        <f t="shared" si="444"/>
        <v/>
      </c>
      <c r="FY389" s="4" t="str">
        <f t="shared" si="444"/>
        <v/>
      </c>
      <c r="FZ389" s="4" t="str">
        <f t="shared" si="444"/>
        <v/>
      </c>
      <c r="GA389" s="4" t="str">
        <f t="shared" si="444"/>
        <v/>
      </c>
      <c r="GB389" s="4" t="str">
        <f t="shared" si="444"/>
        <v/>
      </c>
      <c r="GC389" s="4" t="str">
        <f t="shared" si="444"/>
        <v/>
      </c>
      <c r="GD389" s="4" t="str">
        <f t="shared" si="444"/>
        <v/>
      </c>
      <c r="GE389" s="4" t="str">
        <f t="shared" si="444"/>
        <v/>
      </c>
    </row>
  </sheetData>
  <mergeCells count="13">
    <mergeCell ref="EQ1:FC1"/>
    <mergeCell ref="FE1:FQ1"/>
    <mergeCell ref="FS1:GE1"/>
    <mergeCell ref="DO1:EA1"/>
    <mergeCell ref="CM1:CY1"/>
    <mergeCell ref="BI1:BW1"/>
    <mergeCell ref="AE1:AS1"/>
    <mergeCell ref="EC1:EO1"/>
    <mergeCell ref="C1:O1"/>
    <mergeCell ref="Q1:AC1"/>
    <mergeCell ref="AU1:BG1"/>
    <mergeCell ref="BY1:CK1"/>
    <mergeCell ref="DA1:D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Gene Table</vt:lpstr>
      <vt:lpstr>Array Content</vt:lpstr>
      <vt:lpstr>Control Sample Data</vt:lpstr>
      <vt:lpstr>Test Sample Data</vt:lpstr>
      <vt:lpstr>Data QC</vt:lpstr>
      <vt:lpstr>Results</vt:lpstr>
      <vt:lpstr>Calculations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Quellhorst</dc:creator>
  <cp:lastModifiedBy>Abigail Aliwalas - QIAGEN</cp:lastModifiedBy>
  <dcterms:created xsi:type="dcterms:W3CDTF">2018-08-29T19:21:11Z</dcterms:created>
  <dcterms:modified xsi:type="dcterms:W3CDTF">2018-11-12T05:22:02Z</dcterms:modified>
</cp:coreProperties>
</file>